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3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231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rl_l\Documents\GitHub\power-pro\PythonApplication1\PythonApplication1\"/>
    </mc:Choice>
  </mc:AlternateContent>
  <xr:revisionPtr revIDLastSave="0" documentId="13_ncr:1_{197F024C-20B5-48FF-A521-659F1A8EA821}" xr6:coauthVersionLast="45" xr6:coauthVersionMax="45" xr10:uidLastSave="{00000000-0000-0000-0000-000000000000}"/>
  <bookViews>
    <workbookView xWindow="-110" yWindow="-110" windowWidth="22780" windowHeight="14660" xr2:uid="{DC37FFB4-60E8-4900-8BC1-282FA68B8F01}"/>
  </bookViews>
  <sheets>
    <sheet name="output" sheetId="7" r:id="rId1"/>
    <sheet name="投手球速比較" sheetId="26" r:id="rId2"/>
    <sheet name="球速分布" sheetId="27" r:id="rId3"/>
    <sheet name="グラフ" sheetId="15" r:id="rId4"/>
    <sheet name="換算球速グラフ" sheetId="20" r:id="rId5"/>
    <sheet name="球種変換表" sheetId="13" r:id="rId6"/>
    <sheet name="投手名変換" sheetId="25" r:id="rId7"/>
    <sheet name="球速変換" sheetId="24" r:id="rId8"/>
    <sheet name="投手データ" sheetId="14" r:id="rId9"/>
    <sheet name="投手特殊能力" sheetId="22" r:id="rId10"/>
    <sheet name="動画取得条件" sheetId="16" r:id="rId11"/>
    <sheet name="Prams" sheetId="17" r:id="rId12"/>
    <sheet name="球種情報" sheetId="18" r:id="rId13"/>
    <sheet name="球種ごとデータ" sheetId="21" r:id="rId14"/>
    <sheet name="Tweet" sheetId="23" r:id="rId15"/>
  </sheets>
  <definedNames>
    <definedName name="_xlnm._FilterDatabase" localSheetId="0" hidden="1">output!$A$1:$Y$1856</definedName>
    <definedName name="_xlnm._FilterDatabase" localSheetId="8" hidden="1">投手データ!$A$1:$AP$87</definedName>
    <definedName name="_xlnm._FilterDatabase" localSheetId="1" hidden="1">投手球速比較!$A$1:$H$1856</definedName>
  </definedNames>
  <calcPr calcId="181029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840" i="26" l="1"/>
  <c r="E1840" i="26"/>
  <c r="A1841" i="26"/>
  <c r="A1842" i="26"/>
  <c r="E1842" i="26"/>
  <c r="A1843" i="26"/>
  <c r="E1843" i="26"/>
  <c r="A1844" i="26"/>
  <c r="E1844" i="26"/>
  <c r="A1845" i="26"/>
  <c r="E1845" i="26"/>
  <c r="A1846" i="26"/>
  <c r="B1846" i="26"/>
  <c r="C1846" i="26"/>
  <c r="E1846" i="26"/>
  <c r="A1847" i="26"/>
  <c r="A1848" i="26"/>
  <c r="E1848" i="26"/>
  <c r="A1849" i="26"/>
  <c r="E1849" i="26"/>
  <c r="A1850" i="26"/>
  <c r="E1850" i="26"/>
  <c r="A1851" i="26"/>
  <c r="E1851" i="26"/>
  <c r="A1852" i="26"/>
  <c r="E1852" i="26"/>
  <c r="A1853" i="26"/>
  <c r="E1853" i="26"/>
  <c r="A1854" i="26"/>
  <c r="E1854" i="26"/>
  <c r="A1855" i="26"/>
  <c r="A1856" i="26"/>
  <c r="A16" i="26"/>
  <c r="A17" i="26"/>
  <c r="A18" i="26"/>
  <c r="A19" i="26"/>
  <c r="A20" i="26"/>
  <c r="A21" i="26"/>
  <c r="A22" i="26"/>
  <c r="A23" i="26"/>
  <c r="A24" i="26"/>
  <c r="A25" i="26"/>
  <c r="A26" i="26"/>
  <c r="A27" i="26"/>
  <c r="A28" i="26"/>
  <c r="A29" i="26"/>
  <c r="A30" i="26"/>
  <c r="A31" i="26"/>
  <c r="A32" i="26"/>
  <c r="A33" i="26"/>
  <c r="A34" i="26"/>
  <c r="A35" i="26"/>
  <c r="A36" i="26"/>
  <c r="A37" i="26"/>
  <c r="A38" i="26"/>
  <c r="A39" i="26"/>
  <c r="A40" i="26"/>
  <c r="A41" i="26"/>
  <c r="A42" i="26"/>
  <c r="A43" i="26"/>
  <c r="A44" i="26"/>
  <c r="A45" i="26"/>
  <c r="A46" i="26"/>
  <c r="A47" i="26"/>
  <c r="A48" i="26"/>
  <c r="A49" i="26"/>
  <c r="A50" i="26"/>
  <c r="A51" i="26"/>
  <c r="A52" i="26"/>
  <c r="A53" i="26"/>
  <c r="A54" i="26"/>
  <c r="A55" i="26"/>
  <c r="A56" i="26"/>
  <c r="A57" i="26"/>
  <c r="A58" i="26"/>
  <c r="A59" i="26"/>
  <c r="A60" i="26"/>
  <c r="A61" i="26"/>
  <c r="A62" i="26"/>
  <c r="A63" i="26"/>
  <c r="A64" i="26"/>
  <c r="A65" i="26"/>
  <c r="A66" i="26"/>
  <c r="A67" i="26"/>
  <c r="A68" i="26"/>
  <c r="A69" i="26"/>
  <c r="A70" i="26"/>
  <c r="A71" i="26"/>
  <c r="A72" i="26"/>
  <c r="A73" i="26"/>
  <c r="A74" i="26"/>
  <c r="A75" i="26"/>
  <c r="A76" i="26"/>
  <c r="A77" i="26"/>
  <c r="A78" i="26"/>
  <c r="A79" i="26"/>
  <c r="A80" i="26"/>
  <c r="A81" i="26"/>
  <c r="A82" i="26"/>
  <c r="A83" i="26"/>
  <c r="A84" i="26"/>
  <c r="A85" i="26"/>
  <c r="A86" i="26"/>
  <c r="A87" i="26"/>
  <c r="A88" i="26"/>
  <c r="A89" i="26"/>
  <c r="A90" i="26"/>
  <c r="A91" i="26"/>
  <c r="A92" i="26"/>
  <c r="A93" i="26"/>
  <c r="A94" i="26"/>
  <c r="A95" i="26"/>
  <c r="A96" i="26"/>
  <c r="A97" i="26"/>
  <c r="A98" i="26"/>
  <c r="A99" i="26"/>
  <c r="A100" i="26"/>
  <c r="A101" i="26"/>
  <c r="A102" i="26"/>
  <c r="A103" i="26"/>
  <c r="A104" i="26"/>
  <c r="A105" i="26"/>
  <c r="A106" i="26"/>
  <c r="A107" i="26"/>
  <c r="A108" i="26"/>
  <c r="A109" i="26"/>
  <c r="A110" i="26"/>
  <c r="A111" i="26"/>
  <c r="A112" i="26"/>
  <c r="A113" i="26"/>
  <c r="A114" i="26"/>
  <c r="A115" i="26"/>
  <c r="A116" i="26"/>
  <c r="A117" i="26"/>
  <c r="A118" i="26"/>
  <c r="A119" i="26"/>
  <c r="A120" i="26"/>
  <c r="A121" i="26"/>
  <c r="A122" i="26"/>
  <c r="A123" i="26"/>
  <c r="E123" i="26"/>
  <c r="A124" i="26"/>
  <c r="A125" i="26"/>
  <c r="E125" i="26"/>
  <c r="A126" i="26"/>
  <c r="A127" i="26"/>
  <c r="E127" i="26"/>
  <c r="A128" i="26"/>
  <c r="A129" i="26"/>
  <c r="A130" i="26"/>
  <c r="A131" i="26"/>
  <c r="A132" i="26"/>
  <c r="A133" i="26"/>
  <c r="A134" i="26"/>
  <c r="A135" i="26"/>
  <c r="A136" i="26"/>
  <c r="A137" i="26"/>
  <c r="A138" i="26"/>
  <c r="A139" i="26"/>
  <c r="A140" i="26"/>
  <c r="A141" i="26"/>
  <c r="A142" i="26"/>
  <c r="A143" i="26"/>
  <c r="A144" i="26"/>
  <c r="A145" i="26"/>
  <c r="A146" i="26"/>
  <c r="A147" i="26"/>
  <c r="A148" i="26"/>
  <c r="A149" i="26"/>
  <c r="A150" i="26"/>
  <c r="A151" i="26"/>
  <c r="A152" i="26"/>
  <c r="A153" i="26"/>
  <c r="A154" i="26"/>
  <c r="A155" i="26"/>
  <c r="A156" i="26"/>
  <c r="A157" i="26"/>
  <c r="A158" i="26"/>
  <c r="A159" i="26"/>
  <c r="A160" i="26"/>
  <c r="A161" i="26"/>
  <c r="A162" i="26"/>
  <c r="A163" i="26"/>
  <c r="A164" i="26"/>
  <c r="A165" i="26"/>
  <c r="A166" i="26"/>
  <c r="A167" i="26"/>
  <c r="A168" i="26"/>
  <c r="A169" i="26"/>
  <c r="A170" i="26"/>
  <c r="A171" i="26"/>
  <c r="A172" i="26"/>
  <c r="A173" i="26"/>
  <c r="A174" i="26"/>
  <c r="A175" i="26"/>
  <c r="A176" i="26"/>
  <c r="A177" i="26"/>
  <c r="A178" i="26"/>
  <c r="A179" i="26"/>
  <c r="A180" i="26"/>
  <c r="A181" i="26"/>
  <c r="A182" i="26"/>
  <c r="A183" i="26"/>
  <c r="A184" i="26"/>
  <c r="A185" i="26"/>
  <c r="A186" i="26"/>
  <c r="A187" i="26"/>
  <c r="A188" i="26"/>
  <c r="A189" i="26"/>
  <c r="A190" i="26"/>
  <c r="A191" i="26"/>
  <c r="A192" i="26"/>
  <c r="A193" i="26"/>
  <c r="A194" i="26"/>
  <c r="A195" i="26"/>
  <c r="A196" i="26"/>
  <c r="A197" i="26"/>
  <c r="A198" i="26"/>
  <c r="A199" i="26"/>
  <c r="A200" i="26"/>
  <c r="A201" i="26"/>
  <c r="A202" i="26"/>
  <c r="A203" i="26"/>
  <c r="A204" i="26"/>
  <c r="A205" i="26"/>
  <c r="A206" i="26"/>
  <c r="A207" i="26"/>
  <c r="A208" i="26"/>
  <c r="A209" i="26"/>
  <c r="A210" i="26"/>
  <c r="A211" i="26"/>
  <c r="A212" i="26"/>
  <c r="A213" i="26"/>
  <c r="A214" i="26"/>
  <c r="A215" i="26"/>
  <c r="A216" i="26"/>
  <c r="A217" i="26"/>
  <c r="A218" i="26"/>
  <c r="A219" i="26"/>
  <c r="A220" i="26"/>
  <c r="A221" i="26"/>
  <c r="A222" i="26"/>
  <c r="A223" i="26"/>
  <c r="A224" i="26"/>
  <c r="A225" i="26"/>
  <c r="A226" i="26"/>
  <c r="A227" i="26"/>
  <c r="A228" i="26"/>
  <c r="A229" i="26"/>
  <c r="A230" i="26"/>
  <c r="A231" i="26"/>
  <c r="A232" i="26"/>
  <c r="A233" i="26"/>
  <c r="A234" i="26"/>
  <c r="A235" i="26"/>
  <c r="A236" i="26"/>
  <c r="E236" i="26"/>
  <c r="A237" i="26"/>
  <c r="A238" i="26"/>
  <c r="A239" i="26"/>
  <c r="A240" i="26"/>
  <c r="A241" i="26"/>
  <c r="A242" i="26"/>
  <c r="A243" i="26"/>
  <c r="A244" i="26"/>
  <c r="A245" i="26"/>
  <c r="A246" i="26"/>
  <c r="A247" i="26"/>
  <c r="A248" i="26"/>
  <c r="A249" i="26"/>
  <c r="A250" i="26"/>
  <c r="A251" i="26"/>
  <c r="A252" i="26"/>
  <c r="A253" i="26"/>
  <c r="A254" i="26"/>
  <c r="A255" i="26"/>
  <c r="A256" i="26"/>
  <c r="E256" i="26"/>
  <c r="A257" i="26"/>
  <c r="A258" i="26"/>
  <c r="A259" i="26"/>
  <c r="A260" i="26"/>
  <c r="A261" i="26"/>
  <c r="A262" i="26"/>
  <c r="A263" i="26"/>
  <c r="A264" i="26"/>
  <c r="A265" i="26"/>
  <c r="A266" i="26"/>
  <c r="A267" i="26"/>
  <c r="A268" i="26"/>
  <c r="E268" i="26"/>
  <c r="A269" i="26"/>
  <c r="A270" i="26"/>
  <c r="A271" i="26"/>
  <c r="A272" i="26"/>
  <c r="A273" i="26"/>
  <c r="A274" i="26"/>
  <c r="A275" i="26"/>
  <c r="A276" i="26"/>
  <c r="A277" i="26"/>
  <c r="A278" i="26"/>
  <c r="A279" i="26"/>
  <c r="A280" i="26"/>
  <c r="A281" i="26"/>
  <c r="A282" i="26"/>
  <c r="A283" i="26"/>
  <c r="A284" i="26"/>
  <c r="E284" i="26"/>
  <c r="A285" i="26"/>
  <c r="A286" i="26"/>
  <c r="A287" i="26"/>
  <c r="A288" i="26"/>
  <c r="A289" i="26"/>
  <c r="E289" i="26"/>
  <c r="A290" i="26"/>
  <c r="A291" i="26"/>
  <c r="E291" i="26"/>
  <c r="A292" i="26"/>
  <c r="A293" i="26"/>
  <c r="A294" i="26"/>
  <c r="E294" i="26"/>
  <c r="A295" i="26"/>
  <c r="A296" i="26"/>
  <c r="A297" i="26"/>
  <c r="A298" i="26"/>
  <c r="A299" i="26"/>
  <c r="A300" i="26"/>
  <c r="A301" i="26"/>
  <c r="A302" i="26"/>
  <c r="A303" i="26"/>
  <c r="A304" i="26"/>
  <c r="A305" i="26"/>
  <c r="A306" i="26"/>
  <c r="E306" i="26"/>
  <c r="A307" i="26"/>
  <c r="E307" i="26"/>
  <c r="A308" i="26"/>
  <c r="A309" i="26"/>
  <c r="A310" i="26"/>
  <c r="A311" i="26"/>
  <c r="A312" i="26"/>
  <c r="A313" i="26"/>
  <c r="A314" i="26"/>
  <c r="A315" i="26"/>
  <c r="A316" i="26"/>
  <c r="A317" i="26"/>
  <c r="A318" i="26"/>
  <c r="A319" i="26"/>
  <c r="A320" i="26"/>
  <c r="A321" i="26"/>
  <c r="A322" i="26"/>
  <c r="A323" i="26"/>
  <c r="A324" i="26"/>
  <c r="A325" i="26"/>
  <c r="A326" i="26"/>
  <c r="A327" i="26"/>
  <c r="A328" i="26"/>
  <c r="A329" i="26"/>
  <c r="A330" i="26"/>
  <c r="A331" i="26"/>
  <c r="A332" i="26"/>
  <c r="A333" i="26"/>
  <c r="A334" i="26"/>
  <c r="A335" i="26"/>
  <c r="A336" i="26"/>
  <c r="A337" i="26"/>
  <c r="A338" i="26"/>
  <c r="A339" i="26"/>
  <c r="A340" i="26"/>
  <c r="A341" i="26"/>
  <c r="A342" i="26"/>
  <c r="A343" i="26"/>
  <c r="A344" i="26"/>
  <c r="E344" i="26"/>
  <c r="A345" i="26"/>
  <c r="A346" i="26"/>
  <c r="A347" i="26"/>
  <c r="A348" i="26"/>
  <c r="A349" i="26"/>
  <c r="A350" i="26"/>
  <c r="A351" i="26"/>
  <c r="A352" i="26"/>
  <c r="A353" i="26"/>
  <c r="A354" i="26"/>
  <c r="A355" i="26"/>
  <c r="A356" i="26"/>
  <c r="A357" i="26"/>
  <c r="A358" i="26"/>
  <c r="A359" i="26"/>
  <c r="A360" i="26"/>
  <c r="A361" i="26"/>
  <c r="A362" i="26"/>
  <c r="A363" i="26"/>
  <c r="A364" i="26"/>
  <c r="A365" i="26"/>
  <c r="A366" i="26"/>
  <c r="A367" i="26"/>
  <c r="A368" i="26"/>
  <c r="A369" i="26"/>
  <c r="A370" i="26"/>
  <c r="A371" i="26"/>
  <c r="A372" i="26"/>
  <c r="A373" i="26"/>
  <c r="A374" i="26"/>
  <c r="A375" i="26"/>
  <c r="A376" i="26"/>
  <c r="A377" i="26"/>
  <c r="A378" i="26"/>
  <c r="A379" i="26"/>
  <c r="A380" i="26"/>
  <c r="A381" i="26"/>
  <c r="A382" i="26"/>
  <c r="E382" i="26"/>
  <c r="A383" i="26"/>
  <c r="A384" i="26"/>
  <c r="A385" i="26"/>
  <c r="A386" i="26"/>
  <c r="A387" i="26"/>
  <c r="A388" i="26"/>
  <c r="A389" i="26"/>
  <c r="A390" i="26"/>
  <c r="A391" i="26"/>
  <c r="A392" i="26"/>
  <c r="A393" i="26"/>
  <c r="A394" i="26"/>
  <c r="A395" i="26"/>
  <c r="A396" i="26"/>
  <c r="A397" i="26"/>
  <c r="A398" i="26"/>
  <c r="A399" i="26"/>
  <c r="A400" i="26"/>
  <c r="A401" i="26"/>
  <c r="A402" i="26"/>
  <c r="A403" i="26"/>
  <c r="A404" i="26"/>
  <c r="A405" i="26"/>
  <c r="A406" i="26"/>
  <c r="A407" i="26"/>
  <c r="A408" i="26"/>
  <c r="A409" i="26"/>
  <c r="A410" i="26"/>
  <c r="A411" i="26"/>
  <c r="A412" i="26"/>
  <c r="A413" i="26"/>
  <c r="A414" i="26"/>
  <c r="A415" i="26"/>
  <c r="A416" i="26"/>
  <c r="A417" i="26"/>
  <c r="A418" i="26"/>
  <c r="A419" i="26"/>
  <c r="A420" i="26"/>
  <c r="A421" i="26"/>
  <c r="A422" i="26"/>
  <c r="A423" i="26"/>
  <c r="A424" i="26"/>
  <c r="A425" i="26"/>
  <c r="E425" i="26"/>
  <c r="A426" i="26"/>
  <c r="A427" i="26"/>
  <c r="A428" i="26"/>
  <c r="A429" i="26"/>
  <c r="A430" i="26"/>
  <c r="A431" i="26"/>
  <c r="A432" i="26"/>
  <c r="A433" i="26"/>
  <c r="A434" i="26"/>
  <c r="A435" i="26"/>
  <c r="E435" i="26"/>
  <c r="A436" i="26"/>
  <c r="A437" i="26"/>
  <c r="A438" i="26"/>
  <c r="A439" i="26"/>
  <c r="A440" i="26"/>
  <c r="A441" i="26"/>
  <c r="A442" i="26"/>
  <c r="A443" i="26"/>
  <c r="A444" i="26"/>
  <c r="A445" i="26"/>
  <c r="A446" i="26"/>
  <c r="A447" i="26"/>
  <c r="A448" i="26"/>
  <c r="A449" i="26"/>
  <c r="A450" i="26"/>
  <c r="A451" i="26"/>
  <c r="A452" i="26"/>
  <c r="A453" i="26"/>
  <c r="A454" i="26"/>
  <c r="A455" i="26"/>
  <c r="A456" i="26"/>
  <c r="A457" i="26"/>
  <c r="A458" i="26"/>
  <c r="A459" i="26"/>
  <c r="A460" i="26"/>
  <c r="A461" i="26"/>
  <c r="A462" i="26"/>
  <c r="E462" i="26"/>
  <c r="A463" i="26"/>
  <c r="A464" i="26"/>
  <c r="A465" i="26"/>
  <c r="A466" i="26"/>
  <c r="A467" i="26"/>
  <c r="A468" i="26"/>
  <c r="A469" i="26"/>
  <c r="A470" i="26"/>
  <c r="A471" i="26"/>
  <c r="A472" i="26"/>
  <c r="E472" i="26"/>
  <c r="A473" i="26"/>
  <c r="A474" i="26"/>
  <c r="A475" i="26"/>
  <c r="E475" i="26"/>
  <c r="A476" i="26"/>
  <c r="A477" i="26"/>
  <c r="A478" i="26"/>
  <c r="A479" i="26"/>
  <c r="A480" i="26"/>
  <c r="A481" i="26"/>
  <c r="A482" i="26"/>
  <c r="A483" i="26"/>
  <c r="A484" i="26"/>
  <c r="A485" i="26"/>
  <c r="A486" i="26"/>
  <c r="A487" i="26"/>
  <c r="A488" i="26"/>
  <c r="A489" i="26"/>
  <c r="A490" i="26"/>
  <c r="A491" i="26"/>
  <c r="A492" i="26"/>
  <c r="A493" i="26"/>
  <c r="A494" i="26"/>
  <c r="A495" i="26"/>
  <c r="A496" i="26"/>
  <c r="A497" i="26"/>
  <c r="A498" i="26"/>
  <c r="A499" i="26"/>
  <c r="A500" i="26"/>
  <c r="A501" i="26"/>
  <c r="A502" i="26"/>
  <c r="A503" i="26"/>
  <c r="A504" i="26"/>
  <c r="A505" i="26"/>
  <c r="A506" i="26"/>
  <c r="E506" i="26"/>
  <c r="A507" i="26"/>
  <c r="A508" i="26"/>
  <c r="E508" i="26"/>
  <c r="A509" i="26"/>
  <c r="A510" i="26"/>
  <c r="A511" i="26"/>
  <c r="A512" i="26"/>
  <c r="A513" i="26"/>
  <c r="A514" i="26"/>
  <c r="A515" i="26"/>
  <c r="A516" i="26"/>
  <c r="A517" i="26"/>
  <c r="A518" i="26"/>
  <c r="A519" i="26"/>
  <c r="A520" i="26"/>
  <c r="A521" i="26"/>
  <c r="A522" i="26"/>
  <c r="A523" i="26"/>
  <c r="A524" i="26"/>
  <c r="A525" i="26"/>
  <c r="A526" i="26"/>
  <c r="A527" i="26"/>
  <c r="A528" i="26"/>
  <c r="A529" i="26"/>
  <c r="A530" i="26"/>
  <c r="A531" i="26"/>
  <c r="A532" i="26"/>
  <c r="E532" i="26"/>
  <c r="A533" i="26"/>
  <c r="A534" i="26"/>
  <c r="A535" i="26"/>
  <c r="A536" i="26"/>
  <c r="A537" i="26"/>
  <c r="A538" i="26"/>
  <c r="A539" i="26"/>
  <c r="A540" i="26"/>
  <c r="A541" i="26"/>
  <c r="A542" i="26"/>
  <c r="A543" i="26"/>
  <c r="A544" i="26"/>
  <c r="A545" i="26"/>
  <c r="A546" i="26"/>
  <c r="A547" i="26"/>
  <c r="A548" i="26"/>
  <c r="A549" i="26"/>
  <c r="A550" i="26"/>
  <c r="A551" i="26"/>
  <c r="A552" i="26"/>
  <c r="A553" i="26"/>
  <c r="A554" i="26"/>
  <c r="A555" i="26"/>
  <c r="A556" i="26"/>
  <c r="A557" i="26"/>
  <c r="A558" i="26"/>
  <c r="A559" i="26"/>
  <c r="A560" i="26"/>
  <c r="E560" i="26"/>
  <c r="A561" i="26"/>
  <c r="A562" i="26"/>
  <c r="A563" i="26"/>
  <c r="A564" i="26"/>
  <c r="A565" i="26"/>
  <c r="A566" i="26"/>
  <c r="A567" i="26"/>
  <c r="A568" i="26"/>
  <c r="A569" i="26"/>
  <c r="A570" i="26"/>
  <c r="A571" i="26"/>
  <c r="A572" i="26"/>
  <c r="A573" i="26"/>
  <c r="A574" i="26"/>
  <c r="A575" i="26"/>
  <c r="A576" i="26"/>
  <c r="A577" i="26"/>
  <c r="A578" i="26"/>
  <c r="A579" i="26"/>
  <c r="A580" i="26"/>
  <c r="A581" i="26"/>
  <c r="A582" i="26"/>
  <c r="A583" i="26"/>
  <c r="A584" i="26"/>
  <c r="A585" i="26"/>
  <c r="A586" i="26"/>
  <c r="A587" i="26"/>
  <c r="A588" i="26"/>
  <c r="A589" i="26"/>
  <c r="A590" i="26"/>
  <c r="A591" i="26"/>
  <c r="A592" i="26"/>
  <c r="A593" i="26"/>
  <c r="A594" i="26"/>
  <c r="E594" i="26"/>
  <c r="A595" i="26"/>
  <c r="A596" i="26"/>
  <c r="A597" i="26"/>
  <c r="E597" i="26"/>
  <c r="A598" i="26"/>
  <c r="A599" i="26"/>
  <c r="A600" i="26"/>
  <c r="A601" i="26"/>
  <c r="A602" i="26"/>
  <c r="A603" i="26"/>
  <c r="A604" i="26"/>
  <c r="A605" i="26"/>
  <c r="A606" i="26"/>
  <c r="A607" i="26"/>
  <c r="A608" i="26"/>
  <c r="A609" i="26"/>
  <c r="A610" i="26"/>
  <c r="A611" i="26"/>
  <c r="A612" i="26"/>
  <c r="A613" i="26"/>
  <c r="A614" i="26"/>
  <c r="A615" i="26"/>
  <c r="A616" i="26"/>
  <c r="A617" i="26"/>
  <c r="A618" i="26"/>
  <c r="A619" i="26"/>
  <c r="A620" i="26"/>
  <c r="A621" i="26"/>
  <c r="A622" i="26"/>
  <c r="A623" i="26"/>
  <c r="A624" i="26"/>
  <c r="A625" i="26"/>
  <c r="A626" i="26"/>
  <c r="A627" i="26"/>
  <c r="A628" i="26"/>
  <c r="A629" i="26"/>
  <c r="A630" i="26"/>
  <c r="A631" i="26"/>
  <c r="A632" i="26"/>
  <c r="A633" i="26"/>
  <c r="A634" i="26"/>
  <c r="A635" i="26"/>
  <c r="A636" i="26"/>
  <c r="A637" i="26"/>
  <c r="A638" i="26"/>
  <c r="A639" i="26"/>
  <c r="A640" i="26"/>
  <c r="A641" i="26"/>
  <c r="A642" i="26"/>
  <c r="A643" i="26"/>
  <c r="A644" i="26"/>
  <c r="A645" i="26"/>
  <c r="A646" i="26"/>
  <c r="A647" i="26"/>
  <c r="A648" i="26"/>
  <c r="A649" i="26"/>
  <c r="A650" i="26"/>
  <c r="A651" i="26"/>
  <c r="A652" i="26"/>
  <c r="E652" i="26"/>
  <c r="A653" i="26"/>
  <c r="A654" i="26"/>
  <c r="A655" i="26"/>
  <c r="A656" i="26"/>
  <c r="A657" i="26"/>
  <c r="E657" i="26"/>
  <c r="A658" i="26"/>
  <c r="A659" i="26"/>
  <c r="A660" i="26"/>
  <c r="A661" i="26"/>
  <c r="A662" i="26"/>
  <c r="A663" i="26"/>
  <c r="A664" i="26"/>
  <c r="A665" i="26"/>
  <c r="A666" i="26"/>
  <c r="A667" i="26"/>
  <c r="A668" i="26"/>
  <c r="A669" i="26"/>
  <c r="A670" i="26"/>
  <c r="A671" i="26"/>
  <c r="A672" i="26"/>
  <c r="A673" i="26"/>
  <c r="A674" i="26"/>
  <c r="A675" i="26"/>
  <c r="A676" i="26"/>
  <c r="A677" i="26"/>
  <c r="A678" i="26"/>
  <c r="A679" i="26"/>
  <c r="A680" i="26"/>
  <c r="A681" i="26"/>
  <c r="A682" i="26"/>
  <c r="A683" i="26"/>
  <c r="A684" i="26"/>
  <c r="A685" i="26"/>
  <c r="E685" i="26"/>
  <c r="A686" i="26"/>
  <c r="A687" i="26"/>
  <c r="A688" i="26"/>
  <c r="A689" i="26"/>
  <c r="A690" i="26"/>
  <c r="A691" i="26"/>
  <c r="A692" i="26"/>
  <c r="A693" i="26"/>
  <c r="A694" i="26"/>
  <c r="A695" i="26"/>
  <c r="A696" i="26"/>
  <c r="A697" i="26"/>
  <c r="A698" i="26"/>
  <c r="A699" i="26"/>
  <c r="A700" i="26"/>
  <c r="A701" i="26"/>
  <c r="A702" i="26"/>
  <c r="A703" i="26"/>
  <c r="A704" i="26"/>
  <c r="A705" i="26"/>
  <c r="A706" i="26"/>
  <c r="A707" i="26"/>
  <c r="A708" i="26"/>
  <c r="A709" i="26"/>
  <c r="A710" i="26"/>
  <c r="A711" i="26"/>
  <c r="A712" i="26"/>
  <c r="A713" i="26"/>
  <c r="A714" i="26"/>
  <c r="A715" i="26"/>
  <c r="A716" i="26"/>
  <c r="A717" i="26"/>
  <c r="A718" i="26"/>
  <c r="A719" i="26"/>
  <c r="A720" i="26"/>
  <c r="A721" i="26"/>
  <c r="A722" i="26"/>
  <c r="A723" i="26"/>
  <c r="A724" i="26"/>
  <c r="A725" i="26"/>
  <c r="A726" i="26"/>
  <c r="A727" i="26"/>
  <c r="A728" i="26"/>
  <c r="A729" i="26"/>
  <c r="A730" i="26"/>
  <c r="A731" i="26"/>
  <c r="A732" i="26"/>
  <c r="A733" i="26"/>
  <c r="A734" i="26"/>
  <c r="A735" i="26"/>
  <c r="A736" i="26"/>
  <c r="A737" i="26"/>
  <c r="A738" i="26"/>
  <c r="A739" i="26"/>
  <c r="A740" i="26"/>
  <c r="A741" i="26"/>
  <c r="A742" i="26"/>
  <c r="A743" i="26"/>
  <c r="A744" i="26"/>
  <c r="A745" i="26"/>
  <c r="A746" i="26"/>
  <c r="A747" i="26"/>
  <c r="A748" i="26"/>
  <c r="A749" i="26"/>
  <c r="A750" i="26"/>
  <c r="A751" i="26"/>
  <c r="A752" i="26"/>
  <c r="A753" i="26"/>
  <c r="A754" i="26"/>
  <c r="A755" i="26"/>
  <c r="A756" i="26"/>
  <c r="A757" i="26"/>
  <c r="A758" i="26"/>
  <c r="A759" i="26"/>
  <c r="A760" i="26"/>
  <c r="A761" i="26"/>
  <c r="A762" i="26"/>
  <c r="A763" i="26"/>
  <c r="A764" i="26"/>
  <c r="A765" i="26"/>
  <c r="E765" i="26"/>
  <c r="A766" i="26"/>
  <c r="A767" i="26"/>
  <c r="A768" i="26"/>
  <c r="A769" i="26"/>
  <c r="A770" i="26"/>
  <c r="A771" i="26"/>
  <c r="A772" i="26"/>
  <c r="A773" i="26"/>
  <c r="A774" i="26"/>
  <c r="A775" i="26"/>
  <c r="A776" i="26"/>
  <c r="A777" i="26"/>
  <c r="A778" i="26"/>
  <c r="A779" i="26"/>
  <c r="A780" i="26"/>
  <c r="A781" i="26"/>
  <c r="A782" i="26"/>
  <c r="A783" i="26"/>
  <c r="A784" i="26"/>
  <c r="A785" i="26"/>
  <c r="A786" i="26"/>
  <c r="A787" i="26"/>
  <c r="A788" i="26"/>
  <c r="A789" i="26"/>
  <c r="A790" i="26"/>
  <c r="A791" i="26"/>
  <c r="A792" i="26"/>
  <c r="A793" i="26"/>
  <c r="A794" i="26"/>
  <c r="A795" i="26"/>
  <c r="A796" i="26"/>
  <c r="E796" i="26"/>
  <c r="A797" i="26"/>
  <c r="A798" i="26"/>
  <c r="A799" i="26"/>
  <c r="A800" i="26"/>
  <c r="A801" i="26"/>
  <c r="B801" i="26"/>
  <c r="C801" i="26" s="1"/>
  <c r="E801" i="26"/>
  <c r="A802" i="26"/>
  <c r="A803" i="26"/>
  <c r="A804" i="26"/>
  <c r="E804" i="26"/>
  <c r="A805" i="26"/>
  <c r="A806" i="26"/>
  <c r="A807" i="26"/>
  <c r="A808" i="26"/>
  <c r="A809" i="26"/>
  <c r="A810" i="26"/>
  <c r="A811" i="26"/>
  <c r="A812" i="26"/>
  <c r="A813" i="26"/>
  <c r="A814" i="26"/>
  <c r="A815" i="26"/>
  <c r="A816" i="26"/>
  <c r="A817" i="26"/>
  <c r="A818" i="26"/>
  <c r="A819" i="26"/>
  <c r="A820" i="26"/>
  <c r="A821" i="26"/>
  <c r="A822" i="26"/>
  <c r="A823" i="26"/>
  <c r="A824" i="26"/>
  <c r="A825" i="26"/>
  <c r="A826" i="26"/>
  <c r="A827" i="26"/>
  <c r="A828" i="26"/>
  <c r="A829" i="26"/>
  <c r="A830" i="26"/>
  <c r="A831" i="26"/>
  <c r="A832" i="26"/>
  <c r="A833" i="26"/>
  <c r="A834" i="26"/>
  <c r="A835" i="26"/>
  <c r="E835" i="26"/>
  <c r="A836" i="26"/>
  <c r="A837" i="26"/>
  <c r="A838" i="26"/>
  <c r="A839" i="26"/>
  <c r="A840" i="26"/>
  <c r="A841" i="26"/>
  <c r="A842" i="26"/>
  <c r="A843" i="26"/>
  <c r="A844" i="26"/>
  <c r="E844" i="26"/>
  <c r="A845" i="26"/>
  <c r="A846" i="26"/>
  <c r="A847" i="26"/>
  <c r="A848" i="26"/>
  <c r="A849" i="26"/>
  <c r="A850" i="26"/>
  <c r="A851" i="26"/>
  <c r="A852" i="26"/>
  <c r="A853" i="26"/>
  <c r="A854" i="26"/>
  <c r="A855" i="26"/>
  <c r="A856" i="26"/>
  <c r="A857" i="26"/>
  <c r="A858" i="26"/>
  <c r="A859" i="26"/>
  <c r="A860" i="26"/>
  <c r="A861" i="26"/>
  <c r="A862" i="26"/>
  <c r="A863" i="26"/>
  <c r="A864" i="26"/>
  <c r="A865" i="26"/>
  <c r="A866" i="26"/>
  <c r="A867" i="26"/>
  <c r="A868" i="26"/>
  <c r="A869" i="26"/>
  <c r="A870" i="26"/>
  <c r="A871" i="26"/>
  <c r="A872" i="26"/>
  <c r="A873" i="26"/>
  <c r="A874" i="26"/>
  <c r="A875" i="26"/>
  <c r="A876" i="26"/>
  <c r="A877" i="26"/>
  <c r="A878" i="26"/>
  <c r="A879" i="26"/>
  <c r="A880" i="26"/>
  <c r="A881" i="26"/>
  <c r="A882" i="26"/>
  <c r="A883" i="26"/>
  <c r="A884" i="26"/>
  <c r="A885" i="26"/>
  <c r="A886" i="26"/>
  <c r="A887" i="26"/>
  <c r="A888" i="26"/>
  <c r="A889" i="26"/>
  <c r="A890" i="26"/>
  <c r="A891" i="26"/>
  <c r="A892" i="26"/>
  <c r="A893" i="26"/>
  <c r="A894" i="26"/>
  <c r="A895" i="26"/>
  <c r="A896" i="26"/>
  <c r="A897" i="26"/>
  <c r="A898" i="26"/>
  <c r="A899" i="26"/>
  <c r="A900" i="26"/>
  <c r="A901" i="26"/>
  <c r="A902" i="26"/>
  <c r="A903" i="26"/>
  <c r="A904" i="26"/>
  <c r="A905" i="26"/>
  <c r="A906" i="26"/>
  <c r="A907" i="26"/>
  <c r="E907" i="26"/>
  <c r="A908" i="26"/>
  <c r="A909" i="26"/>
  <c r="A910" i="26"/>
  <c r="A911" i="26"/>
  <c r="A912" i="26"/>
  <c r="A913" i="26"/>
  <c r="A914" i="26"/>
  <c r="A915" i="26"/>
  <c r="A916" i="26"/>
  <c r="E916" i="26"/>
  <c r="A917" i="26"/>
  <c r="A918" i="26"/>
  <c r="E918" i="26"/>
  <c r="A919" i="26"/>
  <c r="E919" i="26"/>
  <c r="A920" i="26"/>
  <c r="E920" i="26"/>
  <c r="A921" i="26"/>
  <c r="A922" i="26"/>
  <c r="E922" i="26"/>
  <c r="A923" i="26"/>
  <c r="A924" i="26"/>
  <c r="A925" i="26"/>
  <c r="A926" i="26"/>
  <c r="A927" i="26"/>
  <c r="A928" i="26"/>
  <c r="A929" i="26"/>
  <c r="A930" i="26"/>
  <c r="A931" i="26"/>
  <c r="A932" i="26"/>
  <c r="A933" i="26"/>
  <c r="A934" i="26"/>
  <c r="A935" i="26"/>
  <c r="A936" i="26"/>
  <c r="A937" i="26"/>
  <c r="A938" i="26"/>
  <c r="A939" i="26"/>
  <c r="A940" i="26"/>
  <c r="A941" i="26"/>
  <c r="A942" i="26"/>
  <c r="A943" i="26"/>
  <c r="A944" i="26"/>
  <c r="A945" i="26"/>
  <c r="A946" i="26"/>
  <c r="A947" i="26"/>
  <c r="A948" i="26"/>
  <c r="A949" i="26"/>
  <c r="A950" i="26"/>
  <c r="A951" i="26"/>
  <c r="A952" i="26"/>
  <c r="A953" i="26"/>
  <c r="A954" i="26"/>
  <c r="A955" i="26"/>
  <c r="A956" i="26"/>
  <c r="A957" i="26"/>
  <c r="A958" i="26"/>
  <c r="A959" i="26"/>
  <c r="A960" i="26"/>
  <c r="A961" i="26"/>
  <c r="A962" i="26"/>
  <c r="A963" i="26"/>
  <c r="A964" i="26"/>
  <c r="A965" i="26"/>
  <c r="A966" i="26"/>
  <c r="A967" i="26"/>
  <c r="E967" i="26"/>
  <c r="A968" i="26"/>
  <c r="A969" i="26"/>
  <c r="A970" i="26"/>
  <c r="E970" i="26"/>
  <c r="A971" i="26"/>
  <c r="A972" i="26"/>
  <c r="E972" i="26"/>
  <c r="A973" i="26"/>
  <c r="A974" i="26"/>
  <c r="A975" i="26"/>
  <c r="A976" i="26"/>
  <c r="A977" i="26"/>
  <c r="A978" i="26"/>
  <c r="A979" i="26"/>
  <c r="A980" i="26"/>
  <c r="A981" i="26"/>
  <c r="A982" i="26"/>
  <c r="A983" i="26"/>
  <c r="A984" i="26"/>
  <c r="A985" i="26"/>
  <c r="A986" i="26"/>
  <c r="A987" i="26"/>
  <c r="A988" i="26"/>
  <c r="A989" i="26"/>
  <c r="A990" i="26"/>
  <c r="A991" i="26"/>
  <c r="A992" i="26"/>
  <c r="A993" i="26"/>
  <c r="A994" i="26"/>
  <c r="A995" i="26"/>
  <c r="A996" i="26"/>
  <c r="A997" i="26"/>
  <c r="A998" i="26"/>
  <c r="A999" i="26"/>
  <c r="A1000" i="26"/>
  <c r="A1001" i="26"/>
  <c r="A1002" i="26"/>
  <c r="A1003" i="26"/>
  <c r="A1004" i="26"/>
  <c r="E1004" i="26"/>
  <c r="A1005" i="26"/>
  <c r="A1006" i="26"/>
  <c r="A1007" i="26"/>
  <c r="A1008" i="26"/>
  <c r="A1009" i="26"/>
  <c r="A1010" i="26"/>
  <c r="A1011" i="26"/>
  <c r="A1012" i="26"/>
  <c r="A1013" i="26"/>
  <c r="A1014" i="26"/>
  <c r="E1014" i="26"/>
  <c r="A1015" i="26"/>
  <c r="A1016" i="26"/>
  <c r="E1016" i="26"/>
  <c r="A1017" i="26"/>
  <c r="A1018" i="26"/>
  <c r="A1019" i="26"/>
  <c r="A1020" i="26"/>
  <c r="A1021" i="26"/>
  <c r="A1022" i="26"/>
  <c r="E1022" i="26"/>
  <c r="A1023" i="26"/>
  <c r="A1024" i="26"/>
  <c r="A1025" i="26"/>
  <c r="A1026" i="26"/>
  <c r="A1027" i="26"/>
  <c r="A1028" i="26"/>
  <c r="A1029" i="26"/>
  <c r="A1030" i="26"/>
  <c r="A1031" i="26"/>
  <c r="A1032" i="26"/>
  <c r="A1033" i="26"/>
  <c r="A1034" i="26"/>
  <c r="A1035" i="26"/>
  <c r="A1036" i="26"/>
  <c r="A1037" i="26"/>
  <c r="A1038" i="26"/>
  <c r="A1039" i="26"/>
  <c r="A1040" i="26"/>
  <c r="A1041" i="26"/>
  <c r="A1042" i="26"/>
  <c r="A1043" i="26"/>
  <c r="A1044" i="26"/>
  <c r="A1045" i="26"/>
  <c r="A1046" i="26"/>
  <c r="A1047" i="26"/>
  <c r="A1048" i="26"/>
  <c r="A1049" i="26"/>
  <c r="A1050" i="26"/>
  <c r="A1051" i="26"/>
  <c r="A1052" i="26"/>
  <c r="E1052" i="26"/>
  <c r="A1053" i="26"/>
  <c r="A1054" i="26"/>
  <c r="A1055" i="26"/>
  <c r="E1055" i="26"/>
  <c r="A1056" i="26"/>
  <c r="A1057" i="26"/>
  <c r="A1058" i="26"/>
  <c r="A1059" i="26"/>
  <c r="E1059" i="26"/>
  <c r="A1060" i="26"/>
  <c r="A1061" i="26"/>
  <c r="A1062" i="26"/>
  <c r="A1063" i="26"/>
  <c r="A1064" i="26"/>
  <c r="A1065" i="26"/>
  <c r="A1066" i="26"/>
  <c r="A1067" i="26"/>
  <c r="A1068" i="26"/>
  <c r="A1069" i="26"/>
  <c r="A1070" i="26"/>
  <c r="A1071" i="26"/>
  <c r="A1072" i="26"/>
  <c r="A1073" i="26"/>
  <c r="A1074" i="26"/>
  <c r="A1075" i="26"/>
  <c r="A1076" i="26"/>
  <c r="A1077" i="26"/>
  <c r="A1078" i="26"/>
  <c r="A1079" i="26"/>
  <c r="A1080" i="26"/>
  <c r="A1081" i="26"/>
  <c r="A1082" i="26"/>
  <c r="A1083" i="26"/>
  <c r="A1084" i="26"/>
  <c r="A1085" i="26"/>
  <c r="A1086" i="26"/>
  <c r="A1087" i="26"/>
  <c r="A1088" i="26"/>
  <c r="A1089" i="26"/>
  <c r="A1090" i="26"/>
  <c r="A1091" i="26"/>
  <c r="A1092" i="26"/>
  <c r="A1093" i="26"/>
  <c r="A1094" i="26"/>
  <c r="A1095" i="26"/>
  <c r="A1096" i="26"/>
  <c r="E1096" i="26"/>
  <c r="A1097" i="26"/>
  <c r="A1098" i="26"/>
  <c r="A1099" i="26"/>
  <c r="A1100" i="26"/>
  <c r="A1101" i="26"/>
  <c r="A1102" i="26"/>
  <c r="A1103" i="26"/>
  <c r="A1104" i="26"/>
  <c r="A1105" i="26"/>
  <c r="A1106" i="26"/>
  <c r="A1107" i="26"/>
  <c r="A1108" i="26"/>
  <c r="A1109" i="26"/>
  <c r="A1110" i="26"/>
  <c r="A1111" i="26"/>
  <c r="A1112" i="26"/>
  <c r="A1113" i="26"/>
  <c r="A1114" i="26"/>
  <c r="A1115" i="26"/>
  <c r="A1116" i="26"/>
  <c r="A1117" i="26"/>
  <c r="A1118" i="26"/>
  <c r="A1119" i="26"/>
  <c r="A1120" i="26"/>
  <c r="A1121" i="26"/>
  <c r="A1122" i="26"/>
  <c r="A1123" i="26"/>
  <c r="A1124" i="26"/>
  <c r="A1125" i="26"/>
  <c r="A1126" i="26"/>
  <c r="A1127" i="26"/>
  <c r="A1128" i="26"/>
  <c r="A1129" i="26"/>
  <c r="A1130" i="26"/>
  <c r="A1131" i="26"/>
  <c r="A1132" i="26"/>
  <c r="A1133" i="26"/>
  <c r="A1134" i="26"/>
  <c r="A1135" i="26"/>
  <c r="A1136" i="26"/>
  <c r="A1137" i="26"/>
  <c r="A1138" i="26"/>
  <c r="A1139" i="26"/>
  <c r="A1140" i="26"/>
  <c r="A1141" i="26"/>
  <c r="A1142" i="26"/>
  <c r="A1143" i="26"/>
  <c r="A1144" i="26"/>
  <c r="A1145" i="26"/>
  <c r="A1146" i="26"/>
  <c r="A1147" i="26"/>
  <c r="A1148" i="26"/>
  <c r="A1149" i="26"/>
  <c r="A1150" i="26"/>
  <c r="A1151" i="26"/>
  <c r="A1152" i="26"/>
  <c r="A1153" i="26"/>
  <c r="A1154" i="26"/>
  <c r="A1155" i="26"/>
  <c r="A1156" i="26"/>
  <c r="A1157" i="26"/>
  <c r="A1158" i="26"/>
  <c r="A1159" i="26"/>
  <c r="A1160" i="26"/>
  <c r="A1161" i="26"/>
  <c r="A1162" i="26"/>
  <c r="A1163" i="26"/>
  <c r="A1164" i="26"/>
  <c r="A1165" i="26"/>
  <c r="A1166" i="26"/>
  <c r="A1167" i="26"/>
  <c r="A1168" i="26"/>
  <c r="A1169" i="26"/>
  <c r="A1170" i="26"/>
  <c r="A1171" i="26"/>
  <c r="A1172" i="26"/>
  <c r="A1173" i="26"/>
  <c r="A1174" i="26"/>
  <c r="A1175" i="26"/>
  <c r="A1176" i="26"/>
  <c r="A1177" i="26"/>
  <c r="A1178" i="26"/>
  <c r="A1179" i="26"/>
  <c r="A1180" i="26"/>
  <c r="A1181" i="26"/>
  <c r="A1182" i="26"/>
  <c r="A1183" i="26"/>
  <c r="A1184" i="26"/>
  <c r="A1185" i="26"/>
  <c r="A1186" i="26"/>
  <c r="A1187" i="26"/>
  <c r="A1188" i="26"/>
  <c r="A1189" i="26"/>
  <c r="A1190" i="26"/>
  <c r="A1191" i="26"/>
  <c r="A1192" i="26"/>
  <c r="A1193" i="26"/>
  <c r="A1194" i="26"/>
  <c r="A1195" i="26"/>
  <c r="A1196" i="26"/>
  <c r="A1197" i="26"/>
  <c r="A1198" i="26"/>
  <c r="A1199" i="26"/>
  <c r="A1200" i="26"/>
  <c r="A1201" i="26"/>
  <c r="A1202" i="26"/>
  <c r="A1203" i="26"/>
  <c r="A1204" i="26"/>
  <c r="A1205" i="26"/>
  <c r="A1206" i="26"/>
  <c r="A1207" i="26"/>
  <c r="A1208" i="26"/>
  <c r="A1209" i="26"/>
  <c r="A1210" i="26"/>
  <c r="A1211" i="26"/>
  <c r="A1212" i="26"/>
  <c r="A1213" i="26"/>
  <c r="A1214" i="26"/>
  <c r="A1215" i="26"/>
  <c r="A1216" i="26"/>
  <c r="E1216" i="26"/>
  <c r="A1217" i="26"/>
  <c r="A1218" i="26"/>
  <c r="A1219" i="26"/>
  <c r="A1220" i="26"/>
  <c r="A1221" i="26"/>
  <c r="A1222" i="26"/>
  <c r="A1223" i="26"/>
  <c r="A1224" i="26"/>
  <c r="A1225" i="26"/>
  <c r="E1225" i="26"/>
  <c r="A1226" i="26"/>
  <c r="A1227" i="26"/>
  <c r="A1228" i="26"/>
  <c r="A1229" i="26"/>
  <c r="A1230" i="26"/>
  <c r="A1231" i="26"/>
  <c r="A1232" i="26"/>
  <c r="A1233" i="26"/>
  <c r="A1234" i="26"/>
  <c r="A1235" i="26"/>
  <c r="A1236" i="26"/>
  <c r="A1237" i="26"/>
  <c r="A1238" i="26"/>
  <c r="A1239" i="26"/>
  <c r="A1240" i="26"/>
  <c r="A1241" i="26"/>
  <c r="A1242" i="26"/>
  <c r="A1243" i="26"/>
  <c r="A1244" i="26"/>
  <c r="A1245" i="26"/>
  <c r="A1246" i="26"/>
  <c r="A1247" i="26"/>
  <c r="A1248" i="26"/>
  <c r="A1249" i="26"/>
  <c r="A1250" i="26"/>
  <c r="A1251" i="26"/>
  <c r="A1252" i="26"/>
  <c r="A1253" i="26"/>
  <c r="A1254" i="26"/>
  <c r="A1255" i="26"/>
  <c r="B1255" i="26"/>
  <c r="C1255" i="26"/>
  <c r="E1255" i="26"/>
  <c r="A1256" i="26"/>
  <c r="B1256" i="26"/>
  <c r="C1256" i="26" s="1"/>
  <c r="A1257" i="26"/>
  <c r="B1257" i="26"/>
  <c r="C1257" i="26"/>
  <c r="A1258" i="26"/>
  <c r="B1258" i="26"/>
  <c r="C1258" i="26" s="1"/>
  <c r="A1259" i="26"/>
  <c r="B1259" i="26"/>
  <c r="C1259" i="26" s="1"/>
  <c r="A1260" i="26"/>
  <c r="B1260" i="26"/>
  <c r="C1260" i="26"/>
  <c r="A1261" i="26"/>
  <c r="B1261" i="26"/>
  <c r="C1261" i="26" s="1"/>
  <c r="A1262" i="26"/>
  <c r="B1262" i="26"/>
  <c r="C1262" i="26" s="1"/>
  <c r="A1263" i="26"/>
  <c r="B1263" i="26"/>
  <c r="C1263" i="26" s="1"/>
  <c r="A1264" i="26"/>
  <c r="B1264" i="26"/>
  <c r="C1264" i="26"/>
  <c r="A1265" i="26"/>
  <c r="B1265" i="26"/>
  <c r="C1265" i="26" s="1"/>
  <c r="A1266" i="26"/>
  <c r="B1266" i="26"/>
  <c r="C1266" i="26" s="1"/>
  <c r="A1267" i="26"/>
  <c r="B1267" i="26"/>
  <c r="C1267" i="26" s="1"/>
  <c r="A1268" i="26"/>
  <c r="B1268" i="26"/>
  <c r="C1268" i="26"/>
  <c r="A1269" i="26"/>
  <c r="B1269" i="26"/>
  <c r="C1269" i="26" s="1"/>
  <c r="A1270" i="26"/>
  <c r="B1270" i="26"/>
  <c r="C1270" i="26" s="1"/>
  <c r="A1271" i="26"/>
  <c r="B1271" i="26"/>
  <c r="C1271" i="26"/>
  <c r="A1272" i="26"/>
  <c r="B1272" i="26"/>
  <c r="C1272" i="26"/>
  <c r="A1273" i="26"/>
  <c r="B1273" i="26"/>
  <c r="C1273" i="26" s="1"/>
  <c r="A1274" i="26"/>
  <c r="B1274" i="26"/>
  <c r="C1274" i="26"/>
  <c r="A1275" i="26"/>
  <c r="B1275" i="26"/>
  <c r="C1275" i="26"/>
  <c r="A1276" i="26"/>
  <c r="B1276" i="26"/>
  <c r="C1276" i="26" s="1"/>
  <c r="A1277" i="26"/>
  <c r="B1277" i="26"/>
  <c r="C1277" i="26" s="1"/>
  <c r="A1278" i="26"/>
  <c r="B1278" i="26"/>
  <c r="C1278" i="26"/>
  <c r="A1279" i="26"/>
  <c r="B1279" i="26"/>
  <c r="C1279" i="26" s="1"/>
  <c r="A1280" i="26"/>
  <c r="B1280" i="26"/>
  <c r="C1280" i="26" s="1"/>
  <c r="A1281" i="26"/>
  <c r="B1281" i="26"/>
  <c r="C1281" i="26" s="1"/>
  <c r="A1282" i="26"/>
  <c r="B1282" i="26"/>
  <c r="C1282" i="26" s="1"/>
  <c r="A1283" i="26"/>
  <c r="B1283" i="26"/>
  <c r="C1283" i="26" s="1"/>
  <c r="A1284" i="26"/>
  <c r="B1284" i="26"/>
  <c r="C1284" i="26"/>
  <c r="A1285" i="26"/>
  <c r="B1285" i="26"/>
  <c r="C1285" i="26" s="1"/>
  <c r="A1286" i="26"/>
  <c r="B1286" i="26"/>
  <c r="C1286" i="26" s="1"/>
  <c r="A1287" i="26"/>
  <c r="B1287" i="26"/>
  <c r="C1287" i="26"/>
  <c r="A1288" i="26"/>
  <c r="B1288" i="26"/>
  <c r="C1288" i="26"/>
  <c r="A1289" i="26"/>
  <c r="B1289" i="26"/>
  <c r="C1289" i="26" s="1"/>
  <c r="A1290" i="26"/>
  <c r="B1290" i="26"/>
  <c r="C1290" i="26"/>
  <c r="A1291" i="26"/>
  <c r="B1291" i="26"/>
  <c r="C1291" i="26"/>
  <c r="A1292" i="26"/>
  <c r="B1292" i="26"/>
  <c r="C1292" i="26" s="1"/>
  <c r="A1293" i="26"/>
  <c r="B1293" i="26"/>
  <c r="C1293" i="26" s="1"/>
  <c r="A1294" i="26"/>
  <c r="B1294" i="26"/>
  <c r="C1294" i="26"/>
  <c r="A1295" i="26"/>
  <c r="B1295" i="26"/>
  <c r="C1295" i="26" s="1"/>
  <c r="A1296" i="26"/>
  <c r="B1296" i="26"/>
  <c r="C1296" i="26" s="1"/>
  <c r="A1297" i="26"/>
  <c r="B1297" i="26"/>
  <c r="C1297" i="26" s="1"/>
  <c r="A1298" i="26"/>
  <c r="B1298" i="26"/>
  <c r="C1298" i="26" s="1"/>
  <c r="A1299" i="26"/>
  <c r="B1299" i="26"/>
  <c r="C1299" i="26" s="1"/>
  <c r="A1300" i="26"/>
  <c r="B1300" i="26"/>
  <c r="C1300" i="26"/>
  <c r="A1301" i="26"/>
  <c r="B1301" i="26"/>
  <c r="C1301" i="26" s="1"/>
  <c r="A1302" i="26"/>
  <c r="B1302" i="26"/>
  <c r="C1302" i="26" s="1"/>
  <c r="A1303" i="26"/>
  <c r="B1303" i="26"/>
  <c r="C1303" i="26"/>
  <c r="A1304" i="26"/>
  <c r="B1304" i="26"/>
  <c r="C1304" i="26"/>
  <c r="A1305" i="26"/>
  <c r="B1305" i="26"/>
  <c r="C1305" i="26" s="1"/>
  <c r="A1306" i="26"/>
  <c r="B1306" i="26"/>
  <c r="C1306" i="26"/>
  <c r="E1306" i="26"/>
  <c r="A1307" i="26"/>
  <c r="B1307" i="26"/>
  <c r="C1307" i="26"/>
  <c r="A1308" i="26"/>
  <c r="B1308" i="26"/>
  <c r="C1308" i="26" s="1"/>
  <c r="E1308" i="26"/>
  <c r="A1309" i="26"/>
  <c r="B1309" i="26"/>
  <c r="C1309" i="26" s="1"/>
  <c r="F1309" i="26" s="1"/>
  <c r="E1309" i="26"/>
  <c r="A1310" i="26"/>
  <c r="B1310" i="26"/>
  <c r="C1310" i="26"/>
  <c r="A1311" i="26"/>
  <c r="B1311" i="26"/>
  <c r="C1311" i="26" s="1"/>
  <c r="A1312" i="26"/>
  <c r="B1312" i="26"/>
  <c r="C1312" i="26"/>
  <c r="A1313" i="26"/>
  <c r="A1314" i="26"/>
  <c r="A1315" i="26"/>
  <c r="A1316" i="26"/>
  <c r="A1317" i="26"/>
  <c r="A1318" i="26"/>
  <c r="E1318" i="26"/>
  <c r="A1319" i="26"/>
  <c r="A1320" i="26"/>
  <c r="A1321" i="26"/>
  <c r="A1322" i="26"/>
  <c r="A1323" i="26"/>
  <c r="A1324" i="26"/>
  <c r="A1325" i="26"/>
  <c r="E1325" i="26"/>
  <c r="A1326" i="26"/>
  <c r="A1327" i="26"/>
  <c r="E1327" i="26"/>
  <c r="A1328" i="26"/>
  <c r="A1329" i="26"/>
  <c r="A1330" i="26"/>
  <c r="A1331" i="26"/>
  <c r="A1332" i="26"/>
  <c r="A1333" i="26"/>
  <c r="A1334" i="26"/>
  <c r="A1335" i="26"/>
  <c r="A1336" i="26"/>
  <c r="A1337" i="26"/>
  <c r="A1338" i="26"/>
  <c r="A1339" i="26"/>
  <c r="A1340" i="26"/>
  <c r="A1341" i="26"/>
  <c r="A1342" i="26"/>
  <c r="A1343" i="26"/>
  <c r="A1344" i="26"/>
  <c r="A1345" i="26"/>
  <c r="A1346" i="26"/>
  <c r="A1347" i="26"/>
  <c r="A1348" i="26"/>
  <c r="A1349" i="26"/>
  <c r="A1350" i="26"/>
  <c r="A1351" i="26"/>
  <c r="A1352" i="26"/>
  <c r="A1353" i="26"/>
  <c r="A1354" i="26"/>
  <c r="A1355" i="26"/>
  <c r="A1356" i="26"/>
  <c r="E1356" i="26"/>
  <c r="A1357" i="26"/>
  <c r="E1357" i="26"/>
  <c r="A1358" i="26"/>
  <c r="A1359" i="26"/>
  <c r="E1359" i="26"/>
  <c r="A1360" i="26"/>
  <c r="A1361" i="26"/>
  <c r="E1361" i="26"/>
  <c r="A1362" i="26"/>
  <c r="A1363" i="26"/>
  <c r="A1364" i="26"/>
  <c r="A1365" i="26"/>
  <c r="A1366" i="26"/>
  <c r="A1367" i="26"/>
  <c r="A1368" i="26"/>
  <c r="A1369" i="26"/>
  <c r="E1369" i="26"/>
  <c r="A1370" i="26"/>
  <c r="E1370" i="26"/>
  <c r="A1371" i="26"/>
  <c r="A1372" i="26"/>
  <c r="A1373" i="26"/>
  <c r="A1374" i="26"/>
  <c r="A1375" i="26"/>
  <c r="A1376" i="26"/>
  <c r="A1377" i="26"/>
  <c r="A1378" i="26"/>
  <c r="A1379" i="26"/>
  <c r="A1380" i="26"/>
  <c r="A1381" i="26"/>
  <c r="A1382" i="26"/>
  <c r="A1383" i="26"/>
  <c r="A1384" i="26"/>
  <c r="A1385" i="26"/>
  <c r="A1386" i="26"/>
  <c r="A1387" i="26"/>
  <c r="A1388" i="26"/>
  <c r="A1389" i="26"/>
  <c r="A1390" i="26"/>
  <c r="A1391" i="26"/>
  <c r="A1392" i="26"/>
  <c r="A1393" i="26"/>
  <c r="A1394" i="26"/>
  <c r="A1395" i="26"/>
  <c r="A1396" i="26"/>
  <c r="A1397" i="26"/>
  <c r="A1398" i="26"/>
  <c r="E1398" i="26"/>
  <c r="A1399" i="26"/>
  <c r="E1399" i="26"/>
  <c r="A1400" i="26"/>
  <c r="A1401" i="26"/>
  <c r="A1402" i="26"/>
  <c r="A1403" i="26"/>
  <c r="A1404" i="26"/>
  <c r="E1404" i="26"/>
  <c r="A1405" i="26"/>
  <c r="A1406" i="26"/>
  <c r="A1407" i="26"/>
  <c r="E1407" i="26"/>
  <c r="A1408" i="26"/>
  <c r="A1409" i="26"/>
  <c r="A1410" i="26"/>
  <c r="A1411" i="26"/>
  <c r="E1411" i="26"/>
  <c r="A1412" i="26"/>
  <c r="E1412" i="26"/>
  <c r="A1413" i="26"/>
  <c r="A1414" i="26"/>
  <c r="A1415" i="26"/>
  <c r="A1416" i="26"/>
  <c r="A1417" i="26"/>
  <c r="A1418" i="26"/>
  <c r="E1418" i="26"/>
  <c r="A1419" i="26"/>
  <c r="A1420" i="26"/>
  <c r="A1421" i="26"/>
  <c r="A1422" i="26"/>
  <c r="A1423" i="26"/>
  <c r="A1424" i="26"/>
  <c r="E1424" i="26"/>
  <c r="A1425" i="26"/>
  <c r="A1426" i="26"/>
  <c r="A1427" i="26"/>
  <c r="A1428" i="26"/>
  <c r="A1429" i="26"/>
  <c r="E1429" i="26"/>
  <c r="A1430" i="26"/>
  <c r="E1430" i="26"/>
  <c r="A1431" i="26"/>
  <c r="A1432" i="26"/>
  <c r="E1432" i="26"/>
  <c r="A1433" i="26"/>
  <c r="A1434" i="26"/>
  <c r="A1435" i="26"/>
  <c r="A1436" i="26"/>
  <c r="A1437" i="26"/>
  <c r="A1438" i="26"/>
  <c r="A1439" i="26"/>
  <c r="A1440" i="26"/>
  <c r="A1441" i="26"/>
  <c r="A1442" i="26"/>
  <c r="A1443" i="26"/>
  <c r="A1444" i="26"/>
  <c r="A1445" i="26"/>
  <c r="A1446" i="26"/>
  <c r="A1447" i="26"/>
  <c r="E1447" i="26"/>
  <c r="A1448" i="26"/>
  <c r="A1449" i="26"/>
  <c r="E1449" i="26"/>
  <c r="A1450" i="26"/>
  <c r="A1451" i="26"/>
  <c r="E1451" i="26"/>
  <c r="A1452" i="26"/>
  <c r="A1453" i="26"/>
  <c r="E1453" i="26"/>
  <c r="A1454" i="26"/>
  <c r="E1454" i="26"/>
  <c r="A1455" i="26"/>
  <c r="A1456" i="26"/>
  <c r="A1457" i="26"/>
  <c r="A1458" i="26"/>
  <c r="A1459" i="26"/>
  <c r="A1460" i="26"/>
  <c r="A1461" i="26"/>
  <c r="E1461" i="26"/>
  <c r="A1462" i="26"/>
  <c r="A1463" i="26"/>
  <c r="A1464" i="26"/>
  <c r="A1465" i="26"/>
  <c r="A1466" i="26"/>
  <c r="E1466" i="26"/>
  <c r="A1467" i="26"/>
  <c r="A1468" i="26"/>
  <c r="E1468" i="26"/>
  <c r="A1469" i="26"/>
  <c r="A1470" i="26"/>
  <c r="A1471" i="26"/>
  <c r="A1472" i="26"/>
  <c r="A1473" i="26"/>
  <c r="E1473" i="26"/>
  <c r="A1474" i="26"/>
  <c r="A1475" i="26"/>
  <c r="A1476" i="26"/>
  <c r="A1477" i="26"/>
  <c r="A1478" i="26"/>
  <c r="A1479" i="26"/>
  <c r="A1480" i="26"/>
  <c r="A1481" i="26"/>
  <c r="E1481" i="26"/>
  <c r="A1482" i="26"/>
  <c r="E1482" i="26"/>
  <c r="A1483" i="26"/>
  <c r="A1484" i="26"/>
  <c r="A1485" i="26"/>
  <c r="E1485" i="26"/>
  <c r="A1486" i="26"/>
  <c r="A1487" i="26"/>
  <c r="A1488" i="26"/>
  <c r="A1489" i="26"/>
  <c r="E1489" i="26"/>
  <c r="A1490" i="26"/>
  <c r="A1491" i="26"/>
  <c r="A1492" i="26"/>
  <c r="A1493" i="26"/>
  <c r="A1494" i="26"/>
  <c r="A1495" i="26"/>
  <c r="A1496" i="26"/>
  <c r="A1497" i="26"/>
  <c r="A1498" i="26"/>
  <c r="A1499" i="26"/>
  <c r="A1500" i="26"/>
  <c r="A1501" i="26"/>
  <c r="E1501" i="26"/>
  <c r="A1502" i="26"/>
  <c r="A1503" i="26"/>
  <c r="A1504" i="26"/>
  <c r="E1504" i="26"/>
  <c r="A1505" i="26"/>
  <c r="A1506" i="26"/>
  <c r="A1507" i="26"/>
  <c r="A1508" i="26"/>
  <c r="A1509" i="26"/>
  <c r="E1509" i="26"/>
  <c r="A1510" i="26"/>
  <c r="A1511" i="26"/>
  <c r="A1512" i="26"/>
  <c r="A1513" i="26"/>
  <c r="A1514" i="26"/>
  <c r="A1515" i="26"/>
  <c r="A1516" i="26"/>
  <c r="E1516" i="26"/>
  <c r="A1517" i="26"/>
  <c r="A1518" i="26"/>
  <c r="A1519" i="26"/>
  <c r="A1520" i="26"/>
  <c r="A1521" i="26"/>
  <c r="A1522" i="26"/>
  <c r="A1523" i="26"/>
  <c r="E1523" i="26"/>
  <c r="A1524" i="26"/>
  <c r="A1525" i="26"/>
  <c r="A1526" i="26"/>
  <c r="E1526" i="26"/>
  <c r="A1527" i="26"/>
  <c r="A1528" i="26"/>
  <c r="D1528" i="26"/>
  <c r="A1529" i="26"/>
  <c r="A1530" i="26"/>
  <c r="A1531" i="26"/>
  <c r="A1532" i="26"/>
  <c r="A1533" i="26"/>
  <c r="A1534" i="26"/>
  <c r="A1535" i="26"/>
  <c r="A1536" i="26"/>
  <c r="A1537" i="26"/>
  <c r="A1538" i="26"/>
  <c r="A1539" i="26"/>
  <c r="A1540" i="26"/>
  <c r="A1541" i="26"/>
  <c r="A1542" i="26"/>
  <c r="A1543" i="26"/>
  <c r="D1543" i="26"/>
  <c r="A1544" i="26"/>
  <c r="A1545" i="26"/>
  <c r="A1546" i="26"/>
  <c r="A1547" i="26"/>
  <c r="A1548" i="26"/>
  <c r="A1549" i="26"/>
  <c r="A1550" i="26"/>
  <c r="A1551" i="26"/>
  <c r="A1552" i="26"/>
  <c r="A1553" i="26"/>
  <c r="A1554" i="26"/>
  <c r="A1555" i="26"/>
  <c r="A1556" i="26"/>
  <c r="A1557" i="26"/>
  <c r="E1557" i="26"/>
  <c r="A1558" i="26"/>
  <c r="A1559" i="26"/>
  <c r="A1560" i="26"/>
  <c r="A1561" i="26"/>
  <c r="A1562" i="26"/>
  <c r="E1562" i="26"/>
  <c r="A1563" i="26"/>
  <c r="A1564" i="26"/>
  <c r="A1565" i="26"/>
  <c r="A1566" i="26"/>
  <c r="E1566" i="26"/>
  <c r="A1567" i="26"/>
  <c r="A1568" i="26"/>
  <c r="E1568" i="26"/>
  <c r="A1569" i="26"/>
  <c r="E1569" i="26"/>
  <c r="A1570" i="26"/>
  <c r="A1571" i="26"/>
  <c r="E1571" i="26"/>
  <c r="A1572" i="26"/>
  <c r="A1573" i="26"/>
  <c r="E1573" i="26"/>
  <c r="A1574" i="26"/>
  <c r="A1575" i="26"/>
  <c r="A1576" i="26"/>
  <c r="E1576" i="26"/>
  <c r="A1577" i="26"/>
  <c r="A1578" i="26"/>
  <c r="A1579" i="26"/>
  <c r="A1580" i="26"/>
  <c r="A1581" i="26"/>
  <c r="A1582" i="26"/>
  <c r="A1583" i="26"/>
  <c r="A1584" i="26"/>
  <c r="A1585" i="26"/>
  <c r="A1586" i="26"/>
  <c r="A1587" i="26"/>
  <c r="A1588" i="26"/>
  <c r="A1589" i="26"/>
  <c r="A1590" i="26"/>
  <c r="E1590" i="26"/>
  <c r="A1591" i="26"/>
  <c r="A1592" i="26"/>
  <c r="E1592" i="26"/>
  <c r="A1593" i="26"/>
  <c r="A1594" i="26"/>
  <c r="A1595" i="26"/>
  <c r="A1596" i="26"/>
  <c r="A1597" i="26"/>
  <c r="A1598" i="26"/>
  <c r="E1598" i="26"/>
  <c r="A1599" i="26"/>
  <c r="A1600" i="26"/>
  <c r="E1600" i="26"/>
  <c r="A1601" i="26"/>
  <c r="E1601" i="26"/>
  <c r="A1602" i="26"/>
  <c r="E1602" i="26"/>
  <c r="A1603" i="26"/>
  <c r="E1603" i="26"/>
  <c r="A1604" i="26"/>
  <c r="E1604" i="26"/>
  <c r="A1605" i="26"/>
  <c r="A1606" i="26"/>
  <c r="E1606" i="26"/>
  <c r="A1607" i="26"/>
  <c r="E1607" i="26"/>
  <c r="A1608" i="26"/>
  <c r="E1608" i="26"/>
  <c r="A1609" i="26"/>
  <c r="B1609" i="26"/>
  <c r="C1609" i="26" s="1"/>
  <c r="F1609" i="26" s="1"/>
  <c r="E1609" i="26"/>
  <c r="A1610" i="26"/>
  <c r="B1610" i="26"/>
  <c r="C1610" i="26"/>
  <c r="A1611" i="26"/>
  <c r="B1611" i="26"/>
  <c r="C1611" i="26" s="1"/>
  <c r="A1612" i="26"/>
  <c r="B1612" i="26"/>
  <c r="C1612" i="26" s="1"/>
  <c r="E1612" i="26"/>
  <c r="A1613" i="26"/>
  <c r="B1613" i="26"/>
  <c r="C1613" i="26" s="1"/>
  <c r="F1613" i="26" s="1"/>
  <c r="E1613" i="26"/>
  <c r="A1614" i="26"/>
  <c r="B1614" i="26"/>
  <c r="C1614" i="26" s="1"/>
  <c r="A1615" i="26"/>
  <c r="B1615" i="26"/>
  <c r="C1615" i="26" s="1"/>
  <c r="A1616" i="26"/>
  <c r="B1616" i="26"/>
  <c r="C1616" i="26"/>
  <c r="A1617" i="26"/>
  <c r="B1617" i="26"/>
  <c r="C1617" i="26" s="1"/>
  <c r="A1618" i="26"/>
  <c r="B1618" i="26"/>
  <c r="C1618" i="26" s="1"/>
  <c r="A1619" i="26"/>
  <c r="B1619" i="26"/>
  <c r="C1619" i="26"/>
  <c r="A1620" i="26"/>
  <c r="B1620" i="26"/>
  <c r="C1620" i="26" s="1"/>
  <c r="A1621" i="26"/>
  <c r="B1621" i="26"/>
  <c r="C1621" i="26" s="1"/>
  <c r="A1622" i="26"/>
  <c r="B1622" i="26"/>
  <c r="C1622" i="26"/>
  <c r="E1622" i="26"/>
  <c r="A1623" i="26"/>
  <c r="B1623" i="26"/>
  <c r="C1623" i="26" s="1"/>
  <c r="A1624" i="26"/>
  <c r="B1624" i="26"/>
  <c r="C1624" i="26"/>
  <c r="E1624" i="26"/>
  <c r="A1625" i="26"/>
  <c r="B1625" i="26"/>
  <c r="C1625" i="26"/>
  <c r="A1626" i="26"/>
  <c r="B1626" i="26"/>
  <c r="C1626" i="26" s="1"/>
  <c r="A1627" i="26"/>
  <c r="B1627" i="26"/>
  <c r="C1627" i="26"/>
  <c r="A1628" i="26"/>
  <c r="B1628" i="26"/>
  <c r="C1628" i="26" s="1"/>
  <c r="A1629" i="26"/>
  <c r="E1629" i="26"/>
  <c r="A1630" i="26"/>
  <c r="A1631" i="26"/>
  <c r="A1632" i="26"/>
  <c r="A1633" i="26"/>
  <c r="A1634" i="26"/>
  <c r="A1635" i="26"/>
  <c r="A1636" i="26"/>
  <c r="A1637" i="26"/>
  <c r="A1638" i="26"/>
  <c r="E1638" i="26"/>
  <c r="A1639" i="26"/>
  <c r="A1640" i="26"/>
  <c r="A1641" i="26"/>
  <c r="A1642" i="26"/>
  <c r="A1643" i="26"/>
  <c r="A1644" i="26"/>
  <c r="A1645" i="26"/>
  <c r="A1646" i="26"/>
  <c r="A1647" i="26"/>
  <c r="A1648" i="26"/>
  <c r="A1649" i="26"/>
  <c r="A1650" i="26"/>
  <c r="E1650" i="26"/>
  <c r="A1651" i="26"/>
  <c r="A1652" i="26"/>
  <c r="A1653" i="26"/>
  <c r="A1654" i="26"/>
  <c r="E1654" i="26"/>
  <c r="A1655" i="26"/>
  <c r="E1655" i="26"/>
  <c r="A1656" i="26"/>
  <c r="E1656" i="26"/>
  <c r="A1657" i="26"/>
  <c r="A1658" i="26"/>
  <c r="A1659" i="26"/>
  <c r="E1659" i="26"/>
  <c r="A1660" i="26"/>
  <c r="A1661" i="26"/>
  <c r="A1662" i="26"/>
  <c r="E1662" i="26"/>
  <c r="A1663" i="26"/>
  <c r="A1664" i="26"/>
  <c r="A1665" i="26"/>
  <c r="A1666" i="26"/>
  <c r="A1667" i="26"/>
  <c r="A1668" i="26"/>
  <c r="E1668" i="26"/>
  <c r="A1669" i="26"/>
  <c r="A1670" i="26"/>
  <c r="A1671" i="26"/>
  <c r="E1671" i="26"/>
  <c r="A1672" i="26"/>
  <c r="A1673" i="26"/>
  <c r="A1674" i="26"/>
  <c r="A1675" i="26"/>
  <c r="A1676" i="26"/>
  <c r="A1677" i="26"/>
  <c r="A1678" i="26"/>
  <c r="A1679" i="26"/>
  <c r="A1680" i="26"/>
  <c r="A1681" i="26"/>
  <c r="A1682" i="26"/>
  <c r="E1682" i="26"/>
  <c r="A1683" i="26"/>
  <c r="A1684" i="26"/>
  <c r="A1685" i="26"/>
  <c r="A1686" i="26"/>
  <c r="A1687" i="26"/>
  <c r="E1687" i="26"/>
  <c r="A1688" i="26"/>
  <c r="B1688" i="26"/>
  <c r="C1688" i="26" s="1"/>
  <c r="A1689" i="26"/>
  <c r="A1690" i="26"/>
  <c r="E1690" i="26"/>
  <c r="A1691" i="26"/>
  <c r="E1691" i="26"/>
  <c r="A1692" i="26"/>
  <c r="A1693" i="26"/>
  <c r="A1694" i="26"/>
  <c r="A1695" i="26"/>
  <c r="A1696" i="26"/>
  <c r="A1697" i="26"/>
  <c r="E1697" i="26"/>
  <c r="A1698" i="26"/>
  <c r="A1699" i="26"/>
  <c r="A1700" i="26"/>
  <c r="A1701" i="26"/>
  <c r="A1702" i="26"/>
  <c r="A1703" i="26"/>
  <c r="A1704" i="26"/>
  <c r="A1705" i="26"/>
  <c r="A1706" i="26"/>
  <c r="E1706" i="26"/>
  <c r="A1707" i="26"/>
  <c r="A1708" i="26"/>
  <c r="A1709" i="26"/>
  <c r="A1710" i="26"/>
  <c r="A1711" i="26"/>
  <c r="A1712" i="26"/>
  <c r="A1713" i="26"/>
  <c r="A1714" i="26"/>
  <c r="E1714" i="26"/>
  <c r="A1715" i="26"/>
  <c r="A1716" i="26"/>
  <c r="A1717" i="26"/>
  <c r="A1718" i="26"/>
  <c r="E1718" i="26"/>
  <c r="A1719" i="26"/>
  <c r="E1719" i="26"/>
  <c r="A1720" i="26"/>
  <c r="A1721" i="26"/>
  <c r="A1722" i="26"/>
  <c r="E1722" i="26"/>
  <c r="A1723" i="26"/>
  <c r="A1724" i="26"/>
  <c r="A1725" i="26"/>
  <c r="E1725" i="26"/>
  <c r="A1726" i="26"/>
  <c r="E1726" i="26"/>
  <c r="A1727" i="26"/>
  <c r="A1728" i="26"/>
  <c r="A1729" i="26"/>
  <c r="E1729" i="26"/>
  <c r="A1730" i="26"/>
  <c r="A1731" i="26"/>
  <c r="A1732" i="26"/>
  <c r="A1733" i="26"/>
  <c r="E1733" i="26"/>
  <c r="A1734" i="26"/>
  <c r="A1735" i="26"/>
  <c r="E1735" i="26"/>
  <c r="A1736" i="26"/>
  <c r="E1736" i="26"/>
  <c r="A1737" i="26"/>
  <c r="A1738" i="26"/>
  <c r="A1739" i="26"/>
  <c r="A1740" i="26"/>
  <c r="A1741" i="26"/>
  <c r="A1742" i="26"/>
  <c r="E1742" i="26"/>
  <c r="A1743" i="26"/>
  <c r="A1744" i="26"/>
  <c r="A1745" i="26"/>
  <c r="E1745" i="26"/>
  <c r="A1746" i="26"/>
  <c r="A1747" i="26"/>
  <c r="A1748" i="26"/>
  <c r="A1749" i="26"/>
  <c r="E1749" i="26"/>
  <c r="A1750" i="26"/>
  <c r="E1750" i="26"/>
  <c r="A1751" i="26"/>
  <c r="A1752" i="26"/>
  <c r="A1753" i="26"/>
  <c r="E1753" i="26"/>
  <c r="A1754" i="26"/>
  <c r="E1754" i="26"/>
  <c r="A1755" i="26"/>
  <c r="A1756" i="26"/>
  <c r="E1756" i="26"/>
  <c r="A1757" i="26"/>
  <c r="E1757" i="26"/>
  <c r="A1758" i="26"/>
  <c r="E1758" i="26"/>
  <c r="A1759" i="26"/>
  <c r="E1759" i="26"/>
  <c r="A1760" i="26"/>
  <c r="A1761" i="26"/>
  <c r="E1761" i="26"/>
  <c r="A1762" i="26"/>
  <c r="A1763" i="26"/>
  <c r="A1764" i="26"/>
  <c r="A1765" i="26"/>
  <c r="A1766" i="26"/>
  <c r="A1767" i="26"/>
  <c r="A1768" i="26"/>
  <c r="E1768" i="26"/>
  <c r="A1769" i="26"/>
  <c r="A1770" i="26"/>
  <c r="A1771" i="26"/>
  <c r="A1772" i="26"/>
  <c r="A1773" i="26"/>
  <c r="A1774" i="26"/>
  <c r="A1775" i="26"/>
  <c r="A1776" i="26"/>
  <c r="A1777" i="26"/>
  <c r="A1778" i="26"/>
  <c r="A1779" i="26"/>
  <c r="A1780" i="26"/>
  <c r="E1780" i="26"/>
  <c r="A1781" i="26"/>
  <c r="A1782" i="26"/>
  <c r="A1783" i="26"/>
  <c r="A1784" i="26"/>
  <c r="A1785" i="26"/>
  <c r="A1786" i="26"/>
  <c r="A1787" i="26"/>
  <c r="E1787" i="26"/>
  <c r="A1788" i="26"/>
  <c r="E1788" i="26"/>
  <c r="A1789" i="26"/>
  <c r="A1790" i="26"/>
  <c r="E1790" i="26"/>
  <c r="A1791" i="26"/>
  <c r="D1791" i="26"/>
  <c r="A1792" i="26"/>
  <c r="A1793" i="26"/>
  <c r="E1793" i="26"/>
  <c r="A1794" i="26"/>
  <c r="A1795" i="26"/>
  <c r="E1795" i="26"/>
  <c r="A1796" i="26"/>
  <c r="A1797" i="26"/>
  <c r="A1798" i="26"/>
  <c r="A1799" i="26"/>
  <c r="D1799" i="26"/>
  <c r="A1800" i="26"/>
  <c r="A1801" i="26"/>
  <c r="A1802" i="26"/>
  <c r="A1803" i="26"/>
  <c r="A1804" i="26"/>
  <c r="A1805" i="26"/>
  <c r="D1805" i="26"/>
  <c r="A1806" i="26"/>
  <c r="A1807" i="26"/>
  <c r="E1807" i="26"/>
  <c r="A1808" i="26"/>
  <c r="E1808" i="26"/>
  <c r="A1809" i="26"/>
  <c r="A1810" i="26"/>
  <c r="E1810" i="26"/>
  <c r="A1811" i="26"/>
  <c r="A1812" i="26"/>
  <c r="E1812" i="26"/>
  <c r="A1813" i="26"/>
  <c r="A1814" i="26"/>
  <c r="E1814" i="26"/>
  <c r="A1815" i="26"/>
  <c r="E1815" i="26"/>
  <c r="A1816" i="26"/>
  <c r="E1816" i="26"/>
  <c r="A1817" i="26"/>
  <c r="A1818" i="26"/>
  <c r="A1819" i="26"/>
  <c r="A1820" i="26"/>
  <c r="A1821" i="26"/>
  <c r="A1822" i="26"/>
  <c r="A1823" i="26"/>
  <c r="A1824" i="26"/>
  <c r="A1825" i="26"/>
  <c r="A1826" i="26"/>
  <c r="A1827" i="26"/>
  <c r="A1828" i="26"/>
  <c r="A1829" i="26"/>
  <c r="A1830" i="26"/>
  <c r="A1831" i="26"/>
  <c r="A1832" i="26"/>
  <c r="A1833" i="26"/>
  <c r="A1834" i="26"/>
  <c r="D1834" i="26"/>
  <c r="A1835" i="26"/>
  <c r="A1836" i="26"/>
  <c r="A1837" i="26"/>
  <c r="B1837" i="26"/>
  <c r="C1837" i="26" s="1"/>
  <c r="F1837" i="26" s="1"/>
  <c r="E1837" i="26"/>
  <c r="A1838" i="26"/>
  <c r="E1838" i="26"/>
  <c r="A1839" i="26"/>
  <c r="E1839" i="26"/>
  <c r="E14" i="26"/>
  <c r="A3" i="26"/>
  <c r="A4" i="26"/>
  <c r="A5" i="26"/>
  <c r="A6" i="26"/>
  <c r="A7" i="26"/>
  <c r="A8" i="26"/>
  <c r="A9" i="26"/>
  <c r="A10" i="26"/>
  <c r="A11" i="26"/>
  <c r="A12" i="26"/>
  <c r="A13" i="26"/>
  <c r="A14" i="26"/>
  <c r="A15" i="26"/>
  <c r="A2" i="26"/>
  <c r="F1255" i="26" l="1"/>
  <c r="F1624" i="26"/>
  <c r="F1846" i="26"/>
  <c r="F1612" i="26"/>
  <c r="F1622" i="26"/>
  <c r="F1306" i="26"/>
  <c r="F1308" i="26"/>
  <c r="F801" i="26"/>
  <c r="L1787" i="7"/>
  <c r="S1787" i="7" s="1"/>
  <c r="T1787" i="7" s="1"/>
  <c r="L1788" i="7"/>
  <c r="S1788" i="7" s="1"/>
  <c r="T1788" i="7" s="1"/>
  <c r="L1789" i="7"/>
  <c r="S1789" i="7" s="1"/>
  <c r="T1789" i="7" s="1"/>
  <c r="L1790" i="7"/>
  <c r="S1790" i="7" s="1"/>
  <c r="T1790" i="7" s="1"/>
  <c r="L1791" i="7"/>
  <c r="S1791" i="7" s="1"/>
  <c r="T1791" i="7" s="1"/>
  <c r="L1792" i="7"/>
  <c r="S1792" i="7" s="1"/>
  <c r="T1792" i="7" s="1"/>
  <c r="L1793" i="7"/>
  <c r="S1793" i="7" s="1"/>
  <c r="T1793" i="7" s="1"/>
  <c r="L1794" i="7"/>
  <c r="S1794" i="7" s="1"/>
  <c r="T1794" i="7" s="1"/>
  <c r="L1795" i="7"/>
  <c r="S1795" i="7" s="1"/>
  <c r="T1795" i="7" s="1"/>
  <c r="L1796" i="7"/>
  <c r="S1796" i="7" s="1"/>
  <c r="T1796" i="7" s="1"/>
  <c r="L1797" i="7"/>
  <c r="S1797" i="7" s="1"/>
  <c r="T1797" i="7" s="1"/>
  <c r="L1798" i="7"/>
  <c r="S1798" i="7" s="1"/>
  <c r="T1798" i="7" s="1"/>
  <c r="L1799" i="7"/>
  <c r="S1799" i="7" s="1"/>
  <c r="T1799" i="7" s="1"/>
  <c r="L1800" i="7"/>
  <c r="S1800" i="7" s="1"/>
  <c r="T1800" i="7" s="1"/>
  <c r="L1801" i="7"/>
  <c r="S1801" i="7" s="1"/>
  <c r="T1801" i="7" s="1"/>
  <c r="L1802" i="7"/>
  <c r="S1802" i="7" s="1"/>
  <c r="T1802" i="7" s="1"/>
  <c r="L1803" i="7"/>
  <c r="S1803" i="7" s="1"/>
  <c r="T1803" i="7" s="1"/>
  <c r="L1804" i="7"/>
  <c r="S1804" i="7" s="1"/>
  <c r="T1804" i="7" s="1"/>
  <c r="L1805" i="7"/>
  <c r="S1805" i="7" s="1"/>
  <c r="T1805" i="7" s="1"/>
  <c r="L1806" i="7"/>
  <c r="S1806" i="7" s="1"/>
  <c r="T1806" i="7" s="1"/>
  <c r="L1807" i="7"/>
  <c r="S1807" i="7" s="1"/>
  <c r="T1807" i="7" s="1"/>
  <c r="L1808" i="7"/>
  <c r="S1808" i="7" s="1"/>
  <c r="T1808" i="7" s="1"/>
  <c r="L1809" i="7"/>
  <c r="S1809" i="7" s="1"/>
  <c r="T1809" i="7" s="1"/>
  <c r="L1810" i="7"/>
  <c r="S1810" i="7" s="1"/>
  <c r="T1810" i="7" s="1"/>
  <c r="L1811" i="7"/>
  <c r="S1811" i="7" s="1"/>
  <c r="T1811" i="7" s="1"/>
  <c r="L1812" i="7"/>
  <c r="S1812" i="7"/>
  <c r="T1812" i="7" s="1"/>
  <c r="L1813" i="7"/>
  <c r="S1813" i="7" s="1"/>
  <c r="T1813" i="7" s="1"/>
  <c r="L1814" i="7"/>
  <c r="S1814" i="7" s="1"/>
  <c r="T1814" i="7" s="1"/>
  <c r="L1815" i="7"/>
  <c r="S1815" i="7" s="1"/>
  <c r="T1815" i="7" s="1"/>
  <c r="L1816" i="7"/>
  <c r="S1816" i="7" s="1"/>
  <c r="T1816" i="7" s="1"/>
  <c r="L1817" i="7"/>
  <c r="S1817" i="7" s="1"/>
  <c r="T1817" i="7" s="1"/>
  <c r="L1818" i="7"/>
  <c r="S1818" i="7" s="1"/>
  <c r="T1818" i="7" s="1"/>
  <c r="L1819" i="7"/>
  <c r="S1819" i="7" s="1"/>
  <c r="T1819" i="7" s="1"/>
  <c r="L1820" i="7"/>
  <c r="S1820" i="7" s="1"/>
  <c r="T1820" i="7" s="1"/>
  <c r="L1821" i="7"/>
  <c r="S1821" i="7" s="1"/>
  <c r="T1821" i="7" s="1"/>
  <c r="L1822" i="7"/>
  <c r="S1822" i="7" s="1"/>
  <c r="T1822" i="7" s="1"/>
  <c r="L1823" i="7"/>
  <c r="S1823" i="7" s="1"/>
  <c r="T1823" i="7" s="1"/>
  <c r="L1824" i="7"/>
  <c r="S1824" i="7" s="1"/>
  <c r="T1824" i="7" s="1"/>
  <c r="L1825" i="7"/>
  <c r="S1825" i="7" s="1"/>
  <c r="T1825" i="7" s="1"/>
  <c r="L1826" i="7"/>
  <c r="S1826" i="7" s="1"/>
  <c r="T1826" i="7" s="1"/>
  <c r="L1827" i="7"/>
  <c r="S1827" i="7" s="1"/>
  <c r="T1827" i="7" s="1"/>
  <c r="L1828" i="7"/>
  <c r="S1828" i="7" s="1"/>
  <c r="T1828" i="7" s="1"/>
  <c r="L1829" i="7"/>
  <c r="S1829" i="7" s="1"/>
  <c r="T1829" i="7" s="1"/>
  <c r="L1830" i="7"/>
  <c r="S1830" i="7" s="1"/>
  <c r="T1830" i="7" s="1"/>
  <c r="L1831" i="7"/>
  <c r="S1831" i="7" s="1"/>
  <c r="T1831" i="7" s="1"/>
  <c r="L1832" i="7"/>
  <c r="S1832" i="7" s="1"/>
  <c r="T1832" i="7" s="1"/>
  <c r="L1833" i="7"/>
  <c r="S1833" i="7" s="1"/>
  <c r="T1833" i="7" s="1"/>
  <c r="L1834" i="7"/>
  <c r="S1834" i="7" s="1"/>
  <c r="T1834" i="7" s="1"/>
  <c r="L1835" i="7"/>
  <c r="S1835" i="7" s="1"/>
  <c r="T1835" i="7" s="1"/>
  <c r="L1836" i="7"/>
  <c r="S1836" i="7" s="1"/>
  <c r="T1836" i="7" s="1"/>
  <c r="L1837" i="7"/>
  <c r="S1837" i="7" s="1"/>
  <c r="T1837" i="7" s="1"/>
  <c r="L1838" i="7"/>
  <c r="S1838" i="7" s="1"/>
  <c r="T1838" i="7" s="1"/>
  <c r="L1839" i="7"/>
  <c r="S1839" i="7" s="1"/>
  <c r="T1839" i="7" s="1"/>
  <c r="L1840" i="7"/>
  <c r="S1840" i="7" s="1"/>
  <c r="T1840" i="7" s="1"/>
  <c r="L1841" i="7"/>
  <c r="S1841" i="7" s="1"/>
  <c r="T1841" i="7" s="1"/>
  <c r="L1842" i="7"/>
  <c r="S1842" i="7" s="1"/>
  <c r="T1842" i="7" s="1"/>
  <c r="L1843" i="7"/>
  <c r="S1843" i="7" s="1"/>
  <c r="T1843" i="7" s="1"/>
  <c r="L1844" i="7"/>
  <c r="S1844" i="7" s="1"/>
  <c r="T1844" i="7" s="1"/>
  <c r="L1845" i="7"/>
  <c r="S1845" i="7" s="1"/>
  <c r="T1845" i="7" s="1"/>
  <c r="L1846" i="7"/>
  <c r="S1846" i="7" s="1"/>
  <c r="T1846" i="7" s="1"/>
  <c r="L1847" i="7"/>
  <c r="S1847" i="7" s="1"/>
  <c r="T1847" i="7" s="1"/>
  <c r="L1848" i="7"/>
  <c r="S1848" i="7" s="1"/>
  <c r="T1848" i="7" s="1"/>
  <c r="L1849" i="7"/>
  <c r="S1849" i="7" s="1"/>
  <c r="T1849" i="7" s="1"/>
  <c r="L1850" i="7"/>
  <c r="S1850" i="7" s="1"/>
  <c r="T1850" i="7" s="1"/>
  <c r="L1851" i="7"/>
  <c r="S1851" i="7" s="1"/>
  <c r="T1851" i="7" s="1"/>
  <c r="L1852" i="7"/>
  <c r="S1852" i="7" s="1"/>
  <c r="T1852" i="7" s="1"/>
  <c r="L1853" i="7"/>
  <c r="S1853" i="7" s="1"/>
  <c r="T1853" i="7" s="1"/>
  <c r="L1854" i="7"/>
  <c r="S1854" i="7" s="1"/>
  <c r="T1854" i="7" s="1"/>
  <c r="L1855" i="7"/>
  <c r="S1855" i="7" s="1"/>
  <c r="T1855" i="7" s="1"/>
  <c r="L1856" i="7"/>
  <c r="S1856" i="7" s="1"/>
  <c r="T1856" i="7" s="1"/>
  <c r="B55" i="22"/>
  <c r="B56" i="22"/>
  <c r="B54" i="22"/>
  <c r="R1850" i="7" l="1"/>
  <c r="R1852" i="7"/>
  <c r="R1844" i="7"/>
  <c r="R1848" i="7"/>
  <c r="R1840" i="7"/>
  <c r="R1854" i="7"/>
  <c r="R1846" i="7"/>
  <c r="R1816" i="7"/>
  <c r="R1814" i="7"/>
  <c r="R1853" i="7"/>
  <c r="R1851" i="7"/>
  <c r="R1849" i="7"/>
  <c r="R1845" i="7"/>
  <c r="R1843" i="7"/>
  <c r="R1842" i="7"/>
  <c r="R1838" i="7"/>
  <c r="R1808" i="7"/>
  <c r="R1839" i="7"/>
  <c r="R1837" i="7"/>
  <c r="R1815" i="7"/>
  <c r="R1810" i="7"/>
  <c r="R1812" i="7"/>
  <c r="R1790" i="7"/>
  <c r="R1788" i="7"/>
  <c r="R1807" i="7"/>
  <c r="R1795" i="7"/>
  <c r="R1793" i="7"/>
  <c r="R1787" i="7"/>
  <c r="L1688" i="7"/>
  <c r="S1688" i="7" s="1"/>
  <c r="T1688" i="7" s="1"/>
  <c r="L1689" i="7"/>
  <c r="S1689" i="7" s="1"/>
  <c r="T1689" i="7" s="1"/>
  <c r="L1690" i="7"/>
  <c r="S1690" i="7" s="1"/>
  <c r="T1690" i="7" s="1"/>
  <c r="L1691" i="7"/>
  <c r="S1691" i="7" s="1"/>
  <c r="T1691" i="7" s="1"/>
  <c r="L1692" i="7"/>
  <c r="S1692" i="7" s="1"/>
  <c r="T1692" i="7" s="1"/>
  <c r="L1693" i="7"/>
  <c r="S1693" i="7" s="1"/>
  <c r="T1693" i="7" s="1"/>
  <c r="L1694" i="7"/>
  <c r="S1694" i="7" s="1"/>
  <c r="T1694" i="7" s="1"/>
  <c r="L1695" i="7"/>
  <c r="S1695" i="7" s="1"/>
  <c r="T1695" i="7" s="1"/>
  <c r="L1696" i="7"/>
  <c r="S1696" i="7" s="1"/>
  <c r="T1696" i="7" s="1"/>
  <c r="L1697" i="7"/>
  <c r="S1697" i="7" s="1"/>
  <c r="T1697" i="7" s="1"/>
  <c r="L1698" i="7"/>
  <c r="S1698" i="7" s="1"/>
  <c r="T1698" i="7" s="1"/>
  <c r="L1699" i="7"/>
  <c r="S1699" i="7" s="1"/>
  <c r="T1699" i="7" s="1"/>
  <c r="L1700" i="7"/>
  <c r="S1700" i="7" s="1"/>
  <c r="T1700" i="7" s="1"/>
  <c r="L1701" i="7"/>
  <c r="S1701" i="7" s="1"/>
  <c r="T1701" i="7" s="1"/>
  <c r="L1702" i="7"/>
  <c r="S1702" i="7" s="1"/>
  <c r="T1702" i="7" s="1"/>
  <c r="L1703" i="7"/>
  <c r="S1703" i="7" s="1"/>
  <c r="T1703" i="7" s="1"/>
  <c r="L1704" i="7"/>
  <c r="S1704" i="7" s="1"/>
  <c r="T1704" i="7" s="1"/>
  <c r="L1705" i="7"/>
  <c r="S1705" i="7" s="1"/>
  <c r="T1705" i="7" s="1"/>
  <c r="L1706" i="7"/>
  <c r="S1706" i="7" s="1"/>
  <c r="T1706" i="7" s="1"/>
  <c r="L1707" i="7"/>
  <c r="S1707" i="7" s="1"/>
  <c r="T1707" i="7" s="1"/>
  <c r="L1708" i="7"/>
  <c r="S1708" i="7" s="1"/>
  <c r="T1708" i="7" s="1"/>
  <c r="L1709" i="7"/>
  <c r="S1709" i="7" s="1"/>
  <c r="T1709" i="7" s="1"/>
  <c r="L1710" i="7"/>
  <c r="S1710" i="7" s="1"/>
  <c r="T1710" i="7" s="1"/>
  <c r="L1711" i="7"/>
  <c r="S1711" i="7" s="1"/>
  <c r="T1711" i="7" s="1"/>
  <c r="L1712" i="7"/>
  <c r="S1712" i="7" s="1"/>
  <c r="T1712" i="7" s="1"/>
  <c r="L1713" i="7"/>
  <c r="S1713" i="7" s="1"/>
  <c r="T1713" i="7" s="1"/>
  <c r="L1714" i="7"/>
  <c r="S1714" i="7" s="1"/>
  <c r="T1714" i="7" s="1"/>
  <c r="L1715" i="7"/>
  <c r="S1715" i="7" s="1"/>
  <c r="T1715" i="7" s="1"/>
  <c r="L1716" i="7"/>
  <c r="S1716" i="7" s="1"/>
  <c r="T1716" i="7" s="1"/>
  <c r="L1717" i="7"/>
  <c r="S1717" i="7" s="1"/>
  <c r="T1717" i="7" s="1"/>
  <c r="L1718" i="7"/>
  <c r="S1718" i="7" s="1"/>
  <c r="T1718" i="7" s="1"/>
  <c r="L1719" i="7"/>
  <c r="S1719" i="7" s="1"/>
  <c r="T1719" i="7" s="1"/>
  <c r="L1720" i="7"/>
  <c r="S1720" i="7" s="1"/>
  <c r="T1720" i="7" s="1"/>
  <c r="L1721" i="7"/>
  <c r="S1721" i="7" s="1"/>
  <c r="T1721" i="7" s="1"/>
  <c r="L1722" i="7"/>
  <c r="S1722" i="7" s="1"/>
  <c r="T1722" i="7" s="1"/>
  <c r="L1723" i="7"/>
  <c r="S1723" i="7" s="1"/>
  <c r="T1723" i="7" s="1"/>
  <c r="L1724" i="7"/>
  <c r="S1724" i="7" s="1"/>
  <c r="T1724" i="7" s="1"/>
  <c r="L1725" i="7"/>
  <c r="S1725" i="7" s="1"/>
  <c r="T1725" i="7" s="1"/>
  <c r="L1726" i="7"/>
  <c r="S1726" i="7" s="1"/>
  <c r="T1726" i="7" s="1"/>
  <c r="L1727" i="7"/>
  <c r="S1727" i="7" s="1"/>
  <c r="T1727" i="7" s="1"/>
  <c r="L1728" i="7"/>
  <c r="S1728" i="7" s="1"/>
  <c r="T1728" i="7" s="1"/>
  <c r="L1729" i="7"/>
  <c r="S1729" i="7" s="1"/>
  <c r="T1729" i="7" s="1"/>
  <c r="L1730" i="7"/>
  <c r="S1730" i="7" s="1"/>
  <c r="T1730" i="7" s="1"/>
  <c r="L1731" i="7"/>
  <c r="S1731" i="7" s="1"/>
  <c r="T1731" i="7" s="1"/>
  <c r="L1732" i="7"/>
  <c r="S1732" i="7" s="1"/>
  <c r="T1732" i="7" s="1"/>
  <c r="L1733" i="7"/>
  <c r="S1733" i="7" s="1"/>
  <c r="T1733" i="7" s="1"/>
  <c r="L1734" i="7"/>
  <c r="S1734" i="7" s="1"/>
  <c r="T1734" i="7" s="1"/>
  <c r="L1735" i="7"/>
  <c r="S1735" i="7" s="1"/>
  <c r="T1735" i="7" s="1"/>
  <c r="L1736" i="7"/>
  <c r="S1736" i="7" s="1"/>
  <c r="T1736" i="7" s="1"/>
  <c r="L1737" i="7"/>
  <c r="S1737" i="7" s="1"/>
  <c r="T1737" i="7" s="1"/>
  <c r="L1738" i="7"/>
  <c r="S1738" i="7" s="1"/>
  <c r="T1738" i="7" s="1"/>
  <c r="L1739" i="7"/>
  <c r="S1739" i="7" s="1"/>
  <c r="T1739" i="7" s="1"/>
  <c r="L1740" i="7"/>
  <c r="S1740" i="7" s="1"/>
  <c r="T1740" i="7" s="1"/>
  <c r="L1741" i="7"/>
  <c r="S1741" i="7" s="1"/>
  <c r="T1741" i="7" s="1"/>
  <c r="L1742" i="7"/>
  <c r="S1742" i="7" s="1"/>
  <c r="T1742" i="7" s="1"/>
  <c r="L1743" i="7"/>
  <c r="S1743" i="7" s="1"/>
  <c r="T1743" i="7" s="1"/>
  <c r="L1744" i="7"/>
  <c r="S1744" i="7" s="1"/>
  <c r="T1744" i="7" s="1"/>
  <c r="L1745" i="7"/>
  <c r="S1745" i="7" s="1"/>
  <c r="T1745" i="7" s="1"/>
  <c r="L1746" i="7"/>
  <c r="S1746" i="7" s="1"/>
  <c r="T1746" i="7" s="1"/>
  <c r="L1747" i="7"/>
  <c r="S1747" i="7" s="1"/>
  <c r="T1747" i="7" s="1"/>
  <c r="L1748" i="7"/>
  <c r="S1748" i="7" s="1"/>
  <c r="T1748" i="7" s="1"/>
  <c r="L1749" i="7"/>
  <c r="S1749" i="7" s="1"/>
  <c r="T1749" i="7" s="1"/>
  <c r="L1750" i="7"/>
  <c r="S1750" i="7" s="1"/>
  <c r="T1750" i="7" s="1"/>
  <c r="L1751" i="7"/>
  <c r="S1751" i="7" s="1"/>
  <c r="T1751" i="7" s="1"/>
  <c r="L1752" i="7"/>
  <c r="S1752" i="7" s="1"/>
  <c r="T1752" i="7" s="1"/>
  <c r="L1753" i="7"/>
  <c r="S1753" i="7" s="1"/>
  <c r="T1753" i="7" s="1"/>
  <c r="L1754" i="7"/>
  <c r="S1754" i="7" s="1"/>
  <c r="T1754" i="7" s="1"/>
  <c r="L1755" i="7"/>
  <c r="S1755" i="7" s="1"/>
  <c r="T1755" i="7" s="1"/>
  <c r="L1756" i="7"/>
  <c r="S1756" i="7" s="1"/>
  <c r="T1756" i="7" s="1"/>
  <c r="L1757" i="7"/>
  <c r="S1757" i="7" s="1"/>
  <c r="T1757" i="7" s="1"/>
  <c r="L1758" i="7"/>
  <c r="S1758" i="7" s="1"/>
  <c r="T1758" i="7" s="1"/>
  <c r="L1759" i="7"/>
  <c r="S1759" i="7" s="1"/>
  <c r="T1759" i="7" s="1"/>
  <c r="L1760" i="7"/>
  <c r="S1760" i="7" s="1"/>
  <c r="T1760" i="7" s="1"/>
  <c r="L1761" i="7"/>
  <c r="S1761" i="7" s="1"/>
  <c r="T1761" i="7" s="1"/>
  <c r="L1762" i="7"/>
  <c r="S1762" i="7" s="1"/>
  <c r="T1762" i="7" s="1"/>
  <c r="L1763" i="7"/>
  <c r="S1763" i="7" s="1"/>
  <c r="T1763" i="7" s="1"/>
  <c r="L1764" i="7"/>
  <c r="S1764" i="7" s="1"/>
  <c r="T1764" i="7" s="1"/>
  <c r="L1765" i="7"/>
  <c r="S1765" i="7" s="1"/>
  <c r="T1765" i="7" s="1"/>
  <c r="L1766" i="7"/>
  <c r="S1766" i="7" s="1"/>
  <c r="T1766" i="7" s="1"/>
  <c r="L1767" i="7"/>
  <c r="S1767" i="7" s="1"/>
  <c r="T1767" i="7" s="1"/>
  <c r="L1768" i="7"/>
  <c r="S1768" i="7" s="1"/>
  <c r="T1768" i="7" s="1"/>
  <c r="L1769" i="7"/>
  <c r="S1769" i="7" s="1"/>
  <c r="T1769" i="7" s="1"/>
  <c r="L1770" i="7"/>
  <c r="S1770" i="7" s="1"/>
  <c r="T1770" i="7" s="1"/>
  <c r="L1771" i="7"/>
  <c r="S1771" i="7" s="1"/>
  <c r="T1771" i="7" s="1"/>
  <c r="L1772" i="7"/>
  <c r="S1772" i="7" s="1"/>
  <c r="T1772" i="7" s="1"/>
  <c r="L1773" i="7"/>
  <c r="S1773" i="7" s="1"/>
  <c r="T1773" i="7" s="1"/>
  <c r="L1774" i="7"/>
  <c r="S1774" i="7" s="1"/>
  <c r="T1774" i="7" s="1"/>
  <c r="L1775" i="7"/>
  <c r="S1775" i="7" s="1"/>
  <c r="T1775" i="7" s="1"/>
  <c r="L1776" i="7"/>
  <c r="S1776" i="7" s="1"/>
  <c r="T1776" i="7" s="1"/>
  <c r="L1777" i="7"/>
  <c r="S1777" i="7" s="1"/>
  <c r="T1777" i="7" s="1"/>
  <c r="L1778" i="7"/>
  <c r="S1778" i="7" s="1"/>
  <c r="T1778" i="7" s="1"/>
  <c r="L1779" i="7"/>
  <c r="S1779" i="7" s="1"/>
  <c r="T1779" i="7" s="1"/>
  <c r="L1780" i="7"/>
  <c r="S1780" i="7" s="1"/>
  <c r="T1780" i="7" s="1"/>
  <c r="L1781" i="7"/>
  <c r="S1781" i="7" s="1"/>
  <c r="T1781" i="7" s="1"/>
  <c r="L1782" i="7"/>
  <c r="S1782" i="7" s="1"/>
  <c r="T1782" i="7" s="1"/>
  <c r="L1783" i="7"/>
  <c r="S1783" i="7" s="1"/>
  <c r="T1783" i="7" s="1"/>
  <c r="L1784" i="7"/>
  <c r="S1784" i="7" s="1"/>
  <c r="T1784" i="7" s="1"/>
  <c r="L1785" i="7"/>
  <c r="S1785" i="7" s="1"/>
  <c r="T1785" i="7" s="1"/>
  <c r="L1786" i="7"/>
  <c r="S1786" i="7" s="1"/>
  <c r="T1786" i="7" s="1"/>
  <c r="B53" i="22"/>
  <c r="B52" i="22"/>
  <c r="R1780" i="7" l="1"/>
  <c r="R1768" i="7"/>
  <c r="R1756" i="7"/>
  <c r="R1736" i="7"/>
  <c r="R1690" i="7"/>
  <c r="R1759" i="7"/>
  <c r="R1735" i="7"/>
  <c r="R1719" i="7"/>
  <c r="R1691" i="7"/>
  <c r="R1758" i="7"/>
  <c r="R1754" i="7"/>
  <c r="R1750" i="7"/>
  <c r="R1742" i="7"/>
  <c r="R1726" i="7"/>
  <c r="R1722" i="7"/>
  <c r="R1718" i="7"/>
  <c r="R1714" i="7"/>
  <c r="R1706" i="7"/>
  <c r="R1761" i="7"/>
  <c r="R1757" i="7"/>
  <c r="R1753" i="7"/>
  <c r="R1749" i="7"/>
  <c r="R1745" i="7"/>
  <c r="R1733" i="7"/>
  <c r="R1729" i="7"/>
  <c r="R1725" i="7"/>
  <c r="R1697" i="7"/>
  <c r="L1569" i="7"/>
  <c r="S1569" i="7" s="1"/>
  <c r="T1569" i="7" s="1"/>
  <c r="L1570" i="7"/>
  <c r="S1570" i="7" s="1"/>
  <c r="T1570" i="7" s="1"/>
  <c r="L1571" i="7"/>
  <c r="S1571" i="7" s="1"/>
  <c r="T1571" i="7" s="1"/>
  <c r="L1572" i="7"/>
  <c r="S1572" i="7" s="1"/>
  <c r="T1572" i="7" s="1"/>
  <c r="L1573" i="7"/>
  <c r="S1573" i="7" s="1"/>
  <c r="T1573" i="7" s="1"/>
  <c r="L1574" i="7"/>
  <c r="S1574" i="7" s="1"/>
  <c r="T1574" i="7" s="1"/>
  <c r="L1575" i="7"/>
  <c r="S1575" i="7" s="1"/>
  <c r="T1575" i="7" s="1"/>
  <c r="L1576" i="7"/>
  <c r="S1576" i="7" s="1"/>
  <c r="T1576" i="7" s="1"/>
  <c r="L1577" i="7"/>
  <c r="S1577" i="7" s="1"/>
  <c r="T1577" i="7" s="1"/>
  <c r="L1578" i="7"/>
  <c r="S1578" i="7" s="1"/>
  <c r="T1578" i="7" s="1"/>
  <c r="L1579" i="7"/>
  <c r="S1579" i="7" s="1"/>
  <c r="T1579" i="7" s="1"/>
  <c r="L1580" i="7"/>
  <c r="S1580" i="7" s="1"/>
  <c r="T1580" i="7" s="1"/>
  <c r="L1581" i="7"/>
  <c r="S1581" i="7" s="1"/>
  <c r="T1581" i="7" s="1"/>
  <c r="L1582" i="7"/>
  <c r="S1582" i="7" s="1"/>
  <c r="T1582" i="7" s="1"/>
  <c r="L1583" i="7"/>
  <c r="S1583" i="7" s="1"/>
  <c r="T1583" i="7" s="1"/>
  <c r="L1584" i="7"/>
  <c r="S1584" i="7" s="1"/>
  <c r="T1584" i="7" s="1"/>
  <c r="L1585" i="7"/>
  <c r="S1585" i="7" s="1"/>
  <c r="T1585" i="7" s="1"/>
  <c r="L1586" i="7"/>
  <c r="S1586" i="7" s="1"/>
  <c r="T1586" i="7" s="1"/>
  <c r="L1587" i="7"/>
  <c r="S1587" i="7" s="1"/>
  <c r="T1587" i="7" s="1"/>
  <c r="L1588" i="7"/>
  <c r="S1588" i="7" s="1"/>
  <c r="T1588" i="7" s="1"/>
  <c r="L1589" i="7"/>
  <c r="S1589" i="7" s="1"/>
  <c r="T1589" i="7" s="1"/>
  <c r="L1590" i="7"/>
  <c r="S1590" i="7" s="1"/>
  <c r="T1590" i="7" s="1"/>
  <c r="L1591" i="7"/>
  <c r="S1591" i="7" s="1"/>
  <c r="T1591" i="7" s="1"/>
  <c r="L1592" i="7"/>
  <c r="S1592" i="7" s="1"/>
  <c r="T1592" i="7" s="1"/>
  <c r="L1593" i="7"/>
  <c r="S1593" i="7" s="1"/>
  <c r="T1593" i="7" s="1"/>
  <c r="L1594" i="7"/>
  <c r="S1594" i="7" s="1"/>
  <c r="T1594" i="7" s="1"/>
  <c r="L1595" i="7"/>
  <c r="S1595" i="7" s="1"/>
  <c r="T1595" i="7" s="1"/>
  <c r="L1596" i="7"/>
  <c r="S1596" i="7" s="1"/>
  <c r="T1596" i="7" s="1"/>
  <c r="L1597" i="7"/>
  <c r="S1597" i="7" s="1"/>
  <c r="T1597" i="7" s="1"/>
  <c r="L1598" i="7"/>
  <c r="S1598" i="7" s="1"/>
  <c r="T1598" i="7" s="1"/>
  <c r="L1599" i="7"/>
  <c r="S1599" i="7" s="1"/>
  <c r="T1599" i="7" s="1"/>
  <c r="L1600" i="7"/>
  <c r="S1600" i="7" s="1"/>
  <c r="T1600" i="7" s="1"/>
  <c r="L1601" i="7"/>
  <c r="S1601" i="7" s="1"/>
  <c r="T1601" i="7" s="1"/>
  <c r="L1602" i="7"/>
  <c r="S1602" i="7" s="1"/>
  <c r="T1602" i="7" s="1"/>
  <c r="L1603" i="7"/>
  <c r="S1603" i="7" s="1"/>
  <c r="T1603" i="7" s="1"/>
  <c r="L1604" i="7"/>
  <c r="S1604" i="7" s="1"/>
  <c r="T1604" i="7" s="1"/>
  <c r="L1605" i="7"/>
  <c r="S1605" i="7" s="1"/>
  <c r="T1605" i="7" s="1"/>
  <c r="L1606" i="7"/>
  <c r="S1606" i="7" s="1"/>
  <c r="T1606" i="7" s="1"/>
  <c r="L1607" i="7"/>
  <c r="S1607" i="7" s="1"/>
  <c r="T1607" i="7" s="1"/>
  <c r="L1608" i="7"/>
  <c r="S1608" i="7" s="1"/>
  <c r="T1608" i="7" s="1"/>
  <c r="L1609" i="7"/>
  <c r="S1609" i="7" s="1"/>
  <c r="T1609" i="7" s="1"/>
  <c r="L1610" i="7"/>
  <c r="S1610" i="7" s="1"/>
  <c r="T1610" i="7" s="1"/>
  <c r="L1611" i="7"/>
  <c r="S1611" i="7" s="1"/>
  <c r="T1611" i="7" s="1"/>
  <c r="L1612" i="7"/>
  <c r="S1612" i="7" s="1"/>
  <c r="T1612" i="7" s="1"/>
  <c r="L1613" i="7"/>
  <c r="S1613" i="7" s="1"/>
  <c r="T1613" i="7" s="1"/>
  <c r="L1614" i="7"/>
  <c r="S1614" i="7" s="1"/>
  <c r="T1614" i="7" s="1"/>
  <c r="L1615" i="7"/>
  <c r="S1615" i="7" s="1"/>
  <c r="T1615" i="7" s="1"/>
  <c r="L1616" i="7"/>
  <c r="S1616" i="7" s="1"/>
  <c r="T1616" i="7" s="1"/>
  <c r="L1617" i="7"/>
  <c r="S1617" i="7" s="1"/>
  <c r="T1617" i="7" s="1"/>
  <c r="L1618" i="7"/>
  <c r="S1618" i="7" s="1"/>
  <c r="T1618" i="7" s="1"/>
  <c r="L1619" i="7"/>
  <c r="S1619" i="7" s="1"/>
  <c r="T1619" i="7" s="1"/>
  <c r="L1620" i="7"/>
  <c r="S1620" i="7" s="1"/>
  <c r="T1620" i="7" s="1"/>
  <c r="L1621" i="7"/>
  <c r="S1621" i="7" s="1"/>
  <c r="T1621" i="7" s="1"/>
  <c r="L1622" i="7"/>
  <c r="S1622" i="7" s="1"/>
  <c r="T1622" i="7" s="1"/>
  <c r="L1623" i="7"/>
  <c r="S1623" i="7" s="1"/>
  <c r="T1623" i="7" s="1"/>
  <c r="L1624" i="7"/>
  <c r="S1624" i="7" s="1"/>
  <c r="T1624" i="7" s="1"/>
  <c r="L1625" i="7"/>
  <c r="S1625" i="7" s="1"/>
  <c r="T1625" i="7" s="1"/>
  <c r="L1626" i="7"/>
  <c r="S1626" i="7" s="1"/>
  <c r="T1626" i="7" s="1"/>
  <c r="L1627" i="7"/>
  <c r="S1627" i="7" s="1"/>
  <c r="T1627" i="7" s="1"/>
  <c r="L1628" i="7"/>
  <c r="S1628" i="7" s="1"/>
  <c r="T1628" i="7" s="1"/>
  <c r="L1629" i="7"/>
  <c r="S1629" i="7" s="1"/>
  <c r="T1629" i="7" s="1"/>
  <c r="L1630" i="7"/>
  <c r="S1630" i="7" s="1"/>
  <c r="T1630" i="7" s="1"/>
  <c r="L1631" i="7"/>
  <c r="S1631" i="7" s="1"/>
  <c r="T1631" i="7" s="1"/>
  <c r="L1632" i="7"/>
  <c r="S1632" i="7" s="1"/>
  <c r="T1632" i="7" s="1"/>
  <c r="L1633" i="7"/>
  <c r="S1633" i="7" s="1"/>
  <c r="T1633" i="7" s="1"/>
  <c r="L1634" i="7"/>
  <c r="S1634" i="7" s="1"/>
  <c r="T1634" i="7" s="1"/>
  <c r="L1635" i="7"/>
  <c r="S1635" i="7" s="1"/>
  <c r="T1635" i="7" s="1"/>
  <c r="L1636" i="7"/>
  <c r="S1636" i="7" s="1"/>
  <c r="T1636" i="7" s="1"/>
  <c r="L1637" i="7"/>
  <c r="S1637" i="7" s="1"/>
  <c r="T1637" i="7" s="1"/>
  <c r="L1638" i="7"/>
  <c r="S1638" i="7" s="1"/>
  <c r="T1638" i="7" s="1"/>
  <c r="L1639" i="7"/>
  <c r="S1639" i="7" s="1"/>
  <c r="T1639" i="7" s="1"/>
  <c r="L1640" i="7"/>
  <c r="S1640" i="7" s="1"/>
  <c r="T1640" i="7" s="1"/>
  <c r="L1641" i="7"/>
  <c r="S1641" i="7" s="1"/>
  <c r="T1641" i="7" s="1"/>
  <c r="L1642" i="7"/>
  <c r="S1642" i="7" s="1"/>
  <c r="T1642" i="7" s="1"/>
  <c r="L1643" i="7"/>
  <c r="S1643" i="7" s="1"/>
  <c r="T1643" i="7" s="1"/>
  <c r="L1644" i="7"/>
  <c r="S1644" i="7" s="1"/>
  <c r="T1644" i="7" s="1"/>
  <c r="L1645" i="7"/>
  <c r="S1645" i="7" s="1"/>
  <c r="T1645" i="7" s="1"/>
  <c r="L1646" i="7"/>
  <c r="S1646" i="7" s="1"/>
  <c r="T1646" i="7" s="1"/>
  <c r="L1647" i="7"/>
  <c r="S1647" i="7" s="1"/>
  <c r="T1647" i="7" s="1"/>
  <c r="L1648" i="7"/>
  <c r="S1648" i="7" s="1"/>
  <c r="T1648" i="7" s="1"/>
  <c r="L1649" i="7"/>
  <c r="S1649" i="7" s="1"/>
  <c r="T1649" i="7" s="1"/>
  <c r="L1650" i="7"/>
  <c r="S1650" i="7" s="1"/>
  <c r="T1650" i="7" s="1"/>
  <c r="L1651" i="7"/>
  <c r="S1651" i="7" s="1"/>
  <c r="T1651" i="7" s="1"/>
  <c r="L1652" i="7"/>
  <c r="S1652" i="7" s="1"/>
  <c r="T1652" i="7" s="1"/>
  <c r="L1653" i="7"/>
  <c r="S1653" i="7" s="1"/>
  <c r="T1653" i="7" s="1"/>
  <c r="L1654" i="7"/>
  <c r="S1654" i="7" s="1"/>
  <c r="T1654" i="7" s="1"/>
  <c r="L1655" i="7"/>
  <c r="S1655" i="7" s="1"/>
  <c r="T1655" i="7" s="1"/>
  <c r="L1656" i="7"/>
  <c r="S1656" i="7" s="1"/>
  <c r="T1656" i="7" s="1"/>
  <c r="L1657" i="7"/>
  <c r="S1657" i="7" s="1"/>
  <c r="T1657" i="7" s="1"/>
  <c r="L1658" i="7"/>
  <c r="S1658" i="7" s="1"/>
  <c r="T1658" i="7" s="1"/>
  <c r="L1659" i="7"/>
  <c r="S1659" i="7" s="1"/>
  <c r="T1659" i="7" s="1"/>
  <c r="L1660" i="7"/>
  <c r="S1660" i="7" s="1"/>
  <c r="T1660" i="7" s="1"/>
  <c r="L1661" i="7"/>
  <c r="S1661" i="7" s="1"/>
  <c r="T1661" i="7" s="1"/>
  <c r="L1662" i="7"/>
  <c r="S1662" i="7" s="1"/>
  <c r="T1662" i="7" s="1"/>
  <c r="L1663" i="7"/>
  <c r="S1663" i="7" s="1"/>
  <c r="T1663" i="7" s="1"/>
  <c r="L1664" i="7"/>
  <c r="S1664" i="7" s="1"/>
  <c r="T1664" i="7" s="1"/>
  <c r="L1665" i="7"/>
  <c r="S1665" i="7" s="1"/>
  <c r="T1665" i="7" s="1"/>
  <c r="L1666" i="7"/>
  <c r="S1666" i="7" s="1"/>
  <c r="T1666" i="7" s="1"/>
  <c r="L1667" i="7"/>
  <c r="S1667" i="7" s="1"/>
  <c r="T1667" i="7" s="1"/>
  <c r="L1668" i="7"/>
  <c r="S1668" i="7" s="1"/>
  <c r="T1668" i="7" s="1"/>
  <c r="L1669" i="7"/>
  <c r="S1669" i="7" s="1"/>
  <c r="T1669" i="7" s="1"/>
  <c r="L1670" i="7"/>
  <c r="S1670" i="7" s="1"/>
  <c r="T1670" i="7" s="1"/>
  <c r="L1671" i="7"/>
  <c r="S1671" i="7" s="1"/>
  <c r="T1671" i="7" s="1"/>
  <c r="L1672" i="7"/>
  <c r="S1672" i="7" s="1"/>
  <c r="T1672" i="7" s="1"/>
  <c r="L1673" i="7"/>
  <c r="S1673" i="7" s="1"/>
  <c r="T1673" i="7" s="1"/>
  <c r="L1674" i="7"/>
  <c r="S1674" i="7" s="1"/>
  <c r="T1674" i="7" s="1"/>
  <c r="L1675" i="7"/>
  <c r="S1675" i="7" s="1"/>
  <c r="T1675" i="7" s="1"/>
  <c r="L1676" i="7"/>
  <c r="S1676" i="7" s="1"/>
  <c r="T1676" i="7" s="1"/>
  <c r="L1677" i="7"/>
  <c r="S1677" i="7" s="1"/>
  <c r="T1677" i="7" s="1"/>
  <c r="L1678" i="7"/>
  <c r="S1678" i="7" s="1"/>
  <c r="T1678" i="7" s="1"/>
  <c r="L1679" i="7"/>
  <c r="S1679" i="7" s="1"/>
  <c r="T1679" i="7" s="1"/>
  <c r="L1680" i="7"/>
  <c r="S1680" i="7" s="1"/>
  <c r="T1680" i="7" s="1"/>
  <c r="L1681" i="7"/>
  <c r="S1681" i="7" s="1"/>
  <c r="T1681" i="7" s="1"/>
  <c r="L1682" i="7"/>
  <c r="S1682" i="7" s="1"/>
  <c r="T1682" i="7" s="1"/>
  <c r="L1683" i="7"/>
  <c r="S1683" i="7" s="1"/>
  <c r="T1683" i="7" s="1"/>
  <c r="L1684" i="7"/>
  <c r="S1684" i="7" s="1"/>
  <c r="T1684" i="7" s="1"/>
  <c r="L1685" i="7"/>
  <c r="S1685" i="7" s="1"/>
  <c r="T1685" i="7" s="1"/>
  <c r="L1686" i="7"/>
  <c r="S1686" i="7" s="1"/>
  <c r="T1686" i="7" s="1"/>
  <c r="L1687" i="7"/>
  <c r="S1687" i="7" s="1"/>
  <c r="T1687" i="7" s="1"/>
  <c r="B51" i="22" l="1"/>
  <c r="B50" i="22"/>
  <c r="R1612" i="7" l="1"/>
  <c r="R1613" i="7"/>
  <c r="R1601" i="7"/>
  <c r="R1668" i="7"/>
  <c r="R1604" i="7"/>
  <c r="R1629" i="7"/>
  <c r="R1687" i="7"/>
  <c r="R1671" i="7"/>
  <c r="R1655" i="7"/>
  <c r="R1607" i="7"/>
  <c r="R1662" i="7"/>
  <c r="R1598" i="7"/>
  <c r="R1654" i="7"/>
  <c r="R1638" i="7"/>
  <c r="R1622" i="7"/>
  <c r="R1606" i="7"/>
  <c r="R1590" i="7"/>
  <c r="R1609" i="7"/>
  <c r="R1573" i="7"/>
  <c r="R1656" i="7"/>
  <c r="R1624" i="7"/>
  <c r="R1608" i="7"/>
  <c r="R1592" i="7"/>
  <c r="R1576" i="7"/>
  <c r="R1659" i="7"/>
  <c r="R1682" i="7"/>
  <c r="R1650" i="7"/>
  <c r="R1602" i="7"/>
  <c r="R1569" i="7"/>
  <c r="R1600" i="7"/>
  <c r="R1603" i="7"/>
  <c r="R1571" i="7"/>
  <c r="L1519" i="7"/>
  <c r="S1519" i="7" s="1"/>
  <c r="T1519" i="7" s="1"/>
  <c r="L1520" i="7"/>
  <c r="S1520" i="7" s="1"/>
  <c r="T1520" i="7" s="1"/>
  <c r="L1521" i="7"/>
  <c r="S1521" i="7" s="1"/>
  <c r="T1521" i="7" s="1"/>
  <c r="L1522" i="7"/>
  <c r="S1522" i="7" s="1"/>
  <c r="T1522" i="7" s="1"/>
  <c r="L1523" i="7"/>
  <c r="S1523" i="7" s="1"/>
  <c r="T1523" i="7" s="1"/>
  <c r="L1524" i="7"/>
  <c r="S1524" i="7" s="1"/>
  <c r="T1524" i="7" s="1"/>
  <c r="L1525" i="7"/>
  <c r="S1525" i="7" s="1"/>
  <c r="T1525" i="7" s="1"/>
  <c r="L1526" i="7"/>
  <c r="S1526" i="7" s="1"/>
  <c r="T1526" i="7" s="1"/>
  <c r="L1527" i="7"/>
  <c r="S1527" i="7" s="1"/>
  <c r="T1527" i="7" s="1"/>
  <c r="L1528" i="7"/>
  <c r="S1528" i="7" s="1"/>
  <c r="T1528" i="7" s="1"/>
  <c r="L1529" i="7"/>
  <c r="S1529" i="7" s="1"/>
  <c r="T1529" i="7" s="1"/>
  <c r="L1530" i="7"/>
  <c r="S1530" i="7" s="1"/>
  <c r="T1530" i="7" s="1"/>
  <c r="L1531" i="7"/>
  <c r="S1531" i="7" s="1"/>
  <c r="T1531" i="7" s="1"/>
  <c r="L1532" i="7"/>
  <c r="S1532" i="7" s="1"/>
  <c r="T1532" i="7" s="1"/>
  <c r="L1533" i="7"/>
  <c r="S1533" i="7" s="1"/>
  <c r="T1533" i="7" s="1"/>
  <c r="L1534" i="7"/>
  <c r="S1534" i="7" s="1"/>
  <c r="T1534" i="7" s="1"/>
  <c r="L1535" i="7"/>
  <c r="S1535" i="7" s="1"/>
  <c r="T1535" i="7" s="1"/>
  <c r="L1536" i="7"/>
  <c r="S1536" i="7" s="1"/>
  <c r="T1536" i="7" s="1"/>
  <c r="L1537" i="7"/>
  <c r="S1537" i="7" s="1"/>
  <c r="T1537" i="7" s="1"/>
  <c r="L1538" i="7"/>
  <c r="S1538" i="7" s="1"/>
  <c r="T1538" i="7" s="1"/>
  <c r="L1539" i="7"/>
  <c r="S1539" i="7" s="1"/>
  <c r="T1539" i="7" s="1"/>
  <c r="L1540" i="7"/>
  <c r="S1540" i="7" s="1"/>
  <c r="T1540" i="7" s="1"/>
  <c r="L1541" i="7"/>
  <c r="S1541" i="7" s="1"/>
  <c r="T1541" i="7" s="1"/>
  <c r="L1542" i="7"/>
  <c r="S1542" i="7" s="1"/>
  <c r="T1542" i="7" s="1"/>
  <c r="L1543" i="7"/>
  <c r="S1543" i="7" s="1"/>
  <c r="T1543" i="7" s="1"/>
  <c r="L1544" i="7"/>
  <c r="S1544" i="7" s="1"/>
  <c r="T1544" i="7" s="1"/>
  <c r="L1545" i="7"/>
  <c r="S1545" i="7" s="1"/>
  <c r="T1545" i="7" s="1"/>
  <c r="L1546" i="7"/>
  <c r="S1546" i="7" s="1"/>
  <c r="T1546" i="7" s="1"/>
  <c r="L1547" i="7"/>
  <c r="S1547" i="7" s="1"/>
  <c r="T1547" i="7" s="1"/>
  <c r="L1548" i="7"/>
  <c r="S1548" i="7" s="1"/>
  <c r="T1548" i="7" s="1"/>
  <c r="L1549" i="7"/>
  <c r="S1549" i="7" s="1"/>
  <c r="T1549" i="7" s="1"/>
  <c r="L1550" i="7"/>
  <c r="S1550" i="7" s="1"/>
  <c r="T1550" i="7" s="1"/>
  <c r="L1551" i="7"/>
  <c r="S1551" i="7" s="1"/>
  <c r="T1551" i="7" s="1"/>
  <c r="L1552" i="7"/>
  <c r="S1552" i="7" s="1"/>
  <c r="T1552" i="7" s="1"/>
  <c r="L1553" i="7"/>
  <c r="S1553" i="7" s="1"/>
  <c r="T1553" i="7" s="1"/>
  <c r="L1554" i="7"/>
  <c r="S1554" i="7" s="1"/>
  <c r="T1554" i="7" s="1"/>
  <c r="L1555" i="7"/>
  <c r="S1555" i="7" s="1"/>
  <c r="T1555" i="7" s="1"/>
  <c r="L1556" i="7"/>
  <c r="S1556" i="7" s="1"/>
  <c r="T1556" i="7" s="1"/>
  <c r="L1557" i="7"/>
  <c r="S1557" i="7" s="1"/>
  <c r="T1557" i="7" s="1"/>
  <c r="L1558" i="7"/>
  <c r="S1558" i="7" s="1"/>
  <c r="T1558" i="7" s="1"/>
  <c r="L1559" i="7"/>
  <c r="S1559" i="7" s="1"/>
  <c r="T1559" i="7" s="1"/>
  <c r="L1560" i="7"/>
  <c r="S1560" i="7" s="1"/>
  <c r="T1560" i="7" s="1"/>
  <c r="L1561" i="7"/>
  <c r="S1561" i="7" s="1"/>
  <c r="T1561" i="7" s="1"/>
  <c r="L1562" i="7"/>
  <c r="S1562" i="7" s="1"/>
  <c r="T1562" i="7" s="1"/>
  <c r="L1563" i="7"/>
  <c r="S1563" i="7" s="1"/>
  <c r="T1563" i="7" s="1"/>
  <c r="L1564" i="7"/>
  <c r="S1564" i="7" s="1"/>
  <c r="T1564" i="7" s="1"/>
  <c r="L1565" i="7"/>
  <c r="S1565" i="7" s="1"/>
  <c r="T1565" i="7" s="1"/>
  <c r="L1566" i="7"/>
  <c r="S1566" i="7" s="1"/>
  <c r="T1566" i="7" s="1"/>
  <c r="L1567" i="7"/>
  <c r="S1567" i="7" s="1"/>
  <c r="T1567" i="7" s="1"/>
  <c r="L1568" i="7"/>
  <c r="S1568" i="7" s="1"/>
  <c r="T1568" i="7" s="1"/>
  <c r="O1543" i="7" l="1"/>
  <c r="O1528" i="7"/>
  <c r="L1366" i="7"/>
  <c r="L42" i="7" l="1"/>
  <c r="S42" i="7" s="1"/>
  <c r="T42" i="7" s="1"/>
  <c r="L43" i="7"/>
  <c r="S43" i="7" s="1"/>
  <c r="T43" i="7" s="1"/>
  <c r="L44" i="7"/>
  <c r="S44" i="7" s="1"/>
  <c r="T44" i="7" s="1"/>
  <c r="L45" i="7"/>
  <c r="S45" i="7" s="1"/>
  <c r="T45" i="7" s="1"/>
  <c r="L46" i="7"/>
  <c r="S46" i="7" s="1"/>
  <c r="T46" i="7" s="1"/>
  <c r="L47" i="7"/>
  <c r="S47" i="7" s="1"/>
  <c r="T47" i="7" s="1"/>
  <c r="L48" i="7"/>
  <c r="S48" i="7" s="1"/>
  <c r="T48" i="7" s="1"/>
  <c r="L49" i="7"/>
  <c r="S49" i="7" s="1"/>
  <c r="T49" i="7" s="1"/>
  <c r="L50" i="7"/>
  <c r="S50" i="7" s="1"/>
  <c r="T50" i="7" s="1"/>
  <c r="L51" i="7"/>
  <c r="S51" i="7" s="1"/>
  <c r="T51" i="7" s="1"/>
  <c r="L52" i="7"/>
  <c r="S52" i="7" s="1"/>
  <c r="T52" i="7" s="1"/>
  <c r="L53" i="7"/>
  <c r="S53" i="7" s="1"/>
  <c r="T53" i="7" s="1"/>
  <c r="L54" i="7"/>
  <c r="S54" i="7" s="1"/>
  <c r="T54" i="7" s="1"/>
  <c r="L55" i="7"/>
  <c r="S55" i="7" s="1"/>
  <c r="T55" i="7" s="1"/>
  <c r="L56" i="7"/>
  <c r="S56" i="7" s="1"/>
  <c r="T56" i="7" s="1"/>
  <c r="L57" i="7"/>
  <c r="S57" i="7" s="1"/>
  <c r="T57" i="7" s="1"/>
  <c r="L58" i="7"/>
  <c r="S58" i="7" s="1"/>
  <c r="T58" i="7" s="1"/>
  <c r="L59" i="7"/>
  <c r="S59" i="7" s="1"/>
  <c r="T59" i="7" s="1"/>
  <c r="L60" i="7"/>
  <c r="S60" i="7" s="1"/>
  <c r="T60" i="7" s="1"/>
  <c r="L61" i="7"/>
  <c r="S61" i="7" s="1"/>
  <c r="T61" i="7" s="1"/>
  <c r="L62" i="7"/>
  <c r="S62" i="7" s="1"/>
  <c r="T62" i="7" s="1"/>
  <c r="L63" i="7"/>
  <c r="S63" i="7" s="1"/>
  <c r="T63" i="7" s="1"/>
  <c r="L64" i="7"/>
  <c r="S64" i="7" s="1"/>
  <c r="T64" i="7" s="1"/>
  <c r="L65" i="7"/>
  <c r="S65" i="7" s="1"/>
  <c r="T65" i="7" s="1"/>
  <c r="L66" i="7"/>
  <c r="S66" i="7" s="1"/>
  <c r="T66" i="7" s="1"/>
  <c r="L67" i="7"/>
  <c r="S67" i="7" s="1"/>
  <c r="T67" i="7" s="1"/>
  <c r="L68" i="7"/>
  <c r="S68" i="7" s="1"/>
  <c r="T68" i="7" s="1"/>
  <c r="L69" i="7"/>
  <c r="S69" i="7" s="1"/>
  <c r="T69" i="7" s="1"/>
  <c r="L70" i="7"/>
  <c r="S70" i="7" s="1"/>
  <c r="T70" i="7" s="1"/>
  <c r="L71" i="7"/>
  <c r="S71" i="7" s="1"/>
  <c r="T71" i="7" s="1"/>
  <c r="L72" i="7"/>
  <c r="S72" i="7" s="1"/>
  <c r="T72" i="7" s="1"/>
  <c r="L73" i="7"/>
  <c r="S73" i="7" s="1"/>
  <c r="T73" i="7" s="1"/>
  <c r="L74" i="7"/>
  <c r="S74" i="7" s="1"/>
  <c r="T74" i="7" s="1"/>
  <c r="L75" i="7"/>
  <c r="S75" i="7" s="1"/>
  <c r="T75" i="7" s="1"/>
  <c r="L76" i="7"/>
  <c r="S76" i="7" s="1"/>
  <c r="T76" i="7" s="1"/>
  <c r="L77" i="7"/>
  <c r="S77" i="7" s="1"/>
  <c r="T77" i="7" s="1"/>
  <c r="L78" i="7"/>
  <c r="S78" i="7" s="1"/>
  <c r="T78" i="7" s="1"/>
  <c r="L79" i="7"/>
  <c r="S79" i="7" s="1"/>
  <c r="T79" i="7" s="1"/>
  <c r="L80" i="7"/>
  <c r="S80" i="7" s="1"/>
  <c r="T80" i="7" s="1"/>
  <c r="L81" i="7"/>
  <c r="S81" i="7" s="1"/>
  <c r="T81" i="7" s="1"/>
  <c r="L82" i="7"/>
  <c r="S82" i="7" s="1"/>
  <c r="T82" i="7" s="1"/>
  <c r="L83" i="7"/>
  <c r="S83" i="7" s="1"/>
  <c r="T83" i="7" s="1"/>
  <c r="L84" i="7"/>
  <c r="S84" i="7" s="1"/>
  <c r="T84" i="7" s="1"/>
  <c r="L85" i="7"/>
  <c r="S85" i="7" s="1"/>
  <c r="T85" i="7" s="1"/>
  <c r="L86" i="7"/>
  <c r="S86" i="7" s="1"/>
  <c r="T86" i="7" s="1"/>
  <c r="L87" i="7"/>
  <c r="S87" i="7" s="1"/>
  <c r="T87" i="7" s="1"/>
  <c r="L88" i="7"/>
  <c r="S88" i="7" s="1"/>
  <c r="T88" i="7" s="1"/>
  <c r="L89" i="7"/>
  <c r="S89" i="7" s="1"/>
  <c r="T89" i="7" s="1"/>
  <c r="L90" i="7"/>
  <c r="S90" i="7" s="1"/>
  <c r="T90" i="7" s="1"/>
  <c r="L91" i="7"/>
  <c r="S91" i="7" s="1"/>
  <c r="T91" i="7" s="1"/>
  <c r="L92" i="7"/>
  <c r="S92" i="7" s="1"/>
  <c r="T92" i="7" s="1"/>
  <c r="L93" i="7"/>
  <c r="S93" i="7" s="1"/>
  <c r="T93" i="7" s="1"/>
  <c r="L94" i="7"/>
  <c r="S94" i="7" s="1"/>
  <c r="T94" i="7" s="1"/>
  <c r="L95" i="7"/>
  <c r="S95" i="7" s="1"/>
  <c r="T95" i="7" s="1"/>
  <c r="L96" i="7"/>
  <c r="S96" i="7" s="1"/>
  <c r="T96" i="7" s="1"/>
  <c r="L97" i="7"/>
  <c r="S97" i="7" s="1"/>
  <c r="T97" i="7" s="1"/>
  <c r="L98" i="7"/>
  <c r="S98" i="7" s="1"/>
  <c r="T98" i="7" s="1"/>
  <c r="L99" i="7"/>
  <c r="S99" i="7" s="1"/>
  <c r="T99" i="7" s="1"/>
  <c r="L100" i="7"/>
  <c r="S100" i="7" s="1"/>
  <c r="T100" i="7" s="1"/>
  <c r="L101" i="7"/>
  <c r="S101" i="7" s="1"/>
  <c r="T101" i="7" s="1"/>
  <c r="L102" i="7"/>
  <c r="S102" i="7" s="1"/>
  <c r="T102" i="7" s="1"/>
  <c r="L103" i="7"/>
  <c r="S103" i="7" s="1"/>
  <c r="T103" i="7" s="1"/>
  <c r="L104" i="7"/>
  <c r="S104" i="7" s="1"/>
  <c r="T104" i="7" s="1"/>
  <c r="L105" i="7"/>
  <c r="S105" i="7" s="1"/>
  <c r="T105" i="7" s="1"/>
  <c r="L106" i="7"/>
  <c r="S106" i="7" s="1"/>
  <c r="T106" i="7" s="1"/>
  <c r="L107" i="7"/>
  <c r="S107" i="7" s="1"/>
  <c r="T107" i="7" s="1"/>
  <c r="L108" i="7"/>
  <c r="S108" i="7" s="1"/>
  <c r="T108" i="7" s="1"/>
  <c r="L109" i="7"/>
  <c r="S109" i="7" s="1"/>
  <c r="T109" i="7" s="1"/>
  <c r="L110" i="7"/>
  <c r="S110" i="7" s="1"/>
  <c r="T110" i="7" s="1"/>
  <c r="L111" i="7"/>
  <c r="S111" i="7" s="1"/>
  <c r="T111" i="7" s="1"/>
  <c r="L112" i="7"/>
  <c r="S112" i="7" s="1"/>
  <c r="T112" i="7" s="1"/>
  <c r="L113" i="7"/>
  <c r="S113" i="7" s="1"/>
  <c r="T113" i="7" s="1"/>
  <c r="L114" i="7"/>
  <c r="S114" i="7" s="1"/>
  <c r="T114" i="7" s="1"/>
  <c r="L115" i="7"/>
  <c r="S115" i="7" s="1"/>
  <c r="T115" i="7" s="1"/>
  <c r="L116" i="7"/>
  <c r="S116" i="7" s="1"/>
  <c r="T116" i="7" s="1"/>
  <c r="L117" i="7"/>
  <c r="S117" i="7" s="1"/>
  <c r="T117" i="7" s="1"/>
  <c r="L118" i="7"/>
  <c r="S118" i="7" s="1"/>
  <c r="T118" i="7" s="1"/>
  <c r="L119" i="7"/>
  <c r="S119" i="7" s="1"/>
  <c r="T119" i="7" s="1"/>
  <c r="L120" i="7"/>
  <c r="S120" i="7" s="1"/>
  <c r="T120" i="7" s="1"/>
  <c r="L121" i="7"/>
  <c r="S121" i="7" s="1"/>
  <c r="T121" i="7" s="1"/>
  <c r="L122" i="7"/>
  <c r="S122" i="7" s="1"/>
  <c r="T122" i="7" s="1"/>
  <c r="L123" i="7"/>
  <c r="S123" i="7" s="1"/>
  <c r="T123" i="7" s="1"/>
  <c r="L124" i="7"/>
  <c r="S124" i="7" s="1"/>
  <c r="T124" i="7" s="1"/>
  <c r="L125" i="7"/>
  <c r="S125" i="7" s="1"/>
  <c r="T125" i="7" s="1"/>
  <c r="L126" i="7"/>
  <c r="S126" i="7" s="1"/>
  <c r="T126" i="7" s="1"/>
  <c r="L127" i="7"/>
  <c r="S127" i="7" s="1"/>
  <c r="T127" i="7" s="1"/>
  <c r="L128" i="7"/>
  <c r="S128" i="7" s="1"/>
  <c r="T128" i="7" s="1"/>
  <c r="L129" i="7"/>
  <c r="S129" i="7" s="1"/>
  <c r="T129" i="7" s="1"/>
  <c r="L130" i="7"/>
  <c r="S130" i="7" s="1"/>
  <c r="T130" i="7" s="1"/>
  <c r="L131" i="7"/>
  <c r="S131" i="7" s="1"/>
  <c r="T131" i="7" s="1"/>
  <c r="L132" i="7"/>
  <c r="S132" i="7" s="1"/>
  <c r="T132" i="7" s="1"/>
  <c r="L133" i="7"/>
  <c r="S133" i="7" s="1"/>
  <c r="T133" i="7" s="1"/>
  <c r="L134" i="7"/>
  <c r="S134" i="7" s="1"/>
  <c r="T134" i="7" s="1"/>
  <c r="L135" i="7"/>
  <c r="S135" i="7" s="1"/>
  <c r="T135" i="7" s="1"/>
  <c r="L136" i="7"/>
  <c r="S136" i="7" s="1"/>
  <c r="T136" i="7" s="1"/>
  <c r="L137" i="7"/>
  <c r="S137" i="7" s="1"/>
  <c r="T137" i="7" s="1"/>
  <c r="L138" i="7"/>
  <c r="S138" i="7" s="1"/>
  <c r="T138" i="7" s="1"/>
  <c r="L139" i="7"/>
  <c r="S139" i="7" s="1"/>
  <c r="T139" i="7" s="1"/>
  <c r="L140" i="7"/>
  <c r="S140" i="7" s="1"/>
  <c r="T140" i="7" s="1"/>
  <c r="L141" i="7"/>
  <c r="S141" i="7" s="1"/>
  <c r="T141" i="7" s="1"/>
  <c r="L142" i="7"/>
  <c r="S142" i="7" s="1"/>
  <c r="T142" i="7" s="1"/>
  <c r="L143" i="7"/>
  <c r="S143" i="7" s="1"/>
  <c r="T143" i="7" s="1"/>
  <c r="L144" i="7"/>
  <c r="S144" i="7" s="1"/>
  <c r="T144" i="7" s="1"/>
  <c r="L145" i="7"/>
  <c r="S145" i="7" s="1"/>
  <c r="T145" i="7" s="1"/>
  <c r="L146" i="7"/>
  <c r="S146" i="7" s="1"/>
  <c r="T146" i="7" s="1"/>
  <c r="L147" i="7"/>
  <c r="S147" i="7" s="1"/>
  <c r="T147" i="7" s="1"/>
  <c r="L148" i="7"/>
  <c r="S148" i="7" s="1"/>
  <c r="T148" i="7" s="1"/>
  <c r="L149" i="7"/>
  <c r="S149" i="7" s="1"/>
  <c r="T149" i="7" s="1"/>
  <c r="L150" i="7"/>
  <c r="S150" i="7" s="1"/>
  <c r="T150" i="7" s="1"/>
  <c r="L151" i="7"/>
  <c r="S151" i="7" s="1"/>
  <c r="T151" i="7" s="1"/>
  <c r="L152" i="7"/>
  <c r="S152" i="7" s="1"/>
  <c r="T152" i="7" s="1"/>
  <c r="L153" i="7"/>
  <c r="S153" i="7" s="1"/>
  <c r="T153" i="7" s="1"/>
  <c r="L154" i="7"/>
  <c r="S154" i="7" s="1"/>
  <c r="T154" i="7" s="1"/>
  <c r="L155" i="7"/>
  <c r="S155" i="7" s="1"/>
  <c r="T155" i="7" s="1"/>
  <c r="L156" i="7"/>
  <c r="S156" i="7" s="1"/>
  <c r="T156" i="7" s="1"/>
  <c r="L157" i="7"/>
  <c r="S157" i="7" s="1"/>
  <c r="T157" i="7" s="1"/>
  <c r="L158" i="7"/>
  <c r="S158" i="7" s="1"/>
  <c r="T158" i="7" s="1"/>
  <c r="L159" i="7"/>
  <c r="S159" i="7" s="1"/>
  <c r="T159" i="7" s="1"/>
  <c r="L160" i="7"/>
  <c r="S160" i="7" s="1"/>
  <c r="T160" i="7" s="1"/>
  <c r="L161" i="7"/>
  <c r="S161" i="7" s="1"/>
  <c r="T161" i="7" s="1"/>
  <c r="L162" i="7"/>
  <c r="S162" i="7" s="1"/>
  <c r="T162" i="7" s="1"/>
  <c r="L163" i="7"/>
  <c r="S163" i="7" s="1"/>
  <c r="T163" i="7" s="1"/>
  <c r="L164" i="7"/>
  <c r="S164" i="7" s="1"/>
  <c r="T164" i="7" s="1"/>
  <c r="L165" i="7"/>
  <c r="S165" i="7" s="1"/>
  <c r="T165" i="7" s="1"/>
  <c r="L166" i="7"/>
  <c r="S166" i="7" s="1"/>
  <c r="T166" i="7" s="1"/>
  <c r="L167" i="7"/>
  <c r="S167" i="7" s="1"/>
  <c r="T167" i="7" s="1"/>
  <c r="L168" i="7"/>
  <c r="S168" i="7" s="1"/>
  <c r="T168" i="7" s="1"/>
  <c r="L169" i="7"/>
  <c r="S169" i="7" s="1"/>
  <c r="T169" i="7" s="1"/>
  <c r="L170" i="7"/>
  <c r="S170" i="7" s="1"/>
  <c r="T170" i="7" s="1"/>
  <c r="L171" i="7"/>
  <c r="S171" i="7" s="1"/>
  <c r="T171" i="7" s="1"/>
  <c r="L172" i="7"/>
  <c r="S172" i="7" s="1"/>
  <c r="T172" i="7" s="1"/>
  <c r="L173" i="7"/>
  <c r="S173" i="7" s="1"/>
  <c r="T173" i="7" s="1"/>
  <c r="L174" i="7"/>
  <c r="S174" i="7" s="1"/>
  <c r="T174" i="7" s="1"/>
  <c r="L175" i="7"/>
  <c r="S175" i="7" s="1"/>
  <c r="T175" i="7" s="1"/>
  <c r="L176" i="7"/>
  <c r="S176" i="7" s="1"/>
  <c r="T176" i="7" s="1"/>
  <c r="L177" i="7"/>
  <c r="S177" i="7" s="1"/>
  <c r="T177" i="7" s="1"/>
  <c r="L178" i="7"/>
  <c r="S178" i="7" s="1"/>
  <c r="T178" i="7" s="1"/>
  <c r="L179" i="7"/>
  <c r="S179" i="7" s="1"/>
  <c r="T179" i="7" s="1"/>
  <c r="L180" i="7"/>
  <c r="S180" i="7" s="1"/>
  <c r="T180" i="7" s="1"/>
  <c r="L181" i="7"/>
  <c r="S181" i="7" s="1"/>
  <c r="T181" i="7" s="1"/>
  <c r="L182" i="7"/>
  <c r="S182" i="7" s="1"/>
  <c r="T182" i="7" s="1"/>
  <c r="L183" i="7"/>
  <c r="S183" i="7" s="1"/>
  <c r="T183" i="7" s="1"/>
  <c r="L184" i="7"/>
  <c r="S184" i="7" s="1"/>
  <c r="T184" i="7" s="1"/>
  <c r="L185" i="7"/>
  <c r="S185" i="7" s="1"/>
  <c r="T185" i="7" s="1"/>
  <c r="L186" i="7"/>
  <c r="S186" i="7" s="1"/>
  <c r="T186" i="7" s="1"/>
  <c r="L187" i="7"/>
  <c r="S187" i="7" s="1"/>
  <c r="T187" i="7" s="1"/>
  <c r="L188" i="7"/>
  <c r="S188" i="7" s="1"/>
  <c r="T188" i="7" s="1"/>
  <c r="L189" i="7"/>
  <c r="S189" i="7" s="1"/>
  <c r="T189" i="7" s="1"/>
  <c r="L190" i="7"/>
  <c r="S190" i="7" s="1"/>
  <c r="T190" i="7" s="1"/>
  <c r="L191" i="7"/>
  <c r="S191" i="7" s="1"/>
  <c r="T191" i="7" s="1"/>
  <c r="L192" i="7"/>
  <c r="S192" i="7" s="1"/>
  <c r="T192" i="7" s="1"/>
  <c r="L193" i="7"/>
  <c r="S193" i="7" s="1"/>
  <c r="T193" i="7" s="1"/>
  <c r="L194" i="7"/>
  <c r="S194" i="7" s="1"/>
  <c r="T194" i="7" s="1"/>
  <c r="L195" i="7"/>
  <c r="S195" i="7" s="1"/>
  <c r="T195" i="7" s="1"/>
  <c r="L196" i="7"/>
  <c r="S196" i="7" s="1"/>
  <c r="T196" i="7" s="1"/>
  <c r="L197" i="7"/>
  <c r="S197" i="7" s="1"/>
  <c r="T197" i="7" s="1"/>
  <c r="L198" i="7"/>
  <c r="S198" i="7" s="1"/>
  <c r="T198" i="7" s="1"/>
  <c r="L199" i="7"/>
  <c r="S199" i="7" s="1"/>
  <c r="T199" i="7" s="1"/>
  <c r="L200" i="7"/>
  <c r="S200" i="7" s="1"/>
  <c r="T200" i="7" s="1"/>
  <c r="L201" i="7"/>
  <c r="S201" i="7" s="1"/>
  <c r="T201" i="7" s="1"/>
  <c r="L202" i="7"/>
  <c r="S202" i="7" s="1"/>
  <c r="T202" i="7" s="1"/>
  <c r="L203" i="7"/>
  <c r="S203" i="7" s="1"/>
  <c r="T203" i="7" s="1"/>
  <c r="L204" i="7"/>
  <c r="S204" i="7" s="1"/>
  <c r="T204" i="7" s="1"/>
  <c r="L205" i="7"/>
  <c r="S205" i="7" s="1"/>
  <c r="T205" i="7" s="1"/>
  <c r="L206" i="7"/>
  <c r="S206" i="7" s="1"/>
  <c r="T206" i="7" s="1"/>
  <c r="L207" i="7"/>
  <c r="S207" i="7" s="1"/>
  <c r="T207" i="7" s="1"/>
  <c r="L208" i="7"/>
  <c r="S208" i="7" s="1"/>
  <c r="T208" i="7" s="1"/>
  <c r="L209" i="7"/>
  <c r="S209" i="7" s="1"/>
  <c r="T209" i="7" s="1"/>
  <c r="L210" i="7"/>
  <c r="S210" i="7" s="1"/>
  <c r="T210" i="7" s="1"/>
  <c r="L211" i="7"/>
  <c r="S211" i="7" s="1"/>
  <c r="T211" i="7" s="1"/>
  <c r="L212" i="7"/>
  <c r="S212" i="7" s="1"/>
  <c r="T212" i="7" s="1"/>
  <c r="L213" i="7"/>
  <c r="S213" i="7" s="1"/>
  <c r="T213" i="7" s="1"/>
  <c r="L214" i="7"/>
  <c r="S214" i="7" s="1"/>
  <c r="T214" i="7" s="1"/>
  <c r="L215" i="7"/>
  <c r="S215" i="7" s="1"/>
  <c r="T215" i="7" s="1"/>
  <c r="L216" i="7"/>
  <c r="S216" i="7" s="1"/>
  <c r="T216" i="7" s="1"/>
  <c r="L217" i="7"/>
  <c r="S217" i="7" s="1"/>
  <c r="T217" i="7" s="1"/>
  <c r="L218" i="7"/>
  <c r="S218" i="7" s="1"/>
  <c r="T218" i="7" s="1"/>
  <c r="L219" i="7"/>
  <c r="S219" i="7" s="1"/>
  <c r="T219" i="7" s="1"/>
  <c r="L220" i="7"/>
  <c r="S220" i="7" s="1"/>
  <c r="T220" i="7" s="1"/>
  <c r="L221" i="7"/>
  <c r="S221" i="7" s="1"/>
  <c r="T221" i="7" s="1"/>
  <c r="L222" i="7"/>
  <c r="S222" i="7" s="1"/>
  <c r="T222" i="7" s="1"/>
  <c r="L223" i="7"/>
  <c r="S223" i="7" s="1"/>
  <c r="T223" i="7" s="1"/>
  <c r="L224" i="7"/>
  <c r="S224" i="7" s="1"/>
  <c r="T224" i="7" s="1"/>
  <c r="L225" i="7"/>
  <c r="S225" i="7" s="1"/>
  <c r="T225" i="7" s="1"/>
  <c r="L226" i="7"/>
  <c r="S226" i="7" s="1"/>
  <c r="T226" i="7" s="1"/>
  <c r="L227" i="7"/>
  <c r="S227" i="7" s="1"/>
  <c r="T227" i="7" s="1"/>
  <c r="L228" i="7"/>
  <c r="S228" i="7" s="1"/>
  <c r="T228" i="7" s="1"/>
  <c r="L229" i="7"/>
  <c r="S229" i="7" s="1"/>
  <c r="T229" i="7" s="1"/>
  <c r="L230" i="7"/>
  <c r="S230" i="7" s="1"/>
  <c r="T230" i="7" s="1"/>
  <c r="L231" i="7"/>
  <c r="S231" i="7" s="1"/>
  <c r="T231" i="7" s="1"/>
  <c r="L232" i="7"/>
  <c r="S232" i="7" s="1"/>
  <c r="T232" i="7" s="1"/>
  <c r="L233" i="7"/>
  <c r="S233" i="7" s="1"/>
  <c r="T233" i="7" s="1"/>
  <c r="L234" i="7"/>
  <c r="S234" i="7" s="1"/>
  <c r="T234" i="7" s="1"/>
  <c r="L235" i="7"/>
  <c r="S235" i="7" s="1"/>
  <c r="T235" i="7" s="1"/>
  <c r="L236" i="7"/>
  <c r="S236" i="7" s="1"/>
  <c r="T236" i="7" s="1"/>
  <c r="L237" i="7"/>
  <c r="S237" i="7" s="1"/>
  <c r="T237" i="7" s="1"/>
  <c r="L238" i="7"/>
  <c r="S238" i="7" s="1"/>
  <c r="T238" i="7" s="1"/>
  <c r="L239" i="7"/>
  <c r="S239" i="7" s="1"/>
  <c r="T239" i="7" s="1"/>
  <c r="L240" i="7"/>
  <c r="S240" i="7" s="1"/>
  <c r="T240" i="7" s="1"/>
  <c r="L241" i="7"/>
  <c r="S241" i="7" s="1"/>
  <c r="T241" i="7" s="1"/>
  <c r="L242" i="7"/>
  <c r="S242" i="7" s="1"/>
  <c r="T242" i="7" s="1"/>
  <c r="L243" i="7"/>
  <c r="S243" i="7" s="1"/>
  <c r="T243" i="7" s="1"/>
  <c r="L244" i="7"/>
  <c r="S244" i="7" s="1"/>
  <c r="T244" i="7" s="1"/>
  <c r="L245" i="7"/>
  <c r="S245" i="7" s="1"/>
  <c r="T245" i="7" s="1"/>
  <c r="L246" i="7"/>
  <c r="S246" i="7" s="1"/>
  <c r="T246" i="7" s="1"/>
  <c r="L247" i="7"/>
  <c r="S247" i="7" s="1"/>
  <c r="T247" i="7" s="1"/>
  <c r="L248" i="7"/>
  <c r="S248" i="7" s="1"/>
  <c r="T248" i="7" s="1"/>
  <c r="L249" i="7"/>
  <c r="S249" i="7" s="1"/>
  <c r="T249" i="7" s="1"/>
  <c r="L250" i="7"/>
  <c r="S250" i="7" s="1"/>
  <c r="T250" i="7" s="1"/>
  <c r="L251" i="7"/>
  <c r="S251" i="7" s="1"/>
  <c r="T251" i="7" s="1"/>
  <c r="L252" i="7"/>
  <c r="S252" i="7" s="1"/>
  <c r="T252" i="7" s="1"/>
  <c r="L253" i="7"/>
  <c r="S253" i="7" s="1"/>
  <c r="T253" i="7" s="1"/>
  <c r="L254" i="7"/>
  <c r="S254" i="7" s="1"/>
  <c r="T254" i="7" s="1"/>
  <c r="L255" i="7"/>
  <c r="S255" i="7" s="1"/>
  <c r="T255" i="7" s="1"/>
  <c r="L256" i="7"/>
  <c r="S256" i="7" s="1"/>
  <c r="T256" i="7" s="1"/>
  <c r="L257" i="7"/>
  <c r="S257" i="7" s="1"/>
  <c r="T257" i="7" s="1"/>
  <c r="L258" i="7"/>
  <c r="S258" i="7" s="1"/>
  <c r="T258" i="7" s="1"/>
  <c r="L259" i="7"/>
  <c r="S259" i="7" s="1"/>
  <c r="T259" i="7" s="1"/>
  <c r="L260" i="7"/>
  <c r="S260" i="7" s="1"/>
  <c r="T260" i="7" s="1"/>
  <c r="L261" i="7"/>
  <c r="S261" i="7" s="1"/>
  <c r="T261" i="7" s="1"/>
  <c r="L262" i="7"/>
  <c r="S262" i="7" s="1"/>
  <c r="T262" i="7" s="1"/>
  <c r="L263" i="7"/>
  <c r="S263" i="7" s="1"/>
  <c r="T263" i="7" s="1"/>
  <c r="L264" i="7"/>
  <c r="S264" i="7" s="1"/>
  <c r="T264" i="7" s="1"/>
  <c r="L265" i="7"/>
  <c r="S265" i="7" s="1"/>
  <c r="T265" i="7" s="1"/>
  <c r="L266" i="7"/>
  <c r="S266" i="7" s="1"/>
  <c r="T266" i="7" s="1"/>
  <c r="L267" i="7"/>
  <c r="S267" i="7" s="1"/>
  <c r="T267" i="7" s="1"/>
  <c r="L268" i="7"/>
  <c r="S268" i="7" s="1"/>
  <c r="T268" i="7" s="1"/>
  <c r="L269" i="7"/>
  <c r="S269" i="7" s="1"/>
  <c r="T269" i="7" s="1"/>
  <c r="L270" i="7"/>
  <c r="S270" i="7" s="1"/>
  <c r="T270" i="7" s="1"/>
  <c r="L271" i="7"/>
  <c r="S271" i="7" s="1"/>
  <c r="T271" i="7" s="1"/>
  <c r="L272" i="7"/>
  <c r="S272" i="7" s="1"/>
  <c r="T272" i="7" s="1"/>
  <c r="L273" i="7"/>
  <c r="S273" i="7" s="1"/>
  <c r="T273" i="7" s="1"/>
  <c r="L274" i="7"/>
  <c r="S274" i="7" s="1"/>
  <c r="T274" i="7" s="1"/>
  <c r="L275" i="7"/>
  <c r="S275" i="7" s="1"/>
  <c r="T275" i="7" s="1"/>
  <c r="L276" i="7"/>
  <c r="S276" i="7" s="1"/>
  <c r="T276" i="7" s="1"/>
  <c r="L277" i="7"/>
  <c r="S277" i="7" s="1"/>
  <c r="T277" i="7" s="1"/>
  <c r="L278" i="7"/>
  <c r="S278" i="7" s="1"/>
  <c r="T278" i="7" s="1"/>
  <c r="L279" i="7"/>
  <c r="S279" i="7" s="1"/>
  <c r="T279" i="7" s="1"/>
  <c r="L280" i="7"/>
  <c r="S280" i="7" s="1"/>
  <c r="T280" i="7" s="1"/>
  <c r="L281" i="7"/>
  <c r="S281" i="7" s="1"/>
  <c r="T281" i="7" s="1"/>
  <c r="L282" i="7"/>
  <c r="S282" i="7" s="1"/>
  <c r="T282" i="7" s="1"/>
  <c r="L283" i="7"/>
  <c r="S283" i="7" s="1"/>
  <c r="T283" i="7" s="1"/>
  <c r="L284" i="7"/>
  <c r="S284" i="7" s="1"/>
  <c r="T284" i="7" s="1"/>
  <c r="L285" i="7"/>
  <c r="S285" i="7" s="1"/>
  <c r="T285" i="7" s="1"/>
  <c r="L286" i="7"/>
  <c r="S286" i="7" s="1"/>
  <c r="T286" i="7" s="1"/>
  <c r="L287" i="7"/>
  <c r="S287" i="7" s="1"/>
  <c r="T287" i="7" s="1"/>
  <c r="L288" i="7"/>
  <c r="S288" i="7" s="1"/>
  <c r="T288" i="7" s="1"/>
  <c r="L289" i="7"/>
  <c r="S289" i="7" s="1"/>
  <c r="T289" i="7" s="1"/>
  <c r="L290" i="7"/>
  <c r="S290" i="7" s="1"/>
  <c r="T290" i="7" s="1"/>
  <c r="L291" i="7"/>
  <c r="S291" i="7" s="1"/>
  <c r="T291" i="7" s="1"/>
  <c r="L292" i="7"/>
  <c r="S292" i="7" s="1"/>
  <c r="T292" i="7" s="1"/>
  <c r="L293" i="7"/>
  <c r="S293" i="7" s="1"/>
  <c r="T293" i="7" s="1"/>
  <c r="L294" i="7"/>
  <c r="S294" i="7" s="1"/>
  <c r="T294" i="7" s="1"/>
  <c r="L295" i="7"/>
  <c r="S295" i="7" s="1"/>
  <c r="T295" i="7" s="1"/>
  <c r="L296" i="7"/>
  <c r="S296" i="7" s="1"/>
  <c r="T296" i="7" s="1"/>
  <c r="L297" i="7"/>
  <c r="S297" i="7" s="1"/>
  <c r="T297" i="7" s="1"/>
  <c r="L298" i="7"/>
  <c r="S298" i="7" s="1"/>
  <c r="T298" i="7" s="1"/>
  <c r="L299" i="7"/>
  <c r="S299" i="7" s="1"/>
  <c r="T299" i="7" s="1"/>
  <c r="L300" i="7"/>
  <c r="S300" i="7" s="1"/>
  <c r="T300" i="7" s="1"/>
  <c r="L301" i="7"/>
  <c r="S301" i="7" s="1"/>
  <c r="T301" i="7" s="1"/>
  <c r="L302" i="7"/>
  <c r="S302" i="7" s="1"/>
  <c r="T302" i="7" s="1"/>
  <c r="L303" i="7"/>
  <c r="S303" i="7" s="1"/>
  <c r="T303" i="7" s="1"/>
  <c r="L304" i="7"/>
  <c r="S304" i="7" s="1"/>
  <c r="T304" i="7" s="1"/>
  <c r="L305" i="7"/>
  <c r="S305" i="7" s="1"/>
  <c r="T305" i="7" s="1"/>
  <c r="L306" i="7"/>
  <c r="S306" i="7" s="1"/>
  <c r="T306" i="7" s="1"/>
  <c r="L307" i="7"/>
  <c r="S307" i="7" s="1"/>
  <c r="T307" i="7" s="1"/>
  <c r="L308" i="7"/>
  <c r="S308" i="7" s="1"/>
  <c r="T308" i="7" s="1"/>
  <c r="L309" i="7"/>
  <c r="S309" i="7" s="1"/>
  <c r="T309" i="7" s="1"/>
  <c r="L310" i="7"/>
  <c r="S310" i="7" s="1"/>
  <c r="T310" i="7" s="1"/>
  <c r="L311" i="7"/>
  <c r="S311" i="7" s="1"/>
  <c r="T311" i="7" s="1"/>
  <c r="L312" i="7"/>
  <c r="S312" i="7" s="1"/>
  <c r="T312" i="7" s="1"/>
  <c r="L313" i="7"/>
  <c r="S313" i="7" s="1"/>
  <c r="T313" i="7" s="1"/>
  <c r="L314" i="7"/>
  <c r="S314" i="7" s="1"/>
  <c r="T314" i="7" s="1"/>
  <c r="L315" i="7"/>
  <c r="S315" i="7" s="1"/>
  <c r="T315" i="7" s="1"/>
  <c r="L316" i="7"/>
  <c r="S316" i="7" s="1"/>
  <c r="T316" i="7" s="1"/>
  <c r="L317" i="7"/>
  <c r="S317" i="7" s="1"/>
  <c r="T317" i="7" s="1"/>
  <c r="L318" i="7"/>
  <c r="S318" i="7" s="1"/>
  <c r="T318" i="7" s="1"/>
  <c r="L319" i="7"/>
  <c r="S319" i="7" s="1"/>
  <c r="T319" i="7" s="1"/>
  <c r="L320" i="7"/>
  <c r="S320" i="7" s="1"/>
  <c r="T320" i="7" s="1"/>
  <c r="L321" i="7"/>
  <c r="S321" i="7" s="1"/>
  <c r="T321" i="7" s="1"/>
  <c r="L322" i="7"/>
  <c r="S322" i="7" s="1"/>
  <c r="T322" i="7" s="1"/>
  <c r="L323" i="7"/>
  <c r="S323" i="7" s="1"/>
  <c r="T323" i="7" s="1"/>
  <c r="L324" i="7"/>
  <c r="S324" i="7" s="1"/>
  <c r="T324" i="7" s="1"/>
  <c r="L325" i="7"/>
  <c r="S325" i="7" s="1"/>
  <c r="T325" i="7" s="1"/>
  <c r="L326" i="7"/>
  <c r="S326" i="7" s="1"/>
  <c r="T326" i="7" s="1"/>
  <c r="L327" i="7"/>
  <c r="S327" i="7" s="1"/>
  <c r="T327" i="7" s="1"/>
  <c r="L328" i="7"/>
  <c r="S328" i="7" s="1"/>
  <c r="T328" i="7" s="1"/>
  <c r="L329" i="7"/>
  <c r="S329" i="7" s="1"/>
  <c r="T329" i="7" s="1"/>
  <c r="L330" i="7"/>
  <c r="S330" i="7" s="1"/>
  <c r="T330" i="7" s="1"/>
  <c r="L331" i="7"/>
  <c r="S331" i="7" s="1"/>
  <c r="T331" i="7" s="1"/>
  <c r="L332" i="7"/>
  <c r="S332" i="7" s="1"/>
  <c r="T332" i="7" s="1"/>
  <c r="L333" i="7"/>
  <c r="S333" i="7" s="1"/>
  <c r="T333" i="7" s="1"/>
  <c r="L334" i="7"/>
  <c r="S334" i="7" s="1"/>
  <c r="T334" i="7" s="1"/>
  <c r="L335" i="7"/>
  <c r="S335" i="7" s="1"/>
  <c r="T335" i="7" s="1"/>
  <c r="L336" i="7"/>
  <c r="S336" i="7" s="1"/>
  <c r="T336" i="7" s="1"/>
  <c r="L337" i="7"/>
  <c r="S337" i="7" s="1"/>
  <c r="T337" i="7" s="1"/>
  <c r="L338" i="7"/>
  <c r="S338" i="7" s="1"/>
  <c r="T338" i="7" s="1"/>
  <c r="L339" i="7"/>
  <c r="S339" i="7" s="1"/>
  <c r="T339" i="7" s="1"/>
  <c r="L340" i="7"/>
  <c r="S340" i="7" s="1"/>
  <c r="T340" i="7" s="1"/>
  <c r="L341" i="7"/>
  <c r="S341" i="7" s="1"/>
  <c r="T341" i="7" s="1"/>
  <c r="L342" i="7"/>
  <c r="S342" i="7" s="1"/>
  <c r="T342" i="7" s="1"/>
  <c r="L343" i="7"/>
  <c r="S343" i="7" s="1"/>
  <c r="T343" i="7" s="1"/>
  <c r="L344" i="7"/>
  <c r="S344" i="7" s="1"/>
  <c r="T344" i="7" s="1"/>
  <c r="L345" i="7"/>
  <c r="S345" i="7" s="1"/>
  <c r="T345" i="7" s="1"/>
  <c r="L346" i="7"/>
  <c r="S346" i="7" s="1"/>
  <c r="T346" i="7" s="1"/>
  <c r="L347" i="7"/>
  <c r="S347" i="7" s="1"/>
  <c r="T347" i="7" s="1"/>
  <c r="L348" i="7"/>
  <c r="S348" i="7" s="1"/>
  <c r="T348" i="7" s="1"/>
  <c r="L349" i="7"/>
  <c r="S349" i="7" s="1"/>
  <c r="T349" i="7" s="1"/>
  <c r="L350" i="7"/>
  <c r="S350" i="7" s="1"/>
  <c r="T350" i="7" s="1"/>
  <c r="L351" i="7"/>
  <c r="S351" i="7" s="1"/>
  <c r="T351" i="7" s="1"/>
  <c r="L352" i="7"/>
  <c r="S352" i="7" s="1"/>
  <c r="T352" i="7" s="1"/>
  <c r="L353" i="7"/>
  <c r="S353" i="7" s="1"/>
  <c r="T353" i="7" s="1"/>
  <c r="L354" i="7"/>
  <c r="S354" i="7" s="1"/>
  <c r="T354" i="7" s="1"/>
  <c r="L355" i="7"/>
  <c r="S355" i="7" s="1"/>
  <c r="T355" i="7" s="1"/>
  <c r="L356" i="7"/>
  <c r="S356" i="7" s="1"/>
  <c r="T356" i="7" s="1"/>
  <c r="L357" i="7"/>
  <c r="S357" i="7" s="1"/>
  <c r="T357" i="7" s="1"/>
  <c r="L358" i="7"/>
  <c r="S358" i="7" s="1"/>
  <c r="T358" i="7" s="1"/>
  <c r="L359" i="7"/>
  <c r="S359" i="7" s="1"/>
  <c r="T359" i="7" s="1"/>
  <c r="L360" i="7"/>
  <c r="S360" i="7" s="1"/>
  <c r="T360" i="7" s="1"/>
  <c r="L361" i="7"/>
  <c r="S361" i="7" s="1"/>
  <c r="T361" i="7" s="1"/>
  <c r="L362" i="7"/>
  <c r="S362" i="7" s="1"/>
  <c r="T362" i="7" s="1"/>
  <c r="L363" i="7"/>
  <c r="S363" i="7" s="1"/>
  <c r="T363" i="7" s="1"/>
  <c r="L364" i="7"/>
  <c r="S364" i="7" s="1"/>
  <c r="T364" i="7" s="1"/>
  <c r="L365" i="7"/>
  <c r="S365" i="7" s="1"/>
  <c r="T365" i="7" s="1"/>
  <c r="L366" i="7"/>
  <c r="S366" i="7" s="1"/>
  <c r="T366" i="7" s="1"/>
  <c r="L367" i="7"/>
  <c r="S367" i="7" s="1"/>
  <c r="T367" i="7" s="1"/>
  <c r="L368" i="7"/>
  <c r="S368" i="7" s="1"/>
  <c r="T368" i="7" s="1"/>
  <c r="L369" i="7"/>
  <c r="S369" i="7" s="1"/>
  <c r="T369" i="7" s="1"/>
  <c r="L370" i="7"/>
  <c r="S370" i="7" s="1"/>
  <c r="T370" i="7" s="1"/>
  <c r="L371" i="7"/>
  <c r="S371" i="7" s="1"/>
  <c r="T371" i="7" s="1"/>
  <c r="L372" i="7"/>
  <c r="S372" i="7" s="1"/>
  <c r="T372" i="7" s="1"/>
  <c r="L373" i="7"/>
  <c r="S373" i="7" s="1"/>
  <c r="T373" i="7" s="1"/>
  <c r="L374" i="7"/>
  <c r="S374" i="7" s="1"/>
  <c r="T374" i="7" s="1"/>
  <c r="L375" i="7"/>
  <c r="S375" i="7" s="1"/>
  <c r="T375" i="7" s="1"/>
  <c r="L376" i="7"/>
  <c r="S376" i="7" s="1"/>
  <c r="T376" i="7" s="1"/>
  <c r="L377" i="7"/>
  <c r="S377" i="7" s="1"/>
  <c r="T377" i="7" s="1"/>
  <c r="L378" i="7"/>
  <c r="S378" i="7" s="1"/>
  <c r="T378" i="7" s="1"/>
  <c r="L379" i="7"/>
  <c r="S379" i="7" s="1"/>
  <c r="T379" i="7" s="1"/>
  <c r="L380" i="7"/>
  <c r="S380" i="7" s="1"/>
  <c r="T380" i="7" s="1"/>
  <c r="L381" i="7"/>
  <c r="S381" i="7" s="1"/>
  <c r="T381" i="7" s="1"/>
  <c r="L382" i="7"/>
  <c r="S382" i="7" s="1"/>
  <c r="T382" i="7" s="1"/>
  <c r="L383" i="7"/>
  <c r="S383" i="7" s="1"/>
  <c r="T383" i="7" s="1"/>
  <c r="L384" i="7"/>
  <c r="S384" i="7" s="1"/>
  <c r="T384" i="7" s="1"/>
  <c r="L385" i="7"/>
  <c r="S385" i="7" s="1"/>
  <c r="T385" i="7" s="1"/>
  <c r="L386" i="7"/>
  <c r="S386" i="7" s="1"/>
  <c r="T386" i="7" s="1"/>
  <c r="L387" i="7"/>
  <c r="S387" i="7" s="1"/>
  <c r="T387" i="7" s="1"/>
  <c r="L388" i="7"/>
  <c r="S388" i="7" s="1"/>
  <c r="T388" i="7" s="1"/>
  <c r="L389" i="7"/>
  <c r="S389" i="7" s="1"/>
  <c r="T389" i="7" s="1"/>
  <c r="L390" i="7"/>
  <c r="S390" i="7" s="1"/>
  <c r="T390" i="7" s="1"/>
  <c r="L391" i="7"/>
  <c r="S391" i="7" s="1"/>
  <c r="T391" i="7" s="1"/>
  <c r="L392" i="7"/>
  <c r="S392" i="7" s="1"/>
  <c r="T392" i="7" s="1"/>
  <c r="L393" i="7"/>
  <c r="S393" i="7" s="1"/>
  <c r="T393" i="7" s="1"/>
  <c r="L394" i="7"/>
  <c r="S394" i="7" s="1"/>
  <c r="T394" i="7" s="1"/>
  <c r="L395" i="7"/>
  <c r="S395" i="7" s="1"/>
  <c r="T395" i="7" s="1"/>
  <c r="L396" i="7"/>
  <c r="S396" i="7" s="1"/>
  <c r="T396" i="7" s="1"/>
  <c r="L397" i="7"/>
  <c r="S397" i="7" s="1"/>
  <c r="T397" i="7" s="1"/>
  <c r="L398" i="7"/>
  <c r="S398" i="7" s="1"/>
  <c r="T398" i="7" s="1"/>
  <c r="L399" i="7"/>
  <c r="S399" i="7" s="1"/>
  <c r="T399" i="7" s="1"/>
  <c r="L400" i="7"/>
  <c r="S400" i="7" s="1"/>
  <c r="T400" i="7" s="1"/>
  <c r="L401" i="7"/>
  <c r="S401" i="7" s="1"/>
  <c r="T401" i="7" s="1"/>
  <c r="L402" i="7"/>
  <c r="S402" i="7" s="1"/>
  <c r="T402" i="7" s="1"/>
  <c r="L403" i="7"/>
  <c r="S403" i="7" s="1"/>
  <c r="T403" i="7" s="1"/>
  <c r="L404" i="7"/>
  <c r="S404" i="7" s="1"/>
  <c r="T404" i="7" s="1"/>
  <c r="L405" i="7"/>
  <c r="S405" i="7" s="1"/>
  <c r="T405" i="7" s="1"/>
  <c r="L406" i="7"/>
  <c r="S406" i="7" s="1"/>
  <c r="T406" i="7" s="1"/>
  <c r="L407" i="7"/>
  <c r="S407" i="7" s="1"/>
  <c r="T407" i="7" s="1"/>
  <c r="L408" i="7"/>
  <c r="S408" i="7" s="1"/>
  <c r="T408" i="7" s="1"/>
  <c r="L409" i="7"/>
  <c r="S409" i="7" s="1"/>
  <c r="T409" i="7" s="1"/>
  <c r="L410" i="7"/>
  <c r="S410" i="7" s="1"/>
  <c r="T410" i="7" s="1"/>
  <c r="L411" i="7"/>
  <c r="S411" i="7" s="1"/>
  <c r="T411" i="7" s="1"/>
  <c r="L412" i="7"/>
  <c r="S412" i="7" s="1"/>
  <c r="T412" i="7" s="1"/>
  <c r="L413" i="7"/>
  <c r="S413" i="7" s="1"/>
  <c r="T413" i="7" s="1"/>
  <c r="L414" i="7"/>
  <c r="S414" i="7" s="1"/>
  <c r="T414" i="7" s="1"/>
  <c r="L415" i="7"/>
  <c r="S415" i="7" s="1"/>
  <c r="T415" i="7" s="1"/>
  <c r="L416" i="7"/>
  <c r="S416" i="7" s="1"/>
  <c r="T416" i="7" s="1"/>
  <c r="L417" i="7"/>
  <c r="S417" i="7" s="1"/>
  <c r="T417" i="7" s="1"/>
  <c r="L418" i="7"/>
  <c r="S418" i="7" s="1"/>
  <c r="T418" i="7" s="1"/>
  <c r="L419" i="7"/>
  <c r="S419" i="7" s="1"/>
  <c r="T419" i="7" s="1"/>
  <c r="L420" i="7"/>
  <c r="S420" i="7" s="1"/>
  <c r="T420" i="7" s="1"/>
  <c r="L421" i="7"/>
  <c r="S421" i="7" s="1"/>
  <c r="T421" i="7" s="1"/>
  <c r="L422" i="7"/>
  <c r="S422" i="7" s="1"/>
  <c r="T422" i="7" s="1"/>
  <c r="L423" i="7"/>
  <c r="S423" i="7" s="1"/>
  <c r="T423" i="7" s="1"/>
  <c r="L424" i="7"/>
  <c r="S424" i="7" s="1"/>
  <c r="T424" i="7" s="1"/>
  <c r="L425" i="7"/>
  <c r="S425" i="7" s="1"/>
  <c r="T425" i="7" s="1"/>
  <c r="L426" i="7"/>
  <c r="S426" i="7" s="1"/>
  <c r="T426" i="7" s="1"/>
  <c r="L427" i="7"/>
  <c r="S427" i="7" s="1"/>
  <c r="T427" i="7" s="1"/>
  <c r="L428" i="7"/>
  <c r="S428" i="7" s="1"/>
  <c r="T428" i="7" s="1"/>
  <c r="L429" i="7"/>
  <c r="S429" i="7" s="1"/>
  <c r="T429" i="7" s="1"/>
  <c r="L430" i="7"/>
  <c r="S430" i="7" s="1"/>
  <c r="T430" i="7" s="1"/>
  <c r="L431" i="7"/>
  <c r="S431" i="7" s="1"/>
  <c r="T431" i="7" s="1"/>
  <c r="L432" i="7"/>
  <c r="S432" i="7" s="1"/>
  <c r="T432" i="7" s="1"/>
  <c r="L433" i="7"/>
  <c r="S433" i="7" s="1"/>
  <c r="T433" i="7" s="1"/>
  <c r="L434" i="7"/>
  <c r="S434" i="7" s="1"/>
  <c r="T434" i="7" s="1"/>
  <c r="L435" i="7"/>
  <c r="S435" i="7" s="1"/>
  <c r="T435" i="7" s="1"/>
  <c r="L436" i="7"/>
  <c r="S436" i="7" s="1"/>
  <c r="T436" i="7" s="1"/>
  <c r="L437" i="7"/>
  <c r="S437" i="7" s="1"/>
  <c r="T437" i="7" s="1"/>
  <c r="L438" i="7"/>
  <c r="S438" i="7" s="1"/>
  <c r="T438" i="7" s="1"/>
  <c r="L439" i="7"/>
  <c r="S439" i="7" s="1"/>
  <c r="T439" i="7" s="1"/>
  <c r="L440" i="7"/>
  <c r="S440" i="7" s="1"/>
  <c r="T440" i="7" s="1"/>
  <c r="L441" i="7"/>
  <c r="S441" i="7" s="1"/>
  <c r="T441" i="7" s="1"/>
  <c r="L442" i="7"/>
  <c r="S442" i="7" s="1"/>
  <c r="T442" i="7" s="1"/>
  <c r="L443" i="7"/>
  <c r="S443" i="7" s="1"/>
  <c r="T443" i="7" s="1"/>
  <c r="L444" i="7"/>
  <c r="S444" i="7" s="1"/>
  <c r="T444" i="7" s="1"/>
  <c r="L445" i="7"/>
  <c r="S445" i="7" s="1"/>
  <c r="T445" i="7" s="1"/>
  <c r="L446" i="7"/>
  <c r="S446" i="7" s="1"/>
  <c r="T446" i="7" s="1"/>
  <c r="L447" i="7"/>
  <c r="S447" i="7" s="1"/>
  <c r="T447" i="7" s="1"/>
  <c r="L448" i="7"/>
  <c r="S448" i="7" s="1"/>
  <c r="T448" i="7" s="1"/>
  <c r="L449" i="7"/>
  <c r="S449" i="7" s="1"/>
  <c r="T449" i="7" s="1"/>
  <c r="L450" i="7"/>
  <c r="S450" i="7" s="1"/>
  <c r="T450" i="7" s="1"/>
  <c r="L451" i="7"/>
  <c r="S451" i="7" s="1"/>
  <c r="T451" i="7" s="1"/>
  <c r="L452" i="7"/>
  <c r="S452" i="7" s="1"/>
  <c r="T452" i="7" s="1"/>
  <c r="L453" i="7"/>
  <c r="S453" i="7" s="1"/>
  <c r="T453" i="7" s="1"/>
  <c r="L454" i="7"/>
  <c r="S454" i="7" s="1"/>
  <c r="T454" i="7" s="1"/>
  <c r="L455" i="7"/>
  <c r="S455" i="7" s="1"/>
  <c r="T455" i="7" s="1"/>
  <c r="L456" i="7"/>
  <c r="S456" i="7" s="1"/>
  <c r="T456" i="7" s="1"/>
  <c r="L457" i="7"/>
  <c r="S457" i="7" s="1"/>
  <c r="T457" i="7" s="1"/>
  <c r="L458" i="7"/>
  <c r="S458" i="7" s="1"/>
  <c r="T458" i="7" s="1"/>
  <c r="L459" i="7"/>
  <c r="S459" i="7" s="1"/>
  <c r="T459" i="7" s="1"/>
  <c r="L460" i="7"/>
  <c r="S460" i="7" s="1"/>
  <c r="T460" i="7" s="1"/>
  <c r="L461" i="7"/>
  <c r="S461" i="7" s="1"/>
  <c r="T461" i="7" s="1"/>
  <c r="L462" i="7"/>
  <c r="S462" i="7" s="1"/>
  <c r="T462" i="7" s="1"/>
  <c r="L463" i="7"/>
  <c r="S463" i="7" s="1"/>
  <c r="T463" i="7" s="1"/>
  <c r="L464" i="7"/>
  <c r="S464" i="7" s="1"/>
  <c r="T464" i="7" s="1"/>
  <c r="L465" i="7"/>
  <c r="S465" i="7" s="1"/>
  <c r="T465" i="7" s="1"/>
  <c r="L466" i="7"/>
  <c r="S466" i="7" s="1"/>
  <c r="T466" i="7" s="1"/>
  <c r="L467" i="7"/>
  <c r="S467" i="7" s="1"/>
  <c r="T467" i="7" s="1"/>
  <c r="L468" i="7"/>
  <c r="S468" i="7" s="1"/>
  <c r="T468" i="7" s="1"/>
  <c r="L469" i="7"/>
  <c r="S469" i="7" s="1"/>
  <c r="T469" i="7" s="1"/>
  <c r="L470" i="7"/>
  <c r="S470" i="7" s="1"/>
  <c r="T470" i="7" s="1"/>
  <c r="L471" i="7"/>
  <c r="S471" i="7" s="1"/>
  <c r="T471" i="7" s="1"/>
  <c r="L472" i="7"/>
  <c r="S472" i="7" s="1"/>
  <c r="T472" i="7" s="1"/>
  <c r="L473" i="7"/>
  <c r="S473" i="7" s="1"/>
  <c r="T473" i="7" s="1"/>
  <c r="L474" i="7"/>
  <c r="S474" i="7" s="1"/>
  <c r="T474" i="7" s="1"/>
  <c r="L475" i="7"/>
  <c r="S475" i="7" s="1"/>
  <c r="T475" i="7" s="1"/>
  <c r="L476" i="7"/>
  <c r="S476" i="7" s="1"/>
  <c r="T476" i="7" s="1"/>
  <c r="L477" i="7"/>
  <c r="S477" i="7" s="1"/>
  <c r="T477" i="7" s="1"/>
  <c r="L478" i="7"/>
  <c r="S478" i="7" s="1"/>
  <c r="T478" i="7" s="1"/>
  <c r="L479" i="7"/>
  <c r="S479" i="7" s="1"/>
  <c r="T479" i="7" s="1"/>
  <c r="L480" i="7"/>
  <c r="S480" i="7" s="1"/>
  <c r="T480" i="7" s="1"/>
  <c r="L481" i="7"/>
  <c r="S481" i="7" s="1"/>
  <c r="T481" i="7" s="1"/>
  <c r="L482" i="7"/>
  <c r="S482" i="7" s="1"/>
  <c r="T482" i="7" s="1"/>
  <c r="L483" i="7"/>
  <c r="S483" i="7" s="1"/>
  <c r="T483" i="7" s="1"/>
  <c r="L484" i="7"/>
  <c r="S484" i="7" s="1"/>
  <c r="T484" i="7" s="1"/>
  <c r="L485" i="7"/>
  <c r="S485" i="7" s="1"/>
  <c r="T485" i="7" s="1"/>
  <c r="L486" i="7"/>
  <c r="S486" i="7" s="1"/>
  <c r="T486" i="7" s="1"/>
  <c r="L487" i="7"/>
  <c r="S487" i="7" s="1"/>
  <c r="T487" i="7" s="1"/>
  <c r="L488" i="7"/>
  <c r="S488" i="7" s="1"/>
  <c r="T488" i="7" s="1"/>
  <c r="L489" i="7"/>
  <c r="S489" i="7" s="1"/>
  <c r="T489" i="7" s="1"/>
  <c r="L490" i="7"/>
  <c r="S490" i="7" s="1"/>
  <c r="T490" i="7" s="1"/>
  <c r="L491" i="7"/>
  <c r="S491" i="7" s="1"/>
  <c r="T491" i="7" s="1"/>
  <c r="L492" i="7"/>
  <c r="S492" i="7" s="1"/>
  <c r="T492" i="7" s="1"/>
  <c r="L493" i="7"/>
  <c r="S493" i="7" s="1"/>
  <c r="T493" i="7" s="1"/>
  <c r="L494" i="7"/>
  <c r="S494" i="7" s="1"/>
  <c r="T494" i="7" s="1"/>
  <c r="L495" i="7"/>
  <c r="S495" i="7" s="1"/>
  <c r="T495" i="7" s="1"/>
  <c r="L496" i="7"/>
  <c r="S496" i="7" s="1"/>
  <c r="T496" i="7" s="1"/>
  <c r="L497" i="7"/>
  <c r="S497" i="7" s="1"/>
  <c r="T497" i="7" s="1"/>
  <c r="L498" i="7"/>
  <c r="S498" i="7" s="1"/>
  <c r="T498" i="7" s="1"/>
  <c r="L499" i="7"/>
  <c r="S499" i="7" s="1"/>
  <c r="T499" i="7" s="1"/>
  <c r="L500" i="7"/>
  <c r="S500" i="7" s="1"/>
  <c r="T500" i="7" s="1"/>
  <c r="L501" i="7"/>
  <c r="S501" i="7" s="1"/>
  <c r="T501" i="7" s="1"/>
  <c r="L502" i="7"/>
  <c r="S502" i="7" s="1"/>
  <c r="T502" i="7" s="1"/>
  <c r="L503" i="7"/>
  <c r="S503" i="7" s="1"/>
  <c r="T503" i="7" s="1"/>
  <c r="L504" i="7"/>
  <c r="S504" i="7" s="1"/>
  <c r="T504" i="7" s="1"/>
  <c r="L505" i="7"/>
  <c r="S505" i="7" s="1"/>
  <c r="T505" i="7" s="1"/>
  <c r="L506" i="7"/>
  <c r="S506" i="7" s="1"/>
  <c r="T506" i="7" s="1"/>
  <c r="L507" i="7"/>
  <c r="S507" i="7" s="1"/>
  <c r="T507" i="7" s="1"/>
  <c r="L508" i="7"/>
  <c r="S508" i="7" s="1"/>
  <c r="T508" i="7" s="1"/>
  <c r="L509" i="7"/>
  <c r="S509" i="7" s="1"/>
  <c r="T509" i="7" s="1"/>
  <c r="L510" i="7"/>
  <c r="S510" i="7" s="1"/>
  <c r="T510" i="7" s="1"/>
  <c r="L511" i="7"/>
  <c r="S511" i="7" s="1"/>
  <c r="T511" i="7" s="1"/>
  <c r="L512" i="7"/>
  <c r="S512" i="7" s="1"/>
  <c r="T512" i="7" s="1"/>
  <c r="L513" i="7"/>
  <c r="S513" i="7" s="1"/>
  <c r="T513" i="7" s="1"/>
  <c r="L514" i="7"/>
  <c r="S514" i="7" s="1"/>
  <c r="T514" i="7" s="1"/>
  <c r="L515" i="7"/>
  <c r="S515" i="7" s="1"/>
  <c r="T515" i="7" s="1"/>
  <c r="L516" i="7"/>
  <c r="S516" i="7" s="1"/>
  <c r="T516" i="7" s="1"/>
  <c r="L517" i="7"/>
  <c r="S517" i="7" s="1"/>
  <c r="T517" i="7" s="1"/>
  <c r="L518" i="7"/>
  <c r="S518" i="7" s="1"/>
  <c r="T518" i="7" s="1"/>
  <c r="L519" i="7"/>
  <c r="S519" i="7" s="1"/>
  <c r="T519" i="7" s="1"/>
  <c r="L520" i="7"/>
  <c r="S520" i="7" s="1"/>
  <c r="T520" i="7" s="1"/>
  <c r="L521" i="7"/>
  <c r="S521" i="7" s="1"/>
  <c r="T521" i="7" s="1"/>
  <c r="L522" i="7"/>
  <c r="S522" i="7" s="1"/>
  <c r="T522" i="7" s="1"/>
  <c r="L523" i="7"/>
  <c r="S523" i="7" s="1"/>
  <c r="T523" i="7" s="1"/>
  <c r="L524" i="7"/>
  <c r="S524" i="7" s="1"/>
  <c r="T524" i="7" s="1"/>
  <c r="L525" i="7"/>
  <c r="S525" i="7" s="1"/>
  <c r="T525" i="7" s="1"/>
  <c r="L526" i="7"/>
  <c r="S526" i="7" s="1"/>
  <c r="T526" i="7" s="1"/>
  <c r="L527" i="7"/>
  <c r="S527" i="7" s="1"/>
  <c r="T527" i="7" s="1"/>
  <c r="L528" i="7"/>
  <c r="S528" i="7" s="1"/>
  <c r="T528" i="7" s="1"/>
  <c r="L529" i="7"/>
  <c r="S529" i="7" s="1"/>
  <c r="T529" i="7" s="1"/>
  <c r="L530" i="7"/>
  <c r="S530" i="7" s="1"/>
  <c r="T530" i="7" s="1"/>
  <c r="L531" i="7"/>
  <c r="S531" i="7" s="1"/>
  <c r="T531" i="7" s="1"/>
  <c r="L532" i="7"/>
  <c r="S532" i="7" s="1"/>
  <c r="T532" i="7" s="1"/>
  <c r="L533" i="7"/>
  <c r="S533" i="7" s="1"/>
  <c r="T533" i="7" s="1"/>
  <c r="L534" i="7"/>
  <c r="S534" i="7" s="1"/>
  <c r="T534" i="7" s="1"/>
  <c r="L535" i="7"/>
  <c r="S535" i="7" s="1"/>
  <c r="T535" i="7" s="1"/>
  <c r="L536" i="7"/>
  <c r="S536" i="7" s="1"/>
  <c r="T536" i="7" s="1"/>
  <c r="L537" i="7"/>
  <c r="S537" i="7" s="1"/>
  <c r="T537" i="7" s="1"/>
  <c r="L538" i="7"/>
  <c r="S538" i="7" s="1"/>
  <c r="T538" i="7" s="1"/>
  <c r="L539" i="7"/>
  <c r="S539" i="7" s="1"/>
  <c r="T539" i="7" s="1"/>
  <c r="L540" i="7"/>
  <c r="S540" i="7" s="1"/>
  <c r="T540" i="7" s="1"/>
  <c r="L541" i="7"/>
  <c r="S541" i="7" s="1"/>
  <c r="T541" i="7" s="1"/>
  <c r="L542" i="7"/>
  <c r="S542" i="7" s="1"/>
  <c r="T542" i="7" s="1"/>
  <c r="L543" i="7"/>
  <c r="S543" i="7" s="1"/>
  <c r="T543" i="7" s="1"/>
  <c r="L544" i="7"/>
  <c r="S544" i="7" s="1"/>
  <c r="T544" i="7" s="1"/>
  <c r="L545" i="7"/>
  <c r="S545" i="7" s="1"/>
  <c r="T545" i="7" s="1"/>
  <c r="L546" i="7"/>
  <c r="S546" i="7" s="1"/>
  <c r="T546" i="7" s="1"/>
  <c r="L547" i="7"/>
  <c r="S547" i="7" s="1"/>
  <c r="T547" i="7" s="1"/>
  <c r="L548" i="7"/>
  <c r="S548" i="7" s="1"/>
  <c r="T548" i="7" s="1"/>
  <c r="L549" i="7"/>
  <c r="S549" i="7" s="1"/>
  <c r="T549" i="7" s="1"/>
  <c r="L550" i="7"/>
  <c r="S550" i="7" s="1"/>
  <c r="T550" i="7" s="1"/>
  <c r="L551" i="7"/>
  <c r="S551" i="7" s="1"/>
  <c r="T551" i="7" s="1"/>
  <c r="L552" i="7"/>
  <c r="S552" i="7" s="1"/>
  <c r="T552" i="7" s="1"/>
  <c r="L553" i="7"/>
  <c r="S553" i="7" s="1"/>
  <c r="T553" i="7" s="1"/>
  <c r="L554" i="7"/>
  <c r="S554" i="7" s="1"/>
  <c r="T554" i="7" s="1"/>
  <c r="L555" i="7"/>
  <c r="S555" i="7" s="1"/>
  <c r="T555" i="7" s="1"/>
  <c r="L556" i="7"/>
  <c r="S556" i="7" s="1"/>
  <c r="T556" i="7" s="1"/>
  <c r="L557" i="7"/>
  <c r="S557" i="7" s="1"/>
  <c r="T557" i="7" s="1"/>
  <c r="L558" i="7"/>
  <c r="S558" i="7" s="1"/>
  <c r="T558" i="7" s="1"/>
  <c r="L559" i="7"/>
  <c r="S559" i="7" s="1"/>
  <c r="T559" i="7" s="1"/>
  <c r="L560" i="7"/>
  <c r="S560" i="7" s="1"/>
  <c r="T560" i="7" s="1"/>
  <c r="L561" i="7"/>
  <c r="S561" i="7" s="1"/>
  <c r="T561" i="7" s="1"/>
  <c r="L562" i="7"/>
  <c r="S562" i="7" s="1"/>
  <c r="T562" i="7" s="1"/>
  <c r="L563" i="7"/>
  <c r="S563" i="7" s="1"/>
  <c r="T563" i="7" s="1"/>
  <c r="L564" i="7"/>
  <c r="S564" i="7" s="1"/>
  <c r="T564" i="7" s="1"/>
  <c r="L565" i="7"/>
  <c r="S565" i="7" s="1"/>
  <c r="T565" i="7" s="1"/>
  <c r="L566" i="7"/>
  <c r="S566" i="7" s="1"/>
  <c r="T566" i="7" s="1"/>
  <c r="L567" i="7"/>
  <c r="S567" i="7" s="1"/>
  <c r="T567" i="7" s="1"/>
  <c r="L568" i="7"/>
  <c r="S568" i="7" s="1"/>
  <c r="T568" i="7" s="1"/>
  <c r="L569" i="7"/>
  <c r="S569" i="7" s="1"/>
  <c r="T569" i="7" s="1"/>
  <c r="L570" i="7"/>
  <c r="S570" i="7" s="1"/>
  <c r="T570" i="7" s="1"/>
  <c r="L571" i="7"/>
  <c r="S571" i="7" s="1"/>
  <c r="T571" i="7" s="1"/>
  <c r="L572" i="7"/>
  <c r="S572" i="7" s="1"/>
  <c r="T572" i="7" s="1"/>
  <c r="L573" i="7"/>
  <c r="S573" i="7" s="1"/>
  <c r="T573" i="7" s="1"/>
  <c r="L574" i="7"/>
  <c r="S574" i="7" s="1"/>
  <c r="T574" i="7" s="1"/>
  <c r="L575" i="7"/>
  <c r="S575" i="7" s="1"/>
  <c r="T575" i="7" s="1"/>
  <c r="L576" i="7"/>
  <c r="S576" i="7" s="1"/>
  <c r="T576" i="7" s="1"/>
  <c r="L577" i="7"/>
  <c r="S577" i="7" s="1"/>
  <c r="T577" i="7" s="1"/>
  <c r="L578" i="7"/>
  <c r="S578" i="7" s="1"/>
  <c r="T578" i="7" s="1"/>
  <c r="L579" i="7"/>
  <c r="S579" i="7" s="1"/>
  <c r="T579" i="7" s="1"/>
  <c r="L580" i="7"/>
  <c r="S580" i="7" s="1"/>
  <c r="T580" i="7" s="1"/>
  <c r="L581" i="7"/>
  <c r="S581" i="7" s="1"/>
  <c r="T581" i="7" s="1"/>
  <c r="L582" i="7"/>
  <c r="S582" i="7" s="1"/>
  <c r="T582" i="7" s="1"/>
  <c r="L583" i="7"/>
  <c r="S583" i="7" s="1"/>
  <c r="T583" i="7" s="1"/>
  <c r="L584" i="7"/>
  <c r="S584" i="7" s="1"/>
  <c r="T584" i="7" s="1"/>
  <c r="L585" i="7"/>
  <c r="S585" i="7" s="1"/>
  <c r="T585" i="7" s="1"/>
  <c r="L586" i="7"/>
  <c r="S586" i="7" s="1"/>
  <c r="T586" i="7" s="1"/>
  <c r="L587" i="7"/>
  <c r="S587" i="7" s="1"/>
  <c r="T587" i="7" s="1"/>
  <c r="L588" i="7"/>
  <c r="S588" i="7" s="1"/>
  <c r="T588" i="7" s="1"/>
  <c r="L589" i="7"/>
  <c r="S589" i="7" s="1"/>
  <c r="T589" i="7" s="1"/>
  <c r="L590" i="7"/>
  <c r="S590" i="7" s="1"/>
  <c r="T590" i="7" s="1"/>
  <c r="L591" i="7"/>
  <c r="S591" i="7" s="1"/>
  <c r="T591" i="7" s="1"/>
  <c r="L592" i="7"/>
  <c r="S592" i="7" s="1"/>
  <c r="T592" i="7" s="1"/>
  <c r="L593" i="7"/>
  <c r="S593" i="7" s="1"/>
  <c r="T593" i="7" s="1"/>
  <c r="L594" i="7"/>
  <c r="S594" i="7" s="1"/>
  <c r="T594" i="7" s="1"/>
  <c r="L595" i="7"/>
  <c r="S595" i="7" s="1"/>
  <c r="T595" i="7" s="1"/>
  <c r="L596" i="7"/>
  <c r="S596" i="7" s="1"/>
  <c r="T596" i="7" s="1"/>
  <c r="L597" i="7"/>
  <c r="S597" i="7" s="1"/>
  <c r="T597" i="7" s="1"/>
  <c r="L598" i="7"/>
  <c r="S598" i="7" s="1"/>
  <c r="T598" i="7" s="1"/>
  <c r="L599" i="7"/>
  <c r="S599" i="7" s="1"/>
  <c r="T599" i="7" s="1"/>
  <c r="L600" i="7"/>
  <c r="S600" i="7" s="1"/>
  <c r="T600" i="7" s="1"/>
  <c r="L601" i="7"/>
  <c r="S601" i="7" s="1"/>
  <c r="T601" i="7" s="1"/>
  <c r="L602" i="7"/>
  <c r="S602" i="7" s="1"/>
  <c r="T602" i="7" s="1"/>
  <c r="L603" i="7"/>
  <c r="S603" i="7" s="1"/>
  <c r="T603" i="7" s="1"/>
  <c r="L604" i="7"/>
  <c r="S604" i="7" s="1"/>
  <c r="T604" i="7" s="1"/>
  <c r="L605" i="7"/>
  <c r="S605" i="7" s="1"/>
  <c r="T605" i="7" s="1"/>
  <c r="L606" i="7"/>
  <c r="S606" i="7" s="1"/>
  <c r="T606" i="7" s="1"/>
  <c r="L607" i="7"/>
  <c r="S607" i="7" s="1"/>
  <c r="T607" i="7" s="1"/>
  <c r="L608" i="7"/>
  <c r="S608" i="7" s="1"/>
  <c r="T608" i="7" s="1"/>
  <c r="L609" i="7"/>
  <c r="S609" i="7" s="1"/>
  <c r="T609" i="7" s="1"/>
  <c r="L610" i="7"/>
  <c r="S610" i="7" s="1"/>
  <c r="T610" i="7" s="1"/>
  <c r="L611" i="7"/>
  <c r="S611" i="7" s="1"/>
  <c r="T611" i="7" s="1"/>
  <c r="L612" i="7"/>
  <c r="S612" i="7" s="1"/>
  <c r="T612" i="7" s="1"/>
  <c r="L613" i="7"/>
  <c r="S613" i="7" s="1"/>
  <c r="T613" i="7" s="1"/>
  <c r="L614" i="7"/>
  <c r="S614" i="7" s="1"/>
  <c r="T614" i="7" s="1"/>
  <c r="L615" i="7"/>
  <c r="S615" i="7" s="1"/>
  <c r="T615" i="7" s="1"/>
  <c r="L616" i="7"/>
  <c r="S616" i="7" s="1"/>
  <c r="T616" i="7" s="1"/>
  <c r="L617" i="7"/>
  <c r="S617" i="7" s="1"/>
  <c r="T617" i="7" s="1"/>
  <c r="L618" i="7"/>
  <c r="S618" i="7" s="1"/>
  <c r="T618" i="7" s="1"/>
  <c r="L619" i="7"/>
  <c r="S619" i="7" s="1"/>
  <c r="T619" i="7" s="1"/>
  <c r="L620" i="7"/>
  <c r="S620" i="7" s="1"/>
  <c r="T620" i="7" s="1"/>
  <c r="L621" i="7"/>
  <c r="S621" i="7" s="1"/>
  <c r="T621" i="7" s="1"/>
  <c r="L622" i="7"/>
  <c r="S622" i="7" s="1"/>
  <c r="T622" i="7" s="1"/>
  <c r="L623" i="7"/>
  <c r="S623" i="7" s="1"/>
  <c r="T623" i="7" s="1"/>
  <c r="L624" i="7"/>
  <c r="S624" i="7" s="1"/>
  <c r="T624" i="7" s="1"/>
  <c r="L625" i="7"/>
  <c r="S625" i="7" s="1"/>
  <c r="T625" i="7" s="1"/>
  <c r="L626" i="7"/>
  <c r="S626" i="7" s="1"/>
  <c r="T626" i="7" s="1"/>
  <c r="L627" i="7"/>
  <c r="S627" i="7" s="1"/>
  <c r="T627" i="7" s="1"/>
  <c r="L628" i="7"/>
  <c r="S628" i="7" s="1"/>
  <c r="T628" i="7" s="1"/>
  <c r="L629" i="7"/>
  <c r="S629" i="7" s="1"/>
  <c r="T629" i="7" s="1"/>
  <c r="L630" i="7"/>
  <c r="S630" i="7" s="1"/>
  <c r="T630" i="7" s="1"/>
  <c r="L631" i="7"/>
  <c r="S631" i="7" s="1"/>
  <c r="T631" i="7" s="1"/>
  <c r="L632" i="7"/>
  <c r="S632" i="7" s="1"/>
  <c r="T632" i="7" s="1"/>
  <c r="L633" i="7"/>
  <c r="S633" i="7" s="1"/>
  <c r="T633" i="7" s="1"/>
  <c r="L634" i="7"/>
  <c r="S634" i="7" s="1"/>
  <c r="T634" i="7" s="1"/>
  <c r="L635" i="7"/>
  <c r="S635" i="7" s="1"/>
  <c r="T635" i="7" s="1"/>
  <c r="L636" i="7"/>
  <c r="S636" i="7" s="1"/>
  <c r="T636" i="7" s="1"/>
  <c r="L637" i="7"/>
  <c r="S637" i="7" s="1"/>
  <c r="T637" i="7" s="1"/>
  <c r="L638" i="7"/>
  <c r="S638" i="7" s="1"/>
  <c r="T638" i="7" s="1"/>
  <c r="L639" i="7"/>
  <c r="S639" i="7" s="1"/>
  <c r="T639" i="7" s="1"/>
  <c r="L640" i="7"/>
  <c r="S640" i="7" s="1"/>
  <c r="T640" i="7" s="1"/>
  <c r="L641" i="7"/>
  <c r="S641" i="7" s="1"/>
  <c r="T641" i="7" s="1"/>
  <c r="L642" i="7"/>
  <c r="S642" i="7" s="1"/>
  <c r="T642" i="7" s="1"/>
  <c r="L643" i="7"/>
  <c r="S643" i="7" s="1"/>
  <c r="T643" i="7" s="1"/>
  <c r="L644" i="7"/>
  <c r="S644" i="7" s="1"/>
  <c r="T644" i="7" s="1"/>
  <c r="L645" i="7"/>
  <c r="S645" i="7" s="1"/>
  <c r="T645" i="7" s="1"/>
  <c r="L646" i="7"/>
  <c r="S646" i="7" s="1"/>
  <c r="T646" i="7" s="1"/>
  <c r="L647" i="7"/>
  <c r="S647" i="7" s="1"/>
  <c r="T647" i="7" s="1"/>
  <c r="L648" i="7"/>
  <c r="S648" i="7" s="1"/>
  <c r="T648" i="7" s="1"/>
  <c r="L649" i="7"/>
  <c r="S649" i="7" s="1"/>
  <c r="T649" i="7" s="1"/>
  <c r="L650" i="7"/>
  <c r="S650" i="7" s="1"/>
  <c r="T650" i="7" s="1"/>
  <c r="L651" i="7"/>
  <c r="S651" i="7" s="1"/>
  <c r="T651" i="7" s="1"/>
  <c r="L652" i="7"/>
  <c r="S652" i="7" s="1"/>
  <c r="T652" i="7" s="1"/>
  <c r="L653" i="7"/>
  <c r="S653" i="7" s="1"/>
  <c r="T653" i="7" s="1"/>
  <c r="L654" i="7"/>
  <c r="S654" i="7" s="1"/>
  <c r="T654" i="7" s="1"/>
  <c r="L655" i="7"/>
  <c r="S655" i="7" s="1"/>
  <c r="T655" i="7" s="1"/>
  <c r="L656" i="7"/>
  <c r="S656" i="7" s="1"/>
  <c r="T656" i="7" s="1"/>
  <c r="L657" i="7"/>
  <c r="S657" i="7" s="1"/>
  <c r="T657" i="7" s="1"/>
  <c r="L658" i="7"/>
  <c r="S658" i="7" s="1"/>
  <c r="T658" i="7" s="1"/>
  <c r="L659" i="7"/>
  <c r="S659" i="7" s="1"/>
  <c r="T659" i="7" s="1"/>
  <c r="L660" i="7"/>
  <c r="S660" i="7" s="1"/>
  <c r="T660" i="7" s="1"/>
  <c r="L661" i="7"/>
  <c r="S661" i="7" s="1"/>
  <c r="T661" i="7" s="1"/>
  <c r="L662" i="7"/>
  <c r="S662" i="7" s="1"/>
  <c r="T662" i="7" s="1"/>
  <c r="L663" i="7"/>
  <c r="S663" i="7" s="1"/>
  <c r="T663" i="7" s="1"/>
  <c r="L664" i="7"/>
  <c r="S664" i="7" s="1"/>
  <c r="T664" i="7" s="1"/>
  <c r="L665" i="7"/>
  <c r="S665" i="7" s="1"/>
  <c r="T665" i="7" s="1"/>
  <c r="L666" i="7"/>
  <c r="S666" i="7" s="1"/>
  <c r="T666" i="7" s="1"/>
  <c r="L667" i="7"/>
  <c r="S667" i="7" s="1"/>
  <c r="T667" i="7" s="1"/>
  <c r="L668" i="7"/>
  <c r="S668" i="7" s="1"/>
  <c r="T668" i="7" s="1"/>
  <c r="L669" i="7"/>
  <c r="S669" i="7" s="1"/>
  <c r="T669" i="7" s="1"/>
  <c r="L670" i="7"/>
  <c r="S670" i="7" s="1"/>
  <c r="T670" i="7" s="1"/>
  <c r="L671" i="7"/>
  <c r="S671" i="7" s="1"/>
  <c r="T671" i="7" s="1"/>
  <c r="L672" i="7"/>
  <c r="S672" i="7" s="1"/>
  <c r="T672" i="7" s="1"/>
  <c r="L673" i="7"/>
  <c r="S673" i="7" s="1"/>
  <c r="T673" i="7" s="1"/>
  <c r="L674" i="7"/>
  <c r="S674" i="7" s="1"/>
  <c r="T674" i="7" s="1"/>
  <c r="L675" i="7"/>
  <c r="S675" i="7" s="1"/>
  <c r="T675" i="7" s="1"/>
  <c r="L676" i="7"/>
  <c r="S676" i="7" s="1"/>
  <c r="T676" i="7" s="1"/>
  <c r="L677" i="7"/>
  <c r="S677" i="7" s="1"/>
  <c r="T677" i="7" s="1"/>
  <c r="L678" i="7"/>
  <c r="S678" i="7" s="1"/>
  <c r="T678" i="7" s="1"/>
  <c r="L679" i="7"/>
  <c r="S679" i="7" s="1"/>
  <c r="T679" i="7" s="1"/>
  <c r="L680" i="7"/>
  <c r="S680" i="7" s="1"/>
  <c r="T680" i="7" s="1"/>
  <c r="L681" i="7"/>
  <c r="S681" i="7" s="1"/>
  <c r="T681" i="7" s="1"/>
  <c r="L682" i="7"/>
  <c r="S682" i="7" s="1"/>
  <c r="T682" i="7" s="1"/>
  <c r="L683" i="7"/>
  <c r="S683" i="7" s="1"/>
  <c r="T683" i="7" s="1"/>
  <c r="L684" i="7"/>
  <c r="S684" i="7" s="1"/>
  <c r="T684" i="7" s="1"/>
  <c r="L685" i="7"/>
  <c r="S685" i="7" s="1"/>
  <c r="T685" i="7" s="1"/>
  <c r="L686" i="7"/>
  <c r="S686" i="7" s="1"/>
  <c r="T686" i="7" s="1"/>
  <c r="L687" i="7"/>
  <c r="S687" i="7" s="1"/>
  <c r="T687" i="7" s="1"/>
  <c r="L688" i="7"/>
  <c r="S688" i="7" s="1"/>
  <c r="T688" i="7" s="1"/>
  <c r="L689" i="7"/>
  <c r="S689" i="7" s="1"/>
  <c r="T689" i="7" s="1"/>
  <c r="L690" i="7"/>
  <c r="S690" i="7" s="1"/>
  <c r="T690" i="7" s="1"/>
  <c r="L691" i="7"/>
  <c r="S691" i="7" s="1"/>
  <c r="T691" i="7" s="1"/>
  <c r="L692" i="7"/>
  <c r="S692" i="7" s="1"/>
  <c r="T692" i="7" s="1"/>
  <c r="L693" i="7"/>
  <c r="S693" i="7" s="1"/>
  <c r="T693" i="7" s="1"/>
  <c r="L694" i="7"/>
  <c r="S694" i="7" s="1"/>
  <c r="T694" i="7" s="1"/>
  <c r="L695" i="7"/>
  <c r="S695" i="7" s="1"/>
  <c r="T695" i="7" s="1"/>
  <c r="L696" i="7"/>
  <c r="S696" i="7" s="1"/>
  <c r="T696" i="7" s="1"/>
  <c r="L697" i="7"/>
  <c r="S697" i="7" s="1"/>
  <c r="T697" i="7" s="1"/>
  <c r="L698" i="7"/>
  <c r="S698" i="7" s="1"/>
  <c r="T698" i="7" s="1"/>
  <c r="L699" i="7"/>
  <c r="S699" i="7" s="1"/>
  <c r="T699" i="7" s="1"/>
  <c r="L700" i="7"/>
  <c r="S700" i="7" s="1"/>
  <c r="T700" i="7" s="1"/>
  <c r="L701" i="7"/>
  <c r="S701" i="7" s="1"/>
  <c r="T701" i="7" s="1"/>
  <c r="L702" i="7"/>
  <c r="S702" i="7" s="1"/>
  <c r="T702" i="7" s="1"/>
  <c r="L703" i="7"/>
  <c r="S703" i="7" s="1"/>
  <c r="T703" i="7" s="1"/>
  <c r="L704" i="7"/>
  <c r="S704" i="7" s="1"/>
  <c r="T704" i="7" s="1"/>
  <c r="L705" i="7"/>
  <c r="S705" i="7" s="1"/>
  <c r="T705" i="7" s="1"/>
  <c r="L706" i="7"/>
  <c r="S706" i="7" s="1"/>
  <c r="T706" i="7" s="1"/>
  <c r="L707" i="7"/>
  <c r="S707" i="7" s="1"/>
  <c r="T707" i="7" s="1"/>
  <c r="L708" i="7"/>
  <c r="S708" i="7" s="1"/>
  <c r="T708" i="7" s="1"/>
  <c r="L709" i="7"/>
  <c r="S709" i="7" s="1"/>
  <c r="T709" i="7" s="1"/>
  <c r="L710" i="7"/>
  <c r="S710" i="7" s="1"/>
  <c r="T710" i="7" s="1"/>
  <c r="L711" i="7"/>
  <c r="S711" i="7" s="1"/>
  <c r="T711" i="7" s="1"/>
  <c r="L712" i="7"/>
  <c r="S712" i="7" s="1"/>
  <c r="T712" i="7" s="1"/>
  <c r="L713" i="7"/>
  <c r="S713" i="7" s="1"/>
  <c r="T713" i="7" s="1"/>
  <c r="L714" i="7"/>
  <c r="S714" i="7" s="1"/>
  <c r="T714" i="7" s="1"/>
  <c r="L715" i="7"/>
  <c r="S715" i="7" s="1"/>
  <c r="T715" i="7" s="1"/>
  <c r="L716" i="7"/>
  <c r="S716" i="7" s="1"/>
  <c r="T716" i="7" s="1"/>
  <c r="L717" i="7"/>
  <c r="S717" i="7" s="1"/>
  <c r="T717" i="7" s="1"/>
  <c r="L718" i="7"/>
  <c r="S718" i="7" s="1"/>
  <c r="T718" i="7" s="1"/>
  <c r="L719" i="7"/>
  <c r="S719" i="7" s="1"/>
  <c r="T719" i="7" s="1"/>
  <c r="L720" i="7"/>
  <c r="S720" i="7" s="1"/>
  <c r="T720" i="7" s="1"/>
  <c r="L721" i="7"/>
  <c r="S721" i="7" s="1"/>
  <c r="T721" i="7" s="1"/>
  <c r="L722" i="7"/>
  <c r="S722" i="7" s="1"/>
  <c r="T722" i="7" s="1"/>
  <c r="L723" i="7"/>
  <c r="S723" i="7" s="1"/>
  <c r="T723" i="7" s="1"/>
  <c r="L724" i="7"/>
  <c r="S724" i="7" s="1"/>
  <c r="T724" i="7" s="1"/>
  <c r="L725" i="7"/>
  <c r="S725" i="7" s="1"/>
  <c r="T725" i="7" s="1"/>
  <c r="L726" i="7"/>
  <c r="S726" i="7" s="1"/>
  <c r="T726" i="7" s="1"/>
  <c r="L727" i="7"/>
  <c r="S727" i="7" s="1"/>
  <c r="T727" i="7" s="1"/>
  <c r="L728" i="7"/>
  <c r="S728" i="7" s="1"/>
  <c r="T728" i="7" s="1"/>
  <c r="L729" i="7"/>
  <c r="S729" i="7" s="1"/>
  <c r="T729" i="7" s="1"/>
  <c r="L730" i="7"/>
  <c r="S730" i="7" s="1"/>
  <c r="T730" i="7" s="1"/>
  <c r="L731" i="7"/>
  <c r="S731" i="7" s="1"/>
  <c r="T731" i="7" s="1"/>
  <c r="L732" i="7"/>
  <c r="S732" i="7" s="1"/>
  <c r="T732" i="7" s="1"/>
  <c r="L733" i="7"/>
  <c r="S733" i="7" s="1"/>
  <c r="T733" i="7" s="1"/>
  <c r="L734" i="7"/>
  <c r="S734" i="7" s="1"/>
  <c r="T734" i="7" s="1"/>
  <c r="L735" i="7"/>
  <c r="S735" i="7" s="1"/>
  <c r="T735" i="7" s="1"/>
  <c r="L736" i="7"/>
  <c r="S736" i="7" s="1"/>
  <c r="T736" i="7" s="1"/>
  <c r="L737" i="7"/>
  <c r="S737" i="7" s="1"/>
  <c r="T737" i="7" s="1"/>
  <c r="L738" i="7"/>
  <c r="S738" i="7" s="1"/>
  <c r="T738" i="7" s="1"/>
  <c r="L739" i="7"/>
  <c r="S739" i="7" s="1"/>
  <c r="T739" i="7" s="1"/>
  <c r="L740" i="7"/>
  <c r="S740" i="7" s="1"/>
  <c r="T740" i="7" s="1"/>
  <c r="L741" i="7"/>
  <c r="S741" i="7" s="1"/>
  <c r="T741" i="7" s="1"/>
  <c r="L742" i="7"/>
  <c r="S742" i="7" s="1"/>
  <c r="T742" i="7" s="1"/>
  <c r="L743" i="7"/>
  <c r="S743" i="7" s="1"/>
  <c r="T743" i="7" s="1"/>
  <c r="L744" i="7"/>
  <c r="S744" i="7" s="1"/>
  <c r="T744" i="7" s="1"/>
  <c r="L745" i="7"/>
  <c r="S745" i="7" s="1"/>
  <c r="T745" i="7" s="1"/>
  <c r="L746" i="7"/>
  <c r="S746" i="7" s="1"/>
  <c r="T746" i="7" s="1"/>
  <c r="L747" i="7"/>
  <c r="S747" i="7" s="1"/>
  <c r="T747" i="7" s="1"/>
  <c r="L748" i="7"/>
  <c r="S748" i="7" s="1"/>
  <c r="T748" i="7" s="1"/>
  <c r="L749" i="7"/>
  <c r="S749" i="7" s="1"/>
  <c r="T749" i="7" s="1"/>
  <c r="L750" i="7"/>
  <c r="S750" i="7" s="1"/>
  <c r="T750" i="7" s="1"/>
  <c r="L751" i="7"/>
  <c r="S751" i="7" s="1"/>
  <c r="T751" i="7" s="1"/>
  <c r="L752" i="7"/>
  <c r="S752" i="7" s="1"/>
  <c r="T752" i="7" s="1"/>
  <c r="L753" i="7"/>
  <c r="S753" i="7" s="1"/>
  <c r="T753" i="7" s="1"/>
  <c r="L754" i="7"/>
  <c r="S754" i="7" s="1"/>
  <c r="T754" i="7" s="1"/>
  <c r="L755" i="7"/>
  <c r="S755" i="7" s="1"/>
  <c r="T755" i="7" s="1"/>
  <c r="L756" i="7"/>
  <c r="S756" i="7" s="1"/>
  <c r="T756" i="7" s="1"/>
  <c r="L757" i="7"/>
  <c r="S757" i="7" s="1"/>
  <c r="T757" i="7" s="1"/>
  <c r="L758" i="7"/>
  <c r="S758" i="7" s="1"/>
  <c r="T758" i="7" s="1"/>
  <c r="L759" i="7"/>
  <c r="S759" i="7" s="1"/>
  <c r="T759" i="7" s="1"/>
  <c r="L760" i="7"/>
  <c r="S760" i="7" s="1"/>
  <c r="T760" i="7" s="1"/>
  <c r="L761" i="7"/>
  <c r="S761" i="7" s="1"/>
  <c r="T761" i="7" s="1"/>
  <c r="L762" i="7"/>
  <c r="S762" i="7" s="1"/>
  <c r="T762" i="7" s="1"/>
  <c r="L763" i="7"/>
  <c r="S763" i="7" s="1"/>
  <c r="T763" i="7" s="1"/>
  <c r="L764" i="7"/>
  <c r="S764" i="7" s="1"/>
  <c r="T764" i="7" s="1"/>
  <c r="L765" i="7"/>
  <c r="S765" i="7" s="1"/>
  <c r="T765" i="7" s="1"/>
  <c r="L766" i="7"/>
  <c r="S766" i="7" s="1"/>
  <c r="T766" i="7" s="1"/>
  <c r="L767" i="7"/>
  <c r="S767" i="7" s="1"/>
  <c r="T767" i="7" s="1"/>
  <c r="L768" i="7"/>
  <c r="S768" i="7" s="1"/>
  <c r="T768" i="7" s="1"/>
  <c r="L769" i="7"/>
  <c r="S769" i="7" s="1"/>
  <c r="T769" i="7" s="1"/>
  <c r="L770" i="7"/>
  <c r="S770" i="7" s="1"/>
  <c r="T770" i="7" s="1"/>
  <c r="L771" i="7"/>
  <c r="S771" i="7" s="1"/>
  <c r="T771" i="7" s="1"/>
  <c r="L772" i="7"/>
  <c r="S772" i="7" s="1"/>
  <c r="T772" i="7" s="1"/>
  <c r="L773" i="7"/>
  <c r="S773" i="7" s="1"/>
  <c r="T773" i="7" s="1"/>
  <c r="L774" i="7"/>
  <c r="S774" i="7" s="1"/>
  <c r="T774" i="7" s="1"/>
  <c r="L775" i="7"/>
  <c r="S775" i="7" s="1"/>
  <c r="T775" i="7" s="1"/>
  <c r="L776" i="7"/>
  <c r="S776" i="7" s="1"/>
  <c r="T776" i="7" s="1"/>
  <c r="L777" i="7"/>
  <c r="S777" i="7" s="1"/>
  <c r="T777" i="7" s="1"/>
  <c r="L778" i="7"/>
  <c r="S778" i="7" s="1"/>
  <c r="T778" i="7" s="1"/>
  <c r="L779" i="7"/>
  <c r="S779" i="7" s="1"/>
  <c r="T779" i="7" s="1"/>
  <c r="L780" i="7"/>
  <c r="S780" i="7" s="1"/>
  <c r="T780" i="7" s="1"/>
  <c r="L781" i="7"/>
  <c r="S781" i="7" s="1"/>
  <c r="T781" i="7" s="1"/>
  <c r="L782" i="7"/>
  <c r="S782" i="7" s="1"/>
  <c r="T782" i="7" s="1"/>
  <c r="L783" i="7"/>
  <c r="S783" i="7" s="1"/>
  <c r="T783" i="7" s="1"/>
  <c r="L784" i="7"/>
  <c r="S784" i="7" s="1"/>
  <c r="T784" i="7" s="1"/>
  <c r="L785" i="7"/>
  <c r="S785" i="7" s="1"/>
  <c r="T785" i="7" s="1"/>
  <c r="L786" i="7"/>
  <c r="S786" i="7" s="1"/>
  <c r="T786" i="7" s="1"/>
  <c r="L787" i="7"/>
  <c r="S787" i="7" s="1"/>
  <c r="T787" i="7" s="1"/>
  <c r="L788" i="7"/>
  <c r="S788" i="7" s="1"/>
  <c r="T788" i="7" s="1"/>
  <c r="L789" i="7"/>
  <c r="S789" i="7" s="1"/>
  <c r="T789" i="7" s="1"/>
  <c r="L790" i="7"/>
  <c r="S790" i="7" s="1"/>
  <c r="T790" i="7" s="1"/>
  <c r="L791" i="7"/>
  <c r="S791" i="7" s="1"/>
  <c r="T791" i="7" s="1"/>
  <c r="L792" i="7"/>
  <c r="S792" i="7" s="1"/>
  <c r="T792" i="7" s="1"/>
  <c r="L793" i="7"/>
  <c r="S793" i="7" s="1"/>
  <c r="T793" i="7" s="1"/>
  <c r="L794" i="7"/>
  <c r="S794" i="7" s="1"/>
  <c r="T794" i="7" s="1"/>
  <c r="L795" i="7"/>
  <c r="S795" i="7" s="1"/>
  <c r="T795" i="7" s="1"/>
  <c r="L796" i="7"/>
  <c r="S796" i="7" s="1"/>
  <c r="T796" i="7" s="1"/>
  <c r="L797" i="7"/>
  <c r="S797" i="7" s="1"/>
  <c r="T797" i="7" s="1"/>
  <c r="L798" i="7"/>
  <c r="S798" i="7" s="1"/>
  <c r="T798" i="7" s="1"/>
  <c r="L799" i="7"/>
  <c r="S799" i="7" s="1"/>
  <c r="T799" i="7" s="1"/>
  <c r="L800" i="7"/>
  <c r="S800" i="7" s="1"/>
  <c r="T800" i="7" s="1"/>
  <c r="L801" i="7"/>
  <c r="S801" i="7" s="1"/>
  <c r="T801" i="7" s="1"/>
  <c r="L802" i="7"/>
  <c r="S802" i="7" s="1"/>
  <c r="T802" i="7" s="1"/>
  <c r="L803" i="7"/>
  <c r="S803" i="7" s="1"/>
  <c r="T803" i="7" s="1"/>
  <c r="L804" i="7"/>
  <c r="S804" i="7" s="1"/>
  <c r="T804" i="7" s="1"/>
  <c r="L805" i="7"/>
  <c r="S805" i="7" s="1"/>
  <c r="T805" i="7" s="1"/>
  <c r="L806" i="7"/>
  <c r="S806" i="7" s="1"/>
  <c r="T806" i="7" s="1"/>
  <c r="L807" i="7"/>
  <c r="S807" i="7" s="1"/>
  <c r="T807" i="7" s="1"/>
  <c r="L808" i="7"/>
  <c r="S808" i="7" s="1"/>
  <c r="T808" i="7" s="1"/>
  <c r="L809" i="7"/>
  <c r="S809" i="7" s="1"/>
  <c r="T809" i="7" s="1"/>
  <c r="L810" i="7"/>
  <c r="S810" i="7" s="1"/>
  <c r="T810" i="7" s="1"/>
  <c r="L811" i="7"/>
  <c r="S811" i="7" s="1"/>
  <c r="T811" i="7" s="1"/>
  <c r="L812" i="7"/>
  <c r="S812" i="7" s="1"/>
  <c r="T812" i="7" s="1"/>
  <c r="L813" i="7"/>
  <c r="S813" i="7" s="1"/>
  <c r="T813" i="7" s="1"/>
  <c r="L814" i="7"/>
  <c r="S814" i="7" s="1"/>
  <c r="T814" i="7" s="1"/>
  <c r="L815" i="7"/>
  <c r="S815" i="7" s="1"/>
  <c r="T815" i="7" s="1"/>
  <c r="L816" i="7"/>
  <c r="S816" i="7" s="1"/>
  <c r="T816" i="7" s="1"/>
  <c r="L817" i="7"/>
  <c r="S817" i="7" s="1"/>
  <c r="T817" i="7" s="1"/>
  <c r="L818" i="7"/>
  <c r="S818" i="7" s="1"/>
  <c r="T818" i="7" s="1"/>
  <c r="L819" i="7"/>
  <c r="S819" i="7" s="1"/>
  <c r="T819" i="7" s="1"/>
  <c r="L820" i="7"/>
  <c r="S820" i="7" s="1"/>
  <c r="T820" i="7" s="1"/>
  <c r="L821" i="7"/>
  <c r="S821" i="7" s="1"/>
  <c r="T821" i="7" s="1"/>
  <c r="L822" i="7"/>
  <c r="S822" i="7" s="1"/>
  <c r="T822" i="7" s="1"/>
  <c r="L823" i="7"/>
  <c r="S823" i="7" s="1"/>
  <c r="T823" i="7" s="1"/>
  <c r="L824" i="7"/>
  <c r="S824" i="7" s="1"/>
  <c r="T824" i="7" s="1"/>
  <c r="L825" i="7"/>
  <c r="S825" i="7" s="1"/>
  <c r="T825" i="7" s="1"/>
  <c r="L826" i="7"/>
  <c r="S826" i="7" s="1"/>
  <c r="T826" i="7" s="1"/>
  <c r="L827" i="7"/>
  <c r="S827" i="7" s="1"/>
  <c r="T827" i="7" s="1"/>
  <c r="L828" i="7"/>
  <c r="S828" i="7" s="1"/>
  <c r="T828" i="7" s="1"/>
  <c r="L829" i="7"/>
  <c r="S829" i="7" s="1"/>
  <c r="T829" i="7" s="1"/>
  <c r="L830" i="7"/>
  <c r="S830" i="7" s="1"/>
  <c r="T830" i="7" s="1"/>
  <c r="L831" i="7"/>
  <c r="S831" i="7" s="1"/>
  <c r="T831" i="7" s="1"/>
  <c r="L832" i="7"/>
  <c r="S832" i="7" s="1"/>
  <c r="T832" i="7" s="1"/>
  <c r="L833" i="7"/>
  <c r="S833" i="7" s="1"/>
  <c r="T833" i="7" s="1"/>
  <c r="L834" i="7"/>
  <c r="S834" i="7" s="1"/>
  <c r="T834" i="7" s="1"/>
  <c r="L835" i="7"/>
  <c r="S835" i="7" s="1"/>
  <c r="T835" i="7" s="1"/>
  <c r="L836" i="7"/>
  <c r="S836" i="7" s="1"/>
  <c r="T836" i="7" s="1"/>
  <c r="L837" i="7"/>
  <c r="S837" i="7" s="1"/>
  <c r="T837" i="7" s="1"/>
  <c r="L838" i="7"/>
  <c r="S838" i="7" s="1"/>
  <c r="T838" i="7" s="1"/>
  <c r="L839" i="7"/>
  <c r="S839" i="7" s="1"/>
  <c r="T839" i="7" s="1"/>
  <c r="L840" i="7"/>
  <c r="S840" i="7" s="1"/>
  <c r="T840" i="7" s="1"/>
  <c r="L841" i="7"/>
  <c r="S841" i="7" s="1"/>
  <c r="T841" i="7" s="1"/>
  <c r="L842" i="7"/>
  <c r="S842" i="7" s="1"/>
  <c r="T842" i="7" s="1"/>
  <c r="L843" i="7"/>
  <c r="S843" i="7" s="1"/>
  <c r="T843" i="7" s="1"/>
  <c r="L844" i="7"/>
  <c r="S844" i="7" s="1"/>
  <c r="T844" i="7" s="1"/>
  <c r="L845" i="7"/>
  <c r="S845" i="7" s="1"/>
  <c r="T845" i="7" s="1"/>
  <c r="L846" i="7"/>
  <c r="S846" i="7" s="1"/>
  <c r="T846" i="7" s="1"/>
  <c r="L847" i="7"/>
  <c r="S847" i="7" s="1"/>
  <c r="T847" i="7" s="1"/>
  <c r="L848" i="7"/>
  <c r="S848" i="7" s="1"/>
  <c r="T848" i="7" s="1"/>
  <c r="L849" i="7"/>
  <c r="S849" i="7" s="1"/>
  <c r="T849" i="7" s="1"/>
  <c r="L850" i="7"/>
  <c r="S850" i="7" s="1"/>
  <c r="T850" i="7" s="1"/>
  <c r="L851" i="7"/>
  <c r="S851" i="7" s="1"/>
  <c r="T851" i="7" s="1"/>
  <c r="L852" i="7"/>
  <c r="S852" i="7" s="1"/>
  <c r="T852" i="7" s="1"/>
  <c r="L853" i="7"/>
  <c r="S853" i="7" s="1"/>
  <c r="T853" i="7" s="1"/>
  <c r="L854" i="7"/>
  <c r="S854" i="7" s="1"/>
  <c r="T854" i="7" s="1"/>
  <c r="L855" i="7"/>
  <c r="S855" i="7" s="1"/>
  <c r="T855" i="7" s="1"/>
  <c r="L856" i="7"/>
  <c r="S856" i="7" s="1"/>
  <c r="T856" i="7" s="1"/>
  <c r="L857" i="7"/>
  <c r="S857" i="7" s="1"/>
  <c r="T857" i="7" s="1"/>
  <c r="L858" i="7"/>
  <c r="S858" i="7" s="1"/>
  <c r="T858" i="7" s="1"/>
  <c r="L859" i="7"/>
  <c r="S859" i="7" s="1"/>
  <c r="T859" i="7" s="1"/>
  <c r="L860" i="7"/>
  <c r="S860" i="7" s="1"/>
  <c r="T860" i="7" s="1"/>
  <c r="L861" i="7"/>
  <c r="S861" i="7" s="1"/>
  <c r="T861" i="7" s="1"/>
  <c r="L862" i="7"/>
  <c r="S862" i="7" s="1"/>
  <c r="T862" i="7" s="1"/>
  <c r="L863" i="7"/>
  <c r="S863" i="7" s="1"/>
  <c r="T863" i="7" s="1"/>
  <c r="L864" i="7"/>
  <c r="S864" i="7" s="1"/>
  <c r="T864" i="7" s="1"/>
  <c r="L865" i="7"/>
  <c r="S865" i="7" s="1"/>
  <c r="T865" i="7" s="1"/>
  <c r="L866" i="7"/>
  <c r="S866" i="7" s="1"/>
  <c r="T866" i="7" s="1"/>
  <c r="L867" i="7"/>
  <c r="S867" i="7" s="1"/>
  <c r="T867" i="7" s="1"/>
  <c r="L868" i="7"/>
  <c r="S868" i="7" s="1"/>
  <c r="T868" i="7" s="1"/>
  <c r="L869" i="7"/>
  <c r="S869" i="7" s="1"/>
  <c r="T869" i="7" s="1"/>
  <c r="L870" i="7"/>
  <c r="S870" i="7" s="1"/>
  <c r="T870" i="7" s="1"/>
  <c r="L871" i="7"/>
  <c r="S871" i="7" s="1"/>
  <c r="T871" i="7" s="1"/>
  <c r="L872" i="7"/>
  <c r="S872" i="7" s="1"/>
  <c r="T872" i="7" s="1"/>
  <c r="L873" i="7"/>
  <c r="S873" i="7" s="1"/>
  <c r="T873" i="7" s="1"/>
  <c r="L874" i="7"/>
  <c r="S874" i="7" s="1"/>
  <c r="T874" i="7" s="1"/>
  <c r="L875" i="7"/>
  <c r="S875" i="7" s="1"/>
  <c r="T875" i="7" s="1"/>
  <c r="L876" i="7"/>
  <c r="S876" i="7" s="1"/>
  <c r="T876" i="7" s="1"/>
  <c r="L877" i="7"/>
  <c r="S877" i="7" s="1"/>
  <c r="T877" i="7" s="1"/>
  <c r="L878" i="7"/>
  <c r="S878" i="7" s="1"/>
  <c r="T878" i="7" s="1"/>
  <c r="L879" i="7"/>
  <c r="S879" i="7" s="1"/>
  <c r="T879" i="7" s="1"/>
  <c r="L880" i="7"/>
  <c r="S880" i="7" s="1"/>
  <c r="T880" i="7" s="1"/>
  <c r="L881" i="7"/>
  <c r="S881" i="7" s="1"/>
  <c r="T881" i="7" s="1"/>
  <c r="L882" i="7"/>
  <c r="S882" i="7" s="1"/>
  <c r="T882" i="7" s="1"/>
  <c r="L883" i="7"/>
  <c r="S883" i="7" s="1"/>
  <c r="T883" i="7" s="1"/>
  <c r="L884" i="7"/>
  <c r="S884" i="7" s="1"/>
  <c r="T884" i="7" s="1"/>
  <c r="L885" i="7"/>
  <c r="S885" i="7" s="1"/>
  <c r="T885" i="7" s="1"/>
  <c r="L886" i="7"/>
  <c r="S886" i="7" s="1"/>
  <c r="T886" i="7" s="1"/>
  <c r="L887" i="7"/>
  <c r="S887" i="7" s="1"/>
  <c r="T887" i="7" s="1"/>
  <c r="L888" i="7"/>
  <c r="S888" i="7" s="1"/>
  <c r="T888" i="7" s="1"/>
  <c r="L889" i="7"/>
  <c r="S889" i="7" s="1"/>
  <c r="T889" i="7" s="1"/>
  <c r="L890" i="7"/>
  <c r="S890" i="7" s="1"/>
  <c r="T890" i="7" s="1"/>
  <c r="L891" i="7"/>
  <c r="S891" i="7" s="1"/>
  <c r="T891" i="7" s="1"/>
  <c r="L892" i="7"/>
  <c r="S892" i="7" s="1"/>
  <c r="T892" i="7" s="1"/>
  <c r="L893" i="7"/>
  <c r="S893" i="7" s="1"/>
  <c r="T893" i="7" s="1"/>
  <c r="L894" i="7"/>
  <c r="S894" i="7" s="1"/>
  <c r="T894" i="7" s="1"/>
  <c r="L895" i="7"/>
  <c r="S895" i="7" s="1"/>
  <c r="T895" i="7" s="1"/>
  <c r="L896" i="7"/>
  <c r="S896" i="7" s="1"/>
  <c r="T896" i="7" s="1"/>
  <c r="L897" i="7"/>
  <c r="S897" i="7" s="1"/>
  <c r="T897" i="7" s="1"/>
  <c r="L898" i="7"/>
  <c r="S898" i="7" s="1"/>
  <c r="T898" i="7" s="1"/>
  <c r="L899" i="7"/>
  <c r="S899" i="7" s="1"/>
  <c r="T899" i="7" s="1"/>
  <c r="L900" i="7"/>
  <c r="S900" i="7" s="1"/>
  <c r="T900" i="7" s="1"/>
  <c r="L901" i="7"/>
  <c r="S901" i="7" s="1"/>
  <c r="T901" i="7" s="1"/>
  <c r="L902" i="7"/>
  <c r="S902" i="7" s="1"/>
  <c r="T902" i="7" s="1"/>
  <c r="L903" i="7"/>
  <c r="S903" i="7" s="1"/>
  <c r="T903" i="7" s="1"/>
  <c r="L904" i="7"/>
  <c r="S904" i="7" s="1"/>
  <c r="T904" i="7" s="1"/>
  <c r="L905" i="7"/>
  <c r="S905" i="7" s="1"/>
  <c r="T905" i="7" s="1"/>
  <c r="L906" i="7"/>
  <c r="S906" i="7" s="1"/>
  <c r="T906" i="7" s="1"/>
  <c r="L907" i="7"/>
  <c r="S907" i="7" s="1"/>
  <c r="T907" i="7" s="1"/>
  <c r="L908" i="7"/>
  <c r="S908" i="7" s="1"/>
  <c r="T908" i="7" s="1"/>
  <c r="L909" i="7"/>
  <c r="S909" i="7" s="1"/>
  <c r="T909" i="7" s="1"/>
  <c r="L910" i="7"/>
  <c r="S910" i="7" s="1"/>
  <c r="T910" i="7" s="1"/>
  <c r="L911" i="7"/>
  <c r="S911" i="7" s="1"/>
  <c r="T911" i="7" s="1"/>
  <c r="L912" i="7"/>
  <c r="S912" i="7" s="1"/>
  <c r="T912" i="7" s="1"/>
  <c r="L913" i="7"/>
  <c r="S913" i="7" s="1"/>
  <c r="T913" i="7" s="1"/>
  <c r="L914" i="7"/>
  <c r="S914" i="7" s="1"/>
  <c r="T914" i="7" s="1"/>
  <c r="L915" i="7"/>
  <c r="S915" i="7" s="1"/>
  <c r="T915" i="7" s="1"/>
  <c r="L916" i="7"/>
  <c r="S916" i="7" s="1"/>
  <c r="T916" i="7" s="1"/>
  <c r="L917" i="7"/>
  <c r="S917" i="7" s="1"/>
  <c r="T917" i="7" s="1"/>
  <c r="L918" i="7"/>
  <c r="S918" i="7" s="1"/>
  <c r="T918" i="7" s="1"/>
  <c r="L919" i="7"/>
  <c r="S919" i="7" s="1"/>
  <c r="T919" i="7" s="1"/>
  <c r="L920" i="7"/>
  <c r="S920" i="7" s="1"/>
  <c r="T920" i="7" s="1"/>
  <c r="L921" i="7"/>
  <c r="S921" i="7" s="1"/>
  <c r="T921" i="7" s="1"/>
  <c r="L922" i="7"/>
  <c r="S922" i="7" s="1"/>
  <c r="T922" i="7" s="1"/>
  <c r="L923" i="7"/>
  <c r="S923" i="7" s="1"/>
  <c r="T923" i="7" s="1"/>
  <c r="L924" i="7"/>
  <c r="S924" i="7" s="1"/>
  <c r="T924" i="7" s="1"/>
  <c r="L925" i="7"/>
  <c r="S925" i="7" s="1"/>
  <c r="T925" i="7" s="1"/>
  <c r="L926" i="7"/>
  <c r="S926" i="7" s="1"/>
  <c r="T926" i="7" s="1"/>
  <c r="L927" i="7"/>
  <c r="S927" i="7" s="1"/>
  <c r="T927" i="7" s="1"/>
  <c r="L928" i="7"/>
  <c r="S928" i="7" s="1"/>
  <c r="T928" i="7" s="1"/>
  <c r="L929" i="7"/>
  <c r="S929" i="7" s="1"/>
  <c r="T929" i="7" s="1"/>
  <c r="L930" i="7"/>
  <c r="S930" i="7" s="1"/>
  <c r="T930" i="7" s="1"/>
  <c r="L931" i="7"/>
  <c r="S931" i="7" s="1"/>
  <c r="T931" i="7" s="1"/>
  <c r="L932" i="7"/>
  <c r="S932" i="7" s="1"/>
  <c r="T932" i="7" s="1"/>
  <c r="L933" i="7"/>
  <c r="S933" i="7" s="1"/>
  <c r="T933" i="7" s="1"/>
  <c r="L934" i="7"/>
  <c r="S934" i="7" s="1"/>
  <c r="T934" i="7" s="1"/>
  <c r="L935" i="7"/>
  <c r="S935" i="7" s="1"/>
  <c r="T935" i="7" s="1"/>
  <c r="L936" i="7"/>
  <c r="S936" i="7" s="1"/>
  <c r="T936" i="7" s="1"/>
  <c r="L937" i="7"/>
  <c r="S937" i="7" s="1"/>
  <c r="T937" i="7" s="1"/>
  <c r="L938" i="7"/>
  <c r="S938" i="7" s="1"/>
  <c r="T938" i="7" s="1"/>
  <c r="L939" i="7"/>
  <c r="S939" i="7" s="1"/>
  <c r="T939" i="7" s="1"/>
  <c r="L940" i="7"/>
  <c r="S940" i="7" s="1"/>
  <c r="T940" i="7" s="1"/>
  <c r="L941" i="7"/>
  <c r="S941" i="7" s="1"/>
  <c r="T941" i="7" s="1"/>
  <c r="L942" i="7"/>
  <c r="S942" i="7" s="1"/>
  <c r="T942" i="7" s="1"/>
  <c r="L943" i="7"/>
  <c r="S943" i="7" s="1"/>
  <c r="T943" i="7" s="1"/>
  <c r="L944" i="7"/>
  <c r="S944" i="7" s="1"/>
  <c r="T944" i="7" s="1"/>
  <c r="L945" i="7"/>
  <c r="S945" i="7" s="1"/>
  <c r="T945" i="7" s="1"/>
  <c r="L946" i="7"/>
  <c r="S946" i="7" s="1"/>
  <c r="T946" i="7" s="1"/>
  <c r="L947" i="7"/>
  <c r="S947" i="7" s="1"/>
  <c r="T947" i="7" s="1"/>
  <c r="L948" i="7"/>
  <c r="S948" i="7" s="1"/>
  <c r="T948" i="7" s="1"/>
  <c r="L949" i="7"/>
  <c r="S949" i="7" s="1"/>
  <c r="T949" i="7" s="1"/>
  <c r="L950" i="7"/>
  <c r="S950" i="7" s="1"/>
  <c r="T950" i="7" s="1"/>
  <c r="L951" i="7"/>
  <c r="S951" i="7" s="1"/>
  <c r="T951" i="7" s="1"/>
  <c r="L952" i="7"/>
  <c r="S952" i="7" s="1"/>
  <c r="T952" i="7" s="1"/>
  <c r="L953" i="7"/>
  <c r="S953" i="7" s="1"/>
  <c r="T953" i="7" s="1"/>
  <c r="L954" i="7"/>
  <c r="S954" i="7" s="1"/>
  <c r="T954" i="7" s="1"/>
  <c r="L955" i="7"/>
  <c r="S955" i="7" s="1"/>
  <c r="T955" i="7" s="1"/>
  <c r="L956" i="7"/>
  <c r="S956" i="7" s="1"/>
  <c r="T956" i="7" s="1"/>
  <c r="L957" i="7"/>
  <c r="S957" i="7" s="1"/>
  <c r="T957" i="7" s="1"/>
  <c r="L958" i="7"/>
  <c r="S958" i="7" s="1"/>
  <c r="T958" i="7" s="1"/>
  <c r="L959" i="7"/>
  <c r="S959" i="7" s="1"/>
  <c r="T959" i="7" s="1"/>
  <c r="L960" i="7"/>
  <c r="S960" i="7" s="1"/>
  <c r="T960" i="7" s="1"/>
  <c r="L961" i="7"/>
  <c r="S961" i="7" s="1"/>
  <c r="T961" i="7" s="1"/>
  <c r="L962" i="7"/>
  <c r="S962" i="7" s="1"/>
  <c r="T962" i="7" s="1"/>
  <c r="L963" i="7"/>
  <c r="S963" i="7" s="1"/>
  <c r="T963" i="7" s="1"/>
  <c r="L964" i="7"/>
  <c r="S964" i="7" s="1"/>
  <c r="T964" i="7" s="1"/>
  <c r="L965" i="7"/>
  <c r="S965" i="7" s="1"/>
  <c r="T965" i="7" s="1"/>
  <c r="L966" i="7"/>
  <c r="S966" i="7" s="1"/>
  <c r="T966" i="7" s="1"/>
  <c r="L967" i="7"/>
  <c r="S967" i="7" s="1"/>
  <c r="T967" i="7" s="1"/>
  <c r="L968" i="7"/>
  <c r="S968" i="7" s="1"/>
  <c r="T968" i="7" s="1"/>
  <c r="L969" i="7"/>
  <c r="S969" i="7" s="1"/>
  <c r="T969" i="7" s="1"/>
  <c r="L970" i="7"/>
  <c r="S970" i="7" s="1"/>
  <c r="T970" i="7" s="1"/>
  <c r="L971" i="7"/>
  <c r="S971" i="7" s="1"/>
  <c r="T971" i="7" s="1"/>
  <c r="L972" i="7"/>
  <c r="S972" i="7" s="1"/>
  <c r="T972" i="7" s="1"/>
  <c r="L973" i="7"/>
  <c r="S973" i="7" s="1"/>
  <c r="T973" i="7" s="1"/>
  <c r="L974" i="7"/>
  <c r="S974" i="7" s="1"/>
  <c r="T974" i="7" s="1"/>
  <c r="L975" i="7"/>
  <c r="S975" i="7" s="1"/>
  <c r="T975" i="7" s="1"/>
  <c r="L976" i="7"/>
  <c r="S976" i="7" s="1"/>
  <c r="T976" i="7" s="1"/>
  <c r="L977" i="7"/>
  <c r="S977" i="7" s="1"/>
  <c r="T977" i="7" s="1"/>
  <c r="L978" i="7"/>
  <c r="S978" i="7" s="1"/>
  <c r="T978" i="7" s="1"/>
  <c r="L979" i="7"/>
  <c r="S979" i="7" s="1"/>
  <c r="T979" i="7" s="1"/>
  <c r="L980" i="7"/>
  <c r="S980" i="7" s="1"/>
  <c r="T980" i="7" s="1"/>
  <c r="L981" i="7"/>
  <c r="S981" i="7" s="1"/>
  <c r="T981" i="7" s="1"/>
  <c r="L982" i="7"/>
  <c r="S982" i="7" s="1"/>
  <c r="T982" i="7" s="1"/>
  <c r="L983" i="7"/>
  <c r="S983" i="7" s="1"/>
  <c r="T983" i="7" s="1"/>
  <c r="L984" i="7"/>
  <c r="S984" i="7" s="1"/>
  <c r="T984" i="7" s="1"/>
  <c r="L985" i="7"/>
  <c r="S985" i="7" s="1"/>
  <c r="T985" i="7" s="1"/>
  <c r="L986" i="7"/>
  <c r="S986" i="7" s="1"/>
  <c r="T986" i="7" s="1"/>
  <c r="L987" i="7"/>
  <c r="S987" i="7" s="1"/>
  <c r="T987" i="7" s="1"/>
  <c r="L988" i="7"/>
  <c r="S988" i="7" s="1"/>
  <c r="T988" i="7" s="1"/>
  <c r="L989" i="7"/>
  <c r="S989" i="7" s="1"/>
  <c r="T989" i="7" s="1"/>
  <c r="L990" i="7"/>
  <c r="S990" i="7" s="1"/>
  <c r="T990" i="7" s="1"/>
  <c r="L991" i="7"/>
  <c r="S991" i="7" s="1"/>
  <c r="T991" i="7" s="1"/>
  <c r="L992" i="7"/>
  <c r="S992" i="7" s="1"/>
  <c r="T992" i="7" s="1"/>
  <c r="L993" i="7"/>
  <c r="S993" i="7" s="1"/>
  <c r="T993" i="7" s="1"/>
  <c r="L994" i="7"/>
  <c r="S994" i="7" s="1"/>
  <c r="T994" i="7" s="1"/>
  <c r="L995" i="7"/>
  <c r="S995" i="7" s="1"/>
  <c r="T995" i="7" s="1"/>
  <c r="L996" i="7"/>
  <c r="S996" i="7" s="1"/>
  <c r="T996" i="7" s="1"/>
  <c r="L997" i="7"/>
  <c r="S997" i="7" s="1"/>
  <c r="T997" i="7" s="1"/>
  <c r="L998" i="7"/>
  <c r="S998" i="7" s="1"/>
  <c r="T998" i="7" s="1"/>
  <c r="L999" i="7"/>
  <c r="S999" i="7" s="1"/>
  <c r="T999" i="7" s="1"/>
  <c r="L1000" i="7"/>
  <c r="S1000" i="7" s="1"/>
  <c r="T1000" i="7" s="1"/>
  <c r="L1001" i="7"/>
  <c r="S1001" i="7" s="1"/>
  <c r="T1001" i="7" s="1"/>
  <c r="L1002" i="7"/>
  <c r="S1002" i="7" s="1"/>
  <c r="T1002" i="7" s="1"/>
  <c r="L1003" i="7"/>
  <c r="S1003" i="7" s="1"/>
  <c r="T1003" i="7" s="1"/>
  <c r="L1004" i="7"/>
  <c r="S1004" i="7" s="1"/>
  <c r="T1004" i="7" s="1"/>
  <c r="L1005" i="7"/>
  <c r="S1005" i="7" s="1"/>
  <c r="T1005" i="7" s="1"/>
  <c r="L1006" i="7"/>
  <c r="S1006" i="7" s="1"/>
  <c r="T1006" i="7" s="1"/>
  <c r="L1007" i="7"/>
  <c r="S1007" i="7" s="1"/>
  <c r="T1007" i="7" s="1"/>
  <c r="L1008" i="7"/>
  <c r="S1008" i="7" s="1"/>
  <c r="T1008" i="7" s="1"/>
  <c r="L1009" i="7"/>
  <c r="S1009" i="7" s="1"/>
  <c r="T1009" i="7" s="1"/>
  <c r="L1010" i="7"/>
  <c r="S1010" i="7" s="1"/>
  <c r="T1010" i="7" s="1"/>
  <c r="L1011" i="7"/>
  <c r="S1011" i="7" s="1"/>
  <c r="T1011" i="7" s="1"/>
  <c r="L1012" i="7"/>
  <c r="S1012" i="7" s="1"/>
  <c r="T1012" i="7" s="1"/>
  <c r="L1013" i="7"/>
  <c r="S1013" i="7" s="1"/>
  <c r="T1013" i="7" s="1"/>
  <c r="L1014" i="7"/>
  <c r="S1014" i="7" s="1"/>
  <c r="T1014" i="7" s="1"/>
  <c r="L1015" i="7"/>
  <c r="S1015" i="7" s="1"/>
  <c r="T1015" i="7" s="1"/>
  <c r="L1016" i="7"/>
  <c r="S1016" i="7" s="1"/>
  <c r="T1016" i="7" s="1"/>
  <c r="L1017" i="7"/>
  <c r="S1017" i="7" s="1"/>
  <c r="T1017" i="7" s="1"/>
  <c r="L1018" i="7"/>
  <c r="S1018" i="7" s="1"/>
  <c r="T1018" i="7" s="1"/>
  <c r="L1019" i="7"/>
  <c r="S1019" i="7" s="1"/>
  <c r="T1019" i="7" s="1"/>
  <c r="L1020" i="7"/>
  <c r="S1020" i="7" s="1"/>
  <c r="T1020" i="7" s="1"/>
  <c r="L1021" i="7"/>
  <c r="S1021" i="7" s="1"/>
  <c r="T1021" i="7" s="1"/>
  <c r="L1022" i="7"/>
  <c r="S1022" i="7" s="1"/>
  <c r="T1022" i="7" s="1"/>
  <c r="L1023" i="7"/>
  <c r="S1023" i="7" s="1"/>
  <c r="T1023" i="7" s="1"/>
  <c r="L1024" i="7"/>
  <c r="S1024" i="7" s="1"/>
  <c r="T1024" i="7" s="1"/>
  <c r="L1025" i="7"/>
  <c r="S1025" i="7" s="1"/>
  <c r="T1025" i="7" s="1"/>
  <c r="L1026" i="7"/>
  <c r="S1026" i="7" s="1"/>
  <c r="T1026" i="7" s="1"/>
  <c r="L1027" i="7"/>
  <c r="S1027" i="7" s="1"/>
  <c r="T1027" i="7" s="1"/>
  <c r="L1028" i="7"/>
  <c r="S1028" i="7" s="1"/>
  <c r="T1028" i="7" s="1"/>
  <c r="L1029" i="7"/>
  <c r="S1029" i="7" s="1"/>
  <c r="T1029" i="7" s="1"/>
  <c r="L1030" i="7"/>
  <c r="S1030" i="7" s="1"/>
  <c r="T1030" i="7" s="1"/>
  <c r="L1031" i="7"/>
  <c r="S1031" i="7" s="1"/>
  <c r="T1031" i="7" s="1"/>
  <c r="L1032" i="7"/>
  <c r="S1032" i="7" s="1"/>
  <c r="T1032" i="7" s="1"/>
  <c r="L1033" i="7"/>
  <c r="S1033" i="7" s="1"/>
  <c r="T1033" i="7" s="1"/>
  <c r="L1034" i="7"/>
  <c r="S1034" i="7" s="1"/>
  <c r="T1034" i="7" s="1"/>
  <c r="L1035" i="7"/>
  <c r="S1035" i="7" s="1"/>
  <c r="T1035" i="7" s="1"/>
  <c r="L1036" i="7"/>
  <c r="S1036" i="7" s="1"/>
  <c r="T1036" i="7" s="1"/>
  <c r="L1037" i="7"/>
  <c r="S1037" i="7" s="1"/>
  <c r="T1037" i="7" s="1"/>
  <c r="L1038" i="7"/>
  <c r="S1038" i="7" s="1"/>
  <c r="T1038" i="7" s="1"/>
  <c r="L1039" i="7"/>
  <c r="S1039" i="7" s="1"/>
  <c r="T1039" i="7" s="1"/>
  <c r="L1040" i="7"/>
  <c r="S1040" i="7" s="1"/>
  <c r="T1040" i="7" s="1"/>
  <c r="L1041" i="7"/>
  <c r="S1041" i="7" s="1"/>
  <c r="T1041" i="7" s="1"/>
  <c r="L1042" i="7"/>
  <c r="S1042" i="7" s="1"/>
  <c r="T1042" i="7" s="1"/>
  <c r="L1043" i="7"/>
  <c r="S1043" i="7" s="1"/>
  <c r="T1043" i="7" s="1"/>
  <c r="L1044" i="7"/>
  <c r="S1044" i="7" s="1"/>
  <c r="T1044" i="7" s="1"/>
  <c r="L1045" i="7"/>
  <c r="S1045" i="7" s="1"/>
  <c r="T1045" i="7" s="1"/>
  <c r="L1046" i="7"/>
  <c r="S1046" i="7" s="1"/>
  <c r="T1046" i="7" s="1"/>
  <c r="L1047" i="7"/>
  <c r="S1047" i="7" s="1"/>
  <c r="T1047" i="7" s="1"/>
  <c r="L1048" i="7"/>
  <c r="S1048" i="7" s="1"/>
  <c r="T1048" i="7" s="1"/>
  <c r="L1049" i="7"/>
  <c r="S1049" i="7" s="1"/>
  <c r="T1049" i="7" s="1"/>
  <c r="L1050" i="7"/>
  <c r="S1050" i="7" s="1"/>
  <c r="T1050" i="7" s="1"/>
  <c r="L1051" i="7"/>
  <c r="S1051" i="7" s="1"/>
  <c r="T1051" i="7" s="1"/>
  <c r="L1052" i="7"/>
  <c r="S1052" i="7" s="1"/>
  <c r="T1052" i="7" s="1"/>
  <c r="L1053" i="7"/>
  <c r="S1053" i="7" s="1"/>
  <c r="T1053" i="7" s="1"/>
  <c r="L1054" i="7"/>
  <c r="S1054" i="7" s="1"/>
  <c r="T1054" i="7" s="1"/>
  <c r="L1055" i="7"/>
  <c r="S1055" i="7" s="1"/>
  <c r="T1055" i="7" s="1"/>
  <c r="L1056" i="7"/>
  <c r="S1056" i="7" s="1"/>
  <c r="T1056" i="7" s="1"/>
  <c r="L1057" i="7"/>
  <c r="S1057" i="7" s="1"/>
  <c r="T1057" i="7" s="1"/>
  <c r="L1058" i="7"/>
  <c r="S1058" i="7" s="1"/>
  <c r="T1058" i="7" s="1"/>
  <c r="L1059" i="7"/>
  <c r="S1059" i="7" s="1"/>
  <c r="T1059" i="7" s="1"/>
  <c r="L1060" i="7"/>
  <c r="S1060" i="7" s="1"/>
  <c r="T1060" i="7" s="1"/>
  <c r="L1061" i="7"/>
  <c r="S1061" i="7" s="1"/>
  <c r="T1061" i="7" s="1"/>
  <c r="L1062" i="7"/>
  <c r="S1062" i="7" s="1"/>
  <c r="T1062" i="7" s="1"/>
  <c r="L1063" i="7"/>
  <c r="S1063" i="7" s="1"/>
  <c r="T1063" i="7" s="1"/>
  <c r="L1064" i="7"/>
  <c r="S1064" i="7" s="1"/>
  <c r="T1064" i="7" s="1"/>
  <c r="L1065" i="7"/>
  <c r="S1065" i="7" s="1"/>
  <c r="T1065" i="7" s="1"/>
  <c r="L1066" i="7"/>
  <c r="S1066" i="7" s="1"/>
  <c r="T1066" i="7" s="1"/>
  <c r="L1067" i="7"/>
  <c r="S1067" i="7" s="1"/>
  <c r="T1067" i="7" s="1"/>
  <c r="L1068" i="7"/>
  <c r="S1068" i="7" s="1"/>
  <c r="T1068" i="7" s="1"/>
  <c r="L1069" i="7"/>
  <c r="S1069" i="7" s="1"/>
  <c r="T1069" i="7" s="1"/>
  <c r="L1070" i="7"/>
  <c r="S1070" i="7" s="1"/>
  <c r="T1070" i="7" s="1"/>
  <c r="L1071" i="7"/>
  <c r="S1071" i="7" s="1"/>
  <c r="T1071" i="7" s="1"/>
  <c r="L1072" i="7"/>
  <c r="S1072" i="7" s="1"/>
  <c r="T1072" i="7" s="1"/>
  <c r="L1073" i="7"/>
  <c r="S1073" i="7" s="1"/>
  <c r="T1073" i="7" s="1"/>
  <c r="L1074" i="7"/>
  <c r="S1074" i="7" s="1"/>
  <c r="T1074" i="7" s="1"/>
  <c r="L1075" i="7"/>
  <c r="S1075" i="7" s="1"/>
  <c r="T1075" i="7" s="1"/>
  <c r="L1076" i="7"/>
  <c r="S1076" i="7" s="1"/>
  <c r="T1076" i="7" s="1"/>
  <c r="L1077" i="7"/>
  <c r="S1077" i="7" s="1"/>
  <c r="T1077" i="7" s="1"/>
  <c r="L1078" i="7"/>
  <c r="S1078" i="7" s="1"/>
  <c r="T1078" i="7" s="1"/>
  <c r="L1079" i="7"/>
  <c r="S1079" i="7" s="1"/>
  <c r="T1079" i="7" s="1"/>
  <c r="L1080" i="7"/>
  <c r="S1080" i="7" s="1"/>
  <c r="T1080" i="7" s="1"/>
  <c r="L1081" i="7"/>
  <c r="S1081" i="7" s="1"/>
  <c r="T1081" i="7" s="1"/>
  <c r="L1082" i="7"/>
  <c r="S1082" i="7" s="1"/>
  <c r="T1082" i="7" s="1"/>
  <c r="L1083" i="7"/>
  <c r="S1083" i="7" s="1"/>
  <c r="T1083" i="7" s="1"/>
  <c r="L1084" i="7"/>
  <c r="S1084" i="7" s="1"/>
  <c r="T1084" i="7" s="1"/>
  <c r="L1085" i="7"/>
  <c r="S1085" i="7" s="1"/>
  <c r="T1085" i="7" s="1"/>
  <c r="L1086" i="7"/>
  <c r="S1086" i="7" s="1"/>
  <c r="T1086" i="7" s="1"/>
  <c r="L1087" i="7"/>
  <c r="S1087" i="7" s="1"/>
  <c r="T1087" i="7" s="1"/>
  <c r="L1088" i="7"/>
  <c r="S1088" i="7" s="1"/>
  <c r="T1088" i="7" s="1"/>
  <c r="L1089" i="7"/>
  <c r="S1089" i="7" s="1"/>
  <c r="T1089" i="7" s="1"/>
  <c r="L1090" i="7"/>
  <c r="S1090" i="7" s="1"/>
  <c r="T1090" i="7" s="1"/>
  <c r="L1091" i="7"/>
  <c r="S1091" i="7" s="1"/>
  <c r="T1091" i="7" s="1"/>
  <c r="L1092" i="7"/>
  <c r="S1092" i="7" s="1"/>
  <c r="T1092" i="7" s="1"/>
  <c r="L1093" i="7"/>
  <c r="S1093" i="7" s="1"/>
  <c r="T1093" i="7" s="1"/>
  <c r="L1094" i="7"/>
  <c r="S1094" i="7" s="1"/>
  <c r="T1094" i="7" s="1"/>
  <c r="L1095" i="7"/>
  <c r="S1095" i="7" s="1"/>
  <c r="T1095" i="7" s="1"/>
  <c r="L1096" i="7"/>
  <c r="S1096" i="7" s="1"/>
  <c r="T1096" i="7" s="1"/>
  <c r="L1097" i="7"/>
  <c r="S1097" i="7" s="1"/>
  <c r="T1097" i="7" s="1"/>
  <c r="L1098" i="7"/>
  <c r="S1098" i="7" s="1"/>
  <c r="T1098" i="7" s="1"/>
  <c r="L1099" i="7"/>
  <c r="S1099" i="7" s="1"/>
  <c r="T1099" i="7" s="1"/>
  <c r="L1100" i="7"/>
  <c r="S1100" i="7" s="1"/>
  <c r="T1100" i="7" s="1"/>
  <c r="L1101" i="7"/>
  <c r="S1101" i="7" s="1"/>
  <c r="T1101" i="7" s="1"/>
  <c r="L1102" i="7"/>
  <c r="S1102" i="7" s="1"/>
  <c r="T1102" i="7" s="1"/>
  <c r="L1103" i="7"/>
  <c r="S1103" i="7" s="1"/>
  <c r="T1103" i="7" s="1"/>
  <c r="L1104" i="7"/>
  <c r="S1104" i="7" s="1"/>
  <c r="T1104" i="7" s="1"/>
  <c r="L1105" i="7"/>
  <c r="S1105" i="7" s="1"/>
  <c r="T1105" i="7" s="1"/>
  <c r="L1106" i="7"/>
  <c r="S1106" i="7" s="1"/>
  <c r="T1106" i="7" s="1"/>
  <c r="L1107" i="7"/>
  <c r="S1107" i="7" s="1"/>
  <c r="T1107" i="7" s="1"/>
  <c r="L1108" i="7"/>
  <c r="S1108" i="7" s="1"/>
  <c r="T1108" i="7" s="1"/>
  <c r="L1109" i="7"/>
  <c r="S1109" i="7" s="1"/>
  <c r="T1109" i="7" s="1"/>
  <c r="L1110" i="7"/>
  <c r="S1110" i="7" s="1"/>
  <c r="T1110" i="7" s="1"/>
  <c r="L1111" i="7"/>
  <c r="S1111" i="7" s="1"/>
  <c r="T1111" i="7" s="1"/>
  <c r="L1112" i="7"/>
  <c r="S1112" i="7" s="1"/>
  <c r="T1112" i="7" s="1"/>
  <c r="L1113" i="7"/>
  <c r="S1113" i="7" s="1"/>
  <c r="T1113" i="7" s="1"/>
  <c r="L1114" i="7"/>
  <c r="S1114" i="7" s="1"/>
  <c r="T1114" i="7" s="1"/>
  <c r="L1115" i="7"/>
  <c r="S1115" i="7" s="1"/>
  <c r="T1115" i="7" s="1"/>
  <c r="L1116" i="7"/>
  <c r="S1116" i="7" s="1"/>
  <c r="T1116" i="7" s="1"/>
  <c r="L1117" i="7"/>
  <c r="S1117" i="7" s="1"/>
  <c r="T1117" i="7" s="1"/>
  <c r="L1118" i="7"/>
  <c r="S1118" i="7" s="1"/>
  <c r="T1118" i="7" s="1"/>
  <c r="L1119" i="7"/>
  <c r="S1119" i="7" s="1"/>
  <c r="T1119" i="7" s="1"/>
  <c r="L1120" i="7"/>
  <c r="S1120" i="7" s="1"/>
  <c r="T1120" i="7" s="1"/>
  <c r="L1121" i="7"/>
  <c r="S1121" i="7" s="1"/>
  <c r="T1121" i="7" s="1"/>
  <c r="L1122" i="7"/>
  <c r="S1122" i="7" s="1"/>
  <c r="T1122" i="7" s="1"/>
  <c r="L1123" i="7"/>
  <c r="S1123" i="7" s="1"/>
  <c r="T1123" i="7" s="1"/>
  <c r="L1124" i="7"/>
  <c r="S1124" i="7" s="1"/>
  <c r="T1124" i="7" s="1"/>
  <c r="L1125" i="7"/>
  <c r="S1125" i="7" s="1"/>
  <c r="T1125" i="7" s="1"/>
  <c r="L1126" i="7"/>
  <c r="S1126" i="7" s="1"/>
  <c r="T1126" i="7" s="1"/>
  <c r="L1127" i="7"/>
  <c r="S1127" i="7" s="1"/>
  <c r="T1127" i="7" s="1"/>
  <c r="L1128" i="7"/>
  <c r="S1128" i="7" s="1"/>
  <c r="T1128" i="7" s="1"/>
  <c r="L1129" i="7"/>
  <c r="S1129" i="7" s="1"/>
  <c r="T1129" i="7" s="1"/>
  <c r="L1130" i="7"/>
  <c r="S1130" i="7" s="1"/>
  <c r="T1130" i="7" s="1"/>
  <c r="L1131" i="7"/>
  <c r="S1131" i="7" s="1"/>
  <c r="T1131" i="7" s="1"/>
  <c r="L1132" i="7"/>
  <c r="S1132" i="7" s="1"/>
  <c r="T1132" i="7" s="1"/>
  <c r="L1133" i="7"/>
  <c r="S1133" i="7" s="1"/>
  <c r="T1133" i="7" s="1"/>
  <c r="L1134" i="7"/>
  <c r="S1134" i="7" s="1"/>
  <c r="T1134" i="7" s="1"/>
  <c r="L1135" i="7"/>
  <c r="S1135" i="7" s="1"/>
  <c r="T1135" i="7" s="1"/>
  <c r="L1136" i="7"/>
  <c r="S1136" i="7" s="1"/>
  <c r="T1136" i="7" s="1"/>
  <c r="L1137" i="7"/>
  <c r="S1137" i="7" s="1"/>
  <c r="T1137" i="7" s="1"/>
  <c r="L1138" i="7"/>
  <c r="S1138" i="7" s="1"/>
  <c r="T1138" i="7" s="1"/>
  <c r="L1139" i="7"/>
  <c r="S1139" i="7" s="1"/>
  <c r="T1139" i="7" s="1"/>
  <c r="L1140" i="7"/>
  <c r="S1140" i="7" s="1"/>
  <c r="T1140" i="7" s="1"/>
  <c r="L1141" i="7"/>
  <c r="S1141" i="7" s="1"/>
  <c r="T1141" i="7" s="1"/>
  <c r="L1142" i="7"/>
  <c r="S1142" i="7" s="1"/>
  <c r="T1142" i="7" s="1"/>
  <c r="L1143" i="7"/>
  <c r="S1143" i="7" s="1"/>
  <c r="T1143" i="7" s="1"/>
  <c r="L1144" i="7"/>
  <c r="S1144" i="7" s="1"/>
  <c r="T1144" i="7" s="1"/>
  <c r="L1145" i="7"/>
  <c r="S1145" i="7" s="1"/>
  <c r="T1145" i="7" s="1"/>
  <c r="L1146" i="7"/>
  <c r="S1146" i="7" s="1"/>
  <c r="T1146" i="7" s="1"/>
  <c r="L1147" i="7"/>
  <c r="S1147" i="7" s="1"/>
  <c r="T1147" i="7" s="1"/>
  <c r="L1148" i="7"/>
  <c r="S1148" i="7" s="1"/>
  <c r="T1148" i="7" s="1"/>
  <c r="L1149" i="7"/>
  <c r="S1149" i="7" s="1"/>
  <c r="T1149" i="7" s="1"/>
  <c r="L1150" i="7"/>
  <c r="S1150" i="7" s="1"/>
  <c r="T1150" i="7" s="1"/>
  <c r="L1151" i="7"/>
  <c r="S1151" i="7" s="1"/>
  <c r="T1151" i="7" s="1"/>
  <c r="L1152" i="7"/>
  <c r="S1152" i="7" s="1"/>
  <c r="T1152" i="7" s="1"/>
  <c r="L1153" i="7"/>
  <c r="S1153" i="7" s="1"/>
  <c r="T1153" i="7" s="1"/>
  <c r="L1154" i="7"/>
  <c r="S1154" i="7" s="1"/>
  <c r="T1154" i="7" s="1"/>
  <c r="L1155" i="7"/>
  <c r="S1155" i="7" s="1"/>
  <c r="T1155" i="7" s="1"/>
  <c r="L1156" i="7"/>
  <c r="S1156" i="7" s="1"/>
  <c r="T1156" i="7" s="1"/>
  <c r="L1157" i="7"/>
  <c r="S1157" i="7" s="1"/>
  <c r="T1157" i="7" s="1"/>
  <c r="L1158" i="7"/>
  <c r="S1158" i="7" s="1"/>
  <c r="T1158" i="7" s="1"/>
  <c r="L1159" i="7"/>
  <c r="S1159" i="7" s="1"/>
  <c r="T1159" i="7" s="1"/>
  <c r="L1160" i="7"/>
  <c r="S1160" i="7" s="1"/>
  <c r="T1160" i="7" s="1"/>
  <c r="L1161" i="7"/>
  <c r="S1161" i="7" s="1"/>
  <c r="T1161" i="7" s="1"/>
  <c r="L1162" i="7"/>
  <c r="S1162" i="7" s="1"/>
  <c r="T1162" i="7" s="1"/>
  <c r="L1163" i="7"/>
  <c r="S1163" i="7" s="1"/>
  <c r="T1163" i="7" s="1"/>
  <c r="L1164" i="7"/>
  <c r="S1164" i="7" s="1"/>
  <c r="T1164" i="7" s="1"/>
  <c r="L1165" i="7"/>
  <c r="S1165" i="7" s="1"/>
  <c r="T1165" i="7" s="1"/>
  <c r="L1166" i="7"/>
  <c r="S1166" i="7" s="1"/>
  <c r="T1166" i="7" s="1"/>
  <c r="L1167" i="7"/>
  <c r="S1167" i="7" s="1"/>
  <c r="T1167" i="7" s="1"/>
  <c r="L1168" i="7"/>
  <c r="S1168" i="7" s="1"/>
  <c r="T1168" i="7" s="1"/>
  <c r="L1169" i="7"/>
  <c r="S1169" i="7" s="1"/>
  <c r="T1169" i="7" s="1"/>
  <c r="L1170" i="7"/>
  <c r="S1170" i="7" s="1"/>
  <c r="T1170" i="7" s="1"/>
  <c r="L1171" i="7"/>
  <c r="S1171" i="7" s="1"/>
  <c r="T1171" i="7" s="1"/>
  <c r="L1172" i="7"/>
  <c r="S1172" i="7" s="1"/>
  <c r="T1172" i="7" s="1"/>
  <c r="L1173" i="7"/>
  <c r="S1173" i="7" s="1"/>
  <c r="T1173" i="7" s="1"/>
  <c r="L1174" i="7"/>
  <c r="S1174" i="7" s="1"/>
  <c r="T1174" i="7" s="1"/>
  <c r="L1175" i="7"/>
  <c r="S1175" i="7" s="1"/>
  <c r="T1175" i="7" s="1"/>
  <c r="L1176" i="7"/>
  <c r="S1176" i="7" s="1"/>
  <c r="T1176" i="7" s="1"/>
  <c r="L1177" i="7"/>
  <c r="S1177" i="7" s="1"/>
  <c r="T1177" i="7" s="1"/>
  <c r="L1178" i="7"/>
  <c r="S1178" i="7" s="1"/>
  <c r="T1178" i="7" s="1"/>
  <c r="L1179" i="7"/>
  <c r="S1179" i="7" s="1"/>
  <c r="T1179" i="7" s="1"/>
  <c r="L1180" i="7"/>
  <c r="S1180" i="7" s="1"/>
  <c r="T1180" i="7" s="1"/>
  <c r="L1181" i="7"/>
  <c r="S1181" i="7" s="1"/>
  <c r="T1181" i="7" s="1"/>
  <c r="L1182" i="7"/>
  <c r="S1182" i="7" s="1"/>
  <c r="T1182" i="7" s="1"/>
  <c r="L1183" i="7"/>
  <c r="S1183" i="7" s="1"/>
  <c r="T1183" i="7" s="1"/>
  <c r="L1184" i="7"/>
  <c r="S1184" i="7" s="1"/>
  <c r="T1184" i="7" s="1"/>
  <c r="L1185" i="7"/>
  <c r="S1185" i="7" s="1"/>
  <c r="T1185" i="7" s="1"/>
  <c r="L1186" i="7"/>
  <c r="S1186" i="7" s="1"/>
  <c r="T1186" i="7" s="1"/>
  <c r="L1187" i="7"/>
  <c r="S1187" i="7" s="1"/>
  <c r="T1187" i="7" s="1"/>
  <c r="L1188" i="7"/>
  <c r="S1188" i="7" s="1"/>
  <c r="T1188" i="7" s="1"/>
  <c r="L1189" i="7"/>
  <c r="S1189" i="7" s="1"/>
  <c r="T1189" i="7" s="1"/>
  <c r="L1190" i="7"/>
  <c r="S1190" i="7" s="1"/>
  <c r="T1190" i="7" s="1"/>
  <c r="L1191" i="7"/>
  <c r="S1191" i="7" s="1"/>
  <c r="T1191" i="7" s="1"/>
  <c r="L1192" i="7"/>
  <c r="S1192" i="7" s="1"/>
  <c r="T1192" i="7" s="1"/>
  <c r="L1193" i="7"/>
  <c r="S1193" i="7" s="1"/>
  <c r="T1193" i="7" s="1"/>
  <c r="L1194" i="7"/>
  <c r="S1194" i="7" s="1"/>
  <c r="T1194" i="7" s="1"/>
  <c r="L1195" i="7"/>
  <c r="S1195" i="7" s="1"/>
  <c r="T1195" i="7" s="1"/>
  <c r="L1196" i="7"/>
  <c r="S1196" i="7" s="1"/>
  <c r="T1196" i="7" s="1"/>
  <c r="L1197" i="7"/>
  <c r="S1197" i="7" s="1"/>
  <c r="T1197" i="7" s="1"/>
  <c r="L1198" i="7"/>
  <c r="S1198" i="7" s="1"/>
  <c r="T1198" i="7" s="1"/>
  <c r="L1199" i="7"/>
  <c r="S1199" i="7" s="1"/>
  <c r="T1199" i="7" s="1"/>
  <c r="L1200" i="7"/>
  <c r="S1200" i="7" s="1"/>
  <c r="T1200" i="7" s="1"/>
  <c r="L1201" i="7"/>
  <c r="S1201" i="7" s="1"/>
  <c r="T1201" i="7" s="1"/>
  <c r="L1202" i="7"/>
  <c r="S1202" i="7" s="1"/>
  <c r="T1202" i="7" s="1"/>
  <c r="L1203" i="7"/>
  <c r="S1203" i="7" s="1"/>
  <c r="T1203" i="7" s="1"/>
  <c r="L1204" i="7"/>
  <c r="S1204" i="7" s="1"/>
  <c r="T1204" i="7" s="1"/>
  <c r="L1205" i="7"/>
  <c r="S1205" i="7" s="1"/>
  <c r="T1205" i="7" s="1"/>
  <c r="L1206" i="7"/>
  <c r="S1206" i="7" s="1"/>
  <c r="T1206" i="7" s="1"/>
  <c r="L1207" i="7"/>
  <c r="S1207" i="7" s="1"/>
  <c r="T1207" i="7" s="1"/>
  <c r="L1208" i="7"/>
  <c r="S1208" i="7" s="1"/>
  <c r="T1208" i="7" s="1"/>
  <c r="L1209" i="7"/>
  <c r="S1209" i="7" s="1"/>
  <c r="T1209" i="7" s="1"/>
  <c r="L1210" i="7"/>
  <c r="S1210" i="7" s="1"/>
  <c r="T1210" i="7" s="1"/>
  <c r="L1211" i="7"/>
  <c r="S1211" i="7" s="1"/>
  <c r="T1211" i="7" s="1"/>
  <c r="L1212" i="7"/>
  <c r="S1212" i="7" s="1"/>
  <c r="T1212" i="7" s="1"/>
  <c r="L1213" i="7"/>
  <c r="S1213" i="7" s="1"/>
  <c r="T1213" i="7" s="1"/>
  <c r="L1214" i="7"/>
  <c r="S1214" i="7" s="1"/>
  <c r="T1214" i="7" s="1"/>
  <c r="L1215" i="7"/>
  <c r="S1215" i="7" s="1"/>
  <c r="T1215" i="7" s="1"/>
  <c r="L1216" i="7"/>
  <c r="S1216" i="7" s="1"/>
  <c r="T1216" i="7" s="1"/>
  <c r="L1217" i="7"/>
  <c r="S1217" i="7" s="1"/>
  <c r="T1217" i="7" s="1"/>
  <c r="L1218" i="7"/>
  <c r="S1218" i="7" s="1"/>
  <c r="T1218" i="7" s="1"/>
  <c r="L1219" i="7"/>
  <c r="S1219" i="7" s="1"/>
  <c r="T1219" i="7" s="1"/>
  <c r="L1220" i="7"/>
  <c r="S1220" i="7" s="1"/>
  <c r="T1220" i="7" s="1"/>
  <c r="L1221" i="7"/>
  <c r="S1221" i="7" s="1"/>
  <c r="T1221" i="7" s="1"/>
  <c r="L1222" i="7"/>
  <c r="S1222" i="7" s="1"/>
  <c r="T1222" i="7" s="1"/>
  <c r="L1223" i="7"/>
  <c r="S1223" i="7" s="1"/>
  <c r="T1223" i="7" s="1"/>
  <c r="L1224" i="7"/>
  <c r="S1224" i="7" s="1"/>
  <c r="T1224" i="7" s="1"/>
  <c r="L1225" i="7"/>
  <c r="S1225" i="7" s="1"/>
  <c r="T1225" i="7" s="1"/>
  <c r="L1226" i="7"/>
  <c r="S1226" i="7" s="1"/>
  <c r="T1226" i="7" s="1"/>
  <c r="L1227" i="7"/>
  <c r="S1227" i="7" s="1"/>
  <c r="T1227" i="7" s="1"/>
  <c r="L1228" i="7"/>
  <c r="S1228" i="7" s="1"/>
  <c r="T1228" i="7" s="1"/>
  <c r="L1229" i="7"/>
  <c r="S1229" i="7" s="1"/>
  <c r="T1229" i="7" s="1"/>
  <c r="L1230" i="7"/>
  <c r="S1230" i="7" s="1"/>
  <c r="T1230" i="7" s="1"/>
  <c r="L1231" i="7"/>
  <c r="S1231" i="7" s="1"/>
  <c r="T1231" i="7" s="1"/>
  <c r="L1232" i="7"/>
  <c r="S1232" i="7" s="1"/>
  <c r="T1232" i="7" s="1"/>
  <c r="L1233" i="7"/>
  <c r="S1233" i="7" s="1"/>
  <c r="T1233" i="7" s="1"/>
  <c r="L1234" i="7"/>
  <c r="S1234" i="7" s="1"/>
  <c r="T1234" i="7" s="1"/>
  <c r="L1235" i="7"/>
  <c r="S1235" i="7" s="1"/>
  <c r="T1235" i="7" s="1"/>
  <c r="L1236" i="7"/>
  <c r="S1236" i="7" s="1"/>
  <c r="T1236" i="7" s="1"/>
  <c r="L1237" i="7"/>
  <c r="S1237" i="7" s="1"/>
  <c r="T1237" i="7" s="1"/>
  <c r="L1238" i="7"/>
  <c r="S1238" i="7" s="1"/>
  <c r="T1238" i="7" s="1"/>
  <c r="L1239" i="7"/>
  <c r="S1239" i="7" s="1"/>
  <c r="T1239" i="7" s="1"/>
  <c r="L1240" i="7"/>
  <c r="S1240" i="7" s="1"/>
  <c r="T1240" i="7" s="1"/>
  <c r="L1241" i="7"/>
  <c r="S1241" i="7" s="1"/>
  <c r="T1241" i="7" s="1"/>
  <c r="L1242" i="7"/>
  <c r="S1242" i="7" s="1"/>
  <c r="T1242" i="7" s="1"/>
  <c r="L1243" i="7"/>
  <c r="S1243" i="7" s="1"/>
  <c r="T1243" i="7" s="1"/>
  <c r="L1244" i="7"/>
  <c r="S1244" i="7" s="1"/>
  <c r="T1244" i="7" s="1"/>
  <c r="L1245" i="7"/>
  <c r="S1245" i="7" s="1"/>
  <c r="T1245" i="7" s="1"/>
  <c r="L1246" i="7"/>
  <c r="S1246" i="7" s="1"/>
  <c r="T1246" i="7" s="1"/>
  <c r="L1247" i="7"/>
  <c r="S1247" i="7" s="1"/>
  <c r="T1247" i="7" s="1"/>
  <c r="L1248" i="7"/>
  <c r="S1248" i="7" s="1"/>
  <c r="T1248" i="7" s="1"/>
  <c r="L1249" i="7"/>
  <c r="S1249" i="7" s="1"/>
  <c r="T1249" i="7" s="1"/>
  <c r="L1250" i="7"/>
  <c r="S1250" i="7" s="1"/>
  <c r="T1250" i="7" s="1"/>
  <c r="L1251" i="7"/>
  <c r="S1251" i="7" s="1"/>
  <c r="T1251" i="7" s="1"/>
  <c r="L1252" i="7"/>
  <c r="S1252" i="7" s="1"/>
  <c r="T1252" i="7" s="1"/>
  <c r="L1253" i="7"/>
  <c r="S1253" i="7" s="1"/>
  <c r="T1253" i="7" s="1"/>
  <c r="L1254" i="7"/>
  <c r="S1254" i="7" s="1"/>
  <c r="T1254" i="7" s="1"/>
  <c r="L1255" i="7"/>
  <c r="S1255" i="7" s="1"/>
  <c r="T1255" i="7" s="1"/>
  <c r="L1256" i="7"/>
  <c r="S1256" i="7" s="1"/>
  <c r="T1256" i="7" s="1"/>
  <c r="L1257" i="7"/>
  <c r="S1257" i="7" s="1"/>
  <c r="T1257" i="7" s="1"/>
  <c r="L1258" i="7"/>
  <c r="S1258" i="7" s="1"/>
  <c r="T1258" i="7" s="1"/>
  <c r="L1259" i="7"/>
  <c r="S1259" i="7" s="1"/>
  <c r="T1259" i="7" s="1"/>
  <c r="L1260" i="7"/>
  <c r="S1260" i="7" s="1"/>
  <c r="T1260" i="7" s="1"/>
  <c r="L1261" i="7"/>
  <c r="S1261" i="7" s="1"/>
  <c r="T1261" i="7" s="1"/>
  <c r="L1262" i="7"/>
  <c r="S1262" i="7" s="1"/>
  <c r="T1262" i="7" s="1"/>
  <c r="L1263" i="7"/>
  <c r="S1263" i="7" s="1"/>
  <c r="T1263" i="7" s="1"/>
  <c r="L1264" i="7"/>
  <c r="S1264" i="7" s="1"/>
  <c r="T1264" i="7" s="1"/>
  <c r="L1265" i="7"/>
  <c r="S1265" i="7" s="1"/>
  <c r="T1265" i="7" s="1"/>
  <c r="L1266" i="7"/>
  <c r="S1266" i="7" s="1"/>
  <c r="T1266" i="7" s="1"/>
  <c r="L1267" i="7"/>
  <c r="S1267" i="7" s="1"/>
  <c r="T1267" i="7" s="1"/>
  <c r="L1268" i="7"/>
  <c r="S1268" i="7" s="1"/>
  <c r="T1268" i="7" s="1"/>
  <c r="L1269" i="7"/>
  <c r="S1269" i="7" s="1"/>
  <c r="T1269" i="7" s="1"/>
  <c r="L1270" i="7"/>
  <c r="S1270" i="7" s="1"/>
  <c r="T1270" i="7" s="1"/>
  <c r="L1271" i="7"/>
  <c r="S1271" i="7" s="1"/>
  <c r="T1271" i="7" s="1"/>
  <c r="L1272" i="7"/>
  <c r="S1272" i="7" s="1"/>
  <c r="T1272" i="7" s="1"/>
  <c r="L1273" i="7"/>
  <c r="S1273" i="7" s="1"/>
  <c r="T1273" i="7" s="1"/>
  <c r="L1274" i="7"/>
  <c r="S1274" i="7" s="1"/>
  <c r="T1274" i="7" s="1"/>
  <c r="L1275" i="7"/>
  <c r="S1275" i="7" s="1"/>
  <c r="T1275" i="7" s="1"/>
  <c r="L1276" i="7"/>
  <c r="S1276" i="7" s="1"/>
  <c r="T1276" i="7" s="1"/>
  <c r="L1277" i="7"/>
  <c r="S1277" i="7" s="1"/>
  <c r="T1277" i="7" s="1"/>
  <c r="L1278" i="7"/>
  <c r="S1278" i="7" s="1"/>
  <c r="T1278" i="7" s="1"/>
  <c r="L1279" i="7"/>
  <c r="S1279" i="7" s="1"/>
  <c r="T1279" i="7" s="1"/>
  <c r="L1280" i="7"/>
  <c r="S1280" i="7" s="1"/>
  <c r="T1280" i="7" s="1"/>
  <c r="L1281" i="7"/>
  <c r="S1281" i="7" s="1"/>
  <c r="T1281" i="7" s="1"/>
  <c r="L1282" i="7"/>
  <c r="S1282" i="7" s="1"/>
  <c r="T1282" i="7" s="1"/>
  <c r="L1283" i="7"/>
  <c r="S1283" i="7" s="1"/>
  <c r="T1283" i="7" s="1"/>
  <c r="L1284" i="7"/>
  <c r="S1284" i="7" s="1"/>
  <c r="T1284" i="7" s="1"/>
  <c r="L1285" i="7"/>
  <c r="S1285" i="7" s="1"/>
  <c r="T1285" i="7" s="1"/>
  <c r="L1286" i="7"/>
  <c r="S1286" i="7" s="1"/>
  <c r="T1286" i="7" s="1"/>
  <c r="L1287" i="7"/>
  <c r="S1287" i="7" s="1"/>
  <c r="T1287" i="7" s="1"/>
  <c r="L1288" i="7"/>
  <c r="S1288" i="7" s="1"/>
  <c r="T1288" i="7" s="1"/>
  <c r="L1289" i="7"/>
  <c r="S1289" i="7" s="1"/>
  <c r="T1289" i="7" s="1"/>
  <c r="L1290" i="7"/>
  <c r="S1290" i="7" s="1"/>
  <c r="T1290" i="7" s="1"/>
  <c r="L1291" i="7"/>
  <c r="S1291" i="7" s="1"/>
  <c r="T1291" i="7" s="1"/>
  <c r="L1292" i="7"/>
  <c r="S1292" i="7" s="1"/>
  <c r="T1292" i="7" s="1"/>
  <c r="L1293" i="7"/>
  <c r="S1293" i="7" s="1"/>
  <c r="T1293" i="7" s="1"/>
  <c r="L1294" i="7"/>
  <c r="S1294" i="7" s="1"/>
  <c r="T1294" i="7" s="1"/>
  <c r="L1295" i="7"/>
  <c r="S1295" i="7" s="1"/>
  <c r="T1295" i="7" s="1"/>
  <c r="L1296" i="7"/>
  <c r="S1296" i="7" s="1"/>
  <c r="T1296" i="7" s="1"/>
  <c r="L1297" i="7"/>
  <c r="S1297" i="7" s="1"/>
  <c r="T1297" i="7" s="1"/>
  <c r="L1298" i="7"/>
  <c r="S1298" i="7" s="1"/>
  <c r="T1298" i="7" s="1"/>
  <c r="L1299" i="7"/>
  <c r="S1299" i="7" s="1"/>
  <c r="T1299" i="7" s="1"/>
  <c r="L1300" i="7"/>
  <c r="S1300" i="7" s="1"/>
  <c r="T1300" i="7" s="1"/>
  <c r="L1301" i="7"/>
  <c r="S1301" i="7" s="1"/>
  <c r="T1301" i="7" s="1"/>
  <c r="L1302" i="7"/>
  <c r="S1302" i="7" s="1"/>
  <c r="T1302" i="7" s="1"/>
  <c r="L1303" i="7"/>
  <c r="S1303" i="7" s="1"/>
  <c r="T1303" i="7" s="1"/>
  <c r="L1304" i="7"/>
  <c r="S1304" i="7" s="1"/>
  <c r="T1304" i="7" s="1"/>
  <c r="L1305" i="7"/>
  <c r="S1305" i="7" s="1"/>
  <c r="T1305" i="7" s="1"/>
  <c r="L1306" i="7"/>
  <c r="S1306" i="7" s="1"/>
  <c r="T1306" i="7" s="1"/>
  <c r="L1307" i="7"/>
  <c r="S1307" i="7" s="1"/>
  <c r="T1307" i="7" s="1"/>
  <c r="L1308" i="7"/>
  <c r="S1308" i="7" s="1"/>
  <c r="T1308" i="7" s="1"/>
  <c r="L1309" i="7"/>
  <c r="S1309" i="7" s="1"/>
  <c r="T1309" i="7" s="1"/>
  <c r="L1310" i="7"/>
  <c r="S1310" i="7" s="1"/>
  <c r="T1310" i="7" s="1"/>
  <c r="L1311" i="7"/>
  <c r="S1311" i="7" s="1"/>
  <c r="T1311" i="7" s="1"/>
  <c r="L1312" i="7"/>
  <c r="S1312" i="7" s="1"/>
  <c r="T1312" i="7" s="1"/>
  <c r="L1313" i="7"/>
  <c r="S1313" i="7" s="1"/>
  <c r="T1313" i="7" s="1"/>
  <c r="L1314" i="7"/>
  <c r="S1314" i="7" s="1"/>
  <c r="T1314" i="7" s="1"/>
  <c r="L1315" i="7"/>
  <c r="S1315" i="7" s="1"/>
  <c r="T1315" i="7" s="1"/>
  <c r="L1316" i="7"/>
  <c r="S1316" i="7" s="1"/>
  <c r="T1316" i="7" s="1"/>
  <c r="L1317" i="7"/>
  <c r="S1317" i="7" s="1"/>
  <c r="T1317" i="7" s="1"/>
  <c r="L1318" i="7"/>
  <c r="S1318" i="7" s="1"/>
  <c r="T1318" i="7" s="1"/>
  <c r="L1319" i="7"/>
  <c r="S1319" i="7" s="1"/>
  <c r="T1319" i="7" s="1"/>
  <c r="L1320" i="7"/>
  <c r="S1320" i="7" s="1"/>
  <c r="T1320" i="7" s="1"/>
  <c r="L1321" i="7"/>
  <c r="S1321" i="7" s="1"/>
  <c r="T1321" i="7" s="1"/>
  <c r="L1322" i="7"/>
  <c r="S1322" i="7" s="1"/>
  <c r="T1322" i="7" s="1"/>
  <c r="L1323" i="7"/>
  <c r="S1323" i="7" s="1"/>
  <c r="T1323" i="7" s="1"/>
  <c r="L1324" i="7"/>
  <c r="S1324" i="7" s="1"/>
  <c r="T1324" i="7" s="1"/>
  <c r="L1325" i="7"/>
  <c r="S1325" i="7" s="1"/>
  <c r="T1325" i="7" s="1"/>
  <c r="L1326" i="7"/>
  <c r="S1326" i="7" s="1"/>
  <c r="T1326" i="7" s="1"/>
  <c r="L1327" i="7"/>
  <c r="S1327" i="7" s="1"/>
  <c r="T1327" i="7" s="1"/>
  <c r="L1328" i="7"/>
  <c r="S1328" i="7" s="1"/>
  <c r="T1328" i="7" s="1"/>
  <c r="L1329" i="7"/>
  <c r="S1329" i="7" s="1"/>
  <c r="T1329" i="7" s="1"/>
  <c r="L1330" i="7"/>
  <c r="S1330" i="7" s="1"/>
  <c r="T1330" i="7" s="1"/>
  <c r="L1331" i="7"/>
  <c r="S1331" i="7" s="1"/>
  <c r="T1331" i="7" s="1"/>
  <c r="L1332" i="7"/>
  <c r="S1332" i="7" s="1"/>
  <c r="T1332" i="7" s="1"/>
  <c r="L1333" i="7"/>
  <c r="S1333" i="7" s="1"/>
  <c r="T1333" i="7" s="1"/>
  <c r="L1334" i="7"/>
  <c r="S1334" i="7" s="1"/>
  <c r="T1334" i="7" s="1"/>
  <c r="L1335" i="7"/>
  <c r="S1335" i="7" s="1"/>
  <c r="T1335" i="7" s="1"/>
  <c r="L1336" i="7"/>
  <c r="S1336" i="7" s="1"/>
  <c r="T1336" i="7" s="1"/>
  <c r="L1337" i="7"/>
  <c r="S1337" i="7" s="1"/>
  <c r="T1337" i="7" s="1"/>
  <c r="L1338" i="7"/>
  <c r="S1338" i="7" s="1"/>
  <c r="T1338" i="7" s="1"/>
  <c r="L1339" i="7"/>
  <c r="S1339" i="7" s="1"/>
  <c r="T1339" i="7" s="1"/>
  <c r="L1340" i="7"/>
  <c r="S1340" i="7" s="1"/>
  <c r="T1340" i="7" s="1"/>
  <c r="L1341" i="7"/>
  <c r="S1341" i="7" s="1"/>
  <c r="T1341" i="7" s="1"/>
  <c r="L1342" i="7"/>
  <c r="S1342" i="7" s="1"/>
  <c r="T1342" i="7" s="1"/>
  <c r="L1343" i="7"/>
  <c r="S1343" i="7" s="1"/>
  <c r="T1343" i="7" s="1"/>
  <c r="L1344" i="7"/>
  <c r="S1344" i="7" s="1"/>
  <c r="T1344" i="7" s="1"/>
  <c r="L1345" i="7"/>
  <c r="S1345" i="7" s="1"/>
  <c r="T1345" i="7" s="1"/>
  <c r="L1346" i="7"/>
  <c r="S1346" i="7" s="1"/>
  <c r="T1346" i="7" s="1"/>
  <c r="L1347" i="7"/>
  <c r="S1347" i="7" s="1"/>
  <c r="T1347" i="7" s="1"/>
  <c r="L1348" i="7"/>
  <c r="S1348" i="7" s="1"/>
  <c r="T1348" i="7" s="1"/>
  <c r="L1349" i="7"/>
  <c r="S1349" i="7" s="1"/>
  <c r="T1349" i="7" s="1"/>
  <c r="L1350" i="7"/>
  <c r="S1350" i="7" s="1"/>
  <c r="T1350" i="7" s="1"/>
  <c r="L1351" i="7"/>
  <c r="S1351" i="7" s="1"/>
  <c r="T1351" i="7" s="1"/>
  <c r="L1352" i="7"/>
  <c r="S1352" i="7" s="1"/>
  <c r="T1352" i="7" s="1"/>
  <c r="L1353" i="7"/>
  <c r="S1353" i="7" s="1"/>
  <c r="T1353" i="7" s="1"/>
  <c r="L1354" i="7"/>
  <c r="S1354" i="7" s="1"/>
  <c r="T1354" i="7" s="1"/>
  <c r="L1355" i="7"/>
  <c r="S1355" i="7" s="1"/>
  <c r="T1355" i="7" s="1"/>
  <c r="L1356" i="7"/>
  <c r="S1356" i="7" s="1"/>
  <c r="T1356" i="7" s="1"/>
  <c r="L1357" i="7"/>
  <c r="S1357" i="7" s="1"/>
  <c r="T1357" i="7" s="1"/>
  <c r="L1358" i="7"/>
  <c r="S1358" i="7" s="1"/>
  <c r="T1358" i="7" s="1"/>
  <c r="L1359" i="7"/>
  <c r="S1359" i="7" s="1"/>
  <c r="T1359" i="7" s="1"/>
  <c r="L1360" i="7"/>
  <c r="S1360" i="7" s="1"/>
  <c r="T1360" i="7" s="1"/>
  <c r="L1361" i="7"/>
  <c r="S1361" i="7" s="1"/>
  <c r="T1361" i="7" s="1"/>
  <c r="L1362" i="7"/>
  <c r="S1362" i="7" s="1"/>
  <c r="T1362" i="7" s="1"/>
  <c r="L1363" i="7"/>
  <c r="S1363" i="7" s="1"/>
  <c r="T1363" i="7" s="1"/>
  <c r="L1364" i="7"/>
  <c r="S1364" i="7" s="1"/>
  <c r="T1364" i="7" s="1"/>
  <c r="L1365" i="7"/>
  <c r="S1365" i="7" s="1"/>
  <c r="T1365" i="7" s="1"/>
  <c r="S1366" i="7"/>
  <c r="T1366" i="7" s="1"/>
  <c r="L1367" i="7"/>
  <c r="S1367" i="7" s="1"/>
  <c r="T1367" i="7" s="1"/>
  <c r="L1368" i="7"/>
  <c r="S1368" i="7" s="1"/>
  <c r="T1368" i="7" s="1"/>
  <c r="L1369" i="7"/>
  <c r="S1369" i="7" s="1"/>
  <c r="T1369" i="7" s="1"/>
  <c r="L1370" i="7"/>
  <c r="S1370" i="7" s="1"/>
  <c r="T1370" i="7" s="1"/>
  <c r="L1371" i="7"/>
  <c r="S1371" i="7" s="1"/>
  <c r="T1371" i="7" s="1"/>
  <c r="L1372" i="7"/>
  <c r="S1372" i="7" s="1"/>
  <c r="T1372" i="7" s="1"/>
  <c r="L1373" i="7"/>
  <c r="S1373" i="7" s="1"/>
  <c r="T1373" i="7" s="1"/>
  <c r="L1374" i="7"/>
  <c r="S1374" i="7" s="1"/>
  <c r="T1374" i="7" s="1"/>
  <c r="L1375" i="7"/>
  <c r="S1375" i="7" s="1"/>
  <c r="T1375" i="7" s="1"/>
  <c r="L1376" i="7"/>
  <c r="S1376" i="7" s="1"/>
  <c r="T1376" i="7" s="1"/>
  <c r="L1377" i="7"/>
  <c r="S1377" i="7" s="1"/>
  <c r="T1377" i="7" s="1"/>
  <c r="L1378" i="7"/>
  <c r="S1378" i="7" s="1"/>
  <c r="T1378" i="7" s="1"/>
  <c r="L1379" i="7"/>
  <c r="S1379" i="7" s="1"/>
  <c r="T1379" i="7" s="1"/>
  <c r="L1380" i="7"/>
  <c r="S1380" i="7" s="1"/>
  <c r="T1380" i="7" s="1"/>
  <c r="L1381" i="7"/>
  <c r="S1381" i="7" s="1"/>
  <c r="T1381" i="7" s="1"/>
  <c r="L1382" i="7"/>
  <c r="S1382" i="7" s="1"/>
  <c r="T1382" i="7" s="1"/>
  <c r="L1383" i="7"/>
  <c r="S1383" i="7" s="1"/>
  <c r="T1383" i="7" s="1"/>
  <c r="L1384" i="7"/>
  <c r="S1384" i="7" s="1"/>
  <c r="T1384" i="7" s="1"/>
  <c r="L1385" i="7"/>
  <c r="S1385" i="7" s="1"/>
  <c r="T1385" i="7" s="1"/>
  <c r="L1386" i="7"/>
  <c r="S1386" i="7" s="1"/>
  <c r="T1386" i="7" s="1"/>
  <c r="L1387" i="7"/>
  <c r="S1387" i="7" s="1"/>
  <c r="T1387" i="7" s="1"/>
  <c r="L1388" i="7"/>
  <c r="S1388" i="7" s="1"/>
  <c r="T1388" i="7" s="1"/>
  <c r="L1389" i="7"/>
  <c r="S1389" i="7" s="1"/>
  <c r="T1389" i="7" s="1"/>
  <c r="L1390" i="7"/>
  <c r="S1390" i="7" s="1"/>
  <c r="T1390" i="7" s="1"/>
  <c r="L1391" i="7"/>
  <c r="S1391" i="7" s="1"/>
  <c r="T1391" i="7" s="1"/>
  <c r="L1392" i="7"/>
  <c r="S1392" i="7" s="1"/>
  <c r="T1392" i="7" s="1"/>
  <c r="L1393" i="7"/>
  <c r="S1393" i="7" s="1"/>
  <c r="T1393" i="7" s="1"/>
  <c r="L1394" i="7"/>
  <c r="S1394" i="7" s="1"/>
  <c r="T1394" i="7" s="1"/>
  <c r="L1395" i="7"/>
  <c r="S1395" i="7" s="1"/>
  <c r="T1395" i="7" s="1"/>
  <c r="L1396" i="7"/>
  <c r="S1396" i="7" s="1"/>
  <c r="T1396" i="7" s="1"/>
  <c r="L1397" i="7"/>
  <c r="S1397" i="7" s="1"/>
  <c r="T1397" i="7" s="1"/>
  <c r="L1398" i="7"/>
  <c r="S1398" i="7" s="1"/>
  <c r="T1398" i="7" s="1"/>
  <c r="L1399" i="7"/>
  <c r="S1399" i="7" s="1"/>
  <c r="T1399" i="7" s="1"/>
  <c r="L1400" i="7"/>
  <c r="S1400" i="7" s="1"/>
  <c r="T1400" i="7" s="1"/>
  <c r="L1401" i="7"/>
  <c r="S1401" i="7" s="1"/>
  <c r="T1401" i="7" s="1"/>
  <c r="L1402" i="7"/>
  <c r="S1402" i="7" s="1"/>
  <c r="T1402" i="7" s="1"/>
  <c r="L1403" i="7"/>
  <c r="S1403" i="7" s="1"/>
  <c r="T1403" i="7" s="1"/>
  <c r="L1404" i="7"/>
  <c r="S1404" i="7" s="1"/>
  <c r="T1404" i="7" s="1"/>
  <c r="L1405" i="7"/>
  <c r="S1405" i="7" s="1"/>
  <c r="T1405" i="7" s="1"/>
  <c r="L1406" i="7"/>
  <c r="S1406" i="7" s="1"/>
  <c r="T1406" i="7" s="1"/>
  <c r="L1407" i="7"/>
  <c r="S1407" i="7" s="1"/>
  <c r="T1407" i="7" s="1"/>
  <c r="L1408" i="7"/>
  <c r="S1408" i="7" s="1"/>
  <c r="T1408" i="7" s="1"/>
  <c r="L1409" i="7"/>
  <c r="S1409" i="7" s="1"/>
  <c r="T1409" i="7" s="1"/>
  <c r="L1410" i="7"/>
  <c r="S1410" i="7" s="1"/>
  <c r="T1410" i="7" s="1"/>
  <c r="L1411" i="7"/>
  <c r="S1411" i="7" s="1"/>
  <c r="T1411" i="7" s="1"/>
  <c r="L1412" i="7"/>
  <c r="S1412" i="7" s="1"/>
  <c r="T1412" i="7" s="1"/>
  <c r="L1413" i="7"/>
  <c r="S1413" i="7" s="1"/>
  <c r="T1413" i="7" s="1"/>
  <c r="L1414" i="7"/>
  <c r="S1414" i="7" s="1"/>
  <c r="T1414" i="7" s="1"/>
  <c r="L1415" i="7"/>
  <c r="S1415" i="7" s="1"/>
  <c r="T1415" i="7" s="1"/>
  <c r="L1416" i="7"/>
  <c r="S1416" i="7" s="1"/>
  <c r="T1416" i="7" s="1"/>
  <c r="L1417" i="7"/>
  <c r="S1417" i="7" s="1"/>
  <c r="T1417" i="7" s="1"/>
  <c r="L1418" i="7"/>
  <c r="S1418" i="7" s="1"/>
  <c r="T1418" i="7" s="1"/>
  <c r="L1419" i="7"/>
  <c r="S1419" i="7" s="1"/>
  <c r="T1419" i="7" s="1"/>
  <c r="L1420" i="7"/>
  <c r="S1420" i="7" s="1"/>
  <c r="T1420" i="7" s="1"/>
  <c r="L1421" i="7"/>
  <c r="S1421" i="7" s="1"/>
  <c r="T1421" i="7" s="1"/>
  <c r="L1422" i="7"/>
  <c r="S1422" i="7" s="1"/>
  <c r="T1422" i="7" s="1"/>
  <c r="L1423" i="7"/>
  <c r="S1423" i="7" s="1"/>
  <c r="T1423" i="7" s="1"/>
  <c r="L1424" i="7"/>
  <c r="S1424" i="7" s="1"/>
  <c r="T1424" i="7" s="1"/>
  <c r="L1425" i="7"/>
  <c r="S1425" i="7" s="1"/>
  <c r="T1425" i="7" s="1"/>
  <c r="L1426" i="7"/>
  <c r="S1426" i="7" s="1"/>
  <c r="T1426" i="7" s="1"/>
  <c r="L1427" i="7"/>
  <c r="S1427" i="7" s="1"/>
  <c r="T1427" i="7" s="1"/>
  <c r="L1428" i="7"/>
  <c r="S1428" i="7" s="1"/>
  <c r="T1428" i="7" s="1"/>
  <c r="L1429" i="7"/>
  <c r="S1429" i="7" s="1"/>
  <c r="T1429" i="7" s="1"/>
  <c r="L1430" i="7"/>
  <c r="S1430" i="7" s="1"/>
  <c r="T1430" i="7" s="1"/>
  <c r="L1431" i="7"/>
  <c r="S1431" i="7" s="1"/>
  <c r="T1431" i="7" s="1"/>
  <c r="L1432" i="7"/>
  <c r="S1432" i="7" s="1"/>
  <c r="T1432" i="7" s="1"/>
  <c r="L1433" i="7"/>
  <c r="S1433" i="7" s="1"/>
  <c r="T1433" i="7" s="1"/>
  <c r="L1434" i="7"/>
  <c r="S1434" i="7" s="1"/>
  <c r="T1434" i="7" s="1"/>
  <c r="L1435" i="7"/>
  <c r="S1435" i="7" s="1"/>
  <c r="T1435" i="7" s="1"/>
  <c r="L1436" i="7"/>
  <c r="S1436" i="7" s="1"/>
  <c r="T1436" i="7" s="1"/>
  <c r="L1437" i="7"/>
  <c r="S1437" i="7" s="1"/>
  <c r="T1437" i="7" s="1"/>
  <c r="L1438" i="7"/>
  <c r="S1438" i="7" s="1"/>
  <c r="T1438" i="7" s="1"/>
  <c r="L1439" i="7"/>
  <c r="S1439" i="7" s="1"/>
  <c r="T1439" i="7" s="1"/>
  <c r="L1440" i="7"/>
  <c r="S1440" i="7" s="1"/>
  <c r="T1440" i="7" s="1"/>
  <c r="L1441" i="7"/>
  <c r="S1441" i="7" s="1"/>
  <c r="T1441" i="7" s="1"/>
  <c r="L1442" i="7"/>
  <c r="S1442" i="7" s="1"/>
  <c r="T1442" i="7" s="1"/>
  <c r="L1443" i="7"/>
  <c r="S1443" i="7" s="1"/>
  <c r="T1443" i="7" s="1"/>
  <c r="L1444" i="7"/>
  <c r="S1444" i="7" s="1"/>
  <c r="T1444" i="7" s="1"/>
  <c r="L1445" i="7"/>
  <c r="S1445" i="7" s="1"/>
  <c r="T1445" i="7" s="1"/>
  <c r="L1446" i="7"/>
  <c r="S1446" i="7" s="1"/>
  <c r="T1446" i="7" s="1"/>
  <c r="L1447" i="7"/>
  <c r="S1447" i="7" s="1"/>
  <c r="T1447" i="7" s="1"/>
  <c r="L1448" i="7"/>
  <c r="S1448" i="7" s="1"/>
  <c r="T1448" i="7" s="1"/>
  <c r="L1449" i="7"/>
  <c r="S1449" i="7" s="1"/>
  <c r="T1449" i="7" s="1"/>
  <c r="L1450" i="7"/>
  <c r="S1450" i="7" s="1"/>
  <c r="T1450" i="7" s="1"/>
  <c r="L1451" i="7"/>
  <c r="S1451" i="7" s="1"/>
  <c r="T1451" i="7" s="1"/>
  <c r="L1452" i="7"/>
  <c r="S1452" i="7" s="1"/>
  <c r="T1452" i="7" s="1"/>
  <c r="L1453" i="7"/>
  <c r="S1453" i="7" s="1"/>
  <c r="T1453" i="7" s="1"/>
  <c r="L1454" i="7"/>
  <c r="S1454" i="7" s="1"/>
  <c r="T1454" i="7" s="1"/>
  <c r="L1455" i="7"/>
  <c r="S1455" i="7" s="1"/>
  <c r="T1455" i="7" s="1"/>
  <c r="L1456" i="7"/>
  <c r="S1456" i="7" s="1"/>
  <c r="T1456" i="7" s="1"/>
  <c r="L1457" i="7"/>
  <c r="S1457" i="7" s="1"/>
  <c r="T1457" i="7" s="1"/>
  <c r="L1458" i="7"/>
  <c r="S1458" i="7" s="1"/>
  <c r="T1458" i="7" s="1"/>
  <c r="L1459" i="7"/>
  <c r="S1459" i="7" s="1"/>
  <c r="T1459" i="7" s="1"/>
  <c r="L1460" i="7"/>
  <c r="S1460" i="7" s="1"/>
  <c r="T1460" i="7" s="1"/>
  <c r="L1461" i="7"/>
  <c r="S1461" i="7" s="1"/>
  <c r="T1461" i="7" s="1"/>
  <c r="L1462" i="7"/>
  <c r="S1462" i="7" s="1"/>
  <c r="T1462" i="7" s="1"/>
  <c r="L1463" i="7"/>
  <c r="S1463" i="7" s="1"/>
  <c r="T1463" i="7" s="1"/>
  <c r="L1464" i="7"/>
  <c r="S1464" i="7" s="1"/>
  <c r="T1464" i="7" s="1"/>
  <c r="L1465" i="7"/>
  <c r="S1465" i="7" s="1"/>
  <c r="T1465" i="7" s="1"/>
  <c r="L1466" i="7"/>
  <c r="S1466" i="7" s="1"/>
  <c r="T1466" i="7" s="1"/>
  <c r="L1467" i="7"/>
  <c r="S1467" i="7" s="1"/>
  <c r="T1467" i="7" s="1"/>
  <c r="L1468" i="7"/>
  <c r="S1468" i="7" s="1"/>
  <c r="T1468" i="7" s="1"/>
  <c r="L1469" i="7"/>
  <c r="S1469" i="7" s="1"/>
  <c r="T1469" i="7" s="1"/>
  <c r="L1470" i="7"/>
  <c r="S1470" i="7" s="1"/>
  <c r="T1470" i="7" s="1"/>
  <c r="L1471" i="7"/>
  <c r="S1471" i="7" s="1"/>
  <c r="T1471" i="7" s="1"/>
  <c r="L1472" i="7"/>
  <c r="S1472" i="7" s="1"/>
  <c r="T1472" i="7" s="1"/>
  <c r="L1473" i="7"/>
  <c r="S1473" i="7" s="1"/>
  <c r="T1473" i="7" s="1"/>
  <c r="L1474" i="7"/>
  <c r="S1474" i="7" s="1"/>
  <c r="T1474" i="7" s="1"/>
  <c r="L1475" i="7"/>
  <c r="S1475" i="7" s="1"/>
  <c r="T1475" i="7" s="1"/>
  <c r="L1476" i="7"/>
  <c r="S1476" i="7" s="1"/>
  <c r="T1476" i="7" s="1"/>
  <c r="L1477" i="7"/>
  <c r="S1477" i="7" s="1"/>
  <c r="T1477" i="7" s="1"/>
  <c r="L1478" i="7"/>
  <c r="S1478" i="7" s="1"/>
  <c r="T1478" i="7" s="1"/>
  <c r="L1479" i="7"/>
  <c r="S1479" i="7" s="1"/>
  <c r="T1479" i="7" s="1"/>
  <c r="L1480" i="7"/>
  <c r="S1480" i="7" s="1"/>
  <c r="T1480" i="7" s="1"/>
  <c r="L1481" i="7"/>
  <c r="S1481" i="7" s="1"/>
  <c r="T1481" i="7" s="1"/>
  <c r="L1482" i="7"/>
  <c r="S1482" i="7" s="1"/>
  <c r="T1482" i="7" s="1"/>
  <c r="L1483" i="7"/>
  <c r="S1483" i="7" s="1"/>
  <c r="T1483" i="7" s="1"/>
  <c r="L1484" i="7"/>
  <c r="S1484" i="7" s="1"/>
  <c r="T1484" i="7" s="1"/>
  <c r="L1485" i="7"/>
  <c r="S1485" i="7" s="1"/>
  <c r="T1485" i="7" s="1"/>
  <c r="L1486" i="7"/>
  <c r="S1486" i="7" s="1"/>
  <c r="T1486" i="7" s="1"/>
  <c r="L1487" i="7"/>
  <c r="S1487" i="7" s="1"/>
  <c r="T1487" i="7" s="1"/>
  <c r="L1488" i="7"/>
  <c r="S1488" i="7" s="1"/>
  <c r="T1488" i="7" s="1"/>
  <c r="L1489" i="7"/>
  <c r="S1489" i="7" s="1"/>
  <c r="T1489" i="7" s="1"/>
  <c r="L1490" i="7"/>
  <c r="S1490" i="7" s="1"/>
  <c r="T1490" i="7" s="1"/>
  <c r="L1491" i="7"/>
  <c r="S1491" i="7" s="1"/>
  <c r="T1491" i="7" s="1"/>
  <c r="L1492" i="7"/>
  <c r="S1492" i="7" s="1"/>
  <c r="T1492" i="7" s="1"/>
  <c r="L1493" i="7"/>
  <c r="S1493" i="7" s="1"/>
  <c r="T1493" i="7" s="1"/>
  <c r="L1494" i="7"/>
  <c r="S1494" i="7" s="1"/>
  <c r="T1494" i="7" s="1"/>
  <c r="L1495" i="7"/>
  <c r="S1495" i="7" s="1"/>
  <c r="T1495" i="7" s="1"/>
  <c r="L1496" i="7"/>
  <c r="S1496" i="7" s="1"/>
  <c r="T1496" i="7" s="1"/>
  <c r="L1497" i="7"/>
  <c r="S1497" i="7" s="1"/>
  <c r="T1497" i="7" s="1"/>
  <c r="L1498" i="7"/>
  <c r="S1498" i="7" s="1"/>
  <c r="T1498" i="7" s="1"/>
  <c r="L1499" i="7"/>
  <c r="S1499" i="7" s="1"/>
  <c r="T1499" i="7" s="1"/>
  <c r="L1500" i="7"/>
  <c r="S1500" i="7" s="1"/>
  <c r="T1500" i="7" s="1"/>
  <c r="L1501" i="7"/>
  <c r="S1501" i="7" s="1"/>
  <c r="T1501" i="7" s="1"/>
  <c r="L1502" i="7"/>
  <c r="S1502" i="7" s="1"/>
  <c r="T1502" i="7" s="1"/>
  <c r="L1503" i="7"/>
  <c r="S1503" i="7" s="1"/>
  <c r="T1503" i="7" s="1"/>
  <c r="L1504" i="7"/>
  <c r="S1504" i="7" s="1"/>
  <c r="T1504" i="7" s="1"/>
  <c r="L1505" i="7"/>
  <c r="S1505" i="7" s="1"/>
  <c r="T1505" i="7" s="1"/>
  <c r="L1506" i="7"/>
  <c r="S1506" i="7" s="1"/>
  <c r="T1506" i="7" s="1"/>
  <c r="L1507" i="7"/>
  <c r="S1507" i="7" s="1"/>
  <c r="T1507" i="7" s="1"/>
  <c r="L1508" i="7"/>
  <c r="S1508" i="7" s="1"/>
  <c r="T1508" i="7" s="1"/>
  <c r="L1509" i="7"/>
  <c r="S1509" i="7" s="1"/>
  <c r="T1509" i="7" s="1"/>
  <c r="L1510" i="7"/>
  <c r="S1510" i="7" s="1"/>
  <c r="T1510" i="7" s="1"/>
  <c r="L1511" i="7"/>
  <c r="S1511" i="7" s="1"/>
  <c r="T1511" i="7" s="1"/>
  <c r="L1512" i="7"/>
  <c r="S1512" i="7" s="1"/>
  <c r="T1512" i="7" s="1"/>
  <c r="L1513" i="7"/>
  <c r="S1513" i="7" s="1"/>
  <c r="T1513" i="7" s="1"/>
  <c r="L1514" i="7"/>
  <c r="S1514" i="7" s="1"/>
  <c r="T1514" i="7" s="1"/>
  <c r="L1515" i="7"/>
  <c r="S1515" i="7" s="1"/>
  <c r="T1515" i="7" s="1"/>
  <c r="L1516" i="7"/>
  <c r="S1516" i="7" s="1"/>
  <c r="T1516" i="7" s="1"/>
  <c r="L1517" i="7"/>
  <c r="S1517" i="7" s="1"/>
  <c r="T1517" i="7" s="1"/>
  <c r="L1518" i="7"/>
  <c r="S1518" i="7" s="1"/>
  <c r="T1518" i="7" s="1"/>
  <c r="L3" i="7"/>
  <c r="S3" i="7" s="1"/>
  <c r="T3" i="7" s="1"/>
  <c r="L4" i="7"/>
  <c r="S4" i="7" s="1"/>
  <c r="T4" i="7" s="1"/>
  <c r="L5" i="7"/>
  <c r="S5" i="7" s="1"/>
  <c r="T5" i="7" s="1"/>
  <c r="L6" i="7"/>
  <c r="S6" i="7" s="1"/>
  <c r="T6" i="7" s="1"/>
  <c r="L7" i="7"/>
  <c r="S7" i="7" s="1"/>
  <c r="T7" i="7" s="1"/>
  <c r="L8" i="7"/>
  <c r="S8" i="7" s="1"/>
  <c r="T8" i="7" s="1"/>
  <c r="L9" i="7"/>
  <c r="S9" i="7" s="1"/>
  <c r="T9" i="7" s="1"/>
  <c r="L10" i="7"/>
  <c r="S10" i="7" s="1"/>
  <c r="T10" i="7" s="1"/>
  <c r="L11" i="7"/>
  <c r="S11" i="7" s="1"/>
  <c r="T11" i="7" s="1"/>
  <c r="L12" i="7"/>
  <c r="S12" i="7" s="1"/>
  <c r="T12" i="7" s="1"/>
  <c r="L13" i="7"/>
  <c r="S13" i="7" s="1"/>
  <c r="T13" i="7" s="1"/>
  <c r="L14" i="7"/>
  <c r="S14" i="7" s="1"/>
  <c r="T14" i="7" s="1"/>
  <c r="L15" i="7"/>
  <c r="S15" i="7" s="1"/>
  <c r="T15" i="7" s="1"/>
  <c r="L16" i="7"/>
  <c r="S16" i="7" s="1"/>
  <c r="T16" i="7" s="1"/>
  <c r="L17" i="7"/>
  <c r="S17" i="7" s="1"/>
  <c r="T17" i="7" s="1"/>
  <c r="L18" i="7"/>
  <c r="S18" i="7" s="1"/>
  <c r="T18" i="7" s="1"/>
  <c r="L19" i="7"/>
  <c r="S19" i="7" s="1"/>
  <c r="T19" i="7" s="1"/>
  <c r="L20" i="7"/>
  <c r="S20" i="7" s="1"/>
  <c r="T20" i="7" s="1"/>
  <c r="L21" i="7"/>
  <c r="S21" i="7" s="1"/>
  <c r="T21" i="7" s="1"/>
  <c r="L22" i="7"/>
  <c r="S22" i="7" s="1"/>
  <c r="T22" i="7" s="1"/>
  <c r="L23" i="7"/>
  <c r="S23" i="7" s="1"/>
  <c r="T23" i="7" s="1"/>
  <c r="L24" i="7"/>
  <c r="S24" i="7" s="1"/>
  <c r="T24" i="7" s="1"/>
  <c r="L25" i="7"/>
  <c r="S25" i="7" s="1"/>
  <c r="T25" i="7" s="1"/>
  <c r="L26" i="7"/>
  <c r="S26" i="7" s="1"/>
  <c r="T26" i="7" s="1"/>
  <c r="L27" i="7"/>
  <c r="S27" i="7" s="1"/>
  <c r="T27" i="7" s="1"/>
  <c r="L28" i="7"/>
  <c r="S28" i="7" s="1"/>
  <c r="T28" i="7" s="1"/>
  <c r="L29" i="7"/>
  <c r="S29" i="7" s="1"/>
  <c r="T29" i="7" s="1"/>
  <c r="L30" i="7"/>
  <c r="S30" i="7" s="1"/>
  <c r="T30" i="7" s="1"/>
  <c r="L31" i="7"/>
  <c r="S31" i="7" s="1"/>
  <c r="T31" i="7" s="1"/>
  <c r="L32" i="7"/>
  <c r="S32" i="7" s="1"/>
  <c r="T32" i="7" s="1"/>
  <c r="L33" i="7"/>
  <c r="S33" i="7" s="1"/>
  <c r="T33" i="7" s="1"/>
  <c r="L34" i="7"/>
  <c r="S34" i="7" s="1"/>
  <c r="T34" i="7" s="1"/>
  <c r="L35" i="7"/>
  <c r="S35" i="7" s="1"/>
  <c r="T35" i="7" s="1"/>
  <c r="L36" i="7"/>
  <c r="S36" i="7" s="1"/>
  <c r="T36" i="7" s="1"/>
  <c r="L37" i="7"/>
  <c r="S37" i="7" s="1"/>
  <c r="T37" i="7" s="1"/>
  <c r="L38" i="7"/>
  <c r="S38" i="7" s="1"/>
  <c r="T38" i="7" s="1"/>
  <c r="L39" i="7"/>
  <c r="S39" i="7" s="1"/>
  <c r="T39" i="7" s="1"/>
  <c r="L40" i="7"/>
  <c r="S40" i="7" s="1"/>
  <c r="T40" i="7" s="1"/>
  <c r="L41" i="7"/>
  <c r="S41" i="7" s="1"/>
  <c r="T41" i="7" s="1"/>
  <c r="B44" i="22" l="1"/>
  <c r="B45" i="22"/>
  <c r="B46" i="22"/>
  <c r="B47" i="22"/>
  <c r="B48" i="22"/>
  <c r="B49" i="22"/>
  <c r="B42" i="22"/>
  <c r="B43" i="22"/>
  <c r="B41" i="22"/>
  <c r="B34" i="22"/>
  <c r="B35" i="22"/>
  <c r="B36" i="22"/>
  <c r="B37" i="22"/>
  <c r="B38" i="22"/>
  <c r="B39" i="22"/>
  <c r="B40" i="22"/>
  <c r="R1429" i="7" l="1"/>
  <c r="R1454" i="7"/>
  <c r="R972" i="7"/>
  <c r="R1451" i="7"/>
  <c r="R1449" i="7"/>
  <c r="R1424" i="7"/>
  <c r="R1004" i="7"/>
  <c r="R1412" i="7"/>
  <c r="R1404" i="7"/>
  <c r="R1052" i="7"/>
  <c r="R1453" i="7"/>
  <c r="R1430" i="7"/>
  <c r="R1432" i="7"/>
  <c r="R1411" i="7"/>
  <c r="R1447" i="7"/>
  <c r="R1255" i="7"/>
  <c r="R967" i="7"/>
  <c r="R970" i="7"/>
  <c r="R1407" i="7"/>
  <c r="R685" i="7"/>
  <c r="R916" i="7"/>
  <c r="R907" i="7"/>
  <c r="R344" i="7"/>
  <c r="R462" i="7"/>
  <c r="R382" i="7"/>
  <c r="R425" i="7"/>
  <c r="R291" i="7"/>
  <c r="R506" i="7"/>
  <c r="R256" i="7"/>
  <c r="R236" i="7"/>
  <c r="R294" i="7"/>
  <c r="R123" i="7"/>
  <c r="R125" i="7"/>
  <c r="R127" i="7"/>
  <c r="B30" i="22"/>
  <c r="B31" i="22"/>
  <c r="B32" i="22"/>
  <c r="B33" i="22"/>
  <c r="R1481" i="7" l="1"/>
  <c r="R1096" i="7"/>
  <c r="R1466" i="7"/>
  <c r="R1461" i="7"/>
  <c r="R1468" i="7"/>
  <c r="R1482" i="7"/>
  <c r="R1398" i="7"/>
  <c r="R1418" i="7"/>
  <c r="R1059" i="7"/>
  <c r="R1016" i="7"/>
  <c r="R1014" i="7"/>
  <c r="R1399" i="7"/>
  <c r="R14" i="7"/>
  <c r="R1485" i="7"/>
  <c r="R1022" i="7"/>
  <c r="R918" i="7"/>
  <c r="R1473" i="7"/>
  <c r="R920" i="7"/>
  <c r="R922" i="7"/>
  <c r="R844" i="7"/>
  <c r="R652" i="7"/>
  <c r="R435" i="7"/>
  <c r="R919" i="7"/>
  <c r="R508" i="7"/>
  <c r="R560" i="7"/>
  <c r="R657" i="7"/>
  <c r="R1055" i="7"/>
  <c r="R307" i="7"/>
  <c r="R475" i="7"/>
  <c r="R835" i="7"/>
  <c r="R472" i="7"/>
  <c r="R306" i="7"/>
  <c r="R289" i="7"/>
  <c r="R268" i="7"/>
  <c r="R284" i="7"/>
  <c r="B9" i="17"/>
  <c r="L2" i="7"/>
  <c r="S2" i="7" s="1"/>
  <c r="T2" i="7" s="1"/>
  <c r="K1836" i="7"/>
  <c r="K1799" i="7"/>
  <c r="K1854" i="7"/>
  <c r="K1852" i="7"/>
  <c r="K1848" i="7"/>
  <c r="K1851" i="7"/>
  <c r="K1843" i="7"/>
  <c r="K1839" i="7"/>
  <c r="K1829" i="7"/>
  <c r="K1821" i="7"/>
  <c r="K1813" i="7"/>
  <c r="K1794" i="7"/>
  <c r="K1824" i="7"/>
  <c r="K1816" i="7"/>
  <c r="K1800" i="7"/>
  <c r="K1811" i="7"/>
  <c r="K1803" i="7"/>
  <c r="K1793" i="7"/>
  <c r="K1833" i="7"/>
  <c r="K1844" i="7"/>
  <c r="K1840" i="7"/>
  <c r="K1849" i="7"/>
  <c r="K1842" i="7"/>
  <c r="K1835" i="7"/>
  <c r="K1827" i="7"/>
  <c r="K1819" i="7"/>
  <c r="K1810" i="7"/>
  <c r="K1790" i="7"/>
  <c r="K1822" i="7"/>
  <c r="K1814" i="7"/>
  <c r="K1796" i="7"/>
  <c r="K1809" i="7"/>
  <c r="K1801" i="7"/>
  <c r="K1791" i="7"/>
  <c r="K1830" i="7"/>
  <c r="K1832" i="7"/>
  <c r="K1855" i="7"/>
  <c r="K1847" i="7"/>
  <c r="K1838" i="7"/>
  <c r="K1828" i="7"/>
  <c r="K1825" i="7"/>
  <c r="K1817" i="7"/>
  <c r="K1802" i="7"/>
  <c r="K1812" i="7"/>
  <c r="K1820" i="7"/>
  <c r="K1806" i="7"/>
  <c r="K1792" i="7"/>
  <c r="K1807" i="7"/>
  <c r="K1797" i="7"/>
  <c r="K1789" i="7"/>
  <c r="K1850" i="7"/>
  <c r="K1841" i="7"/>
  <c r="K1845" i="7"/>
  <c r="K1815" i="7"/>
  <c r="K1804" i="7"/>
  <c r="K1787" i="7"/>
  <c r="K1808" i="7"/>
  <c r="K1834" i="7"/>
  <c r="K1798" i="7"/>
  <c r="K1788" i="7"/>
  <c r="K1856" i="7"/>
  <c r="K1831" i="7"/>
  <c r="K1826" i="7"/>
  <c r="K1805" i="7"/>
  <c r="K1853" i="7"/>
  <c r="K1823" i="7"/>
  <c r="K1818" i="7"/>
  <c r="K1795" i="7"/>
  <c r="B1853" i="26" l="1"/>
  <c r="C1853" i="26" s="1"/>
  <c r="F1853" i="26" s="1"/>
  <c r="B1856" i="26"/>
  <c r="C1856" i="26" s="1"/>
  <c r="B1845" i="26"/>
  <c r="C1845" i="26" s="1"/>
  <c r="F1845" i="26" s="1"/>
  <c r="B1841" i="26"/>
  <c r="C1841" i="26" s="1"/>
  <c r="B1850" i="26"/>
  <c r="C1850" i="26" s="1"/>
  <c r="F1850" i="26" s="1"/>
  <c r="B1847" i="26"/>
  <c r="C1847" i="26" s="1"/>
  <c r="B1855" i="26"/>
  <c r="C1855" i="26" s="1"/>
  <c r="B1842" i="26"/>
  <c r="C1842" i="26" s="1"/>
  <c r="F1842" i="26" s="1"/>
  <c r="B1849" i="26"/>
  <c r="C1849" i="26" s="1"/>
  <c r="F1849" i="26" s="1"/>
  <c r="B1840" i="26"/>
  <c r="C1840" i="26" s="1"/>
  <c r="F1840" i="26" s="1"/>
  <c r="B1844" i="26"/>
  <c r="C1844" i="26" s="1"/>
  <c r="F1844" i="26" s="1"/>
  <c r="B1843" i="26"/>
  <c r="C1843" i="26" s="1"/>
  <c r="F1843" i="26" s="1"/>
  <c r="B1851" i="26"/>
  <c r="C1851" i="26" s="1"/>
  <c r="F1851" i="26" s="1"/>
  <c r="B1848" i="26"/>
  <c r="C1848" i="26" s="1"/>
  <c r="F1848" i="26" s="1"/>
  <c r="B1852" i="26"/>
  <c r="C1852" i="26" s="1"/>
  <c r="F1852" i="26" s="1"/>
  <c r="B1854" i="26"/>
  <c r="C1854" i="26" s="1"/>
  <c r="F1854" i="26" s="1"/>
  <c r="B1795" i="26"/>
  <c r="C1795" i="26" s="1"/>
  <c r="F1795" i="26" s="1"/>
  <c r="B1818" i="26"/>
  <c r="C1818" i="26" s="1"/>
  <c r="B1823" i="26"/>
  <c r="C1823" i="26" s="1"/>
  <c r="B1805" i="26"/>
  <c r="C1805" i="26" s="1"/>
  <c r="B1826" i="26"/>
  <c r="C1826" i="26" s="1"/>
  <c r="B1831" i="26"/>
  <c r="C1831" i="26" s="1"/>
  <c r="B1788" i="26"/>
  <c r="C1788" i="26" s="1"/>
  <c r="F1788" i="26" s="1"/>
  <c r="B1798" i="26"/>
  <c r="C1798" i="26" s="1"/>
  <c r="B1834" i="26"/>
  <c r="C1834" i="26" s="1"/>
  <c r="B1808" i="26"/>
  <c r="C1808" i="26" s="1"/>
  <c r="F1808" i="26" s="1"/>
  <c r="B1787" i="26"/>
  <c r="C1787" i="26" s="1"/>
  <c r="F1787" i="26" s="1"/>
  <c r="B1804" i="26"/>
  <c r="C1804" i="26" s="1"/>
  <c r="B1815" i="26"/>
  <c r="C1815" i="26" s="1"/>
  <c r="F1815" i="26" s="1"/>
  <c r="B1789" i="26"/>
  <c r="C1789" i="26" s="1"/>
  <c r="B1797" i="26"/>
  <c r="C1797" i="26" s="1"/>
  <c r="B1807" i="26"/>
  <c r="C1807" i="26" s="1"/>
  <c r="F1807" i="26" s="1"/>
  <c r="B1792" i="26"/>
  <c r="C1792" i="26" s="1"/>
  <c r="B1806" i="26"/>
  <c r="C1806" i="26" s="1"/>
  <c r="B1820" i="26"/>
  <c r="C1820" i="26" s="1"/>
  <c r="B1812" i="26"/>
  <c r="C1812" i="26" s="1"/>
  <c r="F1812" i="26" s="1"/>
  <c r="B1802" i="26"/>
  <c r="C1802" i="26" s="1"/>
  <c r="B1817" i="26"/>
  <c r="C1817" i="26" s="1"/>
  <c r="B1825" i="26"/>
  <c r="C1825" i="26" s="1"/>
  <c r="B1828" i="26"/>
  <c r="C1828" i="26" s="1"/>
  <c r="B1838" i="26"/>
  <c r="C1838" i="26" s="1"/>
  <c r="F1838" i="26" s="1"/>
  <c r="B1832" i="26"/>
  <c r="C1832" i="26" s="1"/>
  <c r="B1830" i="26"/>
  <c r="C1830" i="26" s="1"/>
  <c r="B1791" i="26"/>
  <c r="C1791" i="26" s="1"/>
  <c r="B1801" i="26"/>
  <c r="C1801" i="26" s="1"/>
  <c r="B1809" i="26"/>
  <c r="C1809" i="26" s="1"/>
  <c r="B1796" i="26"/>
  <c r="C1796" i="26" s="1"/>
  <c r="B1814" i="26"/>
  <c r="C1814" i="26" s="1"/>
  <c r="F1814" i="26" s="1"/>
  <c r="B1822" i="26"/>
  <c r="C1822" i="26" s="1"/>
  <c r="B1790" i="26"/>
  <c r="C1790" i="26" s="1"/>
  <c r="F1790" i="26" s="1"/>
  <c r="B1810" i="26"/>
  <c r="C1810" i="26" s="1"/>
  <c r="F1810" i="26" s="1"/>
  <c r="B1819" i="26"/>
  <c r="C1819" i="26" s="1"/>
  <c r="B1827" i="26"/>
  <c r="C1827" i="26" s="1"/>
  <c r="B1835" i="26"/>
  <c r="C1835" i="26" s="1"/>
  <c r="B1833" i="26"/>
  <c r="C1833" i="26" s="1"/>
  <c r="B1793" i="26"/>
  <c r="C1793" i="26" s="1"/>
  <c r="F1793" i="26" s="1"/>
  <c r="B1803" i="26"/>
  <c r="C1803" i="26" s="1"/>
  <c r="B1811" i="26"/>
  <c r="C1811" i="26" s="1"/>
  <c r="B1800" i="26"/>
  <c r="C1800" i="26" s="1"/>
  <c r="B1816" i="26"/>
  <c r="C1816" i="26" s="1"/>
  <c r="F1816" i="26" s="1"/>
  <c r="B1824" i="26"/>
  <c r="C1824" i="26" s="1"/>
  <c r="B1794" i="26"/>
  <c r="C1794" i="26" s="1"/>
  <c r="B1813" i="26"/>
  <c r="C1813" i="26" s="1"/>
  <c r="B1821" i="26"/>
  <c r="C1821" i="26" s="1"/>
  <c r="B1829" i="26"/>
  <c r="C1829" i="26" s="1"/>
  <c r="B1839" i="26"/>
  <c r="C1839" i="26" s="1"/>
  <c r="F1839" i="26" s="1"/>
  <c r="B1799" i="26"/>
  <c r="C1799" i="26" s="1"/>
  <c r="B1836" i="26"/>
  <c r="C1836" i="26" s="1"/>
  <c r="B16" i="22"/>
  <c r="B17" i="22"/>
  <c r="B18" i="22"/>
  <c r="B19" i="22"/>
  <c r="B20" i="22"/>
  <c r="B21" i="22"/>
  <c r="B22" i="22"/>
  <c r="B23" i="22"/>
  <c r="B24" i="22"/>
  <c r="B25" i="22"/>
  <c r="B26" i="22"/>
  <c r="B27" i="22"/>
  <c r="B28" i="22"/>
  <c r="B29" i="22"/>
  <c r="B3" i="22"/>
  <c r="B4" i="22"/>
  <c r="B5" i="22"/>
  <c r="B6" i="22"/>
  <c r="B7" i="22"/>
  <c r="B8" i="22"/>
  <c r="B9" i="22"/>
  <c r="B10" i="22"/>
  <c r="B11" i="22"/>
  <c r="B12" i="22"/>
  <c r="B13" i="22"/>
  <c r="B14" i="22"/>
  <c r="B15" i="22"/>
  <c r="B2" i="22"/>
  <c r="B1" i="22"/>
  <c r="K1639" i="7"/>
  <c r="K1553" i="7"/>
  <c r="K1634" i="7"/>
  <c r="K1770" i="7"/>
  <c r="K1603" i="7"/>
  <c r="K1679" i="7"/>
  <c r="K1578" i="7"/>
  <c r="K1660" i="7"/>
  <c r="K1678" i="7"/>
  <c r="K1632" i="7"/>
  <c r="K1753" i="7"/>
  <c r="K1707" i="7"/>
  <c r="K1735" i="7"/>
  <c r="K1523" i="7"/>
  <c r="K1548" i="7"/>
  <c r="K1728" i="7"/>
  <c r="K1766" i="7"/>
  <c r="K1764" i="7"/>
  <c r="K1647" i="7"/>
  <c r="K1759" i="7"/>
  <c r="K1737" i="7"/>
  <c r="K1636" i="7"/>
  <c r="K1519" i="7"/>
  <c r="K1682" i="7"/>
  <c r="K1599" i="7"/>
  <c r="K1520" i="7"/>
  <c r="K1648" i="7"/>
  <c r="K1731" i="7"/>
  <c r="K1532" i="7"/>
  <c r="K1642" i="7"/>
  <c r="K1696" i="7"/>
  <c r="K1774" i="7"/>
  <c r="K1594" i="7"/>
  <c r="K1574" i="7"/>
  <c r="K1712" i="7"/>
  <c r="K1748" i="7"/>
  <c r="K1637" i="7"/>
  <c r="K1727" i="7"/>
  <c r="K1524" i="7"/>
  <c r="K1760" i="7"/>
  <c r="K1563" i="7"/>
  <c r="K1663" i="7"/>
  <c r="K1732" i="7"/>
  <c r="K1693" i="7"/>
  <c r="K1729" i="7"/>
  <c r="K1646" i="7"/>
  <c r="K1577" i="7"/>
  <c r="K1673" i="7"/>
  <c r="K1538" i="7"/>
  <c r="K1692" i="7"/>
  <c r="K1722" i="7"/>
  <c r="K1555" i="7"/>
  <c r="K1723" i="7"/>
  <c r="K1742" i="7"/>
  <c r="K1564" i="7"/>
  <c r="K1716" i="7"/>
  <c r="K1576" i="7"/>
  <c r="K1588" i="7"/>
  <c r="K1572" i="7"/>
  <c r="K1665" i="7"/>
  <c r="K1631" i="7"/>
  <c r="K1533" i="7"/>
  <c r="K1589" i="7"/>
  <c r="K1780" i="7"/>
  <c r="K1776" i="7"/>
  <c r="K1630" i="7"/>
  <c r="K1767" i="7"/>
  <c r="K1633" i="7"/>
  <c r="K1671" i="7"/>
  <c r="K1687" i="7"/>
  <c r="K1734" i="7"/>
  <c r="K1726" i="7"/>
  <c r="K1592" i="7"/>
  <c r="K1635" i="7"/>
  <c r="K1580" i="7"/>
  <c r="K1699" i="7"/>
  <c r="K1695" i="7"/>
  <c r="K1730" i="7"/>
  <c r="K1704" i="7"/>
  <c r="K1656" i="7"/>
  <c r="K1547" i="7"/>
  <c r="K1653" i="7"/>
  <c r="K1570" i="7"/>
  <c r="K1541" i="7"/>
  <c r="K1558" i="7"/>
  <c r="K1590" i="7"/>
  <c r="K1771" i="7"/>
  <c r="K1739" i="7"/>
  <c r="K1746" i="7"/>
  <c r="K1736" i="7"/>
  <c r="K1586" i="7"/>
  <c r="K1720" i="7"/>
  <c r="K1534" i="7"/>
  <c r="K1709" i="7"/>
  <c r="K1676" i="7"/>
  <c r="K1758" i="7"/>
  <c r="K1551" i="7"/>
  <c r="K1638" i="7"/>
  <c r="K1703" i="7"/>
  <c r="K1784" i="7"/>
  <c r="K1680" i="7"/>
  <c r="K1651" i="7"/>
  <c r="K1606" i="7"/>
  <c r="K1698" i="7"/>
  <c r="K1602" i="7"/>
  <c r="K1587" i="7"/>
  <c r="K1522" i="7"/>
  <c r="K1718" i="7"/>
  <c r="K1694" i="7"/>
  <c r="K1741" i="7"/>
  <c r="K1659" i="7"/>
  <c r="K1529" i="7"/>
  <c r="K1783" i="7"/>
  <c r="K1664" i="7"/>
  <c r="K1686" i="7"/>
  <c r="K1537" i="7"/>
  <c r="K1669" i="7"/>
  <c r="K1581" i="7"/>
  <c r="K1779" i="7"/>
  <c r="K1674" i="7"/>
  <c r="K1526" i="7"/>
  <c r="K1560" i="7"/>
  <c r="K1762" i="7"/>
  <c r="K1568" i="7"/>
  <c r="K1542" i="7"/>
  <c r="K1668" i="7"/>
  <c r="K1567" i="7"/>
  <c r="K1643" i="7"/>
  <c r="K1540" i="7"/>
  <c r="K1778" i="7"/>
  <c r="K1785" i="7"/>
  <c r="K1745" i="7"/>
  <c r="K1768" i="7"/>
  <c r="K1711" i="7"/>
  <c r="K1640" i="7"/>
  <c r="K1652" i="7"/>
  <c r="K1561" i="7"/>
  <c r="K1715" i="7"/>
  <c r="K1543" i="7"/>
  <c r="K1744" i="7"/>
  <c r="K1649" i="7"/>
  <c r="K1714" i="7"/>
  <c r="K1666" i="7"/>
  <c r="K1713" i="7"/>
  <c r="K1604" i="7"/>
  <c r="K1527" i="7"/>
  <c r="K1539" i="7"/>
  <c r="K1546" i="7"/>
  <c r="K1591" i="7"/>
  <c r="K1750" i="7"/>
  <c r="K1600" i="7"/>
  <c r="K1667" i="7"/>
  <c r="K1691" i="7"/>
  <c r="K1544" i="7"/>
  <c r="K1738" i="7"/>
  <c r="K1777" i="7"/>
  <c r="K1521" i="7"/>
  <c r="K1654" i="7"/>
  <c r="K1530" i="7"/>
  <c r="K1557" i="7"/>
  <c r="K1595" i="7"/>
  <c r="K1769" i="7"/>
  <c r="K1749" i="7"/>
  <c r="K1724" i="7"/>
  <c r="K1754" i="7"/>
  <c r="K1644" i="7"/>
  <c r="K1657" i="7"/>
  <c r="K1675" i="7"/>
  <c r="K1583" i="7"/>
  <c r="K1701" i="7"/>
  <c r="K1700" i="7"/>
  <c r="K1708" i="7"/>
  <c r="K1554" i="7"/>
  <c r="K1781" i="7"/>
  <c r="K1782" i="7"/>
  <c r="K1706" i="7"/>
  <c r="K1629" i="7"/>
  <c r="K1585" i="7"/>
  <c r="K1559" i="7"/>
  <c r="K1584" i="7"/>
  <c r="K1650" i="7"/>
  <c r="K1672" i="7"/>
  <c r="K1743" i="7"/>
  <c r="K1605" i="7"/>
  <c r="K1566" i="7"/>
  <c r="K1661" i="7"/>
  <c r="K1579" i="7"/>
  <c r="K1761" i="7"/>
  <c r="K1685" i="7"/>
  <c r="K1662" i="7"/>
  <c r="K1773" i="7"/>
  <c r="K1721" i="7"/>
  <c r="K1549" i="7"/>
  <c r="K1786" i="7"/>
  <c r="K1535" i="7"/>
  <c r="K1772" i="7"/>
  <c r="K1641" i="7"/>
  <c r="K1597" i="7"/>
  <c r="K1658" i="7"/>
  <c r="K1525" i="7"/>
  <c r="K1593" i="7"/>
  <c r="K1765" i="7"/>
  <c r="K1582" i="7"/>
  <c r="K1670" i="7"/>
  <c r="K1725" i="7"/>
  <c r="K1681" i="7"/>
  <c r="K1717" i="7"/>
  <c r="K1645" i="7"/>
  <c r="K1702" i="7"/>
  <c r="K1752" i="7"/>
  <c r="K1528" i="7"/>
  <c r="K1733" i="7"/>
  <c r="K1608" i="7"/>
  <c r="K1596" i="7"/>
  <c r="K1536" i="7"/>
  <c r="K1556" i="7"/>
  <c r="K1684" i="7"/>
  <c r="K1545" i="7"/>
  <c r="K1550" i="7"/>
  <c r="K1710" i="7"/>
  <c r="K1531" i="7"/>
  <c r="K1598" i="7"/>
  <c r="K1756" i="7"/>
  <c r="K1751" i="7"/>
  <c r="K1719" i="7"/>
  <c r="K1705" i="7"/>
  <c r="K1763" i="7"/>
  <c r="K1573" i="7"/>
  <c r="K1755" i="7"/>
  <c r="K1552" i="7"/>
  <c r="K1697" i="7"/>
  <c r="K1562" i="7"/>
  <c r="K1571" i="7"/>
  <c r="K1677" i="7"/>
  <c r="K1601" i="7"/>
  <c r="K1569" i="7"/>
  <c r="K1690" i="7"/>
  <c r="K1740" i="7"/>
  <c r="K1747" i="7"/>
  <c r="K1655" i="7"/>
  <c r="K1689" i="7"/>
  <c r="K1607" i="7"/>
  <c r="K1565" i="7"/>
  <c r="K1575" i="7"/>
  <c r="K1775" i="7"/>
  <c r="K1683" i="7"/>
  <c r="K1757" i="7"/>
  <c r="B1757" i="26" l="1"/>
  <c r="C1757" i="26" s="1"/>
  <c r="F1757" i="26" s="1"/>
  <c r="B1683" i="26"/>
  <c r="C1683" i="26" s="1"/>
  <c r="B1775" i="26"/>
  <c r="C1775" i="26" s="1"/>
  <c r="B1575" i="26"/>
  <c r="C1575" i="26" s="1"/>
  <c r="B1565" i="26"/>
  <c r="C1565" i="26" s="1"/>
  <c r="B1607" i="26"/>
  <c r="C1607" i="26" s="1"/>
  <c r="F1607" i="26" s="1"/>
  <c r="B1689" i="26"/>
  <c r="C1689" i="26" s="1"/>
  <c r="B1655" i="26"/>
  <c r="C1655" i="26" s="1"/>
  <c r="F1655" i="26" s="1"/>
  <c r="B1747" i="26"/>
  <c r="C1747" i="26" s="1"/>
  <c r="B1740" i="26"/>
  <c r="C1740" i="26" s="1"/>
  <c r="B1690" i="26"/>
  <c r="C1690" i="26" s="1"/>
  <c r="F1690" i="26" s="1"/>
  <c r="B1569" i="26"/>
  <c r="C1569" i="26" s="1"/>
  <c r="F1569" i="26" s="1"/>
  <c r="B1601" i="26"/>
  <c r="C1601" i="26" s="1"/>
  <c r="F1601" i="26" s="1"/>
  <c r="B1677" i="26"/>
  <c r="C1677" i="26" s="1"/>
  <c r="B1571" i="26"/>
  <c r="C1571" i="26" s="1"/>
  <c r="F1571" i="26" s="1"/>
  <c r="B1562" i="26"/>
  <c r="C1562" i="26" s="1"/>
  <c r="F1562" i="26" s="1"/>
  <c r="B1697" i="26"/>
  <c r="C1697" i="26" s="1"/>
  <c r="F1697" i="26" s="1"/>
  <c r="B1552" i="26"/>
  <c r="C1552" i="26" s="1"/>
  <c r="B1755" i="26"/>
  <c r="C1755" i="26" s="1"/>
  <c r="B1573" i="26"/>
  <c r="C1573" i="26" s="1"/>
  <c r="F1573" i="26" s="1"/>
  <c r="B1763" i="26"/>
  <c r="C1763" i="26" s="1"/>
  <c r="B1705" i="26"/>
  <c r="C1705" i="26" s="1"/>
  <c r="B1719" i="26"/>
  <c r="C1719" i="26" s="1"/>
  <c r="F1719" i="26" s="1"/>
  <c r="B1751" i="26"/>
  <c r="C1751" i="26" s="1"/>
  <c r="B1756" i="26"/>
  <c r="C1756" i="26" s="1"/>
  <c r="F1756" i="26" s="1"/>
  <c r="B1598" i="26"/>
  <c r="C1598" i="26" s="1"/>
  <c r="F1598" i="26" s="1"/>
  <c r="B1531" i="26"/>
  <c r="C1531" i="26" s="1"/>
  <c r="B1710" i="26"/>
  <c r="C1710" i="26" s="1"/>
  <c r="B1550" i="26"/>
  <c r="C1550" i="26" s="1"/>
  <c r="B1545" i="26"/>
  <c r="C1545" i="26" s="1"/>
  <c r="B1684" i="26"/>
  <c r="C1684" i="26" s="1"/>
  <c r="B1556" i="26"/>
  <c r="C1556" i="26" s="1"/>
  <c r="B1536" i="26"/>
  <c r="C1536" i="26" s="1"/>
  <c r="B1596" i="26"/>
  <c r="C1596" i="26" s="1"/>
  <c r="B1608" i="26"/>
  <c r="C1608" i="26" s="1"/>
  <c r="F1608" i="26" s="1"/>
  <c r="B1733" i="26"/>
  <c r="C1733" i="26" s="1"/>
  <c r="F1733" i="26" s="1"/>
  <c r="B1528" i="26"/>
  <c r="C1528" i="26" s="1"/>
  <c r="B1752" i="26"/>
  <c r="C1752" i="26" s="1"/>
  <c r="B1702" i="26"/>
  <c r="C1702" i="26" s="1"/>
  <c r="B1645" i="26"/>
  <c r="C1645" i="26" s="1"/>
  <c r="B1717" i="26"/>
  <c r="C1717" i="26" s="1"/>
  <c r="B1681" i="26"/>
  <c r="C1681" i="26" s="1"/>
  <c r="B1725" i="26"/>
  <c r="C1725" i="26" s="1"/>
  <c r="F1725" i="26" s="1"/>
  <c r="B1670" i="26"/>
  <c r="C1670" i="26" s="1"/>
  <c r="B1582" i="26"/>
  <c r="C1582" i="26" s="1"/>
  <c r="B1765" i="26"/>
  <c r="C1765" i="26" s="1"/>
  <c r="B1593" i="26"/>
  <c r="C1593" i="26" s="1"/>
  <c r="B1525" i="26"/>
  <c r="C1525" i="26" s="1"/>
  <c r="B1658" i="26"/>
  <c r="C1658" i="26" s="1"/>
  <c r="B1597" i="26"/>
  <c r="C1597" i="26" s="1"/>
  <c r="B1641" i="26"/>
  <c r="C1641" i="26" s="1"/>
  <c r="B1772" i="26"/>
  <c r="C1772" i="26" s="1"/>
  <c r="B1535" i="26"/>
  <c r="C1535" i="26" s="1"/>
  <c r="B1786" i="26"/>
  <c r="C1786" i="26" s="1"/>
  <c r="B1549" i="26"/>
  <c r="C1549" i="26" s="1"/>
  <c r="B1721" i="26"/>
  <c r="C1721" i="26" s="1"/>
  <c r="B1773" i="26"/>
  <c r="C1773" i="26" s="1"/>
  <c r="B1662" i="26"/>
  <c r="C1662" i="26" s="1"/>
  <c r="F1662" i="26" s="1"/>
  <c r="B1685" i="26"/>
  <c r="C1685" i="26" s="1"/>
  <c r="B1761" i="26"/>
  <c r="C1761" i="26" s="1"/>
  <c r="F1761" i="26" s="1"/>
  <c r="B1579" i="26"/>
  <c r="C1579" i="26" s="1"/>
  <c r="B1661" i="26"/>
  <c r="C1661" i="26" s="1"/>
  <c r="B1566" i="26"/>
  <c r="C1566" i="26" s="1"/>
  <c r="F1566" i="26" s="1"/>
  <c r="B1605" i="26"/>
  <c r="C1605" i="26" s="1"/>
  <c r="B1743" i="26"/>
  <c r="C1743" i="26" s="1"/>
  <c r="B1672" i="26"/>
  <c r="C1672" i="26" s="1"/>
  <c r="B1650" i="26"/>
  <c r="C1650" i="26" s="1"/>
  <c r="F1650" i="26" s="1"/>
  <c r="B1584" i="26"/>
  <c r="C1584" i="26" s="1"/>
  <c r="B1559" i="26"/>
  <c r="C1559" i="26" s="1"/>
  <c r="B1585" i="26"/>
  <c r="C1585" i="26" s="1"/>
  <c r="B1629" i="26"/>
  <c r="C1629" i="26" s="1"/>
  <c r="F1629" i="26" s="1"/>
  <c r="B1706" i="26"/>
  <c r="C1706" i="26" s="1"/>
  <c r="F1706" i="26" s="1"/>
  <c r="B1782" i="26"/>
  <c r="C1782" i="26" s="1"/>
  <c r="B1781" i="26"/>
  <c r="C1781" i="26" s="1"/>
  <c r="B1554" i="26"/>
  <c r="C1554" i="26" s="1"/>
  <c r="B1708" i="26"/>
  <c r="C1708" i="26" s="1"/>
  <c r="B1700" i="26"/>
  <c r="C1700" i="26" s="1"/>
  <c r="B1701" i="26"/>
  <c r="C1701" i="26" s="1"/>
  <c r="B1583" i="26"/>
  <c r="C1583" i="26" s="1"/>
  <c r="B1675" i="26"/>
  <c r="C1675" i="26" s="1"/>
  <c r="B1657" i="26"/>
  <c r="C1657" i="26" s="1"/>
  <c r="B1644" i="26"/>
  <c r="C1644" i="26" s="1"/>
  <c r="B1754" i="26"/>
  <c r="C1754" i="26" s="1"/>
  <c r="F1754" i="26" s="1"/>
  <c r="B1724" i="26"/>
  <c r="C1724" i="26" s="1"/>
  <c r="B1749" i="26"/>
  <c r="C1749" i="26" s="1"/>
  <c r="F1749" i="26" s="1"/>
  <c r="B1769" i="26"/>
  <c r="C1769" i="26" s="1"/>
  <c r="B1595" i="26"/>
  <c r="C1595" i="26" s="1"/>
  <c r="B1557" i="26"/>
  <c r="C1557" i="26" s="1"/>
  <c r="F1557" i="26" s="1"/>
  <c r="B1530" i="26"/>
  <c r="C1530" i="26" s="1"/>
  <c r="B1654" i="26"/>
  <c r="C1654" i="26" s="1"/>
  <c r="F1654" i="26" s="1"/>
  <c r="B1521" i="26"/>
  <c r="C1521" i="26" s="1"/>
  <c r="B1777" i="26"/>
  <c r="C1777" i="26" s="1"/>
  <c r="B1738" i="26"/>
  <c r="C1738" i="26" s="1"/>
  <c r="B1544" i="26"/>
  <c r="C1544" i="26" s="1"/>
  <c r="B1691" i="26"/>
  <c r="C1691" i="26" s="1"/>
  <c r="F1691" i="26" s="1"/>
  <c r="B1667" i="26"/>
  <c r="C1667" i="26" s="1"/>
  <c r="B1600" i="26"/>
  <c r="C1600" i="26" s="1"/>
  <c r="F1600" i="26" s="1"/>
  <c r="B1750" i="26"/>
  <c r="C1750" i="26" s="1"/>
  <c r="F1750" i="26" s="1"/>
  <c r="B1591" i="26"/>
  <c r="C1591" i="26" s="1"/>
  <c r="B1546" i="26"/>
  <c r="C1546" i="26" s="1"/>
  <c r="B1539" i="26"/>
  <c r="C1539" i="26" s="1"/>
  <c r="B1527" i="26"/>
  <c r="C1527" i="26" s="1"/>
  <c r="B1604" i="26"/>
  <c r="C1604" i="26" s="1"/>
  <c r="F1604" i="26" s="1"/>
  <c r="B1713" i="26"/>
  <c r="C1713" i="26" s="1"/>
  <c r="B1666" i="26"/>
  <c r="C1666" i="26" s="1"/>
  <c r="B1714" i="26"/>
  <c r="C1714" i="26" s="1"/>
  <c r="F1714" i="26" s="1"/>
  <c r="B1649" i="26"/>
  <c r="C1649" i="26" s="1"/>
  <c r="B1744" i="26"/>
  <c r="C1744" i="26" s="1"/>
  <c r="B1543" i="26"/>
  <c r="C1543" i="26" s="1"/>
  <c r="B1715" i="26"/>
  <c r="C1715" i="26" s="1"/>
  <c r="B1561" i="26"/>
  <c r="C1561" i="26" s="1"/>
  <c r="B1652" i="26"/>
  <c r="C1652" i="26" s="1"/>
  <c r="B1640" i="26"/>
  <c r="C1640" i="26" s="1"/>
  <c r="B1711" i="26"/>
  <c r="C1711" i="26" s="1"/>
  <c r="B1768" i="26"/>
  <c r="C1768" i="26" s="1"/>
  <c r="F1768" i="26" s="1"/>
  <c r="B1745" i="26"/>
  <c r="C1745" i="26" s="1"/>
  <c r="F1745" i="26" s="1"/>
  <c r="B1785" i="26"/>
  <c r="C1785" i="26" s="1"/>
  <c r="B1778" i="26"/>
  <c r="C1778" i="26" s="1"/>
  <c r="B1540" i="26"/>
  <c r="C1540" i="26" s="1"/>
  <c r="B1643" i="26"/>
  <c r="C1643" i="26" s="1"/>
  <c r="B1567" i="26"/>
  <c r="C1567" i="26" s="1"/>
  <c r="B1668" i="26"/>
  <c r="C1668" i="26" s="1"/>
  <c r="F1668" i="26" s="1"/>
  <c r="B1542" i="26"/>
  <c r="C1542" i="26" s="1"/>
  <c r="B1568" i="26"/>
  <c r="C1568" i="26" s="1"/>
  <c r="F1568" i="26" s="1"/>
  <c r="B1762" i="26"/>
  <c r="C1762" i="26" s="1"/>
  <c r="B1560" i="26"/>
  <c r="C1560" i="26" s="1"/>
  <c r="B1526" i="26"/>
  <c r="C1526" i="26" s="1"/>
  <c r="F1526" i="26" s="1"/>
  <c r="B1674" i="26"/>
  <c r="C1674" i="26" s="1"/>
  <c r="B1779" i="26"/>
  <c r="C1779" i="26" s="1"/>
  <c r="B1581" i="26"/>
  <c r="C1581" i="26" s="1"/>
  <c r="B1669" i="26"/>
  <c r="C1669" i="26" s="1"/>
  <c r="B1537" i="26"/>
  <c r="C1537" i="26" s="1"/>
  <c r="B1686" i="26"/>
  <c r="C1686" i="26" s="1"/>
  <c r="B1664" i="26"/>
  <c r="C1664" i="26" s="1"/>
  <c r="B1783" i="26"/>
  <c r="C1783" i="26" s="1"/>
  <c r="B1529" i="26"/>
  <c r="C1529" i="26" s="1"/>
  <c r="B1659" i="26"/>
  <c r="C1659" i="26" s="1"/>
  <c r="F1659" i="26" s="1"/>
  <c r="B1741" i="26"/>
  <c r="C1741" i="26" s="1"/>
  <c r="B1694" i="26"/>
  <c r="C1694" i="26" s="1"/>
  <c r="B1718" i="26"/>
  <c r="C1718" i="26" s="1"/>
  <c r="F1718" i="26" s="1"/>
  <c r="B1522" i="26"/>
  <c r="C1522" i="26" s="1"/>
  <c r="B1587" i="26"/>
  <c r="C1587" i="26" s="1"/>
  <c r="B1602" i="26"/>
  <c r="C1602" i="26" s="1"/>
  <c r="F1602" i="26" s="1"/>
  <c r="B1698" i="26"/>
  <c r="C1698" i="26" s="1"/>
  <c r="B1606" i="26"/>
  <c r="C1606" i="26" s="1"/>
  <c r="F1606" i="26" s="1"/>
  <c r="B1651" i="26"/>
  <c r="C1651" i="26" s="1"/>
  <c r="B1680" i="26"/>
  <c r="C1680" i="26" s="1"/>
  <c r="B1784" i="26"/>
  <c r="C1784" i="26" s="1"/>
  <c r="B1703" i="26"/>
  <c r="C1703" i="26" s="1"/>
  <c r="B1638" i="26"/>
  <c r="C1638" i="26" s="1"/>
  <c r="F1638" i="26" s="1"/>
  <c r="B1551" i="26"/>
  <c r="C1551" i="26" s="1"/>
  <c r="B1758" i="26"/>
  <c r="C1758" i="26" s="1"/>
  <c r="F1758" i="26" s="1"/>
  <c r="B1676" i="26"/>
  <c r="C1676" i="26" s="1"/>
  <c r="B1709" i="26"/>
  <c r="C1709" i="26" s="1"/>
  <c r="B1534" i="26"/>
  <c r="C1534" i="26" s="1"/>
  <c r="B1720" i="26"/>
  <c r="C1720" i="26" s="1"/>
  <c r="B1586" i="26"/>
  <c r="C1586" i="26" s="1"/>
  <c r="B1736" i="26"/>
  <c r="C1736" i="26" s="1"/>
  <c r="F1736" i="26" s="1"/>
  <c r="B1746" i="26"/>
  <c r="C1746" i="26" s="1"/>
  <c r="B1739" i="26"/>
  <c r="C1739" i="26" s="1"/>
  <c r="B1771" i="26"/>
  <c r="C1771" i="26" s="1"/>
  <c r="B1590" i="26"/>
  <c r="C1590" i="26" s="1"/>
  <c r="F1590" i="26" s="1"/>
  <c r="B1558" i="26"/>
  <c r="C1558" i="26" s="1"/>
  <c r="B1541" i="26"/>
  <c r="C1541" i="26" s="1"/>
  <c r="B1570" i="26"/>
  <c r="C1570" i="26" s="1"/>
  <c r="B1653" i="26"/>
  <c r="C1653" i="26" s="1"/>
  <c r="B1547" i="26"/>
  <c r="C1547" i="26" s="1"/>
  <c r="B1656" i="26"/>
  <c r="C1656" i="26" s="1"/>
  <c r="F1656" i="26" s="1"/>
  <c r="B1704" i="26"/>
  <c r="C1704" i="26" s="1"/>
  <c r="B1730" i="26"/>
  <c r="C1730" i="26" s="1"/>
  <c r="B1695" i="26"/>
  <c r="C1695" i="26" s="1"/>
  <c r="B1699" i="26"/>
  <c r="C1699" i="26" s="1"/>
  <c r="B1580" i="26"/>
  <c r="C1580" i="26" s="1"/>
  <c r="B1635" i="26"/>
  <c r="C1635" i="26" s="1"/>
  <c r="B1592" i="26"/>
  <c r="C1592" i="26" s="1"/>
  <c r="F1592" i="26" s="1"/>
  <c r="B1726" i="26"/>
  <c r="C1726" i="26" s="1"/>
  <c r="F1726" i="26" s="1"/>
  <c r="B1734" i="26"/>
  <c r="C1734" i="26" s="1"/>
  <c r="B1687" i="26"/>
  <c r="C1687" i="26" s="1"/>
  <c r="F1687" i="26" s="1"/>
  <c r="B1671" i="26"/>
  <c r="C1671" i="26" s="1"/>
  <c r="F1671" i="26" s="1"/>
  <c r="B1633" i="26"/>
  <c r="C1633" i="26" s="1"/>
  <c r="B1767" i="26"/>
  <c r="C1767" i="26" s="1"/>
  <c r="B1630" i="26"/>
  <c r="C1630" i="26" s="1"/>
  <c r="B1776" i="26"/>
  <c r="C1776" i="26" s="1"/>
  <c r="B1780" i="26"/>
  <c r="C1780" i="26" s="1"/>
  <c r="F1780" i="26" s="1"/>
  <c r="B1589" i="26"/>
  <c r="C1589" i="26" s="1"/>
  <c r="B1533" i="26"/>
  <c r="C1533" i="26" s="1"/>
  <c r="B1631" i="26"/>
  <c r="C1631" i="26" s="1"/>
  <c r="B1665" i="26"/>
  <c r="C1665" i="26" s="1"/>
  <c r="B1572" i="26"/>
  <c r="C1572" i="26" s="1"/>
  <c r="B1588" i="26"/>
  <c r="C1588" i="26" s="1"/>
  <c r="B1576" i="26"/>
  <c r="C1576" i="26" s="1"/>
  <c r="F1576" i="26" s="1"/>
  <c r="B1716" i="26"/>
  <c r="C1716" i="26" s="1"/>
  <c r="B1564" i="26"/>
  <c r="C1564" i="26" s="1"/>
  <c r="B1742" i="26"/>
  <c r="C1742" i="26" s="1"/>
  <c r="F1742" i="26" s="1"/>
  <c r="B1723" i="26"/>
  <c r="C1723" i="26" s="1"/>
  <c r="B1555" i="26"/>
  <c r="C1555" i="26" s="1"/>
  <c r="B1722" i="26"/>
  <c r="C1722" i="26" s="1"/>
  <c r="F1722" i="26" s="1"/>
  <c r="B1692" i="26"/>
  <c r="C1692" i="26" s="1"/>
  <c r="B1538" i="26"/>
  <c r="C1538" i="26" s="1"/>
  <c r="B1673" i="26"/>
  <c r="C1673" i="26" s="1"/>
  <c r="B1577" i="26"/>
  <c r="C1577" i="26" s="1"/>
  <c r="B1646" i="26"/>
  <c r="C1646" i="26" s="1"/>
  <c r="B1729" i="26"/>
  <c r="C1729" i="26" s="1"/>
  <c r="F1729" i="26" s="1"/>
  <c r="B1693" i="26"/>
  <c r="C1693" i="26" s="1"/>
  <c r="B1732" i="26"/>
  <c r="C1732" i="26" s="1"/>
  <c r="B1663" i="26"/>
  <c r="C1663" i="26" s="1"/>
  <c r="B1563" i="26"/>
  <c r="C1563" i="26" s="1"/>
  <c r="B1760" i="26"/>
  <c r="C1760" i="26" s="1"/>
  <c r="B1524" i="26"/>
  <c r="C1524" i="26" s="1"/>
  <c r="B1727" i="26"/>
  <c r="C1727" i="26" s="1"/>
  <c r="B1637" i="26"/>
  <c r="C1637" i="26" s="1"/>
  <c r="B1748" i="26"/>
  <c r="C1748" i="26" s="1"/>
  <c r="B1712" i="26"/>
  <c r="C1712" i="26" s="1"/>
  <c r="B1574" i="26"/>
  <c r="C1574" i="26" s="1"/>
  <c r="B1594" i="26"/>
  <c r="C1594" i="26" s="1"/>
  <c r="B1774" i="26"/>
  <c r="C1774" i="26" s="1"/>
  <c r="B1696" i="26"/>
  <c r="C1696" i="26" s="1"/>
  <c r="B1642" i="26"/>
  <c r="C1642" i="26" s="1"/>
  <c r="B1532" i="26"/>
  <c r="C1532" i="26" s="1"/>
  <c r="B1731" i="26"/>
  <c r="C1731" i="26" s="1"/>
  <c r="B1648" i="26"/>
  <c r="C1648" i="26" s="1"/>
  <c r="B1520" i="26"/>
  <c r="C1520" i="26" s="1"/>
  <c r="B1599" i="26"/>
  <c r="C1599" i="26" s="1"/>
  <c r="B1682" i="26"/>
  <c r="C1682" i="26" s="1"/>
  <c r="F1682" i="26" s="1"/>
  <c r="B1519" i="26"/>
  <c r="C1519" i="26" s="1"/>
  <c r="B1636" i="26"/>
  <c r="C1636" i="26" s="1"/>
  <c r="B1737" i="26"/>
  <c r="C1737" i="26" s="1"/>
  <c r="B1759" i="26"/>
  <c r="C1759" i="26" s="1"/>
  <c r="F1759" i="26" s="1"/>
  <c r="B1647" i="26"/>
  <c r="C1647" i="26" s="1"/>
  <c r="B1764" i="26"/>
  <c r="C1764" i="26" s="1"/>
  <c r="B1766" i="26"/>
  <c r="C1766" i="26" s="1"/>
  <c r="B1728" i="26"/>
  <c r="C1728" i="26" s="1"/>
  <c r="B1548" i="26"/>
  <c r="C1548" i="26" s="1"/>
  <c r="B1523" i="26"/>
  <c r="C1523" i="26" s="1"/>
  <c r="F1523" i="26" s="1"/>
  <c r="B1735" i="26"/>
  <c r="C1735" i="26" s="1"/>
  <c r="F1735" i="26" s="1"/>
  <c r="B1707" i="26"/>
  <c r="C1707" i="26" s="1"/>
  <c r="B1753" i="26"/>
  <c r="C1753" i="26" s="1"/>
  <c r="F1753" i="26" s="1"/>
  <c r="B1632" i="26"/>
  <c r="C1632" i="26" s="1"/>
  <c r="B1678" i="26"/>
  <c r="C1678" i="26" s="1"/>
  <c r="B1660" i="26"/>
  <c r="C1660" i="26" s="1"/>
  <c r="B1578" i="26"/>
  <c r="C1578" i="26" s="1"/>
  <c r="B1679" i="26"/>
  <c r="C1679" i="26" s="1"/>
  <c r="B1603" i="26"/>
  <c r="C1603" i="26" s="1"/>
  <c r="F1603" i="26" s="1"/>
  <c r="B1770" i="26"/>
  <c r="C1770" i="26" s="1"/>
  <c r="B1634" i="26"/>
  <c r="C1634" i="26" s="1"/>
  <c r="B1553" i="26"/>
  <c r="C1553" i="26" s="1"/>
  <c r="B1639" i="26"/>
  <c r="C1639" i="26" s="1"/>
  <c r="P1528" i="7"/>
  <c r="P1543" i="7"/>
  <c r="Q3" i="18"/>
  <c r="Q4" i="18"/>
  <c r="Q5" i="18"/>
  <c r="Q6" i="18"/>
  <c r="Q7" i="18"/>
  <c r="Q8" i="18"/>
  <c r="Q9" i="18"/>
  <c r="Q10" i="18"/>
  <c r="Q11" i="18"/>
  <c r="Q12" i="18"/>
  <c r="Q13" i="18"/>
  <c r="Q14" i="18"/>
  <c r="Q15" i="18"/>
  <c r="Q16" i="18"/>
  <c r="Q17" i="18"/>
  <c r="Q18" i="18"/>
  <c r="Q19" i="18"/>
  <c r="Q20" i="18"/>
  <c r="Q21" i="18"/>
  <c r="Q22" i="18"/>
  <c r="Q23" i="18"/>
  <c r="Q24" i="18"/>
  <c r="Q25" i="18"/>
  <c r="Q26" i="18"/>
  <c r="Q27" i="18"/>
  <c r="Q28" i="18"/>
  <c r="Q29" i="18"/>
  <c r="Q2" i="18"/>
  <c r="B8" i="17" l="1"/>
  <c r="J1595" i="7"/>
  <c r="J1631" i="7"/>
  <c r="J1627" i="7"/>
  <c r="J1584" i="7"/>
  <c r="J1648" i="7"/>
  <c r="J1678" i="7"/>
  <c r="J1582" i="7"/>
  <c r="J1647" i="7"/>
  <c r="J1685" i="7"/>
  <c r="J1577" i="7"/>
  <c r="J1635" i="7"/>
  <c r="J1649" i="7"/>
  <c r="J1570" i="7"/>
  <c r="J1669" i="7"/>
  <c r="J1581" i="7"/>
  <c r="J1594" i="7"/>
  <c r="J1620" i="7"/>
  <c r="J1591" i="7"/>
  <c r="J1589" i="7"/>
  <c r="J1637" i="7"/>
  <c r="J1661" i="7"/>
  <c r="J1639" i="7"/>
  <c r="J1698" i="7"/>
  <c r="J1700" i="7"/>
  <c r="J1737" i="7"/>
  <c r="J1689" i="7"/>
  <c r="J1779" i="7"/>
  <c r="J1715" i="7"/>
  <c r="J1773" i="7"/>
  <c r="J1727" i="7"/>
  <c r="J1786" i="7"/>
  <c r="J1772" i="7"/>
  <c r="J1744" i="7"/>
  <c r="J1769" i="7"/>
  <c r="J1784" i="7"/>
  <c r="J1694" i="7"/>
  <c r="J1777" i="7"/>
  <c r="J1766" i="7"/>
  <c r="J1724" i="7"/>
  <c r="J1703" i="7"/>
  <c r="J1830" i="7"/>
  <c r="J1822" i="7"/>
  <c r="J1847" i="7"/>
  <c r="J1835" i="7"/>
  <c r="J1827" i="7"/>
  <c r="J1819" i="7"/>
  <c r="J1802" i="7"/>
  <c r="J1794" i="7"/>
  <c r="J1805" i="7"/>
  <c r="J1797" i="7"/>
  <c r="J1828" i="7"/>
  <c r="J1833" i="7"/>
  <c r="J1817" i="7"/>
  <c r="J1803" i="7"/>
  <c r="J1791" i="7"/>
  <c r="J1823" i="7"/>
  <c r="J1811" i="7"/>
  <c r="J1642" i="7"/>
  <c r="J1621" i="7"/>
  <c r="J1579" i="7"/>
  <c r="J1677" i="7"/>
  <c r="J1623" i="7"/>
  <c r="J1587" i="7"/>
  <c r="J1634" i="7"/>
  <c r="J1666" i="7"/>
  <c r="J1630" i="7"/>
  <c r="J1575" i="7"/>
  <c r="J1664" i="7"/>
  <c r="J1646" i="7"/>
  <c r="J1640" i="7"/>
  <c r="J1673" i="7"/>
  <c r="J1683" i="7"/>
  <c r="J1597" i="7"/>
  <c r="J1585" i="7"/>
  <c r="J1644" i="7"/>
  <c r="J1633" i="7"/>
  <c r="J1686" i="7"/>
  <c r="J1588" i="7"/>
  <c r="J1731" i="7"/>
  <c r="J1770" i="7"/>
  <c r="J1728" i="7"/>
  <c r="J1755" i="7"/>
  <c r="J1741" i="7"/>
  <c r="J1711" i="7"/>
  <c r="J1704" i="7"/>
  <c r="J1774" i="7"/>
  <c r="J1712" i="7"/>
  <c r="J1775" i="7"/>
  <c r="J1782" i="7"/>
  <c r="J1717" i="7"/>
  <c r="J1720" i="7"/>
  <c r="J1739" i="7"/>
  <c r="J1696" i="7"/>
  <c r="J1767" i="7"/>
  <c r="J1747" i="7"/>
  <c r="J1713" i="7"/>
  <c r="J1820" i="7"/>
  <c r="J1800" i="7"/>
  <c r="J1798" i="7"/>
  <c r="J1619" i="7"/>
  <c r="J1586" i="7"/>
  <c r="J1605" i="7"/>
  <c r="J1618" i="7"/>
  <c r="J1653" i="7"/>
  <c r="J1680" i="7"/>
  <c r="J1628" i="7"/>
  <c r="J1679" i="7"/>
  <c r="J1615" i="7"/>
  <c r="J1611" i="7"/>
  <c r="J1626" i="7"/>
  <c r="J1572" i="7"/>
  <c r="J1617" i="7"/>
  <c r="J1651" i="7"/>
  <c r="J1645" i="7"/>
  <c r="J1658" i="7"/>
  <c r="J1643" i="7"/>
  <c r="J1652" i="7"/>
  <c r="J1596" i="7"/>
  <c r="J1675" i="7"/>
  <c r="J1672" i="7"/>
  <c r="J1632" i="7"/>
  <c r="J1771" i="7"/>
  <c r="J1730" i="7"/>
  <c r="J1688" i="7"/>
  <c r="J1732" i="7"/>
  <c r="J1702" i="7"/>
  <c r="J1765" i="7"/>
  <c r="J1738" i="7"/>
  <c r="J1783" i="7"/>
  <c r="J1762" i="7"/>
  <c r="J1693" i="7"/>
  <c r="J1778" i="7"/>
  <c r="J1751" i="7"/>
  <c r="J1734" i="7"/>
  <c r="J1781" i="7"/>
  <c r="J1705" i="7"/>
  <c r="J1785" i="7"/>
  <c r="J1776" i="7"/>
  <c r="J1746" i="7"/>
  <c r="J1856" i="7"/>
  <c r="J1826" i="7"/>
  <c r="J1818" i="7"/>
  <c r="J1831" i="7"/>
  <c r="J1789" i="7"/>
  <c r="J1636" i="7"/>
  <c r="J1614" i="7"/>
  <c r="J1660" i="7"/>
  <c r="J1657" i="7"/>
  <c r="J1593" i="7"/>
  <c r="J1681" i="7"/>
  <c r="J1580" i="7"/>
  <c r="J1670" i="7"/>
  <c r="J1663" i="7"/>
  <c r="J1616" i="7"/>
  <c r="J1583" i="7"/>
  <c r="J1625" i="7"/>
  <c r="J1574" i="7"/>
  <c r="J1599" i="7"/>
  <c r="J1676" i="7"/>
  <c r="J1684" i="7"/>
  <c r="J1610" i="7"/>
  <c r="J1578" i="7"/>
  <c r="J1665" i="7"/>
  <c r="J1641" i="7"/>
  <c r="J1667" i="7"/>
  <c r="J1674" i="7"/>
  <c r="J1699" i="7"/>
  <c r="J1740" i="7"/>
  <c r="J1760" i="7"/>
  <c r="J1723" i="7"/>
  <c r="J1721" i="7"/>
  <c r="J1692" i="7"/>
  <c r="J1764" i="7"/>
  <c r="J1701" i="7"/>
  <c r="J1752" i="7"/>
  <c r="J1710" i="7"/>
  <c r="J1695" i="7"/>
  <c r="J1708" i="7"/>
  <c r="J1709" i="7"/>
  <c r="J1716" i="7"/>
  <c r="J1763" i="7"/>
  <c r="J1748" i="7"/>
  <c r="J1707" i="7"/>
  <c r="J1743" i="7"/>
  <c r="J1836" i="7"/>
  <c r="J1824" i="7"/>
  <c r="J1855" i="7"/>
  <c r="J1841" i="7"/>
  <c r="J1829" i="7"/>
  <c r="J1821" i="7"/>
  <c r="J1804" i="7"/>
  <c r="J1796" i="7"/>
  <c r="J1809" i="7"/>
  <c r="J1799" i="7"/>
  <c r="J1832" i="7"/>
  <c r="J1834" i="7"/>
  <c r="J1825" i="7"/>
  <c r="J1792" i="7"/>
  <c r="J1806" i="7"/>
  <c r="J1813" i="7"/>
  <c r="J1801" i="7"/>
  <c r="E1841" i="26" l="1"/>
  <c r="F1841" i="26" s="1"/>
  <c r="E1855" i="26"/>
  <c r="F1855" i="26" s="1"/>
  <c r="E1856" i="26"/>
  <c r="F1856" i="26" s="1"/>
  <c r="E1847" i="26"/>
  <c r="F1847" i="26" s="1"/>
  <c r="E1801" i="26"/>
  <c r="F1801" i="26" s="1"/>
  <c r="E1813" i="26"/>
  <c r="F1813" i="26" s="1"/>
  <c r="E1806" i="26"/>
  <c r="F1806" i="26" s="1"/>
  <c r="E1792" i="26"/>
  <c r="F1792" i="26" s="1"/>
  <c r="E1825" i="26"/>
  <c r="F1825" i="26" s="1"/>
  <c r="E1834" i="26"/>
  <c r="F1834" i="26" s="1"/>
  <c r="E1832" i="26"/>
  <c r="F1832" i="26" s="1"/>
  <c r="E1799" i="26"/>
  <c r="F1799" i="26" s="1"/>
  <c r="E1809" i="26"/>
  <c r="F1809" i="26" s="1"/>
  <c r="E1796" i="26"/>
  <c r="F1796" i="26" s="1"/>
  <c r="E1804" i="26"/>
  <c r="F1804" i="26" s="1"/>
  <c r="E1821" i="26"/>
  <c r="F1821" i="26" s="1"/>
  <c r="E1829" i="26"/>
  <c r="F1829" i="26" s="1"/>
  <c r="E1824" i="26"/>
  <c r="F1824" i="26" s="1"/>
  <c r="E1836" i="26"/>
  <c r="F1836" i="26" s="1"/>
  <c r="E1743" i="26"/>
  <c r="F1743" i="26" s="1"/>
  <c r="E1707" i="26"/>
  <c r="F1707" i="26" s="1"/>
  <c r="E1748" i="26"/>
  <c r="F1748" i="26" s="1"/>
  <c r="E1763" i="26"/>
  <c r="F1763" i="26" s="1"/>
  <c r="E1716" i="26"/>
  <c r="F1716" i="26" s="1"/>
  <c r="E1709" i="26"/>
  <c r="F1709" i="26" s="1"/>
  <c r="E1708" i="26"/>
  <c r="F1708" i="26" s="1"/>
  <c r="E1695" i="26"/>
  <c r="F1695" i="26" s="1"/>
  <c r="E1710" i="26"/>
  <c r="F1710" i="26" s="1"/>
  <c r="E1752" i="26"/>
  <c r="F1752" i="26" s="1"/>
  <c r="E1701" i="26"/>
  <c r="F1701" i="26" s="1"/>
  <c r="E1764" i="26"/>
  <c r="F1764" i="26" s="1"/>
  <c r="E1692" i="26"/>
  <c r="F1692" i="26" s="1"/>
  <c r="E1721" i="26"/>
  <c r="F1721" i="26" s="1"/>
  <c r="E1723" i="26"/>
  <c r="F1723" i="26" s="1"/>
  <c r="E1760" i="26"/>
  <c r="F1760" i="26" s="1"/>
  <c r="E1740" i="26"/>
  <c r="F1740" i="26" s="1"/>
  <c r="E1699" i="26"/>
  <c r="F1699" i="26" s="1"/>
  <c r="E1674" i="26"/>
  <c r="F1674" i="26" s="1"/>
  <c r="E1667" i="26"/>
  <c r="F1667" i="26" s="1"/>
  <c r="E1641" i="26"/>
  <c r="F1641" i="26" s="1"/>
  <c r="E1665" i="26"/>
  <c r="F1665" i="26" s="1"/>
  <c r="E1578" i="26"/>
  <c r="F1578" i="26" s="1"/>
  <c r="E1610" i="26"/>
  <c r="F1610" i="26" s="1"/>
  <c r="E1684" i="26"/>
  <c r="F1684" i="26" s="1"/>
  <c r="E1676" i="26"/>
  <c r="F1676" i="26" s="1"/>
  <c r="E1599" i="26"/>
  <c r="F1599" i="26" s="1"/>
  <c r="E1574" i="26"/>
  <c r="F1574" i="26" s="1"/>
  <c r="E1625" i="26"/>
  <c r="F1625" i="26" s="1"/>
  <c r="E1583" i="26"/>
  <c r="F1583" i="26" s="1"/>
  <c r="E1616" i="26"/>
  <c r="F1616" i="26" s="1"/>
  <c r="E1663" i="26"/>
  <c r="F1663" i="26" s="1"/>
  <c r="E1670" i="26"/>
  <c r="F1670" i="26" s="1"/>
  <c r="E1580" i="26"/>
  <c r="F1580" i="26" s="1"/>
  <c r="E1681" i="26"/>
  <c r="F1681" i="26" s="1"/>
  <c r="E1593" i="26"/>
  <c r="F1593" i="26" s="1"/>
  <c r="E1657" i="26"/>
  <c r="F1657" i="26" s="1"/>
  <c r="E1660" i="26"/>
  <c r="F1660" i="26" s="1"/>
  <c r="E1614" i="26"/>
  <c r="F1614" i="26" s="1"/>
  <c r="E1636" i="26"/>
  <c r="F1636" i="26" s="1"/>
  <c r="E1789" i="26"/>
  <c r="F1789" i="26" s="1"/>
  <c r="E1831" i="26"/>
  <c r="F1831" i="26" s="1"/>
  <c r="E1818" i="26"/>
  <c r="F1818" i="26" s="1"/>
  <c r="E1826" i="26"/>
  <c r="F1826" i="26" s="1"/>
  <c r="E1746" i="26"/>
  <c r="F1746" i="26" s="1"/>
  <c r="E1776" i="26"/>
  <c r="F1776" i="26" s="1"/>
  <c r="E1785" i="26"/>
  <c r="F1785" i="26" s="1"/>
  <c r="E1705" i="26"/>
  <c r="F1705" i="26" s="1"/>
  <c r="E1781" i="26"/>
  <c r="F1781" i="26" s="1"/>
  <c r="E1734" i="26"/>
  <c r="F1734" i="26" s="1"/>
  <c r="E1751" i="26"/>
  <c r="F1751" i="26" s="1"/>
  <c r="E1778" i="26"/>
  <c r="F1778" i="26" s="1"/>
  <c r="E1693" i="26"/>
  <c r="F1693" i="26" s="1"/>
  <c r="E1762" i="26"/>
  <c r="F1762" i="26" s="1"/>
  <c r="E1783" i="26"/>
  <c r="F1783" i="26" s="1"/>
  <c r="E1738" i="26"/>
  <c r="F1738" i="26" s="1"/>
  <c r="E1765" i="26"/>
  <c r="F1765" i="26" s="1"/>
  <c r="E1702" i="26"/>
  <c r="F1702" i="26" s="1"/>
  <c r="E1732" i="26"/>
  <c r="F1732" i="26" s="1"/>
  <c r="E1688" i="26"/>
  <c r="F1688" i="26" s="1"/>
  <c r="E1730" i="26"/>
  <c r="F1730" i="26" s="1"/>
  <c r="E1771" i="26"/>
  <c r="F1771" i="26" s="1"/>
  <c r="E1632" i="26"/>
  <c r="F1632" i="26" s="1"/>
  <c r="E1672" i="26"/>
  <c r="F1672" i="26" s="1"/>
  <c r="E1675" i="26"/>
  <c r="F1675" i="26" s="1"/>
  <c r="E1596" i="26"/>
  <c r="F1596" i="26" s="1"/>
  <c r="E1652" i="26"/>
  <c r="F1652" i="26" s="1"/>
  <c r="E1643" i="26"/>
  <c r="F1643" i="26" s="1"/>
  <c r="E1658" i="26"/>
  <c r="F1658" i="26" s="1"/>
  <c r="E1645" i="26"/>
  <c r="F1645" i="26" s="1"/>
  <c r="E1651" i="26"/>
  <c r="F1651" i="26" s="1"/>
  <c r="E1617" i="26"/>
  <c r="F1617" i="26" s="1"/>
  <c r="E1572" i="26"/>
  <c r="F1572" i="26" s="1"/>
  <c r="E1626" i="26"/>
  <c r="F1626" i="26" s="1"/>
  <c r="E1611" i="26"/>
  <c r="F1611" i="26" s="1"/>
  <c r="E1615" i="26"/>
  <c r="F1615" i="26" s="1"/>
  <c r="E1679" i="26"/>
  <c r="F1679" i="26" s="1"/>
  <c r="E1628" i="26"/>
  <c r="F1628" i="26" s="1"/>
  <c r="E1680" i="26"/>
  <c r="F1680" i="26" s="1"/>
  <c r="E1653" i="26"/>
  <c r="F1653" i="26" s="1"/>
  <c r="E1618" i="26"/>
  <c r="F1618" i="26" s="1"/>
  <c r="E1605" i="26"/>
  <c r="F1605" i="26" s="1"/>
  <c r="E1586" i="26"/>
  <c r="F1586" i="26" s="1"/>
  <c r="E1619" i="26"/>
  <c r="F1619" i="26" s="1"/>
  <c r="E1798" i="26"/>
  <c r="F1798" i="26" s="1"/>
  <c r="E1800" i="26"/>
  <c r="F1800" i="26" s="1"/>
  <c r="E1820" i="26"/>
  <c r="F1820" i="26" s="1"/>
  <c r="E1713" i="26"/>
  <c r="F1713" i="26" s="1"/>
  <c r="E1747" i="26"/>
  <c r="F1747" i="26" s="1"/>
  <c r="E1767" i="26"/>
  <c r="F1767" i="26" s="1"/>
  <c r="E1696" i="26"/>
  <c r="F1696" i="26" s="1"/>
  <c r="E1739" i="26"/>
  <c r="F1739" i="26" s="1"/>
  <c r="E1720" i="26"/>
  <c r="F1720" i="26" s="1"/>
  <c r="E1717" i="26"/>
  <c r="F1717" i="26" s="1"/>
  <c r="E1782" i="26"/>
  <c r="F1782" i="26" s="1"/>
  <c r="E1775" i="26"/>
  <c r="F1775" i="26" s="1"/>
  <c r="E1712" i="26"/>
  <c r="F1712" i="26" s="1"/>
  <c r="E1774" i="26"/>
  <c r="F1774" i="26" s="1"/>
  <c r="E1704" i="26"/>
  <c r="F1704" i="26" s="1"/>
  <c r="E1711" i="26"/>
  <c r="F1711" i="26" s="1"/>
  <c r="E1741" i="26"/>
  <c r="F1741" i="26" s="1"/>
  <c r="E1755" i="26"/>
  <c r="F1755" i="26" s="1"/>
  <c r="E1728" i="26"/>
  <c r="F1728" i="26" s="1"/>
  <c r="E1770" i="26"/>
  <c r="F1770" i="26" s="1"/>
  <c r="E1731" i="26"/>
  <c r="F1731" i="26" s="1"/>
  <c r="E1588" i="26"/>
  <c r="F1588" i="26" s="1"/>
  <c r="E1686" i="26"/>
  <c r="F1686" i="26" s="1"/>
  <c r="E1633" i="26"/>
  <c r="F1633" i="26" s="1"/>
  <c r="E1644" i="26"/>
  <c r="F1644" i="26" s="1"/>
  <c r="E1585" i="26"/>
  <c r="F1585" i="26" s="1"/>
  <c r="E1597" i="26"/>
  <c r="F1597" i="26" s="1"/>
  <c r="E1683" i="26"/>
  <c r="F1683" i="26" s="1"/>
  <c r="E1673" i="26"/>
  <c r="F1673" i="26" s="1"/>
  <c r="E1640" i="26"/>
  <c r="F1640" i="26" s="1"/>
  <c r="E1646" i="26"/>
  <c r="F1646" i="26" s="1"/>
  <c r="E1664" i="26"/>
  <c r="F1664" i="26" s="1"/>
  <c r="E1575" i="26"/>
  <c r="F1575" i="26" s="1"/>
  <c r="E1630" i="26"/>
  <c r="F1630" i="26" s="1"/>
  <c r="E1666" i="26"/>
  <c r="F1666" i="26" s="1"/>
  <c r="E1634" i="26"/>
  <c r="F1634" i="26" s="1"/>
  <c r="E1587" i="26"/>
  <c r="F1587" i="26" s="1"/>
  <c r="E1623" i="26"/>
  <c r="F1623" i="26" s="1"/>
  <c r="E1677" i="26"/>
  <c r="F1677" i="26" s="1"/>
  <c r="E1579" i="26"/>
  <c r="F1579" i="26" s="1"/>
  <c r="E1621" i="26"/>
  <c r="F1621" i="26" s="1"/>
  <c r="E1642" i="26"/>
  <c r="F1642" i="26" s="1"/>
  <c r="E1811" i="26"/>
  <c r="F1811" i="26" s="1"/>
  <c r="E1823" i="26"/>
  <c r="F1823" i="26" s="1"/>
  <c r="E1791" i="26"/>
  <c r="F1791" i="26" s="1"/>
  <c r="E1803" i="26"/>
  <c r="F1803" i="26" s="1"/>
  <c r="E1817" i="26"/>
  <c r="F1817" i="26" s="1"/>
  <c r="E1833" i="26"/>
  <c r="F1833" i="26" s="1"/>
  <c r="E1828" i="26"/>
  <c r="F1828" i="26" s="1"/>
  <c r="E1797" i="26"/>
  <c r="F1797" i="26" s="1"/>
  <c r="E1805" i="26"/>
  <c r="F1805" i="26" s="1"/>
  <c r="E1794" i="26"/>
  <c r="F1794" i="26" s="1"/>
  <c r="E1802" i="26"/>
  <c r="F1802" i="26" s="1"/>
  <c r="E1819" i="26"/>
  <c r="F1819" i="26" s="1"/>
  <c r="E1827" i="26"/>
  <c r="F1827" i="26" s="1"/>
  <c r="E1835" i="26"/>
  <c r="F1835" i="26" s="1"/>
  <c r="E1822" i="26"/>
  <c r="F1822" i="26" s="1"/>
  <c r="E1830" i="26"/>
  <c r="F1830" i="26" s="1"/>
  <c r="E1703" i="26"/>
  <c r="F1703" i="26" s="1"/>
  <c r="E1724" i="26"/>
  <c r="F1724" i="26" s="1"/>
  <c r="E1766" i="26"/>
  <c r="F1766" i="26" s="1"/>
  <c r="E1777" i="26"/>
  <c r="F1777" i="26" s="1"/>
  <c r="E1694" i="26"/>
  <c r="F1694" i="26" s="1"/>
  <c r="E1784" i="26"/>
  <c r="F1784" i="26" s="1"/>
  <c r="E1769" i="26"/>
  <c r="F1769" i="26" s="1"/>
  <c r="E1744" i="26"/>
  <c r="F1744" i="26" s="1"/>
  <c r="E1772" i="26"/>
  <c r="F1772" i="26" s="1"/>
  <c r="E1786" i="26"/>
  <c r="F1786" i="26" s="1"/>
  <c r="E1727" i="26"/>
  <c r="F1727" i="26" s="1"/>
  <c r="E1773" i="26"/>
  <c r="F1773" i="26" s="1"/>
  <c r="E1715" i="26"/>
  <c r="F1715" i="26" s="1"/>
  <c r="E1779" i="26"/>
  <c r="F1779" i="26" s="1"/>
  <c r="E1689" i="26"/>
  <c r="F1689" i="26" s="1"/>
  <c r="E1737" i="26"/>
  <c r="F1737" i="26" s="1"/>
  <c r="E1700" i="26"/>
  <c r="F1700" i="26" s="1"/>
  <c r="E1698" i="26"/>
  <c r="F1698" i="26" s="1"/>
  <c r="E1639" i="26"/>
  <c r="F1639" i="26" s="1"/>
  <c r="E1661" i="26"/>
  <c r="F1661" i="26" s="1"/>
  <c r="E1637" i="26"/>
  <c r="F1637" i="26" s="1"/>
  <c r="E1589" i="26"/>
  <c r="F1589" i="26" s="1"/>
  <c r="E1591" i="26"/>
  <c r="F1591" i="26" s="1"/>
  <c r="E1620" i="26"/>
  <c r="F1620" i="26" s="1"/>
  <c r="E1594" i="26"/>
  <c r="F1594" i="26" s="1"/>
  <c r="E1581" i="26"/>
  <c r="F1581" i="26" s="1"/>
  <c r="E1669" i="26"/>
  <c r="F1669" i="26" s="1"/>
  <c r="E1570" i="26"/>
  <c r="F1570" i="26" s="1"/>
  <c r="E1649" i="26"/>
  <c r="F1649" i="26" s="1"/>
  <c r="E1635" i="26"/>
  <c r="F1635" i="26" s="1"/>
  <c r="E1577" i="26"/>
  <c r="F1577" i="26" s="1"/>
  <c r="E1685" i="26"/>
  <c r="F1685" i="26" s="1"/>
  <c r="E1647" i="26"/>
  <c r="F1647" i="26" s="1"/>
  <c r="E1582" i="26"/>
  <c r="F1582" i="26" s="1"/>
  <c r="E1678" i="26"/>
  <c r="F1678" i="26" s="1"/>
  <c r="E1648" i="26"/>
  <c r="F1648" i="26" s="1"/>
  <c r="E1584" i="26"/>
  <c r="F1584" i="26" s="1"/>
  <c r="E1627" i="26"/>
  <c r="F1627" i="26" s="1"/>
  <c r="E1631" i="26"/>
  <c r="F1631" i="26" s="1"/>
  <c r="E1595" i="26"/>
  <c r="F1595" i="26" s="1"/>
  <c r="R1789" i="7"/>
  <c r="R1791" i="7"/>
  <c r="R1797" i="7"/>
  <c r="R1799" i="7"/>
  <c r="R1801" i="7"/>
  <c r="R1803" i="7"/>
  <c r="R1805" i="7"/>
  <c r="R1809" i="7"/>
  <c r="R1811" i="7"/>
  <c r="R1792" i="7"/>
  <c r="R1794" i="7"/>
  <c r="R1796" i="7"/>
  <c r="R1798" i="7"/>
  <c r="R1800" i="7"/>
  <c r="R1802" i="7"/>
  <c r="R1804" i="7"/>
  <c r="R1813" i="7"/>
  <c r="R1817" i="7"/>
  <c r="R1819" i="7"/>
  <c r="R1821" i="7"/>
  <c r="R1823" i="7"/>
  <c r="R1825" i="7"/>
  <c r="R1827" i="7"/>
  <c r="R1829" i="7"/>
  <c r="R1831" i="7"/>
  <c r="R1833" i="7"/>
  <c r="R1835" i="7"/>
  <c r="R1841" i="7"/>
  <c r="R1806" i="7"/>
  <c r="R1834" i="7"/>
  <c r="R1847" i="7"/>
  <c r="R1855" i="7"/>
  <c r="R1818" i="7"/>
  <c r="R1820" i="7"/>
  <c r="R1822" i="7"/>
  <c r="R1824" i="7"/>
  <c r="R1826" i="7"/>
  <c r="R1828" i="7"/>
  <c r="R1830" i="7"/>
  <c r="R1836" i="7"/>
  <c r="R1856" i="7"/>
  <c r="R1832" i="7"/>
  <c r="R1703" i="7"/>
  <c r="R1743" i="7"/>
  <c r="R1746" i="7"/>
  <c r="R1713" i="7"/>
  <c r="R1724" i="7"/>
  <c r="R1707" i="7"/>
  <c r="R1776" i="7"/>
  <c r="R1747" i="7"/>
  <c r="R1766" i="7"/>
  <c r="R1748" i="7"/>
  <c r="R1785" i="7"/>
  <c r="R1767" i="7"/>
  <c r="R1777" i="7"/>
  <c r="R1763" i="7"/>
  <c r="R1705" i="7"/>
  <c r="R1696" i="7"/>
  <c r="R1694" i="7"/>
  <c r="R1716" i="7"/>
  <c r="R1781" i="7"/>
  <c r="R1739" i="7"/>
  <c r="R1784" i="7"/>
  <c r="R1709" i="7"/>
  <c r="R1734" i="7"/>
  <c r="R1720" i="7"/>
  <c r="R1769" i="7"/>
  <c r="R1708" i="7"/>
  <c r="R1751" i="7"/>
  <c r="R1717" i="7"/>
  <c r="R1744" i="7"/>
  <c r="R1695" i="7"/>
  <c r="R1778" i="7"/>
  <c r="R1782" i="7"/>
  <c r="R1772" i="7"/>
  <c r="R1710" i="7"/>
  <c r="R1693" i="7"/>
  <c r="R1775" i="7"/>
  <c r="R1786" i="7"/>
  <c r="R1752" i="7"/>
  <c r="R1762" i="7"/>
  <c r="R1712" i="7"/>
  <c r="R1727" i="7"/>
  <c r="R1701" i="7"/>
  <c r="R1783" i="7"/>
  <c r="R1774" i="7"/>
  <c r="R1773" i="7"/>
  <c r="R1764" i="7"/>
  <c r="R1738" i="7"/>
  <c r="R1704" i="7"/>
  <c r="R1715" i="7"/>
  <c r="R1692" i="7"/>
  <c r="R1765" i="7"/>
  <c r="R1711" i="7"/>
  <c r="R1779" i="7"/>
  <c r="R1721" i="7"/>
  <c r="R1702" i="7"/>
  <c r="R1741" i="7"/>
  <c r="R1689" i="7"/>
  <c r="R1723" i="7"/>
  <c r="R1732" i="7"/>
  <c r="R1755" i="7"/>
  <c r="R1737" i="7"/>
  <c r="R1760" i="7"/>
  <c r="R1688" i="7"/>
  <c r="R1728" i="7"/>
  <c r="R1700" i="7"/>
  <c r="R1740" i="7"/>
  <c r="R1730" i="7"/>
  <c r="R1770" i="7"/>
  <c r="R1698" i="7"/>
  <c r="R1699" i="7"/>
  <c r="R1771" i="7"/>
  <c r="R1731" i="7"/>
  <c r="R1639" i="7"/>
  <c r="R1674" i="7"/>
  <c r="R1632" i="7"/>
  <c r="R1588" i="7"/>
  <c r="R1661" i="7"/>
  <c r="R1667" i="7"/>
  <c r="R1672" i="7"/>
  <c r="R1686" i="7"/>
  <c r="R1637" i="7"/>
  <c r="R1641" i="7"/>
  <c r="R1675" i="7"/>
  <c r="R1633" i="7"/>
  <c r="R1589" i="7"/>
  <c r="R1665" i="7"/>
  <c r="R1596" i="7"/>
  <c r="R1644" i="7"/>
  <c r="R1591" i="7"/>
  <c r="R1578" i="7"/>
  <c r="R1652" i="7"/>
  <c r="R1585" i="7"/>
  <c r="R1620" i="7"/>
  <c r="R1610" i="7"/>
  <c r="R1643" i="7"/>
  <c r="R1597" i="7"/>
  <c r="R1594" i="7"/>
  <c r="R1684" i="7"/>
  <c r="R1658" i="7"/>
  <c r="R1683" i="7"/>
  <c r="R1581" i="7"/>
  <c r="R1676" i="7"/>
  <c r="R1645" i="7"/>
  <c r="R1673" i="7"/>
  <c r="R1669" i="7"/>
  <c r="R1599" i="7"/>
  <c r="R1651" i="7"/>
  <c r="R1640" i="7"/>
  <c r="R1570" i="7"/>
  <c r="R1574" i="7"/>
  <c r="R1617" i="7"/>
  <c r="R1646" i="7"/>
  <c r="R1649" i="7"/>
  <c r="R1625" i="7"/>
  <c r="R1572" i="7"/>
  <c r="R1664" i="7"/>
  <c r="R1635" i="7"/>
  <c r="R1583" i="7"/>
  <c r="R1626" i="7"/>
  <c r="R1575" i="7"/>
  <c r="R1577" i="7"/>
  <c r="R1616" i="7"/>
  <c r="R1611" i="7"/>
  <c r="R1630" i="7"/>
  <c r="R1685" i="7"/>
  <c r="R1663" i="7"/>
  <c r="R1615" i="7"/>
  <c r="R1666" i="7"/>
  <c r="R1647" i="7"/>
  <c r="R1670" i="7"/>
  <c r="R1679" i="7"/>
  <c r="R1634" i="7"/>
  <c r="R1582" i="7"/>
  <c r="R1580" i="7"/>
  <c r="R1628" i="7"/>
  <c r="R1587" i="7"/>
  <c r="R1678" i="7"/>
  <c r="R1681" i="7"/>
  <c r="R1680" i="7"/>
  <c r="R1623" i="7"/>
  <c r="R1648" i="7"/>
  <c r="R1593" i="7"/>
  <c r="R1653" i="7"/>
  <c r="R1677" i="7"/>
  <c r="R1584" i="7"/>
  <c r="R1657" i="7"/>
  <c r="R1618" i="7"/>
  <c r="R1579" i="7"/>
  <c r="R1627" i="7"/>
  <c r="R1660" i="7"/>
  <c r="R1605" i="7"/>
  <c r="R1621" i="7"/>
  <c r="R1631" i="7"/>
  <c r="R1614" i="7"/>
  <c r="R1586" i="7"/>
  <c r="R1642" i="7"/>
  <c r="R1595" i="7"/>
  <c r="R1636" i="7"/>
  <c r="R1619" i="7"/>
  <c r="R1523" i="7"/>
  <c r="R1526" i="7"/>
  <c r="R1557" i="7"/>
  <c r="R1568" i="7"/>
  <c r="R1562" i="7"/>
  <c r="R1566" i="7"/>
  <c r="R594" i="7"/>
  <c r="R1516" i="7"/>
  <c r="R1369" i="7"/>
  <c r="R532" i="7"/>
  <c r="R1361" i="7"/>
  <c r="R1370" i="7"/>
  <c r="R1327" i="7"/>
  <c r="R1357" i="7"/>
  <c r="R1504" i="7"/>
  <c r="R1325" i="7"/>
  <c r="R1356" i="7"/>
  <c r="R765" i="7"/>
  <c r="R1318" i="7"/>
  <c r="R1501" i="7"/>
  <c r="R1509" i="7"/>
  <c r="R597" i="7"/>
  <c r="R1225" i="7"/>
  <c r="R1359" i="7"/>
  <c r="R1489" i="7"/>
  <c r="R1216" i="7"/>
  <c r="B2" i="23"/>
  <c r="B3" i="23"/>
  <c r="B1" i="23"/>
  <c r="R1309" i="7" l="1"/>
  <c r="R1306" i="7"/>
  <c r="R1308" i="7"/>
  <c r="F17" i="18"/>
  <c r="G17" i="18"/>
  <c r="F18" i="18"/>
  <c r="G18" i="18"/>
  <c r="F19" i="18"/>
  <c r="G19" i="18"/>
  <c r="F20" i="18"/>
  <c r="G20" i="18"/>
  <c r="F21" i="18"/>
  <c r="G21" i="18"/>
  <c r="F22" i="18"/>
  <c r="G22" i="18"/>
  <c r="F23" i="18"/>
  <c r="G23" i="18"/>
  <c r="F24" i="18"/>
  <c r="G24" i="18"/>
  <c r="F25" i="18"/>
  <c r="G25" i="18"/>
  <c r="F27" i="18"/>
  <c r="G27" i="18"/>
  <c r="F28" i="18"/>
  <c r="G28" i="18"/>
  <c r="G15" i="18"/>
  <c r="F15" i="18"/>
  <c r="B3" i="17"/>
  <c r="B2" i="17"/>
  <c r="B1" i="17"/>
  <c r="M1836" i="7"/>
  <c r="M1829" i="7"/>
  <c r="M1803" i="7"/>
  <c r="M1827" i="7"/>
  <c r="M1822" i="7"/>
  <c r="M1801" i="7"/>
  <c r="M1820" i="7"/>
  <c r="M1797" i="7"/>
  <c r="M1845" i="7"/>
  <c r="M1808" i="7"/>
  <c r="M1856" i="7"/>
  <c r="M1853" i="7"/>
  <c r="M1799" i="7"/>
  <c r="M1851" i="7"/>
  <c r="M1821" i="7"/>
  <c r="M1816" i="7"/>
  <c r="M1793" i="7"/>
  <c r="M1849" i="7"/>
  <c r="M1819" i="7"/>
  <c r="M1814" i="7"/>
  <c r="M1791" i="7"/>
  <c r="M1847" i="7"/>
  <c r="M1817" i="7"/>
  <c r="M1806" i="7"/>
  <c r="M1789" i="7"/>
  <c r="M1815" i="7"/>
  <c r="M1834" i="7"/>
  <c r="M1831" i="7"/>
  <c r="M1823" i="7"/>
  <c r="M1855" i="7"/>
  <c r="M1854" i="7"/>
  <c r="M1843" i="7"/>
  <c r="M1813" i="7"/>
  <c r="M1800" i="7"/>
  <c r="M1833" i="7"/>
  <c r="M1842" i="7"/>
  <c r="M1810" i="7"/>
  <c r="M1796" i="7"/>
  <c r="M1830" i="7"/>
  <c r="M1838" i="7"/>
  <c r="M1802" i="7"/>
  <c r="M1792" i="7"/>
  <c r="M1850" i="7"/>
  <c r="M1804" i="7"/>
  <c r="M1798" i="7"/>
  <c r="M1826" i="7"/>
  <c r="M1818" i="7"/>
  <c r="M1848" i="7"/>
  <c r="M1824" i="7"/>
  <c r="M1840" i="7"/>
  <c r="M1825" i="7"/>
  <c r="M1852" i="7"/>
  <c r="M1839" i="7"/>
  <c r="M1794" i="7"/>
  <c r="M1811" i="7"/>
  <c r="M1844" i="7"/>
  <c r="M1835" i="7"/>
  <c r="M1790" i="7"/>
  <c r="M1809" i="7"/>
  <c r="M1832" i="7"/>
  <c r="M1828" i="7"/>
  <c r="M1812" i="7"/>
  <c r="M1807" i="7"/>
  <c r="M1841" i="7"/>
  <c r="M1787" i="7"/>
  <c r="M1788" i="7"/>
  <c r="M1805" i="7"/>
  <c r="M1795" i="7"/>
  <c r="M1837" i="7"/>
  <c r="M1846" i="7"/>
  <c r="N1567" i="7"/>
  <c r="N1558" i="7"/>
  <c r="N1627" i="7"/>
  <c r="N1685" i="7"/>
  <c r="N1619" i="7"/>
  <c r="N1519" i="7"/>
  <c r="N1637" i="7"/>
  <c r="N1620" i="7"/>
  <c r="N1664" i="7"/>
  <c r="N1580" i="7"/>
  <c r="N1599" i="7"/>
  <c r="N1651" i="7"/>
  <c r="N1532" i="7"/>
  <c r="N1654" i="7"/>
  <c r="N1562" i="7"/>
  <c r="N1560" i="7"/>
  <c r="N1550" i="7"/>
  <c r="N1621" i="7"/>
  <c r="N1569" i="7"/>
  <c r="N1605" i="7"/>
  <c r="N1630" i="7"/>
  <c r="N1618" i="7"/>
  <c r="N1557" i="7"/>
  <c r="N1640" i="7"/>
  <c r="N1677" i="7"/>
  <c r="N1602" i="7"/>
  <c r="N1642" i="7"/>
  <c r="N1581" i="7"/>
  <c r="N1671" i="7"/>
  <c r="N1598" i="7"/>
  <c r="N1639" i="7"/>
  <c r="N1540" i="7"/>
  <c r="N1603" i="7"/>
  <c r="N1537" i="7"/>
  <c r="N1524" i="7"/>
  <c r="N1551" i="7"/>
  <c r="N1676" i="7"/>
  <c r="N1623" i="7"/>
  <c r="N1643" i="7"/>
  <c r="N1660" i="7"/>
  <c r="N1593" i="7"/>
  <c r="N1556" i="7"/>
  <c r="N1718" i="7"/>
  <c r="N1756" i="7"/>
  <c r="N1715" i="7"/>
  <c r="N1747" i="7"/>
  <c r="N1726" i="7"/>
  <c r="N1700" i="7"/>
  <c r="N1690" i="7"/>
  <c r="N1730" i="7"/>
  <c r="N1740" i="7"/>
  <c r="N1710" i="7"/>
  <c r="N1777" i="7"/>
  <c r="N1729" i="7"/>
  <c r="N1783" i="7"/>
  <c r="N1764" i="7"/>
  <c r="N1735" i="7"/>
  <c r="N1754" i="7"/>
  <c r="N1748" i="7"/>
  <c r="N1770" i="7"/>
  <c r="N1691" i="7"/>
  <c r="N1693" i="7"/>
  <c r="N1752" i="7"/>
  <c r="N1785" i="7"/>
  <c r="N1697" i="7"/>
  <c r="N1781" i="7"/>
  <c r="N1854" i="7"/>
  <c r="N1836" i="7"/>
  <c r="N1820" i="7"/>
  <c r="N1826" i="7"/>
  <c r="N1822" i="7"/>
  <c r="N1855" i="7"/>
  <c r="N1847" i="7"/>
  <c r="N1838" i="7"/>
  <c r="N1837" i="7"/>
  <c r="N1829" i="7"/>
  <c r="N1821" i="7"/>
  <c r="N1813" i="7"/>
  <c r="N1802" i="7"/>
  <c r="N1794" i="7"/>
  <c r="N1811" i="7"/>
  <c r="N1801" i="7"/>
  <c r="N1789" i="7"/>
  <c r="M1689" i="7"/>
  <c r="M1756" i="7"/>
  <c r="M1763" i="7"/>
  <c r="M1746" i="7"/>
  <c r="M1758" i="7"/>
  <c r="M1691" i="7"/>
  <c r="M1786" i="7"/>
  <c r="M1776" i="7"/>
  <c r="M1699" i="7"/>
  <c r="M1783" i="7"/>
  <c r="M1762" i="7"/>
  <c r="M1768" i="7"/>
  <c r="M1744" i="7"/>
  <c r="M1731" i="7"/>
  <c r="M1702" i="7"/>
  <c r="M1754" i="7"/>
  <c r="M1722" i="7"/>
  <c r="M1705" i="7"/>
  <c r="M1703" i="7"/>
  <c r="M1695" i="7"/>
  <c r="M1728" i="7"/>
  <c r="M1709" i="7"/>
  <c r="M1772" i="7"/>
  <c r="M1755" i="7"/>
  <c r="M1688" i="7"/>
  <c r="N1795" i="7"/>
  <c r="M1771" i="7"/>
  <c r="M1737" i="7"/>
  <c r="M1757" i="7"/>
  <c r="M1738" i="7"/>
  <c r="M1778" i="7"/>
  <c r="M1748" i="7"/>
  <c r="M1729" i="7"/>
  <c r="M1752" i="7"/>
  <c r="M1764" i="7"/>
  <c r="M1701" i="7"/>
  <c r="N1663" i="7"/>
  <c r="N1521" i="7"/>
  <c r="N1606" i="7"/>
  <c r="N1548" i="7"/>
  <c r="N1622" i="7"/>
  <c r="N1616" i="7"/>
  <c r="N1573" i="7"/>
  <c r="N1546" i="7"/>
  <c r="N1680" i="7"/>
  <c r="N1579" i="7"/>
  <c r="N1530" i="7"/>
  <c r="N1652" i="7"/>
  <c r="N1657" i="7"/>
  <c r="N1684" i="7"/>
  <c r="N1666" i="7"/>
  <c r="N1534" i="7"/>
  <c r="N1702" i="7"/>
  <c r="N1707" i="7"/>
  <c r="N1703" i="7"/>
  <c r="N1772" i="7"/>
  <c r="N1759" i="7"/>
  <c r="N1727" i="7"/>
  <c r="N1739" i="7"/>
  <c r="N1737" i="7"/>
  <c r="N1749" i="7"/>
  <c r="N1850" i="7"/>
  <c r="N1832" i="7"/>
  <c r="N1849" i="7"/>
  <c r="N1831" i="7"/>
  <c r="N1804" i="7"/>
  <c r="N1788" i="7"/>
  <c r="M1785" i="7"/>
  <c r="M1711" i="7"/>
  <c r="M1718" i="7"/>
  <c r="M1747" i="7"/>
  <c r="M1745" i="7"/>
  <c r="M1713" i="7"/>
  <c r="M1708" i="7"/>
  <c r="M1733" i="7"/>
  <c r="M1712" i="7"/>
  <c r="M1723" i="7"/>
  <c r="N1648" i="7"/>
  <c r="N1571" i="7"/>
  <c r="N1590" i="7"/>
  <c r="N1555" i="7"/>
  <c r="N1578" i="7"/>
  <c r="N1591" i="7"/>
  <c r="N1672" i="7"/>
  <c r="N1547" i="7"/>
  <c r="N1552" i="7"/>
  <c r="N1592" i="7"/>
  <c r="N1638" i="7"/>
  <c r="N1655" i="7"/>
  <c r="N1646" i="7"/>
  <c r="N1570" i="7"/>
  <c r="N1582" i="7"/>
  <c r="N1597" i="7"/>
  <c r="N1610" i="7"/>
  <c r="N1615" i="7"/>
  <c r="N1553" i="7"/>
  <c r="N1682" i="7"/>
  <c r="N1561" i="7"/>
  <c r="N1559" i="7"/>
  <c r="N1647" i="7"/>
  <c r="N1658" i="7"/>
  <c r="N1536" i="7"/>
  <c r="N1681" i="7"/>
  <c r="N1566" i="7"/>
  <c r="N1588" i="7"/>
  <c r="N1645" i="7"/>
  <c r="N1669" i="7"/>
  <c r="N1584" i="7"/>
  <c r="N1612" i="7"/>
  <c r="N1650" i="7"/>
  <c r="N1675" i="7"/>
  <c r="N1595" i="7"/>
  <c r="N1667" i="7"/>
  <c r="N1608" i="7"/>
  <c r="N1594" i="7"/>
  <c r="N1632" i="7"/>
  <c r="N1520" i="7"/>
  <c r="N1568" i="7"/>
  <c r="N1725" i="7"/>
  <c r="N1780" i="7"/>
  <c r="N1698" i="7"/>
  <c r="N1695" i="7"/>
  <c r="N1746" i="7"/>
  <c r="N1732" i="7"/>
  <c r="N1782" i="7"/>
  <c r="N1750" i="7"/>
  <c r="N1775" i="7"/>
  <c r="N1779" i="7"/>
  <c r="N1760" i="7"/>
  <c r="N1771" i="7"/>
  <c r="N1757" i="7"/>
  <c r="N1713" i="7"/>
  <c r="N1704" i="7"/>
  <c r="N1714" i="7"/>
  <c r="N1774" i="7"/>
  <c r="N1731" i="7"/>
  <c r="N1699" i="7"/>
  <c r="N1724" i="7"/>
  <c r="N1743" i="7"/>
  <c r="N1766" i="7"/>
  <c r="N1723" i="7"/>
  <c r="N1744" i="7"/>
  <c r="N1705" i="7"/>
  <c r="N1812" i="7"/>
  <c r="N1824" i="7"/>
  <c r="N1856" i="7"/>
  <c r="N1852" i="7"/>
  <c r="N1814" i="7"/>
  <c r="N1853" i="7"/>
  <c r="N1845" i="7"/>
  <c r="N1806" i="7"/>
  <c r="N1835" i="7"/>
  <c r="N1827" i="7"/>
  <c r="N1819" i="7"/>
  <c r="N1808" i="7"/>
  <c r="N1800" i="7"/>
  <c r="N1792" i="7"/>
  <c r="N1809" i="7"/>
  <c r="N1797" i="7"/>
  <c r="N1787" i="7"/>
  <c r="M1761" i="7"/>
  <c r="M1700" i="7"/>
  <c r="M1770" i="7"/>
  <c r="M1766" i="7"/>
  <c r="M1750" i="7"/>
  <c r="M1710" i="7"/>
  <c r="M1741" i="7"/>
  <c r="M1767" i="7"/>
  <c r="M1696" i="7"/>
  <c r="M1742" i="7"/>
  <c r="M1697" i="7"/>
  <c r="M1707" i="7"/>
  <c r="M1720" i="7"/>
  <c r="M1777" i="7"/>
  <c r="M1749" i="7"/>
  <c r="M1732" i="7"/>
  <c r="M1782" i="7"/>
  <c r="M1734" i="7"/>
  <c r="M1694" i="7"/>
  <c r="M1730" i="7"/>
  <c r="M1736" i="7"/>
  <c r="M1773" i="7"/>
  <c r="M1765" i="7"/>
  <c r="M1781" i="7"/>
  <c r="N1807" i="7"/>
  <c r="M1751" i="7"/>
  <c r="M1784" i="7"/>
  <c r="M1693" i="7"/>
  <c r="M1690" i="7"/>
  <c r="M1735" i="7"/>
  <c r="M1760" i="7"/>
  <c r="M1719" i="7"/>
  <c r="M1753" i="7"/>
  <c r="M1698" i="7"/>
  <c r="N1613" i="7"/>
  <c r="N1649" i="7"/>
  <c r="N1604" i="7"/>
  <c r="N1687" i="7"/>
  <c r="N1523" i="7"/>
  <c r="N1586" i="7"/>
  <c r="N1633" i="7"/>
  <c r="N1683" i="7"/>
  <c r="N1544" i="7"/>
  <c r="N1575" i="7"/>
  <c r="N1668" i="7"/>
  <c r="N1527" i="7"/>
  <c r="N1634" i="7"/>
  <c r="N1678" i="7"/>
  <c r="N1631" i="7"/>
  <c r="N1717" i="7"/>
  <c r="N1762" i="7"/>
  <c r="N1786" i="7"/>
  <c r="N1728" i="7"/>
  <c r="N1769" i="7"/>
  <c r="N1694" i="7"/>
  <c r="N1736" i="7"/>
  <c r="N1716" i="7"/>
  <c r="N1722" i="7"/>
  <c r="N1846" i="7"/>
  <c r="N1830" i="7"/>
  <c r="N1842" i="7"/>
  <c r="N1823" i="7"/>
  <c r="N1796" i="7"/>
  <c r="N1803" i="7"/>
  <c r="M1769" i="7"/>
  <c r="M1717" i="7"/>
  <c r="M1780" i="7"/>
  <c r="M1740" i="7"/>
  <c r="M1715" i="7"/>
  <c r="M1724" i="7"/>
  <c r="M1716" i="7"/>
  <c r="M1739" i="7"/>
  <c r="M1779" i="7"/>
  <c r="N1541" i="7"/>
  <c r="N1626" i="7"/>
  <c r="N1565" i="7"/>
  <c r="N1587" i="7"/>
  <c r="N1662" i="7"/>
  <c r="N1635" i="7"/>
  <c r="N1674" i="7"/>
  <c r="N1542" i="7"/>
  <c r="N1577" i="7"/>
  <c r="N1661" i="7"/>
  <c r="N1564" i="7"/>
  <c r="N1609" i="7"/>
  <c r="N1629" i="7"/>
  <c r="N1600" i="7"/>
  <c r="N1670" i="7"/>
  <c r="N1665" i="7"/>
  <c r="N1653" i="7"/>
  <c r="N1644" i="7"/>
  <c r="N1545" i="7"/>
  <c r="N1549" i="7"/>
  <c r="N1673" i="7"/>
  <c r="N1539" i="7"/>
  <c r="N1585" i="7"/>
  <c r="N1656" i="7"/>
  <c r="N1628" i="7"/>
  <c r="N1535" i="7"/>
  <c r="N1526" i="7"/>
  <c r="N1624" i="7"/>
  <c r="N1525" i="7"/>
  <c r="N1686" i="7"/>
  <c r="N1538" i="7"/>
  <c r="N1641" i="7"/>
  <c r="N1596" i="7"/>
  <c r="N1522" i="7"/>
  <c r="N1583" i="7"/>
  <c r="N1601" i="7"/>
  <c r="N1531" i="7"/>
  <c r="N1607" i="7"/>
  <c r="N1659" i="7"/>
  <c r="N1636" i="7"/>
  <c r="N1614" i="7"/>
  <c r="N1679" i="7"/>
  <c r="N1768" i="7"/>
  <c r="N1741" i="7"/>
  <c r="N1784" i="7"/>
  <c r="N1745" i="7"/>
  <c r="N1720" i="7"/>
  <c r="N1733" i="7"/>
  <c r="N1742" i="7"/>
  <c r="N1761" i="7"/>
  <c r="N1763" i="7"/>
  <c r="N1712" i="7"/>
  <c r="N1692" i="7"/>
  <c r="N1688" i="7"/>
  <c r="N1709" i="7"/>
  <c r="N1765" i="7"/>
  <c r="N1773" i="7"/>
  <c r="N1758" i="7"/>
  <c r="N1721" i="7"/>
  <c r="N1706" i="7"/>
  <c r="N1708" i="7"/>
  <c r="N1701" i="7"/>
  <c r="N1767" i="7"/>
  <c r="N1696" i="7"/>
  <c r="N1719" i="7"/>
  <c r="N1776" i="7"/>
  <c r="N1751" i="7"/>
  <c r="N1818" i="7"/>
  <c r="N1816" i="7"/>
  <c r="N1848" i="7"/>
  <c r="N1844" i="7"/>
  <c r="N1828" i="7"/>
  <c r="N1851" i="7"/>
  <c r="N1843" i="7"/>
  <c r="N1841" i="7"/>
  <c r="N1833" i="7"/>
  <c r="N1825" i="7"/>
  <c r="N1817" i="7"/>
  <c r="N1810" i="7"/>
  <c r="N1798" i="7"/>
  <c r="N1790" i="7"/>
  <c r="M1725" i="7"/>
  <c r="M1704" i="7"/>
  <c r="M1743" i="7"/>
  <c r="M1759" i="7"/>
  <c r="M1726" i="7"/>
  <c r="M1706" i="7"/>
  <c r="N1572" i="7"/>
  <c r="N1611" i="7"/>
  <c r="N1589" i="7"/>
  <c r="N1576" i="7"/>
  <c r="N1554" i="7"/>
  <c r="N1574" i="7"/>
  <c r="N1617" i="7"/>
  <c r="N1563" i="7"/>
  <c r="N1625" i="7"/>
  <c r="N1529" i="7"/>
  <c r="N1533" i="7"/>
  <c r="N1755" i="7"/>
  <c r="N1778" i="7"/>
  <c r="N1711" i="7"/>
  <c r="N1689" i="7"/>
  <c r="N1738" i="7"/>
  <c r="N1753" i="7"/>
  <c r="N1734" i="7"/>
  <c r="N1840" i="7"/>
  <c r="N1839" i="7"/>
  <c r="N1815" i="7"/>
  <c r="N1793" i="7"/>
  <c r="M1692" i="7"/>
  <c r="M1721" i="7"/>
  <c r="M1774" i="7"/>
  <c r="M1727" i="7"/>
  <c r="M1775" i="7"/>
  <c r="M1714" i="7"/>
  <c r="D1840" i="26" l="1"/>
  <c r="D1841" i="26"/>
  <c r="D1843" i="26"/>
  <c r="D1851" i="26"/>
  <c r="D1844" i="26"/>
  <c r="D1848" i="26"/>
  <c r="D1842" i="26"/>
  <c r="D1846" i="26"/>
  <c r="D1845" i="26"/>
  <c r="D1853" i="26"/>
  <c r="D1852" i="26"/>
  <c r="D1856" i="26"/>
  <c r="D1849" i="26"/>
  <c r="D1850" i="26"/>
  <c r="D1847" i="26"/>
  <c r="D1855" i="26"/>
  <c r="D1854" i="26"/>
  <c r="D1793" i="26"/>
  <c r="D1815" i="26"/>
  <c r="D1839" i="26"/>
  <c r="D1734" i="26"/>
  <c r="D1753" i="26"/>
  <c r="D1738" i="26"/>
  <c r="D1689" i="26"/>
  <c r="D1711" i="26"/>
  <c r="D1778" i="26"/>
  <c r="D1755" i="26"/>
  <c r="D1533" i="26"/>
  <c r="D1529" i="26"/>
  <c r="D1625" i="26"/>
  <c r="D1563" i="26"/>
  <c r="D1617" i="26"/>
  <c r="D1574" i="26"/>
  <c r="D1554" i="26"/>
  <c r="D1576" i="26"/>
  <c r="D1589" i="26"/>
  <c r="D1611" i="26"/>
  <c r="D1572" i="26"/>
  <c r="D1790" i="26"/>
  <c r="D1798" i="26"/>
  <c r="D1810" i="26"/>
  <c r="D1817" i="26"/>
  <c r="D1825" i="26"/>
  <c r="D1833" i="26"/>
  <c r="D1828" i="26"/>
  <c r="D1816" i="26"/>
  <c r="D1818" i="26"/>
  <c r="D1751" i="26"/>
  <c r="D1776" i="26"/>
  <c r="D1719" i="26"/>
  <c r="D1696" i="26"/>
  <c r="D1767" i="26"/>
  <c r="D1701" i="26"/>
  <c r="D1708" i="26"/>
  <c r="D1706" i="26"/>
  <c r="D1721" i="26"/>
  <c r="D1758" i="26"/>
  <c r="D1773" i="26"/>
  <c r="D1765" i="26"/>
  <c r="D1709" i="26"/>
  <c r="D1688" i="26"/>
  <c r="D1692" i="26"/>
  <c r="D1712" i="26"/>
  <c r="D1763" i="26"/>
  <c r="D1761" i="26"/>
  <c r="D1742" i="26"/>
  <c r="D1733" i="26"/>
  <c r="D1720" i="26"/>
  <c r="D1745" i="26"/>
  <c r="D1784" i="26"/>
  <c r="D1741" i="26"/>
  <c r="D1768" i="26"/>
  <c r="D1679" i="26"/>
  <c r="D1614" i="26"/>
  <c r="D1636" i="26"/>
  <c r="D1659" i="26"/>
  <c r="D1607" i="26"/>
  <c r="D1531" i="26"/>
  <c r="D1601" i="26"/>
  <c r="D1583" i="26"/>
  <c r="D1522" i="26"/>
  <c r="D1596" i="26"/>
  <c r="D1641" i="26"/>
  <c r="D1538" i="26"/>
  <c r="D1686" i="26"/>
  <c r="D1525" i="26"/>
  <c r="D1624" i="26"/>
  <c r="D1526" i="26"/>
  <c r="D1535" i="26"/>
  <c r="D1628" i="26"/>
  <c r="D1656" i="26"/>
  <c r="D1585" i="26"/>
  <c r="D1539" i="26"/>
  <c r="D1673" i="26"/>
  <c r="D1549" i="26"/>
  <c r="D1545" i="26"/>
  <c r="D1644" i="26"/>
  <c r="D1653" i="26"/>
  <c r="D1665" i="26"/>
  <c r="D1670" i="26"/>
  <c r="D1600" i="26"/>
  <c r="D1629" i="26"/>
  <c r="D1609" i="26"/>
  <c r="D1564" i="26"/>
  <c r="D1661" i="26"/>
  <c r="D1577" i="26"/>
  <c r="D1542" i="26"/>
  <c r="D1674" i="26"/>
  <c r="D1635" i="26"/>
  <c r="D1662" i="26"/>
  <c r="D1587" i="26"/>
  <c r="D1565" i="26"/>
  <c r="D1626" i="26"/>
  <c r="D1541" i="26"/>
  <c r="D1803" i="26"/>
  <c r="D1796" i="26"/>
  <c r="D1823" i="26"/>
  <c r="D1830" i="26"/>
  <c r="D1722" i="26"/>
  <c r="D1716" i="26"/>
  <c r="D1736" i="26"/>
  <c r="D1694" i="26"/>
  <c r="D1769" i="26"/>
  <c r="D1728" i="26"/>
  <c r="D1786" i="26"/>
  <c r="D1762" i="26"/>
  <c r="D1717" i="26"/>
  <c r="D1631" i="26"/>
  <c r="D1678" i="26"/>
  <c r="D1634" i="26"/>
  <c r="D1527" i="26"/>
  <c r="D1668" i="26"/>
  <c r="D1575" i="26"/>
  <c r="D1544" i="26"/>
  <c r="D1683" i="26"/>
  <c r="D1633" i="26"/>
  <c r="D1586" i="26"/>
  <c r="D1523" i="26"/>
  <c r="D1687" i="26"/>
  <c r="D1604" i="26"/>
  <c r="D1649" i="26"/>
  <c r="D1613" i="26"/>
  <c r="D1807" i="26"/>
  <c r="D1787" i="26"/>
  <c r="D1797" i="26"/>
  <c r="D1809" i="26"/>
  <c r="D1792" i="26"/>
  <c r="D1800" i="26"/>
  <c r="D1808" i="26"/>
  <c r="D1819" i="26"/>
  <c r="D1827" i="26"/>
  <c r="D1835" i="26"/>
  <c r="D1806" i="26"/>
  <c r="D1814" i="26"/>
  <c r="D1824" i="26"/>
  <c r="D1812" i="26"/>
  <c r="D1705" i="26"/>
  <c r="D1744" i="26"/>
  <c r="D1723" i="26"/>
  <c r="D1766" i="26"/>
  <c r="D1743" i="26"/>
  <c r="D1724" i="26"/>
  <c r="D1699" i="26"/>
  <c r="D1731" i="26"/>
  <c r="D1774" i="26"/>
  <c r="D1714" i="26"/>
  <c r="D1704" i="26"/>
  <c r="D1713" i="26"/>
  <c r="D1757" i="26"/>
  <c r="D1771" i="26"/>
  <c r="D1760" i="26"/>
  <c r="D1779" i="26"/>
  <c r="D1775" i="26"/>
  <c r="D1750" i="26"/>
  <c r="D1782" i="26"/>
  <c r="D1732" i="26"/>
  <c r="D1746" i="26"/>
  <c r="D1695" i="26"/>
  <c r="D1698" i="26"/>
  <c r="D1780" i="26"/>
  <c r="D1725" i="26"/>
  <c r="D1568" i="26"/>
  <c r="D1520" i="26"/>
  <c r="D1632" i="26"/>
  <c r="D1594" i="26"/>
  <c r="D1608" i="26"/>
  <c r="D1667" i="26"/>
  <c r="D1595" i="26"/>
  <c r="D1675" i="26"/>
  <c r="D1650" i="26"/>
  <c r="D1612" i="26"/>
  <c r="D1584" i="26"/>
  <c r="D1669" i="26"/>
  <c r="D1645" i="26"/>
  <c r="D1588" i="26"/>
  <c r="D1566" i="26"/>
  <c r="D1681" i="26"/>
  <c r="D1536" i="26"/>
  <c r="D1658" i="26"/>
  <c r="D1647" i="26"/>
  <c r="D1559" i="26"/>
  <c r="D1561" i="26"/>
  <c r="D1682" i="26"/>
  <c r="D1553" i="26"/>
  <c r="D1615" i="26"/>
  <c r="D1610" i="26"/>
  <c r="D1597" i="26"/>
  <c r="D1582" i="26"/>
  <c r="D1570" i="26"/>
  <c r="D1646" i="26"/>
  <c r="D1655" i="26"/>
  <c r="D1638" i="26"/>
  <c r="D1592" i="26"/>
  <c r="D1552" i="26"/>
  <c r="D1547" i="26"/>
  <c r="D1672" i="26"/>
  <c r="D1591" i="26"/>
  <c r="D1578" i="26"/>
  <c r="D1555" i="26"/>
  <c r="D1590" i="26"/>
  <c r="D1571" i="26"/>
  <c r="D1648" i="26"/>
  <c r="D1788" i="26"/>
  <c r="D1804" i="26"/>
  <c r="D1831" i="26"/>
  <c r="D1832" i="26"/>
  <c r="D1749" i="26"/>
  <c r="D1737" i="26"/>
  <c r="D1739" i="26"/>
  <c r="D1727" i="26"/>
  <c r="D1759" i="26"/>
  <c r="D1772" i="26"/>
  <c r="D1703" i="26"/>
  <c r="D1707" i="26"/>
  <c r="D1702" i="26"/>
  <c r="D1534" i="26"/>
  <c r="D1666" i="26"/>
  <c r="D1684" i="26"/>
  <c r="D1657" i="26"/>
  <c r="D1652" i="26"/>
  <c r="D1530" i="26"/>
  <c r="D1579" i="26"/>
  <c r="D1680" i="26"/>
  <c r="D1546" i="26"/>
  <c r="D1573" i="26"/>
  <c r="D1616" i="26"/>
  <c r="D1622" i="26"/>
  <c r="D1548" i="26"/>
  <c r="D1606" i="26"/>
  <c r="D1521" i="26"/>
  <c r="D1663" i="26"/>
  <c r="D1795" i="26"/>
  <c r="D1789" i="26"/>
  <c r="D1801" i="26"/>
  <c r="D1811" i="26"/>
  <c r="D1794" i="26"/>
  <c r="D1802" i="26"/>
  <c r="D1813" i="26"/>
  <c r="D1821" i="26"/>
  <c r="D1829" i="26"/>
  <c r="D1837" i="26"/>
  <c r="D1838" i="26"/>
  <c r="D1822" i="26"/>
  <c r="D1826" i="26"/>
  <c r="D1820" i="26"/>
  <c r="D1836" i="26"/>
  <c r="D1781" i="26"/>
  <c r="D1697" i="26"/>
  <c r="D1785" i="26"/>
  <c r="D1752" i="26"/>
  <c r="D1693" i="26"/>
  <c r="D1691" i="26"/>
  <c r="D1770" i="26"/>
  <c r="D1748" i="26"/>
  <c r="D1754" i="26"/>
  <c r="D1735" i="26"/>
  <c r="D1764" i="26"/>
  <c r="D1783" i="26"/>
  <c r="D1729" i="26"/>
  <c r="D1777" i="26"/>
  <c r="D1710" i="26"/>
  <c r="D1740" i="26"/>
  <c r="D1730" i="26"/>
  <c r="D1690" i="26"/>
  <c r="D1700" i="26"/>
  <c r="D1726" i="26"/>
  <c r="D1747" i="26"/>
  <c r="D1715" i="26"/>
  <c r="D1756" i="26"/>
  <c r="D1718" i="26"/>
  <c r="D1556" i="26"/>
  <c r="D1593" i="26"/>
  <c r="D1660" i="26"/>
  <c r="D1643" i="26"/>
  <c r="D1623" i="26"/>
  <c r="D1676" i="26"/>
  <c r="D1551" i="26"/>
  <c r="D1524" i="26"/>
  <c r="D1537" i="26"/>
  <c r="D1603" i="26"/>
  <c r="D1540" i="26"/>
  <c r="D1639" i="26"/>
  <c r="D1598" i="26"/>
  <c r="D1671" i="26"/>
  <c r="D1581" i="26"/>
  <c r="D1642" i="26"/>
  <c r="D1602" i="26"/>
  <c r="D1677" i="26"/>
  <c r="D1640" i="26"/>
  <c r="D1557" i="26"/>
  <c r="D1618" i="26"/>
  <c r="D1630" i="26"/>
  <c r="D1605" i="26"/>
  <c r="D1569" i="26"/>
  <c r="D1621" i="26"/>
  <c r="D1550" i="26"/>
  <c r="D1560" i="26"/>
  <c r="D1562" i="26"/>
  <c r="D1654" i="26"/>
  <c r="D1532" i="26"/>
  <c r="D1651" i="26"/>
  <c r="D1599" i="26"/>
  <c r="D1580" i="26"/>
  <c r="D1664" i="26"/>
  <c r="D1620" i="26"/>
  <c r="D1637" i="26"/>
  <c r="D1519" i="26"/>
  <c r="D1619" i="26"/>
  <c r="D1685" i="26"/>
  <c r="D1627" i="26"/>
  <c r="D1558" i="26"/>
  <c r="D1567" i="26"/>
  <c r="U1846" i="7"/>
  <c r="V1846" i="7" s="1"/>
  <c r="U1837" i="7"/>
  <c r="V1837" i="7" s="1"/>
  <c r="U1795" i="7"/>
  <c r="V1795" i="7" s="1"/>
  <c r="U1805" i="7"/>
  <c r="V1805" i="7" s="1"/>
  <c r="U1788" i="7"/>
  <c r="V1788" i="7" s="1"/>
  <c r="U1787" i="7"/>
  <c r="V1787" i="7" s="1"/>
  <c r="U1841" i="7"/>
  <c r="V1841" i="7" s="1"/>
  <c r="U1807" i="7"/>
  <c r="V1807" i="7" s="1"/>
  <c r="U1812" i="7"/>
  <c r="V1812" i="7" s="1"/>
  <c r="U1828" i="7"/>
  <c r="V1828" i="7" s="1"/>
  <c r="U1832" i="7"/>
  <c r="V1832" i="7" s="1"/>
  <c r="U1809" i="7"/>
  <c r="V1809" i="7" s="1"/>
  <c r="U1790" i="7"/>
  <c r="V1790" i="7" s="1"/>
  <c r="U1835" i="7"/>
  <c r="V1835" i="7" s="1"/>
  <c r="U1844" i="7"/>
  <c r="V1844" i="7" s="1"/>
  <c r="U1811" i="7"/>
  <c r="V1811" i="7" s="1"/>
  <c r="U1794" i="7"/>
  <c r="V1794" i="7" s="1"/>
  <c r="U1839" i="7"/>
  <c r="V1839" i="7" s="1"/>
  <c r="U1852" i="7"/>
  <c r="V1852" i="7" s="1"/>
  <c r="U1825" i="7"/>
  <c r="V1825" i="7" s="1"/>
  <c r="U1840" i="7"/>
  <c r="V1840" i="7" s="1"/>
  <c r="U1824" i="7"/>
  <c r="V1824" i="7" s="1"/>
  <c r="U1848" i="7"/>
  <c r="V1848" i="7" s="1"/>
  <c r="U1818" i="7"/>
  <c r="V1818" i="7" s="1"/>
  <c r="U1826" i="7"/>
  <c r="V1826" i="7" s="1"/>
  <c r="U1798" i="7"/>
  <c r="V1798" i="7" s="1"/>
  <c r="U1804" i="7"/>
  <c r="V1804" i="7" s="1"/>
  <c r="U1850" i="7"/>
  <c r="V1850" i="7" s="1"/>
  <c r="U1792" i="7"/>
  <c r="V1792" i="7" s="1"/>
  <c r="U1802" i="7"/>
  <c r="V1802" i="7" s="1"/>
  <c r="U1838" i="7"/>
  <c r="V1838" i="7" s="1"/>
  <c r="U1830" i="7"/>
  <c r="V1830" i="7" s="1"/>
  <c r="U1796" i="7"/>
  <c r="V1796" i="7" s="1"/>
  <c r="U1810" i="7"/>
  <c r="V1810" i="7" s="1"/>
  <c r="U1842" i="7"/>
  <c r="V1842" i="7" s="1"/>
  <c r="U1833" i="7"/>
  <c r="V1833" i="7" s="1"/>
  <c r="U1800" i="7"/>
  <c r="V1800" i="7" s="1"/>
  <c r="U1813" i="7"/>
  <c r="V1813" i="7" s="1"/>
  <c r="U1843" i="7"/>
  <c r="V1843" i="7" s="1"/>
  <c r="U1854" i="7"/>
  <c r="V1854" i="7" s="1"/>
  <c r="U1855" i="7"/>
  <c r="V1855" i="7" s="1"/>
  <c r="U1823" i="7"/>
  <c r="V1823" i="7" s="1"/>
  <c r="U1831" i="7"/>
  <c r="V1831" i="7" s="1"/>
  <c r="U1834" i="7"/>
  <c r="V1834" i="7" s="1"/>
  <c r="U1815" i="7"/>
  <c r="V1815" i="7" s="1"/>
  <c r="U1789" i="7"/>
  <c r="V1789" i="7" s="1"/>
  <c r="U1806" i="7"/>
  <c r="V1806" i="7" s="1"/>
  <c r="U1817" i="7"/>
  <c r="V1817" i="7" s="1"/>
  <c r="U1847" i="7"/>
  <c r="V1847" i="7" s="1"/>
  <c r="U1791" i="7"/>
  <c r="V1791" i="7" s="1"/>
  <c r="U1814" i="7"/>
  <c r="V1814" i="7" s="1"/>
  <c r="U1819" i="7"/>
  <c r="V1819" i="7" s="1"/>
  <c r="U1849" i="7"/>
  <c r="V1849" i="7" s="1"/>
  <c r="U1793" i="7"/>
  <c r="V1793" i="7" s="1"/>
  <c r="U1816" i="7"/>
  <c r="V1816" i="7" s="1"/>
  <c r="U1821" i="7"/>
  <c r="V1821" i="7" s="1"/>
  <c r="U1851" i="7"/>
  <c r="V1851" i="7" s="1"/>
  <c r="U1799" i="7"/>
  <c r="V1799" i="7" s="1"/>
  <c r="U1853" i="7"/>
  <c r="V1853" i="7" s="1"/>
  <c r="U1856" i="7"/>
  <c r="V1856" i="7" s="1"/>
  <c r="U1808" i="7"/>
  <c r="V1808" i="7" s="1"/>
  <c r="U1845" i="7"/>
  <c r="V1845" i="7" s="1"/>
  <c r="U1797" i="7"/>
  <c r="V1797" i="7" s="1"/>
  <c r="U1820" i="7"/>
  <c r="V1820" i="7" s="1"/>
  <c r="U1801" i="7"/>
  <c r="V1801" i="7" s="1"/>
  <c r="U1822" i="7"/>
  <c r="V1822" i="7" s="1"/>
  <c r="U1827" i="7"/>
  <c r="V1827" i="7" s="1"/>
  <c r="U1803" i="7"/>
  <c r="V1803" i="7" s="1"/>
  <c r="U1829" i="7"/>
  <c r="V1829" i="7" s="1"/>
  <c r="U1836" i="7"/>
  <c r="V1836" i="7" s="1"/>
  <c r="O1787" i="7"/>
  <c r="P1787" i="7" s="1"/>
  <c r="O1789" i="7"/>
  <c r="P1789" i="7" s="1"/>
  <c r="O1791" i="7"/>
  <c r="P1791" i="7" s="1"/>
  <c r="O1793" i="7"/>
  <c r="P1793" i="7" s="1"/>
  <c r="O1795" i="7"/>
  <c r="P1795" i="7" s="1"/>
  <c r="O1797" i="7"/>
  <c r="P1797" i="7" s="1"/>
  <c r="O1799" i="7"/>
  <c r="P1799" i="7" s="1"/>
  <c r="O1801" i="7"/>
  <c r="P1801" i="7" s="1"/>
  <c r="O1803" i="7"/>
  <c r="P1803" i="7" s="1"/>
  <c r="O1805" i="7"/>
  <c r="P1805" i="7" s="1"/>
  <c r="O1807" i="7"/>
  <c r="P1807" i="7" s="1"/>
  <c r="O1809" i="7"/>
  <c r="P1809" i="7" s="1"/>
  <c r="O1811" i="7"/>
  <c r="P1811" i="7" s="1"/>
  <c r="O1788" i="7"/>
  <c r="P1788" i="7" s="1"/>
  <c r="O1790" i="7"/>
  <c r="P1790" i="7" s="1"/>
  <c r="O1792" i="7"/>
  <c r="P1792" i="7" s="1"/>
  <c r="O1794" i="7"/>
  <c r="P1794" i="7" s="1"/>
  <c r="O1796" i="7"/>
  <c r="P1796" i="7" s="1"/>
  <c r="O1798" i="7"/>
  <c r="P1798" i="7" s="1"/>
  <c r="O1800" i="7"/>
  <c r="P1800" i="7" s="1"/>
  <c r="O1802" i="7"/>
  <c r="P1802" i="7" s="1"/>
  <c r="O1804" i="7"/>
  <c r="P1804" i="7" s="1"/>
  <c r="O1810" i="7"/>
  <c r="P1810" i="7" s="1"/>
  <c r="O1808" i="7"/>
  <c r="P1808" i="7" s="1"/>
  <c r="O1813" i="7"/>
  <c r="P1813" i="7" s="1"/>
  <c r="O1815" i="7"/>
  <c r="P1815" i="7" s="1"/>
  <c r="O1817" i="7"/>
  <c r="P1817" i="7" s="1"/>
  <c r="O1819" i="7"/>
  <c r="P1819" i="7" s="1"/>
  <c r="O1821" i="7"/>
  <c r="P1821" i="7" s="1"/>
  <c r="O1823" i="7"/>
  <c r="P1823" i="7" s="1"/>
  <c r="O1825" i="7"/>
  <c r="P1825" i="7" s="1"/>
  <c r="O1827" i="7"/>
  <c r="P1827" i="7" s="1"/>
  <c r="O1829" i="7"/>
  <c r="P1829" i="7" s="1"/>
  <c r="O1831" i="7"/>
  <c r="P1831" i="7" s="1"/>
  <c r="O1833" i="7"/>
  <c r="P1833" i="7" s="1"/>
  <c r="O1835" i="7"/>
  <c r="P1835" i="7" s="1"/>
  <c r="O1837" i="7"/>
  <c r="P1837" i="7" s="1"/>
  <c r="O1839" i="7"/>
  <c r="P1839" i="7" s="1"/>
  <c r="O1841" i="7"/>
  <c r="P1841" i="7" s="1"/>
  <c r="O1806" i="7"/>
  <c r="P1806" i="7" s="1"/>
  <c r="O1834" i="7"/>
  <c r="P1834" i="7" s="1"/>
  <c r="O1838" i="7"/>
  <c r="P1838" i="7" s="1"/>
  <c r="O1842" i="7"/>
  <c r="P1842" i="7" s="1"/>
  <c r="O1843" i="7"/>
  <c r="P1843" i="7" s="1"/>
  <c r="O1845" i="7"/>
  <c r="P1845" i="7" s="1"/>
  <c r="O1847" i="7"/>
  <c r="P1847" i="7" s="1"/>
  <c r="O1849" i="7"/>
  <c r="P1849" i="7" s="1"/>
  <c r="O1851" i="7"/>
  <c r="P1851" i="7" s="1"/>
  <c r="O1853" i="7"/>
  <c r="P1853" i="7" s="1"/>
  <c r="O1855" i="7"/>
  <c r="P1855" i="7" s="1"/>
  <c r="O1830" i="7"/>
  <c r="P1830" i="7" s="1"/>
  <c r="O1828" i="7"/>
  <c r="P1828" i="7" s="1"/>
  <c r="O1814" i="7"/>
  <c r="P1814" i="7" s="1"/>
  <c r="O1822" i="7"/>
  <c r="P1822" i="7" s="1"/>
  <c r="O1832" i="7"/>
  <c r="P1832" i="7" s="1"/>
  <c r="O1844" i="7"/>
  <c r="P1844" i="7" s="1"/>
  <c r="O1852" i="7"/>
  <c r="P1852" i="7" s="1"/>
  <c r="O1826" i="7"/>
  <c r="P1826" i="7" s="1"/>
  <c r="O1840" i="7"/>
  <c r="P1840" i="7" s="1"/>
  <c r="O1848" i="7"/>
  <c r="P1848" i="7" s="1"/>
  <c r="O1856" i="7"/>
  <c r="P1856" i="7" s="1"/>
  <c r="O1820" i="7"/>
  <c r="P1820" i="7" s="1"/>
  <c r="O1846" i="7"/>
  <c r="P1846" i="7" s="1"/>
  <c r="O1816" i="7"/>
  <c r="P1816" i="7" s="1"/>
  <c r="O1824" i="7"/>
  <c r="P1824" i="7" s="1"/>
  <c r="O1836" i="7"/>
  <c r="P1836" i="7" s="1"/>
  <c r="O1850" i="7"/>
  <c r="P1850" i="7" s="1"/>
  <c r="O1818" i="7"/>
  <c r="P1818" i="7" s="1"/>
  <c r="O1812" i="7"/>
  <c r="P1812" i="7" s="1"/>
  <c r="O1854" i="7"/>
  <c r="P1854" i="7" s="1"/>
  <c r="O1734" i="7"/>
  <c r="P1734" i="7" s="1"/>
  <c r="O1751" i="7"/>
  <c r="P1751" i="7" s="1"/>
  <c r="O1705" i="7"/>
  <c r="P1705" i="7" s="1"/>
  <c r="O1781" i="7"/>
  <c r="P1781" i="7" s="1"/>
  <c r="O1722" i="7"/>
  <c r="P1722" i="7" s="1"/>
  <c r="O1776" i="7"/>
  <c r="P1776" i="7" s="1"/>
  <c r="O1744" i="7"/>
  <c r="P1744" i="7" s="1"/>
  <c r="O1697" i="7"/>
  <c r="P1697" i="7" s="1"/>
  <c r="O1749" i="7"/>
  <c r="P1749" i="7" s="1"/>
  <c r="O1719" i="7"/>
  <c r="P1719" i="7" s="1"/>
  <c r="O1723" i="7"/>
  <c r="P1723" i="7" s="1"/>
  <c r="O1785" i="7"/>
  <c r="P1785" i="7" s="1"/>
  <c r="O1716" i="7"/>
  <c r="P1716" i="7" s="1"/>
  <c r="O1696" i="7"/>
  <c r="P1696" i="7" s="1"/>
  <c r="O1766" i="7"/>
  <c r="P1766" i="7" s="1"/>
  <c r="O1752" i="7"/>
  <c r="P1752" i="7" s="1"/>
  <c r="O1737" i="7"/>
  <c r="P1737" i="7" s="1"/>
  <c r="O1767" i="7"/>
  <c r="P1767" i="7" s="1"/>
  <c r="O1743" i="7"/>
  <c r="P1743" i="7" s="1"/>
  <c r="O1693" i="7"/>
  <c r="P1693" i="7" s="1"/>
  <c r="O1753" i="7"/>
  <c r="P1753" i="7" s="1"/>
  <c r="O1701" i="7"/>
  <c r="P1701" i="7" s="1"/>
  <c r="O1724" i="7"/>
  <c r="P1724" i="7" s="1"/>
  <c r="O1691" i="7"/>
  <c r="P1691" i="7" s="1"/>
  <c r="O1736" i="7"/>
  <c r="P1736" i="7" s="1"/>
  <c r="O1708" i="7"/>
  <c r="P1708" i="7" s="1"/>
  <c r="O1699" i="7"/>
  <c r="P1699" i="7" s="1"/>
  <c r="O1770" i="7"/>
  <c r="P1770" i="7" s="1"/>
  <c r="O1739" i="7"/>
  <c r="P1739" i="7" s="1"/>
  <c r="O1706" i="7"/>
  <c r="P1706" i="7" s="1"/>
  <c r="O1731" i="7"/>
  <c r="P1731" i="7" s="1"/>
  <c r="O1748" i="7"/>
  <c r="P1748" i="7" s="1"/>
  <c r="O1738" i="7"/>
  <c r="P1738" i="7" s="1"/>
  <c r="O1721" i="7"/>
  <c r="P1721" i="7" s="1"/>
  <c r="O1774" i="7"/>
  <c r="P1774" i="7" s="1"/>
  <c r="O1754" i="7"/>
  <c r="P1754" i="7" s="1"/>
  <c r="O1694" i="7"/>
  <c r="P1694" i="7" s="1"/>
  <c r="O1758" i="7"/>
  <c r="P1758" i="7" s="1"/>
  <c r="O1714" i="7"/>
  <c r="P1714" i="7" s="1"/>
  <c r="O1735" i="7"/>
  <c r="P1735" i="7" s="1"/>
  <c r="O1727" i="7"/>
  <c r="P1727" i="7" s="1"/>
  <c r="O1773" i="7"/>
  <c r="P1773" i="7" s="1"/>
  <c r="O1704" i="7"/>
  <c r="P1704" i="7" s="1"/>
  <c r="O1764" i="7"/>
  <c r="P1764" i="7" s="1"/>
  <c r="O1689" i="7"/>
  <c r="P1689" i="7" s="1"/>
  <c r="O1765" i="7"/>
  <c r="P1765" i="7" s="1"/>
  <c r="O1713" i="7"/>
  <c r="P1713" i="7" s="1"/>
  <c r="O1783" i="7"/>
  <c r="P1783" i="7" s="1"/>
  <c r="O1759" i="7"/>
  <c r="P1759" i="7" s="1"/>
  <c r="O1709" i="7"/>
  <c r="P1709" i="7" s="1"/>
  <c r="O1757" i="7"/>
  <c r="P1757" i="7" s="1"/>
  <c r="O1729" i="7"/>
  <c r="P1729" i="7" s="1"/>
  <c r="O1769" i="7"/>
  <c r="P1769" i="7" s="1"/>
  <c r="O1688" i="7"/>
  <c r="P1688" i="7" s="1"/>
  <c r="O1771" i="7"/>
  <c r="P1771" i="7" s="1"/>
  <c r="O1777" i="7"/>
  <c r="P1777" i="7" s="1"/>
  <c r="O1772" i="7"/>
  <c r="P1772" i="7" s="1"/>
  <c r="O1692" i="7"/>
  <c r="P1692" i="7" s="1"/>
  <c r="O1760" i="7"/>
  <c r="P1760" i="7" s="1"/>
  <c r="O1710" i="7"/>
  <c r="P1710" i="7" s="1"/>
  <c r="O1728" i="7"/>
  <c r="P1728" i="7" s="1"/>
  <c r="O1712" i="7"/>
  <c r="P1712" i="7" s="1"/>
  <c r="O1779" i="7"/>
  <c r="P1779" i="7" s="1"/>
  <c r="O1740" i="7"/>
  <c r="P1740" i="7" s="1"/>
  <c r="O1711" i="7"/>
  <c r="P1711" i="7" s="1"/>
  <c r="O1763" i="7"/>
  <c r="P1763" i="7" s="1"/>
  <c r="O1775" i="7"/>
  <c r="P1775" i="7" s="1"/>
  <c r="O1730" i="7"/>
  <c r="P1730" i="7" s="1"/>
  <c r="O1703" i="7"/>
  <c r="P1703" i="7" s="1"/>
  <c r="O1761" i="7"/>
  <c r="P1761" i="7" s="1"/>
  <c r="O1750" i="7"/>
  <c r="P1750" i="7" s="1"/>
  <c r="O1690" i="7"/>
  <c r="P1690" i="7" s="1"/>
  <c r="O1786" i="7"/>
  <c r="P1786" i="7" s="1"/>
  <c r="O1742" i="7"/>
  <c r="P1742" i="7" s="1"/>
  <c r="O1782" i="7"/>
  <c r="P1782" i="7" s="1"/>
  <c r="O1700" i="7"/>
  <c r="P1700" i="7" s="1"/>
  <c r="O1707" i="7"/>
  <c r="P1707" i="7" s="1"/>
  <c r="O1733" i="7"/>
  <c r="P1733" i="7" s="1"/>
  <c r="O1732" i="7"/>
  <c r="P1732" i="7" s="1"/>
  <c r="O1726" i="7"/>
  <c r="P1726" i="7" s="1"/>
  <c r="O1778" i="7"/>
  <c r="P1778" i="7" s="1"/>
  <c r="O1720" i="7"/>
  <c r="P1720" i="7" s="1"/>
  <c r="O1746" i="7"/>
  <c r="P1746" i="7" s="1"/>
  <c r="O1747" i="7"/>
  <c r="P1747" i="7" s="1"/>
  <c r="O1762" i="7"/>
  <c r="P1762" i="7" s="1"/>
  <c r="O1745" i="7"/>
  <c r="P1745" i="7" s="1"/>
  <c r="O1695" i="7"/>
  <c r="P1695" i="7" s="1"/>
  <c r="O1715" i="7"/>
  <c r="P1715" i="7" s="1"/>
  <c r="O1702" i="7"/>
  <c r="P1702" i="7" s="1"/>
  <c r="O1784" i="7"/>
  <c r="P1784" i="7" s="1"/>
  <c r="O1698" i="7"/>
  <c r="P1698" i="7" s="1"/>
  <c r="O1756" i="7"/>
  <c r="P1756" i="7" s="1"/>
  <c r="O1717" i="7"/>
  <c r="P1717" i="7" s="1"/>
  <c r="O1741" i="7"/>
  <c r="P1741" i="7" s="1"/>
  <c r="O1780" i="7"/>
  <c r="P1780" i="7" s="1"/>
  <c r="O1718" i="7"/>
  <c r="P1718" i="7" s="1"/>
  <c r="O1755" i="7"/>
  <c r="P1755" i="7" s="1"/>
  <c r="O1768" i="7"/>
  <c r="P1768" i="7" s="1"/>
  <c r="O1725" i="7"/>
  <c r="P1725" i="7" s="1"/>
  <c r="O1556" i="7"/>
  <c r="P1556" i="7" s="1"/>
  <c r="O1534" i="7"/>
  <c r="P1534" i="7" s="1"/>
  <c r="O1679" i="7"/>
  <c r="P1679" i="7" s="1"/>
  <c r="O1568" i="7"/>
  <c r="P1568" i="7" s="1"/>
  <c r="O1593" i="7"/>
  <c r="P1593" i="7" s="1"/>
  <c r="O1631" i="7"/>
  <c r="P1631" i="7" s="1"/>
  <c r="O1614" i="7"/>
  <c r="P1614" i="7" s="1"/>
  <c r="O1520" i="7"/>
  <c r="P1520" i="7" s="1"/>
  <c r="O1660" i="7"/>
  <c r="P1660" i="7" s="1"/>
  <c r="O1666" i="7"/>
  <c r="P1666" i="7" s="1"/>
  <c r="O1636" i="7"/>
  <c r="P1636" i="7" s="1"/>
  <c r="O1632" i="7"/>
  <c r="P1632" i="7" s="1"/>
  <c r="O1643" i="7"/>
  <c r="P1643" i="7" s="1"/>
  <c r="O1533" i="7"/>
  <c r="P1533" i="7" s="1"/>
  <c r="O1659" i="7"/>
  <c r="P1659" i="7" s="1"/>
  <c r="O1594" i="7"/>
  <c r="P1594" i="7" s="1"/>
  <c r="O1623" i="7"/>
  <c r="P1623" i="7" s="1"/>
  <c r="O1678" i="7"/>
  <c r="P1678" i="7" s="1"/>
  <c r="O1607" i="7"/>
  <c r="P1607" i="7" s="1"/>
  <c r="O1608" i="7"/>
  <c r="P1608" i="7" s="1"/>
  <c r="O1676" i="7"/>
  <c r="P1676" i="7" s="1"/>
  <c r="O1684" i="7"/>
  <c r="P1684" i="7" s="1"/>
  <c r="O1531" i="7"/>
  <c r="P1531" i="7" s="1"/>
  <c r="O1667" i="7"/>
  <c r="P1667" i="7" s="1"/>
  <c r="O1551" i="7"/>
  <c r="P1551" i="7" s="1"/>
  <c r="O1634" i="7"/>
  <c r="P1634" i="7" s="1"/>
  <c r="O1601" i="7"/>
  <c r="P1601" i="7" s="1"/>
  <c r="O1595" i="7"/>
  <c r="P1595" i="7" s="1"/>
  <c r="O1524" i="7"/>
  <c r="P1524" i="7" s="1"/>
  <c r="O1529" i="7"/>
  <c r="P1529" i="7" s="1"/>
  <c r="O1583" i="7"/>
  <c r="P1583" i="7" s="1"/>
  <c r="O1675" i="7"/>
  <c r="P1675" i="7" s="1"/>
  <c r="O1537" i="7"/>
  <c r="P1537" i="7" s="1"/>
  <c r="O1657" i="7"/>
  <c r="P1657" i="7" s="1"/>
  <c r="O1522" i="7"/>
  <c r="P1522" i="7" s="1"/>
  <c r="O1650" i="7"/>
  <c r="P1650" i="7" s="1"/>
  <c r="O1603" i="7"/>
  <c r="P1603" i="7" s="1"/>
  <c r="O1527" i="7"/>
  <c r="P1527" i="7" s="1"/>
  <c r="O1596" i="7"/>
  <c r="P1596" i="7" s="1"/>
  <c r="O1612" i="7"/>
  <c r="P1612" i="7" s="1"/>
  <c r="O1540" i="7"/>
  <c r="P1540" i="7" s="1"/>
  <c r="O1652" i="7"/>
  <c r="P1652" i="7" s="1"/>
  <c r="O1641" i="7"/>
  <c r="P1641" i="7" s="1"/>
  <c r="O1584" i="7"/>
  <c r="P1584" i="7" s="1"/>
  <c r="O1639" i="7"/>
  <c r="P1639" i="7" s="1"/>
  <c r="O1625" i="7"/>
  <c r="P1625" i="7" s="1"/>
  <c r="O1538" i="7"/>
  <c r="P1538" i="7" s="1"/>
  <c r="O1669" i="7"/>
  <c r="P1669" i="7" s="1"/>
  <c r="O1598" i="7"/>
  <c r="P1598" i="7" s="1"/>
  <c r="O1668" i="7"/>
  <c r="P1668" i="7" s="1"/>
  <c r="O1686" i="7"/>
  <c r="P1686" i="7" s="1"/>
  <c r="O1645" i="7"/>
  <c r="P1645" i="7" s="1"/>
  <c r="O1671" i="7"/>
  <c r="P1671" i="7" s="1"/>
  <c r="O1530" i="7"/>
  <c r="P1530" i="7" s="1"/>
  <c r="O1525" i="7"/>
  <c r="P1525" i="7" s="1"/>
  <c r="O1588" i="7"/>
  <c r="P1588" i="7" s="1"/>
  <c r="O1581" i="7"/>
  <c r="P1581" i="7" s="1"/>
  <c r="O1563" i="7"/>
  <c r="P1563" i="7" s="1"/>
  <c r="O1624" i="7"/>
  <c r="P1624" i="7" s="1"/>
  <c r="O1566" i="7"/>
  <c r="P1566" i="7" s="1"/>
  <c r="O1642" i="7"/>
  <c r="P1642" i="7" s="1"/>
  <c r="O1575" i="7"/>
  <c r="P1575" i="7" s="1"/>
  <c r="O1526" i="7"/>
  <c r="P1526" i="7" s="1"/>
  <c r="O1681" i="7"/>
  <c r="P1681" i="7" s="1"/>
  <c r="O1602" i="7"/>
  <c r="P1602" i="7" s="1"/>
  <c r="O1579" i="7"/>
  <c r="P1579" i="7" s="1"/>
  <c r="O1535" i="7"/>
  <c r="P1535" i="7" s="1"/>
  <c r="O1536" i="7"/>
  <c r="P1536" i="7" s="1"/>
  <c r="O1677" i="7"/>
  <c r="P1677" i="7" s="1"/>
  <c r="O1544" i="7"/>
  <c r="P1544" i="7" s="1"/>
  <c r="O1628" i="7"/>
  <c r="P1628" i="7" s="1"/>
  <c r="O1658" i="7"/>
  <c r="P1658" i="7" s="1"/>
  <c r="O1640" i="7"/>
  <c r="P1640" i="7" s="1"/>
  <c r="O1680" i="7"/>
  <c r="P1680" i="7" s="1"/>
  <c r="O1656" i="7"/>
  <c r="P1656" i="7" s="1"/>
  <c r="O1647" i="7"/>
  <c r="P1647" i="7" s="1"/>
  <c r="O1557" i="7"/>
  <c r="P1557" i="7" s="1"/>
  <c r="O1617" i="7"/>
  <c r="P1617" i="7" s="1"/>
  <c r="O1585" i="7"/>
  <c r="P1585" i="7" s="1"/>
  <c r="O1559" i="7"/>
  <c r="P1559" i="7" s="1"/>
  <c r="O1618" i="7"/>
  <c r="P1618" i="7" s="1"/>
  <c r="O1683" i="7"/>
  <c r="P1683" i="7" s="1"/>
  <c r="O1539" i="7"/>
  <c r="P1539" i="7" s="1"/>
  <c r="O1561" i="7"/>
  <c r="P1561" i="7" s="1"/>
  <c r="O1630" i="7"/>
  <c r="P1630" i="7" s="1"/>
  <c r="O1546" i="7"/>
  <c r="P1546" i="7" s="1"/>
  <c r="O1673" i="7"/>
  <c r="P1673" i="7" s="1"/>
  <c r="O1682" i="7"/>
  <c r="P1682" i="7" s="1"/>
  <c r="O1605" i="7"/>
  <c r="P1605" i="7" s="1"/>
  <c r="O1574" i="7"/>
  <c r="P1574" i="7" s="1"/>
  <c r="O1549" i="7"/>
  <c r="P1549" i="7" s="1"/>
  <c r="O1553" i="7"/>
  <c r="P1553" i="7" s="1"/>
  <c r="O1569" i="7"/>
  <c r="P1569" i="7" s="1"/>
  <c r="O1633" i="7"/>
  <c r="P1633" i="7" s="1"/>
  <c r="O1545" i="7"/>
  <c r="P1545" i="7" s="1"/>
  <c r="O1615" i="7"/>
  <c r="P1615" i="7" s="1"/>
  <c r="O1621" i="7"/>
  <c r="P1621" i="7" s="1"/>
  <c r="O1573" i="7"/>
  <c r="P1573" i="7" s="1"/>
  <c r="O1644" i="7"/>
  <c r="P1644" i="7" s="1"/>
  <c r="O1610" i="7"/>
  <c r="P1610" i="7" s="1"/>
  <c r="O1550" i="7"/>
  <c r="P1550" i="7" s="1"/>
  <c r="O1586" i="7"/>
  <c r="P1586" i="7" s="1"/>
  <c r="O1653" i="7"/>
  <c r="P1653" i="7" s="1"/>
  <c r="O1597" i="7"/>
  <c r="P1597" i="7" s="1"/>
  <c r="O1560" i="7"/>
  <c r="P1560" i="7" s="1"/>
  <c r="O1616" i="7"/>
  <c r="P1616" i="7" s="1"/>
  <c r="O1665" i="7"/>
  <c r="P1665" i="7" s="1"/>
  <c r="O1582" i="7"/>
  <c r="P1582" i="7" s="1"/>
  <c r="O1562" i="7"/>
  <c r="P1562" i="7" s="1"/>
  <c r="O1554" i="7"/>
  <c r="P1554" i="7" s="1"/>
  <c r="O1670" i="7"/>
  <c r="P1670" i="7" s="1"/>
  <c r="O1570" i="7"/>
  <c r="P1570" i="7" s="1"/>
  <c r="O1654" i="7"/>
  <c r="P1654" i="7" s="1"/>
  <c r="O1523" i="7"/>
  <c r="P1523" i="7" s="1"/>
  <c r="O1600" i="7"/>
  <c r="P1600" i="7" s="1"/>
  <c r="O1646" i="7"/>
  <c r="P1646" i="7" s="1"/>
  <c r="O1532" i="7"/>
  <c r="P1532" i="7" s="1"/>
  <c r="O1622" i="7"/>
  <c r="P1622" i="7" s="1"/>
  <c r="O1629" i="7"/>
  <c r="P1629" i="7" s="1"/>
  <c r="O1655" i="7"/>
  <c r="P1655" i="7" s="1"/>
  <c r="O1651" i="7"/>
  <c r="P1651" i="7" s="1"/>
  <c r="O1576" i="7"/>
  <c r="P1576" i="7" s="1"/>
  <c r="O1609" i="7"/>
  <c r="P1609" i="7" s="1"/>
  <c r="O1638" i="7"/>
  <c r="P1638" i="7" s="1"/>
  <c r="O1599" i="7"/>
  <c r="P1599" i="7" s="1"/>
  <c r="O1687" i="7"/>
  <c r="P1687" i="7" s="1"/>
  <c r="O1564" i="7"/>
  <c r="P1564" i="7" s="1"/>
  <c r="O1592" i="7"/>
  <c r="P1592" i="7" s="1"/>
  <c r="O1580" i="7"/>
  <c r="P1580" i="7" s="1"/>
  <c r="O1548" i="7"/>
  <c r="P1548" i="7" s="1"/>
  <c r="O1661" i="7"/>
  <c r="P1661" i="7" s="1"/>
  <c r="O1552" i="7"/>
  <c r="P1552" i="7" s="1"/>
  <c r="O1664" i="7"/>
  <c r="P1664" i="7" s="1"/>
  <c r="O1604" i="7"/>
  <c r="P1604" i="7" s="1"/>
  <c r="O1577" i="7"/>
  <c r="P1577" i="7" s="1"/>
  <c r="O1547" i="7"/>
  <c r="P1547" i="7" s="1"/>
  <c r="O1620" i="7"/>
  <c r="P1620" i="7" s="1"/>
  <c r="O1589" i="7"/>
  <c r="P1589" i="7" s="1"/>
  <c r="O1542" i="7"/>
  <c r="P1542" i="7" s="1"/>
  <c r="O1672" i="7"/>
  <c r="P1672" i="7" s="1"/>
  <c r="O1637" i="7"/>
  <c r="P1637" i="7" s="1"/>
  <c r="O1606" i="7"/>
  <c r="P1606" i="7" s="1"/>
  <c r="O1674" i="7"/>
  <c r="P1674" i="7" s="1"/>
  <c r="O1591" i="7"/>
  <c r="P1591" i="7" s="1"/>
  <c r="O1519" i="7"/>
  <c r="P1519" i="7" s="1"/>
  <c r="O1649" i="7"/>
  <c r="P1649" i="7" s="1"/>
  <c r="O1635" i="7"/>
  <c r="P1635" i="7" s="1"/>
  <c r="O1578" i="7"/>
  <c r="P1578" i="7" s="1"/>
  <c r="O1619" i="7"/>
  <c r="P1619" i="7" s="1"/>
  <c r="O1521" i="7"/>
  <c r="P1521" i="7" s="1"/>
  <c r="O1662" i="7"/>
  <c r="P1662" i="7" s="1"/>
  <c r="O1555" i="7"/>
  <c r="P1555" i="7" s="1"/>
  <c r="O1685" i="7"/>
  <c r="P1685" i="7" s="1"/>
  <c r="O1611" i="7"/>
  <c r="P1611" i="7" s="1"/>
  <c r="O1587" i="7"/>
  <c r="P1587" i="7" s="1"/>
  <c r="O1590" i="7"/>
  <c r="P1590" i="7" s="1"/>
  <c r="O1627" i="7"/>
  <c r="P1627" i="7" s="1"/>
  <c r="O1613" i="7"/>
  <c r="P1613" i="7" s="1"/>
  <c r="O1565" i="7"/>
  <c r="P1565" i="7" s="1"/>
  <c r="O1571" i="7"/>
  <c r="P1571" i="7" s="1"/>
  <c r="O1558" i="7"/>
  <c r="P1558" i="7" s="1"/>
  <c r="O1663" i="7"/>
  <c r="P1663" i="7" s="1"/>
  <c r="O1626" i="7"/>
  <c r="P1626" i="7" s="1"/>
  <c r="O1648" i="7"/>
  <c r="P1648" i="7" s="1"/>
  <c r="O1567" i="7"/>
  <c r="P1567" i="7" s="1"/>
  <c r="O1572" i="7"/>
  <c r="P1572" i="7" s="1"/>
  <c r="O1541" i="7"/>
  <c r="P1541" i="7" s="1"/>
  <c r="U1688" i="7"/>
  <c r="V1688" i="7" s="1"/>
  <c r="U1723" i="7"/>
  <c r="V1723" i="7" s="1"/>
  <c r="U1706" i="7"/>
  <c r="V1706" i="7" s="1"/>
  <c r="U1781" i="7"/>
  <c r="V1781" i="7" s="1"/>
  <c r="U1755" i="7"/>
  <c r="V1755" i="7" s="1"/>
  <c r="U1779" i="7"/>
  <c r="V1779" i="7" s="1"/>
  <c r="U1701" i="7"/>
  <c r="V1701" i="7" s="1"/>
  <c r="U1765" i="7"/>
  <c r="V1765" i="7" s="1"/>
  <c r="U1772" i="7"/>
  <c r="V1772" i="7" s="1"/>
  <c r="U1712" i="7"/>
  <c r="V1712" i="7" s="1"/>
  <c r="U1698" i="7"/>
  <c r="V1698" i="7" s="1"/>
  <c r="U1773" i="7"/>
  <c r="V1773" i="7" s="1"/>
  <c r="U1709" i="7"/>
  <c r="V1709" i="7" s="1"/>
  <c r="U1714" i="7"/>
  <c r="V1714" i="7" s="1"/>
  <c r="U1764" i="7"/>
  <c r="V1764" i="7" s="1"/>
  <c r="U1736" i="7"/>
  <c r="V1736" i="7" s="1"/>
  <c r="U1728" i="7"/>
  <c r="V1728" i="7" s="1"/>
  <c r="U1739" i="7"/>
  <c r="V1739" i="7" s="1"/>
  <c r="U1753" i="7"/>
  <c r="V1753" i="7" s="1"/>
  <c r="U1730" i="7"/>
  <c r="V1730" i="7" s="1"/>
  <c r="U1695" i="7"/>
  <c r="V1695" i="7" s="1"/>
  <c r="U1733" i="7"/>
  <c r="V1733" i="7" s="1"/>
  <c r="U1752" i="7"/>
  <c r="V1752" i="7" s="1"/>
  <c r="U1694" i="7"/>
  <c r="V1694" i="7" s="1"/>
  <c r="U1703" i="7"/>
  <c r="V1703" i="7" s="1"/>
  <c r="U1775" i="7"/>
  <c r="V1775" i="7" s="1"/>
  <c r="U1726" i="7"/>
  <c r="V1726" i="7" s="1"/>
  <c r="U1734" i="7"/>
  <c r="V1734" i="7" s="1"/>
  <c r="U1705" i="7"/>
  <c r="V1705" i="7" s="1"/>
  <c r="U1716" i="7"/>
  <c r="V1716" i="7" s="1"/>
  <c r="U1719" i="7"/>
  <c r="V1719" i="7" s="1"/>
  <c r="U1782" i="7"/>
  <c r="V1782" i="7" s="1"/>
  <c r="U1722" i="7"/>
  <c r="V1722" i="7" s="1"/>
  <c r="U1708" i="7"/>
  <c r="V1708" i="7" s="1"/>
  <c r="U1729" i="7"/>
  <c r="V1729" i="7" s="1"/>
  <c r="U1732" i="7"/>
  <c r="V1732" i="7" s="1"/>
  <c r="U1754" i="7"/>
  <c r="V1754" i="7" s="1"/>
  <c r="U1724" i="7"/>
  <c r="V1724" i="7" s="1"/>
  <c r="U1760" i="7"/>
  <c r="V1760" i="7" s="1"/>
  <c r="U1749" i="7"/>
  <c r="V1749" i="7" s="1"/>
  <c r="U1702" i="7"/>
  <c r="V1702" i="7" s="1"/>
  <c r="U1727" i="7"/>
  <c r="V1727" i="7" s="1"/>
  <c r="U1748" i="7"/>
  <c r="V1748" i="7" s="1"/>
  <c r="U1777" i="7"/>
  <c r="V1777" i="7" s="1"/>
  <c r="U1731" i="7"/>
  <c r="V1731" i="7" s="1"/>
  <c r="U1713" i="7"/>
  <c r="V1713" i="7" s="1"/>
  <c r="U1759" i="7"/>
  <c r="V1759" i="7" s="1"/>
  <c r="U1720" i="7"/>
  <c r="V1720" i="7" s="1"/>
  <c r="U1744" i="7"/>
  <c r="V1744" i="7" s="1"/>
  <c r="U1715" i="7"/>
  <c r="V1715" i="7" s="1"/>
  <c r="U1735" i="7"/>
  <c r="V1735" i="7" s="1"/>
  <c r="U1707" i="7"/>
  <c r="V1707" i="7" s="1"/>
  <c r="U1768" i="7"/>
  <c r="V1768" i="7" s="1"/>
  <c r="U1745" i="7"/>
  <c r="V1745" i="7" s="1"/>
  <c r="U1778" i="7"/>
  <c r="V1778" i="7" s="1"/>
  <c r="U1697" i="7"/>
  <c r="V1697" i="7" s="1"/>
  <c r="U1762" i="7"/>
  <c r="V1762" i="7" s="1"/>
  <c r="U1740" i="7"/>
  <c r="V1740" i="7" s="1"/>
  <c r="U1690" i="7"/>
  <c r="V1690" i="7" s="1"/>
  <c r="U1742" i="7"/>
  <c r="V1742" i="7" s="1"/>
  <c r="U1783" i="7"/>
  <c r="V1783" i="7" s="1"/>
  <c r="U1774" i="7"/>
  <c r="V1774" i="7" s="1"/>
  <c r="U1738" i="7"/>
  <c r="V1738" i="7" s="1"/>
  <c r="U1696" i="7"/>
  <c r="V1696" i="7" s="1"/>
  <c r="U1699" i="7"/>
  <c r="V1699" i="7" s="1"/>
  <c r="U1747" i="7"/>
  <c r="V1747" i="7" s="1"/>
  <c r="U1743" i="7"/>
  <c r="V1743" i="7" s="1"/>
  <c r="U1767" i="7"/>
  <c r="V1767" i="7" s="1"/>
  <c r="U1776" i="7"/>
  <c r="V1776" i="7" s="1"/>
  <c r="U1780" i="7"/>
  <c r="V1780" i="7" s="1"/>
  <c r="U1693" i="7"/>
  <c r="V1693" i="7" s="1"/>
  <c r="U1741" i="7"/>
  <c r="V1741" i="7" s="1"/>
  <c r="U1786" i="7"/>
  <c r="V1786" i="7" s="1"/>
  <c r="U1718" i="7"/>
  <c r="V1718" i="7" s="1"/>
  <c r="U1757" i="7"/>
  <c r="V1757" i="7" s="1"/>
  <c r="U1710" i="7"/>
  <c r="V1710" i="7" s="1"/>
  <c r="U1691" i="7"/>
  <c r="V1691" i="7" s="1"/>
  <c r="U1721" i="7"/>
  <c r="V1721" i="7" s="1"/>
  <c r="U1784" i="7"/>
  <c r="V1784" i="7" s="1"/>
  <c r="U1750" i="7"/>
  <c r="V1750" i="7" s="1"/>
  <c r="U1758" i="7"/>
  <c r="V1758" i="7" s="1"/>
  <c r="U1717" i="7"/>
  <c r="V1717" i="7" s="1"/>
  <c r="U1737" i="7"/>
  <c r="V1737" i="7" s="1"/>
  <c r="U1766" i="7"/>
  <c r="V1766" i="7" s="1"/>
  <c r="U1746" i="7"/>
  <c r="V1746" i="7" s="1"/>
  <c r="U1711" i="7"/>
  <c r="V1711" i="7" s="1"/>
  <c r="U1704" i="7"/>
  <c r="V1704" i="7" s="1"/>
  <c r="U1770" i="7"/>
  <c r="V1770" i="7" s="1"/>
  <c r="U1763" i="7"/>
  <c r="V1763" i="7" s="1"/>
  <c r="U1692" i="7"/>
  <c r="V1692" i="7" s="1"/>
  <c r="U1751" i="7"/>
  <c r="V1751" i="7" s="1"/>
  <c r="U1700" i="7"/>
  <c r="V1700" i="7" s="1"/>
  <c r="U1756" i="7"/>
  <c r="V1756" i="7" s="1"/>
  <c r="U1769" i="7"/>
  <c r="V1769" i="7" s="1"/>
  <c r="U1771" i="7"/>
  <c r="V1771" i="7" s="1"/>
  <c r="U1761" i="7"/>
  <c r="V1761" i="7" s="1"/>
  <c r="U1689" i="7"/>
  <c r="V1689" i="7" s="1"/>
  <c r="U1785" i="7"/>
  <c r="V1785" i="7" s="1"/>
  <c r="U1725" i="7"/>
  <c r="V1725" i="7" s="1"/>
  <c r="R804" i="7"/>
  <c r="R796" i="7"/>
  <c r="R801" i="7"/>
  <c r="W1803" i="7" l="1"/>
  <c r="X1803" i="7"/>
  <c r="W1820" i="7"/>
  <c r="X1820" i="7"/>
  <c r="W1856" i="7"/>
  <c r="X1856" i="7"/>
  <c r="X1821" i="7"/>
  <c r="W1821" i="7"/>
  <c r="W1819" i="7"/>
  <c r="X1819" i="7"/>
  <c r="X1817" i="7"/>
  <c r="W1817" i="7"/>
  <c r="W1834" i="7"/>
  <c r="X1834" i="7"/>
  <c r="X1854" i="7"/>
  <c r="W1854" i="7"/>
  <c r="X1833" i="7"/>
  <c r="W1833" i="7"/>
  <c r="W1830" i="7"/>
  <c r="X1830" i="7"/>
  <c r="W1850" i="7"/>
  <c r="X1850" i="7"/>
  <c r="X1818" i="7"/>
  <c r="W1818" i="7"/>
  <c r="X1825" i="7"/>
  <c r="W1825" i="7"/>
  <c r="W1811" i="7"/>
  <c r="X1811" i="7"/>
  <c r="X1809" i="7"/>
  <c r="W1809" i="7"/>
  <c r="W1807" i="7"/>
  <c r="X1807" i="7"/>
  <c r="W1805" i="7"/>
  <c r="X1805" i="7"/>
  <c r="X1827" i="7"/>
  <c r="W1827" i="7"/>
  <c r="W1797" i="7"/>
  <c r="X1797" i="7"/>
  <c r="X1853" i="7"/>
  <c r="W1853" i="7"/>
  <c r="W1816" i="7"/>
  <c r="X1816" i="7"/>
  <c r="W1814" i="7"/>
  <c r="X1814" i="7"/>
  <c r="W1806" i="7"/>
  <c r="X1806" i="7"/>
  <c r="W1831" i="7"/>
  <c r="X1831" i="7"/>
  <c r="W1843" i="7"/>
  <c r="X1843" i="7"/>
  <c r="W1842" i="7"/>
  <c r="X1842" i="7"/>
  <c r="W1838" i="7"/>
  <c r="X1838" i="7"/>
  <c r="W1804" i="7"/>
  <c r="X1804" i="7"/>
  <c r="W1848" i="7"/>
  <c r="X1848" i="7"/>
  <c r="W1852" i="7"/>
  <c r="X1852" i="7"/>
  <c r="W1844" i="7"/>
  <c r="X1844" i="7"/>
  <c r="X1832" i="7"/>
  <c r="W1832" i="7"/>
  <c r="X1841" i="7"/>
  <c r="W1841" i="7"/>
  <c r="W1795" i="7"/>
  <c r="X1795" i="7"/>
  <c r="W1836" i="7"/>
  <c r="X1836" i="7"/>
  <c r="W1822" i="7"/>
  <c r="X1822" i="7"/>
  <c r="X1845" i="7"/>
  <c r="W1845" i="7"/>
  <c r="W1799" i="7"/>
  <c r="X1799" i="7"/>
  <c r="X1793" i="7"/>
  <c r="W1793" i="7"/>
  <c r="W1791" i="7"/>
  <c r="X1791" i="7"/>
  <c r="W1789" i="7"/>
  <c r="X1789" i="7"/>
  <c r="W1823" i="7"/>
  <c r="X1823" i="7"/>
  <c r="X1813" i="7"/>
  <c r="W1813" i="7"/>
  <c r="W1810" i="7"/>
  <c r="X1810" i="7"/>
  <c r="X1802" i="7"/>
  <c r="W1802" i="7"/>
  <c r="W1798" i="7"/>
  <c r="X1798" i="7"/>
  <c r="W1824" i="7"/>
  <c r="X1824" i="7"/>
  <c r="X1839" i="7"/>
  <c r="W1839" i="7"/>
  <c r="X1835" i="7"/>
  <c r="W1835" i="7"/>
  <c r="X1828" i="7"/>
  <c r="W1828" i="7"/>
  <c r="X1787" i="7"/>
  <c r="W1787" i="7"/>
  <c r="W1837" i="7"/>
  <c r="X1837" i="7"/>
  <c r="W1829" i="7"/>
  <c r="X1829" i="7"/>
  <c r="W1801" i="7"/>
  <c r="X1801" i="7"/>
  <c r="W1808" i="7"/>
  <c r="X1808" i="7"/>
  <c r="X1851" i="7"/>
  <c r="W1851" i="7"/>
  <c r="X1849" i="7"/>
  <c r="W1849" i="7"/>
  <c r="X1847" i="7"/>
  <c r="W1847" i="7"/>
  <c r="X1815" i="7"/>
  <c r="W1815" i="7"/>
  <c r="W1855" i="7"/>
  <c r="X1855" i="7"/>
  <c r="X1800" i="7"/>
  <c r="W1800" i="7"/>
  <c r="W1796" i="7"/>
  <c r="X1796" i="7"/>
  <c r="X1792" i="7"/>
  <c r="W1792" i="7"/>
  <c r="X1826" i="7"/>
  <c r="W1826" i="7"/>
  <c r="W1840" i="7"/>
  <c r="X1840" i="7"/>
  <c r="W1794" i="7"/>
  <c r="X1794" i="7"/>
  <c r="X1790" i="7"/>
  <c r="W1790" i="7"/>
  <c r="W1812" i="7"/>
  <c r="X1812" i="7"/>
  <c r="W1788" i="7"/>
  <c r="X1788" i="7"/>
  <c r="X1846" i="7"/>
  <c r="W1846" i="7"/>
  <c r="X1761" i="7"/>
  <c r="W1761" i="7"/>
  <c r="X1770" i="7"/>
  <c r="W1770" i="7"/>
  <c r="X1766" i="7"/>
  <c r="W1766" i="7"/>
  <c r="W1710" i="7"/>
  <c r="X1710" i="7"/>
  <c r="X1767" i="7"/>
  <c r="W1767" i="7"/>
  <c r="X1696" i="7"/>
  <c r="W1696" i="7"/>
  <c r="X1697" i="7"/>
  <c r="W1697" i="7"/>
  <c r="X1720" i="7"/>
  <c r="W1720" i="7"/>
  <c r="X1777" i="7"/>
  <c r="W1777" i="7"/>
  <c r="W1732" i="7"/>
  <c r="X1732" i="7"/>
  <c r="W1734" i="7"/>
  <c r="X1734" i="7"/>
  <c r="W1694" i="7"/>
  <c r="X1694" i="7"/>
  <c r="W1736" i="7"/>
  <c r="X1736" i="7"/>
  <c r="W1765" i="7"/>
  <c r="X1765" i="7"/>
  <c r="W1725" i="7"/>
  <c r="X1725" i="7"/>
  <c r="X1751" i="7"/>
  <c r="W1751" i="7"/>
  <c r="W1737" i="7"/>
  <c r="X1737" i="7"/>
  <c r="W1757" i="7"/>
  <c r="X1757" i="7"/>
  <c r="W1743" i="7"/>
  <c r="X1743" i="7"/>
  <c r="X1778" i="7"/>
  <c r="W1778" i="7"/>
  <c r="W1735" i="7"/>
  <c r="X1735" i="7"/>
  <c r="X1748" i="7"/>
  <c r="W1748" i="7"/>
  <c r="X1760" i="7"/>
  <c r="W1760" i="7"/>
  <c r="X1719" i="7"/>
  <c r="W1719" i="7"/>
  <c r="W1752" i="7"/>
  <c r="X1752" i="7"/>
  <c r="X1753" i="7"/>
  <c r="W1753" i="7"/>
  <c r="W1764" i="7"/>
  <c r="X1764" i="7"/>
  <c r="W1701" i="7"/>
  <c r="X1701" i="7"/>
  <c r="X1706" i="7"/>
  <c r="W1706" i="7"/>
  <c r="X1785" i="7"/>
  <c r="W1785" i="7"/>
  <c r="X1769" i="7"/>
  <c r="W1769" i="7"/>
  <c r="X1692" i="7"/>
  <c r="W1692" i="7"/>
  <c r="W1711" i="7"/>
  <c r="X1711" i="7"/>
  <c r="W1717" i="7"/>
  <c r="X1717" i="7"/>
  <c r="X1721" i="7"/>
  <c r="W1721" i="7"/>
  <c r="X1718" i="7"/>
  <c r="W1718" i="7"/>
  <c r="W1780" i="7"/>
  <c r="X1780" i="7"/>
  <c r="X1747" i="7"/>
  <c r="W1747" i="7"/>
  <c r="X1774" i="7"/>
  <c r="W1774" i="7"/>
  <c r="X1740" i="7"/>
  <c r="W1740" i="7"/>
  <c r="W1745" i="7"/>
  <c r="X1745" i="7"/>
  <c r="W1715" i="7"/>
  <c r="X1715" i="7"/>
  <c r="W1713" i="7"/>
  <c r="X1713" i="7"/>
  <c r="X1727" i="7"/>
  <c r="W1727" i="7"/>
  <c r="W1724" i="7"/>
  <c r="X1724" i="7"/>
  <c r="X1708" i="7"/>
  <c r="W1708" i="7"/>
  <c r="W1716" i="7"/>
  <c r="X1716" i="7"/>
  <c r="X1775" i="7"/>
  <c r="W1775" i="7"/>
  <c r="X1733" i="7"/>
  <c r="W1733" i="7"/>
  <c r="W1739" i="7"/>
  <c r="X1739" i="7"/>
  <c r="X1714" i="7"/>
  <c r="W1714" i="7"/>
  <c r="W1712" i="7"/>
  <c r="X1712" i="7"/>
  <c r="W1779" i="7"/>
  <c r="X1779" i="7"/>
  <c r="W1723" i="7"/>
  <c r="X1723" i="7"/>
  <c r="X1700" i="7"/>
  <c r="W1700" i="7"/>
  <c r="W1750" i="7"/>
  <c r="X1750" i="7"/>
  <c r="X1741" i="7"/>
  <c r="W1741" i="7"/>
  <c r="X1742" i="7"/>
  <c r="W1742" i="7"/>
  <c r="X1707" i="7"/>
  <c r="W1707" i="7"/>
  <c r="W1749" i="7"/>
  <c r="X1749" i="7"/>
  <c r="X1782" i="7"/>
  <c r="W1782" i="7"/>
  <c r="X1730" i="7"/>
  <c r="W1730" i="7"/>
  <c r="X1773" i="7"/>
  <c r="W1773" i="7"/>
  <c r="X1781" i="7"/>
  <c r="W1781" i="7"/>
  <c r="X1771" i="7"/>
  <c r="W1771" i="7"/>
  <c r="X1704" i="7"/>
  <c r="W1704" i="7"/>
  <c r="W1784" i="7"/>
  <c r="X1784" i="7"/>
  <c r="X1693" i="7"/>
  <c r="W1693" i="7"/>
  <c r="W1738" i="7"/>
  <c r="X1738" i="7"/>
  <c r="X1690" i="7"/>
  <c r="W1690" i="7"/>
  <c r="X1759" i="7"/>
  <c r="W1759" i="7"/>
  <c r="X1729" i="7"/>
  <c r="W1729" i="7"/>
  <c r="X1726" i="7"/>
  <c r="W1726" i="7"/>
  <c r="X1698" i="7"/>
  <c r="W1698" i="7"/>
  <c r="W1689" i="7"/>
  <c r="X1689" i="7"/>
  <c r="W1756" i="7"/>
  <c r="X1756" i="7"/>
  <c r="X1763" i="7"/>
  <c r="W1763" i="7"/>
  <c r="X1746" i="7"/>
  <c r="W1746" i="7"/>
  <c r="W1758" i="7"/>
  <c r="X1758" i="7"/>
  <c r="X1691" i="7"/>
  <c r="W1691" i="7"/>
  <c r="W1786" i="7"/>
  <c r="X1786" i="7"/>
  <c r="W1776" i="7"/>
  <c r="X1776" i="7"/>
  <c r="W1699" i="7"/>
  <c r="X1699" i="7"/>
  <c r="W1783" i="7"/>
  <c r="X1783" i="7"/>
  <c r="W1762" i="7"/>
  <c r="X1762" i="7"/>
  <c r="W1768" i="7"/>
  <c r="X1768" i="7"/>
  <c r="X1744" i="7"/>
  <c r="W1744" i="7"/>
  <c r="X1731" i="7"/>
  <c r="W1731" i="7"/>
  <c r="W1702" i="7"/>
  <c r="X1702" i="7"/>
  <c r="X1754" i="7"/>
  <c r="W1754" i="7"/>
  <c r="X1722" i="7"/>
  <c r="W1722" i="7"/>
  <c r="X1705" i="7"/>
  <c r="W1705" i="7"/>
  <c r="X1703" i="7"/>
  <c r="W1703" i="7"/>
  <c r="W1695" i="7"/>
  <c r="X1695" i="7"/>
  <c r="X1728" i="7"/>
  <c r="W1728" i="7"/>
  <c r="W1709" i="7"/>
  <c r="X1709" i="7"/>
  <c r="X1772" i="7"/>
  <c r="W1772" i="7"/>
  <c r="W1755" i="7"/>
  <c r="X1755" i="7"/>
  <c r="X1688" i="7"/>
  <c r="W1688" i="7"/>
  <c r="N125" i="7"/>
  <c r="K85" i="7"/>
  <c r="K1140" i="7"/>
  <c r="N380" i="7"/>
  <c r="N280" i="7"/>
  <c r="K566" i="7"/>
  <c r="N59" i="7"/>
  <c r="K484" i="7"/>
  <c r="N800" i="7"/>
  <c r="N451" i="7"/>
  <c r="K902" i="7"/>
  <c r="K1468" i="7"/>
  <c r="N900" i="7"/>
  <c r="K547" i="7"/>
  <c r="K123" i="7"/>
  <c r="N515" i="7"/>
  <c r="N453" i="7"/>
  <c r="K168" i="7"/>
  <c r="N825" i="7"/>
  <c r="N817" i="7"/>
  <c r="K606" i="7"/>
  <c r="N90" i="7"/>
  <c r="K76" i="7"/>
  <c r="N250" i="7"/>
  <c r="K840" i="7"/>
  <c r="N886" i="7"/>
  <c r="N314" i="7"/>
  <c r="K149" i="7"/>
  <c r="K1381" i="7"/>
  <c r="K769" i="7"/>
  <c r="M1619" i="7"/>
  <c r="K124" i="7"/>
  <c r="K992" i="7"/>
  <c r="N74" i="7"/>
  <c r="K539" i="7"/>
  <c r="K172" i="7"/>
  <c r="K903" i="7"/>
  <c r="J724" i="7"/>
  <c r="N377" i="7"/>
  <c r="N47" i="7"/>
  <c r="K403" i="7"/>
  <c r="N1399" i="7"/>
  <c r="K332" i="7"/>
  <c r="N1052" i="7"/>
  <c r="K827" i="7"/>
  <c r="K1110" i="7"/>
  <c r="N113" i="7"/>
  <c r="N868" i="7"/>
  <c r="N824" i="7"/>
  <c r="K148" i="7"/>
  <c r="K38" i="7"/>
  <c r="M1623" i="7"/>
  <c r="K54" i="7"/>
  <c r="K246" i="7"/>
  <c r="K307" i="7"/>
  <c r="N525" i="7"/>
  <c r="K363" i="7"/>
  <c r="N749" i="7"/>
  <c r="K622" i="7"/>
  <c r="K1316" i="7"/>
  <c r="K296" i="7"/>
  <c r="N932" i="7"/>
  <c r="M1607" i="7"/>
  <c r="K329" i="7"/>
  <c r="K569" i="7"/>
  <c r="K672" i="7"/>
  <c r="M1586" i="7"/>
  <c r="N255" i="7"/>
  <c r="K1100" i="7"/>
  <c r="K188" i="7"/>
  <c r="M1603" i="7"/>
  <c r="N640" i="7"/>
  <c r="K485" i="7"/>
  <c r="K287" i="7"/>
  <c r="M1632" i="7"/>
  <c r="K257" i="7"/>
  <c r="K252" i="7"/>
  <c r="M1605" i="7"/>
  <c r="N157" i="7"/>
  <c r="K338" i="7"/>
  <c r="K136" i="7"/>
  <c r="M1625" i="7"/>
  <c r="K273" i="7"/>
  <c r="N871" i="7"/>
  <c r="M1622" i="7"/>
  <c r="N44" i="7"/>
  <c r="K217" i="7"/>
  <c r="K900" i="7"/>
  <c r="K309" i="7"/>
  <c r="N1434" i="7"/>
  <c r="K721" i="7"/>
  <c r="K82" i="7"/>
  <c r="N1376" i="7"/>
  <c r="K83" i="7"/>
  <c r="N1235" i="7"/>
  <c r="N785" i="7"/>
  <c r="N258" i="7"/>
  <c r="K111" i="7"/>
  <c r="K1146" i="7"/>
  <c r="K944" i="7"/>
  <c r="J1233" i="7"/>
  <c r="K421" i="7"/>
  <c r="K216" i="7"/>
  <c r="K543" i="7"/>
  <c r="J701" i="7"/>
  <c r="N1224" i="7"/>
  <c r="N361" i="7"/>
  <c r="N513" i="7"/>
  <c r="N84" i="7"/>
  <c r="K839" i="7"/>
  <c r="N1403" i="7"/>
  <c r="K550" i="7"/>
  <c r="N1218" i="7"/>
  <c r="K494" i="7"/>
  <c r="N298" i="7"/>
  <c r="N269" i="7"/>
  <c r="K669" i="7"/>
  <c r="N566" i="7"/>
  <c r="K635" i="7"/>
  <c r="N770" i="7"/>
  <c r="K999" i="7"/>
  <c r="N917" i="7"/>
  <c r="K1455" i="7"/>
  <c r="K1352" i="7"/>
  <c r="M1600" i="7"/>
  <c r="K733" i="7"/>
  <c r="K325" i="7"/>
  <c r="K915" i="7"/>
  <c r="N48" i="7"/>
  <c r="K274" i="7"/>
  <c r="N163" i="7"/>
  <c r="N1029" i="7"/>
  <c r="N237" i="7"/>
  <c r="N70" i="7"/>
  <c r="N1076" i="7"/>
  <c r="K129" i="7"/>
  <c r="K572" i="7"/>
  <c r="N880" i="7"/>
  <c r="K1011" i="7"/>
  <c r="K247" i="7"/>
  <c r="N126" i="7"/>
  <c r="M1648" i="7"/>
  <c r="N621" i="7"/>
  <c r="K284" i="7"/>
  <c r="K317" i="7"/>
  <c r="M1582" i="7"/>
  <c r="N198" i="7"/>
  <c r="K851" i="7"/>
  <c r="M1682" i="7"/>
  <c r="N1019" i="7"/>
  <c r="N617" i="7"/>
  <c r="N573" i="7"/>
  <c r="M1587" i="7"/>
  <c r="N1414" i="7"/>
  <c r="K1070" i="7"/>
  <c r="K450" i="7"/>
  <c r="N498" i="7"/>
  <c r="N403" i="7"/>
  <c r="N294" i="7"/>
  <c r="K1024" i="7"/>
  <c r="N613" i="7"/>
  <c r="N852" i="7"/>
  <c r="M1643" i="7"/>
  <c r="N331" i="7"/>
  <c r="K1461" i="7"/>
  <c r="K998" i="7"/>
  <c r="M1588" i="7"/>
  <c r="N67" i="7"/>
  <c r="K845" i="7"/>
  <c r="K1237" i="7"/>
  <c r="M1655" i="7"/>
  <c r="K407" i="7"/>
  <c r="N114" i="7"/>
  <c r="N1194" i="7"/>
  <c r="M1602" i="7"/>
  <c r="K744" i="7"/>
  <c r="N132" i="7"/>
  <c r="M1642" i="7"/>
  <c r="N799" i="7"/>
  <c r="K809" i="7"/>
  <c r="N728" i="7"/>
  <c r="M1656" i="7"/>
  <c r="K65" i="7"/>
  <c r="N597" i="7"/>
  <c r="M1649" i="7"/>
  <c r="N313" i="7"/>
  <c r="K137" i="7"/>
  <c r="K96" i="7"/>
  <c r="N1128" i="7"/>
  <c r="N1489" i="7"/>
  <c r="N102" i="7"/>
  <c r="K258" i="7"/>
  <c r="N412" i="7"/>
  <c r="K193" i="7"/>
  <c r="N950" i="7"/>
  <c r="K1467" i="7"/>
  <c r="N1188" i="7"/>
  <c r="K653" i="7"/>
  <c r="K271" i="7"/>
  <c r="K1239" i="7"/>
  <c r="K630" i="7"/>
  <c r="N108" i="7"/>
  <c r="N184" i="7"/>
  <c r="K1159" i="7"/>
  <c r="K209" i="7"/>
  <c r="N193" i="7"/>
  <c r="N841" i="7"/>
  <c r="K53" i="7"/>
  <c r="N166" i="7"/>
  <c r="N183" i="7"/>
  <c r="N946" i="7"/>
  <c r="N165" i="7"/>
  <c r="K387" i="7"/>
  <c r="N1012" i="7"/>
  <c r="K186" i="7"/>
  <c r="K633" i="7"/>
  <c r="N293" i="7"/>
  <c r="K747" i="7"/>
  <c r="N209" i="7"/>
  <c r="N879" i="7"/>
  <c r="N438" i="7"/>
  <c r="N1368" i="7"/>
  <c r="N1045" i="7"/>
  <c r="N1275" i="7"/>
  <c r="K971" i="7"/>
  <c r="N212" i="7"/>
  <c r="K164" i="7"/>
  <c r="N135" i="7"/>
  <c r="K1015" i="7"/>
  <c r="N24" i="7"/>
  <c r="K243" i="7"/>
  <c r="N1411" i="7"/>
  <c r="K838" i="7"/>
  <c r="N139" i="7"/>
  <c r="N91" i="7"/>
  <c r="K191" i="7"/>
  <c r="K1404" i="7"/>
  <c r="N307" i="7"/>
  <c r="N386" i="7"/>
  <c r="K479" i="7"/>
  <c r="N338" i="7"/>
  <c r="N285" i="7"/>
  <c r="N629" i="7"/>
  <c r="K214" i="7"/>
  <c r="N63" i="7"/>
  <c r="K731" i="7"/>
  <c r="N913" i="7"/>
  <c r="K637" i="7"/>
  <c r="K423" i="7"/>
  <c r="K158" i="7"/>
  <c r="N1507" i="7"/>
  <c r="K166" i="7"/>
  <c r="K62" i="7"/>
  <c r="N235" i="7"/>
  <c r="N1319" i="7"/>
  <c r="N637" i="7"/>
  <c r="N217" i="7"/>
  <c r="K272" i="7"/>
  <c r="K645" i="7"/>
  <c r="N427" i="7"/>
  <c r="K1481" i="7"/>
  <c r="N1401" i="7"/>
  <c r="K117" i="7"/>
  <c r="K938" i="7"/>
  <c r="N395" i="7"/>
  <c r="N851" i="7"/>
  <c r="N827" i="7"/>
  <c r="N1058" i="7"/>
  <c r="N654" i="7"/>
  <c r="K1489" i="7"/>
  <c r="N137" i="7"/>
  <c r="N100" i="7"/>
  <c r="K204" i="7"/>
  <c r="N1059" i="7"/>
  <c r="K207" i="7"/>
  <c r="K1498" i="7"/>
  <c r="K79" i="7"/>
  <c r="N527" i="7"/>
  <c r="N353" i="7"/>
  <c r="N1306" i="7"/>
  <c r="N372" i="7"/>
  <c r="K339" i="7"/>
  <c r="K343" i="7"/>
  <c r="N888" i="7"/>
  <c r="N1263" i="7"/>
  <c r="N1082" i="7"/>
  <c r="K974" i="7"/>
  <c r="N202" i="7"/>
  <c r="N268" i="7"/>
  <c r="K963" i="7"/>
  <c r="K162" i="7"/>
  <c r="K1012" i="7"/>
  <c r="K598" i="7"/>
  <c r="K1095" i="7"/>
  <c r="K106" i="7"/>
  <c r="N303" i="7"/>
  <c r="M1578" i="7"/>
  <c r="M1596" i="7"/>
  <c r="N1429" i="7"/>
  <c r="N705" i="7"/>
  <c r="K935" i="7"/>
  <c r="K239" i="7"/>
  <c r="M1665" i="7"/>
  <c r="K419" i="7"/>
  <c r="M1601" i="7"/>
  <c r="K429" i="7"/>
  <c r="K985" i="7"/>
  <c r="K666" i="7"/>
  <c r="N741" i="7"/>
  <c r="K127" i="7"/>
  <c r="N790" i="7"/>
  <c r="M1627" i="7"/>
  <c r="N219" i="7"/>
  <c r="N42" i="7"/>
  <c r="K1325" i="7"/>
  <c r="N321" i="7"/>
  <c r="K260" i="7"/>
  <c r="K1507" i="7"/>
  <c r="K437" i="7"/>
  <c r="K94" i="7"/>
  <c r="N548" i="7"/>
  <c r="N493" i="7"/>
  <c r="K200" i="7"/>
  <c r="K198" i="7"/>
  <c r="K84" i="7"/>
  <c r="K1065" i="7"/>
  <c r="M1678" i="7"/>
  <c r="K265" i="7"/>
  <c r="M1609" i="7"/>
  <c r="N213" i="7"/>
  <c r="M1673" i="7"/>
  <c r="K308" i="7"/>
  <c r="N64" i="7"/>
  <c r="N487" i="7"/>
  <c r="K1094" i="7"/>
  <c r="N1340" i="7"/>
  <c r="N240" i="7"/>
  <c r="N189" i="7"/>
  <c r="K1173" i="7"/>
  <c r="K52" i="7"/>
  <c r="N605" i="7"/>
  <c r="K613" i="7"/>
  <c r="K169" i="7"/>
  <c r="N325" i="7"/>
  <c r="N1291" i="7"/>
  <c r="N357" i="7"/>
  <c r="K442" i="7"/>
  <c r="N1488" i="7"/>
  <c r="K211" i="7"/>
  <c r="K60" i="7"/>
  <c r="K190" i="7"/>
  <c r="N53" i="7"/>
  <c r="N301" i="7"/>
  <c r="N133" i="7"/>
  <c r="N557" i="7"/>
  <c r="K1346" i="7"/>
  <c r="N238" i="7"/>
  <c r="N69" i="7"/>
  <c r="K887" i="7"/>
  <c r="K1107" i="7"/>
  <c r="N143" i="7"/>
  <c r="N424" i="7"/>
  <c r="N672" i="7"/>
  <c r="K165" i="7"/>
  <c r="K133" i="7"/>
  <c r="N131" i="7"/>
  <c r="K368" i="7"/>
  <c r="N207" i="7"/>
  <c r="K411" i="7"/>
  <c r="K205" i="7"/>
  <c r="N1315" i="7"/>
  <c r="M1685" i="7"/>
  <c r="K95" i="7"/>
  <c r="K874" i="7"/>
  <c r="K153" i="7"/>
  <c r="N1464" i="7"/>
  <c r="K286" i="7"/>
  <c r="K946" i="7"/>
  <c r="K7" i="7"/>
  <c r="K396" i="7"/>
  <c r="K310" i="7"/>
  <c r="N204" i="7"/>
  <c r="N1321" i="7"/>
  <c r="N363" i="7"/>
  <c r="K277" i="7"/>
  <c r="N455" i="7"/>
  <c r="K955" i="7"/>
  <c r="N751" i="7"/>
  <c r="N789" i="7"/>
  <c r="K283" i="7"/>
  <c r="N622" i="7"/>
  <c r="N149" i="7"/>
  <c r="M1667" i="7"/>
  <c r="N713" i="7"/>
  <c r="M1679" i="7"/>
  <c r="K1176" i="7"/>
  <c r="N1370" i="7"/>
  <c r="J581" i="7"/>
  <c r="N159" i="7"/>
  <c r="K779" i="7"/>
  <c r="K280" i="7"/>
  <c r="N72" i="7"/>
  <c r="N765" i="7"/>
  <c r="N596" i="7"/>
  <c r="K765" i="7"/>
  <c r="M1684" i="7"/>
  <c r="N299" i="7"/>
  <c r="M1652" i="7"/>
  <c r="N282" i="7"/>
  <c r="N428" i="7"/>
  <c r="N684" i="7"/>
  <c r="N1421" i="7"/>
  <c r="N87" i="7"/>
  <c r="N670" i="7"/>
  <c r="N1060" i="7"/>
  <c r="K279" i="7"/>
  <c r="K949" i="7"/>
  <c r="N239" i="7"/>
  <c r="K524" i="7"/>
  <c r="K235" i="7"/>
  <c r="M1604" i="7"/>
  <c r="K375" i="7"/>
  <c r="N415" i="7"/>
  <c r="K1165" i="7"/>
  <c r="K461" i="7"/>
  <c r="K914" i="7"/>
  <c r="K1185" i="7"/>
  <c r="K36" i="7"/>
  <c r="K1328" i="7"/>
  <c r="K869" i="7"/>
  <c r="K755" i="7"/>
  <c r="K648" i="7"/>
  <c r="N834" i="7"/>
  <c r="N966" i="7"/>
  <c r="N225" i="7"/>
  <c r="K507" i="7"/>
  <c r="N497" i="7"/>
  <c r="K918" i="7"/>
  <c r="N297" i="7"/>
  <c r="N1283" i="7"/>
  <c r="K184" i="7"/>
  <c r="K928" i="7"/>
  <c r="K249" i="7"/>
  <c r="N970" i="7"/>
  <c r="N275" i="7"/>
  <c r="K371" i="7"/>
  <c r="K799" i="7"/>
  <c r="K121" i="7"/>
  <c r="K171" i="7"/>
  <c r="K231" i="7"/>
  <c r="K152" i="7"/>
  <c r="N316" i="7"/>
  <c r="N173" i="7"/>
  <c r="N634" i="7"/>
  <c r="N701" i="7"/>
  <c r="K365" i="7"/>
  <c r="K436" i="7"/>
  <c r="N556" i="7"/>
  <c r="K142" i="7"/>
  <c r="K67" i="7"/>
  <c r="K713" i="7"/>
  <c r="K600" i="7"/>
  <c r="K46" i="7"/>
  <c r="K1356" i="7"/>
  <c r="K934" i="7"/>
  <c r="N110" i="7"/>
  <c r="K580" i="7"/>
  <c r="K646" i="7"/>
  <c r="K483" i="7"/>
  <c r="K514" i="7"/>
  <c r="N75" i="7"/>
  <c r="N1120" i="7"/>
  <c r="N620" i="7"/>
  <c r="N534" i="7"/>
  <c r="K176" i="7"/>
  <c r="N726" i="7"/>
  <c r="M1571" i="7"/>
  <c r="N382" i="7"/>
  <c r="N933" i="7"/>
  <c r="K126" i="7"/>
  <c r="K502" i="7"/>
  <c r="K978" i="7"/>
  <c r="N1206" i="7"/>
  <c r="N205" i="7"/>
  <c r="N1015" i="7"/>
  <c r="K183" i="7"/>
  <c r="J1420" i="7"/>
  <c r="K378" i="7"/>
  <c r="K465" i="7"/>
  <c r="N402" i="7"/>
  <c r="J331" i="7"/>
  <c r="N901" i="7"/>
  <c r="N196" i="7"/>
  <c r="K6" i="7"/>
  <c r="N441" i="7"/>
  <c r="M1608" i="7"/>
  <c r="M1650" i="7"/>
  <c r="N295" i="7"/>
  <c r="K1347" i="7"/>
  <c r="K498" i="7"/>
  <c r="N384" i="7"/>
  <c r="N182" i="7"/>
  <c r="N623" i="7"/>
  <c r="M1591" i="7"/>
  <c r="K395" i="7"/>
  <c r="M1621" i="7"/>
  <c r="N449" i="7"/>
  <c r="N279" i="7"/>
  <c r="K544" i="7"/>
  <c r="N540" i="7"/>
  <c r="N702" i="7"/>
  <c r="K276" i="7"/>
  <c r="K263" i="7"/>
  <c r="N270" i="7"/>
  <c r="K728" i="7"/>
  <c r="K1221" i="7"/>
  <c r="N471" i="7"/>
  <c r="K206" i="7"/>
  <c r="N41" i="7"/>
  <c r="N121" i="7"/>
  <c r="K778" i="7"/>
  <c r="K281" i="7"/>
  <c r="K291" i="7"/>
  <c r="N1504" i="7"/>
  <c r="N1336" i="7"/>
  <c r="J429" i="7"/>
  <c r="N274" i="7"/>
  <c r="K458" i="7"/>
  <c r="N156" i="7"/>
  <c r="N322" i="7"/>
  <c r="K541" i="7"/>
  <c r="K500" i="7"/>
  <c r="N346" i="7"/>
  <c r="N1152" i="7"/>
  <c r="N607" i="7"/>
  <c r="K119" i="7"/>
  <c r="K389" i="7"/>
  <c r="K48" i="7"/>
  <c r="K269" i="7"/>
  <c r="N73" i="7"/>
  <c r="N952" i="7"/>
  <c r="K80" i="7"/>
  <c r="N305" i="7"/>
  <c r="K145" i="7"/>
  <c r="K647" i="7"/>
  <c r="K1168" i="7"/>
  <c r="N432" i="7"/>
  <c r="K798" i="7"/>
  <c r="K97" i="7"/>
  <c r="N1461" i="7"/>
  <c r="K501" i="7"/>
  <c r="M1677" i="7"/>
  <c r="N632" i="7"/>
  <c r="M1620" i="7"/>
  <c r="N1254" i="7"/>
  <c r="K1181" i="7"/>
  <c r="N768" i="7"/>
  <c r="N211" i="7"/>
  <c r="K194" i="7"/>
  <c r="N943" i="7"/>
  <c r="K138" i="7"/>
  <c r="N1013" i="7"/>
  <c r="N873" i="7"/>
  <c r="M1572" i="7"/>
  <c r="N76" i="7"/>
  <c r="K996" i="7"/>
  <c r="N1174" i="7"/>
  <c r="M1590" i="7"/>
  <c r="K686" i="7"/>
  <c r="N1339" i="7"/>
  <c r="M1640" i="7"/>
  <c r="N221" i="7"/>
  <c r="K473" i="7"/>
  <c r="K605" i="7"/>
  <c r="M1638" i="7"/>
  <c r="K103" i="7"/>
  <c r="K185" i="7"/>
  <c r="M1683" i="7"/>
  <c r="N257" i="7"/>
  <c r="K202" i="7"/>
  <c r="N233" i="7"/>
  <c r="M1631" i="7"/>
  <c r="K1136" i="7"/>
  <c r="N517" i="7"/>
  <c r="K650" i="7"/>
  <c r="N1122" i="7"/>
  <c r="K528" i="7"/>
  <c r="N375" i="7"/>
  <c r="K1034" i="7"/>
  <c r="N457" i="7"/>
  <c r="N234" i="7"/>
  <c r="K244" i="7"/>
  <c r="N591" i="7"/>
  <c r="N286" i="7"/>
  <c r="K51" i="7"/>
  <c r="K1047" i="7"/>
  <c r="N1009" i="7"/>
  <c r="N271" i="7"/>
  <c r="K982" i="7"/>
  <c r="K896" i="7"/>
  <c r="M1636" i="7"/>
  <c r="K353" i="7"/>
  <c r="N565" i="7"/>
  <c r="N277" i="7"/>
  <c r="N117" i="7"/>
  <c r="N436" i="7"/>
  <c r="K227" i="7"/>
  <c r="K125" i="7"/>
  <c r="K402" i="7"/>
  <c r="N55" i="7"/>
  <c r="N35" i="7"/>
  <c r="N610" i="7"/>
  <c r="N276" i="7"/>
  <c r="N1294" i="7"/>
  <c r="K867" i="7"/>
  <c r="N997" i="7"/>
  <c r="K1039" i="7"/>
  <c r="J262" i="7"/>
  <c r="J168" i="7"/>
  <c r="M1641" i="7"/>
  <c r="M1639" i="7"/>
  <c r="M1644" i="7"/>
  <c r="M1630" i="7"/>
  <c r="N319" i="7"/>
  <c r="K385" i="7"/>
  <c r="K221" i="7"/>
  <c r="N150" i="7"/>
  <c r="N678" i="7"/>
  <c r="K538" i="7"/>
  <c r="K304" i="7"/>
  <c r="N333" i="7"/>
  <c r="N1114" i="7"/>
  <c r="N810" i="7"/>
  <c r="K586" i="7"/>
  <c r="N136" i="7"/>
  <c r="N1463" i="7"/>
  <c r="K771" i="7"/>
  <c r="N848" i="7"/>
  <c r="M1593" i="7"/>
  <c r="N230" i="7"/>
  <c r="K806" i="7"/>
  <c r="K146" i="7"/>
  <c r="K320" i="7"/>
  <c r="J781" i="7"/>
  <c r="K382" i="7"/>
  <c r="K215" i="7"/>
  <c r="N729" i="7"/>
  <c r="K404" i="7"/>
  <c r="K1193" i="7"/>
  <c r="K670" i="7"/>
  <c r="N528" i="7"/>
  <c r="N1353" i="7"/>
  <c r="N1361" i="7"/>
  <c r="M1577" i="7"/>
  <c r="K720" i="7"/>
  <c r="M1668" i="7"/>
  <c r="N1078" i="7"/>
  <c r="N430" i="7"/>
  <c r="N324" i="7"/>
  <c r="N229" i="7"/>
  <c r="N49" i="7"/>
  <c r="K86" i="7"/>
  <c r="K431" i="7"/>
  <c r="N761" i="7"/>
  <c r="K130" i="7"/>
  <c r="J4" i="7"/>
  <c r="K175" i="7"/>
  <c r="N583" i="7"/>
  <c r="K901" i="7"/>
  <c r="K926" i="7"/>
  <c r="N1018" i="7"/>
  <c r="K1033" i="7"/>
  <c r="K174" i="7"/>
  <c r="K893" i="7"/>
  <c r="N463" i="7"/>
  <c r="N777" i="7"/>
  <c r="J496" i="7"/>
  <c r="K1492" i="7"/>
  <c r="N1381" i="7"/>
  <c r="K1109" i="7"/>
  <c r="K1023" i="7"/>
  <c r="K1385" i="7"/>
  <c r="K439" i="7"/>
  <c r="N1334" i="7"/>
  <c r="K31" i="7"/>
  <c r="N1169" i="7"/>
  <c r="J1180" i="7"/>
  <c r="K668" i="7"/>
  <c r="N854" i="7"/>
  <c r="N1217" i="7"/>
  <c r="N589" i="7"/>
  <c r="K22" i="7"/>
  <c r="N1343" i="7"/>
  <c r="N965" i="7"/>
  <c r="J503" i="7"/>
  <c r="K409" i="7"/>
  <c r="K237" i="7"/>
  <c r="N1212" i="7"/>
  <c r="N161" i="7"/>
  <c r="N1326" i="7"/>
  <c r="N862" i="7"/>
  <c r="N1189" i="7"/>
  <c r="J1084" i="7"/>
  <c r="K1076" i="7"/>
  <c r="K707" i="7"/>
  <c r="K1112" i="7"/>
  <c r="N365" i="7"/>
  <c r="N686" i="7"/>
  <c r="K1246" i="7"/>
  <c r="K140" i="7"/>
  <c r="K1008" i="7"/>
  <c r="J58" i="7"/>
  <c r="N263" i="7"/>
  <c r="N543" i="7"/>
  <c r="N1459" i="7"/>
  <c r="N27" i="7"/>
  <c r="N612" i="7"/>
  <c r="J89" i="7"/>
  <c r="K1053" i="7"/>
  <c r="N506" i="7"/>
  <c r="N1083" i="7"/>
  <c r="J1392" i="7"/>
  <c r="M1599" i="7"/>
  <c r="K1432" i="7"/>
  <c r="K785" i="7"/>
  <c r="K1334" i="7"/>
  <c r="N341" i="7"/>
  <c r="K516" i="7"/>
  <c r="M1617" i="7"/>
  <c r="N227" i="7"/>
  <c r="N220" i="7"/>
  <c r="K179" i="7"/>
  <c r="N89" i="7"/>
  <c r="N1043" i="7"/>
  <c r="K313" i="7"/>
  <c r="K487" i="7"/>
  <c r="K625" i="7"/>
  <c r="M1579" i="7"/>
  <c r="M1606" i="7"/>
  <c r="N721" i="7"/>
  <c r="J1320" i="7"/>
  <c r="K823" i="7"/>
  <c r="N755" i="7"/>
  <c r="K847" i="7"/>
  <c r="N25" i="7"/>
  <c r="N1480" i="7"/>
  <c r="N1313" i="7"/>
  <c r="J902" i="7"/>
  <c r="N1510" i="7"/>
  <c r="N273" i="7"/>
  <c r="J630" i="7"/>
  <c r="M1670" i="7"/>
  <c r="N987" i="7"/>
  <c r="N696" i="7"/>
  <c r="K489" i="7"/>
  <c r="K464" i="7"/>
  <c r="N807" i="7"/>
  <c r="N760" i="7"/>
  <c r="K616" i="7"/>
  <c r="M1611" i="7"/>
  <c r="N78" i="7"/>
  <c r="K726" i="7"/>
  <c r="N1317" i="7"/>
  <c r="N1267" i="7"/>
  <c r="N437" i="7"/>
  <c r="J452" i="7"/>
  <c r="N1408" i="7"/>
  <c r="N462" i="7"/>
  <c r="N1352" i="7"/>
  <c r="K74" i="7"/>
  <c r="N501" i="7"/>
  <c r="K884" i="7"/>
  <c r="K1141" i="7"/>
  <c r="K1121" i="7"/>
  <c r="K1483" i="7"/>
  <c r="J1368" i="7"/>
  <c r="N98" i="7"/>
  <c r="N146" i="7"/>
  <c r="K476" i="7"/>
  <c r="K383" i="7"/>
  <c r="N82" i="7"/>
  <c r="K1457" i="7"/>
  <c r="N160" i="7"/>
  <c r="K564" i="7"/>
  <c r="K203" i="7"/>
  <c r="K147" i="7"/>
  <c r="N648" i="7"/>
  <c r="N1362" i="7"/>
  <c r="K93" i="7"/>
  <c r="N576" i="7"/>
  <c r="N289" i="7"/>
  <c r="N503" i="7"/>
  <c r="J295" i="7"/>
  <c r="K627" i="7"/>
  <c r="N440" i="7"/>
  <c r="K472" i="7"/>
  <c r="K1337" i="7"/>
  <c r="K1128" i="7"/>
  <c r="N1446" i="7"/>
  <c r="K1151" i="7"/>
  <c r="N1307" i="7"/>
  <c r="N850" i="7"/>
  <c r="N337" i="7"/>
  <c r="N181" i="7"/>
  <c r="M1645" i="7"/>
  <c r="K115" i="7"/>
  <c r="N1068" i="7"/>
  <c r="J703" i="7"/>
  <c r="J1316" i="7"/>
  <c r="K667" i="7"/>
  <c r="N502" i="7"/>
  <c r="K601" i="7"/>
  <c r="N1351" i="7"/>
  <c r="N521" i="7"/>
  <c r="K180" i="7"/>
  <c r="N788" i="7"/>
  <c r="N861" i="7"/>
  <c r="N77" i="7"/>
  <c r="K333" i="7"/>
  <c r="K1471" i="7"/>
  <c r="M1615" i="7"/>
  <c r="N431" i="7"/>
  <c r="N1445" i="7"/>
  <c r="K177" i="7"/>
  <c r="N340" i="7"/>
  <c r="M1589" i="7"/>
  <c r="N52" i="7"/>
  <c r="K455" i="7"/>
  <c r="K445" i="7"/>
  <c r="K384" i="7"/>
  <c r="N406" i="7"/>
  <c r="K1179" i="7"/>
  <c r="K357" i="7"/>
  <c r="K651" i="7"/>
  <c r="K326" i="7"/>
  <c r="N840" i="7"/>
  <c r="N1289" i="7"/>
  <c r="J1175" i="7"/>
  <c r="N1130" i="7"/>
  <c r="N312" i="7"/>
  <c r="K366" i="7"/>
  <c r="M1618" i="7"/>
  <c r="N981" i="7"/>
  <c r="K315" i="7"/>
  <c r="K453" i="7"/>
  <c r="K570" i="7"/>
  <c r="N1162" i="7"/>
  <c r="K1114" i="7"/>
  <c r="J1029" i="7"/>
  <c r="J1033" i="7"/>
  <c r="N492" i="7"/>
  <c r="N1107" i="7"/>
  <c r="N519" i="7"/>
  <c r="N652" i="7"/>
  <c r="K548" i="7"/>
  <c r="K1186" i="7"/>
  <c r="N1261" i="7"/>
  <c r="J997" i="7"/>
  <c r="J176" i="7"/>
  <c r="M1671" i="7"/>
  <c r="K813" i="7"/>
  <c r="K266" i="7"/>
  <c r="N985" i="7"/>
  <c r="K937" i="7"/>
  <c r="N1213" i="7"/>
  <c r="K654" i="7"/>
  <c r="N866" i="7"/>
  <c r="M1651" i="7"/>
  <c r="K793" i="7"/>
  <c r="N1398" i="7"/>
  <c r="K1338" i="7"/>
  <c r="K857" i="7"/>
  <c r="N1106" i="7"/>
  <c r="N1239" i="7"/>
  <c r="J498" i="7"/>
  <c r="M1613" i="7"/>
  <c r="N974" i="7"/>
  <c r="K364" i="7"/>
  <c r="J729" i="7"/>
  <c r="N1003" i="7"/>
  <c r="K554" i="7"/>
  <c r="N536" i="7"/>
  <c r="J164" i="7"/>
  <c r="N1418" i="7"/>
  <c r="N214" i="7"/>
  <c r="N860" i="7"/>
  <c r="K91" i="7"/>
  <c r="J1083" i="7"/>
  <c r="K1494" i="7"/>
  <c r="J1074" i="7"/>
  <c r="N1269" i="7"/>
  <c r="K782" i="7"/>
  <c r="N1492" i="7"/>
  <c r="K354" i="7"/>
  <c r="N232" i="7"/>
  <c r="K477" i="7"/>
  <c r="M1674" i="7"/>
  <c r="M1610" i="7"/>
  <c r="M1584" i="7"/>
  <c r="N385" i="7"/>
  <c r="K101" i="7"/>
  <c r="N57" i="7"/>
  <c r="N122" i="7"/>
  <c r="N585" i="7"/>
  <c r="N1497" i="7"/>
  <c r="K1199" i="7"/>
  <c r="N1165" i="7"/>
  <c r="N31" i="7"/>
  <c r="N381" i="7"/>
  <c r="N682" i="7"/>
  <c r="N393" i="7"/>
  <c r="N524" i="7"/>
  <c r="J1053" i="7"/>
  <c r="N742" i="7"/>
  <c r="N739" i="7"/>
  <c r="N228" i="7"/>
  <c r="N1413" i="7"/>
  <c r="K1149" i="7"/>
  <c r="N287" i="7"/>
  <c r="N1207" i="7"/>
  <c r="N1262" i="7"/>
  <c r="N296" i="7"/>
  <c r="K197" i="7"/>
  <c r="N60" i="7"/>
  <c r="K116" i="7"/>
  <c r="N164" i="7"/>
  <c r="K830" i="7"/>
  <c r="N420" i="7"/>
  <c r="K1161" i="7"/>
  <c r="N667" i="7"/>
  <c r="J1060" i="7"/>
  <c r="N306" i="7"/>
  <c r="N170" i="7"/>
  <c r="N663" i="7"/>
  <c r="K1514" i="7"/>
  <c r="K573" i="7"/>
  <c r="K1156" i="7"/>
  <c r="J292" i="7"/>
  <c r="K1421" i="7"/>
  <c r="N83" i="7"/>
  <c r="K256" i="7"/>
  <c r="N1243" i="7"/>
  <c r="K1234" i="7"/>
  <c r="N643" i="7"/>
  <c r="N86" i="7"/>
  <c r="K796" i="7"/>
  <c r="J63" i="7"/>
  <c r="K1101" i="7"/>
  <c r="K380" i="7"/>
  <c r="N262" i="7"/>
  <c r="K220" i="7"/>
  <c r="K435" i="7"/>
  <c r="K1083" i="7"/>
  <c r="K302" i="7"/>
  <c r="N1167" i="7"/>
  <c r="N877" i="7"/>
  <c r="N541" i="7"/>
  <c r="K495" i="7"/>
  <c r="N124" i="7"/>
  <c r="N980" i="7"/>
  <c r="K1323" i="7"/>
  <c r="N81" i="7"/>
  <c r="K671" i="7"/>
  <c r="J1281" i="7"/>
  <c r="N1034" i="7"/>
  <c r="K345" i="7"/>
  <c r="N446" i="7"/>
  <c r="N716" i="7"/>
  <c r="K689" i="7"/>
  <c r="K1018" i="7"/>
  <c r="N208" i="7"/>
  <c r="N1141" i="7"/>
  <c r="K1379" i="7"/>
  <c r="J52" i="7"/>
  <c r="J1464" i="7"/>
  <c r="K189" i="7"/>
  <c r="K863" i="7"/>
  <c r="K571" i="7"/>
  <c r="N1441" i="7"/>
  <c r="N1147" i="7"/>
  <c r="N870" i="7"/>
  <c r="J1423" i="7"/>
  <c r="N195" i="7"/>
  <c r="K1370" i="7"/>
  <c r="N38" i="7"/>
  <c r="N978" i="7"/>
  <c r="K1222" i="7"/>
  <c r="K756" i="7"/>
  <c r="K1349" i="7"/>
  <c r="N335" i="7"/>
  <c r="J1291" i="7"/>
  <c r="N494" i="7"/>
  <c r="K1419" i="7"/>
  <c r="N625" i="7"/>
  <c r="N957" i="7"/>
  <c r="K1091" i="7"/>
  <c r="J1319" i="7"/>
  <c r="N948" i="7"/>
  <c r="J590" i="7"/>
  <c r="N1179" i="7"/>
  <c r="K253" i="7"/>
  <c r="N1100" i="7"/>
  <c r="N885" i="7"/>
  <c r="J34" i="7"/>
  <c r="J227" i="7"/>
  <c r="N564" i="7"/>
  <c r="K505" i="7"/>
  <c r="J776" i="7"/>
  <c r="J1122" i="7"/>
  <c r="K1420" i="7"/>
  <c r="K977" i="7"/>
  <c r="K1512" i="7"/>
  <c r="K196" i="7"/>
  <c r="K781" i="7"/>
  <c r="N120" i="7"/>
  <c r="K749" i="7"/>
  <c r="N1211" i="7"/>
  <c r="N1126" i="7"/>
  <c r="N1286" i="7"/>
  <c r="K438" i="7"/>
  <c r="N915" i="7"/>
  <c r="N1499" i="7"/>
  <c r="N1328" i="7"/>
  <c r="N1297" i="7"/>
  <c r="J407" i="7"/>
  <c r="K752" i="7"/>
  <c r="J961" i="7"/>
  <c r="K480" i="7"/>
  <c r="N544" i="7"/>
  <c r="K9" i="7"/>
  <c r="K684" i="7"/>
  <c r="J1505" i="7"/>
  <c r="N906" i="7"/>
  <c r="N1270" i="7"/>
  <c r="K182" i="7"/>
  <c r="N572" i="7"/>
  <c r="N1183" i="7"/>
  <c r="K1178" i="7"/>
  <c r="K1139" i="7"/>
  <c r="N577" i="7"/>
  <c r="K1096" i="7"/>
  <c r="K1391" i="7"/>
  <c r="M1660" i="7"/>
  <c r="K1466" i="7"/>
  <c r="K1143" i="7"/>
  <c r="K240" i="7"/>
  <c r="K1377" i="7"/>
  <c r="K397" i="7"/>
  <c r="N976" i="7"/>
  <c r="K1028" i="7"/>
  <c r="M1646" i="7"/>
  <c r="K418" i="7"/>
  <c r="N899" i="7"/>
  <c r="K556" i="7"/>
  <c r="K144" i="7"/>
  <c r="N95" i="7"/>
  <c r="N394" i="7"/>
  <c r="K128" i="7"/>
  <c r="N459" i="7"/>
  <c r="N66" i="7"/>
  <c r="N477" i="7"/>
  <c r="N671" i="7"/>
  <c r="N533" i="7"/>
  <c r="K1448" i="7"/>
  <c r="K560" i="7"/>
  <c r="J1376" i="7"/>
  <c r="N18" i="7"/>
  <c r="K336" i="7"/>
  <c r="N1241" i="7"/>
  <c r="J380" i="7"/>
  <c r="N140" i="7"/>
  <c r="N599" i="7"/>
  <c r="N141" i="7"/>
  <c r="K63" i="7"/>
  <c r="N619" i="7"/>
  <c r="N1148" i="7"/>
  <c r="K603" i="7"/>
  <c r="K68" i="7"/>
  <c r="N832" i="7"/>
  <c r="N464" i="7"/>
  <c r="J1536" i="7"/>
  <c r="M1594" i="7"/>
  <c r="K69" i="7"/>
  <c r="K766" i="7"/>
  <c r="N1407" i="7"/>
  <c r="K322" i="7"/>
  <c r="N1506" i="7"/>
  <c r="N1080" i="7"/>
  <c r="K1078" i="7"/>
  <c r="N419" i="7"/>
  <c r="J952" i="7"/>
  <c r="K78" i="7"/>
  <c r="N401" i="7"/>
  <c r="N911" i="7"/>
  <c r="K816" i="7"/>
  <c r="K870" i="7"/>
  <c r="K787" i="7"/>
  <c r="N1144" i="7"/>
  <c r="N627" i="7"/>
  <c r="K508" i="7"/>
  <c r="K578" i="7"/>
  <c r="N197" i="7"/>
  <c r="K1415" i="7"/>
  <c r="J505" i="7"/>
  <c r="N1182" i="7"/>
  <c r="K1137" i="7"/>
  <c r="K1335" i="7"/>
  <c r="N179" i="7"/>
  <c r="N662" i="7"/>
  <c r="N1415" i="7"/>
  <c r="N15" i="7"/>
  <c r="K620" i="7"/>
  <c r="K1343" i="7"/>
  <c r="K59" i="7"/>
  <c r="J333" i="7"/>
  <c r="K1332" i="7"/>
  <c r="N896" i="7"/>
  <c r="N938" i="7"/>
  <c r="K497" i="7"/>
  <c r="J509" i="7"/>
  <c r="J102" i="7"/>
  <c r="N256" i="7"/>
  <c r="K1369" i="7"/>
  <c r="N1303" i="7"/>
  <c r="J1347" i="7"/>
  <c r="K923" i="7"/>
  <c r="K533" i="7"/>
  <c r="N909" i="7"/>
  <c r="N61" i="7"/>
  <c r="N434" i="7"/>
  <c r="N864" i="7"/>
  <c r="N509" i="7"/>
  <c r="K587" i="7"/>
  <c r="K739" i="7"/>
  <c r="N118" i="7"/>
  <c r="K576" i="7"/>
  <c r="N1375" i="7"/>
  <c r="K481" i="7"/>
  <c r="N680" i="7"/>
  <c r="K295" i="7"/>
  <c r="K173" i="7"/>
  <c r="K976" i="7"/>
  <c r="K1191" i="7"/>
  <c r="K881" i="7"/>
  <c r="K659" i="7"/>
  <c r="N350" i="7"/>
  <c r="N490" i="7"/>
  <c r="N1176" i="7"/>
  <c r="N1142" i="7"/>
  <c r="N890" i="7"/>
  <c r="K714" i="7"/>
  <c r="K57" i="7"/>
  <c r="K629" i="7"/>
  <c r="J547" i="7"/>
  <c r="K399" i="7"/>
  <c r="N499" i="7"/>
  <c r="K690" i="7"/>
  <c r="N1372" i="7"/>
  <c r="K414" i="7"/>
  <c r="K832" i="7"/>
  <c r="N1123" i="7"/>
  <c r="J941" i="7"/>
  <c r="K862" i="7"/>
  <c r="N147" i="7"/>
  <c r="N43" i="7"/>
  <c r="N1216" i="7"/>
  <c r="N1288" i="7"/>
  <c r="K388" i="7"/>
  <c r="K706" i="7"/>
  <c r="J840" i="7"/>
  <c r="N1273" i="7"/>
  <c r="K268" i="7"/>
  <c r="K702" i="7"/>
  <c r="N1512" i="7"/>
  <c r="K430" i="7"/>
  <c r="N967" i="7"/>
  <c r="N642" i="7"/>
  <c r="K1339" i="7"/>
  <c r="N1391" i="7"/>
  <c r="K1020" i="7"/>
  <c r="K157" i="7"/>
  <c r="N539" i="7"/>
  <c r="N343" i="7"/>
  <c r="K301" i="7"/>
  <c r="N809" i="7"/>
  <c r="N529" i="7"/>
  <c r="K75" i="7"/>
  <c r="M1661" i="7"/>
  <c r="N470" i="7"/>
  <c r="M1616" i="7"/>
  <c r="N111" i="7"/>
  <c r="K337" i="7"/>
  <c r="N558" i="7"/>
  <c r="N454" i="7"/>
  <c r="N1251" i="7"/>
  <c r="N4" i="7"/>
  <c r="K29" i="7"/>
  <c r="K460" i="7"/>
  <c r="N537" i="7"/>
  <c r="K662" i="7"/>
  <c r="K1218" i="7"/>
  <c r="K386" i="7"/>
  <c r="N1062" i="7"/>
  <c r="K579" i="7"/>
  <c r="N418" i="7"/>
  <c r="J1521" i="7"/>
  <c r="J1402" i="7"/>
  <c r="N484" i="7"/>
  <c r="K960" i="7"/>
  <c r="K829" i="7"/>
  <c r="K1113" i="7"/>
  <c r="K457" i="7"/>
  <c r="N1181" i="7"/>
  <c r="J1452" i="7"/>
  <c r="N874" i="7"/>
  <c r="K683" i="7"/>
  <c r="N388" i="7"/>
  <c r="K738" i="7"/>
  <c r="N1161" i="7"/>
  <c r="N1135" i="7"/>
  <c r="K873" i="7"/>
  <c r="J539" i="7"/>
  <c r="M1575" i="7"/>
  <c r="N903" i="7"/>
  <c r="N1092" i="7"/>
  <c r="N1338" i="7"/>
  <c r="N954" i="7"/>
  <c r="K394" i="7"/>
  <c r="N1103" i="7"/>
  <c r="N578" i="7"/>
  <c r="N1022" i="7"/>
  <c r="N1053" i="7"/>
  <c r="N1298" i="7"/>
  <c r="N1406" i="7"/>
  <c r="J1341" i="7"/>
  <c r="J1548" i="7"/>
  <c r="K417" i="7"/>
  <c r="K1313" i="7"/>
  <c r="J1338" i="7"/>
  <c r="N581" i="7"/>
  <c r="J1230" i="7"/>
  <c r="K151" i="7"/>
  <c r="K1059" i="7"/>
  <c r="J906" i="7"/>
  <c r="K734" i="7"/>
  <c r="K1212" i="7"/>
  <c r="M1686" i="7"/>
  <c r="K853" i="7"/>
  <c r="N606" i="7"/>
  <c r="K469" i="7"/>
  <c r="N359" i="7"/>
  <c r="K584" i="7"/>
  <c r="K210" i="7"/>
  <c r="K803" i="7"/>
  <c r="K108" i="7"/>
  <c r="N598" i="7"/>
  <c r="J10" i="7"/>
  <c r="K872" i="7"/>
  <c r="N922" i="7"/>
  <c r="K737" i="7"/>
  <c r="J1500" i="7"/>
  <c r="K746" i="7"/>
  <c r="K1406" i="7"/>
  <c r="J699" i="7"/>
  <c r="N300" i="7"/>
  <c r="K991" i="7"/>
  <c r="J1142" i="7"/>
  <c r="J966" i="7"/>
  <c r="K680" i="7"/>
  <c r="N1301" i="7"/>
  <c r="K610" i="7"/>
  <c r="J526" i="7"/>
  <c r="K406" i="7"/>
  <c r="N1131" i="7"/>
  <c r="J1389" i="7"/>
  <c r="J45" i="7"/>
  <c r="N105" i="7"/>
  <c r="K1395" i="7"/>
  <c r="N1134" i="7"/>
  <c r="J253" i="7"/>
  <c r="N1086" i="7"/>
  <c r="K348" i="7"/>
  <c r="J18" i="7"/>
  <c r="J775" i="7"/>
  <c r="N288" i="7"/>
  <c r="K1120" i="7"/>
  <c r="K234" i="7"/>
  <c r="J717" i="7"/>
  <c r="J491" i="7"/>
  <c r="K369" i="7"/>
  <c r="K697" i="7"/>
  <c r="K628" i="7"/>
  <c r="N215" i="7"/>
  <c r="K113" i="7"/>
  <c r="N727" i="7"/>
  <c r="K447" i="7"/>
  <c r="M1569" i="7"/>
  <c r="N405" i="7"/>
  <c r="N786" i="7"/>
  <c r="K1491" i="7"/>
  <c r="K81" i="7"/>
  <c r="K107" i="7"/>
  <c r="N1038" i="7"/>
  <c r="M1598" i="7"/>
  <c r="M1574" i="7"/>
  <c r="M1628" i="7"/>
  <c r="K349" i="7"/>
  <c r="K275" i="7"/>
  <c r="K155" i="7"/>
  <c r="K537" i="7"/>
  <c r="K1158" i="7"/>
  <c r="N931" i="7"/>
  <c r="N354" i="7"/>
  <c r="K727" i="7"/>
  <c r="K441" i="7"/>
  <c r="K715" i="7"/>
  <c r="K118" i="7"/>
  <c r="K178" i="7"/>
  <c r="K223" i="7"/>
  <c r="M1669" i="7"/>
  <c r="K788" i="7"/>
  <c r="N142" i="7"/>
  <c r="K970" i="7"/>
  <c r="N1031" i="7"/>
  <c r="N914" i="7"/>
  <c r="K1405" i="7"/>
  <c r="K321" i="7"/>
  <c r="K1082" i="7"/>
  <c r="M1654" i="7"/>
  <c r="K557" i="7"/>
  <c r="N1287" i="7"/>
  <c r="M1624" i="7"/>
  <c r="K950" i="7"/>
  <c r="N523" i="7"/>
  <c r="K710" i="7"/>
  <c r="K1344" i="7"/>
  <c r="K860" i="7"/>
  <c r="K170" i="7"/>
  <c r="K1021" i="7"/>
  <c r="K1326" i="7"/>
  <c r="N334" i="7"/>
  <c r="K882" i="7"/>
  <c r="K563" i="7"/>
  <c r="N624" i="7"/>
  <c r="N1166" i="7"/>
  <c r="N1467" i="7"/>
  <c r="N410" i="7"/>
  <c r="N469" i="7"/>
  <c r="K443" i="7"/>
  <c r="K917" i="7"/>
  <c r="J1353" i="7"/>
  <c r="N551" i="7"/>
  <c r="K434" i="7"/>
  <c r="J189" i="7"/>
  <c r="N1477" i="7"/>
  <c r="K233" i="7"/>
  <c r="K492" i="7"/>
  <c r="K56" i="7"/>
  <c r="N857" i="7"/>
  <c r="N1113" i="7"/>
  <c r="K1241" i="7"/>
  <c r="K1097" i="7"/>
  <c r="N796" i="7"/>
  <c r="N292" i="7"/>
  <c r="K105" i="7"/>
  <c r="N1486" i="7"/>
  <c r="K89" i="7"/>
  <c r="K615" i="7"/>
  <c r="N1215" i="7"/>
  <c r="N846" i="7"/>
  <c r="J877" i="7"/>
  <c r="N342" i="7"/>
  <c r="K703" i="7"/>
  <c r="N780" i="7"/>
  <c r="K1187" i="7"/>
  <c r="N704" i="7"/>
  <c r="K1125" i="7"/>
  <c r="N284" i="7"/>
  <c r="J510" i="7"/>
  <c r="K1035" i="7"/>
  <c r="J151" i="7"/>
  <c r="N1140" i="7"/>
  <c r="N1110" i="7"/>
  <c r="K1004" i="7"/>
  <c r="N245" i="7"/>
  <c r="K725" i="7"/>
  <c r="N62" i="7"/>
  <c r="N1256" i="7"/>
  <c r="N151" i="7"/>
  <c r="K341" i="7"/>
  <c r="N370" i="7"/>
  <c r="M1647" i="7"/>
  <c r="M1576" i="7"/>
  <c r="M1680" i="7"/>
  <c r="M1663" i="7"/>
  <c r="N345" i="7"/>
  <c r="K951" i="7"/>
  <c r="N267" i="7"/>
  <c r="K1192" i="7"/>
  <c r="N1448" i="7"/>
  <c r="K1430" i="7"/>
  <c r="N351" i="7"/>
  <c r="K1198" i="7"/>
  <c r="N112" i="7"/>
  <c r="N192" i="7"/>
  <c r="N508" i="7"/>
  <c r="N930" i="7"/>
  <c r="N907" i="7"/>
  <c r="J544" i="7"/>
  <c r="J1520" i="7"/>
  <c r="K1458" i="7"/>
  <c r="K1115" i="7"/>
  <c r="K1433" i="7"/>
  <c r="N641" i="7"/>
  <c r="N1365" i="7"/>
  <c r="N685" i="7"/>
  <c r="N902" i="7"/>
  <c r="J230" i="7"/>
  <c r="K1504" i="7"/>
  <c r="N461" i="7"/>
  <c r="N383" i="7"/>
  <c r="N28" i="7"/>
  <c r="K1484" i="7"/>
  <c r="K674" i="7"/>
  <c r="K1010" i="7"/>
  <c r="J1076" i="7"/>
  <c r="K986" i="7"/>
  <c r="N162" i="7"/>
  <c r="N1378" i="7"/>
  <c r="K1487" i="7"/>
  <c r="K877" i="7"/>
  <c r="N397" i="7"/>
  <c r="N155" i="7"/>
  <c r="K1354" i="7"/>
  <c r="N664" i="7"/>
  <c r="M1595" i="7"/>
  <c r="K181" i="7"/>
  <c r="K230" i="7"/>
  <c r="N172" i="7"/>
  <c r="N264" i="7"/>
  <c r="N560" i="7"/>
  <c r="K282" i="7"/>
  <c r="N1385" i="7"/>
  <c r="K45" i="7"/>
  <c r="N1474" i="7"/>
  <c r="K410" i="7"/>
  <c r="N545" i="7"/>
  <c r="K661" i="7"/>
  <c r="M1659" i="7"/>
  <c r="K163" i="7"/>
  <c r="N1096" i="7"/>
  <c r="J1365" i="7"/>
  <c r="N865" i="7"/>
  <c r="N317" i="7"/>
  <c r="K841" i="7"/>
  <c r="K1067" i="7"/>
  <c r="K789" i="7"/>
  <c r="N733" i="7"/>
  <c r="K47" i="7"/>
  <c r="J799" i="7"/>
  <c r="K716" i="7"/>
  <c r="J12" i="7"/>
  <c r="M1658" i="7"/>
  <c r="N665" i="7"/>
  <c r="K623" i="7"/>
  <c r="K1249" i="7"/>
  <c r="K786" i="7"/>
  <c r="J6" i="7"/>
  <c r="K1440" i="7"/>
  <c r="J385" i="7"/>
  <c r="K100" i="7"/>
  <c r="K843" i="7"/>
  <c r="N845" i="7"/>
  <c r="N222" i="7"/>
  <c r="N448" i="7"/>
  <c r="K350" i="7"/>
  <c r="K1009" i="7"/>
  <c r="N7" i="7"/>
  <c r="K1060" i="7"/>
  <c r="N423" i="7"/>
  <c r="K575" i="7"/>
  <c r="N1475" i="7"/>
  <c r="K1229" i="7"/>
  <c r="K1505" i="7"/>
  <c r="K582" i="7"/>
  <c r="K642" i="7"/>
  <c r="K930" i="7"/>
  <c r="N185" i="7"/>
  <c r="N798" i="7"/>
  <c r="N1229" i="7"/>
  <c r="J1159" i="7"/>
  <c r="J1541" i="7"/>
  <c r="N1170" i="7"/>
  <c r="N1017" i="7"/>
  <c r="K631" i="7"/>
  <c r="J1295" i="7"/>
  <c r="K883" i="7"/>
  <c r="K1431" i="7"/>
  <c r="N481" i="7"/>
  <c r="N1026" i="7"/>
  <c r="N291" i="7"/>
  <c r="K20" i="7"/>
  <c r="M1657" i="7"/>
  <c r="J662" i="7"/>
  <c r="K33" i="7"/>
  <c r="N1073" i="7"/>
  <c r="K297" i="7"/>
  <c r="J976" i="7"/>
  <c r="K1340" i="7"/>
  <c r="N426" i="7"/>
  <c r="K698" i="7"/>
  <c r="K864" i="7"/>
  <c r="K855" i="7"/>
  <c r="N1149" i="7"/>
  <c r="J562" i="7"/>
  <c r="N1380" i="7"/>
  <c r="J1186" i="7"/>
  <c r="N1508" i="7"/>
  <c r="K454" i="7"/>
  <c r="J1087" i="7"/>
  <c r="K330" i="7"/>
  <c r="K1359" i="7"/>
  <c r="N769" i="7"/>
  <c r="N1266" i="7"/>
  <c r="K50" i="7"/>
  <c r="N1002" i="7"/>
  <c r="J1058" i="7"/>
  <c r="J650" i="7"/>
  <c r="N302" i="7"/>
  <c r="N872" i="7"/>
  <c r="N1151" i="7"/>
  <c r="N669" i="7"/>
  <c r="N1074" i="7"/>
  <c r="N717" i="7"/>
  <c r="N754" i="7"/>
  <c r="K1350" i="7"/>
  <c r="J599" i="7"/>
  <c r="K1436" i="7"/>
  <c r="J1035" i="7"/>
  <c r="J85" i="7"/>
  <c r="N1098" i="7"/>
  <c r="N772" i="7"/>
  <c r="N988" i="7"/>
  <c r="J234" i="7"/>
  <c r="N5" i="7"/>
  <c r="K886" i="7"/>
  <c r="K968" i="7"/>
  <c r="K1054" i="7"/>
  <c r="K1105" i="7"/>
  <c r="K644" i="7"/>
  <c r="J1220" i="7"/>
  <c r="N514" i="7"/>
  <c r="K1376" i="7"/>
  <c r="N1138" i="7"/>
  <c r="K819" i="7"/>
  <c r="N1433" i="7"/>
  <c r="N956" i="7"/>
  <c r="J570" i="7"/>
  <c r="K729" i="7"/>
  <c r="N961" i="7"/>
  <c r="N1164" i="7"/>
  <c r="K634" i="7"/>
  <c r="N962" i="7"/>
  <c r="K699" i="7"/>
  <c r="J29" i="7"/>
  <c r="J1185" i="7"/>
  <c r="K15" i="7"/>
  <c r="N983" i="7"/>
  <c r="J848" i="7"/>
  <c r="N531" i="7"/>
  <c r="K1106" i="7"/>
  <c r="J1194" i="7"/>
  <c r="J403" i="7"/>
  <c r="J1093" i="7"/>
  <c r="M1635" i="7"/>
  <c r="N387" i="7"/>
  <c r="J1287" i="7"/>
  <c r="N547" i="7"/>
  <c r="J1285" i="7"/>
  <c r="J1286" i="7"/>
  <c r="J271" i="7"/>
  <c r="J705" i="7"/>
  <c r="N327" i="7"/>
  <c r="K791" i="7"/>
  <c r="K777" i="7"/>
  <c r="J1021" i="7"/>
  <c r="K1371" i="7"/>
  <c r="J658" i="7"/>
  <c r="K264" i="7"/>
  <c r="J395" i="7"/>
  <c r="N216" i="7"/>
  <c r="M1581" i="7"/>
  <c r="N645" i="7"/>
  <c r="K1201" i="7"/>
  <c r="N308" i="7"/>
  <c r="N616" i="7"/>
  <c r="N1036" i="7"/>
  <c r="N1075" i="7"/>
  <c r="N378" i="7"/>
  <c r="K318" i="7"/>
  <c r="J1302" i="7"/>
  <c r="K90" i="7"/>
  <c r="J767" i="7"/>
  <c r="J1112" i="7"/>
  <c r="J352" i="7"/>
  <c r="J348" i="7"/>
  <c r="K346" i="7"/>
  <c r="J1187" i="7"/>
  <c r="K1383" i="7"/>
  <c r="J558" i="7"/>
  <c r="K381" i="7"/>
  <c r="K1162" i="7"/>
  <c r="J945" i="7"/>
  <c r="J369" i="7"/>
  <c r="J974" i="7"/>
  <c r="K822" i="7"/>
  <c r="N579" i="7"/>
  <c r="N336" i="7"/>
  <c r="K555" i="7"/>
  <c r="N488" i="7"/>
  <c r="J576" i="7"/>
  <c r="J255" i="7"/>
  <c r="M1573" i="7"/>
  <c r="N1443" i="7"/>
  <c r="K708" i="7"/>
  <c r="N887" i="7"/>
  <c r="N178" i="7"/>
  <c r="J400" i="7"/>
  <c r="N1296" i="7"/>
  <c r="J596" i="7"/>
  <c r="K114" i="7"/>
  <c r="K316" i="7"/>
  <c r="K1073" i="7"/>
  <c r="J534" i="7"/>
  <c r="J627" i="7"/>
  <c r="J1326" i="7"/>
  <c r="J1181" i="7"/>
  <c r="N278" i="7"/>
  <c r="K314" i="7"/>
  <c r="N456" i="7"/>
  <c r="J60" i="7"/>
  <c r="N1064" i="7"/>
  <c r="N999" i="7"/>
  <c r="N1460" i="7"/>
  <c r="J1544" i="7"/>
  <c r="K927" i="7"/>
  <c r="N421" i="7"/>
  <c r="N1115" i="7"/>
  <c r="K1423" i="7"/>
  <c r="J525" i="7"/>
  <c r="J367" i="7"/>
  <c r="K658" i="7"/>
  <c r="K763" i="7"/>
  <c r="J312" i="7"/>
  <c r="N500" i="7"/>
  <c r="N253" i="7"/>
  <c r="K1482" i="7"/>
  <c r="K866" i="7"/>
  <c r="K1145" i="7"/>
  <c r="N458" i="7"/>
  <c r="N171" i="7"/>
  <c r="J864" i="7"/>
  <c r="N628" i="7"/>
  <c r="N744" i="7"/>
  <c r="K919" i="7"/>
  <c r="K1079" i="7"/>
  <c r="N478" i="7"/>
  <c r="N1490" i="7"/>
  <c r="N1314" i="7"/>
  <c r="N407" i="7"/>
  <c r="J951" i="7"/>
  <c r="K99" i="7"/>
  <c r="K984" i="7"/>
  <c r="N891" i="7"/>
  <c r="N1444" i="7"/>
  <c r="K932" i="7"/>
  <c r="J1235" i="7"/>
  <c r="J851" i="7"/>
  <c r="N366" i="7"/>
  <c r="K948" i="7"/>
  <c r="K298" i="7"/>
  <c r="J15" i="7"/>
  <c r="N1330" i="7"/>
  <c r="N1419" i="7"/>
  <c r="N989" i="7"/>
  <c r="N1427" i="7"/>
  <c r="K1242" i="7"/>
  <c r="N371" i="7"/>
  <c r="N835" i="7"/>
  <c r="J109" i="7"/>
  <c r="J1450" i="7"/>
  <c r="K1160" i="7"/>
  <c r="J663" i="7"/>
  <c r="J360" i="7"/>
  <c r="N687" i="7"/>
  <c r="N413" i="7"/>
  <c r="K871" i="7"/>
  <c r="J147" i="7"/>
  <c r="J884" i="7"/>
  <c r="K1375" i="7"/>
  <c r="J1311" i="7"/>
  <c r="J355" i="7"/>
  <c r="N96" i="7"/>
  <c r="N447" i="7"/>
  <c r="N714" i="7"/>
  <c r="M1570" i="7"/>
  <c r="K897" i="7"/>
  <c r="K486" i="7"/>
  <c r="N723" i="7"/>
  <c r="J1445" i="7"/>
  <c r="K750" i="7"/>
  <c r="K400" i="7"/>
  <c r="N661" i="7"/>
  <c r="J913" i="7"/>
  <c r="J901" i="7"/>
  <c r="K735" i="7"/>
  <c r="J994" i="7"/>
  <c r="N417" i="7"/>
  <c r="M1633" i="7"/>
  <c r="J1307" i="7"/>
  <c r="N722" i="7"/>
  <c r="N1498" i="7"/>
  <c r="J1329" i="7"/>
  <c r="N1027" i="7"/>
  <c r="J98" i="7"/>
  <c r="N318" i="7"/>
  <c r="K110" i="7"/>
  <c r="M1266" i="7"/>
  <c r="K842" i="7"/>
  <c r="J610" i="7"/>
  <c r="K229" i="7"/>
  <c r="J1245" i="7"/>
  <c r="J1363" i="7"/>
  <c r="J106" i="7"/>
  <c r="N699" i="7"/>
  <c r="J649" i="7"/>
  <c r="J458" i="7"/>
  <c r="N792" i="7"/>
  <c r="N601" i="7"/>
  <c r="K987" i="7"/>
  <c r="J1440" i="7"/>
  <c r="K1412" i="7"/>
  <c r="K849" i="7"/>
  <c r="N611" i="7"/>
  <c r="J646" i="7"/>
  <c r="J655" i="7"/>
  <c r="J424" i="7"/>
  <c r="K25" i="7"/>
  <c r="N1088" i="7"/>
  <c r="M1309" i="7"/>
  <c r="N1011" i="7"/>
  <c r="J942" i="7"/>
  <c r="J1009" i="7"/>
  <c r="N158" i="7"/>
  <c r="K546" i="7"/>
  <c r="N364" i="7"/>
  <c r="N1000" i="7"/>
  <c r="N85" i="7"/>
  <c r="N1187" i="7"/>
  <c r="J1409" i="7"/>
  <c r="J1131" i="7"/>
  <c r="N908" i="7"/>
  <c r="J354" i="7"/>
  <c r="N46" i="7"/>
  <c r="N194" i="7"/>
  <c r="N1253" i="7"/>
  <c r="J136" i="7"/>
  <c r="N743" i="7"/>
  <c r="K1511" i="7"/>
  <c r="N1405" i="7"/>
  <c r="K1329" i="7"/>
  <c r="N836" i="7"/>
  <c r="N1005" i="7"/>
  <c r="N260" i="7"/>
  <c r="K1497" i="7"/>
  <c r="N1344" i="7"/>
  <c r="N756" i="7"/>
  <c r="M1662" i="7"/>
  <c r="K199" i="7"/>
  <c r="J1459" i="7"/>
  <c r="N709" i="7"/>
  <c r="N1396" i="7"/>
  <c r="J1252" i="7"/>
  <c r="N56" i="7"/>
  <c r="N1324" i="7"/>
  <c r="J1366" i="7"/>
  <c r="N1342" i="7"/>
  <c r="K1336" i="7"/>
  <c r="N674" i="7"/>
  <c r="J115" i="7"/>
  <c r="J146" i="7"/>
  <c r="N109" i="7"/>
  <c r="J742" i="7"/>
  <c r="K957" i="7"/>
  <c r="J954" i="7"/>
  <c r="J1030" i="7"/>
  <c r="K1048" i="7"/>
  <c r="J487" i="7"/>
  <c r="J402" i="7"/>
  <c r="N602" i="7"/>
  <c r="K474" i="7"/>
  <c r="K682" i="7"/>
  <c r="N11" i="7"/>
  <c r="K401" i="7"/>
  <c r="K988" i="7"/>
  <c r="K588" i="7"/>
  <c r="J1237" i="7"/>
  <c r="N79" i="7"/>
  <c r="K1374" i="7"/>
  <c r="K426" i="7"/>
  <c r="K1367" i="7"/>
  <c r="N679" i="7"/>
  <c r="K1171" i="7"/>
  <c r="J422" i="7"/>
  <c r="K493" i="7"/>
  <c r="N396" i="7"/>
  <c r="N249" i="7"/>
  <c r="K676" i="7"/>
  <c r="K805" i="7"/>
  <c r="N1233" i="7"/>
  <c r="J1381" i="7"/>
  <c r="N119" i="7"/>
  <c r="J751" i="7"/>
  <c r="K98" i="7"/>
  <c r="N1345" i="7"/>
  <c r="K1396" i="7"/>
  <c r="K532" i="7"/>
  <c r="K367" i="7"/>
  <c r="N813" i="7"/>
  <c r="N367" i="7"/>
  <c r="K1052" i="7"/>
  <c r="K599" i="7"/>
  <c r="K242" i="7"/>
  <c r="K1017" i="7"/>
  <c r="J1106" i="7"/>
  <c r="J759" i="7"/>
  <c r="N822" i="7"/>
  <c r="N9" i="7"/>
  <c r="J880" i="7"/>
  <c r="N71" i="7"/>
  <c r="N445" i="7"/>
  <c r="K761" i="7"/>
  <c r="J546" i="7"/>
  <c r="J233" i="7"/>
  <c r="K1378" i="7"/>
  <c r="K1408" i="7"/>
  <c r="J1497" i="7"/>
  <c r="N748" i="7"/>
  <c r="N1456" i="7"/>
  <c r="J900" i="7"/>
  <c r="K1029" i="7"/>
  <c r="N904" i="7"/>
  <c r="N1180" i="7"/>
  <c r="K565" i="7"/>
  <c r="J35" i="7"/>
  <c r="K160" i="7"/>
  <c r="K512" i="7"/>
  <c r="J1162" i="7"/>
  <c r="J149" i="7"/>
  <c r="J279" i="7"/>
  <c r="K1042" i="7"/>
  <c r="J226" i="7"/>
  <c r="N941" i="7"/>
  <c r="K1216" i="7"/>
  <c r="K278" i="7"/>
  <c r="K559" i="7"/>
  <c r="N600" i="7"/>
  <c r="K1152" i="7"/>
  <c r="N1048" i="7"/>
  <c r="K352" i="7"/>
  <c r="N1102" i="7"/>
  <c r="N819" i="7"/>
  <c r="N1454" i="7"/>
  <c r="K545" i="7"/>
  <c r="K1081" i="7"/>
  <c r="N443" i="7"/>
  <c r="J1256" i="7"/>
  <c r="J910" i="7"/>
  <c r="K568" i="7"/>
  <c r="J384" i="7"/>
  <c r="N1006" i="7"/>
  <c r="K925" i="7"/>
  <c r="J947" i="7"/>
  <c r="N630" i="7"/>
  <c r="N618" i="7"/>
  <c r="J374" i="7"/>
  <c r="K392" i="7"/>
  <c r="N555" i="7"/>
  <c r="N939" i="7"/>
  <c r="N1023" i="7"/>
  <c r="J69" i="7"/>
  <c r="K649" i="7"/>
  <c r="N1515" i="7"/>
  <c r="K1041" i="7"/>
  <c r="K1228" i="7"/>
  <c r="N399" i="7"/>
  <c r="N921" i="7"/>
  <c r="J302" i="7"/>
  <c r="J887" i="7"/>
  <c r="J1125" i="7"/>
  <c r="J909" i="7"/>
  <c r="K1087" i="7"/>
  <c r="J527" i="7"/>
  <c r="N130" i="7"/>
  <c r="N526" i="7"/>
  <c r="J1153" i="7"/>
  <c r="K748" i="7"/>
  <c r="J105" i="7"/>
  <c r="J11" i="7"/>
  <c r="J882" i="7"/>
  <c r="J1382" i="7"/>
  <c r="K994" i="7"/>
  <c r="N1067" i="7"/>
  <c r="J305" i="7"/>
  <c r="N1331" i="7"/>
  <c r="K767" i="7"/>
  <c r="K910" i="7"/>
  <c r="J1151" i="7"/>
  <c r="J998" i="7"/>
  <c r="K780" i="7"/>
  <c r="N20" i="7"/>
  <c r="K40" i="7"/>
  <c r="N935" i="7"/>
  <c r="J275" i="7"/>
  <c r="K997" i="7"/>
  <c r="J588" i="7"/>
  <c r="N924" i="7"/>
  <c r="K772" i="7"/>
  <c r="K509" i="7"/>
  <c r="N1145" i="7"/>
  <c r="J1192" i="7"/>
  <c r="K612" i="7"/>
  <c r="K109" i="7"/>
  <c r="K660" i="7"/>
  <c r="K1135" i="7"/>
  <c r="J254" i="7"/>
  <c r="N996" i="7"/>
  <c r="J553" i="7"/>
  <c r="K711" i="7"/>
  <c r="J266" i="7"/>
  <c r="K1032" i="7"/>
  <c r="N1280" i="7"/>
  <c r="J329" i="7"/>
  <c r="K192" i="7"/>
  <c r="J616" i="7"/>
  <c r="J283" i="7"/>
  <c r="K1203" i="7"/>
  <c r="K1345" i="7"/>
  <c r="K1175" i="7"/>
  <c r="N732" i="7"/>
  <c r="K58" i="7"/>
  <c r="N1304" i="7"/>
  <c r="N1272" i="7"/>
  <c r="K1477" i="7"/>
  <c r="K558" i="7"/>
  <c r="J617" i="7"/>
  <c r="N1285" i="7"/>
  <c r="K701" i="7"/>
  <c r="K213" i="7"/>
  <c r="N830" i="7"/>
  <c r="N1308" i="7"/>
  <c r="K1093" i="7"/>
  <c r="N876" i="7"/>
  <c r="J854" i="7"/>
  <c r="M1284" i="7"/>
  <c r="K324" i="7"/>
  <c r="K323" i="7"/>
  <c r="K594" i="7"/>
  <c r="N94" i="7"/>
  <c r="J892" i="7"/>
  <c r="J999" i="7"/>
  <c r="J343" i="7"/>
  <c r="K1411" i="7"/>
  <c r="J904" i="7"/>
  <c r="N404" i="7"/>
  <c r="N818" i="7"/>
  <c r="J629" i="7"/>
  <c r="J1406" i="7"/>
  <c r="K470" i="7"/>
  <c r="K358" i="7"/>
  <c r="K35" i="7"/>
  <c r="J1488" i="7"/>
  <c r="K640" i="7"/>
  <c r="J185" i="7"/>
  <c r="J1387" i="7"/>
  <c r="K289" i="7"/>
  <c r="N889" i="7"/>
  <c r="M1267" i="7"/>
  <c r="J1299" i="7"/>
  <c r="J108" i="7"/>
  <c r="M1548" i="7"/>
  <c r="J1118" i="7"/>
  <c r="N1124" i="7"/>
  <c r="J572" i="7"/>
  <c r="J958" i="7"/>
  <c r="J299" i="7"/>
  <c r="K664" i="7"/>
  <c r="J23" i="7"/>
  <c r="K995" i="7"/>
  <c r="K1357" i="7"/>
  <c r="K1046" i="7"/>
  <c r="J1042" i="7"/>
  <c r="N1377" i="7"/>
  <c r="K656" i="7"/>
  <c r="J1073" i="7"/>
  <c r="J908" i="7"/>
  <c r="J700" i="7"/>
  <c r="J1229" i="7"/>
  <c r="N784" i="7"/>
  <c r="N186" i="7"/>
  <c r="K724" i="7"/>
  <c r="N1112" i="7"/>
  <c r="K391" i="7"/>
  <c r="N392" i="7"/>
  <c r="K285" i="7"/>
  <c r="J9" i="7"/>
  <c r="J620" i="7"/>
  <c r="N206" i="7"/>
  <c r="N1260" i="7"/>
  <c r="J174" i="7"/>
  <c r="N1184" i="7"/>
  <c r="J1535" i="7"/>
  <c r="N859" i="7"/>
  <c r="J1069" i="7"/>
  <c r="N960" i="7"/>
  <c r="N1277" i="7"/>
  <c r="K519" i="7"/>
  <c r="N1259" i="7"/>
  <c r="N590" i="7"/>
  <c r="N594" i="7"/>
  <c r="J298" i="7"/>
  <c r="J664" i="7"/>
  <c r="K359" i="7"/>
  <c r="K837" i="7"/>
  <c r="J1204" i="7"/>
  <c r="N945" i="7"/>
  <c r="J224" i="7"/>
  <c r="J552" i="7"/>
  <c r="K1392" i="7"/>
  <c r="K941" i="7"/>
  <c r="J296" i="7"/>
  <c r="N1190" i="7"/>
  <c r="N1150" i="7"/>
  <c r="N444" i="7"/>
  <c r="N575" i="7"/>
  <c r="J1013" i="7"/>
  <c r="K1464" i="7"/>
  <c r="K807" i="7"/>
  <c r="K28" i="7"/>
  <c r="N823" i="7"/>
  <c r="J116" i="7"/>
  <c r="J628" i="7"/>
  <c r="J752" i="7"/>
  <c r="N231" i="7"/>
  <c r="K342" i="7"/>
  <c r="N1426" i="7"/>
  <c r="N127" i="7"/>
  <c r="N1070" i="7"/>
  <c r="K1038" i="7"/>
  <c r="K526" i="7"/>
  <c r="N511" i="7"/>
  <c r="N1061" i="7"/>
  <c r="N203" i="7"/>
  <c r="N779" i="7"/>
  <c r="N344" i="7"/>
  <c r="N1466" i="7"/>
  <c r="K66" i="7"/>
  <c r="N549" i="7"/>
  <c r="J1213" i="7"/>
  <c r="N706" i="7"/>
  <c r="J500" i="7"/>
  <c r="K259" i="7"/>
  <c r="N23" i="7"/>
  <c r="K8" i="7"/>
  <c r="N651" i="7"/>
  <c r="K306" i="7"/>
  <c r="N1156" i="7"/>
  <c r="K1225" i="7"/>
  <c r="N842" i="7"/>
  <c r="N811" i="7"/>
  <c r="K504" i="7"/>
  <c r="J1139" i="7"/>
  <c r="J826" i="7"/>
  <c r="K688" i="7"/>
  <c r="K1380" i="7"/>
  <c r="N793" i="7"/>
  <c r="K1465" i="7"/>
  <c r="N13" i="7"/>
  <c r="N893" i="7"/>
  <c r="J165" i="7"/>
  <c r="J326" i="7"/>
  <c r="N776" i="7"/>
  <c r="N1039" i="7"/>
  <c r="J1525" i="7"/>
  <c r="N518" i="7"/>
  <c r="K4" i="7"/>
  <c r="N251" i="7"/>
  <c r="J564" i="7"/>
  <c r="M1281" i="7"/>
  <c r="N1050" i="7"/>
  <c r="J1057" i="7"/>
  <c r="J1188" i="7"/>
  <c r="K820" i="7"/>
  <c r="J615" i="7"/>
  <c r="J953" i="7"/>
  <c r="N167" i="7"/>
  <c r="N646" i="7"/>
  <c r="N1117" i="7"/>
  <c r="N1502" i="7"/>
  <c r="J1115" i="7"/>
  <c r="K619" i="7"/>
  <c r="J1025" i="7"/>
  <c r="N379" i="7"/>
  <c r="N1160" i="7"/>
  <c r="J322" i="7"/>
  <c r="N1374" i="7"/>
  <c r="J696" i="7"/>
  <c r="N1173" i="7"/>
  <c r="N450" i="7"/>
  <c r="N153" i="7"/>
  <c r="K21" i="7"/>
  <c r="K248" i="7"/>
  <c r="K1071" i="7"/>
  <c r="J1149" i="7"/>
  <c r="N994" i="7"/>
  <c r="J881" i="7"/>
  <c r="K596" i="7"/>
  <c r="J948" i="7"/>
  <c r="N1204" i="7"/>
  <c r="K804" i="7"/>
  <c r="N676" i="7"/>
  <c r="N657" i="7"/>
  <c r="N1049" i="7"/>
  <c r="K17" i="7"/>
  <c r="J914" i="7"/>
  <c r="N587" i="7"/>
  <c r="N895" i="7"/>
  <c r="N1356" i="7"/>
  <c r="N1037" i="7"/>
  <c r="K1147" i="7"/>
  <c r="M1264" i="7"/>
  <c r="K567" i="7"/>
  <c r="N635" i="7"/>
  <c r="N10" i="7"/>
  <c r="K740" i="7"/>
  <c r="N1428" i="7"/>
  <c r="K478" i="7"/>
  <c r="N1392" i="7"/>
  <c r="J438" i="7"/>
  <c r="N677" i="7"/>
  <c r="N711" i="7"/>
  <c r="N968" i="7"/>
  <c r="J483" i="7"/>
  <c r="J528" i="7"/>
  <c r="J559" i="7"/>
  <c r="N103" i="7"/>
  <c r="K327" i="7"/>
  <c r="J335" i="7"/>
  <c r="K468" i="7"/>
  <c r="K370" i="7"/>
  <c r="J1284" i="7"/>
  <c r="J16" i="7"/>
  <c r="J1178" i="7"/>
  <c r="K1322" i="7"/>
  <c r="J1195" i="7"/>
  <c r="J286" i="7"/>
  <c r="K139" i="7"/>
  <c r="K800" i="7"/>
  <c r="J434" i="7"/>
  <c r="N801" i="7"/>
  <c r="J758" i="7"/>
  <c r="J1561" i="7"/>
  <c r="N919" i="7"/>
  <c r="N290" i="7"/>
  <c r="K361" i="7"/>
  <c r="K875" i="7"/>
  <c r="K156" i="7"/>
  <c r="J31" i="7"/>
  <c r="J1371" i="7"/>
  <c r="J1066" i="7"/>
  <c r="K1407" i="7"/>
  <c r="K826" i="7"/>
  <c r="K5" i="7"/>
  <c r="K595" i="7"/>
  <c r="N1274" i="7"/>
  <c r="K159" i="7"/>
  <c r="K499" i="7"/>
  <c r="N1505" i="7"/>
  <c r="N332" i="7"/>
  <c r="N916" i="7"/>
  <c r="J1056" i="7"/>
  <c r="K1362" i="7"/>
  <c r="K1027" i="7"/>
  <c r="N199" i="7"/>
  <c r="K784" i="7"/>
  <c r="N1318" i="7"/>
  <c r="N368" i="7"/>
  <c r="K154" i="7"/>
  <c r="K1515" i="7"/>
  <c r="J181" i="7"/>
  <c r="N1382" i="7"/>
  <c r="N40" i="7"/>
  <c r="N409" i="7"/>
  <c r="J57" i="7"/>
  <c r="K294" i="7"/>
  <c r="K818" i="7"/>
  <c r="N660" i="7"/>
  <c r="K475" i="7"/>
  <c r="J647" i="7"/>
  <c r="J969" i="7"/>
  <c r="J668" i="7"/>
  <c r="J1298" i="7"/>
  <c r="J1048" i="7"/>
  <c r="N690" i="7"/>
  <c r="K1437" i="7"/>
  <c r="K607" i="7"/>
  <c r="N1282" i="7"/>
  <c r="J22" i="7"/>
  <c r="N1118" i="7"/>
  <c r="J20" i="7"/>
  <c r="K553" i="7"/>
  <c r="K351" i="7"/>
  <c r="K1506" i="7"/>
  <c r="N1393" i="7"/>
  <c r="J1138" i="7"/>
  <c r="K303" i="7"/>
  <c r="K754" i="7"/>
  <c r="N1265" i="7"/>
  <c r="N937" i="7"/>
  <c r="J1071" i="7"/>
  <c r="N243" i="7"/>
  <c r="J150" i="7"/>
  <c r="K865" i="7"/>
  <c r="K518" i="7"/>
  <c r="N1386" i="7"/>
  <c r="J193" i="7"/>
  <c r="K1103" i="7"/>
  <c r="K1386" i="7"/>
  <c r="J398" i="7"/>
  <c r="J1455" i="7"/>
  <c r="N1178" i="7"/>
  <c r="J1200" i="7"/>
  <c r="J1177" i="7"/>
  <c r="N1495" i="7"/>
  <c r="J563" i="7"/>
  <c r="J988" i="7"/>
  <c r="N552" i="7"/>
  <c r="N720" i="7"/>
  <c r="J389" i="7"/>
  <c r="K1459" i="7"/>
  <c r="N638" i="7"/>
  <c r="K965" i="7"/>
  <c r="J831" i="7"/>
  <c r="M1637" i="7"/>
  <c r="K32" i="7"/>
  <c r="J819" i="7"/>
  <c r="N944" i="7"/>
  <c r="N1127" i="7"/>
  <c r="N520" i="7"/>
  <c r="K262" i="7"/>
  <c r="J1493" i="7"/>
  <c r="N615" i="7"/>
  <c r="M1653" i="7"/>
  <c r="N154" i="7"/>
  <c r="N708" i="7"/>
  <c r="N304" i="7"/>
  <c r="N252" i="7"/>
  <c r="J362" i="7"/>
  <c r="J518" i="7"/>
  <c r="J711" i="7"/>
  <c r="K88" i="7"/>
  <c r="N1514" i="7"/>
  <c r="N855" i="7"/>
  <c r="N608" i="7"/>
  <c r="N542" i="7"/>
  <c r="J1179" i="7"/>
  <c r="J485" i="7"/>
  <c r="K1194" i="7"/>
  <c r="J541" i="7"/>
  <c r="N1063" i="7"/>
  <c r="J862" i="7"/>
  <c r="K143" i="7"/>
  <c r="N1496" i="7"/>
  <c r="K462" i="7"/>
  <c r="J740" i="7"/>
  <c r="J1032" i="7"/>
  <c r="K238" i="7"/>
  <c r="N1202" i="7"/>
  <c r="N1236" i="7"/>
  <c r="J1147" i="7"/>
  <c r="K1163" i="7"/>
  <c r="K1074" i="7"/>
  <c r="K1488" i="7"/>
  <c r="N683" i="7"/>
  <c r="N691" i="7"/>
  <c r="N1268" i="7"/>
  <c r="N1358" i="7"/>
  <c r="J1386" i="7"/>
  <c r="N1223" i="7"/>
  <c r="K1205" i="7"/>
  <c r="N191" i="7"/>
  <c r="J1538" i="7"/>
  <c r="N226" i="7"/>
  <c r="N1293" i="7"/>
  <c r="K940" i="7"/>
  <c r="J347" i="7"/>
  <c r="J133" i="7"/>
  <c r="K1182" i="7"/>
  <c r="J1426" i="7"/>
  <c r="J406" i="7"/>
  <c r="J885" i="7"/>
  <c r="K293" i="7"/>
  <c r="J504" i="7"/>
  <c r="K405" i="7"/>
  <c r="K432" i="7"/>
  <c r="K456" i="7"/>
  <c r="N1432" i="7"/>
  <c r="M1664" i="7"/>
  <c r="K10" i="7"/>
  <c r="K878" i="7"/>
  <c r="K424" i="7"/>
  <c r="J1259" i="7"/>
  <c r="J153" i="7"/>
  <c r="J879" i="7"/>
  <c r="J495" i="7"/>
  <c r="N242" i="7"/>
  <c r="N99" i="7"/>
  <c r="N92" i="7"/>
  <c r="K736" i="7"/>
  <c r="K1050" i="7"/>
  <c r="K1116" i="7"/>
  <c r="N1431" i="7"/>
  <c r="N39" i="7"/>
  <c r="M1672" i="7"/>
  <c r="N32" i="7"/>
  <c r="M1583" i="7"/>
  <c r="K167" i="7"/>
  <c r="N546" i="7"/>
  <c r="N1279" i="7"/>
  <c r="N241" i="7"/>
  <c r="N37" i="7"/>
  <c r="N1436" i="7"/>
  <c r="K1174" i="7"/>
  <c r="K1485" i="7"/>
  <c r="J513" i="7"/>
  <c r="N323" i="7"/>
  <c r="K852" i="7"/>
  <c r="J1289" i="7"/>
  <c r="M1279" i="7"/>
  <c r="J575" i="7"/>
  <c r="K916" i="7"/>
  <c r="N425" i="7"/>
  <c r="K1444" i="7"/>
  <c r="N802" i="7"/>
  <c r="N693" i="7"/>
  <c r="K858" i="7"/>
  <c r="J386" i="7"/>
  <c r="M1626" i="7"/>
  <c r="N1440" i="7"/>
  <c r="J1384" i="7"/>
  <c r="N1395" i="7"/>
  <c r="J456" i="7"/>
  <c r="J710" i="7"/>
  <c r="J911" i="7"/>
  <c r="J991" i="7"/>
  <c r="K356" i="7"/>
  <c r="N187" i="7"/>
  <c r="J1027" i="7"/>
  <c r="J319" i="7"/>
  <c r="J741" i="7"/>
  <c r="J446" i="7"/>
  <c r="K449" i="7"/>
  <c r="N797" i="7"/>
  <c r="K589" i="7"/>
  <c r="K1342" i="7"/>
  <c r="J1045" i="7"/>
  <c r="N1383" i="7"/>
  <c r="N1305" i="7"/>
  <c r="K1155" i="7"/>
  <c r="N1329" i="7"/>
  <c r="N1192" i="7"/>
  <c r="K104" i="7"/>
  <c r="N1196" i="7"/>
  <c r="N1185" i="7"/>
  <c r="J156" i="7"/>
  <c r="J1513" i="7"/>
  <c r="N843" i="7"/>
  <c r="J672" i="7"/>
  <c r="J1015" i="7"/>
  <c r="K854" i="7"/>
  <c r="N265" i="7"/>
  <c r="N1430" i="7"/>
  <c r="K1387" i="7"/>
  <c r="N1327" i="7"/>
  <c r="J1390" i="7"/>
  <c r="N1193" i="7"/>
  <c r="K373" i="7"/>
  <c r="K42" i="7"/>
  <c r="K692" i="7"/>
  <c r="N1228" i="7"/>
  <c r="J350" i="7"/>
  <c r="J1246" i="7"/>
  <c r="N1109" i="7"/>
  <c r="N763" i="7"/>
  <c r="N882" i="7"/>
  <c r="K1202" i="7"/>
  <c r="N1487" i="7"/>
  <c r="J170" i="7"/>
  <c r="J872" i="7"/>
  <c r="N647" i="7"/>
  <c r="J1484" i="7"/>
  <c r="K1244" i="7"/>
  <c r="N1248" i="7"/>
  <c r="N1226" i="7"/>
  <c r="K952" i="7"/>
  <c r="N636" i="7"/>
  <c r="N595" i="7"/>
  <c r="J1086" i="7"/>
  <c r="N814" i="7"/>
  <c r="N1104" i="7"/>
  <c r="M1552" i="7"/>
  <c r="N1299" i="7"/>
  <c r="K989" i="7"/>
  <c r="J1137" i="7"/>
  <c r="N773" i="7"/>
  <c r="K1517" i="7"/>
  <c r="J626" i="7"/>
  <c r="N1252" i="7"/>
  <c r="J473" i="7"/>
  <c r="N310" i="7"/>
  <c r="N694" i="7"/>
  <c r="N715" i="7"/>
  <c r="N1335" i="7"/>
  <c r="J977" i="7"/>
  <c r="N1137" i="7"/>
  <c r="J623" i="7"/>
  <c r="J214" i="7"/>
  <c r="K1075" i="7"/>
  <c r="K705" i="7"/>
  <c r="J1161" i="7"/>
  <c r="N1200" i="7"/>
  <c r="K585" i="7"/>
  <c r="J311" i="7"/>
  <c r="J1563" i="7"/>
  <c r="N373" i="7"/>
  <c r="N881" i="7"/>
  <c r="J364" i="7"/>
  <c r="M1564" i="7"/>
  <c r="K1220" i="7"/>
  <c r="J1441" i="7"/>
  <c r="J734" i="7"/>
  <c r="K1502" i="7"/>
  <c r="K592" i="7"/>
  <c r="J549" i="7"/>
  <c r="J677" i="7"/>
  <c r="J692" i="7"/>
  <c r="M1285" i="7"/>
  <c r="M1539" i="7"/>
  <c r="J33" i="7"/>
  <c r="J94" i="7"/>
  <c r="K969" i="7"/>
  <c r="N1300" i="7"/>
  <c r="J1242" i="7"/>
  <c r="J1116" i="7"/>
  <c r="N1209" i="7"/>
  <c r="J531" i="7"/>
  <c r="N1476" i="7"/>
  <c r="K219" i="7"/>
  <c r="K87" i="7"/>
  <c r="J838" i="7"/>
  <c r="N847" i="7"/>
  <c r="K1472" i="7"/>
  <c r="K1397" i="7"/>
  <c r="J1296" i="7"/>
  <c r="K1445" i="7"/>
  <c r="J768" i="7"/>
  <c r="K24" i="7"/>
  <c r="N778" i="7"/>
  <c r="N259" i="7"/>
  <c r="K751" i="7"/>
  <c r="J609" i="7"/>
  <c r="J467" i="7"/>
  <c r="J59" i="7"/>
  <c r="M1273" i="7"/>
  <c r="J679" i="7"/>
  <c r="J1524" i="7"/>
  <c r="K1435" i="7"/>
  <c r="J1136" i="7"/>
  <c r="M1293" i="7"/>
  <c r="M1666" i="7"/>
  <c r="J898" i="7"/>
  <c r="K218" i="7"/>
  <c r="J1345" i="7"/>
  <c r="M1525" i="7"/>
  <c r="J240" i="7"/>
  <c r="J62" i="7"/>
  <c r="K236" i="7"/>
  <c r="K254" i="7"/>
  <c r="J1008" i="7"/>
  <c r="N480" i="7"/>
  <c r="J1425" i="7"/>
  <c r="J824" i="7"/>
  <c r="K665" i="7"/>
  <c r="J786" i="7"/>
  <c r="J858" i="7"/>
  <c r="N837" i="7"/>
  <c r="K72" i="7"/>
  <c r="N115" i="7"/>
  <c r="N272" i="7"/>
  <c r="K1164" i="7"/>
  <c r="N474" i="7"/>
  <c r="K1131" i="7"/>
  <c r="N940" i="7"/>
  <c r="K245" i="7"/>
  <c r="N416" i="7"/>
  <c r="K19" i="7"/>
  <c r="K1428" i="7"/>
  <c r="K609" i="7"/>
  <c r="J1124" i="7"/>
  <c r="J1117" i="7"/>
  <c r="N495" i="7"/>
  <c r="J770" i="7"/>
  <c r="K290" i="7"/>
  <c r="N97" i="7"/>
  <c r="J1265" i="7"/>
  <c r="K1129" i="7"/>
  <c r="K641" i="7"/>
  <c r="N1231" i="7"/>
  <c r="J697" i="7"/>
  <c r="J1528" i="7"/>
  <c r="N1030" i="7"/>
  <c r="K1382" i="7"/>
  <c r="N174" i="7"/>
  <c r="J1210" i="7"/>
  <c r="N33" i="7"/>
  <c r="K678" i="7"/>
  <c r="K1111" i="7"/>
  <c r="K581" i="7"/>
  <c r="N128" i="7"/>
  <c r="N1105" i="7"/>
  <c r="K1180" i="7"/>
  <c r="K1122" i="7"/>
  <c r="K374" i="7"/>
  <c r="J614" i="7"/>
  <c r="N582" i="7"/>
  <c r="N826" i="7"/>
  <c r="K673" i="7"/>
  <c r="J622" i="7"/>
  <c r="J595" i="7"/>
  <c r="J683" i="7"/>
  <c r="J673" i="7"/>
  <c r="N460" i="7"/>
  <c r="K962" i="7"/>
  <c r="J720" i="7"/>
  <c r="N175" i="7"/>
  <c r="N281" i="7"/>
  <c r="K929" i="7"/>
  <c r="N567" i="7"/>
  <c r="K1475" i="7"/>
  <c r="J1558" i="7"/>
  <c r="J1352" i="7"/>
  <c r="N655" i="7"/>
  <c r="N1071" i="7"/>
  <c r="J1095" i="7"/>
  <c r="J167" i="7"/>
  <c r="K621" i="7"/>
  <c r="J1172" i="7"/>
  <c r="J654" i="7"/>
  <c r="M1559" i="7"/>
  <c r="J1415" i="7"/>
  <c r="M1538" i="7"/>
  <c r="J1351" i="7"/>
  <c r="J340" i="7"/>
  <c r="K972" i="7"/>
  <c r="J949" i="7"/>
  <c r="I14" i="18"/>
  <c r="J843" i="7"/>
  <c r="K980" i="7"/>
  <c r="K764" i="7"/>
  <c r="J533" i="7"/>
  <c r="J501" i="7"/>
  <c r="K626" i="7"/>
  <c r="J258" i="7"/>
  <c r="J728" i="7"/>
  <c r="J586" i="7"/>
  <c r="J519" i="7"/>
  <c r="K71" i="7"/>
  <c r="N1108" i="7"/>
  <c r="N731" i="7"/>
  <c r="N6" i="7"/>
  <c r="K1134" i="7"/>
  <c r="K973" i="7"/>
  <c r="K696" i="7"/>
  <c r="N593" i="7"/>
  <c r="K920" i="7"/>
  <c r="N1387" i="7"/>
  <c r="N925" i="7"/>
  <c r="J43" i="7"/>
  <c r="N104" i="7"/>
  <c r="K27" i="7"/>
  <c r="N236" i="7"/>
  <c r="J1183" i="7"/>
  <c r="J97" i="7"/>
  <c r="K226" i="7"/>
  <c r="K1223" i="7"/>
  <c r="J471" i="7"/>
  <c r="K583" i="7"/>
  <c r="K1368" i="7"/>
  <c r="K360" i="7"/>
  <c r="N863" i="7"/>
  <c r="M1614" i="7"/>
  <c r="N244" i="7"/>
  <c r="K1124" i="7"/>
  <c r="J736" i="7"/>
  <c r="J1044" i="7"/>
  <c r="J1065" i="7"/>
  <c r="J980" i="7"/>
  <c r="N1249" i="7"/>
  <c r="J1260" i="7"/>
  <c r="J1354" i="7"/>
  <c r="J1273" i="7"/>
  <c r="J1121" i="7"/>
  <c r="J1024" i="7"/>
  <c r="K1061" i="7"/>
  <c r="N439" i="7"/>
  <c r="K311" i="7"/>
  <c r="J624" i="7"/>
  <c r="N926" i="7"/>
  <c r="K1450" i="7"/>
  <c r="J1514" i="7"/>
  <c r="J986" i="7"/>
  <c r="J1542" i="7"/>
  <c r="N1425" i="7"/>
  <c r="N101" i="7"/>
  <c r="J930" i="7"/>
  <c r="M1520" i="7"/>
  <c r="K1102" i="7"/>
  <c r="M1681" i="7"/>
  <c r="J1067" i="7"/>
  <c r="J1097" i="7"/>
  <c r="N360" i="7"/>
  <c r="J978" i="7"/>
  <c r="J1421" i="7"/>
  <c r="K523" i="7"/>
  <c r="N54" i="7"/>
  <c r="N479" i="7"/>
  <c r="J208" i="7"/>
  <c r="J315" i="7"/>
  <c r="J788" i="7"/>
  <c r="J992" i="7"/>
  <c r="N486" i="7"/>
  <c r="N1447" i="7"/>
  <c r="J1336" i="7"/>
  <c r="J325" i="7"/>
  <c r="K490" i="7"/>
  <c r="M1278" i="7"/>
  <c r="N505" i="7"/>
  <c r="J732" i="7"/>
  <c r="K891" i="7"/>
  <c r="J675" i="7"/>
  <c r="J323" i="7"/>
  <c r="J277" i="7"/>
  <c r="N148" i="7"/>
  <c r="K760" i="7"/>
  <c r="J1379" i="7"/>
  <c r="J780" i="7"/>
  <c r="K393" i="7"/>
  <c r="J86" i="7"/>
  <c r="J13" i="7"/>
  <c r="J1486" i="7"/>
  <c r="J175" i="7"/>
  <c r="J1128" i="7"/>
  <c r="J1105" i="7"/>
  <c r="K790" i="7"/>
  <c r="M1303" i="7"/>
  <c r="K792" i="7"/>
  <c r="J773" i="7"/>
  <c r="J414" i="7"/>
  <c r="N805" i="7"/>
  <c r="J996" i="7"/>
  <c r="N311" i="7"/>
  <c r="J361" i="7"/>
  <c r="J1150" i="7"/>
  <c r="M1259" i="7"/>
  <c r="J706" i="7"/>
  <c r="K225" i="7"/>
  <c r="J336" i="7"/>
  <c r="J210" i="7"/>
  <c r="J1290" i="7"/>
  <c r="J1555" i="7"/>
  <c r="N129" i="7"/>
  <c r="N400" i="7"/>
  <c r="N1462" i="7"/>
  <c r="J565" i="7"/>
  <c r="J142" i="7"/>
  <c r="K1037" i="7"/>
  <c r="J1221" i="7"/>
  <c r="N1388" i="7"/>
  <c r="N1255" i="7"/>
  <c r="M1544" i="7"/>
  <c r="N1516" i="7"/>
  <c r="J915" i="7"/>
  <c r="N570" i="7"/>
  <c r="N1225" i="7"/>
  <c r="M1537" i="7"/>
  <c r="N358" i="7"/>
  <c r="N936" i="7"/>
  <c r="J793" i="7"/>
  <c r="J1339" i="7"/>
  <c r="K921" i="7"/>
  <c r="J754" i="7"/>
  <c r="J197" i="7"/>
  <c r="K590" i="7"/>
  <c r="J990" i="7"/>
  <c r="J645" i="7"/>
  <c r="J960" i="7"/>
  <c r="J161" i="7"/>
  <c r="M1262" i="7"/>
  <c r="J290" i="7"/>
  <c r="K491" i="7"/>
  <c r="J213" i="7"/>
  <c r="J1313" i="7"/>
  <c r="N734" i="7"/>
  <c r="J1550" i="7"/>
  <c r="N123" i="7"/>
  <c r="J1301" i="7"/>
  <c r="N745" i="7"/>
  <c r="J140" i="7"/>
  <c r="J613" i="7"/>
  <c r="K415" i="7"/>
  <c r="N1097" i="7"/>
  <c r="J1243" i="7"/>
  <c r="J889" i="7"/>
  <c r="J169" i="7"/>
  <c r="N352" i="7"/>
  <c r="J666" i="7"/>
  <c r="N1258" i="7"/>
  <c r="J671" i="7"/>
  <c r="K1072" i="7"/>
  <c r="K936" i="7"/>
  <c r="J47" i="7"/>
  <c r="J833" i="7"/>
  <c r="M1558" i="7"/>
  <c r="J418" i="7"/>
  <c r="N535" i="7"/>
  <c r="N1451" i="7"/>
  <c r="J482" i="7"/>
  <c r="J241" i="7"/>
  <c r="J944" i="7"/>
  <c r="K1510" i="7"/>
  <c r="K810" i="7"/>
  <c r="K150" i="7"/>
  <c r="J282" i="7"/>
  <c r="N30" i="7"/>
  <c r="K1441" i="7"/>
  <c r="K1188" i="7"/>
  <c r="N429" i="7"/>
  <c r="K1384" i="7"/>
  <c r="J1507" i="7"/>
  <c r="K732" i="7"/>
  <c r="I19" i="18"/>
  <c r="K1133" i="7"/>
  <c r="J807" i="7"/>
  <c r="N201" i="7"/>
  <c r="K817" i="7"/>
  <c r="N951" i="7"/>
  <c r="J1064" i="7"/>
  <c r="M1612" i="7"/>
  <c r="J1101" i="7"/>
  <c r="N782" i="7"/>
  <c r="J1373" i="7"/>
  <c r="N719" i="7"/>
  <c r="J80" i="7"/>
  <c r="J1511" i="7"/>
  <c r="I16" i="18"/>
  <c r="J107" i="7"/>
  <c r="J261" i="7"/>
  <c r="K657" i="7"/>
  <c r="N1473" i="7"/>
  <c r="K691" i="7"/>
  <c r="K856" i="7"/>
  <c r="J1206" i="7"/>
  <c r="I10" i="18"/>
  <c r="J929" i="7"/>
  <c r="K795" i="7"/>
  <c r="N569" i="7"/>
  <c r="N1121" i="7"/>
  <c r="K408" i="7"/>
  <c r="N1007" i="7"/>
  <c r="N1379" i="7"/>
  <c r="K861" i="7"/>
  <c r="N1154" i="7"/>
  <c r="K808" i="7"/>
  <c r="K1170" i="7"/>
  <c r="J1331" i="7"/>
  <c r="N707" i="7"/>
  <c r="K775" i="7"/>
  <c r="K551" i="7"/>
  <c r="N1157" i="7"/>
  <c r="K1496" i="7"/>
  <c r="K1236" i="7"/>
  <c r="M1592" i="7"/>
  <c r="K757" i="7"/>
  <c r="K300" i="7"/>
  <c r="J1422" i="7"/>
  <c r="N106" i="7"/>
  <c r="J1506" i="7"/>
  <c r="N347" i="7"/>
  <c r="K1446" i="7"/>
  <c r="K722" i="7"/>
  <c r="J1469" i="7"/>
  <c r="J454" i="7"/>
  <c r="N698" i="7"/>
  <c r="J1089" i="7"/>
  <c r="J1250" i="7"/>
  <c r="K695" i="7"/>
  <c r="N829" i="7"/>
  <c r="K1138" i="7"/>
  <c r="K709" i="7"/>
  <c r="M1675" i="7"/>
  <c r="K43" i="7"/>
  <c r="K742" i="7"/>
  <c r="J639" i="7"/>
  <c r="K1204" i="7"/>
  <c r="K3" i="7"/>
  <c r="N1244" i="7"/>
  <c r="K41" i="7"/>
  <c r="M1585" i="7"/>
  <c r="N1245" i="7"/>
  <c r="J215" i="7"/>
  <c r="K1036" i="7"/>
  <c r="K730" i="7"/>
  <c r="N992" i="7"/>
  <c r="J21" i="7"/>
  <c r="J600" i="7"/>
  <c r="N476" i="7"/>
  <c r="N176" i="7"/>
  <c r="J1070" i="7"/>
  <c r="J989" i="7"/>
  <c r="N530" i="7"/>
  <c r="J743" i="7"/>
  <c r="J1410" i="7"/>
  <c r="K14" i="7"/>
  <c r="N692" i="7"/>
  <c r="J1436" i="7"/>
  <c r="J1223" i="7"/>
  <c r="K961" i="7"/>
  <c r="K1416" i="7"/>
  <c r="J1494" i="7"/>
  <c r="N923" i="7"/>
  <c r="N561" i="7"/>
  <c r="N496" i="7"/>
  <c r="J875" i="7"/>
  <c r="K718" i="7"/>
  <c r="J800" i="7"/>
  <c r="J101" i="7"/>
  <c r="M1568" i="7"/>
  <c r="J769" i="7"/>
  <c r="J903" i="7"/>
  <c r="J1090" i="7"/>
  <c r="J866" i="7"/>
  <c r="K390" i="7"/>
  <c r="K1341" i="7"/>
  <c r="J653" i="7"/>
  <c r="J1152" i="7"/>
  <c r="N467" i="7"/>
  <c r="J1264" i="7"/>
  <c r="K372" i="7"/>
  <c r="J1328" i="7"/>
  <c r="N473" i="7"/>
  <c r="J981" i="7"/>
  <c r="K1470" i="7"/>
  <c r="J867" i="7"/>
  <c r="J1431" i="7"/>
  <c r="J39" i="7"/>
  <c r="J1553" i="7"/>
  <c r="N609" i="7"/>
  <c r="K427" i="7"/>
  <c r="K1154" i="7"/>
  <c r="N1246" i="7"/>
  <c r="K1251" i="7"/>
  <c r="N1079" i="7"/>
  <c r="N168" i="7"/>
  <c r="K954" i="7"/>
  <c r="K1040" i="7"/>
  <c r="J1168" i="7"/>
  <c r="K1189" i="7"/>
  <c r="J644" i="7"/>
  <c r="K1393" i="7"/>
  <c r="K1056" i="7"/>
  <c r="K892" i="7"/>
  <c r="J158" i="7"/>
  <c r="N884" i="7"/>
  <c r="N934" i="7"/>
  <c r="N50" i="7"/>
  <c r="J1294" i="7"/>
  <c r="K618" i="7"/>
  <c r="J1315" i="7"/>
  <c r="K1117" i="7"/>
  <c r="K1493" i="7"/>
  <c r="K55" i="7"/>
  <c r="K428" i="7"/>
  <c r="K540" i="7"/>
  <c r="J1205" i="7"/>
  <c r="J1292" i="7"/>
  <c r="J571" i="7"/>
  <c r="K577" i="7"/>
  <c r="J603" i="7"/>
  <c r="J303" i="7"/>
  <c r="N116" i="7"/>
  <c r="J523" i="7"/>
  <c r="K347" i="7"/>
  <c r="K964" i="7"/>
  <c r="M1597" i="7"/>
  <c r="N833" i="7"/>
  <c r="K745" i="7"/>
  <c r="J512" i="7"/>
  <c r="K255" i="7"/>
  <c r="K1365" i="7"/>
  <c r="K1057" i="7"/>
  <c r="J1170" i="7"/>
  <c r="N867" i="7"/>
  <c r="K1001" i="7"/>
  <c r="J659" i="7"/>
  <c r="K1424" i="7"/>
  <c r="N975" i="7"/>
  <c r="K1394" i="7"/>
  <c r="K26" i="7"/>
  <c r="N1221" i="7"/>
  <c r="J281" i="7"/>
  <c r="M1556" i="7"/>
  <c r="J27" i="7"/>
  <c r="J1111" i="7"/>
  <c r="J756" i="7"/>
  <c r="J707" i="7"/>
  <c r="J349" i="7"/>
  <c r="J17" i="7"/>
  <c r="J737" i="7"/>
  <c r="J1467" i="7"/>
  <c r="J738" i="7"/>
  <c r="K833" i="7"/>
  <c r="N1435" i="7"/>
  <c r="N1198" i="7"/>
  <c r="J1215" i="7"/>
  <c r="K1495" i="7"/>
  <c r="J1546" i="7"/>
  <c r="J1154" i="7"/>
  <c r="J727" i="7"/>
  <c r="J171" i="7"/>
  <c r="J1103" i="7"/>
  <c r="N485" i="7"/>
  <c r="J883" i="7"/>
  <c r="K1000" i="7"/>
  <c r="N1360" i="7"/>
  <c r="N725" i="7"/>
  <c r="J957" i="7"/>
  <c r="N1310" i="7"/>
  <c r="J235" i="7"/>
  <c r="J376" i="7"/>
  <c r="I13" i="18"/>
  <c r="J704" i="7"/>
  <c r="J231" i="7"/>
  <c r="J725" i="7"/>
  <c r="K542" i="7"/>
  <c r="M1532" i="7"/>
  <c r="J54" i="7"/>
  <c r="N883" i="7"/>
  <c r="N964" i="7"/>
  <c r="J55" i="7"/>
  <c r="K39" i="7"/>
  <c r="J779" i="7"/>
  <c r="J134" i="7"/>
  <c r="J554" i="7"/>
  <c r="J811" i="7"/>
  <c r="J924" i="7"/>
  <c r="J777" i="7"/>
  <c r="J1184" i="7"/>
  <c r="J70" i="7"/>
  <c r="M1288" i="7"/>
  <c r="J601" i="7"/>
  <c r="J1108" i="7"/>
  <c r="J1305" i="7"/>
  <c r="J484" i="7"/>
  <c r="K719" i="7"/>
  <c r="K773" i="7"/>
  <c r="J440" i="7"/>
  <c r="J459" i="7"/>
  <c r="J1322" i="7"/>
  <c r="N516" i="7"/>
  <c r="J511" i="7"/>
  <c r="K1007" i="7"/>
  <c r="K1351" i="7"/>
  <c r="N1357" i="7"/>
  <c r="J122" i="7"/>
  <c r="J183" i="7"/>
  <c r="J1375" i="7"/>
  <c r="J118" i="7"/>
  <c r="N894" i="7"/>
  <c r="J130" i="7"/>
  <c r="N1220" i="7"/>
  <c r="M1560" i="7"/>
  <c r="K812" i="7"/>
  <c r="N1359" i="7"/>
  <c r="J1196" i="7"/>
  <c r="J346" i="7"/>
  <c r="I8" i="18"/>
  <c r="K1318" i="7"/>
  <c r="K1366" i="7"/>
  <c r="K362" i="7"/>
  <c r="K44" i="7"/>
  <c r="J550" i="7"/>
  <c r="J1358" i="7"/>
  <c r="K868" i="7"/>
  <c r="N45" i="7"/>
  <c r="J1120" i="7"/>
  <c r="K1250" i="7"/>
  <c r="J893" i="7"/>
  <c r="N1349" i="7"/>
  <c r="J499" i="7"/>
  <c r="J830" i="7"/>
  <c r="J1104" i="7"/>
  <c r="K1006" i="7"/>
  <c r="J888" i="7"/>
  <c r="J288" i="7"/>
  <c r="J651" i="7"/>
  <c r="N1409" i="7"/>
  <c r="J637" i="7"/>
  <c r="J1082" i="7"/>
  <c r="J1480" i="7"/>
  <c r="J1269" i="7"/>
  <c r="N1518" i="7"/>
  <c r="J377" i="7"/>
  <c r="K814" i="7"/>
  <c r="J225" i="7"/>
  <c r="N1171" i="7"/>
  <c r="K531" i="7"/>
  <c r="K888" i="7"/>
  <c r="N969" i="7"/>
  <c r="N949" i="7"/>
  <c r="N1158" i="7"/>
  <c r="N138" i="7"/>
  <c r="N210" i="7"/>
  <c r="N1119" i="7"/>
  <c r="K212" i="7"/>
  <c r="N1450" i="7"/>
  <c r="K1238" i="7"/>
  <c r="N858" i="7"/>
  <c r="N730" i="7"/>
  <c r="K704" i="7"/>
  <c r="N1111" i="7"/>
  <c r="N1341" i="7"/>
  <c r="J973" i="7"/>
  <c r="K663" i="7"/>
  <c r="J1508" i="7"/>
  <c r="N1163" i="7"/>
  <c r="N1412" i="7"/>
  <c r="M1634" i="7"/>
  <c r="K102" i="7"/>
  <c r="K1442" i="7"/>
  <c r="N152" i="7"/>
  <c r="K187" i="7"/>
  <c r="K535" i="7"/>
  <c r="J1276" i="7"/>
  <c r="N1199" i="7"/>
  <c r="K953" i="7"/>
  <c r="N653" i="7"/>
  <c r="K1476" i="7"/>
  <c r="J217" i="7"/>
  <c r="K1219" i="7"/>
  <c r="J1439" i="7"/>
  <c r="N673" i="7"/>
  <c r="J1038" i="7"/>
  <c r="N774" i="7"/>
  <c r="N947" i="7"/>
  <c r="N586" i="7"/>
  <c r="N507" i="7"/>
  <c r="N747" i="7"/>
  <c r="N1222" i="7"/>
  <c r="I4" i="18"/>
  <c r="J460" i="7"/>
  <c r="K305" i="7"/>
  <c r="N1227" i="7"/>
  <c r="K1118" i="7"/>
  <c r="J1495" i="7"/>
  <c r="N466" i="7"/>
  <c r="K1142" i="7"/>
  <c r="J1442" i="7"/>
  <c r="J394" i="7"/>
  <c r="N849" i="7"/>
  <c r="J935" i="7"/>
  <c r="N398" i="7"/>
  <c r="K975" i="7"/>
  <c r="N1001" i="7"/>
  <c r="J137" i="7"/>
  <c r="J516" i="7"/>
  <c r="J538" i="7"/>
  <c r="K602" i="7"/>
  <c r="K912" i="7"/>
  <c r="K331" i="7"/>
  <c r="J453" i="7"/>
  <c r="J931" i="7"/>
  <c r="J1012" i="7"/>
  <c r="I26" i="18"/>
  <c r="J748" i="7"/>
  <c r="J1080" i="7"/>
  <c r="K1474" i="7"/>
  <c r="J577" i="7"/>
  <c r="N689" i="7"/>
  <c r="J330" i="7"/>
  <c r="J1393" i="7"/>
  <c r="K1123" i="7"/>
  <c r="J702" i="7"/>
  <c r="N483" i="7"/>
  <c r="K1500" i="7"/>
  <c r="K1014" i="7"/>
  <c r="J287" i="7"/>
  <c r="J334" i="7"/>
  <c r="J1385" i="7"/>
  <c r="M1530" i="7"/>
  <c r="J250" i="7"/>
  <c r="I15" i="18"/>
  <c r="N844" i="7"/>
  <c r="K1233" i="7"/>
  <c r="K700" i="7"/>
  <c r="K889" i="7"/>
  <c r="K131" i="7"/>
  <c r="N1054" i="7"/>
  <c r="N695" i="7"/>
  <c r="K208" i="7"/>
  <c r="K1253" i="7"/>
  <c r="K758" i="7"/>
  <c r="N1390" i="7"/>
  <c r="J1174" i="7"/>
  <c r="J535" i="7"/>
  <c r="J30" i="7"/>
  <c r="J573" i="7"/>
  <c r="M1551" i="7"/>
  <c r="J860" i="7"/>
  <c r="N710" i="7"/>
  <c r="N816" i="7"/>
  <c r="J869" i="7"/>
  <c r="N700" i="7"/>
  <c r="N1468" i="7"/>
  <c r="N145" i="7"/>
  <c r="N1438" i="7"/>
  <c r="K1210" i="7"/>
  <c r="N16" i="7"/>
  <c r="N330" i="7"/>
  <c r="N1423" i="7"/>
  <c r="N68" i="7"/>
  <c r="J698" i="7"/>
  <c r="K836" i="7"/>
  <c r="J716" i="7"/>
  <c r="N604" i="7"/>
  <c r="K1084" i="7"/>
  <c r="J772" i="7"/>
  <c r="J1171" i="7"/>
  <c r="K890" i="7"/>
  <c r="K416" i="7"/>
  <c r="N839" i="7"/>
  <c r="J1324" i="7"/>
  <c r="N869" i="7"/>
  <c r="K1363" i="7"/>
  <c r="J686" i="7"/>
  <c r="J963" i="7"/>
  <c r="J1134" i="7"/>
  <c r="J139" i="7"/>
  <c r="J474" i="7"/>
  <c r="K1090" i="7"/>
  <c r="K448" i="7"/>
  <c r="J1119" i="7"/>
  <c r="K1473" i="7"/>
  <c r="K1169" i="7"/>
  <c r="K232" i="7"/>
  <c r="J84" i="7"/>
  <c r="N982" i="7"/>
  <c r="J1157" i="7"/>
  <c r="J574" i="7"/>
  <c r="K11" i="7"/>
  <c r="K1183" i="7"/>
  <c r="K1372" i="7"/>
  <c r="J750" i="7"/>
  <c r="N568" i="7"/>
  <c r="M1287" i="7"/>
  <c r="N224" i="7"/>
  <c r="J375" i="7"/>
  <c r="J1476" i="7"/>
  <c r="K1414" i="7"/>
  <c r="J726" i="7"/>
  <c r="N821" i="7"/>
  <c r="M1290" i="7"/>
  <c r="J494" i="7"/>
  <c r="J37" i="7"/>
  <c r="K859" i="7"/>
  <c r="N1422" i="7"/>
  <c r="J351" i="7"/>
  <c r="J1288" i="7"/>
  <c r="J428" i="7"/>
  <c r="J273" i="7"/>
  <c r="N1040" i="7"/>
  <c r="K1126" i="7"/>
  <c r="J129" i="7"/>
  <c r="J1156" i="7"/>
  <c r="J923" i="7"/>
  <c r="N758" i="7"/>
  <c r="J1537" i="7"/>
  <c r="N328" i="7"/>
  <c r="J1349" i="7"/>
  <c r="K534" i="7"/>
  <c r="J593" i="7"/>
  <c r="K1319" i="7"/>
  <c r="K459" i="7"/>
  <c r="J464" i="7"/>
  <c r="M1256" i="7"/>
  <c r="J450" i="7"/>
  <c r="J245" i="7"/>
  <c r="J691" i="7"/>
  <c r="K1086" i="7"/>
  <c r="K655" i="7"/>
  <c r="N435" i="7"/>
  <c r="J166" i="7"/>
  <c r="J1360" i="7"/>
  <c r="N223" i="7"/>
  <c r="J555" i="7"/>
  <c r="J640" i="7"/>
  <c r="N1146" i="7"/>
  <c r="N1437" i="7"/>
  <c r="J1241" i="7"/>
  <c r="K1243" i="7"/>
  <c r="J1226" i="7"/>
  <c r="K1230" i="7"/>
  <c r="J1374" i="7"/>
  <c r="J383" i="7"/>
  <c r="N675" i="7"/>
  <c r="K1462" i="7"/>
  <c r="K503" i="7"/>
  <c r="J465" i="7"/>
  <c r="N1020" i="7"/>
  <c r="J396" i="7"/>
  <c r="K1016" i="7"/>
  <c r="K241" i="7"/>
  <c r="J982" i="7"/>
  <c r="J405" i="7"/>
  <c r="N1186" i="7"/>
  <c r="N348" i="7"/>
  <c r="J259" i="7"/>
  <c r="J423" i="7"/>
  <c r="K1501" i="7"/>
  <c r="J1435" i="7"/>
  <c r="N1066" i="7"/>
  <c r="J415" i="7"/>
  <c r="N283" i="7"/>
  <c r="J755" i="7"/>
  <c r="M1527" i="7"/>
  <c r="J419" i="7"/>
  <c r="J1333" i="7"/>
  <c r="N1056" i="7"/>
  <c r="J247" i="7"/>
  <c r="J899" i="7"/>
  <c r="K1426" i="7"/>
  <c r="J113" i="7"/>
  <c r="J1397" i="7"/>
  <c r="J218" i="7"/>
  <c r="J131" i="7"/>
  <c r="N1081" i="7"/>
  <c r="N320" i="7"/>
  <c r="N315" i="7"/>
  <c r="K529" i="7"/>
  <c r="K848" i="7"/>
  <c r="N1136" i="7"/>
  <c r="J1037" i="7"/>
  <c r="I21" i="18"/>
  <c r="J71" i="7"/>
  <c r="J520" i="7"/>
  <c r="J925" i="7"/>
  <c r="J1457" i="7"/>
  <c r="J582" i="7"/>
  <c r="K880" i="7"/>
  <c r="N452" i="7"/>
  <c r="J141" i="7"/>
  <c r="J1094" i="7"/>
  <c r="K398" i="7"/>
  <c r="J661" i="7"/>
  <c r="J65" i="7"/>
  <c r="J104" i="7"/>
  <c r="M1297" i="7"/>
  <c r="J1540" i="7"/>
  <c r="N1240" i="7"/>
  <c r="N374" i="7"/>
  <c r="K1333" i="7"/>
  <c r="J300" i="7"/>
  <c r="J946" i="7"/>
  <c r="J943" i="7"/>
  <c r="K112" i="7"/>
  <c r="J36" i="7"/>
  <c r="J455" i="7"/>
  <c r="J1519" i="7"/>
  <c r="J93" i="7"/>
  <c r="J324" i="7"/>
  <c r="J194" i="7"/>
  <c r="N482" i="7"/>
  <c r="K1399" i="7"/>
  <c r="J82" i="7"/>
  <c r="N955" i="7"/>
  <c r="N740" i="7"/>
  <c r="J1438" i="7"/>
  <c r="K1456" i="7"/>
  <c r="J852" i="7"/>
  <c r="N1047" i="7"/>
  <c r="M1291" i="7"/>
  <c r="J179" i="7"/>
  <c r="K931" i="7"/>
  <c r="N1478" i="7"/>
  <c r="K12" i="7"/>
  <c r="J1257" i="7"/>
  <c r="J886" i="7"/>
  <c r="N1465" i="7"/>
  <c r="K161" i="7"/>
  <c r="N1389" i="7"/>
  <c r="J320" i="7"/>
  <c r="M1531" i="7"/>
  <c r="J120" i="7"/>
  <c r="K1044" i="7"/>
  <c r="M1687" i="7"/>
  <c r="J897" i="7"/>
  <c r="J855" i="7"/>
  <c r="J822" i="7"/>
  <c r="N990" i="7"/>
  <c r="J964" i="7"/>
  <c r="J180" i="7"/>
  <c r="J173" i="7"/>
  <c r="J1434" i="7"/>
  <c r="J638" i="7"/>
  <c r="K451" i="7"/>
  <c r="J492" i="7"/>
  <c r="N190" i="7"/>
  <c r="K1064" i="7"/>
  <c r="J1512" i="7"/>
  <c r="N1511" i="7"/>
  <c r="N820" i="7"/>
  <c r="K1434" i="7"/>
  <c r="J634" i="7"/>
  <c r="K141" i="7"/>
  <c r="J1462" i="7"/>
  <c r="N1230" i="7"/>
  <c r="J1394" i="7"/>
  <c r="M1629" i="7"/>
  <c r="K759" i="7"/>
  <c r="J162" i="7"/>
  <c r="J719" i="7"/>
  <c r="K1454" i="7"/>
  <c r="K1232" i="7"/>
  <c r="M1566" i="7"/>
  <c r="J968" i="7"/>
  <c r="N1494" i="7"/>
  <c r="N8" i="7"/>
  <c r="J825" i="7"/>
  <c r="J1166" i="7"/>
  <c r="M1562" i="7"/>
  <c r="J371" i="7"/>
  <c r="N1509" i="7"/>
  <c r="K1509" i="7"/>
  <c r="K122" i="7"/>
  <c r="K549" i="7"/>
  <c r="K422" i="7"/>
  <c r="N169" i="7"/>
  <c r="K1226" i="7"/>
  <c r="N897" i="7"/>
  <c r="N1090" i="7"/>
  <c r="J561" i="7"/>
  <c r="N659" i="7"/>
  <c r="N376" i="7"/>
  <c r="J204" i="7"/>
  <c r="K1460" i="7"/>
  <c r="N218" i="7"/>
  <c r="N650" i="7"/>
  <c r="N1400" i="7"/>
  <c r="J191" i="7"/>
  <c r="N1290" i="7"/>
  <c r="K677" i="7"/>
  <c r="N19" i="7"/>
  <c r="J1532" i="7"/>
  <c r="J49" i="7"/>
  <c r="J785" i="7"/>
  <c r="I2" i="18"/>
  <c r="N1089" i="7"/>
  <c r="N411" i="7"/>
  <c r="J328" i="7"/>
  <c r="J1173" i="7"/>
  <c r="J1217" i="7"/>
  <c r="J416" i="7"/>
  <c r="J766" i="7"/>
  <c r="J1232" i="7"/>
  <c r="K834" i="7"/>
  <c r="K1438" i="7"/>
  <c r="K983" i="7"/>
  <c r="J412" i="7"/>
  <c r="J873" i="7"/>
  <c r="M1307" i="7"/>
  <c r="J823" i="7"/>
  <c r="J1343" i="7"/>
  <c r="J40" i="7"/>
  <c r="J959" i="7"/>
  <c r="N910" i="7"/>
  <c r="J338" i="7"/>
  <c r="N736" i="7"/>
  <c r="J1047" i="7"/>
  <c r="N1247" i="7"/>
  <c r="J99" i="7"/>
  <c r="K879" i="7"/>
  <c r="J1164" i="7"/>
  <c r="J792" i="7"/>
  <c r="J660" i="7"/>
  <c r="J542" i="7"/>
  <c r="J933" i="7"/>
  <c r="J1068" i="7"/>
  <c r="J430" i="7"/>
  <c r="J470" i="7"/>
  <c r="J815" i="7"/>
  <c r="K77" i="7"/>
  <c r="J1148" i="7"/>
  <c r="J625" i="7"/>
  <c r="J1335" i="7"/>
  <c r="J278" i="7"/>
  <c r="J216" i="7"/>
  <c r="J199" i="7"/>
  <c r="J110" i="7"/>
  <c r="J488" i="7"/>
  <c r="N971" i="7"/>
  <c r="K1184" i="7"/>
  <c r="J1249" i="7"/>
  <c r="J810" i="7"/>
  <c r="J896" i="7"/>
  <c r="J1268" i="7"/>
  <c r="M1519" i="7"/>
  <c r="J1475" i="7"/>
  <c r="N984" i="7"/>
  <c r="J481" i="7"/>
  <c r="J95" i="7"/>
  <c r="J1499" i="7"/>
  <c r="J1391" i="7"/>
  <c r="J1110" i="7"/>
  <c r="N559" i="7"/>
  <c r="N465" i="7"/>
  <c r="K1320" i="7"/>
  <c r="J387" i="7"/>
  <c r="N414" i="7"/>
  <c r="K521" i="7"/>
  <c r="K1214" i="7"/>
  <c r="J853" i="7"/>
  <c r="N626" i="7"/>
  <c r="J745" i="7"/>
  <c r="J817" i="7"/>
  <c r="J1564" i="7"/>
  <c r="J229" i="7"/>
  <c r="N1210" i="7"/>
  <c r="J912" i="7"/>
  <c r="J579" i="7"/>
  <c r="J41" i="7"/>
  <c r="K783" i="7"/>
  <c r="N1203" i="7"/>
  <c r="N36" i="7"/>
  <c r="N1085" i="7"/>
  <c r="K425" i="7"/>
  <c r="K1508" i="7"/>
  <c r="K496" i="7"/>
  <c r="K687" i="7"/>
  <c r="K1005" i="7"/>
  <c r="J607" i="7"/>
  <c r="M1301" i="7"/>
  <c r="K135" i="7"/>
  <c r="J332" i="7"/>
  <c r="N522" i="7"/>
  <c r="N1394" i="7"/>
  <c r="J83" i="7"/>
  <c r="J856" i="7"/>
  <c r="N51" i="7"/>
  <c r="J124" i="7"/>
  <c r="J983" i="7"/>
  <c r="J865" i="7"/>
  <c r="J74" i="7"/>
  <c r="N1250" i="7"/>
  <c r="N442" i="7"/>
  <c r="N1014" i="7"/>
  <c r="K943" i="7"/>
  <c r="N1410" i="7"/>
  <c r="J421" i="7"/>
  <c r="K312" i="7"/>
  <c r="K515" i="7"/>
  <c r="K1190" i="7"/>
  <c r="J995" i="7"/>
  <c r="N644" i="7"/>
  <c r="J1427" i="7"/>
  <c r="N21" i="7"/>
  <c r="J1003" i="7"/>
  <c r="K510" i="7"/>
  <c r="N1172" i="7"/>
  <c r="J894" i="7"/>
  <c r="N1008" i="7"/>
  <c r="K1231" i="7"/>
  <c r="J1479" i="7"/>
  <c r="J733" i="7"/>
  <c r="K1410" i="7"/>
  <c r="J272" i="7"/>
  <c r="J845" i="7"/>
  <c r="J368" i="7"/>
  <c r="J1102" i="7"/>
  <c r="N1416" i="7"/>
  <c r="K1245" i="7"/>
  <c r="N1139" i="7"/>
  <c r="I18" i="18"/>
  <c r="J222" i="7"/>
  <c r="J420" i="7"/>
  <c r="N942" i="7"/>
  <c r="J66" i="7"/>
  <c r="J515" i="7"/>
  <c r="J530" i="7"/>
  <c r="J718" i="7"/>
  <c r="M1565" i="7"/>
  <c r="J818" i="7"/>
  <c r="J497" i="7"/>
  <c r="J784" i="7"/>
  <c r="J372" i="7"/>
  <c r="K1196" i="7"/>
  <c r="K1402" i="7"/>
  <c r="J493" i="7"/>
  <c r="M1312" i="7"/>
  <c r="K1077" i="7"/>
  <c r="K522" i="7"/>
  <c r="J408" i="7"/>
  <c r="J7" i="7"/>
  <c r="N1065" i="7"/>
  <c r="J342" i="7"/>
  <c r="J1275" i="7"/>
  <c r="K1104" i="7"/>
  <c r="K1449" i="7"/>
  <c r="N1452" i="7"/>
  <c r="J936" i="7"/>
  <c r="J25" i="7"/>
  <c r="K1167" i="7"/>
  <c r="J103" i="7"/>
  <c r="J1297" i="7"/>
  <c r="J274" i="7"/>
  <c r="J317" i="7"/>
  <c r="K1177" i="7"/>
  <c r="N1513" i="7"/>
  <c r="J744" i="7"/>
  <c r="K1486" i="7"/>
  <c r="K1089" i="7"/>
  <c r="K885" i="7"/>
  <c r="J304" i="7"/>
  <c r="M1261" i="7"/>
  <c r="N1132" i="7"/>
  <c r="J1487" i="7"/>
  <c r="J763" i="7"/>
  <c r="J211" i="7"/>
  <c r="N1094" i="7"/>
  <c r="K1213" i="7"/>
  <c r="J177" i="7"/>
  <c r="J921" i="7"/>
  <c r="K924" i="7"/>
  <c r="M1300" i="7"/>
  <c r="K61" i="7"/>
  <c r="N1295" i="7"/>
  <c r="N247" i="7"/>
  <c r="N808" i="7"/>
  <c r="J676" i="7"/>
  <c r="K23" i="7"/>
  <c r="K379" i="7"/>
  <c r="J1403" i="7"/>
  <c r="J188" i="7"/>
  <c r="J587" i="7"/>
  <c r="J135" i="7"/>
  <c r="N1032" i="7"/>
  <c r="N65" i="7"/>
  <c r="J1258" i="7"/>
  <c r="N1348" i="7"/>
  <c r="N1384" i="7"/>
  <c r="N958" i="7"/>
  <c r="K956" i="7"/>
  <c r="J714" i="7"/>
  <c r="K561" i="7"/>
  <c r="K1031" i="7"/>
  <c r="J1133" i="7"/>
  <c r="K1088" i="7"/>
  <c r="J206" i="7"/>
  <c r="K639" i="7"/>
  <c r="I23" i="18"/>
  <c r="J861" i="7"/>
  <c r="N1457" i="7"/>
  <c r="K821" i="7"/>
  <c r="J1224" i="7"/>
  <c r="N588" i="7"/>
  <c r="J1203" i="7"/>
  <c r="K776" i="7"/>
  <c r="N390" i="7"/>
  <c r="K1478" i="7"/>
  <c r="J77" i="7"/>
  <c r="J993" i="7"/>
  <c r="K376" i="7"/>
  <c r="N571" i="7"/>
  <c r="J1167" i="7"/>
  <c r="J68" i="7"/>
  <c r="K1207" i="7"/>
  <c r="K828" i="7"/>
  <c r="N724" i="7"/>
  <c r="N1155" i="7"/>
  <c r="J1092" i="7"/>
  <c r="J1278" i="7"/>
  <c r="N1201" i="7"/>
  <c r="J160" i="7"/>
  <c r="N953" i="7"/>
  <c r="K1452" i="7"/>
  <c r="N1503" i="7"/>
  <c r="J611" i="7"/>
  <c r="J121" i="7"/>
  <c r="J1207" i="7"/>
  <c r="J934" i="7"/>
  <c r="J891" i="7"/>
  <c r="J1078" i="7"/>
  <c r="M1545" i="7"/>
  <c r="J1019" i="7"/>
  <c r="N491" i="7"/>
  <c r="J490" i="7"/>
  <c r="K844" i="7"/>
  <c r="K815" i="7"/>
  <c r="J19" i="7"/>
  <c r="N764" i="7"/>
  <c r="J1314" i="7"/>
  <c r="K1195" i="7"/>
  <c r="J410" i="7"/>
  <c r="J132" i="7"/>
  <c r="N1133" i="7"/>
  <c r="K530" i="7"/>
  <c r="J356" i="7"/>
  <c r="J244" i="7"/>
  <c r="J313" i="7"/>
  <c r="K1025" i="7"/>
  <c r="J641" i="7"/>
  <c r="J309" i="7"/>
  <c r="J1201" i="7"/>
  <c r="K825" i="7"/>
  <c r="N200" i="7"/>
  <c r="J1143" i="7"/>
  <c r="N927" i="7"/>
  <c r="J401" i="7"/>
  <c r="J392" i="7"/>
  <c r="J48" i="7"/>
  <c r="J276" i="7"/>
  <c r="N433" i="7"/>
  <c r="N1320" i="7"/>
  <c r="K319" i="7"/>
  <c r="J1303" i="7"/>
  <c r="N831" i="7"/>
  <c r="N1302" i="7"/>
  <c r="N1069" i="7"/>
  <c r="N856" i="7"/>
  <c r="K1490" i="7"/>
  <c r="J604" i="7"/>
  <c r="J91" i="7"/>
  <c r="J1416" i="7"/>
  <c r="N738" i="7"/>
  <c r="J1081" i="7"/>
  <c r="N1276" i="7"/>
  <c r="J1010" i="7"/>
  <c r="M1276" i="7"/>
  <c r="J431" i="7"/>
  <c r="J24" i="7"/>
  <c r="M1295" i="7"/>
  <c r="J1007" i="7"/>
  <c r="J1002" i="7"/>
  <c r="N703" i="7"/>
  <c r="K966" i="7"/>
  <c r="N795" i="7"/>
  <c r="N1091" i="7"/>
  <c r="N1024" i="7"/>
  <c r="N1322" i="7"/>
  <c r="J1443" i="7"/>
  <c r="K1130" i="7"/>
  <c r="N1337" i="7"/>
  <c r="K1030" i="7"/>
  <c r="N58" i="7"/>
  <c r="K444" i="7"/>
  <c r="K1390" i="7"/>
  <c r="J50" i="7"/>
  <c r="N17" i="7"/>
  <c r="K624" i="7"/>
  <c r="J3" i="7"/>
  <c r="K597" i="7"/>
  <c r="J1254" i="7"/>
  <c r="N584" i="7"/>
  <c r="J747" i="7"/>
  <c r="N468" i="7"/>
  <c r="J67" i="7"/>
  <c r="N1208" i="7"/>
  <c r="J592" i="7"/>
  <c r="N34" i="7"/>
  <c r="J605" i="7"/>
  <c r="N1057" i="7"/>
  <c r="K811" i="7"/>
  <c r="K1360" i="7"/>
  <c r="J1017" i="7"/>
  <c r="N550" i="7"/>
  <c r="J1240" i="7"/>
  <c r="K894" i="7"/>
  <c r="K908" i="7"/>
  <c r="J878" i="7"/>
  <c r="J1517" i="7"/>
  <c r="N979" i="7"/>
  <c r="J353" i="7"/>
  <c r="K1043" i="7"/>
  <c r="J1193" i="7"/>
  <c r="K905" i="7"/>
  <c r="J1036" i="7"/>
  <c r="J813" i="7"/>
  <c r="N929" i="7"/>
  <c r="J1474" i="7"/>
  <c r="K1066" i="7"/>
  <c r="K340" i="7"/>
  <c r="J186" i="7"/>
  <c r="N1143" i="7"/>
  <c r="K1157" i="7"/>
  <c r="J857" i="7"/>
  <c r="J1145" i="7"/>
  <c r="M1529" i="7"/>
  <c r="M1540" i="7"/>
  <c r="J1433" i="7"/>
  <c r="K1315" i="7"/>
  <c r="K195" i="7"/>
  <c r="K794" i="7"/>
  <c r="K267" i="7"/>
  <c r="J1238" i="7"/>
  <c r="K261" i="7"/>
  <c r="J451" i="7"/>
  <c r="K1215" i="7"/>
  <c r="N752" i="7"/>
  <c r="K913" i="7"/>
  <c r="J439" i="7"/>
  <c r="J363" i="7"/>
  <c r="N963" i="7"/>
  <c r="N1033" i="7"/>
  <c r="J393" i="7"/>
  <c r="K899" i="7"/>
  <c r="K270" i="7"/>
  <c r="J812" i="7"/>
  <c r="N603" i="7"/>
  <c r="K251" i="7"/>
  <c r="J1100" i="7"/>
  <c r="K562" i="7"/>
  <c r="K1403" i="7"/>
  <c r="K201" i="7"/>
  <c r="M1676" i="7"/>
  <c r="J975" i="7"/>
  <c r="M1580" i="7"/>
  <c r="K433" i="7"/>
  <c r="K850" i="7"/>
  <c r="N1055" i="7"/>
  <c r="J87" i="7"/>
  <c r="I9" i="18"/>
  <c r="N144" i="7"/>
  <c r="J678" i="7"/>
  <c r="N1044" i="7"/>
  <c r="K1364" i="7"/>
  <c r="N1354" i="7"/>
  <c r="N878" i="7"/>
  <c r="J263" i="7"/>
  <c r="J1236" i="7"/>
  <c r="J618" i="7"/>
  <c r="K1321" i="7"/>
  <c r="K652" i="7"/>
  <c r="N875" i="7"/>
  <c r="J365" i="7"/>
  <c r="J1266" i="7"/>
  <c r="J1129" i="7"/>
  <c r="K753" i="7"/>
  <c r="J1155" i="7"/>
  <c r="K1400" i="7"/>
  <c r="M1541" i="7"/>
  <c r="J373" i="7"/>
  <c r="N806" i="7"/>
  <c r="J1383" i="7"/>
  <c r="K967" i="7"/>
  <c r="K1388" i="7"/>
  <c r="J821" i="7"/>
  <c r="J187" i="7"/>
  <c r="J1334" i="7"/>
  <c r="J787" i="7"/>
  <c r="J445" i="7"/>
  <c r="J1077" i="7"/>
  <c r="M1304" i="7"/>
  <c r="J203" i="7"/>
  <c r="K1361" i="7"/>
  <c r="J739" i="7"/>
  <c r="J209" i="7"/>
  <c r="J1248" i="7"/>
  <c r="J1054" i="7"/>
  <c r="N553" i="7"/>
  <c r="J762" i="7"/>
  <c r="J128" i="7"/>
  <c r="J111" i="7"/>
  <c r="J694" i="7"/>
  <c r="J477" i="7"/>
  <c r="N737" i="7"/>
  <c r="K37" i="7"/>
  <c r="J598" i="7"/>
  <c r="J321" i="7"/>
  <c r="J379" i="7"/>
  <c r="N1116" i="7"/>
  <c r="N812" i="7"/>
  <c r="N512" i="7"/>
  <c r="K552" i="7"/>
  <c r="J1321" i="7"/>
  <c r="N369" i="7"/>
  <c r="K1019" i="7"/>
  <c r="J79" i="7"/>
  <c r="K1200" i="7"/>
  <c r="N1442" i="7"/>
  <c r="K1132" i="7"/>
  <c r="N1004" i="7"/>
  <c r="N1484" i="7"/>
  <c r="J196" i="7"/>
  <c r="K49" i="7"/>
  <c r="J468" i="7"/>
  <c r="N753" i="7"/>
  <c r="N134" i="7"/>
  <c r="N1021" i="7"/>
  <c r="N1483" i="7"/>
  <c r="J589" i="7"/>
  <c r="N718" i="7"/>
  <c r="N1051" i="7"/>
  <c r="N828" i="7"/>
  <c r="J90" i="7"/>
  <c r="K334" i="7"/>
  <c r="N1482" i="7"/>
  <c r="K1197" i="7"/>
  <c r="J806" i="7"/>
  <c r="K694" i="7"/>
  <c r="N26" i="7"/>
  <c r="K1217" i="7"/>
  <c r="K446" i="7"/>
  <c r="K679" i="7"/>
  <c r="N29" i="7"/>
  <c r="J200" i="7"/>
  <c r="J674" i="7"/>
  <c r="J984" i="7"/>
  <c r="N1072" i="7"/>
  <c r="J849" i="7"/>
  <c r="K824" i="7"/>
  <c r="N1479" i="7"/>
  <c r="K1026" i="7"/>
  <c r="J1222" i="7"/>
  <c r="J427" i="7"/>
  <c r="J656" i="7"/>
  <c r="J695" i="7"/>
  <c r="N592" i="7"/>
  <c r="N614" i="7"/>
  <c r="N1363" i="7"/>
  <c r="K846" i="7"/>
  <c r="N972" i="7"/>
  <c r="J404" i="7"/>
  <c r="J1079" i="7"/>
  <c r="M1546" i="7"/>
  <c r="J1088" i="7"/>
  <c r="J232" i="7"/>
  <c r="K1425" i="7"/>
  <c r="K1150" i="7"/>
  <c r="J1039" i="7"/>
  <c r="N1455" i="7"/>
  <c r="J1470" i="7"/>
  <c r="K1051" i="7"/>
  <c r="J212" i="7"/>
  <c r="J184" i="7"/>
  <c r="J1471" i="7"/>
  <c r="J1041" i="7"/>
  <c r="J301" i="7"/>
  <c r="J1211" i="7"/>
  <c r="J163" i="7"/>
  <c r="N1366" i="7"/>
  <c r="J1113" i="7"/>
  <c r="J310" i="7"/>
  <c r="J937" i="7"/>
  <c r="J602" i="7"/>
  <c r="J543" i="7"/>
  <c r="J1300" i="7"/>
  <c r="J1169" i="7"/>
  <c r="K1355" i="7"/>
  <c r="M1289" i="7"/>
  <c r="N93" i="7"/>
  <c r="J1502" i="7"/>
  <c r="J1267" i="7"/>
  <c r="K611" i="7"/>
  <c r="J631" i="7"/>
  <c r="J182" i="7"/>
  <c r="J1191" i="7"/>
  <c r="K1240" i="7"/>
  <c r="K591" i="7"/>
  <c r="J1377" i="7"/>
  <c r="J1160" i="7"/>
  <c r="J712" i="7"/>
  <c r="J399" i="7"/>
  <c r="J378" i="7"/>
  <c r="J1400" i="7"/>
  <c r="N1278" i="7"/>
  <c r="K1317" i="7"/>
  <c r="M1563" i="7"/>
  <c r="J53" i="7"/>
  <c r="J584" i="7"/>
  <c r="J1163" i="7"/>
  <c r="J1483" i="7"/>
  <c r="N1501" i="7"/>
  <c r="J1547" i="7"/>
  <c r="J249" i="7"/>
  <c r="J114" i="7"/>
  <c r="N1472" i="7"/>
  <c r="J293" i="7"/>
  <c r="M1302" i="7"/>
  <c r="J1046" i="7"/>
  <c r="K1153" i="7"/>
  <c r="J1463" i="7"/>
  <c r="N266" i="7"/>
  <c r="I11" i="18"/>
  <c r="N1234" i="7"/>
  <c r="J341" i="7"/>
  <c r="K993" i="7"/>
  <c r="N14" i="7"/>
  <c r="K292" i="7"/>
  <c r="J1062" i="7"/>
  <c r="N1424" i="7"/>
  <c r="J243" i="7"/>
  <c r="K712" i="7"/>
  <c r="K1172" i="7"/>
  <c r="N1439" i="7"/>
  <c r="J366" i="7"/>
  <c r="J556" i="7"/>
  <c r="J391" i="7"/>
  <c r="N993" i="7"/>
  <c r="K1248" i="7"/>
  <c r="K922" i="7"/>
  <c r="J643" i="7"/>
  <c r="K906" i="7"/>
  <c r="J870" i="7"/>
  <c r="K1227" i="7"/>
  <c r="J1559" i="7"/>
  <c r="J778" i="7"/>
  <c r="J51" i="7"/>
  <c r="J583" i="7"/>
  <c r="J56" i="7"/>
  <c r="J708" i="7"/>
  <c r="N1312" i="7"/>
  <c r="N1371" i="7"/>
  <c r="N563" i="7"/>
  <c r="N928" i="7"/>
  <c r="K335" i="7"/>
  <c r="N472" i="7"/>
  <c r="K741" i="7"/>
  <c r="K420" i="7"/>
  <c r="K1479" i="7"/>
  <c r="N633" i="7"/>
  <c r="K1049" i="7"/>
  <c r="K1503" i="7"/>
  <c r="N510" i="7"/>
  <c r="J846" i="7"/>
  <c r="N88" i="7"/>
  <c r="J507" i="7"/>
  <c r="K30" i="7"/>
  <c r="N1491" i="7"/>
  <c r="N766" i="7"/>
  <c r="J1114" i="7"/>
  <c r="J1049" i="7"/>
  <c r="K488" i="7"/>
  <c r="K527" i="7"/>
  <c r="J409" i="7"/>
  <c r="N1101" i="7"/>
  <c r="M1282" i="7"/>
  <c r="N759" i="7"/>
  <c r="J1026" i="7"/>
  <c r="K506" i="7"/>
  <c r="J1239" i="7"/>
  <c r="K377" i="7"/>
  <c r="N1364" i="7"/>
  <c r="K224" i="7"/>
  <c r="K876" i="7"/>
  <c r="J437" i="7"/>
  <c r="K933" i="7"/>
  <c r="M1299" i="7"/>
  <c r="N1346" i="7"/>
  <c r="N1042" i="7"/>
  <c r="N408" i="7"/>
  <c r="K1429" i="7"/>
  <c r="K513" i="7"/>
  <c r="J1005" i="7"/>
  <c r="J794" i="7"/>
  <c r="J1428" i="7"/>
  <c r="J359" i="7"/>
  <c r="N1197" i="7"/>
  <c r="K1499" i="7"/>
  <c r="K452" i="7"/>
  <c r="N905" i="7"/>
  <c r="K73" i="7"/>
  <c r="N918" i="7"/>
  <c r="K1098" i="7"/>
  <c r="N180" i="7"/>
  <c r="J1448" i="7"/>
  <c r="N107" i="7"/>
  <c r="N1125" i="7"/>
  <c r="J441" i="7"/>
  <c r="J1099" i="7"/>
  <c r="J358" i="7"/>
  <c r="N815" i="7"/>
  <c r="J1028" i="7"/>
  <c r="J1006" i="7"/>
  <c r="M1258" i="7"/>
  <c r="M1549" i="7"/>
  <c r="K911" i="7"/>
  <c r="J202" i="7"/>
  <c r="J684" i="7"/>
  <c r="J721" i="7"/>
  <c r="M1542" i="7"/>
  <c r="K1417" i="7"/>
  <c r="J687" i="7"/>
  <c r="N995" i="7"/>
  <c r="I12" i="18"/>
  <c r="N1347" i="7"/>
  <c r="N80" i="7"/>
  <c r="J1085" i="7"/>
  <c r="N248" i="7"/>
  <c r="J1146" i="7"/>
  <c r="M1533" i="7"/>
  <c r="J448" i="7"/>
  <c r="N767" i="7"/>
  <c r="J789" i="7"/>
  <c r="J443" i="7"/>
  <c r="K16" i="7"/>
  <c r="N1325" i="7"/>
  <c r="J1109" i="7"/>
  <c r="J1219" i="7"/>
  <c r="J195" i="7"/>
  <c r="M1268" i="7"/>
  <c r="J713" i="7"/>
  <c r="J76" i="7"/>
  <c r="J816" i="7"/>
  <c r="J612" i="7"/>
  <c r="J411" i="7"/>
  <c r="M1286" i="7"/>
  <c r="J461" i="7"/>
  <c r="J1231" i="7"/>
  <c r="J432" i="7"/>
  <c r="J723" i="7"/>
  <c r="J1388" i="7"/>
  <c r="J1492" i="7"/>
  <c r="J1197" i="7"/>
  <c r="J126" i="7"/>
  <c r="I6" i="18"/>
  <c r="J1477" i="7"/>
  <c r="K1224" i="7"/>
  <c r="K1254" i="7"/>
  <c r="K1353" i="7"/>
  <c r="N309" i="7"/>
  <c r="N1159" i="7"/>
  <c r="I29" i="18"/>
  <c r="M1271" i="7"/>
  <c r="K250" i="7"/>
  <c r="J26" i="7"/>
  <c r="K942" i="7"/>
  <c r="N1264" i="7"/>
  <c r="N892" i="7"/>
  <c r="J201" i="7"/>
  <c r="J569" i="7"/>
  <c r="J928" i="7"/>
  <c r="I20" i="18"/>
  <c r="K134" i="7"/>
  <c r="M1280" i="7"/>
  <c r="N1025" i="7"/>
  <c r="K1439" i="7"/>
  <c r="N489" i="7"/>
  <c r="K2" i="7"/>
  <c r="N2" i="7"/>
  <c r="N1292" i="7"/>
  <c r="J44" i="7"/>
  <c r="N329" i="7"/>
  <c r="J1130" i="7"/>
  <c r="N959" i="7"/>
  <c r="J1437" i="7"/>
  <c r="K70" i="7"/>
  <c r="J144" i="7"/>
  <c r="K835" i="7"/>
  <c r="N973" i="7"/>
  <c r="N794" i="7"/>
  <c r="K574" i="7"/>
  <c r="K13" i="7"/>
  <c r="J606" i="7"/>
  <c r="K132" i="7"/>
  <c r="K413" i="7"/>
  <c r="N362" i="7"/>
  <c r="J1465" i="7"/>
  <c r="K1443" i="7"/>
  <c r="J433" i="7"/>
  <c r="J1414" i="7"/>
  <c r="J238" i="7"/>
  <c r="K614" i="7"/>
  <c r="N681" i="7"/>
  <c r="J635" i="7"/>
  <c r="J318" i="7"/>
  <c r="K1389" i="7"/>
  <c r="J457" i="7"/>
  <c r="J463" i="7"/>
  <c r="N504" i="7"/>
  <c r="K525" i="7"/>
  <c r="N1281" i="7"/>
  <c r="J551" i="7"/>
  <c r="J1261" i="7"/>
  <c r="K1252" i="7"/>
  <c r="N1168" i="7"/>
  <c r="J693" i="7"/>
  <c r="J1446" i="7"/>
  <c r="J790" i="7"/>
  <c r="J1413" i="7"/>
  <c r="J1018" i="7"/>
  <c r="J2" i="7"/>
  <c r="J1554" i="7"/>
  <c r="N639" i="7"/>
  <c r="J927" i="7"/>
  <c r="N1271" i="7"/>
  <c r="K1463" i="7"/>
  <c r="N1453" i="7"/>
  <c r="J61" i="7"/>
  <c r="K723" i="7"/>
  <c r="K471" i="7"/>
  <c r="K909" i="7"/>
  <c r="J78" i="7"/>
  <c r="N1084" i="7"/>
  <c r="M1550" i="7"/>
  <c r="K981" i="7"/>
  <c r="N1284" i="7"/>
  <c r="N631" i="7"/>
  <c r="J502" i="7"/>
  <c r="K1451" i="7"/>
  <c r="N712" i="7"/>
  <c r="M1296" i="7"/>
  <c r="K604" i="7"/>
  <c r="J832" i="7"/>
  <c r="I24" i="18"/>
  <c r="J545" i="7"/>
  <c r="J760" i="7"/>
  <c r="J842" i="7"/>
  <c r="J591" i="7"/>
  <c r="J932" i="7"/>
  <c r="J820" i="7"/>
  <c r="J1020" i="7"/>
  <c r="J521" i="7"/>
  <c r="J524" i="7"/>
  <c r="J837" i="7"/>
  <c r="J1372" i="7"/>
  <c r="J397" i="7"/>
  <c r="N1129" i="7"/>
  <c r="J1490" i="7"/>
  <c r="M1308" i="7"/>
  <c r="J265" i="7"/>
  <c r="J1346" i="7"/>
  <c r="J636" i="7"/>
  <c r="M1255" i="7"/>
  <c r="J753" i="7"/>
  <c r="K1327" i="7"/>
  <c r="N1404" i="7"/>
  <c r="K1055" i="7"/>
  <c r="J154" i="7"/>
  <c r="K299" i="7"/>
  <c r="K608" i="7"/>
  <c r="J270" i="7"/>
  <c r="J1165" i="7"/>
  <c r="J905" i="7"/>
  <c r="K632" i="7"/>
  <c r="J681" i="7"/>
  <c r="N803" i="7"/>
  <c r="N532" i="7"/>
  <c r="K1127" i="7"/>
  <c r="J1098" i="7"/>
  <c r="J220" i="7"/>
  <c r="J1496" i="7"/>
  <c r="J388" i="7"/>
  <c r="J808" i="7"/>
  <c r="J1043" i="7"/>
  <c r="N1355" i="7"/>
  <c r="N1016" i="7"/>
  <c r="K895" i="7"/>
  <c r="J1408" i="7"/>
  <c r="J357" i="7"/>
  <c r="N781" i="7"/>
  <c r="J1158" i="7"/>
  <c r="J665" i="7"/>
  <c r="M801" i="7"/>
  <c r="K1148" i="7"/>
  <c r="K774" i="7"/>
  <c r="N1397" i="7"/>
  <c r="N349" i="7"/>
  <c r="K1003" i="7"/>
  <c r="N1153" i="7"/>
  <c r="J771" i="7"/>
  <c r="J783" i="7"/>
  <c r="J1272" i="7"/>
  <c r="J722" i="7"/>
  <c r="J1182" i="7"/>
  <c r="K1401" i="7"/>
  <c r="N356" i="7"/>
  <c r="J730" i="7"/>
  <c r="N1093" i="7"/>
  <c r="K1045" i="7"/>
  <c r="N261" i="7"/>
  <c r="J1107" i="7"/>
  <c r="J1011" i="7"/>
  <c r="J1539" i="7"/>
  <c r="K693" i="7"/>
  <c r="K536" i="7"/>
  <c r="N1469" i="7"/>
  <c r="N1257" i="7"/>
  <c r="K1022" i="7"/>
  <c r="K1206" i="7"/>
  <c r="K1144" i="7"/>
  <c r="J965" i="7"/>
  <c r="J1317" i="7"/>
  <c r="N1493" i="7"/>
  <c r="J1549" i="7"/>
  <c r="N1219" i="7"/>
  <c r="J1560" i="7"/>
  <c r="N668" i="7"/>
  <c r="K1348" i="7"/>
  <c r="J1176" i="7"/>
  <c r="J260" i="7"/>
  <c r="K1314" i="7"/>
  <c r="J314" i="7"/>
  <c r="N757" i="7"/>
  <c r="K636" i="7"/>
  <c r="K685" i="7"/>
  <c r="N771" i="7"/>
  <c r="N1373" i="7"/>
  <c r="J148" i="7"/>
  <c r="J1031" i="7"/>
  <c r="K802" i="7"/>
  <c r="J32" i="7"/>
  <c r="J1340" i="7"/>
  <c r="J145" i="7"/>
  <c r="J1344" i="7"/>
  <c r="M1292" i="7"/>
  <c r="J1323" i="7"/>
  <c r="J791" i="7"/>
  <c r="J207" i="7"/>
  <c r="M1311" i="7"/>
  <c r="J280" i="7"/>
  <c r="J413" i="7"/>
  <c r="N1095" i="7"/>
  <c r="N1485" i="7"/>
  <c r="J1551" i="7"/>
  <c r="K743" i="7"/>
  <c r="J246" i="7"/>
  <c r="J939" i="7"/>
  <c r="N1087" i="7"/>
  <c r="J1277" i="7"/>
  <c r="N188" i="7"/>
  <c r="M1298" i="7"/>
  <c r="J1050" i="7"/>
  <c r="J1132" i="7"/>
  <c r="J1396" i="7"/>
  <c r="K1513" i="7"/>
  <c r="J836" i="7"/>
  <c r="M1521" i="7"/>
  <c r="K440" i="7"/>
  <c r="J1478" i="7"/>
  <c r="K120" i="7"/>
  <c r="I5" i="18"/>
  <c r="K1358" i="7"/>
  <c r="K643" i="7"/>
  <c r="J1515" i="7"/>
  <c r="K1447" i="7"/>
  <c r="J1127" i="7"/>
  <c r="M1536" i="7"/>
  <c r="N697" i="7"/>
  <c r="N391" i="7"/>
  <c r="M1294" i="7"/>
  <c r="J1348" i="7"/>
  <c r="J670" i="7"/>
  <c r="K222" i="7"/>
  <c r="J1072" i="7"/>
  <c r="J690" i="7"/>
  <c r="K1211" i="7"/>
  <c r="N1517" i="7"/>
  <c r="J1556" i="7"/>
  <c r="N1232" i="7"/>
  <c r="N1028" i="7"/>
  <c r="K344" i="7"/>
  <c r="K1398" i="7"/>
  <c r="N3" i="7"/>
  <c r="J731" i="7"/>
  <c r="K768" i="7"/>
  <c r="N580" i="7"/>
  <c r="J669" i="7"/>
  <c r="J814" i="7"/>
  <c r="K1409" i="7"/>
  <c r="J529" i="7"/>
  <c r="J223" i="7"/>
  <c r="K770" i="7"/>
  <c r="K831" i="7"/>
  <c r="K18" i="7"/>
  <c r="N1333" i="7"/>
  <c r="J228" i="7"/>
  <c r="J798" i="7"/>
  <c r="N475" i="7"/>
  <c r="J1419" i="7"/>
  <c r="K1413" i="7"/>
  <c r="J621" i="7"/>
  <c r="N1311" i="7"/>
  <c r="J1283" i="7"/>
  <c r="J381" i="7"/>
  <c r="K979" i="7"/>
  <c r="K328" i="7"/>
  <c r="J1552" i="7"/>
  <c r="K1453" i="7"/>
  <c r="J264" i="7"/>
  <c r="N1369" i="7"/>
  <c r="J1270" i="7"/>
  <c r="J1126" i="7"/>
  <c r="N649" i="7"/>
  <c r="J72" i="7"/>
  <c r="J88" i="7"/>
  <c r="J447" i="7"/>
  <c r="J841" i="7"/>
  <c r="N1035" i="7"/>
  <c r="M1269" i="7"/>
  <c r="J940" i="7"/>
  <c r="N1214" i="7"/>
  <c r="K467" i="7"/>
  <c r="M1306" i="7"/>
  <c r="J1227" i="7"/>
  <c r="K990" i="7"/>
  <c r="J489" i="7"/>
  <c r="K1068" i="7"/>
  <c r="J1456" i="7"/>
  <c r="N762" i="7"/>
  <c r="J1395" i="7"/>
  <c r="J1202" i="7"/>
  <c r="K1085" i="7"/>
  <c r="K1062" i="7"/>
  <c r="N1205" i="7"/>
  <c r="J417" i="7"/>
  <c r="I3" i="18"/>
  <c r="J648" i="7"/>
  <c r="J119" i="7"/>
  <c r="N1332" i="7"/>
  <c r="J1417" i="7"/>
  <c r="J1034" i="7"/>
  <c r="J1342" i="7"/>
  <c r="K355" i="7"/>
  <c r="J81" i="7"/>
  <c r="J73" i="7"/>
  <c r="J955" i="7"/>
  <c r="N1458" i="7"/>
  <c r="N1449" i="7"/>
  <c r="J198" i="7"/>
  <c r="J1251" i="7"/>
  <c r="J1135" i="7"/>
  <c r="J42" i="7"/>
  <c r="J476" i="7"/>
  <c r="N1046" i="7"/>
  <c r="N1316" i="7"/>
  <c r="J1274" i="7"/>
  <c r="J764" i="7"/>
  <c r="N22" i="7"/>
  <c r="N750" i="7"/>
  <c r="K958" i="7"/>
  <c r="J1444" i="7"/>
  <c r="J469" i="7"/>
  <c r="J239" i="7"/>
  <c r="K1235" i="7"/>
  <c r="K675" i="7"/>
  <c r="J339" i="7"/>
  <c r="N1237" i="7"/>
  <c r="N1077" i="7"/>
  <c r="J1332" i="7"/>
  <c r="N1010" i="7"/>
  <c r="J1565" i="7"/>
  <c r="J1518" i="7"/>
  <c r="J979" i="7"/>
  <c r="N735" i="7"/>
  <c r="M1543" i="7"/>
  <c r="J242" i="7"/>
  <c r="K463" i="7"/>
  <c r="J1209" i="7"/>
  <c r="J267" i="7"/>
  <c r="J868" i="7"/>
  <c r="N422" i="7"/>
  <c r="J75" i="7"/>
  <c r="J709" i="7"/>
  <c r="J257" i="7"/>
  <c r="J1405" i="7"/>
  <c r="M1283" i="7"/>
  <c r="J517" i="7"/>
  <c r="J46" i="7"/>
  <c r="J803" i="7"/>
  <c r="J370" i="7"/>
  <c r="K511" i="7"/>
  <c r="N355" i="7"/>
  <c r="M1274" i="7"/>
  <c r="J688" i="7"/>
  <c r="K64" i="7"/>
  <c r="N991" i="7"/>
  <c r="J850" i="7"/>
  <c r="J522" i="7"/>
  <c r="N1242" i="7"/>
  <c r="J159" i="7"/>
  <c r="J1527" i="7"/>
  <c r="M1310" i="7"/>
  <c r="J64" i="7"/>
  <c r="J619" i="7"/>
  <c r="J1534" i="7"/>
  <c r="J1208" i="7"/>
  <c r="J316" i="7"/>
  <c r="J871" i="7"/>
  <c r="J761" i="7"/>
  <c r="K638" i="7"/>
  <c r="N998" i="7"/>
  <c r="J1075" i="7"/>
  <c r="J642" i="7"/>
  <c r="K466" i="7"/>
  <c r="N1420" i="7"/>
  <c r="N666" i="7"/>
  <c r="N656" i="7"/>
  <c r="J466" i="7"/>
  <c r="M1257" i="7"/>
  <c r="J608" i="7"/>
  <c r="J190" i="7"/>
  <c r="K1324" i="7"/>
  <c r="J1510" i="7"/>
  <c r="J1263" i="7"/>
  <c r="J1262" i="7"/>
  <c r="J809" i="7"/>
  <c r="J252" i="7"/>
  <c r="K1092" i="7"/>
  <c r="J1144" i="7"/>
  <c r="J749" i="7"/>
  <c r="K1099" i="7"/>
  <c r="J514" i="7"/>
  <c r="M1270" i="7"/>
  <c r="M1528" i="7"/>
  <c r="N1350" i="7"/>
  <c r="J1214" i="7"/>
  <c r="J1401" i="7"/>
  <c r="K1480" i="7"/>
  <c r="J1545" i="7"/>
  <c r="J548" i="7"/>
  <c r="N554" i="7"/>
  <c r="K1108" i="7"/>
  <c r="J757" i="7"/>
  <c r="J219" i="7"/>
  <c r="K681" i="7"/>
  <c r="M1265" i="7"/>
  <c r="M1534" i="7"/>
  <c r="J847" i="7"/>
  <c r="K907" i="7"/>
  <c r="J1312" i="7"/>
  <c r="J138" i="7"/>
  <c r="N977" i="7"/>
  <c r="J479" i="7"/>
  <c r="J251" i="7"/>
  <c r="K482" i="7"/>
  <c r="J390" i="7"/>
  <c r="J1378" i="7"/>
  <c r="N538" i="7"/>
  <c r="M1524" i="7"/>
  <c r="J205" i="7"/>
  <c r="N853" i="7"/>
  <c r="J1271" i="7"/>
  <c r="N326" i="7"/>
  <c r="N1323" i="7"/>
  <c r="K34" i="7"/>
  <c r="J327" i="7"/>
  <c r="J5" i="7"/>
  <c r="J1491" i="7"/>
  <c r="J938" i="7"/>
  <c r="J248" i="7"/>
  <c r="N339" i="7"/>
  <c r="J1212" i="7"/>
  <c r="J1355" i="7"/>
  <c r="M1547" i="7"/>
  <c r="J1293" i="7"/>
  <c r="J1234" i="7"/>
  <c r="J1198" i="7"/>
  <c r="N920" i="7"/>
  <c r="N1470" i="7"/>
  <c r="I25" i="18"/>
  <c r="M1260" i="7"/>
  <c r="J1063" i="7"/>
  <c r="J682" i="7"/>
  <c r="K717" i="7"/>
  <c r="J1380" i="7"/>
  <c r="K288" i="7"/>
  <c r="M1555" i="7"/>
  <c r="N688" i="7"/>
  <c r="J876" i="7"/>
  <c r="N574" i="7"/>
  <c r="J480" i="7"/>
  <c r="K947" i="7"/>
  <c r="J1310" i="7"/>
  <c r="J632" i="7"/>
  <c r="J143" i="7"/>
  <c r="K945" i="7"/>
  <c r="K1518" i="7"/>
  <c r="J1330" i="7"/>
  <c r="J827" i="7"/>
  <c r="J839" i="7"/>
  <c r="M1523" i="7"/>
  <c r="J795" i="7"/>
  <c r="N562" i="7"/>
  <c r="N898" i="7"/>
  <c r="J578" i="7"/>
  <c r="N1367" i="7"/>
  <c r="K1427" i="7"/>
  <c r="N246" i="7"/>
  <c r="M1275" i="7"/>
  <c r="J178" i="7"/>
  <c r="J917" i="7"/>
  <c r="J1140" i="7"/>
  <c r="J1362" i="7"/>
  <c r="K1209" i="7"/>
  <c r="J172" i="7"/>
  <c r="J895" i="7"/>
  <c r="J1040" i="7"/>
  <c r="N1238" i="7"/>
  <c r="J155" i="7"/>
  <c r="J444" i="7"/>
  <c r="K617" i="7"/>
  <c r="J1567" i="7"/>
  <c r="K228" i="7"/>
  <c r="J1279" i="7"/>
  <c r="N1481" i="7"/>
  <c r="J540" i="7"/>
  <c r="J1218" i="7"/>
  <c r="J1051" i="7"/>
  <c r="J486" i="7"/>
  <c r="K959" i="7"/>
  <c r="J1244" i="7"/>
  <c r="N1099" i="7"/>
  <c r="J828" i="7"/>
  <c r="J100" i="7"/>
  <c r="K1166" i="7"/>
  <c r="K1063" i="7"/>
  <c r="J667" i="7"/>
  <c r="M1554" i="7"/>
  <c r="J308" i="7"/>
  <c r="J1199" i="7"/>
  <c r="M1535" i="7"/>
  <c r="J537" i="7"/>
  <c r="K1422" i="7"/>
  <c r="J1141" i="7"/>
  <c r="J285" i="7"/>
  <c r="J1503" i="7"/>
  <c r="J436" i="7"/>
  <c r="J237" i="7"/>
  <c r="N1191" i="7"/>
  <c r="M1263" i="7"/>
  <c r="I17" i="18"/>
  <c r="J92" i="7"/>
  <c r="N804" i="7"/>
  <c r="J112" i="7"/>
  <c r="J1367" i="7"/>
  <c r="N177" i="7"/>
  <c r="K797" i="7"/>
  <c r="J536" i="7"/>
  <c r="N12" i="7"/>
  <c r="J157" i="7"/>
  <c r="J715" i="7"/>
  <c r="J680" i="7"/>
  <c r="K1418" i="7"/>
  <c r="J950" i="7"/>
  <c r="K939" i="7"/>
  <c r="N254" i="7"/>
  <c r="K1330" i="7"/>
  <c r="J1061" i="7"/>
  <c r="J1458" i="7"/>
  <c r="K1119" i="7"/>
  <c r="J1190" i="7"/>
  <c r="J985" i="7"/>
  <c r="J152" i="7"/>
  <c r="N389" i="7"/>
  <c r="N838" i="7"/>
  <c r="J1000" i="7"/>
  <c r="K1208" i="7"/>
  <c r="J746" i="7"/>
  <c r="J1253" i="7"/>
  <c r="J1023" i="7"/>
  <c r="J192" i="7"/>
  <c r="J1123" i="7"/>
  <c r="J28" i="7"/>
  <c r="I28" i="18"/>
  <c r="J987" i="7"/>
  <c r="M1561" i="7"/>
  <c r="I7" i="18"/>
  <c r="J863" i="7"/>
  <c r="K1013" i="7"/>
  <c r="J782" i="7"/>
  <c r="K898" i="7"/>
  <c r="M1272" i="7"/>
  <c r="N791" i="7"/>
  <c r="J1001" i="7"/>
  <c r="J1531" i="7"/>
  <c r="J774" i="7"/>
  <c r="J1091" i="7"/>
  <c r="M1526" i="7"/>
  <c r="J1304" i="7"/>
  <c r="M1567" i="7"/>
  <c r="M1305" i="7"/>
  <c r="J557" i="7"/>
  <c r="I27" i="18"/>
  <c r="K1058" i="7"/>
  <c r="J1282" i="7"/>
  <c r="K520" i="7"/>
  <c r="J580" i="7"/>
  <c r="N746" i="7"/>
  <c r="N1041" i="7"/>
  <c r="N1500" i="7"/>
  <c r="K1516" i="7"/>
  <c r="J1247" i="7"/>
  <c r="J442" i="7"/>
  <c r="J633" i="7"/>
  <c r="K1069" i="7"/>
  <c r="J956" i="7"/>
  <c r="J1543" i="7"/>
  <c r="N912" i="7"/>
  <c r="J1498" i="7"/>
  <c r="J1460" i="7"/>
  <c r="J874" i="7"/>
  <c r="J269" i="7"/>
  <c r="J345" i="7"/>
  <c r="K1469" i="7"/>
  <c r="K412" i="7"/>
  <c r="J1533" i="7"/>
  <c r="K517" i="7"/>
  <c r="J805" i="7"/>
  <c r="N658" i="7"/>
  <c r="N775" i="7"/>
  <c r="J1350" i="7"/>
  <c r="I22" i="18"/>
  <c r="J567" i="7"/>
  <c r="J426" i="7"/>
  <c r="J8" i="7"/>
  <c r="J735" i="7"/>
  <c r="J38" i="7"/>
  <c r="M1557" i="7"/>
  <c r="J802" i="7"/>
  <c r="N787" i="7"/>
  <c r="K1002" i="7"/>
  <c r="J829" i="7"/>
  <c r="K904" i="7"/>
  <c r="K593" i="7"/>
  <c r="J96" i="7"/>
  <c r="K1373" i="7"/>
  <c r="J221" i="7"/>
  <c r="J585" i="7"/>
  <c r="K92" i="7"/>
  <c r="J337" i="7"/>
  <c r="J890" i="7"/>
  <c r="J797" i="7"/>
  <c r="N1417" i="7"/>
  <c r="K1080" i="7"/>
  <c r="J1529" i="7"/>
  <c r="N1309" i="7"/>
  <c r="J1472" i="7"/>
  <c r="J1522" i="7"/>
  <c r="J1228" i="7"/>
  <c r="K1247" i="7"/>
  <c r="J962" i="7"/>
  <c r="J117" i="7"/>
  <c r="J566" i="7"/>
  <c r="M1522" i="7"/>
  <c r="N1177" i="7"/>
  <c r="J1337" i="7"/>
  <c r="J568" i="7"/>
  <c r="J1280" i="7"/>
  <c r="N1471" i="7"/>
  <c r="K762" i="7"/>
  <c r="J449" i="7"/>
  <c r="N1175" i="7"/>
  <c r="J1189" i="7"/>
  <c r="J971" i="7"/>
  <c r="M1553" i="7"/>
  <c r="J1364" i="7"/>
  <c r="M1277" i="7"/>
  <c r="J297" i="7"/>
  <c r="N783" i="7"/>
  <c r="J834" i="7"/>
  <c r="N986" i="7"/>
  <c r="N1402" i="7"/>
  <c r="J926" i="7"/>
  <c r="J478" i="7"/>
  <c r="J859" i="7"/>
  <c r="J689" i="7"/>
  <c r="N1195" i="7"/>
  <c r="J1530" i="7"/>
  <c r="K1331" i="7"/>
  <c r="B1331" i="26" l="1"/>
  <c r="C1331" i="26" s="1"/>
  <c r="E1530" i="26"/>
  <c r="F1530" i="26" s="1"/>
  <c r="D1195" i="26"/>
  <c r="E689" i="26"/>
  <c r="E859" i="26"/>
  <c r="E478" i="26"/>
  <c r="E926" i="26"/>
  <c r="D1402" i="26"/>
  <c r="D986" i="26"/>
  <c r="E834" i="26"/>
  <c r="D783" i="26"/>
  <c r="E297" i="26"/>
  <c r="E1364" i="26"/>
  <c r="E971" i="26"/>
  <c r="E1189" i="26"/>
  <c r="D1175" i="26"/>
  <c r="E449" i="26"/>
  <c r="B762" i="26"/>
  <c r="C762" i="26" s="1"/>
  <c r="D1471" i="26"/>
  <c r="E1280" i="26"/>
  <c r="F1280" i="26" s="1"/>
  <c r="E568" i="26"/>
  <c r="E1337" i="26"/>
  <c r="D1177" i="26"/>
  <c r="E566" i="26"/>
  <c r="E117" i="26"/>
  <c r="E962" i="26"/>
  <c r="B1247" i="26"/>
  <c r="C1247" i="26" s="1"/>
  <c r="E1228" i="26"/>
  <c r="E1522" i="26"/>
  <c r="F1522" i="26" s="1"/>
  <c r="E1472" i="26"/>
  <c r="D1309" i="26"/>
  <c r="E1529" i="26"/>
  <c r="F1529" i="26" s="1"/>
  <c r="B1080" i="26"/>
  <c r="C1080" i="26" s="1"/>
  <c r="D1417" i="26"/>
  <c r="E797" i="26"/>
  <c r="E890" i="26"/>
  <c r="E337" i="26"/>
  <c r="B92" i="26"/>
  <c r="C92" i="26" s="1"/>
  <c r="E585" i="26"/>
  <c r="E221" i="26"/>
  <c r="B1373" i="26"/>
  <c r="C1373" i="26" s="1"/>
  <c r="E96" i="26"/>
  <c r="B593" i="26"/>
  <c r="C593" i="26" s="1"/>
  <c r="B904" i="26"/>
  <c r="C904" i="26" s="1"/>
  <c r="E829" i="26"/>
  <c r="B1002" i="26"/>
  <c r="C1002" i="26" s="1"/>
  <c r="D787" i="26"/>
  <c r="E802" i="26"/>
  <c r="E38" i="26"/>
  <c r="E735" i="26"/>
  <c r="E426" i="26"/>
  <c r="E567" i="26"/>
  <c r="E1350" i="26"/>
  <c r="D775" i="26"/>
  <c r="D658" i="26"/>
  <c r="E805" i="26"/>
  <c r="B517" i="26"/>
  <c r="C517" i="26" s="1"/>
  <c r="E1533" i="26"/>
  <c r="F1533" i="26" s="1"/>
  <c r="B412" i="26"/>
  <c r="C412" i="26" s="1"/>
  <c r="B1469" i="26"/>
  <c r="C1469" i="26" s="1"/>
  <c r="E345" i="26"/>
  <c r="E269" i="26"/>
  <c r="E874" i="26"/>
  <c r="E1460" i="26"/>
  <c r="E1498" i="26"/>
  <c r="D912" i="26"/>
  <c r="E1543" i="26"/>
  <c r="F1543" i="26" s="1"/>
  <c r="E956" i="26"/>
  <c r="B1069" i="26"/>
  <c r="C1069" i="26" s="1"/>
  <c r="E633" i="26"/>
  <c r="E442" i="26"/>
  <c r="E1247" i="26"/>
  <c r="F1247" i="26" s="1"/>
  <c r="B1516" i="26"/>
  <c r="C1516" i="26" s="1"/>
  <c r="F1516" i="26" s="1"/>
  <c r="D1500" i="26"/>
  <c r="D1041" i="26"/>
  <c r="D746" i="26"/>
  <c r="E580" i="26"/>
  <c r="B520" i="26"/>
  <c r="C520" i="26" s="1"/>
  <c r="E1282" i="26"/>
  <c r="F1282" i="26" s="1"/>
  <c r="B1058" i="26"/>
  <c r="C1058" i="26" s="1"/>
  <c r="E557" i="26"/>
  <c r="E1304" i="26"/>
  <c r="F1304" i="26" s="1"/>
  <c r="E1091" i="26"/>
  <c r="E774" i="26"/>
  <c r="E1531" i="26"/>
  <c r="F1531" i="26" s="1"/>
  <c r="E1001" i="26"/>
  <c r="D791" i="26"/>
  <c r="B898" i="26"/>
  <c r="C898" i="26" s="1"/>
  <c r="E782" i="26"/>
  <c r="B1013" i="26"/>
  <c r="C1013" i="26" s="1"/>
  <c r="E863" i="26"/>
  <c r="E987" i="26"/>
  <c r="E28" i="26"/>
  <c r="E1123" i="26"/>
  <c r="E192" i="26"/>
  <c r="E1023" i="26"/>
  <c r="E1253" i="26"/>
  <c r="E746" i="26"/>
  <c r="B1208" i="26"/>
  <c r="C1208" i="26" s="1"/>
  <c r="E1000" i="26"/>
  <c r="D838" i="26"/>
  <c r="D389" i="26"/>
  <c r="E152" i="26"/>
  <c r="E985" i="26"/>
  <c r="E1190" i="26"/>
  <c r="B1119" i="26"/>
  <c r="C1119" i="26" s="1"/>
  <c r="E1458" i="26"/>
  <c r="E1061" i="26"/>
  <c r="B1330" i="26"/>
  <c r="C1330" i="26" s="1"/>
  <c r="D254" i="26"/>
  <c r="B939" i="26"/>
  <c r="C939" i="26" s="1"/>
  <c r="E950" i="26"/>
  <c r="B1418" i="26"/>
  <c r="C1418" i="26" s="1"/>
  <c r="F1418" i="26" s="1"/>
  <c r="E680" i="26"/>
  <c r="E715" i="26"/>
  <c r="E157" i="26"/>
  <c r="E536" i="26"/>
  <c r="B797" i="26"/>
  <c r="C797" i="26" s="1"/>
  <c r="D177" i="26"/>
  <c r="E1367" i="26"/>
  <c r="E112" i="26"/>
  <c r="D804" i="26"/>
  <c r="E92" i="26"/>
  <c r="F92" i="26" s="1"/>
  <c r="D1191" i="26"/>
  <c r="E237" i="26"/>
  <c r="E436" i="26"/>
  <c r="E1503" i="26"/>
  <c r="E285" i="26"/>
  <c r="E1141" i="26"/>
  <c r="B1422" i="26"/>
  <c r="C1422" i="26" s="1"/>
  <c r="E537" i="26"/>
  <c r="E1199" i="26"/>
  <c r="E308" i="26"/>
  <c r="E667" i="26"/>
  <c r="B1063" i="26"/>
  <c r="C1063" i="26" s="1"/>
  <c r="B1166" i="26"/>
  <c r="C1166" i="26" s="1"/>
  <c r="E100" i="26"/>
  <c r="E828" i="26"/>
  <c r="D1099" i="26"/>
  <c r="E1244" i="26"/>
  <c r="B959" i="26"/>
  <c r="C959" i="26" s="1"/>
  <c r="E486" i="26"/>
  <c r="E1051" i="26"/>
  <c r="E1218" i="26"/>
  <c r="E540" i="26"/>
  <c r="D1481" i="26"/>
  <c r="E1279" i="26"/>
  <c r="F1279" i="26" s="1"/>
  <c r="B228" i="26"/>
  <c r="C228" i="26" s="1"/>
  <c r="E1567" i="26"/>
  <c r="F1567" i="26" s="1"/>
  <c r="B617" i="26"/>
  <c r="C617" i="26" s="1"/>
  <c r="E444" i="26"/>
  <c r="E155" i="26"/>
  <c r="D1238" i="26"/>
  <c r="E1040" i="26"/>
  <c r="E895" i="26"/>
  <c r="E172" i="26"/>
  <c r="B1209" i="26"/>
  <c r="C1209" i="26" s="1"/>
  <c r="E1362" i="26"/>
  <c r="E1140" i="26"/>
  <c r="E917" i="26"/>
  <c r="E178" i="26"/>
  <c r="D246" i="26"/>
  <c r="B1427" i="26"/>
  <c r="C1427" i="26" s="1"/>
  <c r="D1367" i="26"/>
  <c r="E578" i="26"/>
  <c r="D898" i="26"/>
  <c r="D562" i="26"/>
  <c r="E795" i="26"/>
  <c r="E839" i="26"/>
  <c r="E827" i="26"/>
  <c r="E1330" i="26"/>
  <c r="B1518" i="26"/>
  <c r="C1518" i="26" s="1"/>
  <c r="B945" i="26"/>
  <c r="C945" i="26" s="1"/>
  <c r="E143" i="26"/>
  <c r="E632" i="26"/>
  <c r="E1310" i="26"/>
  <c r="F1310" i="26" s="1"/>
  <c r="B947" i="26"/>
  <c r="C947" i="26" s="1"/>
  <c r="E480" i="26"/>
  <c r="D574" i="26"/>
  <c r="E876" i="26"/>
  <c r="D688" i="26"/>
  <c r="B288" i="26"/>
  <c r="C288" i="26" s="1"/>
  <c r="E1380" i="26"/>
  <c r="B717" i="26"/>
  <c r="C717" i="26" s="1"/>
  <c r="E682" i="26"/>
  <c r="E1063" i="26"/>
  <c r="D1470" i="26"/>
  <c r="D920" i="26"/>
  <c r="E1198" i="26"/>
  <c r="E1234" i="26"/>
  <c r="E1293" i="26"/>
  <c r="F1293" i="26" s="1"/>
  <c r="E1355" i="26"/>
  <c r="E1212" i="26"/>
  <c r="D339" i="26"/>
  <c r="E248" i="26"/>
  <c r="E938" i="26"/>
  <c r="E1491" i="26"/>
  <c r="E327" i="26"/>
  <c r="B34" i="26"/>
  <c r="C34" i="26" s="1"/>
  <c r="D1323" i="26"/>
  <c r="D326" i="26"/>
  <c r="E1271" i="26"/>
  <c r="F1271" i="26" s="1"/>
  <c r="D853" i="26"/>
  <c r="E205" i="26"/>
  <c r="D538" i="26"/>
  <c r="E1378" i="26"/>
  <c r="E390" i="26"/>
  <c r="B482" i="26"/>
  <c r="C482" i="26" s="1"/>
  <c r="E251" i="26"/>
  <c r="E479" i="26"/>
  <c r="D977" i="26"/>
  <c r="E138" i="26"/>
  <c r="E1312" i="26"/>
  <c r="F1312" i="26" s="1"/>
  <c r="B907" i="26"/>
  <c r="C907" i="26" s="1"/>
  <c r="F907" i="26" s="1"/>
  <c r="E847" i="26"/>
  <c r="B681" i="26"/>
  <c r="C681" i="26" s="1"/>
  <c r="E219" i="26"/>
  <c r="E757" i="26"/>
  <c r="B1108" i="26"/>
  <c r="C1108" i="26" s="1"/>
  <c r="D554" i="26"/>
  <c r="E548" i="26"/>
  <c r="E1545" i="26"/>
  <c r="F1545" i="26" s="1"/>
  <c r="B1480" i="26"/>
  <c r="C1480" i="26" s="1"/>
  <c r="E1401" i="26"/>
  <c r="E1214" i="26"/>
  <c r="D1350" i="26"/>
  <c r="E514" i="26"/>
  <c r="B1099" i="26"/>
  <c r="C1099" i="26" s="1"/>
  <c r="E749" i="26"/>
  <c r="E1144" i="26"/>
  <c r="B1092" i="26"/>
  <c r="C1092" i="26" s="1"/>
  <c r="E252" i="26"/>
  <c r="E809" i="26"/>
  <c r="E1262" i="26"/>
  <c r="F1262" i="26" s="1"/>
  <c r="E1263" i="26"/>
  <c r="F1263" i="26" s="1"/>
  <c r="E1510" i="26"/>
  <c r="B1324" i="26"/>
  <c r="C1324" i="26" s="1"/>
  <c r="E190" i="26"/>
  <c r="E608" i="26"/>
  <c r="E466" i="26"/>
  <c r="D656" i="26"/>
  <c r="D666" i="26"/>
  <c r="D1420" i="26"/>
  <c r="B466" i="26"/>
  <c r="C466" i="26" s="1"/>
  <c r="E642" i="26"/>
  <c r="E1075" i="26"/>
  <c r="D998" i="26"/>
  <c r="B638" i="26"/>
  <c r="C638" i="26" s="1"/>
  <c r="E761" i="26"/>
  <c r="E871" i="26"/>
  <c r="E316" i="26"/>
  <c r="E1208" i="26"/>
  <c r="F1208" i="26" s="1"/>
  <c r="E1534" i="26"/>
  <c r="F1534" i="26" s="1"/>
  <c r="E619" i="26"/>
  <c r="E64" i="26"/>
  <c r="E1527" i="26"/>
  <c r="F1527" i="26" s="1"/>
  <c r="E159" i="26"/>
  <c r="D1242" i="26"/>
  <c r="E522" i="26"/>
  <c r="E850" i="26"/>
  <c r="D991" i="26"/>
  <c r="B64" i="26"/>
  <c r="C64" i="26" s="1"/>
  <c r="E688" i="26"/>
  <c r="D355" i="26"/>
  <c r="B511" i="26"/>
  <c r="C511" i="26" s="1"/>
  <c r="E370" i="26"/>
  <c r="E803" i="26"/>
  <c r="E46" i="26"/>
  <c r="E517" i="26"/>
  <c r="F517" i="26" s="1"/>
  <c r="E1405" i="26"/>
  <c r="E257" i="26"/>
  <c r="E709" i="26"/>
  <c r="E75" i="26"/>
  <c r="D422" i="26"/>
  <c r="E868" i="26"/>
  <c r="E267" i="26"/>
  <c r="E1209" i="26"/>
  <c r="F1209" i="26" s="1"/>
  <c r="B463" i="26"/>
  <c r="C463" i="26" s="1"/>
  <c r="E242" i="26"/>
  <c r="D735" i="26"/>
  <c r="E979" i="26"/>
  <c r="E1518" i="26"/>
  <c r="E1565" i="26"/>
  <c r="F1565" i="26" s="1"/>
  <c r="D1010" i="26"/>
  <c r="E1332" i="26"/>
  <c r="D1077" i="26"/>
  <c r="D1237" i="26"/>
  <c r="E339" i="26"/>
  <c r="B675" i="26"/>
  <c r="C675" i="26" s="1"/>
  <c r="B1235" i="26"/>
  <c r="C1235" i="26" s="1"/>
  <c r="E239" i="26"/>
  <c r="E469" i="26"/>
  <c r="E1444" i="26"/>
  <c r="B958" i="26"/>
  <c r="C958" i="26" s="1"/>
  <c r="D750" i="26"/>
  <c r="D22" i="26"/>
  <c r="E764" i="26"/>
  <c r="E1274" i="26"/>
  <c r="F1274" i="26" s="1"/>
  <c r="D1316" i="26"/>
  <c r="D1046" i="26"/>
  <c r="E476" i="26"/>
  <c r="E42" i="26"/>
  <c r="E1135" i="26"/>
  <c r="E1251" i="26"/>
  <c r="E198" i="26"/>
  <c r="D1449" i="26"/>
  <c r="D1458" i="26"/>
  <c r="E955" i="26"/>
  <c r="E73" i="26"/>
  <c r="E81" i="26"/>
  <c r="B355" i="26"/>
  <c r="C355" i="26" s="1"/>
  <c r="E1342" i="26"/>
  <c r="E1034" i="26"/>
  <c r="E1417" i="26"/>
  <c r="D1332" i="26"/>
  <c r="E119" i="26"/>
  <c r="E648" i="26"/>
  <c r="E417" i="26"/>
  <c r="D1205" i="26"/>
  <c r="B1062" i="26"/>
  <c r="C1062" i="26" s="1"/>
  <c r="B1085" i="26"/>
  <c r="C1085" i="26" s="1"/>
  <c r="E1202" i="26"/>
  <c r="E1395" i="26"/>
  <c r="D762" i="26"/>
  <c r="E1456" i="26"/>
  <c r="B1068" i="26"/>
  <c r="C1068" i="26" s="1"/>
  <c r="E489" i="26"/>
  <c r="B990" i="26"/>
  <c r="C990" i="26" s="1"/>
  <c r="E1227" i="26"/>
  <c r="B467" i="26"/>
  <c r="C467" i="26" s="1"/>
  <c r="D1214" i="26"/>
  <c r="E940" i="26"/>
  <c r="D1035" i="26"/>
  <c r="E841" i="26"/>
  <c r="E447" i="26"/>
  <c r="E88" i="26"/>
  <c r="E72" i="26"/>
  <c r="D649" i="26"/>
  <c r="E1126" i="26"/>
  <c r="E1270" i="26"/>
  <c r="F1270" i="26" s="1"/>
  <c r="D1369" i="26"/>
  <c r="E264" i="26"/>
  <c r="B1453" i="26"/>
  <c r="C1453" i="26" s="1"/>
  <c r="F1453" i="26" s="1"/>
  <c r="E1552" i="26"/>
  <c r="F1552" i="26" s="1"/>
  <c r="B328" i="26"/>
  <c r="C328" i="26" s="1"/>
  <c r="B979" i="26"/>
  <c r="C979" i="26" s="1"/>
  <c r="E381" i="26"/>
  <c r="E1283" i="26"/>
  <c r="F1283" i="26" s="1"/>
  <c r="D1311" i="26"/>
  <c r="E621" i="26"/>
  <c r="B1413" i="26"/>
  <c r="C1413" i="26" s="1"/>
  <c r="E1419" i="26"/>
  <c r="D475" i="26"/>
  <c r="E798" i="26"/>
  <c r="E228" i="26"/>
  <c r="D1333" i="26"/>
  <c r="B18" i="26"/>
  <c r="C18" i="26" s="1"/>
  <c r="B831" i="26"/>
  <c r="C831" i="26" s="1"/>
  <c r="B770" i="26"/>
  <c r="C770" i="26" s="1"/>
  <c r="E223" i="26"/>
  <c r="E529" i="26"/>
  <c r="B1409" i="26"/>
  <c r="C1409" i="26" s="1"/>
  <c r="E814" i="26"/>
  <c r="E669" i="26"/>
  <c r="D580" i="26"/>
  <c r="B768" i="26"/>
  <c r="C768" i="26" s="1"/>
  <c r="E731" i="26"/>
  <c r="B1398" i="26"/>
  <c r="C1398" i="26" s="1"/>
  <c r="F1398" i="26" s="1"/>
  <c r="B344" i="26"/>
  <c r="C344" i="26" s="1"/>
  <c r="F344" i="26" s="1"/>
  <c r="D1028" i="26"/>
  <c r="D1232" i="26"/>
  <c r="E1556" i="26"/>
  <c r="F1556" i="26" s="1"/>
  <c r="D1517" i="26"/>
  <c r="B1211" i="26"/>
  <c r="C1211" i="26" s="1"/>
  <c r="E690" i="26"/>
  <c r="E1072" i="26"/>
  <c r="B222" i="26"/>
  <c r="C222" i="26" s="1"/>
  <c r="E670" i="26"/>
  <c r="E1348" i="26"/>
  <c r="D391" i="26"/>
  <c r="D697" i="26"/>
  <c r="E1127" i="26"/>
  <c r="B1447" i="26"/>
  <c r="C1447" i="26" s="1"/>
  <c r="F1447" i="26" s="1"/>
  <c r="E1515" i="26"/>
  <c r="B643" i="26"/>
  <c r="C643" i="26" s="1"/>
  <c r="B1358" i="26"/>
  <c r="C1358" i="26" s="1"/>
  <c r="B120" i="26"/>
  <c r="C120" i="26" s="1"/>
  <c r="E1478" i="26"/>
  <c r="B440" i="26"/>
  <c r="C440" i="26" s="1"/>
  <c r="E836" i="26"/>
  <c r="B1513" i="26"/>
  <c r="C1513" i="26" s="1"/>
  <c r="E1396" i="26"/>
  <c r="E1132" i="26"/>
  <c r="E1050" i="26"/>
  <c r="D188" i="26"/>
  <c r="E1277" i="26"/>
  <c r="F1277" i="26" s="1"/>
  <c r="D1087" i="26"/>
  <c r="E939" i="26"/>
  <c r="E246" i="26"/>
  <c r="B743" i="26"/>
  <c r="C743" i="26" s="1"/>
  <c r="E1551" i="26"/>
  <c r="F1551" i="26" s="1"/>
  <c r="D1485" i="26"/>
  <c r="D1095" i="26"/>
  <c r="E413" i="26"/>
  <c r="E280" i="26"/>
  <c r="E207" i="26"/>
  <c r="E791" i="26"/>
  <c r="E1323" i="26"/>
  <c r="E1344" i="26"/>
  <c r="E145" i="26"/>
  <c r="E1340" i="26"/>
  <c r="E32" i="26"/>
  <c r="B802" i="26"/>
  <c r="C802" i="26" s="1"/>
  <c r="E1031" i="26"/>
  <c r="E148" i="26"/>
  <c r="D1373" i="26"/>
  <c r="D771" i="26"/>
  <c r="B685" i="26"/>
  <c r="C685" i="26" s="1"/>
  <c r="F685" i="26" s="1"/>
  <c r="B636" i="26"/>
  <c r="C636" i="26" s="1"/>
  <c r="D757" i="26"/>
  <c r="E314" i="26"/>
  <c r="B1314" i="26"/>
  <c r="C1314" i="26" s="1"/>
  <c r="E260" i="26"/>
  <c r="E1176" i="26"/>
  <c r="B1348" i="26"/>
  <c r="C1348" i="26" s="1"/>
  <c r="D668" i="26"/>
  <c r="E1560" i="26"/>
  <c r="F1560" i="26" s="1"/>
  <c r="D1219" i="26"/>
  <c r="E1549" i="26"/>
  <c r="F1549" i="26" s="1"/>
  <c r="D1493" i="26"/>
  <c r="E1317" i="26"/>
  <c r="E965" i="26"/>
  <c r="B1144" i="26"/>
  <c r="C1144" i="26" s="1"/>
  <c r="B1206" i="26"/>
  <c r="C1206" i="26" s="1"/>
  <c r="B1022" i="26"/>
  <c r="C1022" i="26" s="1"/>
  <c r="F1022" i="26" s="1"/>
  <c r="D1257" i="26"/>
  <c r="D1469" i="26"/>
  <c r="B536" i="26"/>
  <c r="C536" i="26" s="1"/>
  <c r="B693" i="26"/>
  <c r="C693" i="26" s="1"/>
  <c r="E1539" i="26"/>
  <c r="F1539" i="26" s="1"/>
  <c r="E1011" i="26"/>
  <c r="E1107" i="26"/>
  <c r="D261" i="26"/>
  <c r="B1045" i="26"/>
  <c r="C1045" i="26" s="1"/>
  <c r="D1093" i="26"/>
  <c r="E730" i="26"/>
  <c r="D356" i="26"/>
  <c r="B1401" i="26"/>
  <c r="C1401" i="26" s="1"/>
  <c r="E1182" i="26"/>
  <c r="E722" i="26"/>
  <c r="E1272" i="26"/>
  <c r="F1272" i="26" s="1"/>
  <c r="E783" i="26"/>
  <c r="E771" i="26"/>
  <c r="D1153" i="26"/>
  <c r="B1003" i="26"/>
  <c r="C1003" i="26" s="1"/>
  <c r="D349" i="26"/>
  <c r="D1397" i="26"/>
  <c r="B774" i="26"/>
  <c r="C774" i="26" s="1"/>
  <c r="B1148" i="26"/>
  <c r="C1148" i="26" s="1"/>
  <c r="E665" i="26"/>
  <c r="E1158" i="26"/>
  <c r="D781" i="26"/>
  <c r="E357" i="26"/>
  <c r="E1408" i="26"/>
  <c r="B895" i="26"/>
  <c r="C895" i="26" s="1"/>
  <c r="D1016" i="26"/>
  <c r="D1355" i="26"/>
  <c r="E1043" i="26"/>
  <c r="E808" i="26"/>
  <c r="E388" i="26"/>
  <c r="E1496" i="26"/>
  <c r="E220" i="26"/>
  <c r="E1098" i="26"/>
  <c r="B1127" i="26"/>
  <c r="C1127" i="26" s="1"/>
  <c r="D532" i="26"/>
  <c r="D803" i="26"/>
  <c r="E681" i="26"/>
  <c r="B632" i="26"/>
  <c r="C632" i="26" s="1"/>
  <c r="E905" i="26"/>
  <c r="E1165" i="26"/>
  <c r="E270" i="26"/>
  <c r="B608" i="26"/>
  <c r="C608" i="26" s="1"/>
  <c r="B299" i="26"/>
  <c r="C299" i="26" s="1"/>
  <c r="E154" i="26"/>
  <c r="B1055" i="26"/>
  <c r="C1055" i="26" s="1"/>
  <c r="F1055" i="26" s="1"/>
  <c r="D1404" i="26"/>
  <c r="B1327" i="26"/>
  <c r="C1327" i="26" s="1"/>
  <c r="F1327" i="26" s="1"/>
  <c r="E753" i="26"/>
  <c r="E636" i="26"/>
  <c r="E1346" i="26"/>
  <c r="E265" i="26"/>
  <c r="E1490" i="26"/>
  <c r="D1129" i="26"/>
  <c r="E397" i="26"/>
  <c r="E1372" i="26"/>
  <c r="E837" i="26"/>
  <c r="E524" i="26"/>
  <c r="E521" i="26"/>
  <c r="E1020" i="26"/>
  <c r="E820" i="26"/>
  <c r="E932" i="26"/>
  <c r="E591" i="26"/>
  <c r="E842" i="26"/>
  <c r="E760" i="26"/>
  <c r="E545" i="26"/>
  <c r="E832" i="26"/>
  <c r="B604" i="26"/>
  <c r="C604" i="26" s="1"/>
  <c r="D712" i="26"/>
  <c r="B1451" i="26"/>
  <c r="C1451" i="26" s="1"/>
  <c r="F1451" i="26" s="1"/>
  <c r="E502" i="26"/>
  <c r="D631" i="26"/>
  <c r="D1284" i="26"/>
  <c r="B981" i="26"/>
  <c r="C981" i="26" s="1"/>
  <c r="D1084" i="26"/>
  <c r="E78" i="26"/>
  <c r="B909" i="26"/>
  <c r="C909" i="26" s="1"/>
  <c r="B471" i="26"/>
  <c r="C471" i="26" s="1"/>
  <c r="B723" i="26"/>
  <c r="C723" i="26" s="1"/>
  <c r="E61" i="26"/>
  <c r="D1453" i="26"/>
  <c r="B1463" i="26"/>
  <c r="C1463" i="26" s="1"/>
  <c r="D1271" i="26"/>
  <c r="E927" i="26"/>
  <c r="D639" i="26"/>
  <c r="E1554" i="26"/>
  <c r="F1554" i="26" s="1"/>
  <c r="E1018" i="26"/>
  <c r="E1413" i="26"/>
  <c r="F1413" i="26" s="1"/>
  <c r="E790" i="26"/>
  <c r="E1446" i="26"/>
  <c r="E693" i="26"/>
  <c r="D1168" i="26"/>
  <c r="B1252" i="26"/>
  <c r="C1252" i="26" s="1"/>
  <c r="E1261" i="26"/>
  <c r="F1261" i="26" s="1"/>
  <c r="E551" i="26"/>
  <c r="D1281" i="26"/>
  <c r="B525" i="26"/>
  <c r="C525" i="26" s="1"/>
  <c r="D504" i="26"/>
  <c r="E463" i="26"/>
  <c r="F463" i="26" s="1"/>
  <c r="E457" i="26"/>
  <c r="B1389" i="26"/>
  <c r="C1389" i="26" s="1"/>
  <c r="E318" i="26"/>
  <c r="E635" i="26"/>
  <c r="D681" i="26"/>
  <c r="B614" i="26"/>
  <c r="C614" i="26" s="1"/>
  <c r="E238" i="26"/>
  <c r="E1414" i="26"/>
  <c r="E433" i="26"/>
  <c r="B1443" i="26"/>
  <c r="C1443" i="26" s="1"/>
  <c r="E1465" i="26"/>
  <c r="D362" i="26"/>
  <c r="B413" i="26"/>
  <c r="C413" i="26" s="1"/>
  <c r="B132" i="26"/>
  <c r="C132" i="26" s="1"/>
  <c r="E606" i="26"/>
  <c r="B574" i="26"/>
  <c r="C574" i="26" s="1"/>
  <c r="D794" i="26"/>
  <c r="D973" i="26"/>
  <c r="B835" i="26"/>
  <c r="C835" i="26" s="1"/>
  <c r="F835" i="26" s="1"/>
  <c r="E144" i="26"/>
  <c r="B70" i="26"/>
  <c r="C70" i="26" s="1"/>
  <c r="E1437" i="26"/>
  <c r="D959" i="26"/>
  <c r="E1130" i="26"/>
  <c r="D329" i="26"/>
  <c r="E44" i="26"/>
  <c r="D1292" i="26"/>
  <c r="D489" i="26"/>
  <c r="B1439" i="26"/>
  <c r="C1439" i="26" s="1"/>
  <c r="D1025" i="26"/>
  <c r="B134" i="26"/>
  <c r="C134" i="26" s="1"/>
  <c r="E928" i="26"/>
  <c r="E569" i="26"/>
  <c r="E201" i="26"/>
  <c r="D892" i="26"/>
  <c r="D1264" i="26"/>
  <c r="B942" i="26"/>
  <c r="C942" i="26" s="1"/>
  <c r="E26" i="26"/>
  <c r="B250" i="26"/>
  <c r="C250" i="26" s="1"/>
  <c r="D1159" i="26"/>
  <c r="D309" i="26"/>
  <c r="B1353" i="26"/>
  <c r="C1353" i="26" s="1"/>
  <c r="B1254" i="26"/>
  <c r="C1254" i="26" s="1"/>
  <c r="B1224" i="26"/>
  <c r="C1224" i="26" s="1"/>
  <c r="E1477" i="26"/>
  <c r="E126" i="26"/>
  <c r="E1197" i="26"/>
  <c r="E1492" i="26"/>
  <c r="E1388" i="26"/>
  <c r="E723" i="26"/>
  <c r="E432" i="26"/>
  <c r="E1231" i="26"/>
  <c r="E461" i="26"/>
  <c r="E411" i="26"/>
  <c r="E612" i="26"/>
  <c r="E816" i="26"/>
  <c r="E76" i="26"/>
  <c r="E713" i="26"/>
  <c r="E195" i="26"/>
  <c r="E1219" i="26"/>
  <c r="E1109" i="26"/>
  <c r="D1325" i="26"/>
  <c r="B16" i="26"/>
  <c r="C16" i="26" s="1"/>
  <c r="E443" i="26"/>
  <c r="E789" i="26"/>
  <c r="D767" i="26"/>
  <c r="E448" i="26"/>
  <c r="E1146" i="26"/>
  <c r="D248" i="26"/>
  <c r="E1085" i="26"/>
  <c r="F1085" i="26" s="1"/>
  <c r="D80" i="26"/>
  <c r="D1347" i="26"/>
  <c r="D995" i="26"/>
  <c r="E687" i="26"/>
  <c r="B1417" i="26"/>
  <c r="C1417" i="26" s="1"/>
  <c r="E721" i="26"/>
  <c r="E684" i="26"/>
  <c r="E202" i="26"/>
  <c r="B911" i="26"/>
  <c r="C911" i="26" s="1"/>
  <c r="E1006" i="26"/>
  <c r="E1028" i="26"/>
  <c r="D815" i="26"/>
  <c r="E358" i="26"/>
  <c r="E1099" i="26"/>
  <c r="E441" i="26"/>
  <c r="D1125" i="26"/>
  <c r="D107" i="26"/>
  <c r="E1448" i="26"/>
  <c r="D180" i="26"/>
  <c r="B1098" i="26"/>
  <c r="C1098" i="26" s="1"/>
  <c r="D918" i="26"/>
  <c r="B73" i="26"/>
  <c r="C73" i="26" s="1"/>
  <c r="D905" i="26"/>
  <c r="B452" i="26"/>
  <c r="C452" i="26" s="1"/>
  <c r="B1499" i="26"/>
  <c r="C1499" i="26" s="1"/>
  <c r="D1197" i="26"/>
  <c r="E359" i="26"/>
  <c r="E1428" i="26"/>
  <c r="E794" i="26"/>
  <c r="E1005" i="26"/>
  <c r="B513" i="26"/>
  <c r="C513" i="26" s="1"/>
  <c r="B1429" i="26"/>
  <c r="C1429" i="26" s="1"/>
  <c r="F1429" i="26" s="1"/>
  <c r="D408" i="26"/>
  <c r="D1042" i="26"/>
  <c r="D1346" i="26"/>
  <c r="B933" i="26"/>
  <c r="C933" i="26" s="1"/>
  <c r="E437" i="26"/>
  <c r="B876" i="26"/>
  <c r="C876" i="26" s="1"/>
  <c r="B224" i="26"/>
  <c r="C224" i="26" s="1"/>
  <c r="D1364" i="26"/>
  <c r="B377" i="26"/>
  <c r="C377" i="26" s="1"/>
  <c r="E1239" i="26"/>
  <c r="B506" i="26"/>
  <c r="C506" i="26" s="1"/>
  <c r="F506" i="26" s="1"/>
  <c r="E1026" i="26"/>
  <c r="D759" i="26"/>
  <c r="D1101" i="26"/>
  <c r="E409" i="26"/>
  <c r="B527" i="26"/>
  <c r="C527" i="26" s="1"/>
  <c r="B488" i="26"/>
  <c r="C488" i="26" s="1"/>
  <c r="E1049" i="26"/>
  <c r="E1114" i="26"/>
  <c r="D766" i="26"/>
  <c r="D1491" i="26"/>
  <c r="B30" i="26"/>
  <c r="C30" i="26" s="1"/>
  <c r="E507" i="26"/>
  <c r="D88" i="26"/>
  <c r="E846" i="26"/>
  <c r="D510" i="26"/>
  <c r="B1503" i="26"/>
  <c r="C1503" i="26" s="1"/>
  <c r="B1049" i="26"/>
  <c r="C1049" i="26" s="1"/>
  <c r="D633" i="26"/>
  <c r="B1479" i="26"/>
  <c r="C1479" i="26" s="1"/>
  <c r="B420" i="26"/>
  <c r="C420" i="26" s="1"/>
  <c r="B741" i="26"/>
  <c r="C741" i="26" s="1"/>
  <c r="D472" i="26"/>
  <c r="B335" i="26"/>
  <c r="C335" i="26" s="1"/>
  <c r="D928" i="26"/>
  <c r="D563" i="26"/>
  <c r="D1371" i="26"/>
  <c r="D1312" i="26"/>
  <c r="E708" i="26"/>
  <c r="E56" i="26"/>
  <c r="E583" i="26"/>
  <c r="E51" i="26"/>
  <c r="E778" i="26"/>
  <c r="E1559" i="26"/>
  <c r="F1559" i="26" s="1"/>
  <c r="B1227" i="26"/>
  <c r="C1227" i="26" s="1"/>
  <c r="E870" i="26"/>
  <c r="B906" i="26"/>
  <c r="C906" i="26" s="1"/>
  <c r="E643" i="26"/>
  <c r="F643" i="26" s="1"/>
  <c r="B922" i="26"/>
  <c r="C922" i="26" s="1"/>
  <c r="F922" i="26" s="1"/>
  <c r="B1248" i="26"/>
  <c r="C1248" i="26" s="1"/>
  <c r="D993" i="26"/>
  <c r="E391" i="26"/>
  <c r="E556" i="26"/>
  <c r="E366" i="26"/>
  <c r="D1439" i="26"/>
  <c r="B1172" i="26"/>
  <c r="C1172" i="26" s="1"/>
  <c r="B712" i="26"/>
  <c r="C712" i="26" s="1"/>
  <c r="E243" i="26"/>
  <c r="D1424" i="26"/>
  <c r="E1062" i="26"/>
  <c r="F1062" i="26" s="1"/>
  <c r="B292" i="26"/>
  <c r="C292" i="26" s="1"/>
  <c r="B993" i="26"/>
  <c r="C993" i="26" s="1"/>
  <c r="E341" i="26"/>
  <c r="D1234" i="26"/>
  <c r="D266" i="26"/>
  <c r="E1463" i="26"/>
  <c r="B1153" i="26"/>
  <c r="C1153" i="26" s="1"/>
  <c r="E1046" i="26"/>
  <c r="E293" i="26"/>
  <c r="D1472" i="26"/>
  <c r="E114" i="26"/>
  <c r="E249" i="26"/>
  <c r="E1547" i="26"/>
  <c r="F1547" i="26" s="1"/>
  <c r="D1501" i="26"/>
  <c r="E1483" i="26"/>
  <c r="E1163" i="26"/>
  <c r="E584" i="26"/>
  <c r="E53" i="26"/>
  <c r="B1317" i="26"/>
  <c r="C1317" i="26" s="1"/>
  <c r="D1278" i="26"/>
  <c r="E1400" i="26"/>
  <c r="E378" i="26"/>
  <c r="E399" i="26"/>
  <c r="E712" i="26"/>
  <c r="E1160" i="26"/>
  <c r="E1377" i="26"/>
  <c r="B591" i="26"/>
  <c r="C591" i="26" s="1"/>
  <c r="B1240" i="26"/>
  <c r="C1240" i="26" s="1"/>
  <c r="E1191" i="26"/>
  <c r="E182" i="26"/>
  <c r="E631" i="26"/>
  <c r="B611" i="26"/>
  <c r="C611" i="26" s="1"/>
  <c r="E1267" i="26"/>
  <c r="F1267" i="26" s="1"/>
  <c r="E1502" i="26"/>
  <c r="D93" i="26"/>
  <c r="B1355" i="26"/>
  <c r="C1355" i="26" s="1"/>
  <c r="E1169" i="26"/>
  <c r="E1300" i="26"/>
  <c r="F1300" i="26" s="1"/>
  <c r="E543" i="26"/>
  <c r="E602" i="26"/>
  <c r="E937" i="26"/>
  <c r="E310" i="26"/>
  <c r="E1113" i="26"/>
  <c r="D1366" i="26"/>
  <c r="E163" i="26"/>
  <c r="E1211" i="26"/>
  <c r="F1211" i="26" s="1"/>
  <c r="E301" i="26"/>
  <c r="E1041" i="26"/>
  <c r="E1471" i="26"/>
  <c r="E184" i="26"/>
  <c r="E212" i="26"/>
  <c r="B1051" i="26"/>
  <c r="C1051" i="26" s="1"/>
  <c r="E1470" i="26"/>
  <c r="D1455" i="26"/>
  <c r="E1039" i="26"/>
  <c r="B1150" i="26"/>
  <c r="C1150" i="26" s="1"/>
  <c r="B1425" i="26"/>
  <c r="C1425" i="26" s="1"/>
  <c r="E232" i="26"/>
  <c r="E1088" i="26"/>
  <c r="E1079" i="26"/>
  <c r="E404" i="26"/>
  <c r="D972" i="26"/>
  <c r="B846" i="26"/>
  <c r="C846" i="26" s="1"/>
  <c r="D1363" i="26"/>
  <c r="D614" i="26"/>
  <c r="D592" i="26"/>
  <c r="E695" i="26"/>
  <c r="E656" i="26"/>
  <c r="E427" i="26"/>
  <c r="E1222" i="26"/>
  <c r="B1026" i="26"/>
  <c r="C1026" i="26" s="1"/>
  <c r="D1479" i="26"/>
  <c r="B824" i="26"/>
  <c r="C824" i="26" s="1"/>
  <c r="E849" i="26"/>
  <c r="D1072" i="26"/>
  <c r="E984" i="26"/>
  <c r="E674" i="26"/>
  <c r="E200" i="26"/>
  <c r="D29" i="26"/>
  <c r="B679" i="26"/>
  <c r="C679" i="26" s="1"/>
  <c r="B446" i="26"/>
  <c r="C446" i="26" s="1"/>
  <c r="B1217" i="26"/>
  <c r="C1217" i="26" s="1"/>
  <c r="D26" i="26"/>
  <c r="B694" i="26"/>
  <c r="C694" i="26" s="1"/>
  <c r="E806" i="26"/>
  <c r="B1197" i="26"/>
  <c r="C1197" i="26" s="1"/>
  <c r="D1482" i="26"/>
  <c r="B334" i="26"/>
  <c r="C334" i="26" s="1"/>
  <c r="E90" i="26"/>
  <c r="D828" i="26"/>
  <c r="D1051" i="26"/>
  <c r="D718" i="26"/>
  <c r="E589" i="26"/>
  <c r="D1483" i="26"/>
  <c r="D1021" i="26"/>
  <c r="D134" i="26"/>
  <c r="D753" i="26"/>
  <c r="E468" i="26"/>
  <c r="B49" i="26"/>
  <c r="C49" i="26" s="1"/>
  <c r="E196" i="26"/>
  <c r="D1484" i="26"/>
  <c r="D1004" i="26"/>
  <c r="B1132" i="26"/>
  <c r="C1132" i="26" s="1"/>
  <c r="D1442" i="26"/>
  <c r="B1200" i="26"/>
  <c r="C1200" i="26" s="1"/>
  <c r="E79" i="26"/>
  <c r="B1019" i="26"/>
  <c r="C1019" i="26" s="1"/>
  <c r="D369" i="26"/>
  <c r="E1321" i="26"/>
  <c r="B552" i="26"/>
  <c r="C552" i="26" s="1"/>
  <c r="D512" i="26"/>
  <c r="D812" i="26"/>
  <c r="D1116" i="26"/>
  <c r="E379" i="26"/>
  <c r="E321" i="26"/>
  <c r="E598" i="26"/>
  <c r="B37" i="26"/>
  <c r="C37" i="26" s="1"/>
  <c r="D737" i="26"/>
  <c r="E477" i="26"/>
  <c r="E694" i="26"/>
  <c r="F694" i="26" s="1"/>
  <c r="E111" i="26"/>
  <c r="E128" i="26"/>
  <c r="E762" i="26"/>
  <c r="F762" i="26" s="1"/>
  <c r="D553" i="26"/>
  <c r="E1054" i="26"/>
  <c r="E1248" i="26"/>
  <c r="F1248" i="26" s="1"/>
  <c r="E209" i="26"/>
  <c r="E739" i="26"/>
  <c r="B1361" i="26"/>
  <c r="C1361" i="26" s="1"/>
  <c r="F1361" i="26" s="1"/>
  <c r="E203" i="26"/>
  <c r="E1077" i="26"/>
  <c r="E445" i="26"/>
  <c r="E787" i="26"/>
  <c r="E1334" i="26"/>
  <c r="E187" i="26"/>
  <c r="E821" i="26"/>
  <c r="B1388" i="26"/>
  <c r="C1388" i="26" s="1"/>
  <c r="B967" i="26"/>
  <c r="C967" i="26" s="1"/>
  <c r="F967" i="26" s="1"/>
  <c r="E1383" i="26"/>
  <c r="D806" i="26"/>
  <c r="E373" i="26"/>
  <c r="B1400" i="26"/>
  <c r="C1400" i="26" s="1"/>
  <c r="E1155" i="26"/>
  <c r="B753" i="26"/>
  <c r="C753" i="26" s="1"/>
  <c r="E1129" i="26"/>
  <c r="E1266" i="26"/>
  <c r="F1266" i="26" s="1"/>
  <c r="E365" i="26"/>
  <c r="D875" i="26"/>
  <c r="B652" i="26"/>
  <c r="C652" i="26" s="1"/>
  <c r="F652" i="26" s="1"/>
  <c r="B1321" i="26"/>
  <c r="C1321" i="26" s="1"/>
  <c r="E618" i="26"/>
  <c r="E1236" i="26"/>
  <c r="E263" i="26"/>
  <c r="D878" i="26"/>
  <c r="D1354" i="26"/>
  <c r="B1364" i="26"/>
  <c r="C1364" i="26" s="1"/>
  <c r="D1044" i="26"/>
  <c r="E678" i="26"/>
  <c r="D144" i="26"/>
  <c r="E87" i="26"/>
  <c r="D1055" i="26"/>
  <c r="B850" i="26"/>
  <c r="C850" i="26" s="1"/>
  <c r="B433" i="26"/>
  <c r="C433" i="26" s="1"/>
  <c r="E975" i="26"/>
  <c r="B201" i="26"/>
  <c r="C201" i="26" s="1"/>
  <c r="B1403" i="26"/>
  <c r="C1403" i="26" s="1"/>
  <c r="B562" i="26"/>
  <c r="C562" i="26" s="1"/>
  <c r="E1100" i="26"/>
  <c r="B251" i="26"/>
  <c r="C251" i="26" s="1"/>
  <c r="D603" i="26"/>
  <c r="E812" i="26"/>
  <c r="B270" i="26"/>
  <c r="C270" i="26" s="1"/>
  <c r="B899" i="26"/>
  <c r="C899" i="26" s="1"/>
  <c r="E393" i="26"/>
  <c r="D1033" i="26"/>
  <c r="D963" i="26"/>
  <c r="E363" i="26"/>
  <c r="E439" i="26"/>
  <c r="B913" i="26"/>
  <c r="C913" i="26" s="1"/>
  <c r="D752" i="26"/>
  <c r="B1215" i="26"/>
  <c r="C1215" i="26" s="1"/>
  <c r="E451" i="26"/>
  <c r="B261" i="26"/>
  <c r="C261" i="26" s="1"/>
  <c r="E1238" i="26"/>
  <c r="B267" i="26"/>
  <c r="C267" i="26" s="1"/>
  <c r="B794" i="26"/>
  <c r="C794" i="26" s="1"/>
  <c r="B195" i="26"/>
  <c r="C195" i="26" s="1"/>
  <c r="B1315" i="26"/>
  <c r="C1315" i="26" s="1"/>
  <c r="E1433" i="26"/>
  <c r="E1145" i="26"/>
  <c r="E857" i="26"/>
  <c r="B1157" i="26"/>
  <c r="C1157" i="26" s="1"/>
  <c r="D1143" i="26"/>
  <c r="E186" i="26"/>
  <c r="B340" i="26"/>
  <c r="C340" i="26" s="1"/>
  <c r="B1066" i="26"/>
  <c r="C1066" i="26" s="1"/>
  <c r="E1474" i="26"/>
  <c r="D929" i="26"/>
  <c r="E813" i="26"/>
  <c r="E1036" i="26"/>
  <c r="B905" i="26"/>
  <c r="C905" i="26" s="1"/>
  <c r="E1193" i="26"/>
  <c r="B1043" i="26"/>
  <c r="C1043" i="26" s="1"/>
  <c r="E353" i="26"/>
  <c r="D979" i="26"/>
  <c r="E1517" i="26"/>
  <c r="E878" i="26"/>
  <c r="B908" i="26"/>
  <c r="C908" i="26" s="1"/>
  <c r="B894" i="26"/>
  <c r="C894" i="26" s="1"/>
  <c r="E1240" i="26"/>
  <c r="D550" i="26"/>
  <c r="E1017" i="26"/>
  <c r="B1360" i="26"/>
  <c r="C1360" i="26" s="1"/>
  <c r="B811" i="26"/>
  <c r="C811" i="26" s="1"/>
  <c r="D1057" i="26"/>
  <c r="E605" i="26"/>
  <c r="D34" i="26"/>
  <c r="E592" i="26"/>
  <c r="D1208" i="26"/>
  <c r="E67" i="26"/>
  <c r="D468" i="26"/>
  <c r="E747" i="26"/>
  <c r="D584" i="26"/>
  <c r="E1254" i="26"/>
  <c r="B597" i="26"/>
  <c r="C597" i="26" s="1"/>
  <c r="F597" i="26" s="1"/>
  <c r="B624" i="26"/>
  <c r="C624" i="26" s="1"/>
  <c r="D17" i="26"/>
  <c r="E50" i="26"/>
  <c r="B1390" i="26"/>
  <c r="C1390" i="26" s="1"/>
  <c r="B444" i="26"/>
  <c r="C444" i="26" s="1"/>
  <c r="D58" i="26"/>
  <c r="B1030" i="26"/>
  <c r="C1030" i="26" s="1"/>
  <c r="D1337" i="26"/>
  <c r="B1130" i="26"/>
  <c r="C1130" i="26" s="1"/>
  <c r="E1443" i="26"/>
  <c r="D1322" i="26"/>
  <c r="D1024" i="26"/>
  <c r="D1091" i="26"/>
  <c r="D795" i="26"/>
  <c r="B966" i="26"/>
  <c r="C966" i="26" s="1"/>
  <c r="D703" i="26"/>
  <c r="E1002" i="26"/>
  <c r="F1002" i="26" s="1"/>
  <c r="E1007" i="26"/>
  <c r="E24" i="26"/>
  <c r="E431" i="26"/>
  <c r="E1010" i="26"/>
  <c r="D1276" i="26"/>
  <c r="E1081" i="26"/>
  <c r="D738" i="26"/>
  <c r="E1416" i="26"/>
  <c r="E91" i="26"/>
  <c r="E604" i="26"/>
  <c r="B1490" i="26"/>
  <c r="C1490" i="26" s="1"/>
  <c r="D856" i="26"/>
  <c r="D1069" i="26"/>
  <c r="D1302" i="26"/>
  <c r="D831" i="26"/>
  <c r="E1303" i="26"/>
  <c r="F1303" i="26" s="1"/>
  <c r="B319" i="26"/>
  <c r="C319" i="26" s="1"/>
  <c r="D1320" i="26"/>
  <c r="D433" i="26"/>
  <c r="E276" i="26"/>
  <c r="E48" i="26"/>
  <c r="E392" i="26"/>
  <c r="E401" i="26"/>
  <c r="D927" i="26"/>
  <c r="E1143" i="26"/>
  <c r="D200" i="26"/>
  <c r="B825" i="26"/>
  <c r="C825" i="26" s="1"/>
  <c r="E1201" i="26"/>
  <c r="E309" i="26"/>
  <c r="E641" i="26"/>
  <c r="B1025" i="26"/>
  <c r="C1025" i="26" s="1"/>
  <c r="E313" i="26"/>
  <c r="E244" i="26"/>
  <c r="E356" i="26"/>
  <c r="B530" i="26"/>
  <c r="C530" i="26" s="1"/>
  <c r="D1133" i="26"/>
  <c r="E132" i="26"/>
  <c r="E410" i="26"/>
  <c r="B1195" i="26"/>
  <c r="C1195" i="26" s="1"/>
  <c r="E1314" i="26"/>
  <c r="F1314" i="26" s="1"/>
  <c r="D764" i="26"/>
  <c r="E19" i="26"/>
  <c r="B815" i="26"/>
  <c r="C815" i="26" s="1"/>
  <c r="B844" i="26"/>
  <c r="C844" i="26" s="1"/>
  <c r="F844" i="26" s="1"/>
  <c r="E490" i="26"/>
  <c r="D491" i="26"/>
  <c r="E1019" i="26"/>
  <c r="E1078" i="26"/>
  <c r="E891" i="26"/>
  <c r="E934" i="26"/>
  <c r="E1207" i="26"/>
  <c r="E121" i="26"/>
  <c r="E611" i="26"/>
  <c r="D1503" i="26"/>
  <c r="B1452" i="26"/>
  <c r="C1452" i="26" s="1"/>
  <c r="D953" i="26"/>
  <c r="E160" i="26"/>
  <c r="D1201" i="26"/>
  <c r="E1278" i="26"/>
  <c r="F1278" i="26" s="1"/>
  <c r="E1092" i="26"/>
  <c r="D1155" i="26"/>
  <c r="D724" i="26"/>
  <c r="B828" i="26"/>
  <c r="C828" i="26" s="1"/>
  <c r="B1207" i="26"/>
  <c r="C1207" i="26" s="1"/>
  <c r="E68" i="26"/>
  <c r="E1167" i="26"/>
  <c r="D571" i="26"/>
  <c r="B376" i="26"/>
  <c r="C376" i="26" s="1"/>
  <c r="E993" i="26"/>
  <c r="F993" i="26" s="1"/>
  <c r="E77" i="26"/>
  <c r="B1478" i="26"/>
  <c r="C1478" i="26" s="1"/>
  <c r="D390" i="26"/>
  <c r="B776" i="26"/>
  <c r="C776" i="26" s="1"/>
  <c r="E1203" i="26"/>
  <c r="D588" i="26"/>
  <c r="E1224" i="26"/>
  <c r="F1224" i="26" s="1"/>
  <c r="B821" i="26"/>
  <c r="C821" i="26" s="1"/>
  <c r="D1457" i="26"/>
  <c r="E861" i="26"/>
  <c r="B639" i="26"/>
  <c r="C639" i="26" s="1"/>
  <c r="E206" i="26"/>
  <c r="B1088" i="26"/>
  <c r="C1088" i="26" s="1"/>
  <c r="E1133" i="26"/>
  <c r="B1031" i="26"/>
  <c r="C1031" i="26" s="1"/>
  <c r="B561" i="26"/>
  <c r="C561" i="26" s="1"/>
  <c r="E714" i="26"/>
  <c r="B956" i="26"/>
  <c r="C956" i="26" s="1"/>
  <c r="D958" i="26"/>
  <c r="D1384" i="26"/>
  <c r="D1348" i="26"/>
  <c r="E1258" i="26"/>
  <c r="F1258" i="26" s="1"/>
  <c r="D65" i="26"/>
  <c r="D1032" i="26"/>
  <c r="E135" i="26"/>
  <c r="E587" i="26"/>
  <c r="E188" i="26"/>
  <c r="E1403" i="26"/>
  <c r="B379" i="26"/>
  <c r="C379" i="26" s="1"/>
  <c r="B23" i="26"/>
  <c r="C23" i="26" s="1"/>
  <c r="E676" i="26"/>
  <c r="D808" i="26"/>
  <c r="D247" i="26"/>
  <c r="D1295" i="26"/>
  <c r="B61" i="26"/>
  <c r="C61" i="26" s="1"/>
  <c r="B924" i="26"/>
  <c r="C924" i="26" s="1"/>
  <c r="E921" i="26"/>
  <c r="E177" i="26"/>
  <c r="B1213" i="26"/>
  <c r="C1213" i="26" s="1"/>
  <c r="D1094" i="26"/>
  <c r="E211" i="26"/>
  <c r="E763" i="26"/>
  <c r="E1487" i="26"/>
  <c r="D1132" i="26"/>
  <c r="E304" i="26"/>
  <c r="B885" i="26"/>
  <c r="C885" i="26" s="1"/>
  <c r="B1089" i="26"/>
  <c r="C1089" i="26" s="1"/>
  <c r="B1486" i="26"/>
  <c r="C1486" i="26" s="1"/>
  <c r="E744" i="26"/>
  <c r="D1513" i="26"/>
  <c r="B1177" i="26"/>
  <c r="C1177" i="26" s="1"/>
  <c r="E317" i="26"/>
  <c r="E274" i="26"/>
  <c r="E1297" i="26"/>
  <c r="F1297" i="26" s="1"/>
  <c r="E103" i="26"/>
  <c r="B1167" i="26"/>
  <c r="C1167" i="26" s="1"/>
  <c r="E25" i="26"/>
  <c r="E936" i="26"/>
  <c r="D1452" i="26"/>
  <c r="B1449" i="26"/>
  <c r="C1449" i="26" s="1"/>
  <c r="F1449" i="26" s="1"/>
  <c r="B1104" i="26"/>
  <c r="C1104" i="26" s="1"/>
  <c r="E1275" i="26"/>
  <c r="F1275" i="26" s="1"/>
  <c r="E342" i="26"/>
  <c r="D1065" i="26"/>
  <c r="E408" i="26"/>
  <c r="B522" i="26"/>
  <c r="C522" i="26" s="1"/>
  <c r="B1077" i="26"/>
  <c r="C1077" i="26" s="1"/>
  <c r="E493" i="26"/>
  <c r="B1402" i="26"/>
  <c r="C1402" i="26" s="1"/>
  <c r="B1196" i="26"/>
  <c r="C1196" i="26" s="1"/>
  <c r="E372" i="26"/>
  <c r="E784" i="26"/>
  <c r="E497" i="26"/>
  <c r="E818" i="26"/>
  <c r="E718" i="26"/>
  <c r="E530" i="26"/>
  <c r="E515" i="26"/>
  <c r="E66" i="26"/>
  <c r="D942" i="26"/>
  <c r="E420" i="26"/>
  <c r="F420" i="26" s="1"/>
  <c r="E222" i="26"/>
  <c r="F222" i="26" s="1"/>
  <c r="D1139" i="26"/>
  <c r="B1245" i="26"/>
  <c r="C1245" i="26" s="1"/>
  <c r="D1416" i="26"/>
  <c r="E1102" i="26"/>
  <c r="E368" i="26"/>
  <c r="E845" i="26"/>
  <c r="E272" i="26"/>
  <c r="B1410" i="26"/>
  <c r="C1410" i="26" s="1"/>
  <c r="E733" i="26"/>
  <c r="E1479" i="26"/>
  <c r="F1479" i="26" s="1"/>
  <c r="B1231" i="26"/>
  <c r="C1231" i="26" s="1"/>
  <c r="D1008" i="26"/>
  <c r="E894" i="26"/>
  <c r="F894" i="26" s="1"/>
  <c r="D1172" i="26"/>
  <c r="B510" i="26"/>
  <c r="C510" i="26" s="1"/>
  <c r="E1003" i="26"/>
  <c r="D21" i="26"/>
  <c r="E1427" i="26"/>
  <c r="D644" i="26"/>
  <c r="E995" i="26"/>
  <c r="B1190" i="26"/>
  <c r="C1190" i="26" s="1"/>
  <c r="B515" i="26"/>
  <c r="C515" i="26" s="1"/>
  <c r="B312" i="26"/>
  <c r="C312" i="26" s="1"/>
  <c r="E421" i="26"/>
  <c r="D1410" i="26"/>
  <c r="B943" i="26"/>
  <c r="C943" i="26" s="1"/>
  <c r="D1014" i="26"/>
  <c r="D442" i="26"/>
  <c r="D1250" i="26"/>
  <c r="E74" i="26"/>
  <c r="E865" i="26"/>
  <c r="E983" i="26"/>
  <c r="E124" i="26"/>
  <c r="D51" i="26"/>
  <c r="E856" i="26"/>
  <c r="E83" i="26"/>
  <c r="D1394" i="26"/>
  <c r="D522" i="26"/>
  <c r="E332" i="26"/>
  <c r="B135" i="26"/>
  <c r="C135" i="26" s="1"/>
  <c r="E607" i="26"/>
  <c r="B1005" i="26"/>
  <c r="C1005" i="26" s="1"/>
  <c r="B687" i="26"/>
  <c r="C687" i="26" s="1"/>
  <c r="B496" i="26"/>
  <c r="C496" i="26" s="1"/>
  <c r="B1508" i="26"/>
  <c r="C1508" i="26" s="1"/>
  <c r="B425" i="26"/>
  <c r="C425" i="26" s="1"/>
  <c r="F425" i="26" s="1"/>
  <c r="D1085" i="26"/>
  <c r="D36" i="26"/>
  <c r="D1203" i="26"/>
  <c r="B783" i="26"/>
  <c r="C783" i="26" s="1"/>
  <c r="E41" i="26"/>
  <c r="E579" i="26"/>
  <c r="E912" i="26"/>
  <c r="D1210" i="26"/>
  <c r="E229" i="26"/>
  <c r="E1564" i="26"/>
  <c r="F1564" i="26" s="1"/>
  <c r="E817" i="26"/>
  <c r="E745" i="26"/>
  <c r="D626" i="26"/>
  <c r="E853" i="26"/>
  <c r="B1214" i="26"/>
  <c r="C1214" i="26" s="1"/>
  <c r="B521" i="26"/>
  <c r="C521" i="26" s="1"/>
  <c r="D414" i="26"/>
  <c r="E387" i="26"/>
  <c r="B1320" i="26"/>
  <c r="C1320" i="26" s="1"/>
  <c r="D465" i="26"/>
  <c r="D559" i="26"/>
  <c r="E1110" i="26"/>
  <c r="E1391" i="26"/>
  <c r="E1499" i="26"/>
  <c r="E95" i="26"/>
  <c r="E481" i="26"/>
  <c r="D984" i="26"/>
  <c r="E1475" i="26"/>
  <c r="E1268" i="26"/>
  <c r="F1268" i="26" s="1"/>
  <c r="E896" i="26"/>
  <c r="E810" i="26"/>
  <c r="E1249" i="26"/>
  <c r="B1184" i="26"/>
  <c r="C1184" i="26" s="1"/>
  <c r="D971" i="26"/>
  <c r="E488" i="26"/>
  <c r="F488" i="26" s="1"/>
  <c r="E110" i="26"/>
  <c r="E199" i="26"/>
  <c r="E216" i="26"/>
  <c r="E278" i="26"/>
  <c r="E1335" i="26"/>
  <c r="E625" i="26"/>
  <c r="E1148" i="26"/>
  <c r="B77" i="26"/>
  <c r="C77" i="26" s="1"/>
  <c r="E815" i="26"/>
  <c r="E470" i="26"/>
  <c r="E430" i="26"/>
  <c r="E1068" i="26"/>
  <c r="F1068" i="26" s="1"/>
  <c r="E933" i="26"/>
  <c r="E542" i="26"/>
  <c r="E660" i="26"/>
  <c r="E792" i="26"/>
  <c r="E1164" i="26"/>
  <c r="B879" i="26"/>
  <c r="C879" i="26" s="1"/>
  <c r="E99" i="26"/>
  <c r="D1247" i="26"/>
  <c r="E1047" i="26"/>
  <c r="D736" i="26"/>
  <c r="E338" i="26"/>
  <c r="D910" i="26"/>
  <c r="E959" i="26"/>
  <c r="F959" i="26" s="1"/>
  <c r="E40" i="26"/>
  <c r="E1343" i="26"/>
  <c r="E823" i="26"/>
  <c r="E873" i="26"/>
  <c r="E412" i="26"/>
  <c r="F412" i="26" s="1"/>
  <c r="B983" i="26"/>
  <c r="C983" i="26" s="1"/>
  <c r="B1438" i="26"/>
  <c r="C1438" i="26" s="1"/>
  <c r="B834" i="26"/>
  <c r="C834" i="26" s="1"/>
  <c r="E1232" i="26"/>
  <c r="E766" i="26"/>
  <c r="E416" i="26"/>
  <c r="E1217" i="26"/>
  <c r="F1217" i="26" s="1"/>
  <c r="E1173" i="26"/>
  <c r="E328" i="26"/>
  <c r="F328" i="26" s="1"/>
  <c r="D411" i="26"/>
  <c r="D1089" i="26"/>
  <c r="E785" i="26"/>
  <c r="E49" i="26"/>
  <c r="E1532" i="26"/>
  <c r="F1532" i="26" s="1"/>
  <c r="D19" i="26"/>
  <c r="B677" i="26"/>
  <c r="C677" i="26" s="1"/>
  <c r="D1290" i="26"/>
  <c r="E191" i="26"/>
  <c r="D1400" i="26"/>
  <c r="D650" i="26"/>
  <c r="D218" i="26"/>
  <c r="B1460" i="26"/>
  <c r="C1460" i="26" s="1"/>
  <c r="E204" i="26"/>
  <c r="D376" i="26"/>
  <c r="D659" i="26"/>
  <c r="E561" i="26"/>
  <c r="D1090" i="26"/>
  <c r="D897" i="26"/>
  <c r="B1226" i="26"/>
  <c r="C1226" i="26" s="1"/>
  <c r="D169" i="26"/>
  <c r="B422" i="26"/>
  <c r="C422" i="26" s="1"/>
  <c r="B549" i="26"/>
  <c r="C549" i="26" s="1"/>
  <c r="B122" i="26"/>
  <c r="C122" i="26" s="1"/>
  <c r="B1509" i="26"/>
  <c r="C1509" i="26" s="1"/>
  <c r="F1509" i="26" s="1"/>
  <c r="D1509" i="26"/>
  <c r="E371" i="26"/>
  <c r="E1166" i="26"/>
  <c r="F1166" i="26" s="1"/>
  <c r="E825" i="26"/>
  <c r="F825" i="26" s="1"/>
  <c r="D1494" i="26"/>
  <c r="E968" i="26"/>
  <c r="B1232" i="26"/>
  <c r="C1232" i="26" s="1"/>
  <c r="B1454" i="26"/>
  <c r="C1454" i="26" s="1"/>
  <c r="F1454" i="26" s="1"/>
  <c r="E719" i="26"/>
  <c r="E162" i="26"/>
  <c r="B759" i="26"/>
  <c r="C759" i="26" s="1"/>
  <c r="E1394" i="26"/>
  <c r="D1230" i="26"/>
  <c r="E1462" i="26"/>
  <c r="B141" i="26"/>
  <c r="C141" i="26" s="1"/>
  <c r="E634" i="26"/>
  <c r="B1434" i="26"/>
  <c r="C1434" i="26" s="1"/>
  <c r="D820" i="26"/>
  <c r="D1511" i="26"/>
  <c r="E1512" i="26"/>
  <c r="B1064" i="26"/>
  <c r="C1064" i="26" s="1"/>
  <c r="D190" i="26"/>
  <c r="E492" i="26"/>
  <c r="B451" i="26"/>
  <c r="C451" i="26" s="1"/>
  <c r="E638" i="26"/>
  <c r="E1434" i="26"/>
  <c r="E173" i="26"/>
  <c r="E180" i="26"/>
  <c r="E964" i="26"/>
  <c r="D990" i="26"/>
  <c r="E822" i="26"/>
  <c r="E855" i="26"/>
  <c r="E897" i="26"/>
  <c r="B1044" i="26"/>
  <c r="C1044" i="26" s="1"/>
  <c r="E120" i="26"/>
  <c r="E320" i="26"/>
  <c r="D1389" i="26"/>
  <c r="B161" i="26"/>
  <c r="C161" i="26" s="1"/>
  <c r="D1465" i="26"/>
  <c r="E886" i="26"/>
  <c r="E1257" i="26"/>
  <c r="F1257" i="26" s="1"/>
  <c r="D1478" i="26"/>
  <c r="B931" i="26"/>
  <c r="C931" i="26" s="1"/>
  <c r="E179" i="26"/>
  <c r="D1047" i="26"/>
  <c r="E852" i="26"/>
  <c r="B1456" i="26"/>
  <c r="C1456" i="26" s="1"/>
  <c r="E1438" i="26"/>
  <c r="F1438" i="26" s="1"/>
  <c r="D740" i="26"/>
  <c r="D955" i="26"/>
  <c r="E82" i="26"/>
  <c r="B1399" i="26"/>
  <c r="C1399" i="26" s="1"/>
  <c r="F1399" i="26" s="1"/>
  <c r="D482" i="26"/>
  <c r="E194" i="26"/>
  <c r="E324" i="26"/>
  <c r="E93" i="26"/>
  <c r="E1519" i="26"/>
  <c r="F1519" i="26" s="1"/>
  <c r="E455" i="26"/>
  <c r="E36" i="26"/>
  <c r="B112" i="26"/>
  <c r="C112" i="26" s="1"/>
  <c r="E943" i="26"/>
  <c r="F943" i="26" s="1"/>
  <c r="E946" i="26"/>
  <c r="E300" i="26"/>
  <c r="B1333" i="26"/>
  <c r="C1333" i="26" s="1"/>
  <c r="D374" i="26"/>
  <c r="D1240" i="26"/>
  <c r="E1540" i="26"/>
  <c r="F1540" i="26" s="1"/>
  <c r="E104" i="26"/>
  <c r="E65" i="26"/>
  <c r="E661" i="26"/>
  <c r="B398" i="26"/>
  <c r="C398" i="26" s="1"/>
  <c r="E1094" i="26"/>
  <c r="E141" i="26"/>
  <c r="D452" i="26"/>
  <c r="B880" i="26"/>
  <c r="C880" i="26" s="1"/>
  <c r="E582" i="26"/>
  <c r="E1457" i="26"/>
  <c r="E925" i="26"/>
  <c r="E520" i="26"/>
  <c r="F520" i="26" s="1"/>
  <c r="E71" i="26"/>
  <c r="E1037" i="26"/>
  <c r="D1136" i="26"/>
  <c r="B848" i="26"/>
  <c r="C848" i="26" s="1"/>
  <c r="B529" i="26"/>
  <c r="C529" i="26" s="1"/>
  <c r="D315" i="26"/>
  <c r="D320" i="26"/>
  <c r="D1081" i="26"/>
  <c r="E131" i="26"/>
  <c r="E218" i="26"/>
  <c r="E1397" i="26"/>
  <c r="E113" i="26"/>
  <c r="B1426" i="26"/>
  <c r="C1426" i="26" s="1"/>
  <c r="E899" i="26"/>
  <c r="E247" i="26"/>
  <c r="D1056" i="26"/>
  <c r="E1333" i="26"/>
  <c r="F1333" i="26" s="1"/>
  <c r="E419" i="26"/>
  <c r="E755" i="26"/>
  <c r="D283" i="26"/>
  <c r="E415" i="26"/>
  <c r="D1066" i="26"/>
  <c r="E1435" i="26"/>
  <c r="B1501" i="26"/>
  <c r="C1501" i="26" s="1"/>
  <c r="F1501" i="26" s="1"/>
  <c r="E423" i="26"/>
  <c r="E259" i="26"/>
  <c r="D348" i="26"/>
  <c r="D1186" i="26"/>
  <c r="E405" i="26"/>
  <c r="E982" i="26"/>
  <c r="B241" i="26"/>
  <c r="C241" i="26" s="1"/>
  <c r="B1016" i="26"/>
  <c r="C1016" i="26" s="1"/>
  <c r="F1016" i="26" s="1"/>
  <c r="E396" i="26"/>
  <c r="D1020" i="26"/>
  <c r="E465" i="26"/>
  <c r="B503" i="26"/>
  <c r="C503" i="26" s="1"/>
  <c r="B1462" i="26"/>
  <c r="C1462" i="26" s="1"/>
  <c r="D675" i="26"/>
  <c r="E383" i="26"/>
  <c r="E1374" i="26"/>
  <c r="B1230" i="26"/>
  <c r="C1230" i="26" s="1"/>
  <c r="E1226" i="26"/>
  <c r="B1243" i="26"/>
  <c r="C1243" i="26" s="1"/>
  <c r="E1241" i="26"/>
  <c r="D1437" i="26"/>
  <c r="D1146" i="26"/>
  <c r="E640" i="26"/>
  <c r="E555" i="26"/>
  <c r="D223" i="26"/>
  <c r="E1360" i="26"/>
  <c r="E166" i="26"/>
  <c r="D435" i="26"/>
  <c r="B655" i="26"/>
  <c r="C655" i="26" s="1"/>
  <c r="B1086" i="26"/>
  <c r="C1086" i="26" s="1"/>
  <c r="E691" i="26"/>
  <c r="E245" i="26"/>
  <c r="E450" i="26"/>
  <c r="E464" i="26"/>
  <c r="B459" i="26"/>
  <c r="C459" i="26" s="1"/>
  <c r="B1319" i="26"/>
  <c r="C1319" i="26" s="1"/>
  <c r="E593" i="26"/>
  <c r="B534" i="26"/>
  <c r="C534" i="26" s="1"/>
  <c r="E1349" i="26"/>
  <c r="D328" i="26"/>
  <c r="E1537" i="26"/>
  <c r="F1537" i="26" s="1"/>
  <c r="D758" i="26"/>
  <c r="E923" i="26"/>
  <c r="E1156" i="26"/>
  <c r="E129" i="26"/>
  <c r="B1126" i="26"/>
  <c r="C1126" i="26" s="1"/>
  <c r="D1040" i="26"/>
  <c r="E273" i="26"/>
  <c r="E428" i="26"/>
  <c r="E1288" i="26"/>
  <c r="F1288" i="26" s="1"/>
  <c r="E351" i="26"/>
  <c r="D1422" i="26"/>
  <c r="B859" i="26"/>
  <c r="C859" i="26" s="1"/>
  <c r="E37" i="26"/>
  <c r="E494" i="26"/>
  <c r="D821" i="26"/>
  <c r="E726" i="26"/>
  <c r="B1414" i="26"/>
  <c r="C1414" i="26" s="1"/>
  <c r="E1476" i="26"/>
  <c r="E375" i="26"/>
  <c r="D224" i="26"/>
  <c r="D568" i="26"/>
  <c r="E750" i="26"/>
  <c r="B1372" i="26"/>
  <c r="C1372" i="26" s="1"/>
  <c r="B1183" i="26"/>
  <c r="C1183" i="26" s="1"/>
  <c r="E574" i="26"/>
  <c r="F574" i="26" s="1"/>
  <c r="E1157" i="26"/>
  <c r="D982" i="26"/>
  <c r="E84" i="26"/>
  <c r="B232" i="26"/>
  <c r="C232" i="26" s="1"/>
  <c r="B1169" i="26"/>
  <c r="C1169" i="26" s="1"/>
  <c r="B1473" i="26"/>
  <c r="C1473" i="26" s="1"/>
  <c r="F1473" i="26" s="1"/>
  <c r="E1119" i="26"/>
  <c r="F1119" i="26" s="1"/>
  <c r="B448" i="26"/>
  <c r="C448" i="26" s="1"/>
  <c r="B1090" i="26"/>
  <c r="C1090" i="26" s="1"/>
  <c r="E474" i="26"/>
  <c r="E139" i="26"/>
  <c r="E1134" i="26"/>
  <c r="E963" i="26"/>
  <c r="E686" i="26"/>
  <c r="B1363" i="26"/>
  <c r="C1363" i="26" s="1"/>
  <c r="D869" i="26"/>
  <c r="E1324" i="26"/>
  <c r="F1324" i="26" s="1"/>
  <c r="D839" i="26"/>
  <c r="B416" i="26"/>
  <c r="C416" i="26" s="1"/>
  <c r="B890" i="26"/>
  <c r="C890" i="26" s="1"/>
  <c r="E1171" i="26"/>
  <c r="E772" i="26"/>
  <c r="B1084" i="26"/>
  <c r="C1084" i="26" s="1"/>
  <c r="D604" i="26"/>
  <c r="E716" i="26"/>
  <c r="B836" i="26"/>
  <c r="C836" i="26" s="1"/>
  <c r="E698" i="26"/>
  <c r="D68" i="26"/>
  <c r="D1423" i="26"/>
  <c r="D330" i="26"/>
  <c r="D16" i="26"/>
  <c r="B1210" i="26"/>
  <c r="C1210" i="26" s="1"/>
  <c r="D1438" i="26"/>
  <c r="D145" i="26"/>
  <c r="D1468" i="26"/>
  <c r="D700" i="26"/>
  <c r="E869" i="26"/>
  <c r="D816" i="26"/>
  <c r="D710" i="26"/>
  <c r="E860" i="26"/>
  <c r="E573" i="26"/>
  <c r="E30" i="26"/>
  <c r="F30" i="26" s="1"/>
  <c r="E535" i="26"/>
  <c r="E1174" i="26"/>
  <c r="D1390" i="26"/>
  <c r="B758" i="26"/>
  <c r="C758" i="26" s="1"/>
  <c r="B1253" i="26"/>
  <c r="C1253" i="26" s="1"/>
  <c r="B208" i="26"/>
  <c r="C208" i="26" s="1"/>
  <c r="D695" i="26"/>
  <c r="D1054" i="26"/>
  <c r="B131" i="26"/>
  <c r="C131" i="26" s="1"/>
  <c r="B889" i="26"/>
  <c r="C889" i="26" s="1"/>
  <c r="B700" i="26"/>
  <c r="C700" i="26" s="1"/>
  <c r="B1233" i="26"/>
  <c r="C1233" i="26" s="1"/>
  <c r="D844" i="26"/>
  <c r="E250" i="26"/>
  <c r="F250" i="26" s="1"/>
  <c r="E1385" i="26"/>
  <c r="E334" i="26"/>
  <c r="F334" i="26" s="1"/>
  <c r="E287" i="26"/>
  <c r="B1014" i="26"/>
  <c r="C1014" i="26" s="1"/>
  <c r="F1014" i="26" s="1"/>
  <c r="B1500" i="26"/>
  <c r="C1500" i="26" s="1"/>
  <c r="D483" i="26"/>
  <c r="E702" i="26"/>
  <c r="B1123" i="26"/>
  <c r="C1123" i="26" s="1"/>
  <c r="E1393" i="26"/>
  <c r="E330" i="26"/>
  <c r="D689" i="26"/>
  <c r="E577" i="26"/>
  <c r="B1474" i="26"/>
  <c r="C1474" i="26" s="1"/>
  <c r="E1080" i="26"/>
  <c r="F1080" i="26" s="1"/>
  <c r="E748" i="26"/>
  <c r="E1012" i="26"/>
  <c r="E931" i="26"/>
  <c r="E453" i="26"/>
  <c r="B331" i="26"/>
  <c r="C331" i="26" s="1"/>
  <c r="B912" i="26"/>
  <c r="C912" i="26" s="1"/>
  <c r="B602" i="26"/>
  <c r="C602" i="26" s="1"/>
  <c r="E538" i="26"/>
  <c r="E516" i="26"/>
  <c r="E137" i="26"/>
  <c r="D1001" i="26"/>
  <c r="B975" i="26"/>
  <c r="C975" i="26" s="1"/>
  <c r="D398" i="26"/>
  <c r="E935" i="26"/>
  <c r="D849" i="26"/>
  <c r="E394" i="26"/>
  <c r="E1442" i="26"/>
  <c r="B1142" i="26"/>
  <c r="C1142" i="26" s="1"/>
  <c r="D466" i="26"/>
  <c r="E1495" i="26"/>
  <c r="B1118" i="26"/>
  <c r="C1118" i="26" s="1"/>
  <c r="D1227" i="26"/>
  <c r="B305" i="26"/>
  <c r="C305" i="26" s="1"/>
  <c r="E460" i="26"/>
  <c r="D1222" i="26"/>
  <c r="D747" i="26"/>
  <c r="D507" i="26"/>
  <c r="D586" i="26"/>
  <c r="D947" i="26"/>
  <c r="D774" i="26"/>
  <c r="E1038" i="26"/>
  <c r="D673" i="26"/>
  <c r="E1439" i="26"/>
  <c r="B1219" i="26"/>
  <c r="C1219" i="26" s="1"/>
  <c r="E217" i="26"/>
  <c r="B1476" i="26"/>
  <c r="C1476" i="26" s="1"/>
  <c r="D653" i="26"/>
  <c r="B953" i="26"/>
  <c r="C953" i="26" s="1"/>
  <c r="D1199" i="26"/>
  <c r="E1276" i="26"/>
  <c r="F1276" i="26" s="1"/>
  <c r="B535" i="26"/>
  <c r="C535" i="26" s="1"/>
  <c r="B187" i="26"/>
  <c r="C187" i="26" s="1"/>
  <c r="D152" i="26"/>
  <c r="B1442" i="26"/>
  <c r="C1442" i="26" s="1"/>
  <c r="B102" i="26"/>
  <c r="C102" i="26" s="1"/>
  <c r="D1412" i="26"/>
  <c r="D1163" i="26"/>
  <c r="E1508" i="26"/>
  <c r="B663" i="26"/>
  <c r="C663" i="26" s="1"/>
  <c r="E973" i="26"/>
  <c r="D1341" i="26"/>
  <c r="D1111" i="26"/>
  <c r="B704" i="26"/>
  <c r="C704" i="26" s="1"/>
  <c r="D730" i="26"/>
  <c r="D858" i="26"/>
  <c r="B1238" i="26"/>
  <c r="C1238" i="26" s="1"/>
  <c r="D1450" i="26"/>
  <c r="B212" i="26"/>
  <c r="C212" i="26" s="1"/>
  <c r="D1119" i="26"/>
  <c r="D210" i="26"/>
  <c r="D138" i="26"/>
  <c r="D1158" i="26"/>
  <c r="D949" i="26"/>
  <c r="D969" i="26"/>
  <c r="B888" i="26"/>
  <c r="C888" i="26" s="1"/>
  <c r="B531" i="26"/>
  <c r="C531" i="26" s="1"/>
  <c r="D1171" i="26"/>
  <c r="E225" i="26"/>
  <c r="B814" i="26"/>
  <c r="C814" i="26" s="1"/>
  <c r="E377" i="26"/>
  <c r="F377" i="26" s="1"/>
  <c r="D1518" i="26"/>
  <c r="E1269" i="26"/>
  <c r="F1269" i="26" s="1"/>
  <c r="E1480" i="26"/>
  <c r="E1082" i="26"/>
  <c r="E637" i="26"/>
  <c r="D1409" i="26"/>
  <c r="E651" i="26"/>
  <c r="E288" i="26"/>
  <c r="F288" i="26" s="1"/>
  <c r="E888" i="26"/>
  <c r="B1006" i="26"/>
  <c r="C1006" i="26" s="1"/>
  <c r="E1104" i="26"/>
  <c r="E830" i="26"/>
  <c r="E499" i="26"/>
  <c r="D1349" i="26"/>
  <c r="E893" i="26"/>
  <c r="B1250" i="26"/>
  <c r="C1250" i="26" s="1"/>
  <c r="E1120" i="26"/>
  <c r="D45" i="26"/>
  <c r="B868" i="26"/>
  <c r="C868" i="26" s="1"/>
  <c r="E1358" i="26"/>
  <c r="F1358" i="26" s="1"/>
  <c r="E550" i="26"/>
  <c r="B44" i="26"/>
  <c r="C44" i="26" s="1"/>
  <c r="B362" i="26"/>
  <c r="C362" i="26" s="1"/>
  <c r="B1366" i="26"/>
  <c r="C1366" i="26" s="1"/>
  <c r="B1318" i="26"/>
  <c r="C1318" i="26" s="1"/>
  <c r="F1318" i="26" s="1"/>
  <c r="E346" i="26"/>
  <c r="E1196" i="26"/>
  <c r="F1196" i="26" s="1"/>
  <c r="D1359" i="26"/>
  <c r="B812" i="26"/>
  <c r="C812" i="26" s="1"/>
  <c r="D1220" i="26"/>
  <c r="E130" i="26"/>
  <c r="D894" i="26"/>
  <c r="E118" i="26"/>
  <c r="E1375" i="26"/>
  <c r="E183" i="26"/>
  <c r="E122" i="26"/>
  <c r="D1357" i="26"/>
  <c r="B1351" i="26"/>
  <c r="C1351" i="26" s="1"/>
  <c r="B1007" i="26"/>
  <c r="C1007" i="26" s="1"/>
  <c r="E511" i="26"/>
  <c r="F511" i="26" s="1"/>
  <c r="D516" i="26"/>
  <c r="E1322" i="26"/>
  <c r="E459" i="26"/>
  <c r="E440" i="26"/>
  <c r="F440" i="26" s="1"/>
  <c r="B773" i="26"/>
  <c r="C773" i="26" s="1"/>
  <c r="B719" i="26"/>
  <c r="C719" i="26" s="1"/>
  <c r="E484" i="26"/>
  <c r="E1305" i="26"/>
  <c r="F1305" i="26" s="1"/>
  <c r="E1108" i="26"/>
  <c r="F1108" i="26" s="1"/>
  <c r="E601" i="26"/>
  <c r="E70" i="26"/>
  <c r="E1184" i="26"/>
  <c r="E777" i="26"/>
  <c r="E924" i="26"/>
  <c r="F924" i="26" s="1"/>
  <c r="E811" i="26"/>
  <c r="F811" i="26" s="1"/>
  <c r="E554" i="26"/>
  <c r="E134" i="26"/>
  <c r="F134" i="26" s="1"/>
  <c r="E779" i="26"/>
  <c r="B39" i="26"/>
  <c r="C39" i="26" s="1"/>
  <c r="E55" i="26"/>
  <c r="D964" i="26"/>
  <c r="D883" i="26"/>
  <c r="E54" i="26"/>
  <c r="B542" i="26"/>
  <c r="C542" i="26" s="1"/>
  <c r="E725" i="26"/>
  <c r="E231" i="26"/>
  <c r="E704" i="26"/>
  <c r="F704" i="26" s="1"/>
  <c r="E376" i="26"/>
  <c r="F376" i="26" s="1"/>
  <c r="E235" i="26"/>
  <c r="D1310" i="26"/>
  <c r="E957" i="26"/>
  <c r="D725" i="26"/>
  <c r="D1360" i="26"/>
  <c r="B1000" i="26"/>
  <c r="C1000" i="26" s="1"/>
  <c r="E883" i="26"/>
  <c r="D485" i="26"/>
  <c r="E1103" i="26"/>
  <c r="E171" i="26"/>
  <c r="E727" i="26"/>
  <c r="E1154" i="26"/>
  <c r="E1546" i="26"/>
  <c r="F1546" i="26" s="1"/>
  <c r="B1495" i="26"/>
  <c r="C1495" i="26" s="1"/>
  <c r="E1215" i="26"/>
  <c r="F1215" i="26" s="1"/>
  <c r="D1198" i="26"/>
  <c r="D1435" i="26"/>
  <c r="B833" i="26"/>
  <c r="C833" i="26" s="1"/>
  <c r="E738" i="26"/>
  <c r="E1467" i="26"/>
  <c r="E737" i="26"/>
  <c r="E17" i="26"/>
  <c r="E349" i="26"/>
  <c r="E707" i="26"/>
  <c r="E756" i="26"/>
  <c r="E1111" i="26"/>
  <c r="E27" i="26"/>
  <c r="E281" i="26"/>
  <c r="D1221" i="26"/>
  <c r="B26" i="26"/>
  <c r="C26" i="26" s="1"/>
  <c r="B1394" i="26"/>
  <c r="C1394" i="26" s="1"/>
  <c r="D975" i="26"/>
  <c r="B1424" i="26"/>
  <c r="C1424" i="26" s="1"/>
  <c r="F1424" i="26" s="1"/>
  <c r="E659" i="26"/>
  <c r="B1001" i="26"/>
  <c r="C1001" i="26" s="1"/>
  <c r="D867" i="26"/>
  <c r="E1170" i="26"/>
  <c r="B1057" i="26"/>
  <c r="C1057" i="26" s="1"/>
  <c r="B1365" i="26"/>
  <c r="C1365" i="26" s="1"/>
  <c r="B255" i="26"/>
  <c r="C255" i="26" s="1"/>
  <c r="E512" i="26"/>
  <c r="B745" i="26"/>
  <c r="C745" i="26" s="1"/>
  <c r="D833" i="26"/>
  <c r="B964" i="26"/>
  <c r="C964" i="26" s="1"/>
  <c r="B347" i="26"/>
  <c r="C347" i="26" s="1"/>
  <c r="E523" i="26"/>
  <c r="D116" i="26"/>
  <c r="E303" i="26"/>
  <c r="E603" i="26"/>
  <c r="B577" i="26"/>
  <c r="C577" i="26" s="1"/>
  <c r="E571" i="26"/>
  <c r="E1292" i="26"/>
  <c r="F1292" i="26" s="1"/>
  <c r="E1205" i="26"/>
  <c r="B540" i="26"/>
  <c r="C540" i="26" s="1"/>
  <c r="B428" i="26"/>
  <c r="C428" i="26" s="1"/>
  <c r="B55" i="26"/>
  <c r="C55" i="26" s="1"/>
  <c r="B1493" i="26"/>
  <c r="C1493" i="26" s="1"/>
  <c r="B1117" i="26"/>
  <c r="C1117" i="26" s="1"/>
  <c r="E1315" i="26"/>
  <c r="B618" i="26"/>
  <c r="C618" i="26" s="1"/>
  <c r="E1294" i="26"/>
  <c r="F1294" i="26" s="1"/>
  <c r="D50" i="26"/>
  <c r="D934" i="26"/>
  <c r="D884" i="26"/>
  <c r="E158" i="26"/>
  <c r="B892" i="26"/>
  <c r="C892" i="26" s="1"/>
  <c r="B1056" i="26"/>
  <c r="C1056" i="26" s="1"/>
  <c r="B1393" i="26"/>
  <c r="C1393" i="26" s="1"/>
  <c r="E644" i="26"/>
  <c r="B1189" i="26"/>
  <c r="C1189" i="26" s="1"/>
  <c r="E1168" i="26"/>
  <c r="B1040" i="26"/>
  <c r="C1040" i="26" s="1"/>
  <c r="B954" i="26"/>
  <c r="C954" i="26" s="1"/>
  <c r="D168" i="26"/>
  <c r="D1079" i="26"/>
  <c r="B1251" i="26"/>
  <c r="C1251" i="26" s="1"/>
  <c r="D1246" i="26"/>
  <c r="B1154" i="26"/>
  <c r="C1154" i="26" s="1"/>
  <c r="B427" i="26"/>
  <c r="C427" i="26" s="1"/>
  <c r="D609" i="26"/>
  <c r="E1553" i="26"/>
  <c r="F1553" i="26" s="1"/>
  <c r="E39" i="26"/>
  <c r="E1431" i="26"/>
  <c r="E867" i="26"/>
  <c r="B1470" i="26"/>
  <c r="C1470" i="26" s="1"/>
  <c r="E981" i="26"/>
  <c r="F981" i="26" s="1"/>
  <c r="D473" i="26"/>
  <c r="E1328" i="26"/>
  <c r="B372" i="26"/>
  <c r="C372" i="26" s="1"/>
  <c r="E1264" i="26"/>
  <c r="F1264" i="26" s="1"/>
  <c r="D467" i="26"/>
  <c r="E1152" i="26"/>
  <c r="E653" i="26"/>
  <c r="B1341" i="26"/>
  <c r="C1341" i="26" s="1"/>
  <c r="B390" i="26"/>
  <c r="C390" i="26" s="1"/>
  <c r="E866" i="26"/>
  <c r="E1090" i="26"/>
  <c r="F1090" i="26" s="1"/>
  <c r="E903" i="26"/>
  <c r="E769" i="26"/>
  <c r="E101" i="26"/>
  <c r="E800" i="26"/>
  <c r="B718" i="26"/>
  <c r="C718" i="26" s="1"/>
  <c r="E875" i="26"/>
  <c r="D496" i="26"/>
  <c r="D561" i="26"/>
  <c r="D923" i="26"/>
  <c r="E1494" i="26"/>
  <c r="B1416" i="26"/>
  <c r="C1416" i="26" s="1"/>
  <c r="B961" i="26"/>
  <c r="C961" i="26" s="1"/>
  <c r="E1223" i="26"/>
  <c r="E1436" i="26"/>
  <c r="D692" i="26"/>
  <c r="E1410" i="26"/>
  <c r="E743" i="26"/>
  <c r="F743" i="26" s="1"/>
  <c r="D530" i="26"/>
  <c r="E989" i="26"/>
  <c r="E1070" i="26"/>
  <c r="D176" i="26"/>
  <c r="D476" i="26"/>
  <c r="E600" i="26"/>
  <c r="E21" i="26"/>
  <c r="D992" i="26"/>
  <c r="B730" i="26"/>
  <c r="C730" i="26" s="1"/>
  <c r="B1036" i="26"/>
  <c r="C1036" i="26" s="1"/>
  <c r="E215" i="26"/>
  <c r="D1245" i="26"/>
  <c r="B41" i="26"/>
  <c r="C41" i="26" s="1"/>
  <c r="D1244" i="26"/>
  <c r="B1204" i="26"/>
  <c r="C1204" i="26" s="1"/>
  <c r="E639" i="26"/>
  <c r="F639" i="26" s="1"/>
  <c r="B742" i="26"/>
  <c r="C742" i="26" s="1"/>
  <c r="B43" i="26"/>
  <c r="C43" i="26" s="1"/>
  <c r="B709" i="26"/>
  <c r="C709" i="26" s="1"/>
  <c r="B1138" i="26"/>
  <c r="C1138" i="26" s="1"/>
  <c r="D829" i="26"/>
  <c r="B695" i="26"/>
  <c r="C695" i="26" s="1"/>
  <c r="E1250" i="26"/>
  <c r="E1089" i="26"/>
  <c r="F1089" i="26" s="1"/>
  <c r="D698" i="26"/>
  <c r="E454" i="26"/>
  <c r="E1469" i="26"/>
  <c r="B722" i="26"/>
  <c r="C722" i="26" s="1"/>
  <c r="B1446" i="26"/>
  <c r="C1446" i="26" s="1"/>
  <c r="D347" i="26"/>
  <c r="E1506" i="26"/>
  <c r="D106" i="26"/>
  <c r="E1422" i="26"/>
  <c r="F1422" i="26" s="1"/>
  <c r="B300" i="26"/>
  <c r="C300" i="26" s="1"/>
  <c r="B757" i="26"/>
  <c r="C757" i="26" s="1"/>
  <c r="B1236" i="26"/>
  <c r="C1236" i="26" s="1"/>
  <c r="B1496" i="26"/>
  <c r="C1496" i="26" s="1"/>
  <c r="D1157" i="26"/>
  <c r="B551" i="26"/>
  <c r="C551" i="26" s="1"/>
  <c r="B775" i="26"/>
  <c r="C775" i="26" s="1"/>
  <c r="D707" i="26"/>
  <c r="E1331" i="26"/>
  <c r="F1331" i="26" s="1"/>
  <c r="B1170" i="26"/>
  <c r="C1170" i="26" s="1"/>
  <c r="B808" i="26"/>
  <c r="C808" i="26" s="1"/>
  <c r="D1154" i="26"/>
  <c r="B861" i="26"/>
  <c r="C861" i="26" s="1"/>
  <c r="D1379" i="26"/>
  <c r="D1007" i="26"/>
  <c r="B408" i="26"/>
  <c r="C408" i="26" s="1"/>
  <c r="D1121" i="26"/>
  <c r="D569" i="26"/>
  <c r="B795" i="26"/>
  <c r="C795" i="26" s="1"/>
  <c r="E929" i="26"/>
  <c r="E1206" i="26"/>
  <c r="F1206" i="26" s="1"/>
  <c r="B856" i="26"/>
  <c r="C856" i="26" s="1"/>
  <c r="B691" i="26"/>
  <c r="C691" i="26" s="1"/>
  <c r="D1473" i="26"/>
  <c r="B657" i="26"/>
  <c r="C657" i="26" s="1"/>
  <c r="F657" i="26" s="1"/>
  <c r="E261" i="26"/>
  <c r="F261" i="26" s="1"/>
  <c r="E107" i="26"/>
  <c r="E1511" i="26"/>
  <c r="E80" i="26"/>
  <c r="D719" i="26"/>
  <c r="E1373" i="26"/>
  <c r="F1373" i="26" s="1"/>
  <c r="D782" i="26"/>
  <c r="E1101" i="26"/>
  <c r="E1064" i="26"/>
  <c r="F1064" i="26" s="1"/>
  <c r="D951" i="26"/>
  <c r="B817" i="26"/>
  <c r="C817" i="26" s="1"/>
  <c r="D201" i="26"/>
  <c r="E807" i="26"/>
  <c r="B1133" i="26"/>
  <c r="C1133" i="26" s="1"/>
  <c r="B732" i="26"/>
  <c r="C732" i="26" s="1"/>
  <c r="E1507" i="26"/>
  <c r="B1384" i="26"/>
  <c r="C1384" i="26" s="1"/>
  <c r="D429" i="26"/>
  <c r="B1188" i="26"/>
  <c r="C1188" i="26" s="1"/>
  <c r="B1441" i="26"/>
  <c r="C1441" i="26" s="1"/>
  <c r="D30" i="26"/>
  <c r="E282" i="26"/>
  <c r="B150" i="26"/>
  <c r="C150" i="26" s="1"/>
  <c r="B810" i="26"/>
  <c r="C810" i="26" s="1"/>
  <c r="B1510" i="26"/>
  <c r="C1510" i="26" s="1"/>
  <c r="E944" i="26"/>
  <c r="E241" i="26"/>
  <c r="E482" i="26"/>
  <c r="D1451" i="26"/>
  <c r="D535" i="26"/>
  <c r="E418" i="26"/>
  <c r="E833" i="26"/>
  <c r="E47" i="26"/>
  <c r="B936" i="26"/>
  <c r="C936" i="26" s="1"/>
  <c r="B1072" i="26"/>
  <c r="C1072" i="26" s="1"/>
  <c r="E671" i="26"/>
  <c r="D1258" i="26"/>
  <c r="E666" i="26"/>
  <c r="D352" i="26"/>
  <c r="E169" i="26"/>
  <c r="E889" i="26"/>
  <c r="F889" i="26" s="1"/>
  <c r="E1243" i="26"/>
  <c r="F1243" i="26" s="1"/>
  <c r="D1097" i="26"/>
  <c r="B415" i="26"/>
  <c r="C415" i="26" s="1"/>
  <c r="E613" i="26"/>
  <c r="E140" i="26"/>
  <c r="D745" i="26"/>
  <c r="E1301" i="26"/>
  <c r="F1301" i="26" s="1"/>
  <c r="D123" i="26"/>
  <c r="E1550" i="26"/>
  <c r="F1550" i="26" s="1"/>
  <c r="D734" i="26"/>
  <c r="E1313" i="26"/>
  <c r="E213" i="26"/>
  <c r="B491" i="26"/>
  <c r="C491" i="26" s="1"/>
  <c r="E290" i="26"/>
  <c r="E161" i="26"/>
  <c r="E960" i="26"/>
  <c r="E645" i="26"/>
  <c r="E990" i="26"/>
  <c r="B590" i="26"/>
  <c r="C590" i="26" s="1"/>
  <c r="E197" i="26"/>
  <c r="E754" i="26"/>
  <c r="B921" i="26"/>
  <c r="C921" i="26" s="1"/>
  <c r="E1339" i="26"/>
  <c r="E793" i="26"/>
  <c r="D936" i="26"/>
  <c r="D358" i="26"/>
  <c r="D1225" i="26"/>
  <c r="D570" i="26"/>
  <c r="E915" i="26"/>
  <c r="D1516" i="26"/>
  <c r="D1255" i="26"/>
  <c r="D1388" i="26"/>
  <c r="E1221" i="26"/>
  <c r="B1037" i="26"/>
  <c r="C1037" i="26" s="1"/>
  <c r="E142" i="26"/>
  <c r="E565" i="26"/>
  <c r="D1462" i="26"/>
  <c r="D400" i="26"/>
  <c r="D129" i="26"/>
  <c r="E1555" i="26"/>
  <c r="F1555" i="26" s="1"/>
  <c r="E1290" i="26"/>
  <c r="F1290" i="26" s="1"/>
  <c r="E210" i="26"/>
  <c r="E336" i="26"/>
  <c r="B225" i="26"/>
  <c r="C225" i="26" s="1"/>
  <c r="E706" i="26"/>
  <c r="E1150" i="26"/>
  <c r="E361" i="26"/>
  <c r="D311" i="26"/>
  <c r="E996" i="26"/>
  <c r="D805" i="26"/>
  <c r="E414" i="26"/>
  <c r="E773" i="26"/>
  <c r="F773" i="26" s="1"/>
  <c r="B792" i="26"/>
  <c r="C792" i="26" s="1"/>
  <c r="B790" i="26"/>
  <c r="C790" i="26" s="1"/>
  <c r="E1105" i="26"/>
  <c r="E1128" i="26"/>
  <c r="E175" i="26"/>
  <c r="E1486" i="26"/>
  <c r="E86" i="26"/>
  <c r="B393" i="26"/>
  <c r="C393" i="26" s="1"/>
  <c r="E780" i="26"/>
  <c r="E1379" i="26"/>
  <c r="B760" i="26"/>
  <c r="C760" i="26" s="1"/>
  <c r="D148" i="26"/>
  <c r="E277" i="26"/>
  <c r="E323" i="26"/>
  <c r="E675" i="26"/>
  <c r="F675" i="26" s="1"/>
  <c r="B891" i="26"/>
  <c r="C891" i="26" s="1"/>
  <c r="E732" i="26"/>
  <c r="D505" i="26"/>
  <c r="B490" i="26"/>
  <c r="C490" i="26" s="1"/>
  <c r="E325" i="26"/>
  <c r="E1336" i="26"/>
  <c r="D1447" i="26"/>
  <c r="D486" i="26"/>
  <c r="E992" i="26"/>
  <c r="E788" i="26"/>
  <c r="E315" i="26"/>
  <c r="E208" i="26"/>
  <c r="F208" i="26" s="1"/>
  <c r="D479" i="26"/>
  <c r="D54" i="26"/>
  <c r="B523" i="26"/>
  <c r="C523" i="26" s="1"/>
  <c r="E1421" i="26"/>
  <c r="E978" i="26"/>
  <c r="D360" i="26"/>
  <c r="E1097" i="26"/>
  <c r="E1067" i="26"/>
  <c r="B1102" i="26"/>
  <c r="C1102" i="26" s="1"/>
  <c r="E930" i="26"/>
  <c r="D101" i="26"/>
  <c r="D1425" i="26"/>
  <c r="E1542" i="26"/>
  <c r="F1542" i="26" s="1"/>
  <c r="E986" i="26"/>
  <c r="E1514" i="26"/>
  <c r="B1450" i="26"/>
  <c r="C1450" i="26" s="1"/>
  <c r="D926" i="26"/>
  <c r="E624" i="26"/>
  <c r="F624" i="26" s="1"/>
  <c r="B311" i="26"/>
  <c r="C311" i="26" s="1"/>
  <c r="D439" i="26"/>
  <c r="B1061" i="26"/>
  <c r="C1061" i="26" s="1"/>
  <c r="E1024" i="26"/>
  <c r="E1121" i="26"/>
  <c r="E1273" i="26"/>
  <c r="F1273" i="26" s="1"/>
  <c r="E1354" i="26"/>
  <c r="E1260" i="26"/>
  <c r="F1260" i="26" s="1"/>
  <c r="D1249" i="26"/>
  <c r="E980" i="26"/>
  <c r="E1065" i="26"/>
  <c r="E1044" i="26"/>
  <c r="F1044" i="26" s="1"/>
  <c r="E736" i="26"/>
  <c r="B1124" i="26"/>
  <c r="C1124" i="26" s="1"/>
  <c r="D244" i="26"/>
  <c r="D863" i="26"/>
  <c r="B360" i="26"/>
  <c r="C360" i="26" s="1"/>
  <c r="B1368" i="26"/>
  <c r="C1368" i="26" s="1"/>
  <c r="B583" i="26"/>
  <c r="C583" i="26" s="1"/>
  <c r="E471" i="26"/>
  <c r="F471" i="26" s="1"/>
  <c r="B1223" i="26"/>
  <c r="C1223" i="26" s="1"/>
  <c r="B226" i="26"/>
  <c r="C226" i="26" s="1"/>
  <c r="E97" i="26"/>
  <c r="E1183" i="26"/>
  <c r="D236" i="26"/>
  <c r="B27" i="26"/>
  <c r="C27" i="26" s="1"/>
  <c r="D104" i="26"/>
  <c r="E43" i="26"/>
  <c r="F43" i="26" s="1"/>
  <c r="D925" i="26"/>
  <c r="D1387" i="26"/>
  <c r="B920" i="26"/>
  <c r="C920" i="26" s="1"/>
  <c r="F920" i="26" s="1"/>
  <c r="D593" i="26"/>
  <c r="B696" i="26"/>
  <c r="C696" i="26" s="1"/>
  <c r="B973" i="26"/>
  <c r="C973" i="26" s="1"/>
  <c r="B1134" i="26"/>
  <c r="C1134" i="26" s="1"/>
  <c r="D731" i="26"/>
  <c r="D1108" i="26"/>
  <c r="B71" i="26"/>
  <c r="C71" i="26" s="1"/>
  <c r="E519" i="26"/>
  <c r="E586" i="26"/>
  <c r="E728" i="26"/>
  <c r="E258" i="26"/>
  <c r="B626" i="26"/>
  <c r="C626" i="26" s="1"/>
  <c r="E501" i="26"/>
  <c r="E533" i="26"/>
  <c r="B764" i="26"/>
  <c r="C764" i="26" s="1"/>
  <c r="B980" i="26"/>
  <c r="C980" i="26" s="1"/>
  <c r="E843" i="26"/>
  <c r="E949" i="26"/>
  <c r="B972" i="26"/>
  <c r="C972" i="26" s="1"/>
  <c r="F972" i="26" s="1"/>
  <c r="E340" i="26"/>
  <c r="F340" i="26" s="1"/>
  <c r="E1351" i="26"/>
  <c r="F1351" i="26" s="1"/>
  <c r="E1415" i="26"/>
  <c r="E654" i="26"/>
  <c r="E1172" i="26"/>
  <c r="B621" i="26"/>
  <c r="C621" i="26" s="1"/>
  <c r="E167" i="26"/>
  <c r="E1095" i="26"/>
  <c r="D1071" i="26"/>
  <c r="D655" i="26"/>
  <c r="E1352" i="26"/>
  <c r="E1558" i="26"/>
  <c r="F1558" i="26" s="1"/>
  <c r="B1475" i="26"/>
  <c r="C1475" i="26" s="1"/>
  <c r="D567" i="26"/>
  <c r="B929" i="26"/>
  <c r="C929" i="26" s="1"/>
  <c r="D281" i="26"/>
  <c r="D175" i="26"/>
  <c r="E720" i="26"/>
  <c r="B962" i="26"/>
  <c r="C962" i="26" s="1"/>
  <c r="D460" i="26"/>
  <c r="E673" i="26"/>
  <c r="E683" i="26"/>
  <c r="E595" i="26"/>
  <c r="E622" i="26"/>
  <c r="B673" i="26"/>
  <c r="C673" i="26" s="1"/>
  <c r="D826" i="26"/>
  <c r="D582" i="26"/>
  <c r="E614" i="26"/>
  <c r="B374" i="26"/>
  <c r="C374" i="26" s="1"/>
  <c r="B1122" i="26"/>
  <c r="C1122" i="26" s="1"/>
  <c r="B1180" i="26"/>
  <c r="C1180" i="26" s="1"/>
  <c r="D1105" i="26"/>
  <c r="D128" i="26"/>
  <c r="B581" i="26"/>
  <c r="C581" i="26" s="1"/>
  <c r="B1111" i="26"/>
  <c r="C1111" i="26" s="1"/>
  <c r="B678" i="26"/>
  <c r="C678" i="26" s="1"/>
  <c r="D33" i="26"/>
  <c r="E1210" i="26"/>
  <c r="F1210" i="26" s="1"/>
  <c r="D174" i="26"/>
  <c r="B1382" i="26"/>
  <c r="C1382" i="26" s="1"/>
  <c r="D1030" i="26"/>
  <c r="E1528" i="26"/>
  <c r="F1528" i="26" s="1"/>
  <c r="E697" i="26"/>
  <c r="D1231" i="26"/>
  <c r="B641" i="26"/>
  <c r="C641" i="26" s="1"/>
  <c r="B1129" i="26"/>
  <c r="C1129" i="26" s="1"/>
  <c r="E1265" i="26"/>
  <c r="F1265" i="26" s="1"/>
  <c r="D97" i="26"/>
  <c r="B290" i="26"/>
  <c r="C290" i="26" s="1"/>
  <c r="E770" i="26"/>
  <c r="F770" i="26" s="1"/>
  <c r="D495" i="26"/>
  <c r="E1117" i="26"/>
  <c r="E1124" i="26"/>
  <c r="B609" i="26"/>
  <c r="C609" i="26" s="1"/>
  <c r="B1428" i="26"/>
  <c r="C1428" i="26" s="1"/>
  <c r="B19" i="26"/>
  <c r="C19" i="26" s="1"/>
  <c r="D416" i="26"/>
  <c r="B245" i="26"/>
  <c r="C245" i="26" s="1"/>
  <c r="D940" i="26"/>
  <c r="B1131" i="26"/>
  <c r="C1131" i="26" s="1"/>
  <c r="D474" i="26"/>
  <c r="B1164" i="26"/>
  <c r="C1164" i="26" s="1"/>
  <c r="D272" i="26"/>
  <c r="D115" i="26"/>
  <c r="B72" i="26"/>
  <c r="C72" i="26" s="1"/>
  <c r="D837" i="26"/>
  <c r="E858" i="26"/>
  <c r="E786" i="26"/>
  <c r="B665" i="26"/>
  <c r="C665" i="26" s="1"/>
  <c r="E824" i="26"/>
  <c r="F824" i="26" s="1"/>
  <c r="E1425" i="26"/>
  <c r="F1425" i="26" s="1"/>
  <c r="D480" i="26"/>
  <c r="E1008" i="26"/>
  <c r="B254" i="26"/>
  <c r="C254" i="26" s="1"/>
  <c r="B236" i="26"/>
  <c r="C236" i="26" s="1"/>
  <c r="F236" i="26" s="1"/>
  <c r="E62" i="26"/>
  <c r="E240" i="26"/>
  <c r="E1345" i="26"/>
  <c r="B218" i="26"/>
  <c r="C218" i="26" s="1"/>
  <c r="E898" i="26"/>
  <c r="E1136" i="26"/>
  <c r="B1435" i="26"/>
  <c r="C1435" i="26" s="1"/>
  <c r="E1524" i="26"/>
  <c r="F1524" i="26" s="1"/>
  <c r="E679" i="26"/>
  <c r="E59" i="26"/>
  <c r="E467" i="26"/>
  <c r="F467" i="26" s="1"/>
  <c r="E609" i="26"/>
  <c r="B751" i="26"/>
  <c r="C751" i="26" s="1"/>
  <c r="D259" i="26"/>
  <c r="D778" i="26"/>
  <c r="B24" i="26"/>
  <c r="C24" i="26" s="1"/>
  <c r="E768" i="26"/>
  <c r="F768" i="26" s="1"/>
  <c r="B1445" i="26"/>
  <c r="C1445" i="26" s="1"/>
  <c r="E1296" i="26"/>
  <c r="F1296" i="26" s="1"/>
  <c r="B1397" i="26"/>
  <c r="C1397" i="26" s="1"/>
  <c r="B1472" i="26"/>
  <c r="C1472" i="26" s="1"/>
  <c r="D847" i="26"/>
  <c r="E838" i="26"/>
  <c r="B87" i="26"/>
  <c r="C87" i="26" s="1"/>
  <c r="B219" i="26"/>
  <c r="C219" i="26" s="1"/>
  <c r="D1476" i="26"/>
  <c r="E531" i="26"/>
  <c r="F531" i="26" s="1"/>
  <c r="D1209" i="26"/>
  <c r="E1116" i="26"/>
  <c r="E1242" i="26"/>
  <c r="D1300" i="26"/>
  <c r="B969" i="26"/>
  <c r="C969" i="26" s="1"/>
  <c r="E94" i="26"/>
  <c r="E33" i="26"/>
  <c r="E692" i="26"/>
  <c r="E677" i="26"/>
  <c r="E549" i="26"/>
  <c r="B592" i="26"/>
  <c r="C592" i="26" s="1"/>
  <c r="B1502" i="26"/>
  <c r="C1502" i="26" s="1"/>
  <c r="E734" i="26"/>
  <c r="E1441" i="26"/>
  <c r="F1441" i="26" s="1"/>
  <c r="B1220" i="26"/>
  <c r="C1220" i="26" s="1"/>
  <c r="E364" i="26"/>
  <c r="D881" i="26"/>
  <c r="D373" i="26"/>
  <c r="E1563" i="26"/>
  <c r="F1563" i="26" s="1"/>
  <c r="E311" i="26"/>
  <c r="B585" i="26"/>
  <c r="C585" i="26" s="1"/>
  <c r="D1200" i="26"/>
  <c r="E1161" i="26"/>
  <c r="B705" i="26"/>
  <c r="C705" i="26" s="1"/>
  <c r="B1075" i="26"/>
  <c r="C1075" i="26" s="1"/>
  <c r="E214" i="26"/>
  <c r="E623" i="26"/>
  <c r="D1137" i="26"/>
  <c r="E977" i="26"/>
  <c r="D1335" i="26"/>
  <c r="D715" i="26"/>
  <c r="D694" i="26"/>
  <c r="D310" i="26"/>
  <c r="E473" i="26"/>
  <c r="D1252" i="26"/>
  <c r="E626" i="26"/>
  <c r="F626" i="26" s="1"/>
  <c r="B1517" i="26"/>
  <c r="C1517" i="26" s="1"/>
  <c r="D773" i="26"/>
  <c r="E1137" i="26"/>
  <c r="B989" i="26"/>
  <c r="C989" i="26" s="1"/>
  <c r="D1299" i="26"/>
  <c r="D1104" i="26"/>
  <c r="D814" i="26"/>
  <c r="E1086" i="26"/>
  <c r="F1086" i="26" s="1"/>
  <c r="D595" i="26"/>
  <c r="D636" i="26"/>
  <c r="B952" i="26"/>
  <c r="C952" i="26" s="1"/>
  <c r="D1226" i="26"/>
  <c r="D1248" i="26"/>
  <c r="B1244" i="26"/>
  <c r="C1244" i="26" s="1"/>
  <c r="E1484" i="26"/>
  <c r="D647" i="26"/>
  <c r="E872" i="26"/>
  <c r="E170" i="26"/>
  <c r="D1487" i="26"/>
  <c r="B1202" i="26"/>
  <c r="C1202" i="26" s="1"/>
  <c r="D882" i="26"/>
  <c r="D763" i="26"/>
  <c r="D1109" i="26"/>
  <c r="E1246" i="26"/>
  <c r="E350" i="26"/>
  <c r="D1228" i="26"/>
  <c r="B692" i="26"/>
  <c r="C692" i="26" s="1"/>
  <c r="B42" i="26"/>
  <c r="C42" i="26" s="1"/>
  <c r="B373" i="26"/>
  <c r="C373" i="26" s="1"/>
  <c r="D1193" i="26"/>
  <c r="E1390" i="26"/>
  <c r="F1390" i="26" s="1"/>
  <c r="D1327" i="26"/>
  <c r="B1387" i="26"/>
  <c r="C1387" i="26" s="1"/>
  <c r="D1430" i="26"/>
  <c r="D265" i="26"/>
  <c r="B854" i="26"/>
  <c r="C854" i="26" s="1"/>
  <c r="E1015" i="26"/>
  <c r="E672" i="26"/>
  <c r="D843" i="26"/>
  <c r="E1513" i="26"/>
  <c r="F1513" i="26" s="1"/>
  <c r="E156" i="26"/>
  <c r="D1185" i="26"/>
  <c r="D1196" i="26"/>
  <c r="B104" i="26"/>
  <c r="C104" i="26" s="1"/>
  <c r="D1192" i="26"/>
  <c r="D1329" i="26"/>
  <c r="B1155" i="26"/>
  <c r="C1155" i="26" s="1"/>
  <c r="D1305" i="26"/>
  <c r="D1383" i="26"/>
  <c r="E1045" i="26"/>
  <c r="B1342" i="26"/>
  <c r="C1342" i="26" s="1"/>
  <c r="B589" i="26"/>
  <c r="C589" i="26" s="1"/>
  <c r="D797" i="26"/>
  <c r="B449" i="26"/>
  <c r="C449" i="26" s="1"/>
  <c r="E446" i="26"/>
  <c r="F446" i="26" s="1"/>
  <c r="E741" i="26"/>
  <c r="F741" i="26" s="1"/>
  <c r="E319" i="26"/>
  <c r="E1027" i="26"/>
  <c r="D187" i="26"/>
  <c r="B356" i="26"/>
  <c r="C356" i="26" s="1"/>
  <c r="E991" i="26"/>
  <c r="E911" i="26"/>
  <c r="F911" i="26" s="1"/>
  <c r="E710" i="26"/>
  <c r="E456" i="26"/>
  <c r="D1395" i="26"/>
  <c r="E1384" i="26"/>
  <c r="D1440" i="26"/>
  <c r="E386" i="26"/>
  <c r="B858" i="26"/>
  <c r="C858" i="26" s="1"/>
  <c r="D693" i="26"/>
  <c r="D802" i="26"/>
  <c r="B1444" i="26"/>
  <c r="C1444" i="26" s="1"/>
  <c r="D425" i="26"/>
  <c r="B916" i="26"/>
  <c r="C916" i="26" s="1"/>
  <c r="F916" i="26" s="1"/>
  <c r="E575" i="26"/>
  <c r="E1289" i="26"/>
  <c r="F1289" i="26" s="1"/>
  <c r="B852" i="26"/>
  <c r="C852" i="26" s="1"/>
  <c r="D323" i="26"/>
  <c r="E513" i="26"/>
  <c r="F513" i="26" s="1"/>
  <c r="B1485" i="26"/>
  <c r="C1485" i="26" s="1"/>
  <c r="F1485" i="26" s="1"/>
  <c r="B1174" i="26"/>
  <c r="C1174" i="26" s="1"/>
  <c r="D1436" i="26"/>
  <c r="D37" i="26"/>
  <c r="D241" i="26"/>
  <c r="D1279" i="26"/>
  <c r="D546" i="26"/>
  <c r="B167" i="26"/>
  <c r="C167" i="26" s="1"/>
  <c r="D32" i="26"/>
  <c r="D39" i="26"/>
  <c r="D1431" i="26"/>
  <c r="B1116" i="26"/>
  <c r="C1116" i="26" s="1"/>
  <c r="B1050" i="26"/>
  <c r="C1050" i="26" s="1"/>
  <c r="B736" i="26"/>
  <c r="C736" i="26" s="1"/>
  <c r="D92" i="26"/>
  <c r="D99" i="26"/>
  <c r="D242" i="26"/>
  <c r="E495" i="26"/>
  <c r="E879" i="26"/>
  <c r="E153" i="26"/>
  <c r="E1259" i="26"/>
  <c r="F1259" i="26" s="1"/>
  <c r="B424" i="26"/>
  <c r="C424" i="26" s="1"/>
  <c r="B878" i="26"/>
  <c r="C878" i="26" s="1"/>
  <c r="D1432" i="26"/>
  <c r="B456" i="26"/>
  <c r="C456" i="26" s="1"/>
  <c r="B432" i="26"/>
  <c r="C432" i="26" s="1"/>
  <c r="B405" i="26"/>
  <c r="C405" i="26" s="1"/>
  <c r="E504" i="26"/>
  <c r="B293" i="26"/>
  <c r="C293" i="26" s="1"/>
  <c r="E885" i="26"/>
  <c r="F885" i="26" s="1"/>
  <c r="E406" i="26"/>
  <c r="E1426" i="26"/>
  <c r="B1182" i="26"/>
  <c r="C1182" i="26" s="1"/>
  <c r="E133" i="26"/>
  <c r="E347" i="26"/>
  <c r="B940" i="26"/>
  <c r="C940" i="26" s="1"/>
  <c r="D1293" i="26"/>
  <c r="D226" i="26"/>
  <c r="E1538" i="26"/>
  <c r="F1538" i="26" s="1"/>
  <c r="D191" i="26"/>
  <c r="B1205" i="26"/>
  <c r="C1205" i="26" s="1"/>
  <c r="D1223" i="26"/>
  <c r="E1386" i="26"/>
  <c r="D1358" i="26"/>
  <c r="D1268" i="26"/>
  <c r="D691" i="26"/>
  <c r="D683" i="26"/>
  <c r="B1488" i="26"/>
  <c r="C1488" i="26" s="1"/>
  <c r="B1074" i="26"/>
  <c r="C1074" i="26" s="1"/>
  <c r="B1163" i="26"/>
  <c r="C1163" i="26" s="1"/>
  <c r="E1147" i="26"/>
  <c r="D1236" i="26"/>
  <c r="D1202" i="26"/>
  <c r="B238" i="26"/>
  <c r="C238" i="26" s="1"/>
  <c r="E1032" i="26"/>
  <c r="E740" i="26"/>
  <c r="B462" i="26"/>
  <c r="C462" i="26" s="1"/>
  <c r="F462" i="26" s="1"/>
  <c r="D1496" i="26"/>
  <c r="B143" i="26"/>
  <c r="C143" i="26" s="1"/>
  <c r="E862" i="26"/>
  <c r="D1063" i="26"/>
  <c r="E541" i="26"/>
  <c r="B1194" i="26"/>
  <c r="C1194" i="26" s="1"/>
  <c r="E485" i="26"/>
  <c r="E1179" i="26"/>
  <c r="D542" i="26"/>
  <c r="D608" i="26"/>
  <c r="D855" i="26"/>
  <c r="D1514" i="26"/>
  <c r="B88" i="26"/>
  <c r="C88" i="26" s="1"/>
  <c r="E711" i="26"/>
  <c r="E518" i="26"/>
  <c r="E362" i="26"/>
  <c r="D252" i="26"/>
  <c r="D304" i="26"/>
  <c r="D708" i="26"/>
  <c r="D154" i="26"/>
  <c r="D615" i="26"/>
  <c r="E1493" i="26"/>
  <c r="B262" i="26"/>
  <c r="C262" i="26" s="1"/>
  <c r="D520" i="26"/>
  <c r="D1127" i="26"/>
  <c r="D944" i="26"/>
  <c r="E819" i="26"/>
  <c r="B32" i="26"/>
  <c r="C32" i="26" s="1"/>
  <c r="E831" i="26"/>
  <c r="F831" i="26" s="1"/>
  <c r="B965" i="26"/>
  <c r="C965" i="26" s="1"/>
  <c r="D638" i="26"/>
  <c r="B1459" i="26"/>
  <c r="C1459" i="26" s="1"/>
  <c r="E389" i="26"/>
  <c r="D720" i="26"/>
  <c r="D552" i="26"/>
  <c r="E988" i="26"/>
  <c r="E563" i="26"/>
  <c r="D1495" i="26"/>
  <c r="E1177" i="26"/>
  <c r="F1177" i="26" s="1"/>
  <c r="E1200" i="26"/>
  <c r="F1200" i="26" s="1"/>
  <c r="D1178" i="26"/>
  <c r="E1455" i="26"/>
  <c r="E398" i="26"/>
  <c r="B1386" i="26"/>
  <c r="C1386" i="26" s="1"/>
  <c r="B1103" i="26"/>
  <c r="C1103" i="26" s="1"/>
  <c r="E193" i="26"/>
  <c r="D1386" i="26"/>
  <c r="B518" i="26"/>
  <c r="C518" i="26" s="1"/>
  <c r="B865" i="26"/>
  <c r="C865" i="26" s="1"/>
  <c r="E150" i="26"/>
  <c r="D243" i="26"/>
  <c r="E1071" i="26"/>
  <c r="D937" i="26"/>
  <c r="D1265" i="26"/>
  <c r="B754" i="26"/>
  <c r="C754" i="26" s="1"/>
  <c r="B303" i="26"/>
  <c r="C303" i="26" s="1"/>
  <c r="E1138" i="26"/>
  <c r="D1393" i="26"/>
  <c r="B1506" i="26"/>
  <c r="C1506" i="26" s="1"/>
  <c r="B351" i="26"/>
  <c r="C351" i="26" s="1"/>
  <c r="B553" i="26"/>
  <c r="C553" i="26" s="1"/>
  <c r="E20" i="26"/>
  <c r="D1118" i="26"/>
  <c r="E22" i="26"/>
  <c r="D1282" i="26"/>
  <c r="B607" i="26"/>
  <c r="C607" i="26" s="1"/>
  <c r="B1437" i="26"/>
  <c r="C1437" i="26" s="1"/>
  <c r="D690" i="26"/>
  <c r="E1048" i="26"/>
  <c r="E1298" i="26"/>
  <c r="F1298" i="26" s="1"/>
  <c r="E668" i="26"/>
  <c r="E969" i="26"/>
  <c r="E647" i="26"/>
  <c r="B475" i="26"/>
  <c r="C475" i="26" s="1"/>
  <c r="F475" i="26" s="1"/>
  <c r="D660" i="26"/>
  <c r="B818" i="26"/>
  <c r="C818" i="26" s="1"/>
  <c r="B294" i="26"/>
  <c r="C294" i="26" s="1"/>
  <c r="F294" i="26" s="1"/>
  <c r="E57" i="26"/>
  <c r="D409" i="26"/>
  <c r="D40" i="26"/>
  <c r="D1382" i="26"/>
  <c r="E181" i="26"/>
  <c r="B1515" i="26"/>
  <c r="C1515" i="26" s="1"/>
  <c r="B154" i="26"/>
  <c r="C154" i="26" s="1"/>
  <c r="D368" i="26"/>
  <c r="D1318" i="26"/>
  <c r="B784" i="26"/>
  <c r="C784" i="26" s="1"/>
  <c r="D199" i="26"/>
  <c r="B1027" i="26"/>
  <c r="C1027" i="26" s="1"/>
  <c r="B1362" i="26"/>
  <c r="C1362" i="26" s="1"/>
  <c r="E1056" i="26"/>
  <c r="D916" i="26"/>
  <c r="D332" i="26"/>
  <c r="D1505" i="26"/>
  <c r="B499" i="26"/>
  <c r="C499" i="26" s="1"/>
  <c r="B159" i="26"/>
  <c r="C159" i="26" s="1"/>
  <c r="D1274" i="26"/>
  <c r="B595" i="26"/>
  <c r="C595" i="26" s="1"/>
  <c r="B826" i="26"/>
  <c r="C826" i="26" s="1"/>
  <c r="B1407" i="26"/>
  <c r="C1407" i="26" s="1"/>
  <c r="F1407" i="26" s="1"/>
  <c r="E1066" i="26"/>
  <c r="E1371" i="26"/>
  <c r="E31" i="26"/>
  <c r="B156" i="26"/>
  <c r="C156" i="26" s="1"/>
  <c r="B875" i="26"/>
  <c r="C875" i="26" s="1"/>
  <c r="B361" i="26"/>
  <c r="C361" i="26" s="1"/>
  <c r="D290" i="26"/>
  <c r="D919" i="26"/>
  <c r="E1561" i="26"/>
  <c r="F1561" i="26" s="1"/>
  <c r="E758" i="26"/>
  <c r="D801" i="26"/>
  <c r="E434" i="26"/>
  <c r="B800" i="26"/>
  <c r="C800" i="26" s="1"/>
  <c r="B139" i="26"/>
  <c r="C139" i="26" s="1"/>
  <c r="E286" i="26"/>
  <c r="E1195" i="26"/>
  <c r="F1195" i="26" s="1"/>
  <c r="B1322" i="26"/>
  <c r="C1322" i="26" s="1"/>
  <c r="E1178" i="26"/>
  <c r="E16" i="26"/>
  <c r="F16" i="26" s="1"/>
  <c r="E1284" i="26"/>
  <c r="F1284" i="26" s="1"/>
  <c r="B370" i="26"/>
  <c r="C370" i="26" s="1"/>
  <c r="B468" i="26"/>
  <c r="C468" i="26" s="1"/>
  <c r="E335" i="26"/>
  <c r="F335" i="26" s="1"/>
  <c r="B327" i="26"/>
  <c r="C327" i="26" s="1"/>
  <c r="D103" i="26"/>
  <c r="E559" i="26"/>
  <c r="E528" i="26"/>
  <c r="E483" i="26"/>
  <c r="D968" i="26"/>
  <c r="D711" i="26"/>
  <c r="D677" i="26"/>
  <c r="E438" i="26"/>
  <c r="D1392" i="26"/>
  <c r="B478" i="26"/>
  <c r="C478" i="26" s="1"/>
  <c r="D1428" i="26"/>
  <c r="B740" i="26"/>
  <c r="C740" i="26" s="1"/>
  <c r="D635" i="26"/>
  <c r="B567" i="26"/>
  <c r="C567" i="26" s="1"/>
  <c r="B1147" i="26"/>
  <c r="C1147" i="26" s="1"/>
  <c r="D1037" i="26"/>
  <c r="D1356" i="26"/>
  <c r="D895" i="26"/>
  <c r="D587" i="26"/>
  <c r="E914" i="26"/>
  <c r="B17" i="26"/>
  <c r="C17" i="26" s="1"/>
  <c r="D1049" i="26"/>
  <c r="D657" i="26"/>
  <c r="D676" i="26"/>
  <c r="B804" i="26"/>
  <c r="C804" i="26" s="1"/>
  <c r="F804" i="26" s="1"/>
  <c r="D1204" i="26"/>
  <c r="E948" i="26"/>
  <c r="B596" i="26"/>
  <c r="C596" i="26" s="1"/>
  <c r="E881" i="26"/>
  <c r="D994" i="26"/>
  <c r="E1149" i="26"/>
  <c r="B1071" i="26"/>
  <c r="C1071" i="26" s="1"/>
  <c r="B248" i="26"/>
  <c r="C248" i="26" s="1"/>
  <c r="B21" i="26"/>
  <c r="C21" i="26" s="1"/>
  <c r="D153" i="26"/>
  <c r="D450" i="26"/>
  <c r="D1173" i="26"/>
  <c r="E696" i="26"/>
  <c r="D1374" i="26"/>
  <c r="E322" i="26"/>
  <c r="D1160" i="26"/>
  <c r="D379" i="26"/>
  <c r="E1025" i="26"/>
  <c r="F1025" i="26" s="1"/>
  <c r="B619" i="26"/>
  <c r="C619" i="26" s="1"/>
  <c r="E1115" i="26"/>
  <c r="D1502" i="26"/>
  <c r="D1117" i="26"/>
  <c r="D646" i="26"/>
  <c r="D167" i="26"/>
  <c r="E953" i="26"/>
  <c r="F953" i="26" s="1"/>
  <c r="E615" i="26"/>
  <c r="B820" i="26"/>
  <c r="C820" i="26" s="1"/>
  <c r="E1188" i="26"/>
  <c r="F1188" i="26" s="1"/>
  <c r="E1057" i="26"/>
  <c r="D1050" i="26"/>
  <c r="E564" i="26"/>
  <c r="D251" i="26"/>
  <c r="D518" i="26"/>
  <c r="E1525" i="26"/>
  <c r="F1525" i="26" s="1"/>
  <c r="D1039" i="26"/>
  <c r="D776" i="26"/>
  <c r="E326" i="26"/>
  <c r="E165" i="26"/>
  <c r="D893" i="26"/>
  <c r="B1465" i="26"/>
  <c r="C1465" i="26" s="1"/>
  <c r="D793" i="26"/>
  <c r="B1380" i="26"/>
  <c r="C1380" i="26" s="1"/>
  <c r="B688" i="26"/>
  <c r="C688" i="26" s="1"/>
  <c r="E826" i="26"/>
  <c r="E1139" i="26"/>
  <c r="B504" i="26"/>
  <c r="C504" i="26" s="1"/>
  <c r="D811" i="26"/>
  <c r="D842" i="26"/>
  <c r="B1225" i="26"/>
  <c r="C1225" i="26" s="1"/>
  <c r="F1225" i="26" s="1"/>
  <c r="D1156" i="26"/>
  <c r="B306" i="26"/>
  <c r="C306" i="26" s="1"/>
  <c r="F306" i="26" s="1"/>
  <c r="D651" i="26"/>
  <c r="D23" i="26"/>
  <c r="B259" i="26"/>
  <c r="C259" i="26" s="1"/>
  <c r="E500" i="26"/>
  <c r="D706" i="26"/>
  <c r="E1213" i="26"/>
  <c r="F1213" i="26" s="1"/>
  <c r="D549" i="26"/>
  <c r="B66" i="26"/>
  <c r="C66" i="26" s="1"/>
  <c r="D1466" i="26"/>
  <c r="D344" i="26"/>
  <c r="D779" i="26"/>
  <c r="D203" i="26"/>
  <c r="D1061" i="26"/>
  <c r="D511" i="26"/>
  <c r="B526" i="26"/>
  <c r="C526" i="26" s="1"/>
  <c r="B1038" i="26"/>
  <c r="C1038" i="26" s="1"/>
  <c r="D1070" i="26"/>
  <c r="D127" i="26"/>
  <c r="D1426" i="26"/>
  <c r="B342" i="26"/>
  <c r="C342" i="26" s="1"/>
  <c r="D231" i="26"/>
  <c r="E752" i="26"/>
  <c r="E628" i="26"/>
  <c r="E116" i="26"/>
  <c r="D823" i="26"/>
  <c r="B28" i="26"/>
  <c r="C28" i="26" s="1"/>
  <c r="B807" i="26"/>
  <c r="C807" i="26" s="1"/>
  <c r="B1464" i="26"/>
  <c r="C1464" i="26" s="1"/>
  <c r="E1013" i="26"/>
  <c r="F1013" i="26" s="1"/>
  <c r="D575" i="26"/>
  <c r="D444" i="26"/>
  <c r="D1150" i="26"/>
  <c r="D1190" i="26"/>
  <c r="E296" i="26"/>
  <c r="B941" i="26"/>
  <c r="C941" i="26" s="1"/>
  <c r="B1392" i="26"/>
  <c r="C1392" i="26" s="1"/>
  <c r="E552" i="26"/>
  <c r="F552" i="26" s="1"/>
  <c r="E224" i="26"/>
  <c r="D945" i="26"/>
  <c r="E1204" i="26"/>
  <c r="F1204" i="26" s="1"/>
  <c r="B837" i="26"/>
  <c r="C837" i="26" s="1"/>
  <c r="B359" i="26"/>
  <c r="C359" i="26" s="1"/>
  <c r="E664" i="26"/>
  <c r="E298" i="26"/>
  <c r="D594" i="26"/>
  <c r="D590" i="26"/>
  <c r="D1259" i="26"/>
  <c r="B519" i="26"/>
  <c r="C519" i="26" s="1"/>
  <c r="D1277" i="26"/>
  <c r="D960" i="26"/>
  <c r="E1069" i="26"/>
  <c r="F1069" i="26" s="1"/>
  <c r="D859" i="26"/>
  <c r="E1535" i="26"/>
  <c r="F1535" i="26" s="1"/>
  <c r="D1184" i="26"/>
  <c r="E174" i="26"/>
  <c r="D1260" i="26"/>
  <c r="D206" i="26"/>
  <c r="E620" i="26"/>
  <c r="B285" i="26"/>
  <c r="C285" i="26" s="1"/>
  <c r="D392" i="26"/>
  <c r="B391" i="26"/>
  <c r="C391" i="26" s="1"/>
  <c r="D1112" i="26"/>
  <c r="B724" i="26"/>
  <c r="C724" i="26" s="1"/>
  <c r="D186" i="26"/>
  <c r="D784" i="26"/>
  <c r="E1229" i="26"/>
  <c r="E700" i="26"/>
  <c r="F700" i="26" s="1"/>
  <c r="E908" i="26"/>
  <c r="F908" i="26" s="1"/>
  <c r="E1073" i="26"/>
  <c r="B656" i="26"/>
  <c r="C656" i="26" s="1"/>
  <c r="D1377" i="26"/>
  <c r="E1042" i="26"/>
  <c r="B1046" i="26"/>
  <c r="C1046" i="26" s="1"/>
  <c r="B1357" i="26"/>
  <c r="C1357" i="26" s="1"/>
  <c r="F1357" i="26" s="1"/>
  <c r="B995" i="26"/>
  <c r="C995" i="26" s="1"/>
  <c r="E23" i="26"/>
  <c r="F23" i="26" s="1"/>
  <c r="B664" i="26"/>
  <c r="C664" i="26" s="1"/>
  <c r="E299" i="26"/>
  <c r="E958" i="26"/>
  <c r="F958" i="26" s="1"/>
  <c r="E572" i="26"/>
  <c r="D1124" i="26"/>
  <c r="E1118" i="26"/>
  <c r="F1118" i="26" s="1"/>
  <c r="E108" i="26"/>
  <c r="E1299" i="26"/>
  <c r="F1299" i="26" s="1"/>
  <c r="D889" i="26"/>
  <c r="B289" i="26"/>
  <c r="C289" i="26" s="1"/>
  <c r="F289" i="26" s="1"/>
  <c r="E1387" i="26"/>
  <c r="E185" i="26"/>
  <c r="B640" i="26"/>
  <c r="C640" i="26" s="1"/>
  <c r="E1488" i="26"/>
  <c r="B35" i="26"/>
  <c r="C35" i="26" s="1"/>
  <c r="B358" i="26"/>
  <c r="C358" i="26" s="1"/>
  <c r="B470" i="26"/>
  <c r="C470" i="26" s="1"/>
  <c r="E1406" i="26"/>
  <c r="E629" i="26"/>
  <c r="D818" i="26"/>
  <c r="D404" i="26"/>
  <c r="E904" i="26"/>
  <c r="B1411" i="26"/>
  <c r="C1411" i="26" s="1"/>
  <c r="F1411" i="26" s="1"/>
  <c r="E343" i="26"/>
  <c r="E999" i="26"/>
  <c r="E892" i="26"/>
  <c r="D94" i="26"/>
  <c r="B594" i="26"/>
  <c r="C594" i="26" s="1"/>
  <c r="F594" i="26" s="1"/>
  <c r="B323" i="26"/>
  <c r="C323" i="26" s="1"/>
  <c r="B324" i="26"/>
  <c r="C324" i="26" s="1"/>
  <c r="E854" i="26"/>
  <c r="D876" i="26"/>
  <c r="B1093" i="26"/>
  <c r="C1093" i="26" s="1"/>
  <c r="D1308" i="26"/>
  <c r="D830" i="26"/>
  <c r="B213" i="26"/>
  <c r="C213" i="26" s="1"/>
  <c r="B701" i="26"/>
  <c r="C701" i="26" s="1"/>
  <c r="D1285" i="26"/>
  <c r="E617" i="26"/>
  <c r="F617" i="26" s="1"/>
  <c r="B558" i="26"/>
  <c r="C558" i="26" s="1"/>
  <c r="B1477" i="26"/>
  <c r="C1477" i="26" s="1"/>
  <c r="D1272" i="26"/>
  <c r="D1304" i="26"/>
  <c r="B58" i="26"/>
  <c r="C58" i="26" s="1"/>
  <c r="D732" i="26"/>
  <c r="B1175" i="26"/>
  <c r="C1175" i="26" s="1"/>
  <c r="B1345" i="26"/>
  <c r="C1345" i="26" s="1"/>
  <c r="B1203" i="26"/>
  <c r="C1203" i="26" s="1"/>
  <c r="E283" i="26"/>
  <c r="E616" i="26"/>
  <c r="B192" i="26"/>
  <c r="C192" i="26" s="1"/>
  <c r="E329" i="26"/>
  <c r="D1280" i="26"/>
  <c r="B1032" i="26"/>
  <c r="C1032" i="26" s="1"/>
  <c r="E266" i="26"/>
  <c r="B711" i="26"/>
  <c r="C711" i="26" s="1"/>
  <c r="E553" i="26"/>
  <c r="F553" i="26" s="1"/>
  <c r="D996" i="26"/>
  <c r="E254" i="26"/>
  <c r="B1135" i="26"/>
  <c r="C1135" i="26" s="1"/>
  <c r="B660" i="26"/>
  <c r="C660" i="26" s="1"/>
  <c r="B109" i="26"/>
  <c r="C109" i="26" s="1"/>
  <c r="B612" i="26"/>
  <c r="C612" i="26" s="1"/>
  <c r="E1192" i="26"/>
  <c r="D1145" i="26"/>
  <c r="B509" i="26"/>
  <c r="C509" i="26" s="1"/>
  <c r="B772" i="26"/>
  <c r="C772" i="26" s="1"/>
  <c r="D924" i="26"/>
  <c r="E588" i="26"/>
  <c r="B997" i="26"/>
  <c r="C997" i="26" s="1"/>
  <c r="E275" i="26"/>
  <c r="D935" i="26"/>
  <c r="B40" i="26"/>
  <c r="C40" i="26" s="1"/>
  <c r="D20" i="26"/>
  <c r="B780" i="26"/>
  <c r="C780" i="26" s="1"/>
  <c r="E998" i="26"/>
  <c r="E1151" i="26"/>
  <c r="B910" i="26"/>
  <c r="C910" i="26" s="1"/>
  <c r="B767" i="26"/>
  <c r="C767" i="26" s="1"/>
  <c r="D1331" i="26"/>
  <c r="E305" i="26"/>
  <c r="D1067" i="26"/>
  <c r="B994" i="26"/>
  <c r="C994" i="26" s="1"/>
  <c r="E1382" i="26"/>
  <c r="F1382" i="26" s="1"/>
  <c r="E882" i="26"/>
  <c r="E105" i="26"/>
  <c r="B748" i="26"/>
  <c r="C748" i="26" s="1"/>
  <c r="E1153" i="26"/>
  <c r="F1153" i="26" s="1"/>
  <c r="D526" i="26"/>
  <c r="D130" i="26"/>
  <c r="E527" i="26"/>
  <c r="B1087" i="26"/>
  <c r="C1087" i="26" s="1"/>
  <c r="E909" i="26"/>
  <c r="E1125" i="26"/>
  <c r="E887" i="26"/>
  <c r="E302" i="26"/>
  <c r="D921" i="26"/>
  <c r="D399" i="26"/>
  <c r="B1228" i="26"/>
  <c r="C1228" i="26" s="1"/>
  <c r="B1041" i="26"/>
  <c r="C1041" i="26" s="1"/>
  <c r="D1515" i="26"/>
  <c r="B649" i="26"/>
  <c r="C649" i="26" s="1"/>
  <c r="E69" i="26"/>
  <c r="D1023" i="26"/>
  <c r="D939" i="26"/>
  <c r="D555" i="26"/>
  <c r="B392" i="26"/>
  <c r="C392" i="26" s="1"/>
  <c r="E374" i="26"/>
  <c r="F374" i="26" s="1"/>
  <c r="D618" i="26"/>
  <c r="D630" i="26"/>
  <c r="E947" i="26"/>
  <c r="F947" i="26" s="1"/>
  <c r="B925" i="26"/>
  <c r="C925" i="26" s="1"/>
  <c r="D1006" i="26"/>
  <c r="E384" i="26"/>
  <c r="B568" i="26"/>
  <c r="C568" i="26" s="1"/>
  <c r="E910" i="26"/>
  <c r="E1256" i="26"/>
  <c r="F1256" i="26" s="1"/>
  <c r="D443" i="26"/>
  <c r="B1081" i="26"/>
  <c r="C1081" i="26" s="1"/>
  <c r="B545" i="26"/>
  <c r="C545" i="26" s="1"/>
  <c r="D1454" i="26"/>
  <c r="D819" i="26"/>
  <c r="D1102" i="26"/>
  <c r="B352" i="26"/>
  <c r="C352" i="26" s="1"/>
  <c r="D1048" i="26"/>
  <c r="B1152" i="26"/>
  <c r="C1152" i="26" s="1"/>
  <c r="D600" i="26"/>
  <c r="B559" i="26"/>
  <c r="C559" i="26" s="1"/>
  <c r="B278" i="26"/>
  <c r="C278" i="26" s="1"/>
  <c r="B1216" i="26"/>
  <c r="C1216" i="26" s="1"/>
  <c r="F1216" i="26" s="1"/>
  <c r="D941" i="26"/>
  <c r="E226" i="26"/>
  <c r="F226" i="26" s="1"/>
  <c r="B1042" i="26"/>
  <c r="C1042" i="26" s="1"/>
  <c r="E279" i="26"/>
  <c r="E149" i="26"/>
  <c r="E1162" i="26"/>
  <c r="B512" i="26"/>
  <c r="C512" i="26" s="1"/>
  <c r="B160" i="26"/>
  <c r="C160" i="26" s="1"/>
  <c r="E35" i="26"/>
  <c r="F35" i="26" s="1"/>
  <c r="B565" i="26"/>
  <c r="C565" i="26" s="1"/>
  <c r="D1180" i="26"/>
  <c r="D904" i="26"/>
  <c r="B1029" i="26"/>
  <c r="C1029" i="26" s="1"/>
  <c r="E900" i="26"/>
  <c r="D1456" i="26"/>
  <c r="D748" i="26"/>
  <c r="E1497" i="26"/>
  <c r="B1408" i="26"/>
  <c r="C1408" i="26" s="1"/>
  <c r="B1378" i="26"/>
  <c r="C1378" i="26" s="1"/>
  <c r="E233" i="26"/>
  <c r="E546" i="26"/>
  <c r="B761" i="26"/>
  <c r="C761" i="26" s="1"/>
  <c r="D445" i="26"/>
  <c r="D71" i="26"/>
  <c r="E880" i="26"/>
  <c r="D822" i="26"/>
  <c r="E759" i="26"/>
  <c r="E1106" i="26"/>
  <c r="B1017" i="26"/>
  <c r="C1017" i="26" s="1"/>
  <c r="B242" i="26"/>
  <c r="C242" i="26" s="1"/>
  <c r="B599" i="26"/>
  <c r="C599" i="26" s="1"/>
  <c r="B1052" i="26"/>
  <c r="C1052" i="26" s="1"/>
  <c r="F1052" i="26" s="1"/>
  <c r="D367" i="26"/>
  <c r="D813" i="26"/>
  <c r="B367" i="26"/>
  <c r="C367" i="26" s="1"/>
  <c r="B532" i="26"/>
  <c r="C532" i="26" s="1"/>
  <c r="F532" i="26" s="1"/>
  <c r="B1396" i="26"/>
  <c r="C1396" i="26" s="1"/>
  <c r="D1345" i="26"/>
  <c r="B98" i="26"/>
  <c r="C98" i="26" s="1"/>
  <c r="E751" i="26"/>
  <c r="F751" i="26" s="1"/>
  <c r="D119" i="26"/>
  <c r="E1381" i="26"/>
  <c r="D1233" i="26"/>
  <c r="B805" i="26"/>
  <c r="C805" i="26" s="1"/>
  <c r="B676" i="26"/>
  <c r="C676" i="26" s="1"/>
  <c r="D249" i="26"/>
  <c r="D396" i="26"/>
  <c r="B493" i="26"/>
  <c r="C493" i="26" s="1"/>
  <c r="E422" i="26"/>
  <c r="F422" i="26" s="1"/>
  <c r="B1171" i="26"/>
  <c r="C1171" i="26" s="1"/>
  <c r="D679" i="26"/>
  <c r="B1367" i="26"/>
  <c r="C1367" i="26" s="1"/>
  <c r="B426" i="26"/>
  <c r="C426" i="26" s="1"/>
  <c r="B1374" i="26"/>
  <c r="C1374" i="26" s="1"/>
  <c r="D79" i="26"/>
  <c r="E1237" i="26"/>
  <c r="B588" i="26"/>
  <c r="C588" i="26" s="1"/>
  <c r="B988" i="26"/>
  <c r="C988" i="26" s="1"/>
  <c r="B401" i="26"/>
  <c r="C401" i="26" s="1"/>
  <c r="B682" i="26"/>
  <c r="C682" i="26" s="1"/>
  <c r="B474" i="26"/>
  <c r="C474" i="26" s="1"/>
  <c r="D602" i="26"/>
  <c r="E402" i="26"/>
  <c r="E487" i="26"/>
  <c r="B1048" i="26"/>
  <c r="C1048" i="26" s="1"/>
  <c r="E1030" i="26"/>
  <c r="F1030" i="26" s="1"/>
  <c r="E954" i="26"/>
  <c r="B957" i="26"/>
  <c r="C957" i="26" s="1"/>
  <c r="E742" i="26"/>
  <c r="F742" i="26" s="1"/>
  <c r="D109" i="26"/>
  <c r="E146" i="26"/>
  <c r="E115" i="26"/>
  <c r="D674" i="26"/>
  <c r="B1336" i="26"/>
  <c r="C1336" i="26" s="1"/>
  <c r="D1342" i="26"/>
  <c r="E1366" i="26"/>
  <c r="F1366" i="26" s="1"/>
  <c r="D1324" i="26"/>
  <c r="D56" i="26"/>
  <c r="E1252" i="26"/>
  <c r="D1396" i="26"/>
  <c r="D709" i="26"/>
  <c r="E1459" i="26"/>
  <c r="F1459" i="26" s="1"/>
  <c r="B199" i="26"/>
  <c r="C199" i="26" s="1"/>
  <c r="D756" i="26"/>
  <c r="D1344" i="26"/>
  <c r="B1497" i="26"/>
  <c r="C1497" i="26" s="1"/>
  <c r="D260" i="26"/>
  <c r="D1005" i="26"/>
  <c r="D836" i="26"/>
  <c r="B1329" i="26"/>
  <c r="C1329" i="26" s="1"/>
  <c r="D1405" i="26"/>
  <c r="B1511" i="26"/>
  <c r="C1511" i="26" s="1"/>
  <c r="D743" i="26"/>
  <c r="E136" i="26"/>
  <c r="D1253" i="26"/>
  <c r="D194" i="26"/>
  <c r="D46" i="26"/>
  <c r="E354" i="26"/>
  <c r="D908" i="26"/>
  <c r="E1131" i="26"/>
  <c r="F1131" i="26" s="1"/>
  <c r="E1409" i="26"/>
  <c r="F1409" i="26" s="1"/>
  <c r="D1187" i="26"/>
  <c r="D85" i="26"/>
  <c r="D1000" i="26"/>
  <c r="D364" i="26"/>
  <c r="B546" i="26"/>
  <c r="C546" i="26" s="1"/>
  <c r="D158" i="26"/>
  <c r="E1009" i="26"/>
  <c r="E942" i="26"/>
  <c r="F942" i="26" s="1"/>
  <c r="D1011" i="26"/>
  <c r="D1088" i="26"/>
  <c r="B25" i="26"/>
  <c r="C25" i="26" s="1"/>
  <c r="E424" i="26"/>
  <c r="E655" i="26"/>
  <c r="F655" i="26" s="1"/>
  <c r="E646" i="26"/>
  <c r="D611" i="26"/>
  <c r="B849" i="26"/>
  <c r="C849" i="26" s="1"/>
  <c r="B1412" i="26"/>
  <c r="C1412" i="26" s="1"/>
  <c r="F1412" i="26" s="1"/>
  <c r="E1440" i="26"/>
  <c r="B987" i="26"/>
  <c r="C987" i="26" s="1"/>
  <c r="D601" i="26"/>
  <c r="D792" i="26"/>
  <c r="E458" i="26"/>
  <c r="E649" i="26"/>
  <c r="F649" i="26" s="1"/>
  <c r="D699" i="26"/>
  <c r="E106" i="26"/>
  <c r="E1363" i="26"/>
  <c r="F1363" i="26" s="1"/>
  <c r="E1245" i="26"/>
  <c r="F1245" i="26" s="1"/>
  <c r="B229" i="26"/>
  <c r="C229" i="26" s="1"/>
  <c r="E610" i="26"/>
  <c r="B842" i="26"/>
  <c r="C842" i="26" s="1"/>
  <c r="B110" i="26"/>
  <c r="C110" i="26" s="1"/>
  <c r="D318" i="26"/>
  <c r="E98" i="26"/>
  <c r="D1027" i="26"/>
  <c r="E1329" i="26"/>
  <c r="D1498" i="26"/>
  <c r="D722" i="26"/>
  <c r="E1307" i="26"/>
  <c r="F1307" i="26" s="1"/>
  <c r="D417" i="26"/>
  <c r="E994" i="26"/>
  <c r="F994" i="26" s="1"/>
  <c r="B735" i="26"/>
  <c r="C735" i="26" s="1"/>
  <c r="E901" i="26"/>
  <c r="E913" i="26"/>
  <c r="D661" i="26"/>
  <c r="B400" i="26"/>
  <c r="C400" i="26" s="1"/>
  <c r="B750" i="26"/>
  <c r="C750" i="26" s="1"/>
  <c r="E1445" i="26"/>
  <c r="D723" i="26"/>
  <c r="B486" i="26"/>
  <c r="C486" i="26" s="1"/>
  <c r="B897" i="26"/>
  <c r="C897" i="26" s="1"/>
  <c r="D714" i="26"/>
  <c r="D447" i="26"/>
  <c r="D96" i="26"/>
  <c r="E355" i="26"/>
  <c r="E1311" i="26"/>
  <c r="F1311" i="26" s="1"/>
  <c r="B1375" i="26"/>
  <c r="C1375" i="26" s="1"/>
  <c r="E884" i="26"/>
  <c r="E147" i="26"/>
  <c r="B871" i="26"/>
  <c r="C871" i="26" s="1"/>
  <c r="D413" i="26"/>
  <c r="D687" i="26"/>
  <c r="E360" i="26"/>
  <c r="F360" i="26" s="1"/>
  <c r="E663" i="26"/>
  <c r="F663" i="26" s="1"/>
  <c r="B1160" i="26"/>
  <c r="C1160" i="26" s="1"/>
  <c r="E1450" i="26"/>
  <c r="F1450" i="26" s="1"/>
  <c r="E109" i="26"/>
  <c r="D835" i="26"/>
  <c r="D371" i="26"/>
  <c r="B1242" i="26"/>
  <c r="C1242" i="26" s="1"/>
  <c r="D1427" i="26"/>
  <c r="D989" i="26"/>
  <c r="D1419" i="26"/>
  <c r="D1330" i="26"/>
  <c r="B298" i="26"/>
  <c r="C298" i="26" s="1"/>
  <c r="B948" i="26"/>
  <c r="C948" i="26" s="1"/>
  <c r="D366" i="26"/>
  <c r="E851" i="26"/>
  <c r="E1235" i="26"/>
  <c r="F1235" i="26" s="1"/>
  <c r="B932" i="26"/>
  <c r="C932" i="26" s="1"/>
  <c r="D1444" i="26"/>
  <c r="D891" i="26"/>
  <c r="B984" i="26"/>
  <c r="C984" i="26" s="1"/>
  <c r="B99" i="26"/>
  <c r="C99" i="26" s="1"/>
  <c r="E951" i="26"/>
  <c r="D407" i="26"/>
  <c r="D1314" i="26"/>
  <c r="D1490" i="26"/>
  <c r="D478" i="26"/>
  <c r="B1079" i="26"/>
  <c r="C1079" i="26" s="1"/>
  <c r="B919" i="26"/>
  <c r="C919" i="26" s="1"/>
  <c r="F919" i="26" s="1"/>
  <c r="D744" i="26"/>
  <c r="D628" i="26"/>
  <c r="E864" i="26"/>
  <c r="D171" i="26"/>
  <c r="D458" i="26"/>
  <c r="B1145" i="26"/>
  <c r="C1145" i="26" s="1"/>
  <c r="B866" i="26"/>
  <c r="C866" i="26" s="1"/>
  <c r="B1482" i="26"/>
  <c r="C1482" i="26" s="1"/>
  <c r="F1482" i="26" s="1"/>
  <c r="D253" i="26"/>
  <c r="D500" i="26"/>
  <c r="E312" i="26"/>
  <c r="F312" i="26" s="1"/>
  <c r="B763" i="26"/>
  <c r="C763" i="26" s="1"/>
  <c r="B658" i="26"/>
  <c r="C658" i="26" s="1"/>
  <c r="E367" i="26"/>
  <c r="E525" i="26"/>
  <c r="F525" i="26" s="1"/>
  <c r="B1423" i="26"/>
  <c r="C1423" i="26" s="1"/>
  <c r="D1115" i="26"/>
  <c r="D421" i="26"/>
  <c r="B927" i="26"/>
  <c r="C927" i="26" s="1"/>
  <c r="E1544" i="26"/>
  <c r="F1544" i="26" s="1"/>
  <c r="D1460" i="26"/>
  <c r="D999" i="26"/>
  <c r="D1064" i="26"/>
  <c r="E60" i="26"/>
  <c r="D456" i="26"/>
  <c r="B314" i="26"/>
  <c r="C314" i="26" s="1"/>
  <c r="D278" i="26"/>
  <c r="E1181" i="26"/>
  <c r="E1326" i="26"/>
  <c r="E627" i="26"/>
  <c r="E534" i="26"/>
  <c r="F534" i="26" s="1"/>
  <c r="B1073" i="26"/>
  <c r="C1073" i="26" s="1"/>
  <c r="B316" i="26"/>
  <c r="C316" i="26" s="1"/>
  <c r="B114" i="26"/>
  <c r="C114" i="26" s="1"/>
  <c r="E596" i="26"/>
  <c r="F596" i="26" s="1"/>
  <c r="D1296" i="26"/>
  <c r="E400" i="26"/>
  <c r="D178" i="26"/>
  <c r="D887" i="26"/>
  <c r="B708" i="26"/>
  <c r="C708" i="26" s="1"/>
  <c r="D1443" i="26"/>
  <c r="E255" i="26"/>
  <c r="F255" i="26" s="1"/>
  <c r="E576" i="26"/>
  <c r="D488" i="26"/>
  <c r="B555" i="26"/>
  <c r="C555" i="26" s="1"/>
  <c r="D336" i="26"/>
  <c r="D579" i="26"/>
  <c r="B822" i="26"/>
  <c r="C822" i="26" s="1"/>
  <c r="E974" i="26"/>
  <c r="E369" i="26"/>
  <c r="E945" i="26"/>
  <c r="F945" i="26" s="1"/>
  <c r="B1162" i="26"/>
  <c r="C1162" i="26" s="1"/>
  <c r="B381" i="26"/>
  <c r="C381" i="26" s="1"/>
  <c r="E558" i="26"/>
  <c r="B1383" i="26"/>
  <c r="C1383" i="26" s="1"/>
  <c r="E1187" i="26"/>
  <c r="B346" i="26"/>
  <c r="C346" i="26" s="1"/>
  <c r="E348" i="26"/>
  <c r="E352" i="26"/>
  <c r="F352" i="26" s="1"/>
  <c r="E1112" i="26"/>
  <c r="E767" i="26"/>
  <c r="B90" i="26"/>
  <c r="C90" i="26" s="1"/>
  <c r="E1302" i="26"/>
  <c r="F1302" i="26" s="1"/>
  <c r="B318" i="26"/>
  <c r="C318" i="26" s="1"/>
  <c r="D378" i="26"/>
  <c r="D1075" i="26"/>
  <c r="D1036" i="26"/>
  <c r="D616" i="26"/>
  <c r="D308" i="26"/>
  <c r="B1201" i="26"/>
  <c r="C1201" i="26" s="1"/>
  <c r="D645" i="26"/>
  <c r="D216" i="26"/>
  <c r="E395" i="26"/>
  <c r="B264" i="26"/>
  <c r="C264" i="26" s="1"/>
  <c r="E658" i="26"/>
  <c r="B1371" i="26"/>
  <c r="C1371" i="26" s="1"/>
  <c r="E1021" i="26"/>
  <c r="B777" i="26"/>
  <c r="C777" i="26" s="1"/>
  <c r="B791" i="26"/>
  <c r="C791" i="26" s="1"/>
  <c r="D327" i="26"/>
  <c r="E705" i="26"/>
  <c r="E271" i="26"/>
  <c r="E1286" i="26"/>
  <c r="F1286" i="26" s="1"/>
  <c r="E1285" i="26"/>
  <c r="F1285" i="26" s="1"/>
  <c r="D547" i="26"/>
  <c r="E1287" i="26"/>
  <c r="F1287" i="26" s="1"/>
  <c r="D387" i="26"/>
  <c r="E1093" i="26"/>
  <c r="F1093" i="26" s="1"/>
  <c r="E403" i="26"/>
  <c r="E1194" i="26"/>
  <c r="F1194" i="26" s="1"/>
  <c r="B1106" i="26"/>
  <c r="C1106" i="26" s="1"/>
  <c r="D531" i="26"/>
  <c r="E848" i="26"/>
  <c r="D983" i="26"/>
  <c r="E1185" i="26"/>
  <c r="E29" i="26"/>
  <c r="B699" i="26"/>
  <c r="C699" i="26" s="1"/>
  <c r="D962" i="26"/>
  <c r="B634" i="26"/>
  <c r="C634" i="26" s="1"/>
  <c r="D1164" i="26"/>
  <c r="D961" i="26"/>
  <c r="B729" i="26"/>
  <c r="C729" i="26" s="1"/>
  <c r="E570" i="26"/>
  <c r="D956" i="26"/>
  <c r="D1433" i="26"/>
  <c r="B819" i="26"/>
  <c r="C819" i="26" s="1"/>
  <c r="D1138" i="26"/>
  <c r="B1376" i="26"/>
  <c r="C1376" i="26" s="1"/>
  <c r="D514" i="26"/>
  <c r="E1220" i="26"/>
  <c r="F1220" i="26" s="1"/>
  <c r="B644" i="26"/>
  <c r="C644" i="26" s="1"/>
  <c r="B1105" i="26"/>
  <c r="C1105" i="26" s="1"/>
  <c r="B1054" i="26"/>
  <c r="C1054" i="26" s="1"/>
  <c r="B968" i="26"/>
  <c r="C968" i="26" s="1"/>
  <c r="B886" i="26"/>
  <c r="C886" i="26" s="1"/>
  <c r="E234" i="26"/>
  <c r="D988" i="26"/>
  <c r="D772" i="26"/>
  <c r="D1098" i="26"/>
  <c r="E85" i="26"/>
  <c r="E1035" i="26"/>
  <c r="B1436" i="26"/>
  <c r="C1436" i="26" s="1"/>
  <c r="E599" i="26"/>
  <c r="B1350" i="26"/>
  <c r="C1350" i="26" s="1"/>
  <c r="D754" i="26"/>
  <c r="D717" i="26"/>
  <c r="D1074" i="26"/>
  <c r="D669" i="26"/>
  <c r="D1151" i="26"/>
  <c r="D872" i="26"/>
  <c r="D302" i="26"/>
  <c r="E650" i="26"/>
  <c r="E1058" i="26"/>
  <c r="D1002" i="26"/>
  <c r="B50" i="26"/>
  <c r="C50" i="26" s="1"/>
  <c r="D1266" i="26"/>
  <c r="D769" i="26"/>
  <c r="B1359" i="26"/>
  <c r="C1359" i="26" s="1"/>
  <c r="F1359" i="26" s="1"/>
  <c r="B330" i="26"/>
  <c r="C330" i="26" s="1"/>
  <c r="E1087" i="26"/>
  <c r="B454" i="26"/>
  <c r="C454" i="26" s="1"/>
  <c r="D1508" i="26"/>
  <c r="E1186" i="26"/>
  <c r="D1380" i="26"/>
  <c r="E562" i="26"/>
  <c r="D1149" i="26"/>
  <c r="B855" i="26"/>
  <c r="C855" i="26" s="1"/>
  <c r="B864" i="26"/>
  <c r="C864" i="26" s="1"/>
  <c r="B698" i="26"/>
  <c r="C698" i="26" s="1"/>
  <c r="D426" i="26"/>
  <c r="B1340" i="26"/>
  <c r="C1340" i="26" s="1"/>
  <c r="E976" i="26"/>
  <c r="B297" i="26"/>
  <c r="C297" i="26" s="1"/>
  <c r="D1073" i="26"/>
  <c r="B33" i="26"/>
  <c r="C33" i="26" s="1"/>
  <c r="E662" i="26"/>
  <c r="B20" i="26"/>
  <c r="C20" i="26" s="1"/>
  <c r="D291" i="26"/>
  <c r="D1026" i="26"/>
  <c r="D481" i="26"/>
  <c r="B1431" i="26"/>
  <c r="C1431" i="26" s="1"/>
  <c r="B883" i="26"/>
  <c r="C883" i="26" s="1"/>
  <c r="E1295" i="26"/>
  <c r="F1295" i="26" s="1"/>
  <c r="B631" i="26"/>
  <c r="C631" i="26" s="1"/>
  <c r="D1017" i="26"/>
  <c r="D1170" i="26"/>
  <c r="E1541" i="26"/>
  <c r="F1541" i="26" s="1"/>
  <c r="E1159" i="26"/>
  <c r="D1229" i="26"/>
  <c r="D798" i="26"/>
  <c r="D185" i="26"/>
  <c r="B930" i="26"/>
  <c r="C930" i="26" s="1"/>
  <c r="B642" i="26"/>
  <c r="C642" i="26" s="1"/>
  <c r="B582" i="26"/>
  <c r="C582" i="26" s="1"/>
  <c r="B1505" i="26"/>
  <c r="C1505" i="26" s="1"/>
  <c r="B1229" i="26"/>
  <c r="C1229" i="26" s="1"/>
  <c r="D1475" i="26"/>
  <c r="B575" i="26"/>
  <c r="C575" i="26" s="1"/>
  <c r="D423" i="26"/>
  <c r="B1060" i="26"/>
  <c r="C1060" i="26" s="1"/>
  <c r="B1009" i="26"/>
  <c r="C1009" i="26" s="1"/>
  <c r="B350" i="26"/>
  <c r="C350" i="26" s="1"/>
  <c r="D448" i="26"/>
  <c r="D222" i="26"/>
  <c r="D845" i="26"/>
  <c r="B843" i="26"/>
  <c r="C843" i="26" s="1"/>
  <c r="B100" i="26"/>
  <c r="C100" i="26" s="1"/>
  <c r="E385" i="26"/>
  <c r="B1440" i="26"/>
  <c r="C1440" i="26" s="1"/>
  <c r="B786" i="26"/>
  <c r="C786" i="26" s="1"/>
  <c r="B1249" i="26"/>
  <c r="C1249" i="26" s="1"/>
  <c r="B623" i="26"/>
  <c r="C623" i="26" s="1"/>
  <c r="D665" i="26"/>
  <c r="B716" i="26"/>
  <c r="C716" i="26" s="1"/>
  <c r="E799" i="26"/>
  <c r="B47" i="26"/>
  <c r="C47" i="26" s="1"/>
  <c r="D733" i="26"/>
  <c r="B789" i="26"/>
  <c r="C789" i="26" s="1"/>
  <c r="B1067" i="26"/>
  <c r="C1067" i="26" s="1"/>
  <c r="B841" i="26"/>
  <c r="C841" i="26" s="1"/>
  <c r="D317" i="26"/>
  <c r="D865" i="26"/>
  <c r="E1365" i="26"/>
  <c r="F1365" i="26" s="1"/>
  <c r="D1096" i="26"/>
  <c r="B163" i="26"/>
  <c r="C163" i="26" s="1"/>
  <c r="B661" i="26"/>
  <c r="C661" i="26" s="1"/>
  <c r="D545" i="26"/>
  <c r="B410" i="26"/>
  <c r="C410" i="26" s="1"/>
  <c r="D1474" i="26"/>
  <c r="B45" i="26"/>
  <c r="C45" i="26" s="1"/>
  <c r="D1385" i="26"/>
  <c r="B282" i="26"/>
  <c r="C282" i="26" s="1"/>
  <c r="D560" i="26"/>
  <c r="D264" i="26"/>
  <c r="D172" i="26"/>
  <c r="B230" i="26"/>
  <c r="C230" i="26" s="1"/>
  <c r="B181" i="26"/>
  <c r="C181" i="26" s="1"/>
  <c r="D664" i="26"/>
  <c r="B1354" i="26"/>
  <c r="C1354" i="26" s="1"/>
  <c r="D155" i="26"/>
  <c r="D397" i="26"/>
  <c r="B877" i="26"/>
  <c r="C877" i="26" s="1"/>
  <c r="B1487" i="26"/>
  <c r="C1487" i="26" s="1"/>
  <c r="D1378" i="26"/>
  <c r="D162" i="26"/>
  <c r="B986" i="26"/>
  <c r="C986" i="26" s="1"/>
  <c r="E1076" i="26"/>
  <c r="B1010" i="26"/>
  <c r="C1010" i="26" s="1"/>
  <c r="B674" i="26"/>
  <c r="C674" i="26" s="1"/>
  <c r="B1484" i="26"/>
  <c r="C1484" i="26" s="1"/>
  <c r="D28" i="26"/>
  <c r="D383" i="26"/>
  <c r="D461" i="26"/>
  <c r="B1504" i="26"/>
  <c r="C1504" i="26" s="1"/>
  <c r="F1504" i="26" s="1"/>
  <c r="E230" i="26"/>
  <c r="D902" i="26"/>
  <c r="D685" i="26"/>
  <c r="D1365" i="26"/>
  <c r="D641" i="26"/>
  <c r="B1433" i="26"/>
  <c r="C1433" i="26" s="1"/>
  <c r="B1115" i="26"/>
  <c r="C1115" i="26" s="1"/>
  <c r="B1458" i="26"/>
  <c r="C1458" i="26" s="1"/>
  <c r="E1520" i="26"/>
  <c r="F1520" i="26" s="1"/>
  <c r="E544" i="26"/>
  <c r="D907" i="26"/>
  <c r="D930" i="26"/>
  <c r="D508" i="26"/>
  <c r="D192" i="26"/>
  <c r="D112" i="26"/>
  <c r="B1198" i="26"/>
  <c r="C1198" i="26" s="1"/>
  <c r="D351" i="26"/>
  <c r="B1430" i="26"/>
  <c r="C1430" i="26" s="1"/>
  <c r="F1430" i="26" s="1"/>
  <c r="D1448" i="26"/>
  <c r="B1192" i="26"/>
  <c r="C1192" i="26" s="1"/>
  <c r="D267" i="26"/>
  <c r="B951" i="26"/>
  <c r="C951" i="26" s="1"/>
  <c r="D345" i="26"/>
  <c r="D370" i="26"/>
  <c r="B341" i="26"/>
  <c r="C341" i="26" s="1"/>
  <c r="D151" i="26"/>
  <c r="D1256" i="26"/>
  <c r="D62" i="26"/>
  <c r="B725" i="26"/>
  <c r="C725" i="26" s="1"/>
  <c r="D245" i="26"/>
  <c r="B1004" i="26"/>
  <c r="C1004" i="26" s="1"/>
  <c r="F1004" i="26" s="1"/>
  <c r="D1110" i="26"/>
  <c r="D1140" i="26"/>
  <c r="E151" i="26"/>
  <c r="B1035" i="26"/>
  <c r="C1035" i="26" s="1"/>
  <c r="E510" i="26"/>
  <c r="F510" i="26" s="1"/>
  <c r="D284" i="26"/>
  <c r="B1125" i="26"/>
  <c r="C1125" i="26" s="1"/>
  <c r="D704" i="26"/>
  <c r="B1187" i="26"/>
  <c r="C1187" i="26" s="1"/>
  <c r="D780" i="26"/>
  <c r="B703" i="26"/>
  <c r="C703" i="26" s="1"/>
  <c r="D342" i="26"/>
  <c r="E877" i="26"/>
  <c r="F877" i="26" s="1"/>
  <c r="D846" i="26"/>
  <c r="D1215" i="26"/>
  <c r="B615" i="26"/>
  <c r="C615" i="26" s="1"/>
  <c r="B89" i="26"/>
  <c r="C89" i="26" s="1"/>
  <c r="D1486" i="26"/>
  <c r="B105" i="26"/>
  <c r="C105" i="26" s="1"/>
  <c r="D292" i="26"/>
  <c r="D796" i="26"/>
  <c r="B1097" i="26"/>
  <c r="C1097" i="26" s="1"/>
  <c r="B1241" i="26"/>
  <c r="C1241" i="26" s="1"/>
  <c r="D1113" i="26"/>
  <c r="D857" i="26"/>
  <c r="B56" i="26"/>
  <c r="C56" i="26" s="1"/>
  <c r="B492" i="26"/>
  <c r="C492" i="26" s="1"/>
  <c r="B233" i="26"/>
  <c r="C233" i="26" s="1"/>
  <c r="D1477" i="26"/>
  <c r="E189" i="26"/>
  <c r="B434" i="26"/>
  <c r="C434" i="26" s="1"/>
  <c r="D551" i="26"/>
  <c r="E1353" i="26"/>
  <c r="B917" i="26"/>
  <c r="C917" i="26" s="1"/>
  <c r="B443" i="26"/>
  <c r="C443" i="26" s="1"/>
  <c r="D469" i="26"/>
  <c r="D410" i="26"/>
  <c r="D1467" i="26"/>
  <c r="D1166" i="26"/>
  <c r="D624" i="26"/>
  <c r="B563" i="26"/>
  <c r="C563" i="26" s="1"/>
  <c r="B882" i="26"/>
  <c r="C882" i="26" s="1"/>
  <c r="D334" i="26"/>
  <c r="B1326" i="26"/>
  <c r="C1326" i="26" s="1"/>
  <c r="B1021" i="26"/>
  <c r="C1021" i="26" s="1"/>
  <c r="B170" i="26"/>
  <c r="C170" i="26" s="1"/>
  <c r="B860" i="26"/>
  <c r="C860" i="26" s="1"/>
  <c r="B1344" i="26"/>
  <c r="C1344" i="26" s="1"/>
  <c r="B710" i="26"/>
  <c r="C710" i="26" s="1"/>
  <c r="D523" i="26"/>
  <c r="B950" i="26"/>
  <c r="C950" i="26" s="1"/>
  <c r="D1287" i="26"/>
  <c r="B557" i="26"/>
  <c r="C557" i="26" s="1"/>
  <c r="B1082" i="26"/>
  <c r="C1082" i="26" s="1"/>
  <c r="B321" i="26"/>
  <c r="C321" i="26" s="1"/>
  <c r="B1405" i="26"/>
  <c r="C1405" i="26" s="1"/>
  <c r="D914" i="26"/>
  <c r="D1031" i="26"/>
  <c r="B970" i="26"/>
  <c r="C970" i="26" s="1"/>
  <c r="F970" i="26" s="1"/>
  <c r="D142" i="26"/>
  <c r="B788" i="26"/>
  <c r="C788" i="26" s="1"/>
  <c r="B223" i="26"/>
  <c r="C223" i="26" s="1"/>
  <c r="B178" i="26"/>
  <c r="C178" i="26" s="1"/>
  <c r="B118" i="26"/>
  <c r="C118" i="26" s="1"/>
  <c r="B715" i="26"/>
  <c r="C715" i="26" s="1"/>
  <c r="B441" i="26"/>
  <c r="C441" i="26" s="1"/>
  <c r="B727" i="26"/>
  <c r="C727" i="26" s="1"/>
  <c r="D354" i="26"/>
  <c r="D931" i="26"/>
  <c r="B1158" i="26"/>
  <c r="C1158" i="26" s="1"/>
  <c r="B537" i="26"/>
  <c r="C537" i="26" s="1"/>
  <c r="B155" i="26"/>
  <c r="C155" i="26" s="1"/>
  <c r="B275" i="26"/>
  <c r="C275" i="26" s="1"/>
  <c r="B349" i="26"/>
  <c r="C349" i="26" s="1"/>
  <c r="D1038" i="26"/>
  <c r="B107" i="26"/>
  <c r="C107" i="26" s="1"/>
  <c r="B81" i="26"/>
  <c r="C81" i="26" s="1"/>
  <c r="B1491" i="26"/>
  <c r="C1491" i="26" s="1"/>
  <c r="D786" i="26"/>
  <c r="D405" i="26"/>
  <c r="B447" i="26"/>
  <c r="C447" i="26" s="1"/>
  <c r="D727" i="26"/>
  <c r="B113" i="26"/>
  <c r="C113" i="26" s="1"/>
  <c r="D215" i="26"/>
  <c r="B628" i="26"/>
  <c r="C628" i="26" s="1"/>
  <c r="B697" i="26"/>
  <c r="C697" i="26" s="1"/>
  <c r="B369" i="26"/>
  <c r="C369" i="26" s="1"/>
  <c r="E491" i="26"/>
  <c r="E717" i="26"/>
  <c r="B234" i="26"/>
  <c r="C234" i="26" s="1"/>
  <c r="B1120" i="26"/>
  <c r="C1120" i="26" s="1"/>
  <c r="D288" i="26"/>
  <c r="E775" i="26"/>
  <c r="E18" i="26"/>
  <c r="F18" i="26" s="1"/>
  <c r="B348" i="26"/>
  <c r="C348" i="26" s="1"/>
  <c r="D1086" i="26"/>
  <c r="E253" i="26"/>
  <c r="D1134" i="26"/>
  <c r="B1395" i="26"/>
  <c r="C1395" i="26" s="1"/>
  <c r="D105" i="26"/>
  <c r="E45" i="26"/>
  <c r="F45" i="26" s="1"/>
  <c r="E1389" i="26"/>
  <c r="F1389" i="26" s="1"/>
  <c r="D1131" i="26"/>
  <c r="B406" i="26"/>
  <c r="C406" i="26" s="1"/>
  <c r="E526" i="26"/>
  <c r="F526" i="26" s="1"/>
  <c r="B610" i="26"/>
  <c r="C610" i="26" s="1"/>
  <c r="D1301" i="26"/>
  <c r="B680" i="26"/>
  <c r="C680" i="26" s="1"/>
  <c r="E966" i="26"/>
  <c r="E1142" i="26"/>
  <c r="F1142" i="26" s="1"/>
  <c r="B991" i="26"/>
  <c r="C991" i="26" s="1"/>
  <c r="D300" i="26"/>
  <c r="E699" i="26"/>
  <c r="B1406" i="26"/>
  <c r="C1406" i="26" s="1"/>
  <c r="B746" i="26"/>
  <c r="C746" i="26" s="1"/>
  <c r="E1500" i="26"/>
  <c r="B737" i="26"/>
  <c r="C737" i="26" s="1"/>
  <c r="D922" i="26"/>
  <c r="B872" i="26"/>
  <c r="C872" i="26" s="1"/>
  <c r="D598" i="26"/>
  <c r="B108" i="26"/>
  <c r="C108" i="26" s="1"/>
  <c r="B803" i="26"/>
  <c r="C803" i="26" s="1"/>
  <c r="B210" i="26"/>
  <c r="C210" i="26" s="1"/>
  <c r="B584" i="26"/>
  <c r="C584" i="26" s="1"/>
  <c r="D359" i="26"/>
  <c r="B469" i="26"/>
  <c r="C469" i="26" s="1"/>
  <c r="D606" i="26"/>
  <c r="B853" i="26"/>
  <c r="C853" i="26" s="1"/>
  <c r="B1212" i="26"/>
  <c r="C1212" i="26" s="1"/>
  <c r="B734" i="26"/>
  <c r="C734" i="26" s="1"/>
  <c r="E906" i="26"/>
  <c r="B1059" i="26"/>
  <c r="C1059" i="26" s="1"/>
  <c r="F1059" i="26" s="1"/>
  <c r="B151" i="26"/>
  <c r="C151" i="26" s="1"/>
  <c r="E1230" i="26"/>
  <c r="F1230" i="26" s="1"/>
  <c r="D581" i="26"/>
  <c r="E1338" i="26"/>
  <c r="B1313" i="26"/>
  <c r="C1313" i="26" s="1"/>
  <c r="B417" i="26"/>
  <c r="C417" i="26" s="1"/>
  <c r="E1548" i="26"/>
  <c r="F1548" i="26" s="1"/>
  <c r="E1341" i="26"/>
  <c r="D1406" i="26"/>
  <c r="D1298" i="26"/>
  <c r="D1053" i="26"/>
  <c r="D1022" i="26"/>
  <c r="D578" i="26"/>
  <c r="D1103" i="26"/>
  <c r="B394" i="26"/>
  <c r="C394" i="26" s="1"/>
  <c r="D954" i="26"/>
  <c r="D1338" i="26"/>
  <c r="D1092" i="26"/>
  <c r="D903" i="26"/>
  <c r="E539" i="26"/>
  <c r="B873" i="26"/>
  <c r="C873" i="26" s="1"/>
  <c r="D1135" i="26"/>
  <c r="D1161" i="26"/>
  <c r="B738" i="26"/>
  <c r="C738" i="26" s="1"/>
  <c r="D388" i="26"/>
  <c r="B683" i="26"/>
  <c r="C683" i="26" s="1"/>
  <c r="D874" i="26"/>
  <c r="E1452" i="26"/>
  <c r="F1452" i="26" s="1"/>
  <c r="D1181" i="26"/>
  <c r="B457" i="26"/>
  <c r="C457" i="26" s="1"/>
  <c r="B1113" i="26"/>
  <c r="C1113" i="26" s="1"/>
  <c r="B829" i="26"/>
  <c r="C829" i="26" s="1"/>
  <c r="B960" i="26"/>
  <c r="C960" i="26" s="1"/>
  <c r="D484" i="26"/>
  <c r="E1402" i="26"/>
  <c r="E1521" i="26"/>
  <c r="F1521" i="26" s="1"/>
  <c r="D418" i="26"/>
  <c r="B579" i="26"/>
  <c r="C579" i="26" s="1"/>
  <c r="D1062" i="26"/>
  <c r="B386" i="26"/>
  <c r="C386" i="26" s="1"/>
  <c r="B1218" i="26"/>
  <c r="C1218" i="26" s="1"/>
  <c r="B662" i="26"/>
  <c r="C662" i="26" s="1"/>
  <c r="D537" i="26"/>
  <c r="B460" i="26"/>
  <c r="C460" i="26" s="1"/>
  <c r="B29" i="26"/>
  <c r="C29" i="26" s="1"/>
  <c r="D1251" i="26"/>
  <c r="D454" i="26"/>
  <c r="D558" i="26"/>
  <c r="B337" i="26"/>
  <c r="C337" i="26" s="1"/>
  <c r="D111" i="26"/>
  <c r="D470" i="26"/>
  <c r="B75" i="26"/>
  <c r="C75" i="26" s="1"/>
  <c r="D529" i="26"/>
  <c r="D809" i="26"/>
  <c r="B301" i="26"/>
  <c r="C301" i="26" s="1"/>
  <c r="D343" i="26"/>
  <c r="D539" i="26"/>
  <c r="B157" i="26"/>
  <c r="C157" i="26" s="1"/>
  <c r="B1020" i="26"/>
  <c r="C1020" i="26" s="1"/>
  <c r="D1391" i="26"/>
  <c r="B1339" i="26"/>
  <c r="C1339" i="26" s="1"/>
  <c r="D642" i="26"/>
  <c r="D967" i="26"/>
  <c r="B430" i="26"/>
  <c r="C430" i="26" s="1"/>
  <c r="D1512" i="26"/>
  <c r="B702" i="26"/>
  <c r="C702" i="26" s="1"/>
  <c r="B268" i="26"/>
  <c r="C268" i="26" s="1"/>
  <c r="F268" i="26" s="1"/>
  <c r="D1273" i="26"/>
  <c r="E840" i="26"/>
  <c r="B706" i="26"/>
  <c r="C706" i="26" s="1"/>
  <c r="B388" i="26"/>
  <c r="C388" i="26" s="1"/>
  <c r="D1288" i="26"/>
  <c r="D1216" i="26"/>
  <c r="D43" i="26"/>
  <c r="D147" i="26"/>
  <c r="B862" i="26"/>
  <c r="C862" i="26" s="1"/>
  <c r="E941" i="26"/>
  <c r="F941" i="26" s="1"/>
  <c r="D1123" i="26"/>
  <c r="B832" i="26"/>
  <c r="C832" i="26" s="1"/>
  <c r="B414" i="26"/>
  <c r="C414" i="26" s="1"/>
  <c r="D1372" i="26"/>
  <c r="B690" i="26"/>
  <c r="C690" i="26" s="1"/>
  <c r="D499" i="26"/>
  <c r="B399" i="26"/>
  <c r="C399" i="26" s="1"/>
  <c r="E547" i="26"/>
  <c r="B629" i="26"/>
  <c r="C629" i="26" s="1"/>
  <c r="B57" i="26"/>
  <c r="C57" i="26" s="1"/>
  <c r="B714" i="26"/>
  <c r="C714" i="26" s="1"/>
  <c r="D890" i="26"/>
  <c r="D1142" i="26"/>
  <c r="D1176" i="26"/>
  <c r="D490" i="26"/>
  <c r="D350" i="26"/>
  <c r="B659" i="26"/>
  <c r="C659" i="26" s="1"/>
  <c r="B881" i="26"/>
  <c r="C881" i="26" s="1"/>
  <c r="B1191" i="26"/>
  <c r="C1191" i="26" s="1"/>
  <c r="B976" i="26"/>
  <c r="C976" i="26" s="1"/>
  <c r="B173" i="26"/>
  <c r="C173" i="26" s="1"/>
  <c r="B295" i="26"/>
  <c r="C295" i="26" s="1"/>
  <c r="D680" i="26"/>
  <c r="B481" i="26"/>
  <c r="C481" i="26" s="1"/>
  <c r="D1375" i="26"/>
  <c r="B576" i="26"/>
  <c r="C576" i="26" s="1"/>
  <c r="D118" i="26"/>
  <c r="B739" i="26"/>
  <c r="C739" i="26" s="1"/>
  <c r="B587" i="26"/>
  <c r="C587" i="26" s="1"/>
  <c r="D509" i="26"/>
  <c r="D864" i="26"/>
  <c r="D434" i="26"/>
  <c r="D61" i="26"/>
  <c r="D909" i="26"/>
  <c r="B533" i="26"/>
  <c r="C533" i="26" s="1"/>
  <c r="B923" i="26"/>
  <c r="C923" i="26" s="1"/>
  <c r="E1347" i="26"/>
  <c r="D1303" i="26"/>
  <c r="B1369" i="26"/>
  <c r="C1369" i="26" s="1"/>
  <c r="F1369" i="26" s="1"/>
  <c r="D256" i="26"/>
  <c r="E102" i="26"/>
  <c r="F102" i="26" s="1"/>
  <c r="E509" i="26"/>
  <c r="F509" i="26" s="1"/>
  <c r="B497" i="26"/>
  <c r="C497" i="26" s="1"/>
  <c r="D938" i="26"/>
  <c r="D896" i="26"/>
  <c r="B1332" i="26"/>
  <c r="C1332" i="26" s="1"/>
  <c r="E333" i="26"/>
  <c r="B59" i="26"/>
  <c r="C59" i="26" s="1"/>
  <c r="B1343" i="26"/>
  <c r="C1343" i="26" s="1"/>
  <c r="B620" i="26"/>
  <c r="C620" i="26" s="1"/>
  <c r="D1415" i="26"/>
  <c r="D662" i="26"/>
  <c r="D179" i="26"/>
  <c r="B1335" i="26"/>
  <c r="C1335" i="26" s="1"/>
  <c r="B1137" i="26"/>
  <c r="C1137" i="26" s="1"/>
  <c r="D1182" i="26"/>
  <c r="E505" i="26"/>
  <c r="B1415" i="26"/>
  <c r="C1415" i="26" s="1"/>
  <c r="D197" i="26"/>
  <c r="B578" i="26"/>
  <c r="C578" i="26" s="1"/>
  <c r="B508" i="26"/>
  <c r="C508" i="26" s="1"/>
  <c r="F508" i="26" s="1"/>
  <c r="D627" i="26"/>
  <c r="D1144" i="26"/>
  <c r="B787" i="26"/>
  <c r="C787" i="26" s="1"/>
  <c r="B870" i="26"/>
  <c r="C870" i="26" s="1"/>
  <c r="B816" i="26"/>
  <c r="C816" i="26" s="1"/>
  <c r="D911" i="26"/>
  <c r="D401" i="26"/>
  <c r="B78" i="26"/>
  <c r="C78" i="26" s="1"/>
  <c r="E952" i="26"/>
  <c r="D419" i="26"/>
  <c r="B1078" i="26"/>
  <c r="C1078" i="26" s="1"/>
  <c r="D1080" i="26"/>
  <c r="D1506" i="26"/>
  <c r="B322" i="26"/>
  <c r="C322" i="26" s="1"/>
  <c r="D1407" i="26"/>
  <c r="B766" i="26"/>
  <c r="C766" i="26" s="1"/>
  <c r="B69" i="26"/>
  <c r="C69" i="26" s="1"/>
  <c r="E1536" i="26"/>
  <c r="F1536" i="26" s="1"/>
  <c r="D464" i="26"/>
  <c r="D832" i="26"/>
  <c r="B68" i="26"/>
  <c r="C68" i="26" s="1"/>
  <c r="B603" i="26"/>
  <c r="C603" i="26" s="1"/>
  <c r="D1148" i="26"/>
  <c r="D619" i="26"/>
  <c r="B63" i="26"/>
  <c r="C63" i="26" s="1"/>
  <c r="D141" i="26"/>
  <c r="D599" i="26"/>
  <c r="D140" i="26"/>
  <c r="E380" i="26"/>
  <c r="D1241" i="26"/>
  <c r="B336" i="26"/>
  <c r="C336" i="26" s="1"/>
  <c r="D18" i="26"/>
  <c r="E1376" i="26"/>
  <c r="F1376" i="26" s="1"/>
  <c r="B560" i="26"/>
  <c r="C560" i="26" s="1"/>
  <c r="F560" i="26" s="1"/>
  <c r="B1448" i="26"/>
  <c r="C1448" i="26" s="1"/>
  <c r="D533" i="26"/>
  <c r="D671" i="26"/>
  <c r="D477" i="26"/>
  <c r="D66" i="26"/>
  <c r="D459" i="26"/>
  <c r="B128" i="26"/>
  <c r="C128" i="26" s="1"/>
  <c r="D394" i="26"/>
  <c r="D95" i="26"/>
  <c r="B144" i="26"/>
  <c r="C144" i="26" s="1"/>
  <c r="B556" i="26"/>
  <c r="C556" i="26" s="1"/>
  <c r="D899" i="26"/>
  <c r="B418" i="26"/>
  <c r="C418" i="26" s="1"/>
  <c r="B1028" i="26"/>
  <c r="C1028" i="26" s="1"/>
  <c r="D976" i="26"/>
  <c r="B397" i="26"/>
  <c r="C397" i="26" s="1"/>
  <c r="B1377" i="26"/>
  <c r="C1377" i="26" s="1"/>
  <c r="B240" i="26"/>
  <c r="C240" i="26" s="1"/>
  <c r="B1143" i="26"/>
  <c r="C1143" i="26" s="1"/>
  <c r="B1466" i="26"/>
  <c r="C1466" i="26" s="1"/>
  <c r="F1466" i="26" s="1"/>
  <c r="B1391" i="26"/>
  <c r="C1391" i="26" s="1"/>
  <c r="B1096" i="26"/>
  <c r="C1096" i="26" s="1"/>
  <c r="F1096" i="26" s="1"/>
  <c r="D577" i="26"/>
  <c r="B1139" i="26"/>
  <c r="C1139" i="26" s="1"/>
  <c r="B1178" i="26"/>
  <c r="C1178" i="26" s="1"/>
  <c r="D1183" i="26"/>
  <c r="D572" i="26"/>
  <c r="B182" i="26"/>
  <c r="C182" i="26" s="1"/>
  <c r="D1270" i="26"/>
  <c r="D906" i="26"/>
  <c r="E1505" i="26"/>
  <c r="B684" i="26"/>
  <c r="C684" i="26" s="1"/>
  <c r="D544" i="26"/>
  <c r="B480" i="26"/>
  <c r="C480" i="26" s="1"/>
  <c r="E961" i="26"/>
  <c r="B752" i="26"/>
  <c r="C752" i="26" s="1"/>
  <c r="E407" i="26"/>
  <c r="D1297" i="26"/>
  <c r="D1328" i="26"/>
  <c r="D1499" i="26"/>
  <c r="D915" i="26"/>
  <c r="B438" i="26"/>
  <c r="C438" i="26" s="1"/>
  <c r="D1286" i="26"/>
  <c r="D1126" i="26"/>
  <c r="D1211" i="26"/>
  <c r="B749" i="26"/>
  <c r="C749" i="26" s="1"/>
  <c r="D120" i="26"/>
  <c r="B781" i="26"/>
  <c r="C781" i="26" s="1"/>
  <c r="B196" i="26"/>
  <c r="C196" i="26" s="1"/>
  <c r="B1512" i="26"/>
  <c r="C1512" i="26" s="1"/>
  <c r="B977" i="26"/>
  <c r="C977" i="26" s="1"/>
  <c r="B1420" i="26"/>
  <c r="C1420" i="26" s="1"/>
  <c r="E1122" i="26"/>
  <c r="E776" i="26"/>
  <c r="F776" i="26" s="1"/>
  <c r="B505" i="26"/>
  <c r="C505" i="26" s="1"/>
  <c r="D564" i="26"/>
  <c r="E227" i="26"/>
  <c r="E34" i="26"/>
  <c r="F34" i="26" s="1"/>
  <c r="D885" i="26"/>
  <c r="D1100" i="26"/>
  <c r="B253" i="26"/>
  <c r="C253" i="26" s="1"/>
  <c r="D1179" i="26"/>
  <c r="E590" i="26"/>
  <c r="F590" i="26" s="1"/>
  <c r="D948" i="26"/>
  <c r="E1319" i="26"/>
  <c r="B1091" i="26"/>
  <c r="C1091" i="26" s="1"/>
  <c r="D957" i="26"/>
  <c r="D625" i="26"/>
  <c r="B1419" i="26"/>
  <c r="C1419" i="26" s="1"/>
  <c r="D494" i="26"/>
  <c r="E1291" i="26"/>
  <c r="F1291" i="26" s="1"/>
  <c r="D335" i="26"/>
  <c r="B1349" i="26"/>
  <c r="C1349" i="26" s="1"/>
  <c r="B756" i="26"/>
  <c r="C756" i="26" s="1"/>
  <c r="B1222" i="26"/>
  <c r="C1222" i="26" s="1"/>
  <c r="D978" i="26"/>
  <c r="D38" i="26"/>
  <c r="B1370" i="26"/>
  <c r="C1370" i="26" s="1"/>
  <c r="F1370" i="26" s="1"/>
  <c r="D195" i="26"/>
  <c r="E1423" i="26"/>
  <c r="D870" i="26"/>
  <c r="D1147" i="26"/>
  <c r="D1441" i="26"/>
  <c r="B571" i="26"/>
  <c r="C571" i="26" s="1"/>
  <c r="B863" i="26"/>
  <c r="C863" i="26" s="1"/>
  <c r="B189" i="26"/>
  <c r="C189" i="26" s="1"/>
  <c r="E1464" i="26"/>
  <c r="E52" i="26"/>
  <c r="B1379" i="26"/>
  <c r="C1379" i="26" s="1"/>
  <c r="D1141" i="26"/>
  <c r="D208" i="26"/>
  <c r="B1018" i="26"/>
  <c r="C1018" i="26" s="1"/>
  <c r="B689" i="26"/>
  <c r="C689" i="26" s="1"/>
  <c r="D716" i="26"/>
  <c r="D446" i="26"/>
  <c r="B345" i="26"/>
  <c r="C345" i="26" s="1"/>
  <c r="D1034" i="26"/>
  <c r="E1281" i="26"/>
  <c r="F1281" i="26" s="1"/>
  <c r="B671" i="26"/>
  <c r="C671" i="26" s="1"/>
  <c r="D81" i="26"/>
  <c r="B1323" i="26"/>
  <c r="C1323" i="26" s="1"/>
  <c r="D980" i="26"/>
  <c r="D124" i="26"/>
  <c r="B495" i="26"/>
  <c r="C495" i="26" s="1"/>
  <c r="D541" i="26"/>
  <c r="D877" i="26"/>
  <c r="D1167" i="26"/>
  <c r="B302" i="26"/>
  <c r="C302" i="26" s="1"/>
  <c r="B1083" i="26"/>
  <c r="C1083" i="26" s="1"/>
  <c r="B435" i="26"/>
  <c r="C435" i="26" s="1"/>
  <c r="F435" i="26" s="1"/>
  <c r="B220" i="26"/>
  <c r="C220" i="26" s="1"/>
  <c r="D262" i="26"/>
  <c r="B380" i="26"/>
  <c r="C380" i="26" s="1"/>
  <c r="B1101" i="26"/>
  <c r="C1101" i="26" s="1"/>
  <c r="E63" i="26"/>
  <c r="F63" i="26" s="1"/>
  <c r="B796" i="26"/>
  <c r="C796" i="26" s="1"/>
  <c r="F796" i="26" s="1"/>
  <c r="D86" i="26"/>
  <c r="D643" i="26"/>
  <c r="B1234" i="26"/>
  <c r="C1234" i="26" s="1"/>
  <c r="D1243" i="26"/>
  <c r="B256" i="26"/>
  <c r="C256" i="26" s="1"/>
  <c r="F256" i="26" s="1"/>
  <c r="D83" i="26"/>
  <c r="B1421" i="26"/>
  <c r="C1421" i="26" s="1"/>
  <c r="E292" i="26"/>
  <c r="F292" i="26" s="1"/>
  <c r="B1156" i="26"/>
  <c r="C1156" i="26" s="1"/>
  <c r="B573" i="26"/>
  <c r="C573" i="26" s="1"/>
  <c r="B1514" i="26"/>
  <c r="C1514" i="26" s="1"/>
  <c r="D663" i="26"/>
  <c r="D170" i="26"/>
  <c r="D306" i="26"/>
  <c r="E1060" i="26"/>
  <c r="F1060" i="26" s="1"/>
  <c r="D667" i="26"/>
  <c r="B1161" i="26"/>
  <c r="C1161" i="26" s="1"/>
  <c r="D420" i="26"/>
  <c r="B830" i="26"/>
  <c r="C830" i="26" s="1"/>
  <c r="D164" i="26"/>
  <c r="B116" i="26"/>
  <c r="C116" i="26" s="1"/>
  <c r="D60" i="26"/>
  <c r="B197" i="26"/>
  <c r="C197" i="26" s="1"/>
  <c r="D296" i="26"/>
  <c r="D1262" i="26"/>
  <c r="D1207" i="26"/>
  <c r="D287" i="26"/>
  <c r="B1149" i="26"/>
  <c r="C1149" i="26" s="1"/>
  <c r="D1413" i="26"/>
  <c r="D228" i="26"/>
  <c r="D739" i="26"/>
  <c r="D742" i="26"/>
  <c r="E1053" i="26"/>
  <c r="D524" i="26"/>
  <c r="D393" i="26"/>
  <c r="D682" i="26"/>
  <c r="D381" i="26"/>
  <c r="D31" i="26"/>
  <c r="D1165" i="26"/>
  <c r="B1199" i="26"/>
  <c r="C1199" i="26" s="1"/>
  <c r="D1497" i="26"/>
  <c r="D585" i="26"/>
  <c r="D122" i="26"/>
  <c r="D57" i="26"/>
  <c r="B101" i="26"/>
  <c r="C101" i="26" s="1"/>
  <c r="D385" i="26"/>
  <c r="B477" i="26"/>
  <c r="C477" i="26" s="1"/>
  <c r="D232" i="26"/>
  <c r="B354" i="26"/>
  <c r="C354" i="26" s="1"/>
  <c r="D1492" i="26"/>
  <c r="B782" i="26"/>
  <c r="C782" i="26" s="1"/>
  <c r="D1269" i="26"/>
  <c r="E1074" i="26"/>
  <c r="B1494" i="26"/>
  <c r="C1494" i="26" s="1"/>
  <c r="E1083" i="26"/>
  <c r="B91" i="26"/>
  <c r="C91" i="26" s="1"/>
  <c r="D860" i="26"/>
  <c r="D214" i="26"/>
  <c r="D1418" i="26"/>
  <c r="E164" i="26"/>
  <c r="D536" i="26"/>
  <c r="B554" i="26"/>
  <c r="C554" i="26" s="1"/>
  <c r="D1003" i="26"/>
  <c r="E729" i="26"/>
  <c r="B364" i="26"/>
  <c r="C364" i="26" s="1"/>
  <c r="D974" i="26"/>
  <c r="E498" i="26"/>
  <c r="D1239" i="26"/>
  <c r="D1106" i="26"/>
  <c r="B857" i="26"/>
  <c r="C857" i="26" s="1"/>
  <c r="B1338" i="26"/>
  <c r="C1338" i="26" s="1"/>
  <c r="D1398" i="26"/>
  <c r="B793" i="26"/>
  <c r="C793" i="26" s="1"/>
  <c r="D866" i="26"/>
  <c r="B654" i="26"/>
  <c r="C654" i="26" s="1"/>
  <c r="D1213" i="26"/>
  <c r="B937" i="26"/>
  <c r="C937" i="26" s="1"/>
  <c r="D985" i="26"/>
  <c r="B266" i="26"/>
  <c r="C266" i="26" s="1"/>
  <c r="B813" i="26"/>
  <c r="C813" i="26" s="1"/>
  <c r="E176" i="26"/>
  <c r="E997" i="26"/>
  <c r="F997" i="26" s="1"/>
  <c r="D1261" i="26"/>
  <c r="B1186" i="26"/>
  <c r="C1186" i="26" s="1"/>
  <c r="B548" i="26"/>
  <c r="C548" i="26" s="1"/>
  <c r="D652" i="26"/>
  <c r="D519" i="26"/>
  <c r="D1107" i="26"/>
  <c r="D492" i="26"/>
  <c r="E1033" i="26"/>
  <c r="E1029" i="26"/>
  <c r="B1114" i="26"/>
  <c r="C1114" i="26" s="1"/>
  <c r="D1162" i="26"/>
  <c r="B570" i="26"/>
  <c r="C570" i="26" s="1"/>
  <c r="B453" i="26"/>
  <c r="C453" i="26" s="1"/>
  <c r="B315" i="26"/>
  <c r="C315" i="26" s="1"/>
  <c r="D981" i="26"/>
  <c r="B366" i="26"/>
  <c r="C366" i="26" s="1"/>
  <c r="D312" i="26"/>
  <c r="D1130" i="26"/>
  <c r="E1175" i="26"/>
  <c r="F1175" i="26" s="1"/>
  <c r="D1289" i="26"/>
  <c r="D840" i="26"/>
  <c r="B326" i="26"/>
  <c r="C326" i="26" s="1"/>
  <c r="B651" i="26"/>
  <c r="C651" i="26" s="1"/>
  <c r="B357" i="26"/>
  <c r="C357" i="26" s="1"/>
  <c r="B1179" i="26"/>
  <c r="C1179" i="26" s="1"/>
  <c r="D406" i="26"/>
  <c r="B384" i="26"/>
  <c r="C384" i="26" s="1"/>
  <c r="B445" i="26"/>
  <c r="C445" i="26" s="1"/>
  <c r="B455" i="26"/>
  <c r="C455" i="26" s="1"/>
  <c r="D52" i="26"/>
  <c r="D340" i="26"/>
  <c r="B177" i="26"/>
  <c r="C177" i="26" s="1"/>
  <c r="D1445" i="26"/>
  <c r="D431" i="26"/>
  <c r="B1471" i="26"/>
  <c r="C1471" i="26" s="1"/>
  <c r="B333" i="26"/>
  <c r="C333" i="26" s="1"/>
  <c r="D77" i="26"/>
  <c r="D861" i="26"/>
  <c r="D788" i="26"/>
  <c r="B180" i="26"/>
  <c r="C180" i="26" s="1"/>
  <c r="D521" i="26"/>
  <c r="D1351" i="26"/>
  <c r="B601" i="26"/>
  <c r="C601" i="26" s="1"/>
  <c r="D502" i="26"/>
  <c r="B667" i="26"/>
  <c r="C667" i="26" s="1"/>
  <c r="E1316" i="26"/>
  <c r="E703" i="26"/>
  <c r="D1068" i="26"/>
  <c r="B115" i="26"/>
  <c r="C115" i="26" s="1"/>
  <c r="D181" i="26"/>
  <c r="D337" i="26"/>
  <c r="D850" i="26"/>
  <c r="D1307" i="26"/>
  <c r="B1151" i="26"/>
  <c r="C1151" i="26" s="1"/>
  <c r="D1446" i="26"/>
  <c r="B1128" i="26"/>
  <c r="C1128" i="26" s="1"/>
  <c r="B1337" i="26"/>
  <c r="C1337" i="26" s="1"/>
  <c r="B472" i="26"/>
  <c r="C472" i="26" s="1"/>
  <c r="F472" i="26" s="1"/>
  <c r="D440" i="26"/>
  <c r="B627" i="26"/>
  <c r="C627" i="26" s="1"/>
  <c r="E295" i="26"/>
  <c r="F295" i="26" s="1"/>
  <c r="D503" i="26"/>
  <c r="D289" i="26"/>
  <c r="D576" i="26"/>
  <c r="B93" i="26"/>
  <c r="C93" i="26" s="1"/>
  <c r="D1362" i="26"/>
  <c r="D648" i="26"/>
  <c r="B147" i="26"/>
  <c r="C147" i="26" s="1"/>
  <c r="B203" i="26"/>
  <c r="C203" i="26" s="1"/>
  <c r="B564" i="26"/>
  <c r="C564" i="26" s="1"/>
  <c r="D160" i="26"/>
  <c r="B1457" i="26"/>
  <c r="C1457" i="26" s="1"/>
  <c r="D82" i="26"/>
  <c r="B383" i="26"/>
  <c r="C383" i="26" s="1"/>
  <c r="B476" i="26"/>
  <c r="C476" i="26" s="1"/>
  <c r="D146" i="26"/>
  <c r="D98" i="26"/>
  <c r="E1368" i="26"/>
  <c r="F1368" i="26" s="1"/>
  <c r="B1483" i="26"/>
  <c r="C1483" i="26" s="1"/>
  <c r="B1121" i="26"/>
  <c r="C1121" i="26" s="1"/>
  <c r="B1141" i="26"/>
  <c r="C1141" i="26" s="1"/>
  <c r="B884" i="26"/>
  <c r="C884" i="26" s="1"/>
  <c r="D501" i="26"/>
  <c r="B74" i="26"/>
  <c r="C74" i="26" s="1"/>
  <c r="D1352" i="26"/>
  <c r="D462" i="26"/>
  <c r="D1408" i="26"/>
  <c r="E452" i="26"/>
  <c r="F452" i="26" s="1"/>
  <c r="D437" i="26"/>
  <c r="D1267" i="26"/>
  <c r="D1317" i="26"/>
  <c r="B726" i="26"/>
  <c r="C726" i="26" s="1"/>
  <c r="D78" i="26"/>
  <c r="B616" i="26"/>
  <c r="C616" i="26" s="1"/>
  <c r="D760" i="26"/>
  <c r="D807" i="26"/>
  <c r="B464" i="26"/>
  <c r="C464" i="26" s="1"/>
  <c r="B489" i="26"/>
  <c r="C489" i="26" s="1"/>
  <c r="D696" i="26"/>
  <c r="D987" i="26"/>
  <c r="E630" i="26"/>
  <c r="D273" i="26"/>
  <c r="D1510" i="26"/>
  <c r="E902" i="26"/>
  <c r="D1313" i="26"/>
  <c r="D1480" i="26"/>
  <c r="D25" i="26"/>
  <c r="B847" i="26"/>
  <c r="C847" i="26" s="1"/>
  <c r="D755" i="26"/>
  <c r="B823" i="26"/>
  <c r="C823" i="26" s="1"/>
  <c r="E1320" i="26"/>
  <c r="F1320" i="26" s="1"/>
  <c r="D721" i="26"/>
  <c r="B625" i="26"/>
  <c r="C625" i="26" s="1"/>
  <c r="B487" i="26"/>
  <c r="C487" i="26" s="1"/>
  <c r="B313" i="26"/>
  <c r="C313" i="26" s="1"/>
  <c r="D1043" i="26"/>
  <c r="D89" i="26"/>
  <c r="B179" i="26"/>
  <c r="C179" i="26" s="1"/>
  <c r="D220" i="26"/>
  <c r="D227" i="26"/>
  <c r="B516" i="26"/>
  <c r="C516" i="26" s="1"/>
  <c r="D341" i="26"/>
  <c r="B1334" i="26"/>
  <c r="C1334" i="26" s="1"/>
  <c r="B785" i="26"/>
  <c r="C785" i="26" s="1"/>
  <c r="B1432" i="26"/>
  <c r="C1432" i="26" s="1"/>
  <c r="F1432" i="26" s="1"/>
  <c r="E1392" i="26"/>
  <c r="D1083" i="26"/>
  <c r="D506" i="26"/>
  <c r="B1053" i="26"/>
  <c r="C1053" i="26" s="1"/>
  <c r="E89" i="26"/>
  <c r="D612" i="26"/>
  <c r="D27" i="26"/>
  <c r="D1459" i="26"/>
  <c r="D543" i="26"/>
  <c r="D263" i="26"/>
  <c r="E58" i="26"/>
  <c r="F58" i="26" s="1"/>
  <c r="B1008" i="26"/>
  <c r="C1008" i="26" s="1"/>
  <c r="B140" i="26"/>
  <c r="C140" i="26" s="1"/>
  <c r="B1246" i="26"/>
  <c r="C1246" i="26" s="1"/>
  <c r="D686" i="26"/>
  <c r="D365" i="26"/>
  <c r="B1112" i="26"/>
  <c r="C1112" i="26" s="1"/>
  <c r="B707" i="26"/>
  <c r="C707" i="26" s="1"/>
  <c r="B1076" i="26"/>
  <c r="C1076" i="26" s="1"/>
  <c r="E1084" i="26"/>
  <c r="F1084" i="26" s="1"/>
  <c r="D1189" i="26"/>
  <c r="D862" i="26"/>
  <c r="D1326" i="26"/>
  <c r="D161" i="26"/>
  <c r="D1212" i="26"/>
  <c r="B237" i="26"/>
  <c r="C237" i="26" s="1"/>
  <c r="B409" i="26"/>
  <c r="C409" i="26" s="1"/>
  <c r="E503" i="26"/>
  <c r="D965" i="26"/>
  <c r="D1343" i="26"/>
  <c r="B22" i="26"/>
  <c r="C22" i="26" s="1"/>
  <c r="D589" i="26"/>
  <c r="D1217" i="26"/>
  <c r="D854" i="26"/>
  <c r="B668" i="26"/>
  <c r="C668" i="26" s="1"/>
  <c r="E1180" i="26"/>
  <c r="F1180" i="26" s="1"/>
  <c r="D1169" i="26"/>
  <c r="B31" i="26"/>
  <c r="C31" i="26" s="1"/>
  <c r="D1334" i="26"/>
  <c r="B439" i="26"/>
  <c r="C439" i="26" s="1"/>
  <c r="B1385" i="26"/>
  <c r="C1385" i="26" s="1"/>
  <c r="B1023" i="26"/>
  <c r="C1023" i="26" s="1"/>
  <c r="B1109" i="26"/>
  <c r="C1109" i="26" s="1"/>
  <c r="D1381" i="26"/>
  <c r="B1492" i="26"/>
  <c r="C1492" i="26" s="1"/>
  <c r="E496" i="26"/>
  <c r="D777" i="26"/>
  <c r="D463" i="26"/>
  <c r="B893" i="26"/>
  <c r="C893" i="26" s="1"/>
  <c r="B174" i="26"/>
  <c r="C174" i="26" s="1"/>
  <c r="B1033" i="26"/>
  <c r="C1033" i="26" s="1"/>
  <c r="D1018" i="26"/>
  <c r="B926" i="26"/>
  <c r="C926" i="26" s="1"/>
  <c r="B901" i="26"/>
  <c r="C901" i="26" s="1"/>
  <c r="D583" i="26"/>
  <c r="B175" i="26"/>
  <c r="C175" i="26" s="1"/>
  <c r="B130" i="26"/>
  <c r="C130" i="26" s="1"/>
  <c r="D761" i="26"/>
  <c r="B431" i="26"/>
  <c r="C431" i="26" s="1"/>
  <c r="B86" i="26"/>
  <c r="C86" i="26" s="1"/>
  <c r="D49" i="26"/>
  <c r="D229" i="26"/>
  <c r="D324" i="26"/>
  <c r="D430" i="26"/>
  <c r="D1078" i="26"/>
  <c r="B720" i="26"/>
  <c r="C720" i="26" s="1"/>
  <c r="D1361" i="26"/>
  <c r="D1353" i="26"/>
  <c r="D528" i="26"/>
  <c r="B670" i="26"/>
  <c r="C670" i="26" s="1"/>
  <c r="B1193" i="26"/>
  <c r="C1193" i="26" s="1"/>
  <c r="B404" i="26"/>
  <c r="C404" i="26" s="1"/>
  <c r="D729" i="26"/>
  <c r="B215" i="26"/>
  <c r="C215" i="26" s="1"/>
  <c r="B382" i="26"/>
  <c r="C382" i="26" s="1"/>
  <c r="F382" i="26" s="1"/>
  <c r="E781" i="26"/>
  <c r="F781" i="26" s="1"/>
  <c r="B320" i="26"/>
  <c r="C320" i="26" s="1"/>
  <c r="B146" i="26"/>
  <c r="C146" i="26" s="1"/>
  <c r="B806" i="26"/>
  <c r="C806" i="26" s="1"/>
  <c r="D230" i="26"/>
  <c r="D848" i="26"/>
  <c r="B771" i="26"/>
  <c r="C771" i="26" s="1"/>
  <c r="D1463" i="26"/>
  <c r="D136" i="26"/>
  <c r="B586" i="26"/>
  <c r="C586" i="26" s="1"/>
  <c r="D810" i="26"/>
  <c r="D1114" i="26"/>
  <c r="D333" i="26"/>
  <c r="B304" i="26"/>
  <c r="C304" i="26" s="1"/>
  <c r="B538" i="26"/>
  <c r="C538" i="26" s="1"/>
  <c r="D678" i="26"/>
  <c r="D150" i="26"/>
  <c r="B221" i="26"/>
  <c r="C221" i="26" s="1"/>
  <c r="B385" i="26"/>
  <c r="C385" i="26" s="1"/>
  <c r="D319" i="26"/>
  <c r="E168" i="26"/>
  <c r="E262" i="26"/>
  <c r="B1039" i="26"/>
  <c r="C1039" i="26" s="1"/>
  <c r="D997" i="26"/>
  <c r="B867" i="26"/>
  <c r="C867" i="26" s="1"/>
  <c r="D1294" i="26"/>
  <c r="D276" i="26"/>
  <c r="D610" i="26"/>
  <c r="D35" i="26"/>
  <c r="D55" i="26"/>
  <c r="B402" i="26"/>
  <c r="C402" i="26" s="1"/>
  <c r="B125" i="26"/>
  <c r="C125" i="26" s="1"/>
  <c r="F125" i="26" s="1"/>
  <c r="B227" i="26"/>
  <c r="C227" i="26" s="1"/>
  <c r="D436" i="26"/>
  <c r="D117" i="26"/>
  <c r="D277" i="26"/>
  <c r="D565" i="26"/>
  <c r="B353" i="26"/>
  <c r="C353" i="26" s="1"/>
  <c r="B896" i="26"/>
  <c r="C896" i="26" s="1"/>
  <c r="B982" i="26"/>
  <c r="C982" i="26" s="1"/>
  <c r="D271" i="26"/>
  <c r="D1009" i="26"/>
  <c r="B1047" i="26"/>
  <c r="C1047" i="26" s="1"/>
  <c r="B51" i="26"/>
  <c r="C51" i="26" s="1"/>
  <c r="D286" i="26"/>
  <c r="D591" i="26"/>
  <c r="B244" i="26"/>
  <c r="C244" i="26" s="1"/>
  <c r="D234" i="26"/>
  <c r="D457" i="26"/>
  <c r="B1034" i="26"/>
  <c r="C1034" i="26" s="1"/>
  <c r="D375" i="26"/>
  <c r="B528" i="26"/>
  <c r="C528" i="26" s="1"/>
  <c r="D1122" i="26"/>
  <c r="B650" i="26"/>
  <c r="C650" i="26" s="1"/>
  <c r="D517" i="26"/>
  <c r="B1136" i="26"/>
  <c r="C1136" i="26" s="1"/>
  <c r="D233" i="26"/>
  <c r="B202" i="26"/>
  <c r="C202" i="26" s="1"/>
  <c r="D257" i="26"/>
  <c r="B185" i="26"/>
  <c r="C185" i="26" s="1"/>
  <c r="B103" i="26"/>
  <c r="C103" i="26" s="1"/>
  <c r="B605" i="26"/>
  <c r="C605" i="26" s="1"/>
  <c r="B473" i="26"/>
  <c r="C473" i="26" s="1"/>
  <c r="D221" i="26"/>
  <c r="D1339" i="26"/>
  <c r="B686" i="26"/>
  <c r="C686" i="26" s="1"/>
  <c r="D1174" i="26"/>
  <c r="B996" i="26"/>
  <c r="C996" i="26" s="1"/>
  <c r="D76" i="26"/>
  <c r="D873" i="26"/>
  <c r="D1013" i="26"/>
  <c r="B138" i="26"/>
  <c r="C138" i="26" s="1"/>
  <c r="D943" i="26"/>
  <c r="B194" i="26"/>
  <c r="C194" i="26" s="1"/>
  <c r="D211" i="26"/>
  <c r="D768" i="26"/>
  <c r="B1181" i="26"/>
  <c r="C1181" i="26" s="1"/>
  <c r="D1254" i="26"/>
  <c r="D632" i="26"/>
  <c r="B501" i="26"/>
  <c r="C501" i="26" s="1"/>
  <c r="D1461" i="26"/>
  <c r="B97" i="26"/>
  <c r="C97" i="26" s="1"/>
  <c r="B798" i="26"/>
  <c r="C798" i="26" s="1"/>
  <c r="D432" i="26"/>
  <c r="B1168" i="26"/>
  <c r="C1168" i="26" s="1"/>
  <c r="B647" i="26"/>
  <c r="C647" i="26" s="1"/>
  <c r="B145" i="26"/>
  <c r="C145" i="26" s="1"/>
  <c r="D305" i="26"/>
  <c r="B80" i="26"/>
  <c r="C80" i="26" s="1"/>
  <c r="D952" i="26"/>
  <c r="D73" i="26"/>
  <c r="B269" i="26"/>
  <c r="C269" i="26" s="1"/>
  <c r="B48" i="26"/>
  <c r="C48" i="26" s="1"/>
  <c r="B389" i="26"/>
  <c r="C389" i="26" s="1"/>
  <c r="B119" i="26"/>
  <c r="C119" i="26" s="1"/>
  <c r="D607" i="26"/>
  <c r="D1152" i="26"/>
  <c r="D346" i="26"/>
  <c r="B500" i="26"/>
  <c r="C500" i="26" s="1"/>
  <c r="B541" i="26"/>
  <c r="C541" i="26" s="1"/>
  <c r="D322" i="26"/>
  <c r="D156" i="26"/>
  <c r="B458" i="26"/>
  <c r="C458" i="26" s="1"/>
  <c r="D274" i="26"/>
  <c r="E429" i="26"/>
  <c r="D1336" i="26"/>
  <c r="D1504" i="26"/>
  <c r="B291" i="26"/>
  <c r="C291" i="26" s="1"/>
  <c r="F291" i="26" s="1"/>
  <c r="B281" i="26"/>
  <c r="C281" i="26" s="1"/>
  <c r="B778" i="26"/>
  <c r="C778" i="26" s="1"/>
  <c r="D121" i="26"/>
  <c r="D41" i="26"/>
  <c r="B206" i="26"/>
  <c r="C206" i="26" s="1"/>
  <c r="D471" i="26"/>
  <c r="B1221" i="26"/>
  <c r="C1221" i="26" s="1"/>
  <c r="B728" i="26"/>
  <c r="C728" i="26" s="1"/>
  <c r="D270" i="26"/>
  <c r="B263" i="26"/>
  <c r="C263" i="26" s="1"/>
  <c r="B276" i="26"/>
  <c r="C276" i="26" s="1"/>
  <c r="D702" i="26"/>
  <c r="D540" i="26"/>
  <c r="B544" i="26"/>
  <c r="C544" i="26" s="1"/>
  <c r="D279" i="26"/>
  <c r="D449" i="26"/>
  <c r="B395" i="26"/>
  <c r="C395" i="26" s="1"/>
  <c r="D623" i="26"/>
  <c r="D182" i="26"/>
  <c r="D384" i="26"/>
  <c r="B498" i="26"/>
  <c r="C498" i="26" s="1"/>
  <c r="B1347" i="26"/>
  <c r="C1347" i="26" s="1"/>
  <c r="D295" i="26"/>
  <c r="D441" i="26"/>
  <c r="D196" i="26"/>
  <c r="D901" i="26"/>
  <c r="E331" i="26"/>
  <c r="F331" i="26" s="1"/>
  <c r="D402" i="26"/>
  <c r="B465" i="26"/>
  <c r="C465" i="26" s="1"/>
  <c r="B378" i="26"/>
  <c r="C378" i="26" s="1"/>
  <c r="E1420" i="26"/>
  <c r="B183" i="26"/>
  <c r="C183" i="26" s="1"/>
  <c r="D1015" i="26"/>
  <c r="D205" i="26"/>
  <c r="D1206" i="26"/>
  <c r="B978" i="26"/>
  <c r="C978" i="26" s="1"/>
  <c r="B502" i="26"/>
  <c r="C502" i="26" s="1"/>
  <c r="B126" i="26"/>
  <c r="C126" i="26" s="1"/>
  <c r="D933" i="26"/>
  <c r="D382" i="26"/>
  <c r="D726" i="26"/>
  <c r="B176" i="26"/>
  <c r="C176" i="26" s="1"/>
  <c r="D534" i="26"/>
  <c r="D620" i="26"/>
  <c r="D1120" i="26"/>
  <c r="D75" i="26"/>
  <c r="B514" i="26"/>
  <c r="C514" i="26" s="1"/>
  <c r="B483" i="26"/>
  <c r="C483" i="26" s="1"/>
  <c r="B646" i="26"/>
  <c r="C646" i="26" s="1"/>
  <c r="B580" i="26"/>
  <c r="C580" i="26" s="1"/>
  <c r="D110" i="26"/>
  <c r="B934" i="26"/>
  <c r="C934" i="26" s="1"/>
  <c r="B1356" i="26"/>
  <c r="C1356" i="26" s="1"/>
  <c r="F1356" i="26" s="1"/>
  <c r="B46" i="26"/>
  <c r="C46" i="26" s="1"/>
  <c r="B600" i="26"/>
  <c r="C600" i="26" s="1"/>
  <c r="B713" i="26"/>
  <c r="C713" i="26" s="1"/>
  <c r="B67" i="26"/>
  <c r="C67" i="26" s="1"/>
  <c r="B142" i="26"/>
  <c r="C142" i="26" s="1"/>
  <c r="D556" i="26"/>
  <c r="B436" i="26"/>
  <c r="C436" i="26" s="1"/>
  <c r="B365" i="26"/>
  <c r="C365" i="26" s="1"/>
  <c r="D701" i="26"/>
  <c r="D634" i="26"/>
  <c r="D173" i="26"/>
  <c r="D316" i="26"/>
  <c r="B152" i="26"/>
  <c r="C152" i="26" s="1"/>
  <c r="B231" i="26"/>
  <c r="C231" i="26" s="1"/>
  <c r="B171" i="26"/>
  <c r="C171" i="26" s="1"/>
  <c r="B121" i="26"/>
  <c r="C121" i="26" s="1"/>
  <c r="B799" i="26"/>
  <c r="C799" i="26" s="1"/>
  <c r="B371" i="26"/>
  <c r="C371" i="26" s="1"/>
  <c r="D275" i="26"/>
  <c r="D970" i="26"/>
  <c r="B249" i="26"/>
  <c r="C249" i="26" s="1"/>
  <c r="B928" i="26"/>
  <c r="C928" i="26" s="1"/>
  <c r="B184" i="26"/>
  <c r="C184" i="26" s="1"/>
  <c r="D1283" i="26"/>
  <c r="D297" i="26"/>
  <c r="B918" i="26"/>
  <c r="C918" i="26" s="1"/>
  <c r="F918" i="26" s="1"/>
  <c r="D497" i="26"/>
  <c r="B507" i="26"/>
  <c r="C507" i="26" s="1"/>
  <c r="D225" i="26"/>
  <c r="D966" i="26"/>
  <c r="D834" i="26"/>
  <c r="B648" i="26"/>
  <c r="C648" i="26" s="1"/>
  <c r="B755" i="26"/>
  <c r="C755" i="26" s="1"/>
  <c r="B869" i="26"/>
  <c r="C869" i="26" s="1"/>
  <c r="B1328" i="26"/>
  <c r="C1328" i="26" s="1"/>
  <c r="B36" i="26"/>
  <c r="C36" i="26" s="1"/>
  <c r="B1185" i="26"/>
  <c r="C1185" i="26" s="1"/>
  <c r="B914" i="26"/>
  <c r="C914" i="26" s="1"/>
  <c r="B461" i="26"/>
  <c r="C461" i="26" s="1"/>
  <c r="B1165" i="26"/>
  <c r="C1165" i="26" s="1"/>
  <c r="D415" i="26"/>
  <c r="B375" i="26"/>
  <c r="C375" i="26" s="1"/>
  <c r="B235" i="26"/>
  <c r="C235" i="26" s="1"/>
  <c r="B524" i="26"/>
  <c r="C524" i="26" s="1"/>
  <c r="D239" i="26"/>
  <c r="B949" i="26"/>
  <c r="C949" i="26" s="1"/>
  <c r="B279" i="26"/>
  <c r="C279" i="26" s="1"/>
  <c r="D1060" i="26"/>
  <c r="D670" i="26"/>
  <c r="D87" i="26"/>
  <c r="D1421" i="26"/>
  <c r="D684" i="26"/>
  <c r="D428" i="26"/>
  <c r="D282" i="26"/>
  <c r="D299" i="26"/>
  <c r="B765" i="26"/>
  <c r="C765" i="26" s="1"/>
  <c r="F765" i="26" s="1"/>
  <c r="D596" i="26"/>
  <c r="D765" i="26"/>
  <c r="D72" i="26"/>
  <c r="B280" i="26"/>
  <c r="C280" i="26" s="1"/>
  <c r="B779" i="26"/>
  <c r="C779" i="26" s="1"/>
  <c r="D159" i="26"/>
  <c r="E581" i="26"/>
  <c r="F581" i="26" s="1"/>
  <c r="D1370" i="26"/>
  <c r="B1176" i="26"/>
  <c r="C1176" i="26" s="1"/>
  <c r="D713" i="26"/>
  <c r="D149" i="26"/>
  <c r="D622" i="26"/>
  <c r="B283" i="26"/>
  <c r="C283" i="26" s="1"/>
  <c r="D789" i="26"/>
  <c r="D751" i="26"/>
  <c r="B955" i="26"/>
  <c r="C955" i="26" s="1"/>
  <c r="D455" i="26"/>
  <c r="B277" i="26"/>
  <c r="C277" i="26" s="1"/>
  <c r="D363" i="26"/>
  <c r="D1321" i="26"/>
  <c r="D204" i="26"/>
  <c r="B310" i="26"/>
  <c r="C310" i="26" s="1"/>
  <c r="B396" i="26"/>
  <c r="C396" i="26" s="1"/>
  <c r="B946" i="26"/>
  <c r="C946" i="26" s="1"/>
  <c r="B286" i="26"/>
  <c r="C286" i="26" s="1"/>
  <c r="D1464" i="26"/>
  <c r="B153" i="26"/>
  <c r="C153" i="26" s="1"/>
  <c r="B874" i="26"/>
  <c r="C874" i="26" s="1"/>
  <c r="B95" i="26"/>
  <c r="C95" i="26" s="1"/>
  <c r="D1315" i="26"/>
  <c r="B205" i="26"/>
  <c r="C205" i="26" s="1"/>
  <c r="B411" i="26"/>
  <c r="C411" i="26" s="1"/>
  <c r="D207" i="26"/>
  <c r="B368" i="26"/>
  <c r="C368" i="26" s="1"/>
  <c r="D131" i="26"/>
  <c r="B133" i="26"/>
  <c r="C133" i="26" s="1"/>
  <c r="B165" i="26"/>
  <c r="C165" i="26" s="1"/>
  <c r="D672" i="26"/>
  <c r="D424" i="26"/>
  <c r="D143" i="26"/>
  <c r="B1107" i="26"/>
  <c r="C1107" i="26" s="1"/>
  <c r="B887" i="26"/>
  <c r="C887" i="26" s="1"/>
  <c r="D69" i="26"/>
  <c r="D238" i="26"/>
  <c r="B1346" i="26"/>
  <c r="C1346" i="26" s="1"/>
  <c r="D557" i="26"/>
  <c r="D133" i="26"/>
  <c r="D301" i="26"/>
  <c r="D53" i="26"/>
  <c r="B190" i="26"/>
  <c r="C190" i="26" s="1"/>
  <c r="B60" i="26"/>
  <c r="C60" i="26" s="1"/>
  <c r="B211" i="26"/>
  <c r="C211" i="26" s="1"/>
  <c r="D1488" i="26"/>
  <c r="B442" i="26"/>
  <c r="C442" i="26" s="1"/>
  <c r="D357" i="26"/>
  <c r="D1291" i="26"/>
  <c r="D325" i="26"/>
  <c r="B169" i="26"/>
  <c r="C169" i="26" s="1"/>
  <c r="B613" i="26"/>
  <c r="C613" i="26" s="1"/>
  <c r="D605" i="26"/>
  <c r="B52" i="26"/>
  <c r="C52" i="26" s="1"/>
  <c r="B1173" i="26"/>
  <c r="C1173" i="26" s="1"/>
  <c r="D189" i="26"/>
  <c r="D240" i="26"/>
  <c r="D1340" i="26"/>
  <c r="B1094" i="26"/>
  <c r="C1094" i="26" s="1"/>
  <c r="D487" i="26"/>
  <c r="D64" i="26"/>
  <c r="B308" i="26"/>
  <c r="C308" i="26" s="1"/>
  <c r="D213" i="26"/>
  <c r="B265" i="26"/>
  <c r="C265" i="26" s="1"/>
  <c r="B1065" i="26"/>
  <c r="C1065" i="26" s="1"/>
  <c r="B84" i="26"/>
  <c r="C84" i="26" s="1"/>
  <c r="B198" i="26"/>
  <c r="C198" i="26" s="1"/>
  <c r="B200" i="26"/>
  <c r="C200" i="26" s="1"/>
  <c r="D493" i="26"/>
  <c r="D548" i="26"/>
  <c r="B94" i="26"/>
  <c r="C94" i="26" s="1"/>
  <c r="B437" i="26"/>
  <c r="C437" i="26" s="1"/>
  <c r="B1507" i="26"/>
  <c r="C1507" i="26" s="1"/>
  <c r="B260" i="26"/>
  <c r="C260" i="26" s="1"/>
  <c r="D321" i="26"/>
  <c r="B1325" i="26"/>
  <c r="C1325" i="26" s="1"/>
  <c r="F1325" i="26" s="1"/>
  <c r="D42" i="26"/>
  <c r="D219" i="26"/>
  <c r="D790" i="26"/>
  <c r="B127" i="26"/>
  <c r="C127" i="26" s="1"/>
  <c r="F127" i="26" s="1"/>
  <c r="D741" i="26"/>
  <c r="B666" i="26"/>
  <c r="C666" i="26" s="1"/>
  <c r="B985" i="26"/>
  <c r="C985" i="26" s="1"/>
  <c r="B429" i="26"/>
  <c r="C429" i="26" s="1"/>
  <c r="B419" i="26"/>
  <c r="C419" i="26" s="1"/>
  <c r="B239" i="26"/>
  <c r="C239" i="26" s="1"/>
  <c r="B935" i="26"/>
  <c r="C935" i="26" s="1"/>
  <c r="D705" i="26"/>
  <c r="D1429" i="26"/>
  <c r="D303" i="26"/>
  <c r="B106" i="26"/>
  <c r="C106" i="26" s="1"/>
  <c r="B1095" i="26"/>
  <c r="C1095" i="26" s="1"/>
  <c r="B598" i="26"/>
  <c r="C598" i="26" s="1"/>
  <c r="B1012" i="26"/>
  <c r="C1012" i="26" s="1"/>
  <c r="B162" i="26"/>
  <c r="C162" i="26" s="1"/>
  <c r="B963" i="26"/>
  <c r="C963" i="26" s="1"/>
  <c r="D268" i="26"/>
  <c r="D202" i="26"/>
  <c r="B974" i="26"/>
  <c r="C974" i="26" s="1"/>
  <c r="D1082" i="26"/>
  <c r="D1263" i="26"/>
  <c r="D888" i="26"/>
  <c r="B343" i="26"/>
  <c r="C343" i="26" s="1"/>
  <c r="B339" i="26"/>
  <c r="C339" i="26" s="1"/>
  <c r="D372" i="26"/>
  <c r="D1306" i="26"/>
  <c r="D353" i="26"/>
  <c r="D527" i="26"/>
  <c r="B79" i="26"/>
  <c r="C79" i="26" s="1"/>
  <c r="B1498" i="26"/>
  <c r="C1498" i="26" s="1"/>
  <c r="B207" i="26"/>
  <c r="C207" i="26" s="1"/>
  <c r="D1059" i="26"/>
  <c r="B204" i="26"/>
  <c r="C204" i="26" s="1"/>
  <c r="D100" i="26"/>
  <c r="D137" i="26"/>
  <c r="B1489" i="26"/>
  <c r="C1489" i="26" s="1"/>
  <c r="F1489" i="26" s="1"/>
  <c r="D654" i="26"/>
  <c r="D1058" i="26"/>
  <c r="D827" i="26"/>
  <c r="D851" i="26"/>
  <c r="D395" i="26"/>
  <c r="B938" i="26"/>
  <c r="C938" i="26" s="1"/>
  <c r="B117" i="26"/>
  <c r="C117" i="26" s="1"/>
  <c r="D1401" i="26"/>
  <c r="B1481" i="26"/>
  <c r="C1481" i="26" s="1"/>
  <c r="F1481" i="26" s="1"/>
  <c r="D427" i="26"/>
  <c r="B645" i="26"/>
  <c r="C645" i="26" s="1"/>
  <c r="B272" i="26"/>
  <c r="C272" i="26" s="1"/>
  <c r="D217" i="26"/>
  <c r="D637" i="26"/>
  <c r="D1319" i="26"/>
  <c r="D235" i="26"/>
  <c r="B62" i="26"/>
  <c r="C62" i="26" s="1"/>
  <c r="B166" i="26"/>
  <c r="C166" i="26" s="1"/>
  <c r="D1507" i="26"/>
  <c r="B158" i="26"/>
  <c r="C158" i="26" s="1"/>
  <c r="B423" i="26"/>
  <c r="C423" i="26" s="1"/>
  <c r="B637" i="26"/>
  <c r="C637" i="26" s="1"/>
  <c r="D913" i="26"/>
  <c r="B731" i="26"/>
  <c r="C731" i="26" s="1"/>
  <c r="D63" i="26"/>
  <c r="B214" i="26"/>
  <c r="C214" i="26" s="1"/>
  <c r="D629" i="26"/>
  <c r="D285" i="26"/>
  <c r="D338" i="26"/>
  <c r="B479" i="26"/>
  <c r="C479" i="26" s="1"/>
  <c r="D386" i="26"/>
  <c r="D307" i="26"/>
  <c r="B1404" i="26"/>
  <c r="C1404" i="26" s="1"/>
  <c r="F1404" i="26" s="1"/>
  <c r="B191" i="26"/>
  <c r="C191" i="26" s="1"/>
  <c r="D91" i="26"/>
  <c r="D139" i="26"/>
  <c r="B838" i="26"/>
  <c r="C838" i="26" s="1"/>
  <c r="D1411" i="26"/>
  <c r="B243" i="26"/>
  <c r="C243" i="26" s="1"/>
  <c r="D24" i="26"/>
  <c r="B1015" i="26"/>
  <c r="C1015" i="26" s="1"/>
  <c r="D135" i="26"/>
  <c r="B164" i="26"/>
  <c r="C164" i="26" s="1"/>
  <c r="D212" i="26"/>
  <c r="B971" i="26"/>
  <c r="C971" i="26" s="1"/>
  <c r="D1275" i="26"/>
  <c r="D1045" i="26"/>
  <c r="D1368" i="26"/>
  <c r="D438" i="26"/>
  <c r="D879" i="26"/>
  <c r="D209" i="26"/>
  <c r="B747" i="26"/>
  <c r="C747" i="26" s="1"/>
  <c r="D293" i="26"/>
  <c r="B633" i="26"/>
  <c r="C633" i="26" s="1"/>
  <c r="B186" i="26"/>
  <c r="C186" i="26" s="1"/>
  <c r="D1012" i="26"/>
  <c r="B387" i="26"/>
  <c r="C387" i="26" s="1"/>
  <c r="D165" i="26"/>
  <c r="D946" i="26"/>
  <c r="D183" i="26"/>
  <c r="D166" i="26"/>
  <c r="B53" i="26"/>
  <c r="C53" i="26" s="1"/>
  <c r="D841" i="26"/>
  <c r="D193" i="26"/>
  <c r="B209" i="26"/>
  <c r="C209" i="26" s="1"/>
  <c r="B1159" i="26"/>
  <c r="C1159" i="26" s="1"/>
  <c r="D184" i="26"/>
  <c r="D108" i="26"/>
  <c r="B630" i="26"/>
  <c r="C630" i="26" s="1"/>
  <c r="B1239" i="26"/>
  <c r="C1239" i="26" s="1"/>
  <c r="B271" i="26"/>
  <c r="C271" i="26" s="1"/>
  <c r="B653" i="26"/>
  <c r="C653" i="26" s="1"/>
  <c r="D1188" i="26"/>
  <c r="B1467" i="26"/>
  <c r="C1467" i="26" s="1"/>
  <c r="D950" i="26"/>
  <c r="B193" i="26"/>
  <c r="C193" i="26" s="1"/>
  <c r="D412" i="26"/>
  <c r="B258" i="26"/>
  <c r="C258" i="26" s="1"/>
  <c r="D102" i="26"/>
  <c r="D1489" i="26"/>
  <c r="D1128" i="26"/>
  <c r="B96" i="26"/>
  <c r="C96" i="26" s="1"/>
  <c r="B137" i="26"/>
  <c r="C137" i="26" s="1"/>
  <c r="D313" i="26"/>
  <c r="D597" i="26"/>
  <c r="B65" i="26"/>
  <c r="C65" i="26" s="1"/>
  <c r="D728" i="26"/>
  <c r="B809" i="26"/>
  <c r="C809" i="26" s="1"/>
  <c r="D799" i="26"/>
  <c r="D132" i="26"/>
  <c r="B744" i="26"/>
  <c r="C744" i="26" s="1"/>
  <c r="D1194" i="26"/>
  <c r="D114" i="26"/>
  <c r="B407" i="26"/>
  <c r="C407" i="26" s="1"/>
  <c r="B1237" i="26"/>
  <c r="C1237" i="26" s="1"/>
  <c r="B845" i="26"/>
  <c r="C845" i="26" s="1"/>
  <c r="D67" i="26"/>
  <c r="B998" i="26"/>
  <c r="C998" i="26" s="1"/>
  <c r="B1461" i="26"/>
  <c r="C1461" i="26" s="1"/>
  <c r="F1461" i="26" s="1"/>
  <c r="D331" i="26"/>
  <c r="D852" i="26"/>
  <c r="D613" i="26"/>
  <c r="B1024" i="26"/>
  <c r="C1024" i="26" s="1"/>
  <c r="D294" i="26"/>
  <c r="D403" i="26"/>
  <c r="D498" i="26"/>
  <c r="B450" i="26"/>
  <c r="C450" i="26" s="1"/>
  <c r="B1070" i="26"/>
  <c r="C1070" i="26" s="1"/>
  <c r="D1414" i="26"/>
  <c r="D573" i="26"/>
  <c r="D617" i="26"/>
  <c r="D1019" i="26"/>
  <c r="B851" i="26"/>
  <c r="C851" i="26" s="1"/>
  <c r="D198" i="26"/>
  <c r="B317" i="26"/>
  <c r="C317" i="26" s="1"/>
  <c r="B284" i="26"/>
  <c r="C284" i="26" s="1"/>
  <c r="F284" i="26" s="1"/>
  <c r="D621" i="26"/>
  <c r="D126" i="26"/>
  <c r="B247" i="26"/>
  <c r="C247" i="26" s="1"/>
  <c r="B1011" i="26"/>
  <c r="C1011" i="26" s="1"/>
  <c r="D880" i="26"/>
  <c r="B572" i="26"/>
  <c r="C572" i="26" s="1"/>
  <c r="B129" i="26"/>
  <c r="C129" i="26" s="1"/>
  <c r="D1076" i="26"/>
  <c r="D70" i="26"/>
  <c r="D237" i="26"/>
  <c r="D1029" i="26"/>
  <c r="D163" i="26"/>
  <c r="B274" i="26"/>
  <c r="C274" i="26" s="1"/>
  <c r="D48" i="26"/>
  <c r="B915" i="26"/>
  <c r="C915" i="26" s="1"/>
  <c r="B325" i="26"/>
  <c r="C325" i="26" s="1"/>
  <c r="B733" i="26"/>
  <c r="C733" i="26" s="1"/>
  <c r="B1352" i="26"/>
  <c r="C1352" i="26" s="1"/>
  <c r="B1455" i="26"/>
  <c r="C1455" i="26" s="1"/>
  <c r="D917" i="26"/>
  <c r="B999" i="26"/>
  <c r="C999" i="26" s="1"/>
  <c r="D770" i="26"/>
  <c r="B635" i="26"/>
  <c r="C635" i="26" s="1"/>
  <c r="D566" i="26"/>
  <c r="B669" i="26"/>
  <c r="C669" i="26" s="1"/>
  <c r="D269" i="26"/>
  <c r="D298" i="26"/>
  <c r="B494" i="26"/>
  <c r="C494" i="26" s="1"/>
  <c r="D1218" i="26"/>
  <c r="B550" i="26"/>
  <c r="C550" i="26" s="1"/>
  <c r="D1403" i="26"/>
  <c r="B839" i="26"/>
  <c r="C839" i="26" s="1"/>
  <c r="D84" i="26"/>
  <c r="D513" i="26"/>
  <c r="D361" i="26"/>
  <c r="D1224" i="26"/>
  <c r="E701" i="26"/>
  <c r="F701" i="26" s="1"/>
  <c r="B543" i="26"/>
  <c r="C543" i="26" s="1"/>
  <c r="B216" i="26"/>
  <c r="C216" i="26" s="1"/>
  <c r="B421" i="26"/>
  <c r="C421" i="26" s="1"/>
  <c r="E1233" i="26"/>
  <c r="B944" i="26"/>
  <c r="C944" i="26" s="1"/>
  <c r="B1146" i="26"/>
  <c r="C1146" i="26" s="1"/>
  <c r="B111" i="26"/>
  <c r="C111" i="26" s="1"/>
  <c r="D258" i="26"/>
  <c r="D785" i="26"/>
  <c r="D1235" i="26"/>
  <c r="B83" i="26"/>
  <c r="C83" i="26" s="1"/>
  <c r="D1376" i="26"/>
  <c r="B82" i="26"/>
  <c r="C82" i="26" s="1"/>
  <c r="B721" i="26"/>
  <c r="C721" i="26" s="1"/>
  <c r="D1434" i="26"/>
  <c r="B309" i="26"/>
  <c r="C309" i="26" s="1"/>
  <c r="B900" i="26"/>
  <c r="C900" i="26" s="1"/>
  <c r="B217" i="26"/>
  <c r="C217" i="26" s="1"/>
  <c r="D44" i="26"/>
  <c r="D871" i="26"/>
  <c r="B273" i="26"/>
  <c r="C273" i="26" s="1"/>
  <c r="B136" i="26"/>
  <c r="C136" i="26" s="1"/>
  <c r="B338" i="26"/>
  <c r="C338" i="26" s="1"/>
  <c r="D157" i="26"/>
  <c r="B252" i="26"/>
  <c r="C252" i="26" s="1"/>
  <c r="B257" i="26"/>
  <c r="C257" i="26" s="1"/>
  <c r="B287" i="26"/>
  <c r="C287" i="26" s="1"/>
  <c r="B485" i="26"/>
  <c r="C485" i="26" s="1"/>
  <c r="D640" i="26"/>
  <c r="B188" i="26"/>
  <c r="C188" i="26" s="1"/>
  <c r="B1100" i="26"/>
  <c r="C1100" i="26" s="1"/>
  <c r="D255" i="26"/>
  <c r="B672" i="26"/>
  <c r="C672" i="26" s="1"/>
  <c r="B569" i="26"/>
  <c r="C569" i="26" s="1"/>
  <c r="B329" i="26"/>
  <c r="C329" i="26" s="1"/>
  <c r="D932" i="26"/>
  <c r="B296" i="26"/>
  <c r="C296" i="26" s="1"/>
  <c r="B1316" i="26"/>
  <c r="C1316" i="26" s="1"/>
  <c r="B622" i="26"/>
  <c r="C622" i="26" s="1"/>
  <c r="D749" i="26"/>
  <c r="B363" i="26"/>
  <c r="C363" i="26" s="1"/>
  <c r="D525" i="26"/>
  <c r="B307" i="26"/>
  <c r="C307" i="26" s="1"/>
  <c r="F307" i="26" s="1"/>
  <c r="B246" i="26"/>
  <c r="C246" i="26" s="1"/>
  <c r="B54" i="26"/>
  <c r="C54" i="26" s="1"/>
  <c r="B38" i="26"/>
  <c r="C38" i="26" s="1"/>
  <c r="B148" i="26"/>
  <c r="C148" i="26" s="1"/>
  <c r="D824" i="26"/>
  <c r="D868" i="26"/>
  <c r="D113" i="26"/>
  <c r="B1110" i="26"/>
  <c r="C1110" i="26" s="1"/>
  <c r="B827" i="26"/>
  <c r="C827" i="26" s="1"/>
  <c r="D1052" i="26"/>
  <c r="B332" i="26"/>
  <c r="C332" i="26" s="1"/>
  <c r="D1399" i="26"/>
  <c r="B403" i="26"/>
  <c r="C403" i="26" s="1"/>
  <c r="D47" i="26"/>
  <c r="D377" i="26"/>
  <c r="E724" i="26"/>
  <c r="F724" i="26" s="1"/>
  <c r="B903" i="26"/>
  <c r="C903" i="26" s="1"/>
  <c r="B172" i="26"/>
  <c r="C172" i="26" s="1"/>
  <c r="B539" i="26"/>
  <c r="C539" i="26" s="1"/>
  <c r="D74" i="26"/>
  <c r="B992" i="26"/>
  <c r="C992" i="26" s="1"/>
  <c r="B124" i="26"/>
  <c r="C124" i="26" s="1"/>
  <c r="B769" i="26"/>
  <c r="C769" i="26" s="1"/>
  <c r="B1381" i="26"/>
  <c r="C1381" i="26" s="1"/>
  <c r="B149" i="26"/>
  <c r="C149" i="26" s="1"/>
  <c r="D314" i="26"/>
  <c r="D886" i="26"/>
  <c r="B840" i="26"/>
  <c r="C840" i="26" s="1"/>
  <c r="D250" i="26"/>
  <c r="B76" i="26"/>
  <c r="C76" i="26" s="1"/>
  <c r="D90" i="26"/>
  <c r="B606" i="26"/>
  <c r="C606" i="26" s="1"/>
  <c r="D817" i="26"/>
  <c r="D825" i="26"/>
  <c r="B168" i="26"/>
  <c r="C168" i="26" s="1"/>
  <c r="D453" i="26"/>
  <c r="D515" i="26"/>
  <c r="B123" i="26"/>
  <c r="C123" i="26" s="1"/>
  <c r="F123" i="26" s="1"/>
  <c r="B547" i="26"/>
  <c r="C547" i="26" s="1"/>
  <c r="D900" i="26"/>
  <c r="B1468" i="26"/>
  <c r="C1468" i="26" s="1"/>
  <c r="F1468" i="26" s="1"/>
  <c r="B902" i="26"/>
  <c r="C902" i="26" s="1"/>
  <c r="D451" i="26"/>
  <c r="D800" i="26"/>
  <c r="B484" i="26"/>
  <c r="C484" i="26" s="1"/>
  <c r="D59" i="26"/>
  <c r="B566" i="26"/>
  <c r="C566" i="26" s="1"/>
  <c r="D280" i="26"/>
  <c r="D380" i="26"/>
  <c r="B1140" i="26"/>
  <c r="C1140" i="26" s="1"/>
  <c r="B85" i="26"/>
  <c r="C85" i="26" s="1"/>
  <c r="D125" i="26"/>
  <c r="E8" i="26"/>
  <c r="D12" i="26"/>
  <c r="E5" i="26"/>
  <c r="D3" i="26"/>
  <c r="D14" i="26"/>
  <c r="E3" i="26"/>
  <c r="E7" i="26"/>
  <c r="D8" i="26"/>
  <c r="E13" i="26"/>
  <c r="D6" i="26"/>
  <c r="D10" i="26"/>
  <c r="D13" i="26"/>
  <c r="E9" i="26"/>
  <c r="E11" i="26"/>
  <c r="D9" i="26"/>
  <c r="D11" i="26"/>
  <c r="E15" i="26"/>
  <c r="D5" i="26"/>
  <c r="D7" i="26"/>
  <c r="E6" i="26"/>
  <c r="E12" i="26"/>
  <c r="E10" i="26"/>
  <c r="D4" i="26"/>
  <c r="D15" i="26"/>
  <c r="E4" i="26"/>
  <c r="E2" i="26"/>
  <c r="D2" i="26"/>
  <c r="B13" i="26"/>
  <c r="C13" i="26" s="1"/>
  <c r="B12" i="26"/>
  <c r="C12" i="26" s="1"/>
  <c r="B11" i="26"/>
  <c r="C11" i="26" s="1"/>
  <c r="B14" i="26"/>
  <c r="C14" i="26" s="1"/>
  <c r="F14" i="26" s="1"/>
  <c r="B3" i="26"/>
  <c r="C3" i="26" s="1"/>
  <c r="B10" i="26"/>
  <c r="C10" i="26" s="1"/>
  <c r="B5" i="26"/>
  <c r="C5" i="26" s="1"/>
  <c r="B4" i="26"/>
  <c r="C4" i="26" s="1"/>
  <c r="B8" i="26"/>
  <c r="C8" i="26" s="1"/>
  <c r="B15" i="26"/>
  <c r="C15" i="26" s="1"/>
  <c r="B9" i="26"/>
  <c r="C9" i="26" s="1"/>
  <c r="B6" i="26"/>
  <c r="C6" i="26" s="1"/>
  <c r="B7" i="26"/>
  <c r="C7" i="26" s="1"/>
  <c r="B2" i="26"/>
  <c r="C2" i="26" s="1"/>
  <c r="R1530" i="7"/>
  <c r="O1195" i="7"/>
  <c r="P1195" i="7" s="1"/>
  <c r="R689" i="7"/>
  <c r="R859" i="7"/>
  <c r="R478" i="7"/>
  <c r="R926" i="7"/>
  <c r="O1402" i="7"/>
  <c r="P1402" i="7" s="1"/>
  <c r="O986" i="7"/>
  <c r="P986" i="7" s="1"/>
  <c r="R834" i="7"/>
  <c r="O783" i="7"/>
  <c r="P783" i="7" s="1"/>
  <c r="R297" i="7"/>
  <c r="U1277" i="7"/>
  <c r="V1277" i="7" s="1"/>
  <c r="R1364" i="7"/>
  <c r="U1553" i="7"/>
  <c r="V1553" i="7" s="1"/>
  <c r="W1553" i="7" s="1"/>
  <c r="R971" i="7"/>
  <c r="R1189" i="7"/>
  <c r="O1175" i="7"/>
  <c r="P1175" i="7" s="1"/>
  <c r="R449" i="7"/>
  <c r="O1471" i="7"/>
  <c r="P1471" i="7" s="1"/>
  <c r="R1280" i="7"/>
  <c r="R568" i="7"/>
  <c r="R1337" i="7"/>
  <c r="O1177" i="7"/>
  <c r="P1177" i="7" s="1"/>
  <c r="U1522" i="7"/>
  <c r="V1522" i="7" s="1"/>
  <c r="R566" i="7"/>
  <c r="R117" i="7"/>
  <c r="R962" i="7"/>
  <c r="R1228" i="7"/>
  <c r="R1522" i="7"/>
  <c r="R1472" i="7"/>
  <c r="O1309" i="7"/>
  <c r="P1309" i="7" s="1"/>
  <c r="R1529" i="7"/>
  <c r="O1417" i="7"/>
  <c r="P1417" i="7" s="1"/>
  <c r="R797" i="7"/>
  <c r="R890" i="7"/>
  <c r="R337" i="7"/>
  <c r="R585" i="7"/>
  <c r="R221" i="7"/>
  <c r="R96" i="7"/>
  <c r="R829" i="7"/>
  <c r="O787" i="7"/>
  <c r="P787" i="7" s="1"/>
  <c r="R802" i="7"/>
  <c r="U1557" i="7"/>
  <c r="V1557" i="7" s="1"/>
  <c r="W1557" i="7" s="1"/>
  <c r="R38" i="7"/>
  <c r="R735" i="7"/>
  <c r="R8" i="7"/>
  <c r="R426" i="7"/>
  <c r="R567" i="7"/>
  <c r="R1350" i="7"/>
  <c r="O775" i="7"/>
  <c r="P775" i="7" s="1"/>
  <c r="O658" i="7"/>
  <c r="P658" i="7" s="1"/>
  <c r="R805" i="7"/>
  <c r="R1533" i="7"/>
  <c r="R345" i="7"/>
  <c r="R269" i="7"/>
  <c r="R874" i="7"/>
  <c r="R1460" i="7"/>
  <c r="R1498" i="7"/>
  <c r="O912" i="7"/>
  <c r="P912" i="7" s="1"/>
  <c r="R1543" i="7"/>
  <c r="R956" i="7"/>
  <c r="R633" i="7"/>
  <c r="R442" i="7"/>
  <c r="R1247" i="7"/>
  <c r="O1500" i="7"/>
  <c r="P1500" i="7" s="1"/>
  <c r="O1041" i="7"/>
  <c r="P1041" i="7" s="1"/>
  <c r="O746" i="7"/>
  <c r="P746" i="7" s="1"/>
  <c r="R580" i="7"/>
  <c r="R1282" i="7"/>
  <c r="R557" i="7"/>
  <c r="U1305" i="7"/>
  <c r="V1305" i="7" s="1"/>
  <c r="W1305" i="7" s="1"/>
  <c r="U1567" i="7"/>
  <c r="V1567" i="7" s="1"/>
  <c r="R1304" i="7"/>
  <c r="U1526" i="7"/>
  <c r="V1526" i="7" s="1"/>
  <c r="X1526" i="7" s="1"/>
  <c r="R1091" i="7"/>
  <c r="R774" i="7"/>
  <c r="R1531" i="7"/>
  <c r="R1001" i="7"/>
  <c r="O791" i="7"/>
  <c r="P791" i="7" s="1"/>
  <c r="U1272" i="7"/>
  <c r="V1272" i="7" s="1"/>
  <c r="R782" i="7"/>
  <c r="R863" i="7"/>
  <c r="U1561" i="7"/>
  <c r="V1561" i="7" s="1"/>
  <c r="X1561" i="7" s="1"/>
  <c r="R987" i="7"/>
  <c r="R28" i="7"/>
  <c r="R1123" i="7"/>
  <c r="R192" i="7"/>
  <c r="R1023" i="7"/>
  <c r="R1253" i="7"/>
  <c r="R746" i="7"/>
  <c r="R1000" i="7"/>
  <c r="O838" i="7"/>
  <c r="P838" i="7" s="1"/>
  <c r="O389" i="7"/>
  <c r="P389" i="7" s="1"/>
  <c r="R152" i="7"/>
  <c r="R985" i="7"/>
  <c r="R1190" i="7"/>
  <c r="R1458" i="7"/>
  <c r="R1061" i="7"/>
  <c r="O254" i="7"/>
  <c r="P254" i="7" s="1"/>
  <c r="R950" i="7"/>
  <c r="R680" i="7"/>
  <c r="R715" i="7"/>
  <c r="R157" i="7"/>
  <c r="O12" i="7"/>
  <c r="P12" i="7" s="1"/>
  <c r="R536" i="7"/>
  <c r="O177" i="7"/>
  <c r="P177" i="7" s="1"/>
  <c r="R1367" i="7"/>
  <c r="R112" i="7"/>
  <c r="O804" i="7"/>
  <c r="P804" i="7" s="1"/>
  <c r="R92" i="7"/>
  <c r="U1263" i="7"/>
  <c r="V1263" i="7" s="1"/>
  <c r="X1263" i="7" s="1"/>
  <c r="O1191" i="7"/>
  <c r="P1191" i="7" s="1"/>
  <c r="R237" i="7"/>
  <c r="R436" i="7"/>
  <c r="R1503" i="7"/>
  <c r="R285" i="7"/>
  <c r="R1141" i="7"/>
  <c r="R537" i="7"/>
  <c r="U1535" i="7"/>
  <c r="V1535" i="7" s="1"/>
  <c r="W1535" i="7" s="1"/>
  <c r="R1199" i="7"/>
  <c r="R308" i="7"/>
  <c r="U1554" i="7"/>
  <c r="V1554" i="7" s="1"/>
  <c r="R667" i="7"/>
  <c r="R100" i="7"/>
  <c r="R828" i="7"/>
  <c r="O1099" i="7"/>
  <c r="P1099" i="7" s="1"/>
  <c r="R1244" i="7"/>
  <c r="R486" i="7"/>
  <c r="R1051" i="7"/>
  <c r="R1218" i="7"/>
  <c r="R540" i="7"/>
  <c r="O1481" i="7"/>
  <c r="P1481" i="7" s="1"/>
  <c r="R1279" i="7"/>
  <c r="R1567" i="7"/>
  <c r="R444" i="7"/>
  <c r="R155" i="7"/>
  <c r="O1238" i="7"/>
  <c r="P1238" i="7" s="1"/>
  <c r="R1040" i="7"/>
  <c r="R895" i="7"/>
  <c r="R172" i="7"/>
  <c r="R1362" i="7"/>
  <c r="R1140" i="7"/>
  <c r="R917" i="7"/>
  <c r="R178" i="7"/>
  <c r="U1275" i="7"/>
  <c r="V1275" i="7" s="1"/>
  <c r="O246" i="7"/>
  <c r="P246" i="7" s="1"/>
  <c r="O1367" i="7"/>
  <c r="P1367" i="7" s="1"/>
  <c r="R578" i="7"/>
  <c r="O898" i="7"/>
  <c r="P898" i="7" s="1"/>
  <c r="O562" i="7"/>
  <c r="P562" i="7" s="1"/>
  <c r="R795" i="7"/>
  <c r="U1523" i="7"/>
  <c r="V1523" i="7" s="1"/>
  <c r="R839" i="7"/>
  <c r="R827" i="7"/>
  <c r="R1330" i="7"/>
  <c r="R143" i="7"/>
  <c r="R632" i="7"/>
  <c r="R1310" i="7"/>
  <c r="R480" i="7"/>
  <c r="O574" i="7"/>
  <c r="P574" i="7" s="1"/>
  <c r="R876" i="7"/>
  <c r="O688" i="7"/>
  <c r="P688" i="7" s="1"/>
  <c r="U1555" i="7"/>
  <c r="V1555" i="7" s="1"/>
  <c r="W1555" i="7" s="1"/>
  <c r="R1380" i="7"/>
  <c r="R682" i="7"/>
  <c r="R1063" i="7"/>
  <c r="U1260" i="7"/>
  <c r="V1260" i="7" s="1"/>
  <c r="X1260" i="7" s="1"/>
  <c r="O1470" i="7"/>
  <c r="P1470" i="7" s="1"/>
  <c r="O920" i="7"/>
  <c r="P920" i="7" s="1"/>
  <c r="R1198" i="7"/>
  <c r="R1234" i="7"/>
  <c r="R1293" i="7"/>
  <c r="U1547" i="7"/>
  <c r="V1547" i="7" s="1"/>
  <c r="R1355" i="7"/>
  <c r="R1212" i="7"/>
  <c r="O339" i="7"/>
  <c r="P339" i="7" s="1"/>
  <c r="R248" i="7"/>
  <c r="R938" i="7"/>
  <c r="R1491" i="7"/>
  <c r="R5" i="7"/>
  <c r="R327" i="7"/>
  <c r="O1323" i="7"/>
  <c r="P1323" i="7" s="1"/>
  <c r="O326" i="7"/>
  <c r="P326" i="7" s="1"/>
  <c r="R1271" i="7"/>
  <c r="O853" i="7"/>
  <c r="P853" i="7" s="1"/>
  <c r="R205" i="7"/>
  <c r="U1524" i="7"/>
  <c r="V1524" i="7" s="1"/>
  <c r="W1524" i="7" s="1"/>
  <c r="O538" i="7"/>
  <c r="P538" i="7" s="1"/>
  <c r="R1378" i="7"/>
  <c r="R390" i="7"/>
  <c r="R251" i="7"/>
  <c r="R479" i="7"/>
  <c r="O977" i="7"/>
  <c r="P977" i="7" s="1"/>
  <c r="R138" i="7"/>
  <c r="R1312" i="7"/>
  <c r="R847" i="7"/>
  <c r="U1534" i="7"/>
  <c r="V1534" i="7" s="1"/>
  <c r="U1265" i="7"/>
  <c r="V1265" i="7" s="1"/>
  <c r="X1265" i="7" s="1"/>
  <c r="R219" i="7"/>
  <c r="R757" i="7"/>
  <c r="O554" i="7"/>
  <c r="P554" i="7" s="1"/>
  <c r="R548" i="7"/>
  <c r="R1545" i="7"/>
  <c r="R1401" i="7"/>
  <c r="R1214" i="7"/>
  <c r="O1350" i="7"/>
  <c r="P1350" i="7" s="1"/>
  <c r="U1528" i="7"/>
  <c r="V1528" i="7" s="1"/>
  <c r="W1528" i="7" s="1"/>
  <c r="U1270" i="7"/>
  <c r="V1270" i="7" s="1"/>
  <c r="R514" i="7"/>
  <c r="R749" i="7"/>
  <c r="R1144" i="7"/>
  <c r="R252" i="7"/>
  <c r="R809" i="7"/>
  <c r="R1262" i="7"/>
  <c r="R1263" i="7"/>
  <c r="R1510" i="7"/>
  <c r="R190" i="7"/>
  <c r="R608" i="7"/>
  <c r="U1257" i="7"/>
  <c r="V1257" i="7" s="1"/>
  <c r="X1257" i="7" s="1"/>
  <c r="R466" i="7"/>
  <c r="O656" i="7"/>
  <c r="P656" i="7" s="1"/>
  <c r="O666" i="7"/>
  <c r="P666" i="7" s="1"/>
  <c r="O1420" i="7"/>
  <c r="P1420" i="7" s="1"/>
  <c r="R642" i="7"/>
  <c r="R1075" i="7"/>
  <c r="O998" i="7"/>
  <c r="P998" i="7" s="1"/>
  <c r="R761" i="7"/>
  <c r="R871" i="7"/>
  <c r="R316" i="7"/>
  <c r="R1208" i="7"/>
  <c r="R1534" i="7"/>
  <c r="R619" i="7"/>
  <c r="R64" i="7"/>
  <c r="U1310" i="7"/>
  <c r="V1310" i="7" s="1"/>
  <c r="R1527" i="7"/>
  <c r="R159" i="7"/>
  <c r="O1242" i="7"/>
  <c r="P1242" i="7" s="1"/>
  <c r="R522" i="7"/>
  <c r="R850" i="7"/>
  <c r="O991" i="7"/>
  <c r="P991" i="7" s="1"/>
  <c r="R688" i="7"/>
  <c r="U1274" i="7"/>
  <c r="V1274" i="7" s="1"/>
  <c r="O355" i="7"/>
  <c r="P355" i="7" s="1"/>
  <c r="R370" i="7"/>
  <c r="R803" i="7"/>
  <c r="R46" i="7"/>
  <c r="R517" i="7"/>
  <c r="U1283" i="7"/>
  <c r="V1283" i="7" s="1"/>
  <c r="R1405" i="7"/>
  <c r="R257" i="7"/>
  <c r="R709" i="7"/>
  <c r="R75" i="7"/>
  <c r="O422" i="7"/>
  <c r="P422" i="7" s="1"/>
  <c r="R868" i="7"/>
  <c r="R267" i="7"/>
  <c r="R1209" i="7"/>
  <c r="R242" i="7"/>
  <c r="U1543" i="7"/>
  <c r="V1543" i="7" s="1"/>
  <c r="X1543" i="7" s="1"/>
  <c r="O735" i="7"/>
  <c r="P735" i="7" s="1"/>
  <c r="R979" i="7"/>
  <c r="R1518" i="7"/>
  <c r="R1565" i="7"/>
  <c r="O1010" i="7"/>
  <c r="P1010" i="7" s="1"/>
  <c r="R1332" i="7"/>
  <c r="O1077" i="7"/>
  <c r="P1077" i="7" s="1"/>
  <c r="O1237" i="7"/>
  <c r="P1237" i="7" s="1"/>
  <c r="R339" i="7"/>
  <c r="R239" i="7"/>
  <c r="R469" i="7"/>
  <c r="R1444" i="7"/>
  <c r="O750" i="7"/>
  <c r="P750" i="7" s="1"/>
  <c r="O22" i="7"/>
  <c r="P22" i="7" s="1"/>
  <c r="R764" i="7"/>
  <c r="R1274" i="7"/>
  <c r="O1316" i="7"/>
  <c r="P1316" i="7" s="1"/>
  <c r="O1046" i="7"/>
  <c r="P1046" i="7" s="1"/>
  <c r="R476" i="7"/>
  <c r="R42" i="7"/>
  <c r="R1135" i="7"/>
  <c r="R1251" i="7"/>
  <c r="R198" i="7"/>
  <c r="O1449" i="7"/>
  <c r="P1449" i="7" s="1"/>
  <c r="O1458" i="7"/>
  <c r="P1458" i="7" s="1"/>
  <c r="R955" i="7"/>
  <c r="R73" i="7"/>
  <c r="R81" i="7"/>
  <c r="R1342" i="7"/>
  <c r="R1034" i="7"/>
  <c r="R1417" i="7"/>
  <c r="O1332" i="7"/>
  <c r="P1332" i="7" s="1"/>
  <c r="R119" i="7"/>
  <c r="R648" i="7"/>
  <c r="R417" i="7"/>
  <c r="O1205" i="7"/>
  <c r="P1205" i="7" s="1"/>
  <c r="R1202" i="7"/>
  <c r="R1395" i="7"/>
  <c r="O762" i="7"/>
  <c r="P762" i="7" s="1"/>
  <c r="R1456" i="7"/>
  <c r="R489" i="7"/>
  <c r="R1227" i="7"/>
  <c r="U1306" i="7"/>
  <c r="V1306" i="7" s="1"/>
  <c r="O1214" i="7"/>
  <c r="P1214" i="7" s="1"/>
  <c r="R940" i="7"/>
  <c r="U1269" i="7"/>
  <c r="V1269" i="7" s="1"/>
  <c r="O1035" i="7"/>
  <c r="P1035" i="7" s="1"/>
  <c r="R841" i="7"/>
  <c r="R447" i="7"/>
  <c r="R88" i="7"/>
  <c r="R72" i="7"/>
  <c r="O649" i="7"/>
  <c r="P649" i="7" s="1"/>
  <c r="R1126" i="7"/>
  <c r="R1270" i="7"/>
  <c r="O1369" i="7"/>
  <c r="P1369" i="7" s="1"/>
  <c r="R264" i="7"/>
  <c r="R1552" i="7"/>
  <c r="R381" i="7"/>
  <c r="R1283" i="7"/>
  <c r="O1311" i="7"/>
  <c r="P1311" i="7" s="1"/>
  <c r="R621" i="7"/>
  <c r="R1419" i="7"/>
  <c r="O475" i="7"/>
  <c r="P475" i="7" s="1"/>
  <c r="R798" i="7"/>
  <c r="R228" i="7"/>
  <c r="O1333" i="7"/>
  <c r="P1333" i="7" s="1"/>
  <c r="R223" i="7"/>
  <c r="R529" i="7"/>
  <c r="R814" i="7"/>
  <c r="R669" i="7"/>
  <c r="O580" i="7"/>
  <c r="P580" i="7" s="1"/>
  <c r="R731" i="7"/>
  <c r="O3" i="7"/>
  <c r="P3" i="7" s="1"/>
  <c r="O1028" i="7"/>
  <c r="P1028" i="7" s="1"/>
  <c r="O1232" i="7"/>
  <c r="P1232" i="7" s="1"/>
  <c r="R1556" i="7"/>
  <c r="O1517" i="7"/>
  <c r="P1517" i="7" s="1"/>
  <c r="R690" i="7"/>
  <c r="R1072" i="7"/>
  <c r="R670" i="7"/>
  <c r="R1348" i="7"/>
  <c r="U1294" i="7"/>
  <c r="V1294" i="7" s="1"/>
  <c r="O391" i="7"/>
  <c r="P391" i="7" s="1"/>
  <c r="O697" i="7"/>
  <c r="P697" i="7" s="1"/>
  <c r="U1536" i="7"/>
  <c r="V1536" i="7" s="1"/>
  <c r="X1536" i="7" s="1"/>
  <c r="R1127" i="7"/>
  <c r="R1515" i="7"/>
  <c r="R1478" i="7"/>
  <c r="U1521" i="7"/>
  <c r="V1521" i="7" s="1"/>
  <c r="X1521" i="7" s="1"/>
  <c r="R836" i="7"/>
  <c r="R1396" i="7"/>
  <c r="R1132" i="7"/>
  <c r="R1050" i="7"/>
  <c r="U1298" i="7"/>
  <c r="V1298" i="7" s="1"/>
  <c r="O188" i="7"/>
  <c r="P188" i="7" s="1"/>
  <c r="R1277" i="7"/>
  <c r="O1087" i="7"/>
  <c r="P1087" i="7" s="1"/>
  <c r="R939" i="7"/>
  <c r="R246" i="7"/>
  <c r="R1551" i="7"/>
  <c r="O1485" i="7"/>
  <c r="P1485" i="7" s="1"/>
  <c r="O1095" i="7"/>
  <c r="P1095" i="7" s="1"/>
  <c r="R413" i="7"/>
  <c r="R280" i="7"/>
  <c r="U1311" i="7"/>
  <c r="V1311" i="7" s="1"/>
  <c r="W1311" i="7" s="1"/>
  <c r="R207" i="7"/>
  <c r="R791" i="7"/>
  <c r="R1323" i="7"/>
  <c r="U1292" i="7"/>
  <c r="V1292" i="7" s="1"/>
  <c r="X1292" i="7" s="1"/>
  <c r="R1344" i="7"/>
  <c r="R145" i="7"/>
  <c r="R1340" i="7"/>
  <c r="R32" i="7"/>
  <c r="R1031" i="7"/>
  <c r="R148" i="7"/>
  <c r="O1373" i="7"/>
  <c r="P1373" i="7" s="1"/>
  <c r="O771" i="7"/>
  <c r="P771" i="7" s="1"/>
  <c r="O757" i="7"/>
  <c r="P757" i="7" s="1"/>
  <c r="R314" i="7"/>
  <c r="R260" i="7"/>
  <c r="R1176" i="7"/>
  <c r="O668" i="7"/>
  <c r="P668" i="7" s="1"/>
  <c r="R1560" i="7"/>
  <c r="O1219" i="7"/>
  <c r="P1219" i="7" s="1"/>
  <c r="R1549" i="7"/>
  <c r="O1493" i="7"/>
  <c r="P1493" i="7" s="1"/>
  <c r="R1317" i="7"/>
  <c r="R965" i="7"/>
  <c r="O1257" i="7"/>
  <c r="P1257" i="7" s="1"/>
  <c r="O1469" i="7"/>
  <c r="P1469" i="7" s="1"/>
  <c r="R1539" i="7"/>
  <c r="R1011" i="7"/>
  <c r="R1107" i="7"/>
  <c r="O261" i="7"/>
  <c r="P261" i="7" s="1"/>
  <c r="O1093" i="7"/>
  <c r="P1093" i="7" s="1"/>
  <c r="R730" i="7"/>
  <c r="O356" i="7"/>
  <c r="P356" i="7" s="1"/>
  <c r="R1182" i="7"/>
  <c r="R722" i="7"/>
  <c r="R1272" i="7"/>
  <c r="R783" i="7"/>
  <c r="R771" i="7"/>
  <c r="O1153" i="7"/>
  <c r="P1153" i="7" s="1"/>
  <c r="O349" i="7"/>
  <c r="P349" i="7" s="1"/>
  <c r="O1397" i="7"/>
  <c r="P1397" i="7" s="1"/>
  <c r="U801" i="7"/>
  <c r="V801" i="7" s="1"/>
  <c r="R665" i="7"/>
  <c r="R1158" i="7"/>
  <c r="O781" i="7"/>
  <c r="P781" i="7" s="1"/>
  <c r="R357" i="7"/>
  <c r="R1408" i="7"/>
  <c r="O1016" i="7"/>
  <c r="P1016" i="7" s="1"/>
  <c r="O1355" i="7"/>
  <c r="P1355" i="7" s="1"/>
  <c r="R1043" i="7"/>
  <c r="R808" i="7"/>
  <c r="R388" i="7"/>
  <c r="R1496" i="7"/>
  <c r="R220" i="7"/>
  <c r="R1098" i="7"/>
  <c r="O532" i="7"/>
  <c r="P532" i="7" s="1"/>
  <c r="O803" i="7"/>
  <c r="P803" i="7" s="1"/>
  <c r="R681" i="7"/>
  <c r="R905" i="7"/>
  <c r="R1165" i="7"/>
  <c r="R270" i="7"/>
  <c r="R154" i="7"/>
  <c r="O1404" i="7"/>
  <c r="P1404" i="7" s="1"/>
  <c r="R753" i="7"/>
  <c r="U1255" i="7"/>
  <c r="V1255" i="7" s="1"/>
  <c r="X1255" i="7" s="1"/>
  <c r="R636" i="7"/>
  <c r="R1346" i="7"/>
  <c r="R265" i="7"/>
  <c r="U1308" i="7"/>
  <c r="V1308" i="7" s="1"/>
  <c r="W1308" i="7" s="1"/>
  <c r="R1490" i="7"/>
  <c r="O1129" i="7"/>
  <c r="P1129" i="7" s="1"/>
  <c r="R397" i="7"/>
  <c r="R1372" i="7"/>
  <c r="R837" i="7"/>
  <c r="R524" i="7"/>
  <c r="R521" i="7"/>
  <c r="R1020" i="7"/>
  <c r="R820" i="7"/>
  <c r="R932" i="7"/>
  <c r="R591" i="7"/>
  <c r="R842" i="7"/>
  <c r="R760" i="7"/>
  <c r="R545" i="7"/>
  <c r="R832" i="7"/>
  <c r="U1296" i="7"/>
  <c r="V1296" i="7" s="1"/>
  <c r="X1296" i="7" s="1"/>
  <c r="O712" i="7"/>
  <c r="P712" i="7" s="1"/>
  <c r="R502" i="7"/>
  <c r="O631" i="7"/>
  <c r="P631" i="7" s="1"/>
  <c r="O1284" i="7"/>
  <c r="P1284" i="7" s="1"/>
  <c r="U1550" i="7"/>
  <c r="V1550" i="7" s="1"/>
  <c r="O1084" i="7"/>
  <c r="P1084" i="7" s="1"/>
  <c r="R78" i="7"/>
  <c r="R61" i="7"/>
  <c r="O1453" i="7"/>
  <c r="P1453" i="7" s="1"/>
  <c r="O1271" i="7"/>
  <c r="P1271" i="7" s="1"/>
  <c r="R927" i="7"/>
  <c r="O639" i="7"/>
  <c r="P639" i="7" s="1"/>
  <c r="R1554" i="7"/>
  <c r="D1" i="24"/>
  <c r="R2" i="7"/>
  <c r="R1018" i="7"/>
  <c r="R1413" i="7"/>
  <c r="R790" i="7"/>
  <c r="R1446" i="7"/>
  <c r="R693" i="7"/>
  <c r="O1168" i="7"/>
  <c r="P1168" i="7" s="1"/>
  <c r="R1261" i="7"/>
  <c r="R551" i="7"/>
  <c r="O1281" i="7"/>
  <c r="P1281" i="7" s="1"/>
  <c r="O504" i="7"/>
  <c r="P504" i="7" s="1"/>
  <c r="R463" i="7"/>
  <c r="R457" i="7"/>
  <c r="R318" i="7"/>
  <c r="R635" i="7"/>
  <c r="O681" i="7"/>
  <c r="P681" i="7" s="1"/>
  <c r="R238" i="7"/>
  <c r="R1414" i="7"/>
  <c r="R433" i="7"/>
  <c r="R1465" i="7"/>
  <c r="O362" i="7"/>
  <c r="P362" i="7" s="1"/>
  <c r="R606" i="7"/>
  <c r="O794" i="7"/>
  <c r="P794" i="7" s="1"/>
  <c r="O973" i="7"/>
  <c r="P973" i="7" s="1"/>
  <c r="R144" i="7"/>
  <c r="R1437" i="7"/>
  <c r="O959" i="7"/>
  <c r="P959" i="7" s="1"/>
  <c r="R1130" i="7"/>
  <c r="O329" i="7"/>
  <c r="P329" i="7" s="1"/>
  <c r="R44" i="7"/>
  <c r="O1292" i="7"/>
  <c r="P1292" i="7" s="1"/>
  <c r="C24" i="18"/>
  <c r="C8" i="18"/>
  <c r="C4" i="18"/>
  <c r="C28" i="18"/>
  <c r="C2" i="18"/>
  <c r="C26" i="18"/>
  <c r="C20" i="18"/>
  <c r="C11" i="18"/>
  <c r="C15" i="18"/>
  <c r="C16" i="18"/>
  <c r="C22" i="18"/>
  <c r="O2" i="7"/>
  <c r="P2" i="7" s="1"/>
  <c r="C13" i="18"/>
  <c r="C23" i="18"/>
  <c r="C7" i="18"/>
  <c r="C5" i="18"/>
  <c r="C17" i="18"/>
  <c r="C18" i="18"/>
  <c r="C14" i="18"/>
  <c r="C10" i="18"/>
  <c r="C19" i="18"/>
  <c r="C25" i="18"/>
  <c r="C29" i="18"/>
  <c r="C12" i="18"/>
  <c r="C27" i="18"/>
  <c r="C21" i="18"/>
  <c r="C3" i="18"/>
  <c r="C6" i="18"/>
  <c r="C9" i="18"/>
  <c r="O489" i="7"/>
  <c r="P489" i="7" s="1"/>
  <c r="O1025" i="7"/>
  <c r="P1025" i="7" s="1"/>
  <c r="U1280" i="7"/>
  <c r="V1280" i="7" s="1"/>
  <c r="X1280" i="7" s="1"/>
  <c r="R928" i="7"/>
  <c r="R569" i="7"/>
  <c r="R201" i="7"/>
  <c r="O892" i="7"/>
  <c r="P892" i="7" s="1"/>
  <c r="O1264" i="7"/>
  <c r="P1264" i="7" s="1"/>
  <c r="R26" i="7"/>
  <c r="U1271" i="7"/>
  <c r="V1271" i="7" s="1"/>
  <c r="X1271" i="7" s="1"/>
  <c r="O1159" i="7"/>
  <c r="P1159" i="7" s="1"/>
  <c r="O309" i="7"/>
  <c r="P309" i="7" s="1"/>
  <c r="R1477" i="7"/>
  <c r="R126" i="7"/>
  <c r="R1197" i="7"/>
  <c r="R1492" i="7"/>
  <c r="R1388" i="7"/>
  <c r="R723" i="7"/>
  <c r="R432" i="7"/>
  <c r="R1231" i="7"/>
  <c r="R461" i="7"/>
  <c r="U1286" i="7"/>
  <c r="V1286" i="7" s="1"/>
  <c r="X1286" i="7" s="1"/>
  <c r="R411" i="7"/>
  <c r="R612" i="7"/>
  <c r="R816" i="7"/>
  <c r="R76" i="7"/>
  <c r="R713" i="7"/>
  <c r="U1268" i="7"/>
  <c r="V1268" i="7" s="1"/>
  <c r="W1268" i="7" s="1"/>
  <c r="R195" i="7"/>
  <c r="R1219" i="7"/>
  <c r="R1109" i="7"/>
  <c r="O1325" i="7"/>
  <c r="P1325" i="7" s="1"/>
  <c r="R443" i="7"/>
  <c r="R789" i="7"/>
  <c r="O767" i="7"/>
  <c r="P767" i="7" s="1"/>
  <c r="R448" i="7"/>
  <c r="U1533" i="7"/>
  <c r="V1533" i="7" s="1"/>
  <c r="W1533" i="7" s="1"/>
  <c r="R1146" i="7"/>
  <c r="O248" i="7"/>
  <c r="P248" i="7" s="1"/>
  <c r="R1085" i="7"/>
  <c r="O80" i="7"/>
  <c r="P80" i="7" s="1"/>
  <c r="O1347" i="7"/>
  <c r="P1347" i="7" s="1"/>
  <c r="O995" i="7"/>
  <c r="P995" i="7" s="1"/>
  <c r="R687" i="7"/>
  <c r="U1542" i="7"/>
  <c r="V1542" i="7" s="1"/>
  <c r="X1542" i="7" s="1"/>
  <c r="R721" i="7"/>
  <c r="R684" i="7"/>
  <c r="R202" i="7"/>
  <c r="U1549" i="7"/>
  <c r="V1549" i="7" s="1"/>
  <c r="X1549" i="7" s="1"/>
  <c r="U1258" i="7"/>
  <c r="V1258" i="7" s="1"/>
  <c r="W1258" i="7" s="1"/>
  <c r="R1006" i="7"/>
  <c r="R1028" i="7"/>
  <c r="O815" i="7"/>
  <c r="P815" i="7" s="1"/>
  <c r="R358" i="7"/>
  <c r="R1099" i="7"/>
  <c r="R441" i="7"/>
  <c r="O1125" i="7"/>
  <c r="P1125" i="7" s="1"/>
  <c r="O107" i="7"/>
  <c r="P107" i="7" s="1"/>
  <c r="R1448" i="7"/>
  <c r="O180" i="7"/>
  <c r="P180" i="7" s="1"/>
  <c r="O918" i="7"/>
  <c r="P918" i="7" s="1"/>
  <c r="O905" i="7"/>
  <c r="P905" i="7" s="1"/>
  <c r="O1197" i="7"/>
  <c r="P1197" i="7" s="1"/>
  <c r="R359" i="7"/>
  <c r="R1428" i="7"/>
  <c r="R794" i="7"/>
  <c r="R1005" i="7"/>
  <c r="O408" i="7"/>
  <c r="P408" i="7" s="1"/>
  <c r="O1042" i="7"/>
  <c r="P1042" i="7" s="1"/>
  <c r="O1346" i="7"/>
  <c r="P1346" i="7" s="1"/>
  <c r="U1299" i="7"/>
  <c r="V1299" i="7" s="1"/>
  <c r="W1299" i="7" s="1"/>
  <c r="R437" i="7"/>
  <c r="O1364" i="7"/>
  <c r="P1364" i="7" s="1"/>
  <c r="R1239" i="7"/>
  <c r="R1026" i="7"/>
  <c r="O759" i="7"/>
  <c r="P759" i="7" s="1"/>
  <c r="U1282" i="7"/>
  <c r="V1282" i="7" s="1"/>
  <c r="X1282" i="7" s="1"/>
  <c r="O1101" i="7"/>
  <c r="P1101" i="7" s="1"/>
  <c r="R409" i="7"/>
  <c r="R1049" i="7"/>
  <c r="R1114" i="7"/>
  <c r="O766" i="7"/>
  <c r="P766" i="7" s="1"/>
  <c r="O1491" i="7"/>
  <c r="P1491" i="7" s="1"/>
  <c r="R507" i="7"/>
  <c r="O88" i="7"/>
  <c r="P88" i="7" s="1"/>
  <c r="R846" i="7"/>
  <c r="O510" i="7"/>
  <c r="P510" i="7" s="1"/>
  <c r="O633" i="7"/>
  <c r="P633" i="7" s="1"/>
  <c r="O472" i="7"/>
  <c r="P472" i="7" s="1"/>
  <c r="O928" i="7"/>
  <c r="P928" i="7" s="1"/>
  <c r="O563" i="7"/>
  <c r="P563" i="7" s="1"/>
  <c r="O1371" i="7"/>
  <c r="P1371" i="7" s="1"/>
  <c r="O1312" i="7"/>
  <c r="P1312" i="7" s="1"/>
  <c r="R708" i="7"/>
  <c r="R56" i="7"/>
  <c r="R583" i="7"/>
  <c r="R51" i="7"/>
  <c r="R778" i="7"/>
  <c r="R1559" i="7"/>
  <c r="R870" i="7"/>
  <c r="R643" i="7"/>
  <c r="O993" i="7"/>
  <c r="P993" i="7" s="1"/>
  <c r="R391" i="7"/>
  <c r="R556" i="7"/>
  <c r="R366" i="7"/>
  <c r="O1439" i="7"/>
  <c r="P1439" i="7" s="1"/>
  <c r="R243" i="7"/>
  <c r="O1424" i="7"/>
  <c r="P1424" i="7" s="1"/>
  <c r="R1062" i="7"/>
  <c r="O14" i="7"/>
  <c r="P14" i="7" s="1"/>
  <c r="R341" i="7"/>
  <c r="O1234" i="7"/>
  <c r="P1234" i="7" s="1"/>
  <c r="O266" i="7"/>
  <c r="P266" i="7" s="1"/>
  <c r="R1463" i="7"/>
  <c r="R1046" i="7"/>
  <c r="U1302" i="7"/>
  <c r="V1302" i="7" s="1"/>
  <c r="W1302" i="7" s="1"/>
  <c r="R293" i="7"/>
  <c r="O1472" i="7"/>
  <c r="P1472" i="7" s="1"/>
  <c r="R114" i="7"/>
  <c r="R249" i="7"/>
  <c r="R1547" i="7"/>
  <c r="O1501" i="7"/>
  <c r="P1501" i="7" s="1"/>
  <c r="R1483" i="7"/>
  <c r="R1163" i="7"/>
  <c r="R584" i="7"/>
  <c r="R53" i="7"/>
  <c r="U1563" i="7"/>
  <c r="V1563" i="7" s="1"/>
  <c r="X1563" i="7" s="1"/>
  <c r="O1278" i="7"/>
  <c r="P1278" i="7" s="1"/>
  <c r="R1400" i="7"/>
  <c r="R378" i="7"/>
  <c r="R399" i="7"/>
  <c r="R712" i="7"/>
  <c r="R1160" i="7"/>
  <c r="R1377" i="7"/>
  <c r="R1191" i="7"/>
  <c r="R182" i="7"/>
  <c r="R631" i="7"/>
  <c r="R1267" i="7"/>
  <c r="R1502" i="7"/>
  <c r="O93" i="7"/>
  <c r="P93" i="7" s="1"/>
  <c r="U1289" i="7"/>
  <c r="V1289" i="7" s="1"/>
  <c r="X1289" i="7" s="1"/>
  <c r="R1169" i="7"/>
  <c r="R1300" i="7"/>
  <c r="R543" i="7"/>
  <c r="R602" i="7"/>
  <c r="R937" i="7"/>
  <c r="R310" i="7"/>
  <c r="R1113" i="7"/>
  <c r="O1366" i="7"/>
  <c r="P1366" i="7" s="1"/>
  <c r="R163" i="7"/>
  <c r="R1211" i="7"/>
  <c r="R301" i="7"/>
  <c r="R1041" i="7"/>
  <c r="R1471" i="7"/>
  <c r="R184" i="7"/>
  <c r="R212" i="7"/>
  <c r="R1470" i="7"/>
  <c r="O1455" i="7"/>
  <c r="P1455" i="7" s="1"/>
  <c r="R1039" i="7"/>
  <c r="R232" i="7"/>
  <c r="R1088" i="7"/>
  <c r="U1546" i="7"/>
  <c r="V1546" i="7" s="1"/>
  <c r="W1546" i="7" s="1"/>
  <c r="R1079" i="7"/>
  <c r="R404" i="7"/>
  <c r="O972" i="7"/>
  <c r="P972" i="7" s="1"/>
  <c r="O1363" i="7"/>
  <c r="P1363" i="7" s="1"/>
  <c r="O614" i="7"/>
  <c r="P614" i="7" s="1"/>
  <c r="O592" i="7"/>
  <c r="P592" i="7" s="1"/>
  <c r="R695" i="7"/>
  <c r="R656" i="7"/>
  <c r="R427" i="7"/>
  <c r="R1222" i="7"/>
  <c r="O1479" i="7"/>
  <c r="P1479" i="7" s="1"/>
  <c r="R849" i="7"/>
  <c r="O1072" i="7"/>
  <c r="P1072" i="7" s="1"/>
  <c r="R984" i="7"/>
  <c r="R674" i="7"/>
  <c r="R200" i="7"/>
  <c r="O29" i="7"/>
  <c r="P29" i="7" s="1"/>
  <c r="O26" i="7"/>
  <c r="P26" i="7" s="1"/>
  <c r="R806" i="7"/>
  <c r="O1482" i="7"/>
  <c r="P1482" i="7" s="1"/>
  <c r="R90" i="7"/>
  <c r="O828" i="7"/>
  <c r="P828" i="7" s="1"/>
  <c r="O1051" i="7"/>
  <c r="P1051" i="7" s="1"/>
  <c r="O718" i="7"/>
  <c r="P718" i="7" s="1"/>
  <c r="R589" i="7"/>
  <c r="O1483" i="7"/>
  <c r="P1483" i="7" s="1"/>
  <c r="O1021" i="7"/>
  <c r="P1021" i="7" s="1"/>
  <c r="O134" i="7"/>
  <c r="P134" i="7" s="1"/>
  <c r="O753" i="7"/>
  <c r="P753" i="7" s="1"/>
  <c r="R468" i="7"/>
  <c r="R196" i="7"/>
  <c r="O1484" i="7"/>
  <c r="P1484" i="7" s="1"/>
  <c r="O1004" i="7"/>
  <c r="P1004" i="7" s="1"/>
  <c r="O1442" i="7"/>
  <c r="P1442" i="7" s="1"/>
  <c r="R79" i="7"/>
  <c r="O369" i="7"/>
  <c r="P369" i="7" s="1"/>
  <c r="R1321" i="7"/>
  <c r="O512" i="7"/>
  <c r="P512" i="7" s="1"/>
  <c r="O812" i="7"/>
  <c r="P812" i="7" s="1"/>
  <c r="O1116" i="7"/>
  <c r="P1116" i="7" s="1"/>
  <c r="R379" i="7"/>
  <c r="R321" i="7"/>
  <c r="R598" i="7"/>
  <c r="O737" i="7"/>
  <c r="P737" i="7" s="1"/>
  <c r="R477" i="7"/>
  <c r="R694" i="7"/>
  <c r="R111" i="7"/>
  <c r="R128" i="7"/>
  <c r="R762" i="7"/>
  <c r="O553" i="7"/>
  <c r="P553" i="7" s="1"/>
  <c r="R1054" i="7"/>
  <c r="R1248" i="7"/>
  <c r="R209" i="7"/>
  <c r="R739" i="7"/>
  <c r="R203" i="7"/>
  <c r="U1304" i="7"/>
  <c r="V1304" i="7" s="1"/>
  <c r="W1304" i="7" s="1"/>
  <c r="R1077" i="7"/>
  <c r="R445" i="7"/>
  <c r="R787" i="7"/>
  <c r="R1334" i="7"/>
  <c r="R187" i="7"/>
  <c r="R821" i="7"/>
  <c r="R1383" i="7"/>
  <c r="O806" i="7"/>
  <c r="P806" i="7" s="1"/>
  <c r="R373" i="7"/>
  <c r="U1541" i="7"/>
  <c r="V1541" i="7" s="1"/>
  <c r="X1541" i="7" s="1"/>
  <c r="R1155" i="7"/>
  <c r="R1129" i="7"/>
  <c r="R1266" i="7"/>
  <c r="R365" i="7"/>
  <c r="O875" i="7"/>
  <c r="P875" i="7" s="1"/>
  <c r="R618" i="7"/>
  <c r="R1236" i="7"/>
  <c r="R263" i="7"/>
  <c r="O878" i="7"/>
  <c r="P878" i="7" s="1"/>
  <c r="O1354" i="7"/>
  <c r="P1354" i="7" s="1"/>
  <c r="O1044" i="7"/>
  <c r="P1044" i="7" s="1"/>
  <c r="R678" i="7"/>
  <c r="O144" i="7"/>
  <c r="P144" i="7" s="1"/>
  <c r="R87" i="7"/>
  <c r="O1055" i="7"/>
  <c r="P1055" i="7" s="1"/>
  <c r="U1580" i="7"/>
  <c r="V1580" i="7" s="1"/>
  <c r="X1580" i="7" s="1"/>
  <c r="R975" i="7"/>
  <c r="U1676" i="7"/>
  <c r="V1676" i="7" s="1"/>
  <c r="X1676" i="7" s="1"/>
  <c r="R1100" i="7"/>
  <c r="O603" i="7"/>
  <c r="P603" i="7" s="1"/>
  <c r="R812" i="7"/>
  <c r="R393" i="7"/>
  <c r="O1033" i="7"/>
  <c r="P1033" i="7" s="1"/>
  <c r="O963" i="7"/>
  <c r="P963" i="7" s="1"/>
  <c r="R363" i="7"/>
  <c r="R439" i="7"/>
  <c r="O752" i="7"/>
  <c r="P752" i="7" s="1"/>
  <c r="R451" i="7"/>
  <c r="R1238" i="7"/>
  <c r="R1433" i="7"/>
  <c r="U1540" i="7"/>
  <c r="V1540" i="7" s="1"/>
  <c r="X1540" i="7" s="1"/>
  <c r="U1529" i="7"/>
  <c r="V1529" i="7" s="1"/>
  <c r="X1529" i="7" s="1"/>
  <c r="R1145" i="7"/>
  <c r="R857" i="7"/>
  <c r="O1143" i="7"/>
  <c r="P1143" i="7" s="1"/>
  <c r="R186" i="7"/>
  <c r="R1474" i="7"/>
  <c r="O929" i="7"/>
  <c r="P929" i="7" s="1"/>
  <c r="R813" i="7"/>
  <c r="R1036" i="7"/>
  <c r="R1193" i="7"/>
  <c r="R353" i="7"/>
  <c r="O979" i="7"/>
  <c r="P979" i="7" s="1"/>
  <c r="R1517" i="7"/>
  <c r="R878" i="7"/>
  <c r="R1240" i="7"/>
  <c r="O550" i="7"/>
  <c r="P550" i="7" s="1"/>
  <c r="R1017" i="7"/>
  <c r="O1057" i="7"/>
  <c r="P1057" i="7" s="1"/>
  <c r="R605" i="7"/>
  <c r="O34" i="7"/>
  <c r="P34" i="7" s="1"/>
  <c r="R592" i="7"/>
  <c r="O1208" i="7"/>
  <c r="P1208" i="7" s="1"/>
  <c r="R67" i="7"/>
  <c r="O468" i="7"/>
  <c r="P468" i="7" s="1"/>
  <c r="R747" i="7"/>
  <c r="O584" i="7"/>
  <c r="P584" i="7" s="1"/>
  <c r="R1254" i="7"/>
  <c r="R3" i="7"/>
  <c r="O17" i="7"/>
  <c r="P17" i="7" s="1"/>
  <c r="R50" i="7"/>
  <c r="O58" i="7"/>
  <c r="P58" i="7" s="1"/>
  <c r="O1337" i="7"/>
  <c r="P1337" i="7" s="1"/>
  <c r="R1443" i="7"/>
  <c r="O1322" i="7"/>
  <c r="P1322" i="7" s="1"/>
  <c r="O1024" i="7"/>
  <c r="P1024" i="7" s="1"/>
  <c r="O1091" i="7"/>
  <c r="P1091" i="7" s="1"/>
  <c r="O795" i="7"/>
  <c r="P795" i="7" s="1"/>
  <c r="O703" i="7"/>
  <c r="P703" i="7" s="1"/>
  <c r="R1002" i="7"/>
  <c r="R1007" i="7"/>
  <c r="U1295" i="7"/>
  <c r="V1295" i="7" s="1"/>
  <c r="X1295" i="7" s="1"/>
  <c r="R24" i="7"/>
  <c r="R431" i="7"/>
  <c r="U1276" i="7"/>
  <c r="V1276" i="7" s="1"/>
  <c r="X1276" i="7" s="1"/>
  <c r="R1010" i="7"/>
  <c r="O1276" i="7"/>
  <c r="P1276" i="7" s="1"/>
  <c r="R1081" i="7"/>
  <c r="O738" i="7"/>
  <c r="P738" i="7" s="1"/>
  <c r="R1416" i="7"/>
  <c r="R91" i="7"/>
  <c r="R604" i="7"/>
  <c r="O856" i="7"/>
  <c r="P856" i="7" s="1"/>
  <c r="O1069" i="7"/>
  <c r="P1069" i="7" s="1"/>
  <c r="O1302" i="7"/>
  <c r="P1302" i="7" s="1"/>
  <c r="O831" i="7"/>
  <c r="P831" i="7" s="1"/>
  <c r="R1303" i="7"/>
  <c r="O1320" i="7"/>
  <c r="P1320" i="7" s="1"/>
  <c r="O433" i="7"/>
  <c r="P433" i="7" s="1"/>
  <c r="R276" i="7"/>
  <c r="R48" i="7"/>
  <c r="R392" i="7"/>
  <c r="R401" i="7"/>
  <c r="O927" i="7"/>
  <c r="P927" i="7" s="1"/>
  <c r="R1143" i="7"/>
  <c r="O200" i="7"/>
  <c r="P200" i="7" s="1"/>
  <c r="R1201" i="7"/>
  <c r="R309" i="7"/>
  <c r="R641" i="7"/>
  <c r="R313" i="7"/>
  <c r="R244" i="7"/>
  <c r="R356" i="7"/>
  <c r="O1133" i="7"/>
  <c r="P1133" i="7" s="1"/>
  <c r="R132" i="7"/>
  <c r="R410" i="7"/>
  <c r="R1314" i="7"/>
  <c r="O764" i="7"/>
  <c r="P764" i="7" s="1"/>
  <c r="R19" i="7"/>
  <c r="R490" i="7"/>
  <c r="O491" i="7"/>
  <c r="P491" i="7" s="1"/>
  <c r="R1019" i="7"/>
  <c r="U1545" i="7"/>
  <c r="V1545" i="7" s="1"/>
  <c r="W1545" i="7" s="1"/>
  <c r="R1078" i="7"/>
  <c r="R891" i="7"/>
  <c r="R934" i="7"/>
  <c r="R1207" i="7"/>
  <c r="R121" i="7"/>
  <c r="R611" i="7"/>
  <c r="O1503" i="7"/>
  <c r="P1503" i="7" s="1"/>
  <c r="O953" i="7"/>
  <c r="P953" i="7" s="1"/>
  <c r="R160" i="7"/>
  <c r="O1201" i="7"/>
  <c r="P1201" i="7" s="1"/>
  <c r="R1278" i="7"/>
  <c r="R1092" i="7"/>
  <c r="O1155" i="7"/>
  <c r="P1155" i="7" s="1"/>
  <c r="O724" i="7"/>
  <c r="P724" i="7" s="1"/>
  <c r="R68" i="7"/>
  <c r="R1167" i="7"/>
  <c r="O571" i="7"/>
  <c r="P571" i="7" s="1"/>
  <c r="R993" i="7"/>
  <c r="R77" i="7"/>
  <c r="O390" i="7"/>
  <c r="P390" i="7" s="1"/>
  <c r="R1203" i="7"/>
  <c r="O588" i="7"/>
  <c r="P588" i="7" s="1"/>
  <c r="R1224" i="7"/>
  <c r="O1457" i="7"/>
  <c r="P1457" i="7" s="1"/>
  <c r="R861" i="7"/>
  <c r="R206" i="7"/>
  <c r="R1133" i="7"/>
  <c r="R714" i="7"/>
  <c r="O958" i="7"/>
  <c r="P958" i="7" s="1"/>
  <c r="O1384" i="7"/>
  <c r="P1384" i="7" s="1"/>
  <c r="O1348" i="7"/>
  <c r="P1348" i="7" s="1"/>
  <c r="R1258" i="7"/>
  <c r="O65" i="7"/>
  <c r="P65" i="7" s="1"/>
  <c r="O1032" i="7"/>
  <c r="P1032" i="7" s="1"/>
  <c r="R135" i="7"/>
  <c r="R587" i="7"/>
  <c r="R188" i="7"/>
  <c r="R1403" i="7"/>
  <c r="R676" i="7"/>
  <c r="O808" i="7"/>
  <c r="P808" i="7" s="1"/>
  <c r="O247" i="7"/>
  <c r="P247" i="7" s="1"/>
  <c r="O1295" i="7"/>
  <c r="P1295" i="7" s="1"/>
  <c r="U1300" i="7"/>
  <c r="V1300" i="7" s="1"/>
  <c r="W1300" i="7" s="1"/>
  <c r="R921" i="7"/>
  <c r="R177" i="7"/>
  <c r="O1094" i="7"/>
  <c r="P1094" i="7" s="1"/>
  <c r="R211" i="7"/>
  <c r="R763" i="7"/>
  <c r="R1487" i="7"/>
  <c r="O1132" i="7"/>
  <c r="P1132" i="7" s="1"/>
  <c r="U1261" i="7"/>
  <c r="V1261" i="7" s="1"/>
  <c r="R304" i="7"/>
  <c r="R744" i="7"/>
  <c r="O1513" i="7"/>
  <c r="P1513" i="7" s="1"/>
  <c r="R317" i="7"/>
  <c r="R274" i="7"/>
  <c r="R1297" i="7"/>
  <c r="R103" i="7"/>
  <c r="R25" i="7"/>
  <c r="R936" i="7"/>
  <c r="O1452" i="7"/>
  <c r="P1452" i="7" s="1"/>
  <c r="R1275" i="7"/>
  <c r="R342" i="7"/>
  <c r="O1065" i="7"/>
  <c r="P1065" i="7" s="1"/>
  <c r="R7" i="7"/>
  <c r="R408" i="7"/>
  <c r="U1312" i="7"/>
  <c r="V1312" i="7" s="1"/>
  <c r="W1312" i="7" s="1"/>
  <c r="R493" i="7"/>
  <c r="R372" i="7"/>
  <c r="R784" i="7"/>
  <c r="R497" i="7"/>
  <c r="R818" i="7"/>
  <c r="U1565" i="7"/>
  <c r="V1565" i="7" s="1"/>
  <c r="W1565" i="7" s="1"/>
  <c r="R718" i="7"/>
  <c r="R530" i="7"/>
  <c r="R515" i="7"/>
  <c r="R66" i="7"/>
  <c r="O942" i="7"/>
  <c r="P942" i="7" s="1"/>
  <c r="R420" i="7"/>
  <c r="R222" i="7"/>
  <c r="O1139" i="7"/>
  <c r="P1139" i="7" s="1"/>
  <c r="O1416" i="7"/>
  <c r="P1416" i="7" s="1"/>
  <c r="R1102" i="7"/>
  <c r="R368" i="7"/>
  <c r="R845" i="7"/>
  <c r="R272" i="7"/>
  <c r="R733" i="7"/>
  <c r="R1479" i="7"/>
  <c r="O1008" i="7"/>
  <c r="P1008" i="7" s="1"/>
  <c r="R894" i="7"/>
  <c r="O1172" i="7"/>
  <c r="P1172" i="7" s="1"/>
  <c r="R1003" i="7"/>
  <c r="O21" i="7"/>
  <c r="P21" i="7" s="1"/>
  <c r="R1427" i="7"/>
  <c r="O644" i="7"/>
  <c r="P644" i="7" s="1"/>
  <c r="R995" i="7"/>
  <c r="R421" i="7"/>
  <c r="O1410" i="7"/>
  <c r="P1410" i="7" s="1"/>
  <c r="O1014" i="7"/>
  <c r="P1014" i="7" s="1"/>
  <c r="O442" i="7"/>
  <c r="P442" i="7" s="1"/>
  <c r="O1250" i="7"/>
  <c r="P1250" i="7" s="1"/>
  <c r="R74" i="7"/>
  <c r="R865" i="7"/>
  <c r="R983" i="7"/>
  <c r="R124" i="7"/>
  <c r="O51" i="7"/>
  <c r="P51" i="7" s="1"/>
  <c r="R856" i="7"/>
  <c r="R83" i="7"/>
  <c r="O1394" i="7"/>
  <c r="P1394" i="7" s="1"/>
  <c r="O522" i="7"/>
  <c r="P522" i="7" s="1"/>
  <c r="R332" i="7"/>
  <c r="U1301" i="7"/>
  <c r="V1301" i="7" s="1"/>
  <c r="W1301" i="7" s="1"/>
  <c r="R607" i="7"/>
  <c r="O1085" i="7"/>
  <c r="P1085" i="7" s="1"/>
  <c r="O36" i="7"/>
  <c r="P36" i="7" s="1"/>
  <c r="O1203" i="7"/>
  <c r="P1203" i="7" s="1"/>
  <c r="R41" i="7"/>
  <c r="R579" i="7"/>
  <c r="R912" i="7"/>
  <c r="O1210" i="7"/>
  <c r="P1210" i="7" s="1"/>
  <c r="R229" i="7"/>
  <c r="R1564" i="7"/>
  <c r="R817" i="7"/>
  <c r="R745" i="7"/>
  <c r="O626" i="7"/>
  <c r="P626" i="7" s="1"/>
  <c r="R853" i="7"/>
  <c r="O414" i="7"/>
  <c r="P414" i="7" s="1"/>
  <c r="R387" i="7"/>
  <c r="O465" i="7"/>
  <c r="P465" i="7" s="1"/>
  <c r="O559" i="7"/>
  <c r="P559" i="7" s="1"/>
  <c r="R1110" i="7"/>
  <c r="R1391" i="7"/>
  <c r="R1499" i="7"/>
  <c r="R95" i="7"/>
  <c r="R481" i="7"/>
  <c r="O984" i="7"/>
  <c r="P984" i="7" s="1"/>
  <c r="R1475" i="7"/>
  <c r="U1519" i="7"/>
  <c r="V1519" i="7" s="1"/>
  <c r="W1519" i="7" s="1"/>
  <c r="R1268" i="7"/>
  <c r="R896" i="7"/>
  <c r="R810" i="7"/>
  <c r="R1249" i="7"/>
  <c r="O971" i="7"/>
  <c r="P971" i="7" s="1"/>
  <c r="R488" i="7"/>
  <c r="R110" i="7"/>
  <c r="R199" i="7"/>
  <c r="R216" i="7"/>
  <c r="R278" i="7"/>
  <c r="R1335" i="7"/>
  <c r="R625" i="7"/>
  <c r="R1148" i="7"/>
  <c r="R815" i="7"/>
  <c r="R470" i="7"/>
  <c r="R430" i="7"/>
  <c r="R1068" i="7"/>
  <c r="R933" i="7"/>
  <c r="R542" i="7"/>
  <c r="R660" i="7"/>
  <c r="R792" i="7"/>
  <c r="R1164" i="7"/>
  <c r="R99" i="7"/>
  <c r="O1247" i="7"/>
  <c r="P1247" i="7" s="1"/>
  <c r="R1047" i="7"/>
  <c r="O736" i="7"/>
  <c r="P736" i="7" s="1"/>
  <c r="R338" i="7"/>
  <c r="O910" i="7"/>
  <c r="P910" i="7" s="1"/>
  <c r="R959" i="7"/>
  <c r="R40" i="7"/>
  <c r="R1343" i="7"/>
  <c r="R823" i="7"/>
  <c r="U1307" i="7"/>
  <c r="V1307" i="7" s="1"/>
  <c r="R873" i="7"/>
  <c r="R412" i="7"/>
  <c r="R1232" i="7"/>
  <c r="R766" i="7"/>
  <c r="R416" i="7"/>
  <c r="R1217" i="7"/>
  <c r="R1173" i="7"/>
  <c r="R328" i="7"/>
  <c r="O411" i="7"/>
  <c r="P411" i="7" s="1"/>
  <c r="O1089" i="7"/>
  <c r="P1089" i="7" s="1"/>
  <c r="R785" i="7"/>
  <c r="R49" i="7"/>
  <c r="R1532" i="7"/>
  <c r="O19" i="7"/>
  <c r="P19" i="7" s="1"/>
  <c r="O1290" i="7"/>
  <c r="P1290" i="7" s="1"/>
  <c r="R191" i="7"/>
  <c r="O1400" i="7"/>
  <c r="P1400" i="7" s="1"/>
  <c r="O650" i="7"/>
  <c r="P650" i="7" s="1"/>
  <c r="O218" i="7"/>
  <c r="P218" i="7" s="1"/>
  <c r="R204" i="7"/>
  <c r="O376" i="7"/>
  <c r="P376" i="7" s="1"/>
  <c r="O659" i="7"/>
  <c r="P659" i="7" s="1"/>
  <c r="R561" i="7"/>
  <c r="O1090" i="7"/>
  <c r="P1090" i="7" s="1"/>
  <c r="O897" i="7"/>
  <c r="P897" i="7" s="1"/>
  <c r="O169" i="7"/>
  <c r="P169" i="7" s="1"/>
  <c r="O1509" i="7"/>
  <c r="P1509" i="7" s="1"/>
  <c r="R371" i="7"/>
  <c r="U1562" i="7"/>
  <c r="V1562" i="7" s="1"/>
  <c r="X1562" i="7" s="1"/>
  <c r="R1166" i="7"/>
  <c r="R825" i="7"/>
  <c r="O8" i="7"/>
  <c r="P8" i="7" s="1"/>
  <c r="O1494" i="7"/>
  <c r="P1494" i="7" s="1"/>
  <c r="R968" i="7"/>
  <c r="U1566" i="7"/>
  <c r="V1566" i="7" s="1"/>
  <c r="X1566" i="7" s="1"/>
  <c r="R719" i="7"/>
  <c r="R162" i="7"/>
  <c r="U1629" i="7"/>
  <c r="V1629" i="7" s="1"/>
  <c r="X1629" i="7" s="1"/>
  <c r="R1394" i="7"/>
  <c r="O1230" i="7"/>
  <c r="P1230" i="7" s="1"/>
  <c r="R1462" i="7"/>
  <c r="R634" i="7"/>
  <c r="O820" i="7"/>
  <c r="P820" i="7" s="1"/>
  <c r="O1511" i="7"/>
  <c r="P1511" i="7" s="1"/>
  <c r="R1512" i="7"/>
  <c r="O190" i="7"/>
  <c r="P190" i="7" s="1"/>
  <c r="R492" i="7"/>
  <c r="R638" i="7"/>
  <c r="R1434" i="7"/>
  <c r="R173" i="7"/>
  <c r="R180" i="7"/>
  <c r="R964" i="7"/>
  <c r="O990" i="7"/>
  <c r="P990" i="7" s="1"/>
  <c r="R822" i="7"/>
  <c r="R855" i="7"/>
  <c r="R897" i="7"/>
  <c r="U1687" i="7"/>
  <c r="V1687" i="7" s="1"/>
  <c r="X1687" i="7" s="1"/>
  <c r="R120" i="7"/>
  <c r="U1531" i="7"/>
  <c r="V1531" i="7" s="1"/>
  <c r="X1531" i="7" s="1"/>
  <c r="R320" i="7"/>
  <c r="O1389" i="7"/>
  <c r="P1389" i="7" s="1"/>
  <c r="O1465" i="7"/>
  <c r="P1465" i="7" s="1"/>
  <c r="R886" i="7"/>
  <c r="R1257" i="7"/>
  <c r="O1478" i="7"/>
  <c r="P1478" i="7" s="1"/>
  <c r="R179" i="7"/>
  <c r="U1291" i="7"/>
  <c r="V1291" i="7" s="1"/>
  <c r="W1291" i="7" s="1"/>
  <c r="O1047" i="7"/>
  <c r="P1047" i="7" s="1"/>
  <c r="R852" i="7"/>
  <c r="R1438" i="7"/>
  <c r="O740" i="7"/>
  <c r="P740" i="7" s="1"/>
  <c r="O955" i="7"/>
  <c r="P955" i="7" s="1"/>
  <c r="R82" i="7"/>
  <c r="O482" i="7"/>
  <c r="P482" i="7" s="1"/>
  <c r="R194" i="7"/>
  <c r="R324" i="7"/>
  <c r="R93" i="7"/>
  <c r="R1519" i="7"/>
  <c r="R455" i="7"/>
  <c r="R36" i="7"/>
  <c r="R943" i="7"/>
  <c r="R946" i="7"/>
  <c r="R300" i="7"/>
  <c r="O374" i="7"/>
  <c r="P374" i="7" s="1"/>
  <c r="O1240" i="7"/>
  <c r="P1240" i="7" s="1"/>
  <c r="R1540" i="7"/>
  <c r="U1297" i="7"/>
  <c r="V1297" i="7" s="1"/>
  <c r="W1297" i="7" s="1"/>
  <c r="R104" i="7"/>
  <c r="R65" i="7"/>
  <c r="R661" i="7"/>
  <c r="R1094" i="7"/>
  <c r="R141" i="7"/>
  <c r="O452" i="7"/>
  <c r="P452" i="7" s="1"/>
  <c r="R582" i="7"/>
  <c r="R1457" i="7"/>
  <c r="R925" i="7"/>
  <c r="R520" i="7"/>
  <c r="R71" i="7"/>
  <c r="R1037" i="7"/>
  <c r="O1136" i="7"/>
  <c r="P1136" i="7" s="1"/>
  <c r="O315" i="7"/>
  <c r="P315" i="7" s="1"/>
  <c r="O320" i="7"/>
  <c r="P320" i="7" s="1"/>
  <c r="O1081" i="7"/>
  <c r="P1081" i="7" s="1"/>
  <c r="R131" i="7"/>
  <c r="R218" i="7"/>
  <c r="R1397" i="7"/>
  <c r="R113" i="7"/>
  <c r="R899" i="7"/>
  <c r="R247" i="7"/>
  <c r="O1056" i="7"/>
  <c r="P1056" i="7" s="1"/>
  <c r="R1333" i="7"/>
  <c r="R419" i="7"/>
  <c r="U1527" i="7"/>
  <c r="V1527" i="7" s="1"/>
  <c r="X1527" i="7" s="1"/>
  <c r="R755" i="7"/>
  <c r="O283" i="7"/>
  <c r="P283" i="7" s="1"/>
  <c r="R415" i="7"/>
  <c r="O1066" i="7"/>
  <c r="P1066" i="7" s="1"/>
  <c r="R1435" i="7"/>
  <c r="R423" i="7"/>
  <c r="R259" i="7"/>
  <c r="O348" i="7"/>
  <c r="P348" i="7" s="1"/>
  <c r="O1186" i="7"/>
  <c r="P1186" i="7" s="1"/>
  <c r="R405" i="7"/>
  <c r="R982" i="7"/>
  <c r="R396" i="7"/>
  <c r="O1020" i="7"/>
  <c r="P1020" i="7" s="1"/>
  <c r="R465" i="7"/>
  <c r="O675" i="7"/>
  <c r="P675" i="7" s="1"/>
  <c r="R383" i="7"/>
  <c r="R1374" i="7"/>
  <c r="R1226" i="7"/>
  <c r="R1241" i="7"/>
  <c r="O1437" i="7"/>
  <c r="P1437" i="7" s="1"/>
  <c r="O1146" i="7"/>
  <c r="P1146" i="7" s="1"/>
  <c r="R640" i="7"/>
  <c r="R555" i="7"/>
  <c r="O223" i="7"/>
  <c r="P223" i="7" s="1"/>
  <c r="R1360" i="7"/>
  <c r="R166" i="7"/>
  <c r="O435" i="7"/>
  <c r="P435" i="7" s="1"/>
  <c r="R691" i="7"/>
  <c r="R245" i="7"/>
  <c r="R450" i="7"/>
  <c r="U1256" i="7"/>
  <c r="V1256" i="7" s="1"/>
  <c r="X1256" i="7" s="1"/>
  <c r="R464" i="7"/>
  <c r="R593" i="7"/>
  <c r="R1349" i="7"/>
  <c r="O328" i="7"/>
  <c r="P328" i="7" s="1"/>
  <c r="R1537" i="7"/>
  <c r="O758" i="7"/>
  <c r="P758" i="7" s="1"/>
  <c r="R923" i="7"/>
  <c r="R1156" i="7"/>
  <c r="R129" i="7"/>
  <c r="O1040" i="7"/>
  <c r="P1040" i="7" s="1"/>
  <c r="R273" i="7"/>
  <c r="R428" i="7"/>
  <c r="R1288" i="7"/>
  <c r="R351" i="7"/>
  <c r="O1422" i="7"/>
  <c r="P1422" i="7" s="1"/>
  <c r="R37" i="7"/>
  <c r="R494" i="7"/>
  <c r="U1290" i="7"/>
  <c r="V1290" i="7" s="1"/>
  <c r="X1290" i="7" s="1"/>
  <c r="O821" i="7"/>
  <c r="P821" i="7" s="1"/>
  <c r="R726" i="7"/>
  <c r="R1476" i="7"/>
  <c r="R375" i="7"/>
  <c r="O224" i="7"/>
  <c r="P224" i="7" s="1"/>
  <c r="U1287" i="7"/>
  <c r="V1287" i="7" s="1"/>
  <c r="X1287" i="7" s="1"/>
  <c r="O568" i="7"/>
  <c r="P568" i="7" s="1"/>
  <c r="R750" i="7"/>
  <c r="R574" i="7"/>
  <c r="R1157" i="7"/>
  <c r="O982" i="7"/>
  <c r="P982" i="7" s="1"/>
  <c r="R84" i="7"/>
  <c r="R1119" i="7"/>
  <c r="R474" i="7"/>
  <c r="R139" i="7"/>
  <c r="R1134" i="7"/>
  <c r="R963" i="7"/>
  <c r="R686" i="7"/>
  <c r="O869" i="7"/>
  <c r="P869" i="7" s="1"/>
  <c r="R1324" i="7"/>
  <c r="O839" i="7"/>
  <c r="P839" i="7" s="1"/>
  <c r="R1171" i="7"/>
  <c r="R772" i="7"/>
  <c r="O604" i="7"/>
  <c r="P604" i="7" s="1"/>
  <c r="R716" i="7"/>
  <c r="R698" i="7"/>
  <c r="O68" i="7"/>
  <c r="P68" i="7" s="1"/>
  <c r="O1423" i="7"/>
  <c r="P1423" i="7" s="1"/>
  <c r="O330" i="7"/>
  <c r="P330" i="7" s="1"/>
  <c r="O16" i="7"/>
  <c r="P16" i="7" s="1"/>
  <c r="O1438" i="7"/>
  <c r="P1438" i="7" s="1"/>
  <c r="O145" i="7"/>
  <c r="P145" i="7" s="1"/>
  <c r="O1468" i="7"/>
  <c r="P1468" i="7" s="1"/>
  <c r="O700" i="7"/>
  <c r="P700" i="7" s="1"/>
  <c r="R869" i="7"/>
  <c r="O816" i="7"/>
  <c r="P816" i="7" s="1"/>
  <c r="O710" i="7"/>
  <c r="P710" i="7" s="1"/>
  <c r="R860" i="7"/>
  <c r="U1551" i="7"/>
  <c r="V1551" i="7" s="1"/>
  <c r="W1551" i="7" s="1"/>
  <c r="R573" i="7"/>
  <c r="R30" i="7"/>
  <c r="R535" i="7"/>
  <c r="R1174" i="7"/>
  <c r="O1390" i="7"/>
  <c r="P1390" i="7" s="1"/>
  <c r="O695" i="7"/>
  <c r="P695" i="7" s="1"/>
  <c r="O1054" i="7"/>
  <c r="P1054" i="7" s="1"/>
  <c r="O844" i="7"/>
  <c r="P844" i="7" s="1"/>
  <c r="R250" i="7"/>
  <c r="U1530" i="7"/>
  <c r="V1530" i="7" s="1"/>
  <c r="W1530" i="7" s="1"/>
  <c r="R1385" i="7"/>
  <c r="R334" i="7"/>
  <c r="R287" i="7"/>
  <c r="O483" i="7"/>
  <c r="P483" i="7" s="1"/>
  <c r="R702" i="7"/>
  <c r="R1393" i="7"/>
  <c r="R330" i="7"/>
  <c r="O689" i="7"/>
  <c r="P689" i="7" s="1"/>
  <c r="R577" i="7"/>
  <c r="R1080" i="7"/>
  <c r="R748" i="7"/>
  <c r="R1012" i="7"/>
  <c r="R931" i="7"/>
  <c r="R453" i="7"/>
  <c r="R538" i="7"/>
  <c r="R516" i="7"/>
  <c r="R137" i="7"/>
  <c r="O1001" i="7"/>
  <c r="P1001" i="7" s="1"/>
  <c r="O398" i="7"/>
  <c r="P398" i="7" s="1"/>
  <c r="R935" i="7"/>
  <c r="O849" i="7"/>
  <c r="P849" i="7" s="1"/>
  <c r="R394" i="7"/>
  <c r="R1442" i="7"/>
  <c r="O466" i="7"/>
  <c r="P466" i="7" s="1"/>
  <c r="R1495" i="7"/>
  <c r="O1227" i="7"/>
  <c r="P1227" i="7" s="1"/>
  <c r="R460" i="7"/>
  <c r="O1222" i="7"/>
  <c r="P1222" i="7" s="1"/>
  <c r="O747" i="7"/>
  <c r="P747" i="7" s="1"/>
  <c r="O507" i="7"/>
  <c r="P507" i="7" s="1"/>
  <c r="O586" i="7"/>
  <c r="P586" i="7" s="1"/>
  <c r="O947" i="7"/>
  <c r="P947" i="7" s="1"/>
  <c r="O774" i="7"/>
  <c r="P774" i="7" s="1"/>
  <c r="R1038" i="7"/>
  <c r="O673" i="7"/>
  <c r="P673" i="7" s="1"/>
  <c r="R1439" i="7"/>
  <c r="R217" i="7"/>
  <c r="O653" i="7"/>
  <c r="P653" i="7" s="1"/>
  <c r="O1199" i="7"/>
  <c r="P1199" i="7" s="1"/>
  <c r="R1276" i="7"/>
  <c r="O152" i="7"/>
  <c r="P152" i="7" s="1"/>
  <c r="U1634" i="7"/>
  <c r="V1634" i="7" s="1"/>
  <c r="W1634" i="7" s="1"/>
  <c r="O1412" i="7"/>
  <c r="P1412" i="7" s="1"/>
  <c r="O1163" i="7"/>
  <c r="P1163" i="7" s="1"/>
  <c r="R1508" i="7"/>
  <c r="R973" i="7"/>
  <c r="O1341" i="7"/>
  <c r="P1341" i="7" s="1"/>
  <c r="O1111" i="7"/>
  <c r="P1111" i="7" s="1"/>
  <c r="O730" i="7"/>
  <c r="P730" i="7" s="1"/>
  <c r="O858" i="7"/>
  <c r="P858" i="7" s="1"/>
  <c r="O1450" i="7"/>
  <c r="P1450" i="7" s="1"/>
  <c r="O1119" i="7"/>
  <c r="P1119" i="7" s="1"/>
  <c r="O210" i="7"/>
  <c r="P210" i="7" s="1"/>
  <c r="O138" i="7"/>
  <c r="P138" i="7" s="1"/>
  <c r="O1158" i="7"/>
  <c r="P1158" i="7" s="1"/>
  <c r="O949" i="7"/>
  <c r="P949" i="7" s="1"/>
  <c r="O969" i="7"/>
  <c r="P969" i="7" s="1"/>
  <c r="O1171" i="7"/>
  <c r="P1171" i="7" s="1"/>
  <c r="R225" i="7"/>
  <c r="R377" i="7"/>
  <c r="O1518" i="7"/>
  <c r="P1518" i="7" s="1"/>
  <c r="R1269" i="7"/>
  <c r="R1480" i="7"/>
  <c r="R1082" i="7"/>
  <c r="R637" i="7"/>
  <c r="O1409" i="7"/>
  <c r="P1409" i="7" s="1"/>
  <c r="R651" i="7"/>
  <c r="R288" i="7"/>
  <c r="R888" i="7"/>
  <c r="R1104" i="7"/>
  <c r="R830" i="7"/>
  <c r="R499" i="7"/>
  <c r="O1349" i="7"/>
  <c r="P1349" i="7" s="1"/>
  <c r="R893" i="7"/>
  <c r="R1120" i="7"/>
  <c r="O45" i="7"/>
  <c r="P45" i="7" s="1"/>
  <c r="R1358" i="7"/>
  <c r="R550" i="7"/>
  <c r="R346" i="7"/>
  <c r="R1196" i="7"/>
  <c r="O1359" i="7"/>
  <c r="P1359" i="7" s="1"/>
  <c r="U1560" i="7"/>
  <c r="V1560" i="7" s="1"/>
  <c r="W1560" i="7" s="1"/>
  <c r="O1220" i="7"/>
  <c r="P1220" i="7" s="1"/>
  <c r="R130" i="7"/>
  <c r="O894" i="7"/>
  <c r="P894" i="7" s="1"/>
  <c r="R118" i="7"/>
  <c r="R1375" i="7"/>
  <c r="R183" i="7"/>
  <c r="R122" i="7"/>
  <c r="O1357" i="7"/>
  <c r="P1357" i="7" s="1"/>
  <c r="R511" i="7"/>
  <c r="O516" i="7"/>
  <c r="P516" i="7" s="1"/>
  <c r="R1322" i="7"/>
  <c r="R459" i="7"/>
  <c r="R440" i="7"/>
  <c r="R484" i="7"/>
  <c r="R1305" i="7"/>
  <c r="R1108" i="7"/>
  <c r="R601" i="7"/>
  <c r="U1288" i="7"/>
  <c r="V1288" i="7" s="1"/>
  <c r="W1288" i="7" s="1"/>
  <c r="R70" i="7"/>
  <c r="R1184" i="7"/>
  <c r="R777" i="7"/>
  <c r="R924" i="7"/>
  <c r="R811" i="7"/>
  <c r="R554" i="7"/>
  <c r="R134" i="7"/>
  <c r="R779" i="7"/>
  <c r="R55" i="7"/>
  <c r="O964" i="7"/>
  <c r="P964" i="7" s="1"/>
  <c r="O883" i="7"/>
  <c r="P883" i="7" s="1"/>
  <c r="R54" i="7"/>
  <c r="U1532" i="7"/>
  <c r="V1532" i="7" s="1"/>
  <c r="W1532" i="7" s="1"/>
  <c r="R725" i="7"/>
  <c r="R231" i="7"/>
  <c r="R704" i="7"/>
  <c r="R376" i="7"/>
  <c r="R235" i="7"/>
  <c r="O1310" i="7"/>
  <c r="P1310" i="7" s="1"/>
  <c r="R957" i="7"/>
  <c r="O725" i="7"/>
  <c r="P725" i="7" s="1"/>
  <c r="O1360" i="7"/>
  <c r="P1360" i="7" s="1"/>
  <c r="R883" i="7"/>
  <c r="O485" i="7"/>
  <c r="P485" i="7" s="1"/>
  <c r="R1103" i="7"/>
  <c r="R171" i="7"/>
  <c r="R727" i="7"/>
  <c r="R1154" i="7"/>
  <c r="R1546" i="7"/>
  <c r="R1215" i="7"/>
  <c r="O1198" i="7"/>
  <c r="P1198" i="7" s="1"/>
  <c r="O1435" i="7"/>
  <c r="P1435" i="7" s="1"/>
  <c r="R738" i="7"/>
  <c r="R1467" i="7"/>
  <c r="R737" i="7"/>
  <c r="R17" i="7"/>
  <c r="R349" i="7"/>
  <c r="R707" i="7"/>
  <c r="R756" i="7"/>
  <c r="R1111" i="7"/>
  <c r="R27" i="7"/>
  <c r="U1556" i="7"/>
  <c r="V1556" i="7" s="1"/>
  <c r="W1556" i="7" s="1"/>
  <c r="R281" i="7"/>
  <c r="O1221" i="7"/>
  <c r="P1221" i="7" s="1"/>
  <c r="O975" i="7"/>
  <c r="P975" i="7" s="1"/>
  <c r="R659" i="7"/>
  <c r="O867" i="7"/>
  <c r="P867" i="7" s="1"/>
  <c r="R1170" i="7"/>
  <c r="R512" i="7"/>
  <c r="O833" i="7"/>
  <c r="P833" i="7" s="1"/>
  <c r="U1597" i="7"/>
  <c r="V1597" i="7" s="1"/>
  <c r="W1597" i="7" s="1"/>
  <c r="R523" i="7"/>
  <c r="O116" i="7"/>
  <c r="P116" i="7" s="1"/>
  <c r="R303" i="7"/>
  <c r="R603" i="7"/>
  <c r="R571" i="7"/>
  <c r="R1292" i="7"/>
  <c r="R1205" i="7"/>
  <c r="R1315" i="7"/>
  <c r="R1294" i="7"/>
  <c r="O50" i="7"/>
  <c r="P50" i="7" s="1"/>
  <c r="O934" i="7"/>
  <c r="P934" i="7" s="1"/>
  <c r="O884" i="7"/>
  <c r="P884" i="7" s="1"/>
  <c r="R158" i="7"/>
  <c r="R644" i="7"/>
  <c r="R1168" i="7"/>
  <c r="O168" i="7"/>
  <c r="P168" i="7" s="1"/>
  <c r="O1079" i="7"/>
  <c r="P1079" i="7" s="1"/>
  <c r="O1246" i="7"/>
  <c r="P1246" i="7" s="1"/>
  <c r="O609" i="7"/>
  <c r="P609" i="7" s="1"/>
  <c r="R1553" i="7"/>
  <c r="R39" i="7"/>
  <c r="R1431" i="7"/>
  <c r="R867" i="7"/>
  <c r="R981" i="7"/>
  <c r="O473" i="7"/>
  <c r="P473" i="7" s="1"/>
  <c r="R1328" i="7"/>
  <c r="R1264" i="7"/>
  <c r="O467" i="7"/>
  <c r="P467" i="7" s="1"/>
  <c r="R1152" i="7"/>
  <c r="R653" i="7"/>
  <c r="R866" i="7"/>
  <c r="R1090" i="7"/>
  <c r="R903" i="7"/>
  <c r="R769" i="7"/>
  <c r="U1568" i="7"/>
  <c r="V1568" i="7" s="1"/>
  <c r="X1568" i="7" s="1"/>
  <c r="R101" i="7"/>
  <c r="R800" i="7"/>
  <c r="R875" i="7"/>
  <c r="O496" i="7"/>
  <c r="P496" i="7" s="1"/>
  <c r="O561" i="7"/>
  <c r="P561" i="7" s="1"/>
  <c r="O923" i="7"/>
  <c r="P923" i="7" s="1"/>
  <c r="R1494" i="7"/>
  <c r="R1223" i="7"/>
  <c r="R1436" i="7"/>
  <c r="O692" i="7"/>
  <c r="P692" i="7" s="1"/>
  <c r="R1410" i="7"/>
  <c r="R743" i="7"/>
  <c r="O530" i="7"/>
  <c r="P530" i="7" s="1"/>
  <c r="R989" i="7"/>
  <c r="R1070" i="7"/>
  <c r="O176" i="7"/>
  <c r="P176" i="7" s="1"/>
  <c r="O476" i="7"/>
  <c r="P476" i="7" s="1"/>
  <c r="R600" i="7"/>
  <c r="R21" i="7"/>
  <c r="O992" i="7"/>
  <c r="P992" i="7" s="1"/>
  <c r="R215" i="7"/>
  <c r="O1245" i="7"/>
  <c r="P1245" i="7" s="1"/>
  <c r="U1585" i="7"/>
  <c r="V1585" i="7" s="1"/>
  <c r="W1585" i="7" s="1"/>
  <c r="O1244" i="7"/>
  <c r="P1244" i="7" s="1"/>
  <c r="R639" i="7"/>
  <c r="U1675" i="7"/>
  <c r="V1675" i="7" s="1"/>
  <c r="W1675" i="7" s="1"/>
  <c r="O829" i="7"/>
  <c r="P829" i="7" s="1"/>
  <c r="R1250" i="7"/>
  <c r="R1089" i="7"/>
  <c r="O698" i="7"/>
  <c r="P698" i="7" s="1"/>
  <c r="R454" i="7"/>
  <c r="R1469" i="7"/>
  <c r="O347" i="7"/>
  <c r="P347" i="7" s="1"/>
  <c r="R1506" i="7"/>
  <c r="O106" i="7"/>
  <c r="P106" i="7" s="1"/>
  <c r="R1422" i="7"/>
  <c r="U1592" i="7"/>
  <c r="V1592" i="7" s="1"/>
  <c r="W1592" i="7" s="1"/>
  <c r="O1157" i="7"/>
  <c r="P1157" i="7" s="1"/>
  <c r="O707" i="7"/>
  <c r="P707" i="7" s="1"/>
  <c r="R1331" i="7"/>
  <c r="O1154" i="7"/>
  <c r="P1154" i="7" s="1"/>
  <c r="O1379" i="7"/>
  <c r="P1379" i="7" s="1"/>
  <c r="O1007" i="7"/>
  <c r="P1007" i="7" s="1"/>
  <c r="O1121" i="7"/>
  <c r="P1121" i="7" s="1"/>
  <c r="O569" i="7"/>
  <c r="P569" i="7" s="1"/>
  <c r="R929" i="7"/>
  <c r="R1206" i="7"/>
  <c r="O1473" i="7"/>
  <c r="P1473" i="7" s="1"/>
  <c r="R261" i="7"/>
  <c r="R107" i="7"/>
  <c r="R1511" i="7"/>
  <c r="R80" i="7"/>
  <c r="O719" i="7"/>
  <c r="P719" i="7" s="1"/>
  <c r="R1373" i="7"/>
  <c r="O782" i="7"/>
  <c r="P782" i="7" s="1"/>
  <c r="R1101" i="7"/>
  <c r="U1612" i="7"/>
  <c r="V1612" i="7" s="1"/>
  <c r="X1612" i="7" s="1"/>
  <c r="R1064" i="7"/>
  <c r="O951" i="7"/>
  <c r="P951" i="7" s="1"/>
  <c r="O201" i="7"/>
  <c r="P201" i="7" s="1"/>
  <c r="R807" i="7"/>
  <c r="R1507" i="7"/>
  <c r="O429" i="7"/>
  <c r="P429" i="7" s="1"/>
  <c r="O30" i="7"/>
  <c r="P30" i="7" s="1"/>
  <c r="R282" i="7"/>
  <c r="R944" i="7"/>
  <c r="R241" i="7"/>
  <c r="R482" i="7"/>
  <c r="O1451" i="7"/>
  <c r="P1451" i="7" s="1"/>
  <c r="O535" i="7"/>
  <c r="P535" i="7" s="1"/>
  <c r="R418" i="7"/>
  <c r="U1558" i="7"/>
  <c r="V1558" i="7" s="1"/>
  <c r="X1558" i="7" s="1"/>
  <c r="R833" i="7"/>
  <c r="R47" i="7"/>
  <c r="R671" i="7"/>
  <c r="O1258" i="7"/>
  <c r="P1258" i="7" s="1"/>
  <c r="R666" i="7"/>
  <c r="O352" i="7"/>
  <c r="P352" i="7" s="1"/>
  <c r="R169" i="7"/>
  <c r="R889" i="7"/>
  <c r="R1243" i="7"/>
  <c r="O1097" i="7"/>
  <c r="P1097" i="7" s="1"/>
  <c r="R613" i="7"/>
  <c r="R140" i="7"/>
  <c r="O745" i="7"/>
  <c r="P745" i="7" s="1"/>
  <c r="R1301" i="7"/>
  <c r="O123" i="7"/>
  <c r="P123" i="7" s="1"/>
  <c r="R1550" i="7"/>
  <c r="O734" i="7"/>
  <c r="P734" i="7" s="1"/>
  <c r="R1313" i="7"/>
  <c r="R213" i="7"/>
  <c r="R290" i="7"/>
  <c r="U1262" i="7"/>
  <c r="V1262" i="7" s="1"/>
  <c r="W1262" i="7" s="1"/>
  <c r="R161" i="7"/>
  <c r="R960" i="7"/>
  <c r="R645" i="7"/>
  <c r="R990" i="7"/>
  <c r="R197" i="7"/>
  <c r="R754" i="7"/>
  <c r="R1339" i="7"/>
  <c r="R793" i="7"/>
  <c r="O936" i="7"/>
  <c r="P936" i="7" s="1"/>
  <c r="O358" i="7"/>
  <c r="P358" i="7" s="1"/>
  <c r="U1537" i="7"/>
  <c r="V1537" i="7" s="1"/>
  <c r="W1537" i="7" s="1"/>
  <c r="O1225" i="7"/>
  <c r="P1225" i="7" s="1"/>
  <c r="O570" i="7"/>
  <c r="P570" i="7" s="1"/>
  <c r="R915" i="7"/>
  <c r="O1516" i="7"/>
  <c r="P1516" i="7" s="1"/>
  <c r="U1544" i="7"/>
  <c r="V1544" i="7" s="1"/>
  <c r="W1544" i="7" s="1"/>
  <c r="O1255" i="7"/>
  <c r="P1255" i="7" s="1"/>
  <c r="O1388" i="7"/>
  <c r="P1388" i="7" s="1"/>
  <c r="R1221" i="7"/>
  <c r="R142" i="7"/>
  <c r="R565" i="7"/>
  <c r="O1462" i="7"/>
  <c r="P1462" i="7" s="1"/>
  <c r="O400" i="7"/>
  <c r="P400" i="7" s="1"/>
  <c r="O129" i="7"/>
  <c r="P129" i="7" s="1"/>
  <c r="R1555" i="7"/>
  <c r="R1290" i="7"/>
  <c r="R210" i="7"/>
  <c r="R336" i="7"/>
  <c r="R706" i="7"/>
  <c r="U1259" i="7"/>
  <c r="V1259" i="7" s="1"/>
  <c r="W1259" i="7" s="1"/>
  <c r="R1150" i="7"/>
  <c r="R361" i="7"/>
  <c r="O311" i="7"/>
  <c r="P311" i="7" s="1"/>
  <c r="R996" i="7"/>
  <c r="O805" i="7"/>
  <c r="P805" i="7" s="1"/>
  <c r="R414" i="7"/>
  <c r="R773" i="7"/>
  <c r="U1303" i="7"/>
  <c r="V1303" i="7" s="1"/>
  <c r="X1303" i="7" s="1"/>
  <c r="R1105" i="7"/>
  <c r="R1128" i="7"/>
  <c r="R175" i="7"/>
  <c r="R1486" i="7"/>
  <c r="R13" i="7"/>
  <c r="R86" i="7"/>
  <c r="R780" i="7"/>
  <c r="R1379" i="7"/>
  <c r="O148" i="7"/>
  <c r="P148" i="7" s="1"/>
  <c r="R277" i="7"/>
  <c r="R323" i="7"/>
  <c r="R675" i="7"/>
  <c r="R732" i="7"/>
  <c r="O505" i="7"/>
  <c r="P505" i="7" s="1"/>
  <c r="U1278" i="7"/>
  <c r="V1278" i="7" s="1"/>
  <c r="W1278" i="7" s="1"/>
  <c r="R325" i="7"/>
  <c r="R1336" i="7"/>
  <c r="O1447" i="7"/>
  <c r="P1447" i="7" s="1"/>
  <c r="O486" i="7"/>
  <c r="P486" i="7" s="1"/>
  <c r="R992" i="7"/>
  <c r="R788" i="7"/>
  <c r="R315" i="7"/>
  <c r="R208" i="7"/>
  <c r="O479" i="7"/>
  <c r="P479" i="7" s="1"/>
  <c r="O54" i="7"/>
  <c r="P54" i="7" s="1"/>
  <c r="R1421" i="7"/>
  <c r="R978" i="7"/>
  <c r="O360" i="7"/>
  <c r="P360" i="7" s="1"/>
  <c r="R1097" i="7"/>
  <c r="R1067" i="7"/>
  <c r="U1681" i="7"/>
  <c r="V1681" i="7" s="1"/>
  <c r="W1681" i="7" s="1"/>
  <c r="U1520" i="7"/>
  <c r="V1520" i="7" s="1"/>
  <c r="R930" i="7"/>
  <c r="O101" i="7"/>
  <c r="P101" i="7" s="1"/>
  <c r="O1425" i="7"/>
  <c r="P1425" i="7" s="1"/>
  <c r="R1542" i="7"/>
  <c r="R986" i="7"/>
  <c r="R1514" i="7"/>
  <c r="O926" i="7"/>
  <c r="P926" i="7" s="1"/>
  <c r="R624" i="7"/>
  <c r="O439" i="7"/>
  <c r="P439" i="7" s="1"/>
  <c r="R1024" i="7"/>
  <c r="R1121" i="7"/>
  <c r="R1273" i="7"/>
  <c r="R1354" i="7"/>
  <c r="R1260" i="7"/>
  <c r="O1249" i="7"/>
  <c r="P1249" i="7" s="1"/>
  <c r="R980" i="7"/>
  <c r="R1065" i="7"/>
  <c r="R1044" i="7"/>
  <c r="R736" i="7"/>
  <c r="O244" i="7"/>
  <c r="P244" i="7" s="1"/>
  <c r="U1614" i="7"/>
  <c r="V1614" i="7" s="1"/>
  <c r="W1614" i="7" s="1"/>
  <c r="O863" i="7"/>
  <c r="P863" i="7" s="1"/>
  <c r="R471" i="7"/>
  <c r="R97" i="7"/>
  <c r="R1183" i="7"/>
  <c r="O236" i="7"/>
  <c r="P236" i="7" s="1"/>
  <c r="O104" i="7"/>
  <c r="P104" i="7" s="1"/>
  <c r="R43" i="7"/>
  <c r="O925" i="7"/>
  <c r="P925" i="7" s="1"/>
  <c r="O1387" i="7"/>
  <c r="P1387" i="7" s="1"/>
  <c r="O593" i="7"/>
  <c r="P593" i="7" s="1"/>
  <c r="O6" i="7"/>
  <c r="P6" i="7" s="1"/>
  <c r="O731" i="7"/>
  <c r="P731" i="7" s="1"/>
  <c r="O1108" i="7"/>
  <c r="P1108" i="7" s="1"/>
  <c r="R519" i="7"/>
  <c r="R586" i="7"/>
  <c r="R728" i="7"/>
  <c r="R258" i="7"/>
  <c r="R501" i="7"/>
  <c r="R533" i="7"/>
  <c r="R843" i="7"/>
  <c r="R949" i="7"/>
  <c r="R340" i="7"/>
  <c r="R1351" i="7"/>
  <c r="U1538" i="7"/>
  <c r="V1538" i="7" s="1"/>
  <c r="X1538" i="7" s="1"/>
  <c r="R1415" i="7"/>
  <c r="U1559" i="7"/>
  <c r="V1559" i="7" s="1"/>
  <c r="W1559" i="7" s="1"/>
  <c r="R654" i="7"/>
  <c r="R1172" i="7"/>
  <c r="R167" i="7"/>
  <c r="R1095" i="7"/>
  <c r="O1071" i="7"/>
  <c r="P1071" i="7" s="1"/>
  <c r="O655" i="7"/>
  <c r="P655" i="7" s="1"/>
  <c r="R1352" i="7"/>
  <c r="R1558" i="7"/>
  <c r="O567" i="7"/>
  <c r="P567" i="7" s="1"/>
  <c r="O281" i="7"/>
  <c r="P281" i="7" s="1"/>
  <c r="O175" i="7"/>
  <c r="P175" i="7" s="1"/>
  <c r="R720" i="7"/>
  <c r="O460" i="7"/>
  <c r="P460" i="7" s="1"/>
  <c r="R673" i="7"/>
  <c r="R683" i="7"/>
  <c r="R595" i="7"/>
  <c r="R622" i="7"/>
  <c r="O826" i="7"/>
  <c r="P826" i="7" s="1"/>
  <c r="O582" i="7"/>
  <c r="P582" i="7" s="1"/>
  <c r="R614" i="7"/>
  <c r="O1105" i="7"/>
  <c r="P1105" i="7" s="1"/>
  <c r="O128" i="7"/>
  <c r="P128" i="7" s="1"/>
  <c r="O33" i="7"/>
  <c r="P33" i="7" s="1"/>
  <c r="R1210" i="7"/>
  <c r="O174" i="7"/>
  <c r="P174" i="7" s="1"/>
  <c r="O1030" i="7"/>
  <c r="P1030" i="7" s="1"/>
  <c r="R1528" i="7"/>
  <c r="R697" i="7"/>
  <c r="O1231" i="7"/>
  <c r="P1231" i="7" s="1"/>
  <c r="R1265" i="7"/>
  <c r="O97" i="7"/>
  <c r="P97" i="7" s="1"/>
  <c r="R770" i="7"/>
  <c r="O495" i="7"/>
  <c r="P495" i="7" s="1"/>
  <c r="R1117" i="7"/>
  <c r="R1124" i="7"/>
  <c r="O416" i="7"/>
  <c r="P416" i="7" s="1"/>
  <c r="O940" i="7"/>
  <c r="P940" i="7" s="1"/>
  <c r="O474" i="7"/>
  <c r="P474" i="7" s="1"/>
  <c r="O272" i="7"/>
  <c r="P272" i="7" s="1"/>
  <c r="O115" i="7"/>
  <c r="P115" i="7" s="1"/>
  <c r="O837" i="7"/>
  <c r="P837" i="7" s="1"/>
  <c r="R858" i="7"/>
  <c r="R786" i="7"/>
  <c r="R824" i="7"/>
  <c r="R1425" i="7"/>
  <c r="O480" i="7"/>
  <c r="P480" i="7" s="1"/>
  <c r="R1008" i="7"/>
  <c r="R62" i="7"/>
  <c r="R240" i="7"/>
  <c r="U1525" i="7"/>
  <c r="V1525" i="7" s="1"/>
  <c r="W1525" i="7" s="1"/>
  <c r="R1345" i="7"/>
  <c r="R898" i="7"/>
  <c r="U1666" i="7"/>
  <c r="V1666" i="7" s="1"/>
  <c r="X1666" i="7" s="1"/>
  <c r="U1293" i="7"/>
  <c r="V1293" i="7" s="1"/>
  <c r="W1293" i="7" s="1"/>
  <c r="R1136" i="7"/>
  <c r="R1524" i="7"/>
  <c r="R679" i="7"/>
  <c r="U1273" i="7"/>
  <c r="V1273" i="7" s="1"/>
  <c r="X1273" i="7" s="1"/>
  <c r="R59" i="7"/>
  <c r="R467" i="7"/>
  <c r="R609" i="7"/>
  <c r="O259" i="7"/>
  <c r="P259" i="7" s="1"/>
  <c r="O778" i="7"/>
  <c r="P778" i="7" s="1"/>
  <c r="R768" i="7"/>
  <c r="R1296" i="7"/>
  <c r="O847" i="7"/>
  <c r="P847" i="7" s="1"/>
  <c r="R838" i="7"/>
  <c r="O1476" i="7"/>
  <c r="P1476" i="7" s="1"/>
  <c r="R531" i="7"/>
  <c r="O1209" i="7"/>
  <c r="P1209" i="7" s="1"/>
  <c r="R1116" i="7"/>
  <c r="R1242" i="7"/>
  <c r="O1300" i="7"/>
  <c r="P1300" i="7" s="1"/>
  <c r="R94" i="7"/>
  <c r="R33" i="7"/>
  <c r="U1539" i="7"/>
  <c r="V1539" i="7" s="1"/>
  <c r="W1539" i="7" s="1"/>
  <c r="U1285" i="7"/>
  <c r="V1285" i="7" s="1"/>
  <c r="W1285" i="7" s="1"/>
  <c r="R692" i="7"/>
  <c r="R677" i="7"/>
  <c r="R549" i="7"/>
  <c r="R734" i="7"/>
  <c r="R1441" i="7"/>
  <c r="U1564" i="7"/>
  <c r="V1564" i="7" s="1"/>
  <c r="X1564" i="7" s="1"/>
  <c r="R364" i="7"/>
  <c r="O881" i="7"/>
  <c r="P881" i="7" s="1"/>
  <c r="O373" i="7"/>
  <c r="P373" i="7" s="1"/>
  <c r="R1563" i="7"/>
  <c r="R311" i="7"/>
  <c r="O1200" i="7"/>
  <c r="P1200" i="7" s="1"/>
  <c r="R1161" i="7"/>
  <c r="R214" i="7"/>
  <c r="R623" i="7"/>
  <c r="O1137" i="7"/>
  <c r="P1137" i="7" s="1"/>
  <c r="R977" i="7"/>
  <c r="O1335" i="7"/>
  <c r="P1335" i="7" s="1"/>
  <c r="O715" i="7"/>
  <c r="P715" i="7" s="1"/>
  <c r="O694" i="7"/>
  <c r="P694" i="7" s="1"/>
  <c r="O310" i="7"/>
  <c r="P310" i="7" s="1"/>
  <c r="R473" i="7"/>
  <c r="O1252" i="7"/>
  <c r="P1252" i="7" s="1"/>
  <c r="R626" i="7"/>
  <c r="O773" i="7"/>
  <c r="P773" i="7" s="1"/>
  <c r="R1137" i="7"/>
  <c r="O1299" i="7"/>
  <c r="P1299" i="7" s="1"/>
  <c r="U1552" i="7"/>
  <c r="V1552" i="7" s="1"/>
  <c r="X1552" i="7" s="1"/>
  <c r="O1104" i="7"/>
  <c r="P1104" i="7" s="1"/>
  <c r="O814" i="7"/>
  <c r="P814" i="7" s="1"/>
  <c r="R1086" i="7"/>
  <c r="O595" i="7"/>
  <c r="P595" i="7" s="1"/>
  <c r="O636" i="7"/>
  <c r="P636" i="7" s="1"/>
  <c r="O1226" i="7"/>
  <c r="P1226" i="7" s="1"/>
  <c r="O1248" i="7"/>
  <c r="P1248" i="7" s="1"/>
  <c r="R1484" i="7"/>
  <c r="O647" i="7"/>
  <c r="P647" i="7" s="1"/>
  <c r="R872" i="7"/>
  <c r="R170" i="7"/>
  <c r="O1487" i="7"/>
  <c r="P1487" i="7" s="1"/>
  <c r="O882" i="7"/>
  <c r="P882" i="7" s="1"/>
  <c r="O763" i="7"/>
  <c r="P763" i="7" s="1"/>
  <c r="O1109" i="7"/>
  <c r="P1109" i="7" s="1"/>
  <c r="R1246" i="7"/>
  <c r="R350" i="7"/>
  <c r="O1228" i="7"/>
  <c r="P1228" i="7" s="1"/>
  <c r="O1193" i="7"/>
  <c r="P1193" i="7" s="1"/>
  <c r="R1390" i="7"/>
  <c r="O1327" i="7"/>
  <c r="P1327" i="7" s="1"/>
  <c r="O1430" i="7"/>
  <c r="P1430" i="7" s="1"/>
  <c r="O265" i="7"/>
  <c r="P265" i="7" s="1"/>
  <c r="R1015" i="7"/>
  <c r="R672" i="7"/>
  <c r="O843" i="7"/>
  <c r="P843" i="7" s="1"/>
  <c r="R1513" i="7"/>
  <c r="R156" i="7"/>
  <c r="O1185" i="7"/>
  <c r="P1185" i="7" s="1"/>
  <c r="O1196" i="7"/>
  <c r="P1196" i="7" s="1"/>
  <c r="O1192" i="7"/>
  <c r="P1192" i="7" s="1"/>
  <c r="O1329" i="7"/>
  <c r="P1329" i="7" s="1"/>
  <c r="O1305" i="7"/>
  <c r="P1305" i="7" s="1"/>
  <c r="O1383" i="7"/>
  <c r="P1383" i="7" s="1"/>
  <c r="R1045" i="7"/>
  <c r="O797" i="7"/>
  <c r="P797" i="7" s="1"/>
  <c r="R446" i="7"/>
  <c r="R741" i="7"/>
  <c r="R319" i="7"/>
  <c r="R1027" i="7"/>
  <c r="O187" i="7"/>
  <c r="P187" i="7" s="1"/>
  <c r="R991" i="7"/>
  <c r="R911" i="7"/>
  <c r="R710" i="7"/>
  <c r="R456" i="7"/>
  <c r="O1395" i="7"/>
  <c r="P1395" i="7" s="1"/>
  <c r="R1384" i="7"/>
  <c r="O1440" i="7"/>
  <c r="P1440" i="7" s="1"/>
  <c r="U1626" i="7"/>
  <c r="V1626" i="7" s="1"/>
  <c r="W1626" i="7" s="1"/>
  <c r="R386" i="7"/>
  <c r="O693" i="7"/>
  <c r="P693" i="7" s="1"/>
  <c r="O802" i="7"/>
  <c r="P802" i="7" s="1"/>
  <c r="O425" i="7"/>
  <c r="P425" i="7" s="1"/>
  <c r="R575" i="7"/>
  <c r="U1279" i="7"/>
  <c r="V1279" i="7" s="1"/>
  <c r="W1279" i="7" s="1"/>
  <c r="R1289" i="7"/>
  <c r="O323" i="7"/>
  <c r="P323" i="7" s="1"/>
  <c r="R513" i="7"/>
  <c r="O1436" i="7"/>
  <c r="P1436" i="7" s="1"/>
  <c r="O37" i="7"/>
  <c r="P37" i="7" s="1"/>
  <c r="O241" i="7"/>
  <c r="P241" i="7" s="1"/>
  <c r="O1279" i="7"/>
  <c r="P1279" i="7" s="1"/>
  <c r="O546" i="7"/>
  <c r="P546" i="7" s="1"/>
  <c r="U1583" i="7"/>
  <c r="V1583" i="7" s="1"/>
  <c r="X1583" i="7" s="1"/>
  <c r="O32" i="7"/>
  <c r="P32" i="7" s="1"/>
  <c r="U1672" i="7"/>
  <c r="V1672" i="7" s="1"/>
  <c r="X1672" i="7" s="1"/>
  <c r="O39" i="7"/>
  <c r="P39" i="7" s="1"/>
  <c r="O1431" i="7"/>
  <c r="P1431" i="7" s="1"/>
  <c r="O92" i="7"/>
  <c r="P92" i="7" s="1"/>
  <c r="O99" i="7"/>
  <c r="P99" i="7" s="1"/>
  <c r="O242" i="7"/>
  <c r="P242" i="7" s="1"/>
  <c r="R495" i="7"/>
  <c r="R879" i="7"/>
  <c r="R153" i="7"/>
  <c r="R1259" i="7"/>
  <c r="U1664" i="7"/>
  <c r="V1664" i="7" s="1"/>
  <c r="W1664" i="7" s="1"/>
  <c r="O1432" i="7"/>
  <c r="P1432" i="7" s="1"/>
  <c r="R504" i="7"/>
  <c r="R885" i="7"/>
  <c r="R406" i="7"/>
  <c r="R1426" i="7"/>
  <c r="R133" i="7"/>
  <c r="R347" i="7"/>
  <c r="O1293" i="7"/>
  <c r="P1293" i="7" s="1"/>
  <c r="O226" i="7"/>
  <c r="P226" i="7" s="1"/>
  <c r="R1538" i="7"/>
  <c r="O191" i="7"/>
  <c r="P191" i="7" s="1"/>
  <c r="O1223" i="7"/>
  <c r="P1223" i="7" s="1"/>
  <c r="R1386" i="7"/>
  <c r="O1358" i="7"/>
  <c r="P1358" i="7" s="1"/>
  <c r="O1268" i="7"/>
  <c r="P1268" i="7" s="1"/>
  <c r="O691" i="7"/>
  <c r="P691" i="7" s="1"/>
  <c r="O683" i="7"/>
  <c r="P683" i="7" s="1"/>
  <c r="R1147" i="7"/>
  <c r="O1236" i="7"/>
  <c r="P1236" i="7" s="1"/>
  <c r="O1202" i="7"/>
  <c r="P1202" i="7" s="1"/>
  <c r="R1032" i="7"/>
  <c r="R740" i="7"/>
  <c r="O1496" i="7"/>
  <c r="P1496" i="7" s="1"/>
  <c r="R862" i="7"/>
  <c r="O1063" i="7"/>
  <c r="P1063" i="7" s="1"/>
  <c r="R541" i="7"/>
  <c r="R485" i="7"/>
  <c r="R1179" i="7"/>
  <c r="O542" i="7"/>
  <c r="P542" i="7" s="1"/>
  <c r="O608" i="7"/>
  <c r="P608" i="7" s="1"/>
  <c r="O855" i="7"/>
  <c r="P855" i="7" s="1"/>
  <c r="O1514" i="7"/>
  <c r="P1514" i="7" s="1"/>
  <c r="R711" i="7"/>
  <c r="R518" i="7"/>
  <c r="R362" i="7"/>
  <c r="O252" i="7"/>
  <c r="P252" i="7" s="1"/>
  <c r="O304" i="7"/>
  <c r="P304" i="7" s="1"/>
  <c r="O708" i="7"/>
  <c r="P708" i="7" s="1"/>
  <c r="O154" i="7"/>
  <c r="P154" i="7" s="1"/>
  <c r="U1653" i="7"/>
  <c r="V1653" i="7" s="1"/>
  <c r="W1653" i="7" s="1"/>
  <c r="O615" i="7"/>
  <c r="P615" i="7" s="1"/>
  <c r="R1493" i="7"/>
  <c r="O520" i="7"/>
  <c r="P520" i="7" s="1"/>
  <c r="O1127" i="7"/>
  <c r="P1127" i="7" s="1"/>
  <c r="O944" i="7"/>
  <c r="P944" i="7" s="1"/>
  <c r="R819" i="7"/>
  <c r="U1637" i="7"/>
  <c r="V1637" i="7" s="1"/>
  <c r="X1637" i="7" s="1"/>
  <c r="R831" i="7"/>
  <c r="O638" i="7"/>
  <c r="P638" i="7" s="1"/>
  <c r="R389" i="7"/>
  <c r="O720" i="7"/>
  <c r="P720" i="7" s="1"/>
  <c r="O552" i="7"/>
  <c r="P552" i="7" s="1"/>
  <c r="R988" i="7"/>
  <c r="R563" i="7"/>
  <c r="O1495" i="7"/>
  <c r="P1495" i="7" s="1"/>
  <c r="R1177" i="7"/>
  <c r="R1200" i="7"/>
  <c r="O1178" i="7"/>
  <c r="P1178" i="7" s="1"/>
  <c r="R1455" i="7"/>
  <c r="R398" i="7"/>
  <c r="R193" i="7"/>
  <c r="O1386" i="7"/>
  <c r="P1386" i="7" s="1"/>
  <c r="R150" i="7"/>
  <c r="O243" i="7"/>
  <c r="P243" i="7" s="1"/>
  <c r="R1071" i="7"/>
  <c r="O937" i="7"/>
  <c r="P937" i="7" s="1"/>
  <c r="O1265" i="7"/>
  <c r="P1265" i="7" s="1"/>
  <c r="R1138" i="7"/>
  <c r="O1393" i="7"/>
  <c r="P1393" i="7" s="1"/>
  <c r="R20" i="7"/>
  <c r="O1118" i="7"/>
  <c r="P1118" i="7" s="1"/>
  <c r="R22" i="7"/>
  <c r="O1282" i="7"/>
  <c r="P1282" i="7" s="1"/>
  <c r="O690" i="7"/>
  <c r="P690" i="7" s="1"/>
  <c r="R1048" i="7"/>
  <c r="R1298" i="7"/>
  <c r="R668" i="7"/>
  <c r="R969" i="7"/>
  <c r="R647" i="7"/>
  <c r="O660" i="7"/>
  <c r="P660" i="7" s="1"/>
  <c r="R57" i="7"/>
  <c r="O409" i="7"/>
  <c r="P409" i="7" s="1"/>
  <c r="O40" i="7"/>
  <c r="P40" i="7" s="1"/>
  <c r="O1382" i="7"/>
  <c r="P1382" i="7" s="1"/>
  <c r="R181" i="7"/>
  <c r="O368" i="7"/>
  <c r="P368" i="7" s="1"/>
  <c r="O1318" i="7"/>
  <c r="P1318" i="7" s="1"/>
  <c r="O199" i="7"/>
  <c r="P199" i="7" s="1"/>
  <c r="R1056" i="7"/>
  <c r="O916" i="7"/>
  <c r="P916" i="7" s="1"/>
  <c r="O332" i="7"/>
  <c r="P332" i="7" s="1"/>
  <c r="O1505" i="7"/>
  <c r="P1505" i="7" s="1"/>
  <c r="O1274" i="7"/>
  <c r="P1274" i="7" s="1"/>
  <c r="R1066" i="7"/>
  <c r="R1371" i="7"/>
  <c r="R31" i="7"/>
  <c r="O290" i="7"/>
  <c r="P290" i="7" s="1"/>
  <c r="O919" i="7"/>
  <c r="P919" i="7" s="1"/>
  <c r="R1561" i="7"/>
  <c r="R758" i="7"/>
  <c r="O801" i="7"/>
  <c r="P801" i="7" s="1"/>
  <c r="R434" i="7"/>
  <c r="R286" i="7"/>
  <c r="R1195" i="7"/>
  <c r="R1178" i="7"/>
  <c r="R16" i="7"/>
  <c r="R1284" i="7"/>
  <c r="R335" i="7"/>
  <c r="O103" i="7"/>
  <c r="P103" i="7" s="1"/>
  <c r="R559" i="7"/>
  <c r="R528" i="7"/>
  <c r="R483" i="7"/>
  <c r="O968" i="7"/>
  <c r="P968" i="7" s="1"/>
  <c r="O711" i="7"/>
  <c r="P711" i="7" s="1"/>
  <c r="O677" i="7"/>
  <c r="P677" i="7" s="1"/>
  <c r="R438" i="7"/>
  <c r="O1392" i="7"/>
  <c r="P1392" i="7" s="1"/>
  <c r="O1428" i="7"/>
  <c r="P1428" i="7" s="1"/>
  <c r="O10" i="7"/>
  <c r="P10" i="7" s="1"/>
  <c r="O635" i="7"/>
  <c r="P635" i="7" s="1"/>
  <c r="U1264" i="7"/>
  <c r="V1264" i="7" s="1"/>
  <c r="X1264" i="7" s="1"/>
  <c r="O1037" i="7"/>
  <c r="P1037" i="7" s="1"/>
  <c r="O1356" i="7"/>
  <c r="P1356" i="7" s="1"/>
  <c r="O895" i="7"/>
  <c r="P895" i="7" s="1"/>
  <c r="O587" i="7"/>
  <c r="P587" i="7" s="1"/>
  <c r="R914" i="7"/>
  <c r="O1049" i="7"/>
  <c r="P1049" i="7" s="1"/>
  <c r="O657" i="7"/>
  <c r="P657" i="7" s="1"/>
  <c r="O676" i="7"/>
  <c r="P676" i="7" s="1"/>
  <c r="O1204" i="7"/>
  <c r="P1204" i="7" s="1"/>
  <c r="R948" i="7"/>
  <c r="R881" i="7"/>
  <c r="O994" i="7"/>
  <c r="P994" i="7" s="1"/>
  <c r="R1149" i="7"/>
  <c r="O153" i="7"/>
  <c r="P153" i="7" s="1"/>
  <c r="O450" i="7"/>
  <c r="P450" i="7" s="1"/>
  <c r="O1173" i="7"/>
  <c r="P1173" i="7" s="1"/>
  <c r="R696" i="7"/>
  <c r="O1374" i="7"/>
  <c r="P1374" i="7" s="1"/>
  <c r="R322" i="7"/>
  <c r="O1160" i="7"/>
  <c r="P1160" i="7" s="1"/>
  <c r="O379" i="7"/>
  <c r="P379" i="7" s="1"/>
  <c r="R1025" i="7"/>
  <c r="R1115" i="7"/>
  <c r="O1502" i="7"/>
  <c r="P1502" i="7" s="1"/>
  <c r="O1117" i="7"/>
  <c r="P1117" i="7" s="1"/>
  <c r="O646" i="7"/>
  <c r="P646" i="7" s="1"/>
  <c r="O167" i="7"/>
  <c r="P167" i="7" s="1"/>
  <c r="R953" i="7"/>
  <c r="R615" i="7"/>
  <c r="R1188" i="7"/>
  <c r="R1057" i="7"/>
  <c r="O1050" i="7"/>
  <c r="P1050" i="7" s="1"/>
  <c r="U1281" i="7"/>
  <c r="V1281" i="7" s="1"/>
  <c r="X1281" i="7" s="1"/>
  <c r="R564" i="7"/>
  <c r="O251" i="7"/>
  <c r="P251" i="7" s="1"/>
  <c r="O518" i="7"/>
  <c r="P518" i="7" s="1"/>
  <c r="R1525" i="7"/>
  <c r="O1039" i="7"/>
  <c r="P1039" i="7" s="1"/>
  <c r="O776" i="7"/>
  <c r="P776" i="7" s="1"/>
  <c r="R326" i="7"/>
  <c r="R165" i="7"/>
  <c r="O893" i="7"/>
  <c r="P893" i="7" s="1"/>
  <c r="O13" i="7"/>
  <c r="P13" i="7" s="1"/>
  <c r="O793" i="7"/>
  <c r="P793" i="7" s="1"/>
  <c r="R826" i="7"/>
  <c r="R1139" i="7"/>
  <c r="O811" i="7"/>
  <c r="P811" i="7" s="1"/>
  <c r="O842" i="7"/>
  <c r="P842" i="7" s="1"/>
  <c r="O1156" i="7"/>
  <c r="P1156" i="7" s="1"/>
  <c r="O651" i="7"/>
  <c r="P651" i="7" s="1"/>
  <c r="O23" i="7"/>
  <c r="P23" i="7" s="1"/>
  <c r="R500" i="7"/>
  <c r="O706" i="7"/>
  <c r="P706" i="7" s="1"/>
  <c r="R1213" i="7"/>
  <c r="O549" i="7"/>
  <c r="P549" i="7" s="1"/>
  <c r="O1466" i="7"/>
  <c r="P1466" i="7" s="1"/>
  <c r="O344" i="7"/>
  <c r="P344" i="7" s="1"/>
  <c r="O779" i="7"/>
  <c r="P779" i="7" s="1"/>
  <c r="O203" i="7"/>
  <c r="P203" i="7" s="1"/>
  <c r="O1061" i="7"/>
  <c r="P1061" i="7" s="1"/>
  <c r="O511" i="7"/>
  <c r="P511" i="7" s="1"/>
  <c r="O1070" i="7"/>
  <c r="P1070" i="7" s="1"/>
  <c r="O127" i="7"/>
  <c r="P127" i="7" s="1"/>
  <c r="O1426" i="7"/>
  <c r="P1426" i="7" s="1"/>
  <c r="O231" i="7"/>
  <c r="P231" i="7" s="1"/>
  <c r="R752" i="7"/>
  <c r="R628" i="7"/>
  <c r="R116" i="7"/>
  <c r="O823" i="7"/>
  <c r="P823" i="7" s="1"/>
  <c r="R1013" i="7"/>
  <c r="O575" i="7"/>
  <c r="P575" i="7" s="1"/>
  <c r="O444" i="7"/>
  <c r="P444" i="7" s="1"/>
  <c r="O1150" i="7"/>
  <c r="P1150" i="7" s="1"/>
  <c r="O1190" i="7"/>
  <c r="P1190" i="7" s="1"/>
  <c r="R296" i="7"/>
  <c r="R552" i="7"/>
  <c r="R224" i="7"/>
  <c r="O945" i="7"/>
  <c r="P945" i="7" s="1"/>
  <c r="R1204" i="7"/>
  <c r="R664" i="7"/>
  <c r="R298" i="7"/>
  <c r="O594" i="7"/>
  <c r="P594" i="7" s="1"/>
  <c r="O590" i="7"/>
  <c r="P590" i="7" s="1"/>
  <c r="O1259" i="7"/>
  <c r="P1259" i="7" s="1"/>
  <c r="O1277" i="7"/>
  <c r="P1277" i="7" s="1"/>
  <c r="O960" i="7"/>
  <c r="P960" i="7" s="1"/>
  <c r="R1069" i="7"/>
  <c r="O859" i="7"/>
  <c r="P859" i="7" s="1"/>
  <c r="R1535" i="7"/>
  <c r="O1184" i="7"/>
  <c r="P1184" i="7" s="1"/>
  <c r="R174" i="7"/>
  <c r="O1260" i="7"/>
  <c r="P1260" i="7" s="1"/>
  <c r="O206" i="7"/>
  <c r="P206" i="7" s="1"/>
  <c r="R620" i="7"/>
  <c r="R9" i="7"/>
  <c r="O392" i="7"/>
  <c r="P392" i="7" s="1"/>
  <c r="O1112" i="7"/>
  <c r="P1112" i="7" s="1"/>
  <c r="O186" i="7"/>
  <c r="P186" i="7" s="1"/>
  <c r="O784" i="7"/>
  <c r="P784" i="7" s="1"/>
  <c r="R1229" i="7"/>
  <c r="R700" i="7"/>
  <c r="R908" i="7"/>
  <c r="R1073" i="7"/>
  <c r="O1377" i="7"/>
  <c r="P1377" i="7" s="1"/>
  <c r="R1042" i="7"/>
  <c r="R23" i="7"/>
  <c r="R299" i="7"/>
  <c r="R958" i="7"/>
  <c r="R572" i="7"/>
  <c r="O1124" i="7"/>
  <c r="P1124" i="7" s="1"/>
  <c r="R1118" i="7"/>
  <c r="U1548" i="7"/>
  <c r="V1548" i="7" s="1"/>
  <c r="W1548" i="7" s="1"/>
  <c r="R108" i="7"/>
  <c r="R1299" i="7"/>
  <c r="U1267" i="7"/>
  <c r="V1267" i="7" s="1"/>
  <c r="X1267" i="7" s="1"/>
  <c r="O889" i="7"/>
  <c r="P889" i="7" s="1"/>
  <c r="R1387" i="7"/>
  <c r="R185" i="7"/>
  <c r="R1488" i="7"/>
  <c r="R1406" i="7"/>
  <c r="R629" i="7"/>
  <c r="O818" i="7"/>
  <c r="P818" i="7" s="1"/>
  <c r="O404" i="7"/>
  <c r="P404" i="7" s="1"/>
  <c r="R904" i="7"/>
  <c r="R343" i="7"/>
  <c r="R999" i="7"/>
  <c r="R892" i="7"/>
  <c r="O94" i="7"/>
  <c r="P94" i="7" s="1"/>
  <c r="U1284" i="7"/>
  <c r="V1284" i="7" s="1"/>
  <c r="W1284" i="7" s="1"/>
  <c r="R854" i="7"/>
  <c r="O876" i="7"/>
  <c r="P876" i="7" s="1"/>
  <c r="O1308" i="7"/>
  <c r="P1308" i="7" s="1"/>
  <c r="O830" i="7"/>
  <c r="P830" i="7" s="1"/>
  <c r="O1285" i="7"/>
  <c r="P1285" i="7" s="1"/>
  <c r="R617" i="7"/>
  <c r="O1272" i="7"/>
  <c r="P1272" i="7" s="1"/>
  <c r="O1304" i="7"/>
  <c r="P1304" i="7" s="1"/>
  <c r="O732" i="7"/>
  <c r="P732" i="7" s="1"/>
  <c r="R283" i="7"/>
  <c r="R616" i="7"/>
  <c r="R329" i="7"/>
  <c r="O1280" i="7"/>
  <c r="P1280" i="7" s="1"/>
  <c r="R266" i="7"/>
  <c r="R553" i="7"/>
  <c r="O996" i="7"/>
  <c r="P996" i="7" s="1"/>
  <c r="R254" i="7"/>
  <c r="R1192" i="7"/>
  <c r="O1145" i="7"/>
  <c r="P1145" i="7" s="1"/>
  <c r="O924" i="7"/>
  <c r="P924" i="7" s="1"/>
  <c r="R588" i="7"/>
  <c r="R275" i="7"/>
  <c r="O935" i="7"/>
  <c r="P935" i="7" s="1"/>
  <c r="O20" i="7"/>
  <c r="P20" i="7" s="1"/>
  <c r="R998" i="7"/>
  <c r="R1151" i="7"/>
  <c r="O1331" i="7"/>
  <c r="P1331" i="7" s="1"/>
  <c r="R305" i="7"/>
  <c r="O1067" i="7"/>
  <c r="P1067" i="7" s="1"/>
  <c r="R1382" i="7"/>
  <c r="R882" i="7"/>
  <c r="R11" i="7"/>
  <c r="R105" i="7"/>
  <c r="R1153" i="7"/>
  <c r="O526" i="7"/>
  <c r="P526" i="7" s="1"/>
  <c r="O130" i="7"/>
  <c r="P130" i="7" s="1"/>
  <c r="R527" i="7"/>
  <c r="R909" i="7"/>
  <c r="R1125" i="7"/>
  <c r="R887" i="7"/>
  <c r="R302" i="7"/>
  <c r="O921" i="7"/>
  <c r="P921" i="7" s="1"/>
  <c r="O399" i="7"/>
  <c r="P399" i="7" s="1"/>
  <c r="O1515" i="7"/>
  <c r="P1515" i="7" s="1"/>
  <c r="R69" i="7"/>
  <c r="O1023" i="7"/>
  <c r="P1023" i="7" s="1"/>
  <c r="O939" i="7"/>
  <c r="P939" i="7" s="1"/>
  <c r="O555" i="7"/>
  <c r="P555" i="7" s="1"/>
  <c r="R374" i="7"/>
  <c r="O618" i="7"/>
  <c r="P618" i="7" s="1"/>
  <c r="O630" i="7"/>
  <c r="P630" i="7" s="1"/>
  <c r="R947" i="7"/>
  <c r="O1006" i="7"/>
  <c r="P1006" i="7" s="1"/>
  <c r="R384" i="7"/>
  <c r="R910" i="7"/>
  <c r="R1256" i="7"/>
  <c r="O443" i="7"/>
  <c r="P443" i="7" s="1"/>
  <c r="O1454" i="7"/>
  <c r="P1454" i="7" s="1"/>
  <c r="O819" i="7"/>
  <c r="P819" i="7" s="1"/>
  <c r="O1102" i="7"/>
  <c r="P1102" i="7" s="1"/>
  <c r="O1048" i="7"/>
  <c r="P1048" i="7" s="1"/>
  <c r="O600" i="7"/>
  <c r="P600" i="7" s="1"/>
  <c r="O941" i="7"/>
  <c r="P941" i="7" s="1"/>
  <c r="R226" i="7"/>
  <c r="R279" i="7"/>
  <c r="R149" i="7"/>
  <c r="R1162" i="7"/>
  <c r="R35" i="7"/>
  <c r="O1180" i="7"/>
  <c r="P1180" i="7" s="1"/>
  <c r="O904" i="7"/>
  <c r="P904" i="7" s="1"/>
  <c r="R900" i="7"/>
  <c r="O1456" i="7"/>
  <c r="P1456" i="7" s="1"/>
  <c r="O748" i="7"/>
  <c r="P748" i="7" s="1"/>
  <c r="R1497" i="7"/>
  <c r="R233" i="7"/>
  <c r="R546" i="7"/>
  <c r="O445" i="7"/>
  <c r="P445" i="7" s="1"/>
  <c r="O71" i="7"/>
  <c r="P71" i="7" s="1"/>
  <c r="R880" i="7"/>
  <c r="O9" i="7"/>
  <c r="P9" i="7" s="1"/>
  <c r="O822" i="7"/>
  <c r="P822" i="7" s="1"/>
  <c r="R759" i="7"/>
  <c r="R1106" i="7"/>
  <c r="O367" i="7"/>
  <c r="P367" i="7" s="1"/>
  <c r="O813" i="7"/>
  <c r="P813" i="7" s="1"/>
  <c r="O1345" i="7"/>
  <c r="P1345" i="7" s="1"/>
  <c r="R751" i="7"/>
  <c r="O119" i="7"/>
  <c r="P119" i="7" s="1"/>
  <c r="R1381" i="7"/>
  <c r="O1233" i="7"/>
  <c r="P1233" i="7" s="1"/>
  <c r="O249" i="7"/>
  <c r="P249" i="7" s="1"/>
  <c r="O396" i="7"/>
  <c r="P396" i="7" s="1"/>
  <c r="R422" i="7"/>
  <c r="O679" i="7"/>
  <c r="P679" i="7" s="1"/>
  <c r="O79" i="7"/>
  <c r="P79" i="7" s="1"/>
  <c r="R1237" i="7"/>
  <c r="O11" i="7"/>
  <c r="P11" i="7" s="1"/>
  <c r="O602" i="7"/>
  <c r="P602" i="7" s="1"/>
  <c r="R402" i="7"/>
  <c r="R487" i="7"/>
  <c r="R1030" i="7"/>
  <c r="R954" i="7"/>
  <c r="R742" i="7"/>
  <c r="O109" i="7"/>
  <c r="P109" i="7" s="1"/>
  <c r="R146" i="7"/>
  <c r="R115" i="7"/>
  <c r="O674" i="7"/>
  <c r="P674" i="7" s="1"/>
  <c r="O1342" i="7"/>
  <c r="P1342" i="7" s="1"/>
  <c r="R1366" i="7"/>
  <c r="O1324" i="7"/>
  <c r="P1324" i="7" s="1"/>
  <c r="O56" i="7"/>
  <c r="P56" i="7" s="1"/>
  <c r="R1252" i="7"/>
  <c r="O1396" i="7"/>
  <c r="P1396" i="7" s="1"/>
  <c r="O709" i="7"/>
  <c r="P709" i="7" s="1"/>
  <c r="R1459" i="7"/>
  <c r="U1662" i="7"/>
  <c r="V1662" i="7" s="1"/>
  <c r="W1662" i="7" s="1"/>
  <c r="O756" i="7"/>
  <c r="P756" i="7" s="1"/>
  <c r="O1344" i="7"/>
  <c r="P1344" i="7" s="1"/>
  <c r="O260" i="7"/>
  <c r="P260" i="7" s="1"/>
  <c r="O1005" i="7"/>
  <c r="P1005" i="7" s="1"/>
  <c r="O836" i="7"/>
  <c r="P836" i="7" s="1"/>
  <c r="O1405" i="7"/>
  <c r="P1405" i="7" s="1"/>
  <c r="O743" i="7"/>
  <c r="P743" i="7" s="1"/>
  <c r="R136" i="7"/>
  <c r="O1253" i="7"/>
  <c r="P1253" i="7" s="1"/>
  <c r="O194" i="7"/>
  <c r="P194" i="7" s="1"/>
  <c r="O46" i="7"/>
  <c r="P46" i="7" s="1"/>
  <c r="R354" i="7"/>
  <c r="O908" i="7"/>
  <c r="P908" i="7" s="1"/>
  <c r="R1131" i="7"/>
  <c r="R1409" i="7"/>
  <c r="O1187" i="7"/>
  <c r="P1187" i="7" s="1"/>
  <c r="O85" i="7"/>
  <c r="P85" i="7" s="1"/>
  <c r="O1000" i="7"/>
  <c r="P1000" i="7" s="1"/>
  <c r="O364" i="7"/>
  <c r="P364" i="7" s="1"/>
  <c r="O158" i="7"/>
  <c r="P158" i="7" s="1"/>
  <c r="R1009" i="7"/>
  <c r="R942" i="7"/>
  <c r="O1011" i="7"/>
  <c r="P1011" i="7" s="1"/>
  <c r="U1309" i="7"/>
  <c r="V1309" i="7" s="1"/>
  <c r="W1309" i="7" s="1"/>
  <c r="O1088" i="7"/>
  <c r="P1088" i="7" s="1"/>
  <c r="R424" i="7"/>
  <c r="R655" i="7"/>
  <c r="R646" i="7"/>
  <c r="O611" i="7"/>
  <c r="P611" i="7" s="1"/>
  <c r="R1440" i="7"/>
  <c r="O601" i="7"/>
  <c r="P601" i="7" s="1"/>
  <c r="O792" i="7"/>
  <c r="P792" i="7" s="1"/>
  <c r="R458" i="7"/>
  <c r="R649" i="7"/>
  <c r="O699" i="7"/>
  <c r="P699" i="7" s="1"/>
  <c r="R106" i="7"/>
  <c r="R1363" i="7"/>
  <c r="R1245" i="7"/>
  <c r="R610" i="7"/>
  <c r="U1266" i="7"/>
  <c r="V1266" i="7" s="1"/>
  <c r="X1266" i="7" s="1"/>
  <c r="O318" i="7"/>
  <c r="P318" i="7" s="1"/>
  <c r="R98" i="7"/>
  <c r="O1027" i="7"/>
  <c r="P1027" i="7" s="1"/>
  <c r="R1329" i="7"/>
  <c r="O1498" i="7"/>
  <c r="P1498" i="7" s="1"/>
  <c r="O722" i="7"/>
  <c r="P722" i="7" s="1"/>
  <c r="R1307" i="7"/>
  <c r="U1633" i="7"/>
  <c r="V1633" i="7" s="1"/>
  <c r="W1633" i="7" s="1"/>
  <c r="O417" i="7"/>
  <c r="P417" i="7" s="1"/>
  <c r="R994" i="7"/>
  <c r="R901" i="7"/>
  <c r="R913" i="7"/>
  <c r="O661" i="7"/>
  <c r="P661" i="7" s="1"/>
  <c r="R1445" i="7"/>
  <c r="O723" i="7"/>
  <c r="P723" i="7" s="1"/>
  <c r="U1570" i="7"/>
  <c r="V1570" i="7" s="1"/>
  <c r="W1570" i="7" s="1"/>
  <c r="O714" i="7"/>
  <c r="P714" i="7" s="1"/>
  <c r="O447" i="7"/>
  <c r="P447" i="7" s="1"/>
  <c r="O96" i="7"/>
  <c r="P96" i="7" s="1"/>
  <c r="R355" i="7"/>
  <c r="R1311" i="7"/>
  <c r="R884" i="7"/>
  <c r="R147" i="7"/>
  <c r="O413" i="7"/>
  <c r="P413" i="7" s="1"/>
  <c r="O687" i="7"/>
  <c r="P687" i="7" s="1"/>
  <c r="R360" i="7"/>
  <c r="R663" i="7"/>
  <c r="R1450" i="7"/>
  <c r="R109" i="7"/>
  <c r="O835" i="7"/>
  <c r="P835" i="7" s="1"/>
  <c r="O371" i="7"/>
  <c r="P371" i="7" s="1"/>
  <c r="O1427" i="7"/>
  <c r="P1427" i="7" s="1"/>
  <c r="O989" i="7"/>
  <c r="P989" i="7" s="1"/>
  <c r="O1419" i="7"/>
  <c r="P1419" i="7" s="1"/>
  <c r="O1330" i="7"/>
  <c r="P1330" i="7" s="1"/>
  <c r="R15" i="7"/>
  <c r="O366" i="7"/>
  <c r="P366" i="7" s="1"/>
  <c r="R851" i="7"/>
  <c r="R1235" i="7"/>
  <c r="O1444" i="7"/>
  <c r="P1444" i="7" s="1"/>
  <c r="O891" i="7"/>
  <c r="P891" i="7" s="1"/>
  <c r="R951" i="7"/>
  <c r="O407" i="7"/>
  <c r="P407" i="7" s="1"/>
  <c r="O1314" i="7"/>
  <c r="P1314" i="7" s="1"/>
  <c r="O1490" i="7"/>
  <c r="P1490" i="7" s="1"/>
  <c r="O478" i="7"/>
  <c r="P478" i="7" s="1"/>
  <c r="O744" i="7"/>
  <c r="P744" i="7" s="1"/>
  <c r="O628" i="7"/>
  <c r="P628" i="7" s="1"/>
  <c r="R864" i="7"/>
  <c r="O171" i="7"/>
  <c r="P171" i="7" s="1"/>
  <c r="O458" i="7"/>
  <c r="P458" i="7" s="1"/>
  <c r="O253" i="7"/>
  <c r="P253" i="7" s="1"/>
  <c r="O500" i="7"/>
  <c r="P500" i="7" s="1"/>
  <c r="R312" i="7"/>
  <c r="R367" i="7"/>
  <c r="R525" i="7"/>
  <c r="O1115" i="7"/>
  <c r="P1115" i="7" s="1"/>
  <c r="O421" i="7"/>
  <c r="P421" i="7" s="1"/>
  <c r="R1544" i="7"/>
  <c r="O1460" i="7"/>
  <c r="P1460" i="7" s="1"/>
  <c r="O999" i="7"/>
  <c r="P999" i="7" s="1"/>
  <c r="O1064" i="7"/>
  <c r="P1064" i="7" s="1"/>
  <c r="R60" i="7"/>
  <c r="O456" i="7"/>
  <c r="P456" i="7" s="1"/>
  <c r="O278" i="7"/>
  <c r="P278" i="7" s="1"/>
  <c r="R1181" i="7"/>
  <c r="R1326" i="7"/>
  <c r="R627" i="7"/>
  <c r="R534" i="7"/>
  <c r="R596" i="7"/>
  <c r="O1296" i="7"/>
  <c r="P1296" i="7" s="1"/>
  <c r="R400" i="7"/>
  <c r="O178" i="7"/>
  <c r="P178" i="7" s="1"/>
  <c r="O887" i="7"/>
  <c r="P887" i="7" s="1"/>
  <c r="O1443" i="7"/>
  <c r="P1443" i="7" s="1"/>
  <c r="U1573" i="7"/>
  <c r="V1573" i="7" s="1"/>
  <c r="X1573" i="7" s="1"/>
  <c r="R255" i="7"/>
  <c r="R576" i="7"/>
  <c r="O488" i="7"/>
  <c r="P488" i="7" s="1"/>
  <c r="O336" i="7"/>
  <c r="P336" i="7" s="1"/>
  <c r="O579" i="7"/>
  <c r="P579" i="7" s="1"/>
  <c r="R974" i="7"/>
  <c r="R369" i="7"/>
  <c r="R945" i="7"/>
  <c r="R558" i="7"/>
  <c r="R1187" i="7"/>
  <c r="R348" i="7"/>
  <c r="R352" i="7"/>
  <c r="R1112" i="7"/>
  <c r="R767" i="7"/>
  <c r="R1302" i="7"/>
  <c r="O378" i="7"/>
  <c r="P378" i="7" s="1"/>
  <c r="O1075" i="7"/>
  <c r="P1075" i="7" s="1"/>
  <c r="O1036" i="7"/>
  <c r="P1036" i="7" s="1"/>
  <c r="O616" i="7"/>
  <c r="P616" i="7" s="1"/>
  <c r="O308" i="7"/>
  <c r="P308" i="7" s="1"/>
  <c r="O645" i="7"/>
  <c r="P645" i="7" s="1"/>
  <c r="U1581" i="7"/>
  <c r="V1581" i="7" s="1"/>
  <c r="W1581" i="7" s="1"/>
  <c r="O216" i="7"/>
  <c r="P216" i="7" s="1"/>
  <c r="R395" i="7"/>
  <c r="R658" i="7"/>
  <c r="R1021" i="7"/>
  <c r="O327" i="7"/>
  <c r="P327" i="7" s="1"/>
  <c r="R705" i="7"/>
  <c r="R271" i="7"/>
  <c r="R1286" i="7"/>
  <c r="R1285" i="7"/>
  <c r="O547" i="7"/>
  <c r="P547" i="7" s="1"/>
  <c r="R1287" i="7"/>
  <c r="O387" i="7"/>
  <c r="P387" i="7" s="1"/>
  <c r="U1635" i="7"/>
  <c r="V1635" i="7" s="1"/>
  <c r="W1635" i="7" s="1"/>
  <c r="R1093" i="7"/>
  <c r="R403" i="7"/>
  <c r="R1194" i="7"/>
  <c r="O531" i="7"/>
  <c r="P531" i="7" s="1"/>
  <c r="R848" i="7"/>
  <c r="O983" i="7"/>
  <c r="P983" i="7" s="1"/>
  <c r="R1185" i="7"/>
  <c r="R29" i="7"/>
  <c r="O962" i="7"/>
  <c r="P962" i="7" s="1"/>
  <c r="O1164" i="7"/>
  <c r="P1164" i="7" s="1"/>
  <c r="O961" i="7"/>
  <c r="P961" i="7" s="1"/>
  <c r="R570" i="7"/>
  <c r="O956" i="7"/>
  <c r="P956" i="7" s="1"/>
  <c r="O1433" i="7"/>
  <c r="P1433" i="7" s="1"/>
  <c r="O1138" i="7"/>
  <c r="P1138" i="7" s="1"/>
  <c r="O514" i="7"/>
  <c r="P514" i="7" s="1"/>
  <c r="R1220" i="7"/>
  <c r="O5" i="7"/>
  <c r="P5" i="7" s="1"/>
  <c r="R234" i="7"/>
  <c r="O988" i="7"/>
  <c r="P988" i="7" s="1"/>
  <c r="O772" i="7"/>
  <c r="P772" i="7" s="1"/>
  <c r="O1098" i="7"/>
  <c r="P1098" i="7" s="1"/>
  <c r="R85" i="7"/>
  <c r="R1035" i="7"/>
  <c r="R599" i="7"/>
  <c r="O754" i="7"/>
  <c r="P754" i="7" s="1"/>
  <c r="O717" i="7"/>
  <c r="P717" i="7" s="1"/>
  <c r="O1074" i="7"/>
  <c r="P1074" i="7" s="1"/>
  <c r="O669" i="7"/>
  <c r="P669" i="7" s="1"/>
  <c r="O1151" i="7"/>
  <c r="P1151" i="7" s="1"/>
  <c r="O872" i="7"/>
  <c r="P872" i="7" s="1"/>
  <c r="O302" i="7"/>
  <c r="P302" i="7" s="1"/>
  <c r="R650" i="7"/>
  <c r="R1058" i="7"/>
  <c r="O1002" i="7"/>
  <c r="P1002" i="7" s="1"/>
  <c r="O1266" i="7"/>
  <c r="P1266" i="7" s="1"/>
  <c r="O769" i="7"/>
  <c r="P769" i="7" s="1"/>
  <c r="R1087" i="7"/>
  <c r="O1508" i="7"/>
  <c r="P1508" i="7" s="1"/>
  <c r="R1186" i="7"/>
  <c r="O1380" i="7"/>
  <c r="P1380" i="7" s="1"/>
  <c r="R562" i="7"/>
  <c r="O1149" i="7"/>
  <c r="P1149" i="7" s="1"/>
  <c r="O426" i="7"/>
  <c r="P426" i="7" s="1"/>
  <c r="R976" i="7"/>
  <c r="O1073" i="7"/>
  <c r="P1073" i="7" s="1"/>
  <c r="R662" i="7"/>
  <c r="U1657" i="7"/>
  <c r="V1657" i="7" s="1"/>
  <c r="X1657" i="7" s="1"/>
  <c r="O291" i="7"/>
  <c r="P291" i="7" s="1"/>
  <c r="O1026" i="7"/>
  <c r="P1026" i="7" s="1"/>
  <c r="O481" i="7"/>
  <c r="P481" i="7" s="1"/>
  <c r="R1295" i="7"/>
  <c r="O1017" i="7"/>
  <c r="P1017" i="7" s="1"/>
  <c r="O1170" i="7"/>
  <c r="P1170" i="7" s="1"/>
  <c r="R1541" i="7"/>
  <c r="R1159" i="7"/>
  <c r="O1229" i="7"/>
  <c r="P1229" i="7" s="1"/>
  <c r="O798" i="7"/>
  <c r="P798" i="7" s="1"/>
  <c r="O185" i="7"/>
  <c r="P185" i="7" s="1"/>
  <c r="O1475" i="7"/>
  <c r="P1475" i="7" s="1"/>
  <c r="O423" i="7"/>
  <c r="P423" i="7" s="1"/>
  <c r="O7" i="7"/>
  <c r="P7" i="7" s="1"/>
  <c r="O448" i="7"/>
  <c r="P448" i="7" s="1"/>
  <c r="O222" i="7"/>
  <c r="P222" i="7" s="1"/>
  <c r="O845" i="7"/>
  <c r="P845" i="7" s="1"/>
  <c r="R385" i="7"/>
  <c r="R6" i="7"/>
  <c r="O665" i="7"/>
  <c r="P665" i="7" s="1"/>
  <c r="U1658" i="7"/>
  <c r="V1658" i="7" s="1"/>
  <c r="W1658" i="7" s="1"/>
  <c r="R12" i="7"/>
  <c r="R799" i="7"/>
  <c r="O733" i="7"/>
  <c r="P733" i="7" s="1"/>
  <c r="O317" i="7"/>
  <c r="P317" i="7" s="1"/>
  <c r="O865" i="7"/>
  <c r="P865" i="7" s="1"/>
  <c r="R1365" i="7"/>
  <c r="O1096" i="7"/>
  <c r="P1096" i="7" s="1"/>
  <c r="U1659" i="7"/>
  <c r="V1659" i="7" s="1"/>
  <c r="X1659" i="7" s="1"/>
  <c r="O545" i="7"/>
  <c r="P545" i="7" s="1"/>
  <c r="O1474" i="7"/>
  <c r="P1474" i="7" s="1"/>
  <c r="O1385" i="7"/>
  <c r="P1385" i="7" s="1"/>
  <c r="O560" i="7"/>
  <c r="P560" i="7" s="1"/>
  <c r="O264" i="7"/>
  <c r="P264" i="7" s="1"/>
  <c r="O172" i="7"/>
  <c r="P172" i="7" s="1"/>
  <c r="U1595" i="7"/>
  <c r="V1595" i="7" s="1"/>
  <c r="X1595" i="7" s="1"/>
  <c r="O664" i="7"/>
  <c r="P664" i="7" s="1"/>
  <c r="O155" i="7"/>
  <c r="P155" i="7" s="1"/>
  <c r="O397" i="7"/>
  <c r="P397" i="7" s="1"/>
  <c r="O1378" i="7"/>
  <c r="P1378" i="7" s="1"/>
  <c r="O162" i="7"/>
  <c r="P162" i="7" s="1"/>
  <c r="R1076" i="7"/>
  <c r="O28" i="7"/>
  <c r="P28" i="7" s="1"/>
  <c r="O383" i="7"/>
  <c r="P383" i="7" s="1"/>
  <c r="O461" i="7"/>
  <c r="P461" i="7" s="1"/>
  <c r="R230" i="7"/>
  <c r="O902" i="7"/>
  <c r="P902" i="7" s="1"/>
  <c r="O685" i="7"/>
  <c r="P685" i="7" s="1"/>
  <c r="O1365" i="7"/>
  <c r="P1365" i="7" s="1"/>
  <c r="O641" i="7"/>
  <c r="P641" i="7" s="1"/>
  <c r="R1520" i="7"/>
  <c r="R544" i="7"/>
  <c r="O907" i="7"/>
  <c r="P907" i="7" s="1"/>
  <c r="O930" i="7"/>
  <c r="P930" i="7" s="1"/>
  <c r="O508" i="7"/>
  <c r="P508" i="7" s="1"/>
  <c r="O192" i="7"/>
  <c r="P192" i="7" s="1"/>
  <c r="O112" i="7"/>
  <c r="P112" i="7" s="1"/>
  <c r="O351" i="7"/>
  <c r="P351" i="7" s="1"/>
  <c r="O1448" i="7"/>
  <c r="P1448" i="7" s="1"/>
  <c r="O267" i="7"/>
  <c r="P267" i="7" s="1"/>
  <c r="O345" i="7"/>
  <c r="P345" i="7" s="1"/>
  <c r="U1663" i="7"/>
  <c r="V1663" i="7" s="1"/>
  <c r="X1663" i="7" s="1"/>
  <c r="U1680" i="7"/>
  <c r="V1680" i="7" s="1"/>
  <c r="X1680" i="7" s="1"/>
  <c r="U1576" i="7"/>
  <c r="V1576" i="7" s="1"/>
  <c r="X1576" i="7" s="1"/>
  <c r="U1647" i="7"/>
  <c r="V1647" i="7" s="1"/>
  <c r="W1647" i="7" s="1"/>
  <c r="O370" i="7"/>
  <c r="P370" i="7" s="1"/>
  <c r="O151" i="7"/>
  <c r="P151" i="7" s="1"/>
  <c r="O1256" i="7"/>
  <c r="P1256" i="7" s="1"/>
  <c r="O62" i="7"/>
  <c r="P62" i="7" s="1"/>
  <c r="O245" i="7"/>
  <c r="P245" i="7" s="1"/>
  <c r="O1110" i="7"/>
  <c r="P1110" i="7" s="1"/>
  <c r="O1140" i="7"/>
  <c r="P1140" i="7" s="1"/>
  <c r="R151" i="7"/>
  <c r="R510" i="7"/>
  <c r="O284" i="7"/>
  <c r="P284" i="7" s="1"/>
  <c r="O704" i="7"/>
  <c r="P704" i="7" s="1"/>
  <c r="O780" i="7"/>
  <c r="P780" i="7" s="1"/>
  <c r="O342" i="7"/>
  <c r="P342" i="7" s="1"/>
  <c r="R877" i="7"/>
  <c r="O846" i="7"/>
  <c r="P846" i="7" s="1"/>
  <c r="O1215" i="7"/>
  <c r="P1215" i="7" s="1"/>
  <c r="O1486" i="7"/>
  <c r="P1486" i="7" s="1"/>
  <c r="O292" i="7"/>
  <c r="P292" i="7" s="1"/>
  <c r="O796" i="7"/>
  <c r="P796" i="7" s="1"/>
  <c r="O1113" i="7"/>
  <c r="P1113" i="7" s="1"/>
  <c r="O857" i="7"/>
  <c r="P857" i="7" s="1"/>
  <c r="O1477" i="7"/>
  <c r="P1477" i="7" s="1"/>
  <c r="R189" i="7"/>
  <c r="O551" i="7"/>
  <c r="P551" i="7" s="1"/>
  <c r="R1353" i="7"/>
  <c r="O469" i="7"/>
  <c r="P469" i="7" s="1"/>
  <c r="O410" i="7"/>
  <c r="P410" i="7" s="1"/>
  <c r="O1467" i="7"/>
  <c r="P1467" i="7" s="1"/>
  <c r="O1166" i="7"/>
  <c r="P1166" i="7" s="1"/>
  <c r="O624" i="7"/>
  <c r="P624" i="7" s="1"/>
  <c r="O334" i="7"/>
  <c r="P334" i="7" s="1"/>
  <c r="O523" i="7"/>
  <c r="P523" i="7" s="1"/>
  <c r="U1624" i="7"/>
  <c r="V1624" i="7" s="1"/>
  <c r="X1624" i="7" s="1"/>
  <c r="O1287" i="7"/>
  <c r="P1287" i="7" s="1"/>
  <c r="U1654" i="7"/>
  <c r="V1654" i="7" s="1"/>
  <c r="X1654" i="7" s="1"/>
  <c r="O914" i="7"/>
  <c r="P914" i="7" s="1"/>
  <c r="O1031" i="7"/>
  <c r="P1031" i="7" s="1"/>
  <c r="O142" i="7"/>
  <c r="P142" i="7" s="1"/>
  <c r="U1669" i="7"/>
  <c r="V1669" i="7" s="1"/>
  <c r="W1669" i="7" s="1"/>
  <c r="O354" i="7"/>
  <c r="P354" i="7" s="1"/>
  <c r="O931" i="7"/>
  <c r="P931" i="7" s="1"/>
  <c r="U1628" i="7"/>
  <c r="V1628" i="7" s="1"/>
  <c r="W1628" i="7" s="1"/>
  <c r="U1574" i="7"/>
  <c r="V1574" i="7" s="1"/>
  <c r="W1574" i="7" s="1"/>
  <c r="U1598" i="7"/>
  <c r="V1598" i="7" s="1"/>
  <c r="X1598" i="7" s="1"/>
  <c r="O1038" i="7"/>
  <c r="P1038" i="7" s="1"/>
  <c r="O786" i="7"/>
  <c r="P786" i="7" s="1"/>
  <c r="O405" i="7"/>
  <c r="P405" i="7" s="1"/>
  <c r="U1569" i="7"/>
  <c r="V1569" i="7" s="1"/>
  <c r="W1569" i="7" s="1"/>
  <c r="O727" i="7"/>
  <c r="P727" i="7" s="1"/>
  <c r="O215" i="7"/>
  <c r="P215" i="7" s="1"/>
  <c r="R491" i="7"/>
  <c r="R717" i="7"/>
  <c r="O288" i="7"/>
  <c r="P288" i="7" s="1"/>
  <c r="R775" i="7"/>
  <c r="R18" i="7"/>
  <c r="O1086" i="7"/>
  <c r="P1086" i="7" s="1"/>
  <c r="R253" i="7"/>
  <c r="O1134" i="7"/>
  <c r="P1134" i="7" s="1"/>
  <c r="O105" i="7"/>
  <c r="P105" i="7" s="1"/>
  <c r="R45" i="7"/>
  <c r="R1389" i="7"/>
  <c r="O1131" i="7"/>
  <c r="P1131" i="7" s="1"/>
  <c r="R526" i="7"/>
  <c r="O1301" i="7"/>
  <c r="P1301" i="7" s="1"/>
  <c r="R966" i="7"/>
  <c r="R1142" i="7"/>
  <c r="O300" i="7"/>
  <c r="P300" i="7" s="1"/>
  <c r="R699" i="7"/>
  <c r="R1500" i="7"/>
  <c r="O922" i="7"/>
  <c r="P922" i="7" s="1"/>
  <c r="R10" i="7"/>
  <c r="O598" i="7"/>
  <c r="P598" i="7" s="1"/>
  <c r="O359" i="7"/>
  <c r="P359" i="7" s="1"/>
  <c r="O606" i="7"/>
  <c r="P606" i="7" s="1"/>
  <c r="U1686" i="7"/>
  <c r="V1686" i="7" s="1"/>
  <c r="X1686" i="7" s="1"/>
  <c r="R906" i="7"/>
  <c r="R1230" i="7"/>
  <c r="O581" i="7"/>
  <c r="P581" i="7" s="1"/>
  <c r="R1338" i="7"/>
  <c r="R1548" i="7"/>
  <c r="R1341" i="7"/>
  <c r="O1406" i="7"/>
  <c r="P1406" i="7" s="1"/>
  <c r="O1298" i="7"/>
  <c r="P1298" i="7" s="1"/>
  <c r="O1053" i="7"/>
  <c r="P1053" i="7" s="1"/>
  <c r="O1022" i="7"/>
  <c r="P1022" i="7" s="1"/>
  <c r="O578" i="7"/>
  <c r="P578" i="7" s="1"/>
  <c r="O1103" i="7"/>
  <c r="P1103" i="7" s="1"/>
  <c r="O954" i="7"/>
  <c r="P954" i="7" s="1"/>
  <c r="O1338" i="7"/>
  <c r="P1338" i="7" s="1"/>
  <c r="O1092" i="7"/>
  <c r="P1092" i="7" s="1"/>
  <c r="O903" i="7"/>
  <c r="P903" i="7" s="1"/>
  <c r="U1575" i="7"/>
  <c r="V1575" i="7" s="1"/>
  <c r="X1575" i="7" s="1"/>
  <c r="R539" i="7"/>
  <c r="O1135" i="7"/>
  <c r="P1135" i="7" s="1"/>
  <c r="O1161" i="7"/>
  <c r="P1161" i="7" s="1"/>
  <c r="O388" i="7"/>
  <c r="P388" i="7" s="1"/>
  <c r="O874" i="7"/>
  <c r="P874" i="7" s="1"/>
  <c r="R1452" i="7"/>
  <c r="O1181" i="7"/>
  <c r="P1181" i="7" s="1"/>
  <c r="O484" i="7"/>
  <c r="P484" i="7" s="1"/>
  <c r="R1402" i="7"/>
  <c r="R1521" i="7"/>
  <c r="O418" i="7"/>
  <c r="P418" i="7" s="1"/>
  <c r="O1062" i="7"/>
  <c r="P1062" i="7" s="1"/>
  <c r="O537" i="7"/>
  <c r="P537" i="7" s="1"/>
  <c r="O4" i="7"/>
  <c r="P4" i="7" s="1"/>
  <c r="O1251" i="7"/>
  <c r="P1251" i="7" s="1"/>
  <c r="O454" i="7"/>
  <c r="P454" i="7" s="1"/>
  <c r="O558" i="7"/>
  <c r="P558" i="7" s="1"/>
  <c r="O111" i="7"/>
  <c r="P111" i="7" s="1"/>
  <c r="U1616" i="7"/>
  <c r="V1616" i="7" s="1"/>
  <c r="W1616" i="7" s="1"/>
  <c r="O470" i="7"/>
  <c r="P470" i="7" s="1"/>
  <c r="U1661" i="7"/>
  <c r="V1661" i="7" s="1"/>
  <c r="W1661" i="7" s="1"/>
  <c r="O529" i="7"/>
  <c r="P529" i="7" s="1"/>
  <c r="O809" i="7"/>
  <c r="P809" i="7" s="1"/>
  <c r="O343" i="7"/>
  <c r="P343" i="7" s="1"/>
  <c r="O539" i="7"/>
  <c r="P539" i="7" s="1"/>
  <c r="O1391" i="7"/>
  <c r="P1391" i="7" s="1"/>
  <c r="O642" i="7"/>
  <c r="P642" i="7" s="1"/>
  <c r="O967" i="7"/>
  <c r="P967" i="7" s="1"/>
  <c r="O1512" i="7"/>
  <c r="P1512" i="7" s="1"/>
  <c r="O1273" i="7"/>
  <c r="P1273" i="7" s="1"/>
  <c r="R840" i="7"/>
  <c r="O1288" i="7"/>
  <c r="P1288" i="7" s="1"/>
  <c r="O1216" i="7"/>
  <c r="P1216" i="7" s="1"/>
  <c r="O43" i="7"/>
  <c r="P43" i="7" s="1"/>
  <c r="O147" i="7"/>
  <c r="P147" i="7" s="1"/>
  <c r="R941" i="7"/>
  <c r="O1123" i="7"/>
  <c r="P1123" i="7" s="1"/>
  <c r="O1372" i="7"/>
  <c r="P1372" i="7" s="1"/>
  <c r="O499" i="7"/>
  <c r="P499" i="7" s="1"/>
  <c r="R547" i="7"/>
  <c r="O890" i="7"/>
  <c r="P890" i="7" s="1"/>
  <c r="O1142" i="7"/>
  <c r="P1142" i="7" s="1"/>
  <c r="O1176" i="7"/>
  <c r="P1176" i="7" s="1"/>
  <c r="O490" i="7"/>
  <c r="P490" i="7" s="1"/>
  <c r="O350" i="7"/>
  <c r="P350" i="7" s="1"/>
  <c r="O680" i="7"/>
  <c r="P680" i="7" s="1"/>
  <c r="O1375" i="7"/>
  <c r="P1375" i="7" s="1"/>
  <c r="O118" i="7"/>
  <c r="P118" i="7" s="1"/>
  <c r="O509" i="7"/>
  <c r="P509" i="7" s="1"/>
  <c r="O864" i="7"/>
  <c r="P864" i="7" s="1"/>
  <c r="O434" i="7"/>
  <c r="P434" i="7" s="1"/>
  <c r="O61" i="7"/>
  <c r="P61" i="7" s="1"/>
  <c r="O909" i="7"/>
  <c r="P909" i="7" s="1"/>
  <c r="R1347" i="7"/>
  <c r="O1303" i="7"/>
  <c r="P1303" i="7" s="1"/>
  <c r="O256" i="7"/>
  <c r="P256" i="7" s="1"/>
  <c r="R102" i="7"/>
  <c r="R509" i="7"/>
  <c r="O938" i="7"/>
  <c r="P938" i="7" s="1"/>
  <c r="O896" i="7"/>
  <c r="P896" i="7" s="1"/>
  <c r="R333" i="7"/>
  <c r="O15" i="7"/>
  <c r="P15" i="7" s="1"/>
  <c r="O1415" i="7"/>
  <c r="P1415" i="7" s="1"/>
  <c r="O662" i="7"/>
  <c r="P662" i="7" s="1"/>
  <c r="O179" i="7"/>
  <c r="P179" i="7" s="1"/>
  <c r="O1182" i="7"/>
  <c r="P1182" i="7" s="1"/>
  <c r="R505" i="7"/>
  <c r="O197" i="7"/>
  <c r="P197" i="7" s="1"/>
  <c r="O627" i="7"/>
  <c r="P627" i="7" s="1"/>
  <c r="O1144" i="7"/>
  <c r="P1144" i="7" s="1"/>
  <c r="O911" i="7"/>
  <c r="P911" i="7" s="1"/>
  <c r="O401" i="7"/>
  <c r="P401" i="7" s="1"/>
  <c r="R952" i="7"/>
  <c r="O419" i="7"/>
  <c r="P419" i="7" s="1"/>
  <c r="O1080" i="7"/>
  <c r="P1080" i="7" s="1"/>
  <c r="O1506" i="7"/>
  <c r="P1506" i="7" s="1"/>
  <c r="O1407" i="7"/>
  <c r="P1407" i="7" s="1"/>
  <c r="U1594" i="7"/>
  <c r="V1594" i="7" s="1"/>
  <c r="X1594" i="7" s="1"/>
  <c r="R1536" i="7"/>
  <c r="O464" i="7"/>
  <c r="P464" i="7" s="1"/>
  <c r="O832" i="7"/>
  <c r="P832" i="7" s="1"/>
  <c r="O1148" i="7"/>
  <c r="P1148" i="7" s="1"/>
  <c r="O619" i="7"/>
  <c r="P619" i="7" s="1"/>
  <c r="O141" i="7"/>
  <c r="P141" i="7" s="1"/>
  <c r="O599" i="7"/>
  <c r="P599" i="7" s="1"/>
  <c r="O140" i="7"/>
  <c r="P140" i="7" s="1"/>
  <c r="R380" i="7"/>
  <c r="O1241" i="7"/>
  <c r="P1241" i="7" s="1"/>
  <c r="O18" i="7"/>
  <c r="P18" i="7" s="1"/>
  <c r="R1376" i="7"/>
  <c r="O533" i="7"/>
  <c r="P533" i="7" s="1"/>
  <c r="O671" i="7"/>
  <c r="P671" i="7" s="1"/>
  <c r="O477" i="7"/>
  <c r="P477" i="7" s="1"/>
  <c r="O66" i="7"/>
  <c r="P66" i="7" s="1"/>
  <c r="O459" i="7"/>
  <c r="P459" i="7" s="1"/>
  <c r="O394" i="7"/>
  <c r="P394" i="7" s="1"/>
  <c r="O95" i="7"/>
  <c r="P95" i="7" s="1"/>
  <c r="O899" i="7"/>
  <c r="P899" i="7" s="1"/>
  <c r="U1646" i="7"/>
  <c r="V1646" i="7" s="1"/>
  <c r="X1646" i="7" s="1"/>
  <c r="O976" i="7"/>
  <c r="P976" i="7" s="1"/>
  <c r="U1660" i="7"/>
  <c r="V1660" i="7" s="1"/>
  <c r="X1660" i="7" s="1"/>
  <c r="O577" i="7"/>
  <c r="P577" i="7" s="1"/>
  <c r="O1183" i="7"/>
  <c r="P1183" i="7" s="1"/>
  <c r="O572" i="7"/>
  <c r="P572" i="7" s="1"/>
  <c r="O1270" i="7"/>
  <c r="P1270" i="7" s="1"/>
  <c r="O906" i="7"/>
  <c r="P906" i="7" s="1"/>
  <c r="R1505" i="7"/>
  <c r="O544" i="7"/>
  <c r="P544" i="7" s="1"/>
  <c r="R961" i="7"/>
  <c r="R407" i="7"/>
  <c r="O1297" i="7"/>
  <c r="P1297" i="7" s="1"/>
  <c r="O1328" i="7"/>
  <c r="P1328" i="7" s="1"/>
  <c r="O1499" i="7"/>
  <c r="P1499" i="7" s="1"/>
  <c r="O915" i="7"/>
  <c r="P915" i="7" s="1"/>
  <c r="O1286" i="7"/>
  <c r="P1286" i="7" s="1"/>
  <c r="O1126" i="7"/>
  <c r="P1126" i="7" s="1"/>
  <c r="O1211" i="7"/>
  <c r="P1211" i="7" s="1"/>
  <c r="O120" i="7"/>
  <c r="P120" i="7" s="1"/>
  <c r="R1122" i="7"/>
  <c r="R776" i="7"/>
  <c r="O564" i="7"/>
  <c r="P564" i="7" s="1"/>
  <c r="R227" i="7"/>
  <c r="R34" i="7"/>
  <c r="O885" i="7"/>
  <c r="P885" i="7" s="1"/>
  <c r="O1100" i="7"/>
  <c r="P1100" i="7" s="1"/>
  <c r="O1179" i="7"/>
  <c r="P1179" i="7" s="1"/>
  <c r="R590" i="7"/>
  <c r="O948" i="7"/>
  <c r="P948" i="7" s="1"/>
  <c r="R1319" i="7"/>
  <c r="O957" i="7"/>
  <c r="P957" i="7" s="1"/>
  <c r="O625" i="7"/>
  <c r="P625" i="7" s="1"/>
  <c r="O494" i="7"/>
  <c r="P494" i="7" s="1"/>
  <c r="R1291" i="7"/>
  <c r="O335" i="7"/>
  <c r="P335" i="7" s="1"/>
  <c r="O978" i="7"/>
  <c r="P978" i="7" s="1"/>
  <c r="O38" i="7"/>
  <c r="P38" i="7" s="1"/>
  <c r="O195" i="7"/>
  <c r="P195" i="7" s="1"/>
  <c r="R1423" i="7"/>
  <c r="O870" i="7"/>
  <c r="P870" i="7" s="1"/>
  <c r="O1147" i="7"/>
  <c r="P1147" i="7" s="1"/>
  <c r="O1441" i="7"/>
  <c r="P1441" i="7" s="1"/>
  <c r="R1464" i="7"/>
  <c r="R52" i="7"/>
  <c r="O1141" i="7"/>
  <c r="P1141" i="7" s="1"/>
  <c r="O208" i="7"/>
  <c r="P208" i="7" s="1"/>
  <c r="O716" i="7"/>
  <c r="P716" i="7" s="1"/>
  <c r="O446" i="7"/>
  <c r="P446" i="7" s="1"/>
  <c r="O1034" i="7"/>
  <c r="P1034" i="7" s="1"/>
  <c r="R1281" i="7"/>
  <c r="O81" i="7"/>
  <c r="P81" i="7" s="1"/>
  <c r="O980" i="7"/>
  <c r="P980" i="7" s="1"/>
  <c r="O124" i="7"/>
  <c r="P124" i="7" s="1"/>
  <c r="O541" i="7"/>
  <c r="P541" i="7" s="1"/>
  <c r="O877" i="7"/>
  <c r="P877" i="7" s="1"/>
  <c r="O1167" i="7"/>
  <c r="P1167" i="7" s="1"/>
  <c r="O262" i="7"/>
  <c r="P262" i="7" s="1"/>
  <c r="R63" i="7"/>
  <c r="O86" i="7"/>
  <c r="P86" i="7" s="1"/>
  <c r="O643" i="7"/>
  <c r="P643" i="7" s="1"/>
  <c r="O1243" i="7"/>
  <c r="P1243" i="7" s="1"/>
  <c r="O83" i="7"/>
  <c r="P83" i="7" s="1"/>
  <c r="R292" i="7"/>
  <c r="O663" i="7"/>
  <c r="P663" i="7" s="1"/>
  <c r="O170" i="7"/>
  <c r="P170" i="7" s="1"/>
  <c r="O306" i="7"/>
  <c r="P306" i="7" s="1"/>
  <c r="R1060" i="7"/>
  <c r="O667" i="7"/>
  <c r="P667" i="7" s="1"/>
  <c r="O420" i="7"/>
  <c r="P420" i="7" s="1"/>
  <c r="O164" i="7"/>
  <c r="P164" i="7" s="1"/>
  <c r="O60" i="7"/>
  <c r="P60" i="7" s="1"/>
  <c r="O296" i="7"/>
  <c r="P296" i="7" s="1"/>
  <c r="O1262" i="7"/>
  <c r="P1262" i="7" s="1"/>
  <c r="O1207" i="7"/>
  <c r="P1207" i="7" s="1"/>
  <c r="O287" i="7"/>
  <c r="P287" i="7" s="1"/>
  <c r="O1413" i="7"/>
  <c r="P1413" i="7" s="1"/>
  <c r="O228" i="7"/>
  <c r="P228" i="7" s="1"/>
  <c r="O739" i="7"/>
  <c r="P739" i="7" s="1"/>
  <c r="O742" i="7"/>
  <c r="P742" i="7" s="1"/>
  <c r="R1053" i="7"/>
  <c r="O524" i="7"/>
  <c r="P524" i="7" s="1"/>
  <c r="O393" i="7"/>
  <c r="P393" i="7" s="1"/>
  <c r="O682" i="7"/>
  <c r="P682" i="7" s="1"/>
  <c r="O381" i="7"/>
  <c r="P381" i="7" s="1"/>
  <c r="O31" i="7"/>
  <c r="P31" i="7" s="1"/>
  <c r="O1165" i="7"/>
  <c r="P1165" i="7" s="1"/>
  <c r="O1497" i="7"/>
  <c r="P1497" i="7" s="1"/>
  <c r="O585" i="7"/>
  <c r="P585" i="7" s="1"/>
  <c r="O122" i="7"/>
  <c r="P122" i="7" s="1"/>
  <c r="O57" i="7"/>
  <c r="P57" i="7" s="1"/>
  <c r="O385" i="7"/>
  <c r="P385" i="7" s="1"/>
  <c r="U1584" i="7"/>
  <c r="V1584" i="7" s="1"/>
  <c r="X1584" i="7" s="1"/>
  <c r="U1610" i="7"/>
  <c r="V1610" i="7" s="1"/>
  <c r="W1610" i="7" s="1"/>
  <c r="U1674" i="7"/>
  <c r="V1674" i="7" s="1"/>
  <c r="W1674" i="7" s="1"/>
  <c r="O232" i="7"/>
  <c r="P232" i="7" s="1"/>
  <c r="O1492" i="7"/>
  <c r="P1492" i="7" s="1"/>
  <c r="O1269" i="7"/>
  <c r="P1269" i="7" s="1"/>
  <c r="R1074" i="7"/>
  <c r="R1083" i="7"/>
  <c r="O860" i="7"/>
  <c r="P860" i="7" s="1"/>
  <c r="O214" i="7"/>
  <c r="P214" i="7" s="1"/>
  <c r="O1418" i="7"/>
  <c r="P1418" i="7" s="1"/>
  <c r="R164" i="7"/>
  <c r="O536" i="7"/>
  <c r="P536" i="7" s="1"/>
  <c r="O1003" i="7"/>
  <c r="P1003" i="7" s="1"/>
  <c r="R729" i="7"/>
  <c r="O974" i="7"/>
  <c r="P974" i="7" s="1"/>
  <c r="U1613" i="7"/>
  <c r="V1613" i="7" s="1"/>
  <c r="X1613" i="7" s="1"/>
  <c r="R498" i="7"/>
  <c r="O1239" i="7"/>
  <c r="P1239" i="7" s="1"/>
  <c r="O1106" i="7"/>
  <c r="P1106" i="7" s="1"/>
  <c r="O1398" i="7"/>
  <c r="P1398" i="7" s="1"/>
  <c r="U1651" i="7"/>
  <c r="V1651" i="7" s="1"/>
  <c r="X1651" i="7" s="1"/>
  <c r="O866" i="7"/>
  <c r="P866" i="7" s="1"/>
  <c r="O1213" i="7"/>
  <c r="P1213" i="7" s="1"/>
  <c r="O985" i="7"/>
  <c r="P985" i="7" s="1"/>
  <c r="U1671" i="7"/>
  <c r="V1671" i="7" s="1"/>
  <c r="X1671" i="7" s="1"/>
  <c r="R176" i="7"/>
  <c r="R997" i="7"/>
  <c r="O1261" i="7"/>
  <c r="P1261" i="7" s="1"/>
  <c r="O652" i="7"/>
  <c r="P652" i="7" s="1"/>
  <c r="O519" i="7"/>
  <c r="P519" i="7" s="1"/>
  <c r="O1107" i="7"/>
  <c r="P1107" i="7" s="1"/>
  <c r="O492" i="7"/>
  <c r="P492" i="7" s="1"/>
  <c r="R1033" i="7"/>
  <c r="R1029" i="7"/>
  <c r="O1162" i="7"/>
  <c r="P1162" i="7" s="1"/>
  <c r="O981" i="7"/>
  <c r="P981" i="7" s="1"/>
  <c r="U1618" i="7"/>
  <c r="V1618" i="7" s="1"/>
  <c r="X1618" i="7" s="1"/>
  <c r="O312" i="7"/>
  <c r="P312" i="7" s="1"/>
  <c r="O1130" i="7"/>
  <c r="P1130" i="7" s="1"/>
  <c r="R1175" i="7"/>
  <c r="O1289" i="7"/>
  <c r="P1289" i="7" s="1"/>
  <c r="O840" i="7"/>
  <c r="P840" i="7" s="1"/>
  <c r="O406" i="7"/>
  <c r="P406" i="7" s="1"/>
  <c r="O52" i="7"/>
  <c r="P52" i="7" s="1"/>
  <c r="U1589" i="7"/>
  <c r="V1589" i="7" s="1"/>
  <c r="W1589" i="7" s="1"/>
  <c r="O340" i="7"/>
  <c r="P340" i="7" s="1"/>
  <c r="O1445" i="7"/>
  <c r="P1445" i="7" s="1"/>
  <c r="O431" i="7"/>
  <c r="P431" i="7" s="1"/>
  <c r="U1615" i="7"/>
  <c r="V1615" i="7" s="1"/>
  <c r="X1615" i="7" s="1"/>
  <c r="O77" i="7"/>
  <c r="P77" i="7" s="1"/>
  <c r="O861" i="7"/>
  <c r="P861" i="7" s="1"/>
  <c r="O788" i="7"/>
  <c r="P788" i="7" s="1"/>
  <c r="O521" i="7"/>
  <c r="P521" i="7" s="1"/>
  <c r="O1351" i="7"/>
  <c r="P1351" i="7" s="1"/>
  <c r="O502" i="7"/>
  <c r="P502" i="7" s="1"/>
  <c r="R1316" i="7"/>
  <c r="R703" i="7"/>
  <c r="O1068" i="7"/>
  <c r="P1068" i="7" s="1"/>
  <c r="U1645" i="7"/>
  <c r="V1645" i="7" s="1"/>
  <c r="W1645" i="7" s="1"/>
  <c r="O181" i="7"/>
  <c r="P181" i="7" s="1"/>
  <c r="O337" i="7"/>
  <c r="P337" i="7" s="1"/>
  <c r="O850" i="7"/>
  <c r="P850" i="7" s="1"/>
  <c r="O1307" i="7"/>
  <c r="P1307" i="7" s="1"/>
  <c r="O1446" i="7"/>
  <c r="P1446" i="7" s="1"/>
  <c r="O440" i="7"/>
  <c r="P440" i="7" s="1"/>
  <c r="R295" i="7"/>
  <c r="O503" i="7"/>
  <c r="P503" i="7" s="1"/>
  <c r="O289" i="7"/>
  <c r="P289" i="7" s="1"/>
  <c r="O576" i="7"/>
  <c r="P576" i="7" s="1"/>
  <c r="O1362" i="7"/>
  <c r="P1362" i="7" s="1"/>
  <c r="O648" i="7"/>
  <c r="P648" i="7" s="1"/>
  <c r="O160" i="7"/>
  <c r="P160" i="7" s="1"/>
  <c r="O82" i="7"/>
  <c r="P82" i="7" s="1"/>
  <c r="O146" i="7"/>
  <c r="P146" i="7" s="1"/>
  <c r="O98" i="7"/>
  <c r="P98" i="7" s="1"/>
  <c r="R1368" i="7"/>
  <c r="O501" i="7"/>
  <c r="P501" i="7" s="1"/>
  <c r="O1352" i="7"/>
  <c r="P1352" i="7" s="1"/>
  <c r="O462" i="7"/>
  <c r="P462" i="7" s="1"/>
  <c r="O1408" i="7"/>
  <c r="P1408" i="7" s="1"/>
  <c r="R452" i="7"/>
  <c r="O437" i="7"/>
  <c r="P437" i="7" s="1"/>
  <c r="O1267" i="7"/>
  <c r="P1267" i="7" s="1"/>
  <c r="O1317" i="7"/>
  <c r="P1317" i="7" s="1"/>
  <c r="O78" i="7"/>
  <c r="P78" i="7" s="1"/>
  <c r="U1611" i="7"/>
  <c r="V1611" i="7" s="1"/>
  <c r="W1611" i="7" s="1"/>
  <c r="O760" i="7"/>
  <c r="P760" i="7" s="1"/>
  <c r="O807" i="7"/>
  <c r="P807" i="7" s="1"/>
  <c r="O696" i="7"/>
  <c r="P696" i="7" s="1"/>
  <c r="O987" i="7"/>
  <c r="P987" i="7" s="1"/>
  <c r="U1670" i="7"/>
  <c r="V1670" i="7" s="1"/>
  <c r="W1670" i="7" s="1"/>
  <c r="R630" i="7"/>
  <c r="O273" i="7"/>
  <c r="P273" i="7" s="1"/>
  <c r="O1510" i="7"/>
  <c r="P1510" i="7" s="1"/>
  <c r="R902" i="7"/>
  <c r="O1313" i="7"/>
  <c r="P1313" i="7" s="1"/>
  <c r="O1480" i="7"/>
  <c r="P1480" i="7" s="1"/>
  <c r="O25" i="7"/>
  <c r="P25" i="7" s="1"/>
  <c r="O755" i="7"/>
  <c r="P755" i="7" s="1"/>
  <c r="R1320" i="7"/>
  <c r="O721" i="7"/>
  <c r="P721" i="7" s="1"/>
  <c r="U1606" i="7"/>
  <c r="V1606" i="7" s="1"/>
  <c r="X1606" i="7" s="1"/>
  <c r="U1579" i="7"/>
  <c r="V1579" i="7" s="1"/>
  <c r="X1579" i="7" s="1"/>
  <c r="O1043" i="7"/>
  <c r="P1043" i="7" s="1"/>
  <c r="O89" i="7"/>
  <c r="P89" i="7" s="1"/>
  <c r="O220" i="7"/>
  <c r="P220" i="7" s="1"/>
  <c r="O227" i="7"/>
  <c r="P227" i="7" s="1"/>
  <c r="U1617" i="7"/>
  <c r="V1617" i="7" s="1"/>
  <c r="X1617" i="7" s="1"/>
  <c r="O341" i="7"/>
  <c r="P341" i="7" s="1"/>
  <c r="U1599" i="7"/>
  <c r="V1599" i="7" s="1"/>
  <c r="X1599" i="7" s="1"/>
  <c r="R1392" i="7"/>
  <c r="O1083" i="7"/>
  <c r="P1083" i="7" s="1"/>
  <c r="O506" i="7"/>
  <c r="P506" i="7" s="1"/>
  <c r="R89" i="7"/>
  <c r="O612" i="7"/>
  <c r="P612" i="7" s="1"/>
  <c r="O27" i="7"/>
  <c r="P27" i="7" s="1"/>
  <c r="O1459" i="7"/>
  <c r="P1459" i="7" s="1"/>
  <c r="O543" i="7"/>
  <c r="P543" i="7" s="1"/>
  <c r="O263" i="7"/>
  <c r="P263" i="7" s="1"/>
  <c r="R58" i="7"/>
  <c r="O686" i="7"/>
  <c r="P686" i="7" s="1"/>
  <c r="O365" i="7"/>
  <c r="P365" i="7" s="1"/>
  <c r="R1084" i="7"/>
  <c r="O1189" i="7"/>
  <c r="P1189" i="7" s="1"/>
  <c r="O862" i="7"/>
  <c r="P862" i="7" s="1"/>
  <c r="O1326" i="7"/>
  <c r="P1326" i="7" s="1"/>
  <c r="O161" i="7"/>
  <c r="P161" i="7" s="1"/>
  <c r="O1212" i="7"/>
  <c r="P1212" i="7" s="1"/>
  <c r="R503" i="7"/>
  <c r="O965" i="7"/>
  <c r="P965" i="7" s="1"/>
  <c r="O1343" i="7"/>
  <c r="P1343" i="7" s="1"/>
  <c r="O589" i="7"/>
  <c r="P589" i="7" s="1"/>
  <c r="O1217" i="7"/>
  <c r="P1217" i="7" s="1"/>
  <c r="O854" i="7"/>
  <c r="P854" i="7" s="1"/>
  <c r="R1180" i="7"/>
  <c r="O1169" i="7"/>
  <c r="P1169" i="7" s="1"/>
  <c r="O1334" i="7"/>
  <c r="P1334" i="7" s="1"/>
  <c r="O1381" i="7"/>
  <c r="P1381" i="7" s="1"/>
  <c r="R496" i="7"/>
  <c r="O777" i="7"/>
  <c r="P777" i="7" s="1"/>
  <c r="O463" i="7"/>
  <c r="P463" i="7" s="1"/>
  <c r="O1018" i="7"/>
  <c r="P1018" i="7" s="1"/>
  <c r="O583" i="7"/>
  <c r="P583" i="7" s="1"/>
  <c r="R4" i="7"/>
  <c r="O761" i="7"/>
  <c r="P761" i="7" s="1"/>
  <c r="O49" i="7"/>
  <c r="P49" i="7" s="1"/>
  <c r="O229" i="7"/>
  <c r="P229" i="7" s="1"/>
  <c r="O324" i="7"/>
  <c r="P324" i="7" s="1"/>
  <c r="O430" i="7"/>
  <c r="P430" i="7" s="1"/>
  <c r="O1078" i="7"/>
  <c r="P1078" i="7" s="1"/>
  <c r="U1668" i="7"/>
  <c r="V1668" i="7" s="1"/>
  <c r="W1668" i="7" s="1"/>
  <c r="U1577" i="7"/>
  <c r="V1577" i="7" s="1"/>
  <c r="W1577" i="7" s="1"/>
  <c r="O1361" i="7"/>
  <c r="P1361" i="7" s="1"/>
  <c r="O1353" i="7"/>
  <c r="P1353" i="7" s="1"/>
  <c r="O528" i="7"/>
  <c r="P528" i="7" s="1"/>
  <c r="O729" i="7"/>
  <c r="P729" i="7" s="1"/>
  <c r="R781" i="7"/>
  <c r="O230" i="7"/>
  <c r="P230" i="7" s="1"/>
  <c r="U1593" i="7"/>
  <c r="V1593" i="7" s="1"/>
  <c r="X1593" i="7" s="1"/>
  <c r="O848" i="7"/>
  <c r="P848" i="7" s="1"/>
  <c r="O1463" i="7"/>
  <c r="P1463" i="7" s="1"/>
  <c r="O136" i="7"/>
  <c r="P136" i="7" s="1"/>
  <c r="O810" i="7"/>
  <c r="P810" i="7" s="1"/>
  <c r="O1114" i="7"/>
  <c r="P1114" i="7" s="1"/>
  <c r="O333" i="7"/>
  <c r="P333" i="7" s="1"/>
  <c r="O678" i="7"/>
  <c r="P678" i="7" s="1"/>
  <c r="O150" i="7"/>
  <c r="P150" i="7" s="1"/>
  <c r="O319" i="7"/>
  <c r="P319" i="7" s="1"/>
  <c r="U1630" i="7"/>
  <c r="V1630" i="7" s="1"/>
  <c r="W1630" i="7" s="1"/>
  <c r="U1644" i="7"/>
  <c r="V1644" i="7" s="1"/>
  <c r="W1644" i="7" s="1"/>
  <c r="U1639" i="7"/>
  <c r="V1639" i="7" s="1"/>
  <c r="X1639" i="7" s="1"/>
  <c r="U1641" i="7"/>
  <c r="V1641" i="7" s="1"/>
  <c r="W1641" i="7" s="1"/>
  <c r="R168" i="7"/>
  <c r="R262" i="7"/>
  <c r="O997" i="7"/>
  <c r="P997" i="7" s="1"/>
  <c r="O1294" i="7"/>
  <c r="P1294" i="7" s="1"/>
  <c r="O276" i="7"/>
  <c r="P276" i="7" s="1"/>
  <c r="O610" i="7"/>
  <c r="P610" i="7" s="1"/>
  <c r="O35" i="7"/>
  <c r="P35" i="7" s="1"/>
  <c r="O55" i="7"/>
  <c r="P55" i="7" s="1"/>
  <c r="O436" i="7"/>
  <c r="P436" i="7" s="1"/>
  <c r="O117" i="7"/>
  <c r="P117" i="7" s="1"/>
  <c r="O277" i="7"/>
  <c r="P277" i="7" s="1"/>
  <c r="O565" i="7"/>
  <c r="P565" i="7" s="1"/>
  <c r="U1636" i="7"/>
  <c r="V1636" i="7" s="1"/>
  <c r="X1636" i="7" s="1"/>
  <c r="O271" i="7"/>
  <c r="P271" i="7" s="1"/>
  <c r="O1009" i="7"/>
  <c r="P1009" i="7" s="1"/>
  <c r="O286" i="7"/>
  <c r="P286" i="7" s="1"/>
  <c r="O591" i="7"/>
  <c r="P591" i="7" s="1"/>
  <c r="O234" i="7"/>
  <c r="P234" i="7" s="1"/>
  <c r="O457" i="7"/>
  <c r="P457" i="7" s="1"/>
  <c r="O375" i="7"/>
  <c r="P375" i="7" s="1"/>
  <c r="O1122" i="7"/>
  <c r="P1122" i="7" s="1"/>
  <c r="O517" i="7"/>
  <c r="P517" i="7" s="1"/>
  <c r="U1631" i="7"/>
  <c r="V1631" i="7" s="1"/>
  <c r="X1631" i="7" s="1"/>
  <c r="O233" i="7"/>
  <c r="P233" i="7" s="1"/>
  <c r="O257" i="7"/>
  <c r="P257" i="7" s="1"/>
  <c r="U1683" i="7"/>
  <c r="V1683" i="7" s="1"/>
  <c r="X1683" i="7" s="1"/>
  <c r="U1638" i="7"/>
  <c r="V1638" i="7" s="1"/>
  <c r="X1638" i="7" s="1"/>
  <c r="O221" i="7"/>
  <c r="P221" i="7" s="1"/>
  <c r="U1640" i="7"/>
  <c r="V1640" i="7" s="1"/>
  <c r="W1640" i="7" s="1"/>
  <c r="O1339" i="7"/>
  <c r="P1339" i="7" s="1"/>
  <c r="U1590" i="7"/>
  <c r="V1590" i="7" s="1"/>
  <c r="X1590" i="7" s="1"/>
  <c r="O1174" i="7"/>
  <c r="P1174" i="7" s="1"/>
  <c r="O76" i="7"/>
  <c r="P76" i="7" s="1"/>
  <c r="U1572" i="7"/>
  <c r="V1572" i="7" s="1"/>
  <c r="X1572" i="7" s="1"/>
  <c r="O873" i="7"/>
  <c r="P873" i="7" s="1"/>
  <c r="O1013" i="7"/>
  <c r="P1013" i="7" s="1"/>
  <c r="O943" i="7"/>
  <c r="P943" i="7" s="1"/>
  <c r="O211" i="7"/>
  <c r="P211" i="7" s="1"/>
  <c r="O768" i="7"/>
  <c r="P768" i="7" s="1"/>
  <c r="O1254" i="7"/>
  <c r="P1254" i="7" s="1"/>
  <c r="U1620" i="7"/>
  <c r="V1620" i="7" s="1"/>
  <c r="X1620" i="7" s="1"/>
  <c r="O632" i="7"/>
  <c r="P632" i="7" s="1"/>
  <c r="U1677" i="7"/>
  <c r="V1677" i="7" s="1"/>
  <c r="W1677" i="7" s="1"/>
  <c r="O1461" i="7"/>
  <c r="P1461" i="7" s="1"/>
  <c r="O432" i="7"/>
  <c r="P432" i="7" s="1"/>
  <c r="O305" i="7"/>
  <c r="P305" i="7" s="1"/>
  <c r="O952" i="7"/>
  <c r="P952" i="7" s="1"/>
  <c r="O73" i="7"/>
  <c r="P73" i="7" s="1"/>
  <c r="O607" i="7"/>
  <c r="P607" i="7" s="1"/>
  <c r="O1152" i="7"/>
  <c r="P1152" i="7" s="1"/>
  <c r="O346" i="7"/>
  <c r="P346" i="7" s="1"/>
  <c r="O322" i="7"/>
  <c r="P322" i="7" s="1"/>
  <c r="O156" i="7"/>
  <c r="P156" i="7" s="1"/>
  <c r="O274" i="7"/>
  <c r="P274" i="7" s="1"/>
  <c r="R429" i="7"/>
  <c r="O1336" i="7"/>
  <c r="P1336" i="7" s="1"/>
  <c r="O1504" i="7"/>
  <c r="P1504" i="7" s="1"/>
  <c r="O121" i="7"/>
  <c r="P121" i="7" s="1"/>
  <c r="O41" i="7"/>
  <c r="P41" i="7" s="1"/>
  <c r="O471" i="7"/>
  <c r="P471" i="7" s="1"/>
  <c r="O270" i="7"/>
  <c r="P270" i="7" s="1"/>
  <c r="O702" i="7"/>
  <c r="P702" i="7" s="1"/>
  <c r="O540" i="7"/>
  <c r="P540" i="7" s="1"/>
  <c r="O279" i="7"/>
  <c r="P279" i="7" s="1"/>
  <c r="O449" i="7"/>
  <c r="P449" i="7" s="1"/>
  <c r="U1621" i="7"/>
  <c r="V1621" i="7" s="1"/>
  <c r="W1621" i="7" s="1"/>
  <c r="U1591" i="7"/>
  <c r="V1591" i="7" s="1"/>
  <c r="W1591" i="7" s="1"/>
  <c r="O623" i="7"/>
  <c r="P623" i="7" s="1"/>
  <c r="O182" i="7"/>
  <c r="P182" i="7" s="1"/>
  <c r="O384" i="7"/>
  <c r="P384" i="7" s="1"/>
  <c r="O295" i="7"/>
  <c r="P295" i="7" s="1"/>
  <c r="U1650" i="7"/>
  <c r="V1650" i="7" s="1"/>
  <c r="X1650" i="7" s="1"/>
  <c r="U1608" i="7"/>
  <c r="V1608" i="7" s="1"/>
  <c r="X1608" i="7" s="1"/>
  <c r="O441" i="7"/>
  <c r="P441" i="7" s="1"/>
  <c r="O196" i="7"/>
  <c r="P196" i="7" s="1"/>
  <c r="O901" i="7"/>
  <c r="P901" i="7" s="1"/>
  <c r="R331" i="7"/>
  <c r="O402" i="7"/>
  <c r="P402" i="7" s="1"/>
  <c r="R1420" i="7"/>
  <c r="O1015" i="7"/>
  <c r="P1015" i="7" s="1"/>
  <c r="O205" i="7"/>
  <c r="P205" i="7" s="1"/>
  <c r="O1206" i="7"/>
  <c r="P1206" i="7" s="1"/>
  <c r="O933" i="7"/>
  <c r="P933" i="7" s="1"/>
  <c r="O382" i="7"/>
  <c r="P382" i="7" s="1"/>
  <c r="U1571" i="7"/>
  <c r="V1571" i="7" s="1"/>
  <c r="X1571" i="7" s="1"/>
  <c r="O726" i="7"/>
  <c r="P726" i="7" s="1"/>
  <c r="O534" i="7"/>
  <c r="P534" i="7" s="1"/>
  <c r="O620" i="7"/>
  <c r="P620" i="7" s="1"/>
  <c r="O1120" i="7"/>
  <c r="P1120" i="7" s="1"/>
  <c r="O75" i="7"/>
  <c r="P75" i="7" s="1"/>
  <c r="O110" i="7"/>
  <c r="P110" i="7" s="1"/>
  <c r="O556" i="7"/>
  <c r="P556" i="7" s="1"/>
  <c r="O701" i="7"/>
  <c r="P701" i="7" s="1"/>
  <c r="O634" i="7"/>
  <c r="P634" i="7" s="1"/>
  <c r="O173" i="7"/>
  <c r="P173" i="7" s="1"/>
  <c r="O316" i="7"/>
  <c r="P316" i="7" s="1"/>
  <c r="O275" i="7"/>
  <c r="P275" i="7" s="1"/>
  <c r="O970" i="7"/>
  <c r="P970" i="7" s="1"/>
  <c r="O1283" i="7"/>
  <c r="P1283" i="7" s="1"/>
  <c r="O297" i="7"/>
  <c r="P297" i="7" s="1"/>
  <c r="O497" i="7"/>
  <c r="P497" i="7" s="1"/>
  <c r="O225" i="7"/>
  <c r="P225" i="7" s="1"/>
  <c r="O966" i="7"/>
  <c r="P966" i="7" s="1"/>
  <c r="O834" i="7"/>
  <c r="P834" i="7" s="1"/>
  <c r="O415" i="7"/>
  <c r="P415" i="7" s="1"/>
  <c r="U1604" i="7"/>
  <c r="V1604" i="7" s="1"/>
  <c r="W1604" i="7" s="1"/>
  <c r="O239" i="7"/>
  <c r="P239" i="7" s="1"/>
  <c r="O1060" i="7"/>
  <c r="P1060" i="7" s="1"/>
  <c r="O670" i="7"/>
  <c r="P670" i="7" s="1"/>
  <c r="O87" i="7"/>
  <c r="P87" i="7" s="1"/>
  <c r="O1421" i="7"/>
  <c r="P1421" i="7" s="1"/>
  <c r="O684" i="7"/>
  <c r="P684" i="7" s="1"/>
  <c r="O428" i="7"/>
  <c r="P428" i="7" s="1"/>
  <c r="O282" i="7"/>
  <c r="P282" i="7" s="1"/>
  <c r="U1652" i="7"/>
  <c r="V1652" i="7" s="1"/>
  <c r="W1652" i="7" s="1"/>
  <c r="O299" i="7"/>
  <c r="P299" i="7" s="1"/>
  <c r="U1684" i="7"/>
  <c r="V1684" i="7" s="1"/>
  <c r="W1684" i="7" s="1"/>
  <c r="O596" i="7"/>
  <c r="P596" i="7" s="1"/>
  <c r="O765" i="7"/>
  <c r="P765" i="7" s="1"/>
  <c r="O72" i="7"/>
  <c r="P72" i="7" s="1"/>
  <c r="O159" i="7"/>
  <c r="P159" i="7" s="1"/>
  <c r="R581" i="7"/>
  <c r="O1370" i="7"/>
  <c r="P1370" i="7" s="1"/>
  <c r="U1679" i="7"/>
  <c r="V1679" i="7" s="1"/>
  <c r="W1679" i="7" s="1"/>
  <c r="O713" i="7"/>
  <c r="P713" i="7" s="1"/>
  <c r="U1667" i="7"/>
  <c r="V1667" i="7" s="1"/>
  <c r="W1667" i="7" s="1"/>
  <c r="O149" i="7"/>
  <c r="P149" i="7" s="1"/>
  <c r="O622" i="7"/>
  <c r="P622" i="7" s="1"/>
  <c r="O789" i="7"/>
  <c r="P789" i="7" s="1"/>
  <c r="O751" i="7"/>
  <c r="P751" i="7" s="1"/>
  <c r="O455" i="7"/>
  <c r="P455" i="7" s="1"/>
  <c r="O363" i="7"/>
  <c r="P363" i="7" s="1"/>
  <c r="O1321" i="7"/>
  <c r="P1321" i="7" s="1"/>
  <c r="O204" i="7"/>
  <c r="P204" i="7" s="1"/>
  <c r="O1464" i="7"/>
  <c r="P1464" i="7" s="1"/>
  <c r="U1685" i="7"/>
  <c r="V1685" i="7" s="1"/>
  <c r="W1685" i="7" s="1"/>
  <c r="O1315" i="7"/>
  <c r="P1315" i="7" s="1"/>
  <c r="O207" i="7"/>
  <c r="P207" i="7" s="1"/>
  <c r="O131" i="7"/>
  <c r="P131" i="7" s="1"/>
  <c r="O672" i="7"/>
  <c r="P672" i="7" s="1"/>
  <c r="O424" i="7"/>
  <c r="P424" i="7" s="1"/>
  <c r="O143" i="7"/>
  <c r="P143" i="7" s="1"/>
  <c r="O69" i="7"/>
  <c r="P69" i="7" s="1"/>
  <c r="O238" i="7"/>
  <c r="P238" i="7" s="1"/>
  <c r="O557" i="7"/>
  <c r="P557" i="7" s="1"/>
  <c r="O133" i="7"/>
  <c r="P133" i="7" s="1"/>
  <c r="O301" i="7"/>
  <c r="P301" i="7" s="1"/>
  <c r="O53" i="7"/>
  <c r="P53" i="7" s="1"/>
  <c r="O1488" i="7"/>
  <c r="P1488" i="7" s="1"/>
  <c r="O357" i="7"/>
  <c r="P357" i="7" s="1"/>
  <c r="O1291" i="7"/>
  <c r="P1291" i="7" s="1"/>
  <c r="O325" i="7"/>
  <c r="P325" i="7" s="1"/>
  <c r="O605" i="7"/>
  <c r="P605" i="7" s="1"/>
  <c r="O189" i="7"/>
  <c r="P189" i="7" s="1"/>
  <c r="O240" i="7"/>
  <c r="P240" i="7" s="1"/>
  <c r="O1340" i="7"/>
  <c r="P1340" i="7" s="1"/>
  <c r="O487" i="7"/>
  <c r="P487" i="7" s="1"/>
  <c r="O64" i="7"/>
  <c r="P64" i="7" s="1"/>
  <c r="U1673" i="7"/>
  <c r="V1673" i="7" s="1"/>
  <c r="X1673" i="7" s="1"/>
  <c r="O213" i="7"/>
  <c r="P213" i="7" s="1"/>
  <c r="U1609" i="7"/>
  <c r="V1609" i="7" s="1"/>
  <c r="W1609" i="7" s="1"/>
  <c r="U1678" i="7"/>
  <c r="V1678" i="7" s="1"/>
  <c r="X1678" i="7" s="1"/>
  <c r="O493" i="7"/>
  <c r="P493" i="7" s="1"/>
  <c r="O548" i="7"/>
  <c r="P548" i="7" s="1"/>
  <c r="O321" i="7"/>
  <c r="P321" i="7" s="1"/>
  <c r="O42" i="7"/>
  <c r="P42" i="7" s="1"/>
  <c r="O219" i="7"/>
  <c r="P219" i="7" s="1"/>
  <c r="U1627" i="7"/>
  <c r="V1627" i="7" s="1"/>
  <c r="W1627" i="7" s="1"/>
  <c r="O790" i="7"/>
  <c r="P790" i="7" s="1"/>
  <c r="O741" i="7"/>
  <c r="P741" i="7" s="1"/>
  <c r="U1601" i="7"/>
  <c r="V1601" i="7" s="1"/>
  <c r="W1601" i="7" s="1"/>
  <c r="U1665" i="7"/>
  <c r="V1665" i="7" s="1"/>
  <c r="X1665" i="7" s="1"/>
  <c r="O705" i="7"/>
  <c r="P705" i="7" s="1"/>
  <c r="O1429" i="7"/>
  <c r="P1429" i="7" s="1"/>
  <c r="U1596" i="7"/>
  <c r="V1596" i="7" s="1"/>
  <c r="W1596" i="7" s="1"/>
  <c r="U1578" i="7"/>
  <c r="V1578" i="7" s="1"/>
  <c r="W1578" i="7" s="1"/>
  <c r="O303" i="7"/>
  <c r="P303" i="7" s="1"/>
  <c r="O268" i="7"/>
  <c r="P268" i="7" s="1"/>
  <c r="O202" i="7"/>
  <c r="P202" i="7" s="1"/>
  <c r="O1082" i="7"/>
  <c r="P1082" i="7" s="1"/>
  <c r="O1263" i="7"/>
  <c r="P1263" i="7" s="1"/>
  <c r="O888" i="7"/>
  <c r="P888" i="7" s="1"/>
  <c r="O372" i="7"/>
  <c r="P372" i="7" s="1"/>
  <c r="O1306" i="7"/>
  <c r="P1306" i="7" s="1"/>
  <c r="O353" i="7"/>
  <c r="P353" i="7" s="1"/>
  <c r="O527" i="7"/>
  <c r="P527" i="7" s="1"/>
  <c r="O1059" i="7"/>
  <c r="P1059" i="7" s="1"/>
  <c r="O100" i="7"/>
  <c r="P100" i="7" s="1"/>
  <c r="O137" i="7"/>
  <c r="P137" i="7" s="1"/>
  <c r="O654" i="7"/>
  <c r="P654" i="7" s="1"/>
  <c r="O1058" i="7"/>
  <c r="P1058" i="7" s="1"/>
  <c r="O827" i="7"/>
  <c r="P827" i="7" s="1"/>
  <c r="O851" i="7"/>
  <c r="P851" i="7" s="1"/>
  <c r="O395" i="7"/>
  <c r="P395" i="7" s="1"/>
  <c r="O1401" i="7"/>
  <c r="P1401" i="7" s="1"/>
  <c r="O427" i="7"/>
  <c r="P427" i="7" s="1"/>
  <c r="O217" i="7"/>
  <c r="P217" i="7" s="1"/>
  <c r="O637" i="7"/>
  <c r="P637" i="7" s="1"/>
  <c r="O1319" i="7"/>
  <c r="P1319" i="7" s="1"/>
  <c r="O235" i="7"/>
  <c r="P235" i="7" s="1"/>
  <c r="O1507" i="7"/>
  <c r="P1507" i="7" s="1"/>
  <c r="O913" i="7"/>
  <c r="P913" i="7" s="1"/>
  <c r="O63" i="7"/>
  <c r="P63" i="7" s="1"/>
  <c r="O629" i="7"/>
  <c r="P629" i="7" s="1"/>
  <c r="O285" i="7"/>
  <c r="P285" i="7" s="1"/>
  <c r="O338" i="7"/>
  <c r="P338" i="7" s="1"/>
  <c r="O386" i="7"/>
  <c r="P386" i="7" s="1"/>
  <c r="O307" i="7"/>
  <c r="P307" i="7" s="1"/>
  <c r="O91" i="7"/>
  <c r="P91" i="7" s="1"/>
  <c r="O139" i="7"/>
  <c r="P139" i="7" s="1"/>
  <c r="O1411" i="7"/>
  <c r="P1411" i="7" s="1"/>
  <c r="O24" i="7"/>
  <c r="P24" i="7" s="1"/>
  <c r="O135" i="7"/>
  <c r="P135" i="7" s="1"/>
  <c r="O212" i="7"/>
  <c r="P212" i="7" s="1"/>
  <c r="O1275" i="7"/>
  <c r="P1275" i="7" s="1"/>
  <c r="O1045" i="7"/>
  <c r="P1045" i="7" s="1"/>
  <c r="O1368" i="7"/>
  <c r="P1368" i="7" s="1"/>
  <c r="O438" i="7"/>
  <c r="P438" i="7" s="1"/>
  <c r="O879" i="7"/>
  <c r="P879" i="7" s="1"/>
  <c r="O209" i="7"/>
  <c r="P209" i="7" s="1"/>
  <c r="O293" i="7"/>
  <c r="P293" i="7" s="1"/>
  <c r="O1012" i="7"/>
  <c r="P1012" i="7" s="1"/>
  <c r="O165" i="7"/>
  <c r="P165" i="7" s="1"/>
  <c r="O946" i="7"/>
  <c r="P946" i="7" s="1"/>
  <c r="O183" i="7"/>
  <c r="P183" i="7" s="1"/>
  <c r="O166" i="7"/>
  <c r="P166" i="7" s="1"/>
  <c r="O841" i="7"/>
  <c r="P841" i="7" s="1"/>
  <c r="O193" i="7"/>
  <c r="P193" i="7" s="1"/>
  <c r="O184" i="7"/>
  <c r="P184" i="7" s="1"/>
  <c r="O108" i="7"/>
  <c r="P108" i="7" s="1"/>
  <c r="O1188" i="7"/>
  <c r="P1188" i="7" s="1"/>
  <c r="O950" i="7"/>
  <c r="P950" i="7" s="1"/>
  <c r="O412" i="7"/>
  <c r="P412" i="7" s="1"/>
  <c r="O102" i="7"/>
  <c r="P102" i="7" s="1"/>
  <c r="O1489" i="7"/>
  <c r="P1489" i="7" s="1"/>
  <c r="O1128" i="7"/>
  <c r="P1128" i="7" s="1"/>
  <c r="O313" i="7"/>
  <c r="P313" i="7" s="1"/>
  <c r="U1649" i="7"/>
  <c r="V1649" i="7" s="1"/>
  <c r="W1649" i="7" s="1"/>
  <c r="O597" i="7"/>
  <c r="P597" i="7" s="1"/>
  <c r="U1656" i="7"/>
  <c r="V1656" i="7" s="1"/>
  <c r="W1656" i="7" s="1"/>
  <c r="O728" i="7"/>
  <c r="P728" i="7" s="1"/>
  <c r="O799" i="7"/>
  <c r="P799" i="7" s="1"/>
  <c r="U1642" i="7"/>
  <c r="V1642" i="7" s="1"/>
  <c r="X1642" i="7" s="1"/>
  <c r="O132" i="7"/>
  <c r="P132" i="7" s="1"/>
  <c r="U1602" i="7"/>
  <c r="V1602" i="7" s="1"/>
  <c r="X1602" i="7" s="1"/>
  <c r="O1194" i="7"/>
  <c r="P1194" i="7" s="1"/>
  <c r="O114" i="7"/>
  <c r="P114" i="7" s="1"/>
  <c r="U1655" i="7"/>
  <c r="V1655" i="7" s="1"/>
  <c r="W1655" i="7" s="1"/>
  <c r="O67" i="7"/>
  <c r="P67" i="7" s="1"/>
  <c r="U1588" i="7"/>
  <c r="V1588" i="7" s="1"/>
  <c r="X1588" i="7" s="1"/>
  <c r="O331" i="7"/>
  <c r="P331" i="7" s="1"/>
  <c r="U1643" i="7"/>
  <c r="V1643" i="7" s="1"/>
  <c r="W1643" i="7" s="1"/>
  <c r="O852" i="7"/>
  <c r="P852" i="7" s="1"/>
  <c r="O613" i="7"/>
  <c r="P613" i="7" s="1"/>
  <c r="O294" i="7"/>
  <c r="P294" i="7" s="1"/>
  <c r="O403" i="7"/>
  <c r="P403" i="7" s="1"/>
  <c r="O498" i="7"/>
  <c r="P498" i="7" s="1"/>
  <c r="O1414" i="7"/>
  <c r="P1414" i="7" s="1"/>
  <c r="U1587" i="7"/>
  <c r="V1587" i="7" s="1"/>
  <c r="W1587" i="7" s="1"/>
  <c r="O573" i="7"/>
  <c r="P573" i="7" s="1"/>
  <c r="O617" i="7"/>
  <c r="P617" i="7" s="1"/>
  <c r="O1019" i="7"/>
  <c r="P1019" i="7" s="1"/>
  <c r="U1682" i="7"/>
  <c r="V1682" i="7" s="1"/>
  <c r="X1682" i="7" s="1"/>
  <c r="O198" i="7"/>
  <c r="P198" i="7" s="1"/>
  <c r="U1582" i="7"/>
  <c r="V1582" i="7" s="1"/>
  <c r="X1582" i="7" s="1"/>
  <c r="O621" i="7"/>
  <c r="P621" i="7" s="1"/>
  <c r="U1648" i="7"/>
  <c r="V1648" i="7" s="1"/>
  <c r="W1648" i="7" s="1"/>
  <c r="O126" i="7"/>
  <c r="P126" i="7" s="1"/>
  <c r="O880" i="7"/>
  <c r="P880" i="7" s="1"/>
  <c r="O1076" i="7"/>
  <c r="P1076" i="7" s="1"/>
  <c r="O70" i="7"/>
  <c r="P70" i="7" s="1"/>
  <c r="O237" i="7"/>
  <c r="P237" i="7" s="1"/>
  <c r="O1029" i="7"/>
  <c r="P1029" i="7" s="1"/>
  <c r="O163" i="7"/>
  <c r="P163" i="7" s="1"/>
  <c r="O48" i="7"/>
  <c r="P48" i="7" s="1"/>
  <c r="U1600" i="7"/>
  <c r="V1600" i="7" s="1"/>
  <c r="W1600" i="7" s="1"/>
  <c r="O917" i="7"/>
  <c r="P917" i="7" s="1"/>
  <c r="O770" i="7"/>
  <c r="P770" i="7" s="1"/>
  <c r="O566" i="7"/>
  <c r="P566" i="7" s="1"/>
  <c r="O269" i="7"/>
  <c r="P269" i="7" s="1"/>
  <c r="O298" i="7"/>
  <c r="P298" i="7" s="1"/>
  <c r="O1218" i="7"/>
  <c r="P1218" i="7" s="1"/>
  <c r="O1403" i="7"/>
  <c r="P1403" i="7" s="1"/>
  <c r="O84" i="7"/>
  <c r="P84" i="7" s="1"/>
  <c r="O513" i="7"/>
  <c r="P513" i="7" s="1"/>
  <c r="O361" i="7"/>
  <c r="P361" i="7" s="1"/>
  <c r="O1224" i="7"/>
  <c r="P1224" i="7" s="1"/>
  <c r="R701" i="7"/>
  <c r="R1233" i="7"/>
  <c r="O258" i="7"/>
  <c r="P258" i="7" s="1"/>
  <c r="O785" i="7"/>
  <c r="P785" i="7" s="1"/>
  <c r="O1235" i="7"/>
  <c r="P1235" i="7" s="1"/>
  <c r="O1376" i="7"/>
  <c r="P1376" i="7" s="1"/>
  <c r="O1434" i="7"/>
  <c r="P1434" i="7" s="1"/>
  <c r="O44" i="7"/>
  <c r="P44" i="7" s="1"/>
  <c r="U1622" i="7"/>
  <c r="V1622" i="7" s="1"/>
  <c r="X1622" i="7" s="1"/>
  <c r="O871" i="7"/>
  <c r="P871" i="7" s="1"/>
  <c r="U1625" i="7"/>
  <c r="V1625" i="7" s="1"/>
  <c r="W1625" i="7" s="1"/>
  <c r="O157" i="7"/>
  <c r="P157" i="7" s="1"/>
  <c r="U1605" i="7"/>
  <c r="V1605" i="7" s="1"/>
  <c r="W1605" i="7" s="1"/>
  <c r="U1632" i="7"/>
  <c r="V1632" i="7" s="1"/>
  <c r="X1632" i="7" s="1"/>
  <c r="O640" i="7"/>
  <c r="P640" i="7" s="1"/>
  <c r="U1603" i="7"/>
  <c r="V1603" i="7" s="1"/>
  <c r="X1603" i="7" s="1"/>
  <c r="O255" i="7"/>
  <c r="P255" i="7" s="1"/>
  <c r="U1586" i="7"/>
  <c r="V1586" i="7" s="1"/>
  <c r="X1586" i="7" s="1"/>
  <c r="U1607" i="7"/>
  <c r="V1607" i="7" s="1"/>
  <c r="W1607" i="7" s="1"/>
  <c r="O932" i="7"/>
  <c r="P932" i="7" s="1"/>
  <c r="O749" i="7"/>
  <c r="P749" i="7" s="1"/>
  <c r="O525" i="7"/>
  <c r="P525" i="7" s="1"/>
  <c r="U1623" i="7"/>
  <c r="V1623" i="7" s="1"/>
  <c r="X1623" i="7" s="1"/>
  <c r="O824" i="7"/>
  <c r="P824" i="7" s="1"/>
  <c r="O868" i="7"/>
  <c r="P868" i="7" s="1"/>
  <c r="O113" i="7"/>
  <c r="P113" i="7" s="1"/>
  <c r="O1052" i="7"/>
  <c r="P1052" i="7" s="1"/>
  <c r="O1399" i="7"/>
  <c r="P1399" i="7" s="1"/>
  <c r="O47" i="7"/>
  <c r="P47" i="7" s="1"/>
  <c r="O377" i="7"/>
  <c r="P377" i="7" s="1"/>
  <c r="R724" i="7"/>
  <c r="O74" i="7"/>
  <c r="P74" i="7" s="1"/>
  <c r="U1619" i="7"/>
  <c r="V1619" i="7" s="1"/>
  <c r="X1619" i="7" s="1"/>
  <c r="O314" i="7"/>
  <c r="P314" i="7" s="1"/>
  <c r="O886" i="7"/>
  <c r="P886" i="7" s="1"/>
  <c r="O250" i="7"/>
  <c r="P250" i="7" s="1"/>
  <c r="O90" i="7"/>
  <c r="P90" i="7" s="1"/>
  <c r="O817" i="7"/>
  <c r="P817" i="7" s="1"/>
  <c r="O825" i="7"/>
  <c r="P825" i="7" s="1"/>
  <c r="O453" i="7"/>
  <c r="P453" i="7" s="1"/>
  <c r="O515" i="7"/>
  <c r="P515" i="7" s="1"/>
  <c r="O900" i="7"/>
  <c r="P900" i="7" s="1"/>
  <c r="O451" i="7"/>
  <c r="P451" i="7" s="1"/>
  <c r="O800" i="7"/>
  <c r="P800" i="7" s="1"/>
  <c r="O59" i="7"/>
  <c r="P59" i="7" s="1"/>
  <c r="O280" i="7"/>
  <c r="P280" i="7" s="1"/>
  <c r="O380" i="7"/>
  <c r="P380" i="7" s="1"/>
  <c r="O125" i="7"/>
  <c r="P125" i="7" s="1"/>
  <c r="X1278" i="7"/>
  <c r="X1300" i="7"/>
  <c r="X1653" i="7"/>
  <c r="W1579" i="7"/>
  <c r="W1672" i="7"/>
  <c r="X1520" i="7"/>
  <c r="W1520" i="7"/>
  <c r="W1256" i="7"/>
  <c r="X1628" i="7"/>
  <c r="X1585" i="7"/>
  <c r="X1299" i="7"/>
  <c r="X1532" i="7"/>
  <c r="W1563" i="7"/>
  <c r="W801" i="7"/>
  <c r="X801" i="7"/>
  <c r="W1257" i="7"/>
  <c r="X1275" i="7"/>
  <c r="W1275" i="7"/>
  <c r="W1294" i="7"/>
  <c r="X1294" i="7"/>
  <c r="X1547" i="7"/>
  <c r="W1547" i="7"/>
  <c r="X1555" i="7"/>
  <c r="X1523" i="7"/>
  <c r="W1523" i="7"/>
  <c r="X1298" i="7"/>
  <c r="W1298" i="7"/>
  <c r="X1522" i="7"/>
  <c r="W1522" i="7"/>
  <c r="W1550" i="7"/>
  <c r="X1550" i="7"/>
  <c r="W1276" i="7"/>
  <c r="W1526" i="7"/>
  <c r="X1270" i="7"/>
  <c r="W1270" i="7"/>
  <c r="W1567" i="7"/>
  <c r="X1567" i="7"/>
  <c r="X1305" i="7"/>
  <c r="W1306" i="7"/>
  <c r="X1306" i="7"/>
  <c r="X1557" i="7"/>
  <c r="W1543" i="7"/>
  <c r="W1283" i="7"/>
  <c r="X1283" i="7"/>
  <c r="W1261" i="7"/>
  <c r="X1261" i="7"/>
  <c r="W1666" i="7"/>
  <c r="W1287" i="7"/>
  <c r="X1307" i="7"/>
  <c r="W1307" i="7"/>
  <c r="X1272" i="7"/>
  <c r="W1272" i="7"/>
  <c r="X1269" i="7"/>
  <c r="W1269" i="7"/>
  <c r="X1534" i="7"/>
  <c r="W1534" i="7"/>
  <c r="W1554" i="7"/>
  <c r="X1554" i="7"/>
  <c r="X1535" i="7"/>
  <c r="X1274" i="7"/>
  <c r="W1274" i="7"/>
  <c r="X1277" i="7"/>
  <c r="W1277" i="7"/>
  <c r="W1310" i="7"/>
  <c r="X1310" i="7"/>
  <c r="M1331" i="7"/>
  <c r="M92" i="7"/>
  <c r="M1002" i="7"/>
  <c r="M1469" i="7"/>
  <c r="M1058" i="7"/>
  <c r="M898" i="7"/>
  <c r="M1208" i="7"/>
  <c r="M939" i="7"/>
  <c r="M797" i="7"/>
  <c r="M1063" i="7"/>
  <c r="M945" i="7"/>
  <c r="M947" i="7"/>
  <c r="M717" i="7"/>
  <c r="M482" i="7"/>
  <c r="M1099" i="7"/>
  <c r="M64" i="7"/>
  <c r="M511" i="7"/>
  <c r="M355" i="7"/>
  <c r="M467" i="7"/>
  <c r="M328" i="7"/>
  <c r="M18" i="7"/>
  <c r="M1398" i="7"/>
  <c r="M1358" i="7"/>
  <c r="M743" i="7"/>
  <c r="M685" i="7"/>
  <c r="M1314" i="7"/>
  <c r="M1206" i="7"/>
  <c r="M536" i="7"/>
  <c r="M774" i="7"/>
  <c r="M895" i="7"/>
  <c r="M1055" i="7"/>
  <c r="M604" i="7"/>
  <c r="M471" i="7"/>
  <c r="M1463" i="7"/>
  <c r="M413" i="7"/>
  <c r="M574" i="7"/>
  <c r="H24" i="18"/>
  <c r="H2" i="18"/>
  <c r="H15" i="18"/>
  <c r="H13" i="18"/>
  <c r="H17" i="18"/>
  <c r="H19" i="18"/>
  <c r="H27" i="18"/>
  <c r="H9" i="18"/>
  <c r="M942" i="7"/>
  <c r="M1224" i="7"/>
  <c r="M1098" i="7"/>
  <c r="M452" i="7"/>
  <c r="M1429" i="7"/>
  <c r="M224" i="7"/>
  <c r="M506" i="7"/>
  <c r="M30" i="7"/>
  <c r="M1479" i="7"/>
  <c r="M335" i="7"/>
  <c r="M1248" i="7"/>
  <c r="M1317" i="7"/>
  <c r="M591" i="7"/>
  <c r="M824" i="7"/>
  <c r="M446" i="7"/>
  <c r="M1200" i="7"/>
  <c r="M37" i="7"/>
  <c r="M1361" i="7"/>
  <c r="M433" i="7"/>
  <c r="M201" i="7"/>
  <c r="M251" i="7"/>
  <c r="M899" i="7"/>
  <c r="M1215" i="7"/>
  <c r="M267" i="7"/>
  <c r="M340" i="7"/>
  <c r="M1043" i="7"/>
  <c r="M624" i="7"/>
  <c r="M444" i="7"/>
  <c r="M1130" i="7"/>
  <c r="M776" i="7"/>
  <c r="M821" i="7"/>
  <c r="M561" i="7"/>
  <c r="M1213" i="7"/>
  <c r="M885" i="7"/>
  <c r="M1245" i="7"/>
  <c r="M515" i="7"/>
  <c r="M943" i="7"/>
  <c r="M1508" i="7"/>
  <c r="M1214" i="7"/>
  <c r="M1320" i="7"/>
  <c r="M677" i="7"/>
  <c r="M549" i="7"/>
  <c r="M1232" i="7"/>
  <c r="M759" i="7"/>
  <c r="M931" i="7"/>
  <c r="M1462" i="7"/>
  <c r="M1230" i="7"/>
  <c r="M655" i="7"/>
  <c r="M1319" i="7"/>
  <c r="M11" i="7"/>
  <c r="M1363" i="7"/>
  <c r="M416" i="7"/>
  <c r="M1084" i="7"/>
  <c r="M758" i="7"/>
  <c r="M1233" i="7"/>
  <c r="M1500" i="7"/>
  <c r="M1474" i="7"/>
  <c r="M602" i="7"/>
  <c r="M305" i="7"/>
  <c r="M212" i="7"/>
  <c r="M531" i="7"/>
  <c r="M1250" i="7"/>
  <c r="M1366" i="7"/>
  <c r="M1007" i="7"/>
  <c r="M255" i="7"/>
  <c r="M428" i="7"/>
  <c r="M1056" i="7"/>
  <c r="M427" i="7"/>
  <c r="M390" i="7"/>
  <c r="M718" i="7"/>
  <c r="M742" i="7"/>
  <c r="M1138" i="7"/>
  <c r="M722" i="7"/>
  <c r="M551" i="7"/>
  <c r="M1170" i="7"/>
  <c r="M856" i="7"/>
  <c r="M1441" i="7"/>
  <c r="M810" i="7"/>
  <c r="M1072" i="7"/>
  <c r="M393" i="7"/>
  <c r="M891" i="7"/>
  <c r="M490" i="7"/>
  <c r="M583" i="7"/>
  <c r="M920" i="7"/>
  <c r="M1134" i="7"/>
  <c r="M71" i="7"/>
  <c r="M764" i="7"/>
  <c r="M972" i="7"/>
  <c r="M621" i="7"/>
  <c r="M1122" i="7"/>
  <c r="M581" i="7"/>
  <c r="M1129" i="7"/>
  <c r="M609" i="7"/>
  <c r="M245" i="7"/>
  <c r="M1164" i="7"/>
  <c r="M254" i="7"/>
  <c r="M585" i="7"/>
  <c r="M1075" i="7"/>
  <c r="M1517" i="7"/>
  <c r="M1202" i="7"/>
  <c r="M42" i="7"/>
  <c r="M854" i="7"/>
  <c r="M104" i="7"/>
  <c r="M589" i="7"/>
  <c r="M356" i="7"/>
  <c r="M1050" i="7"/>
  <c r="M405" i="7"/>
  <c r="M143" i="7"/>
  <c r="M1194" i="7"/>
  <c r="M1459" i="7"/>
  <c r="M1386" i="7"/>
  <c r="M518" i="7"/>
  <c r="M303" i="7"/>
  <c r="M351" i="7"/>
  <c r="M818" i="7"/>
  <c r="M154" i="7"/>
  <c r="M159" i="7"/>
  <c r="M826" i="7"/>
  <c r="M567" i="7"/>
  <c r="M17" i="7"/>
  <c r="M804" i="7"/>
  <c r="M248" i="7"/>
  <c r="M1225" i="7"/>
  <c r="M8" i="7"/>
  <c r="M837" i="7"/>
  <c r="M289" i="7"/>
  <c r="M324" i="7"/>
  <c r="M1093" i="7"/>
  <c r="M701" i="7"/>
  <c r="M1477" i="7"/>
  <c r="M660" i="7"/>
  <c r="M40" i="7"/>
  <c r="M1087" i="7"/>
  <c r="M1041" i="7"/>
  <c r="M925" i="7"/>
  <c r="M545" i="7"/>
  <c r="M352" i="7"/>
  <c r="M559" i="7"/>
  <c r="M565" i="7"/>
  <c r="M1408" i="7"/>
  <c r="M761" i="7"/>
  <c r="M1017" i="7"/>
  <c r="M1396" i="7"/>
  <c r="M676" i="7"/>
  <c r="M426" i="7"/>
  <c r="M588" i="7"/>
  <c r="M682" i="7"/>
  <c r="M957" i="7"/>
  <c r="M1412" i="7"/>
  <c r="M1079" i="7"/>
  <c r="M866" i="7"/>
  <c r="M927" i="7"/>
  <c r="M90" i="7"/>
  <c r="M1201" i="7"/>
  <c r="M634" i="7"/>
  <c r="M644" i="7"/>
  <c r="M886" i="7"/>
  <c r="M1436" i="7"/>
  <c r="M1359" i="7"/>
  <c r="M20" i="7"/>
  <c r="M1431" i="7"/>
  <c r="M642" i="7"/>
  <c r="M1249" i="7"/>
  <c r="M163" i="7"/>
  <c r="M410" i="7"/>
  <c r="M282" i="7"/>
  <c r="M230" i="7"/>
  <c r="M1354" i="7"/>
  <c r="M1487" i="7"/>
  <c r="M341" i="7"/>
  <c r="M725" i="7"/>
  <c r="M1097" i="7"/>
  <c r="M56" i="7"/>
  <c r="M917" i="7"/>
  <c r="M882" i="7"/>
  <c r="M170" i="7"/>
  <c r="M557" i="7"/>
  <c r="M1405" i="7"/>
  <c r="M178" i="7"/>
  <c r="M727" i="7"/>
  <c r="M537" i="7"/>
  <c r="M107" i="7"/>
  <c r="M113" i="7"/>
  <c r="M369" i="7"/>
  <c r="M1120" i="7"/>
  <c r="M348" i="7"/>
  <c r="M1395" i="7"/>
  <c r="M991" i="7"/>
  <c r="M746" i="7"/>
  <c r="M872" i="7"/>
  <c r="M803" i="7"/>
  <c r="M469" i="7"/>
  <c r="M1212" i="7"/>
  <c r="M151" i="7"/>
  <c r="M1313" i="7"/>
  <c r="M738" i="7"/>
  <c r="M829" i="7"/>
  <c r="M386" i="7"/>
  <c r="M460" i="7"/>
  <c r="M1339" i="7"/>
  <c r="M976" i="7"/>
  <c r="M481" i="7"/>
  <c r="M739" i="7"/>
  <c r="M923" i="7"/>
  <c r="M59" i="7"/>
  <c r="M1137" i="7"/>
  <c r="M322" i="7"/>
  <c r="M68" i="7"/>
  <c r="M63" i="7"/>
  <c r="M128" i="7"/>
  <c r="M556" i="7"/>
  <c r="M1028" i="7"/>
  <c r="M240" i="7"/>
  <c r="M1391" i="7"/>
  <c r="M1178" i="7"/>
  <c r="M9" i="7"/>
  <c r="M752" i="7"/>
  <c r="M781" i="7"/>
  <c r="M1420" i="7"/>
  <c r="M571" i="7"/>
  <c r="M1018" i="7"/>
  <c r="M345" i="7"/>
  <c r="M495" i="7"/>
  <c r="M302" i="7"/>
  <c r="M796" i="7"/>
  <c r="M1149" i="7"/>
  <c r="M1199" i="7"/>
  <c r="M354" i="7"/>
  <c r="M364" i="7"/>
  <c r="M654" i="7"/>
  <c r="M266" i="7"/>
  <c r="M570" i="7"/>
  <c r="M651" i="7"/>
  <c r="M384" i="7"/>
  <c r="M667" i="7"/>
  <c r="M115" i="7"/>
  <c r="M1128" i="7"/>
  <c r="M627" i="7"/>
  <c r="M147" i="7"/>
  <c r="M1457" i="7"/>
  <c r="M1121" i="7"/>
  <c r="M74" i="7"/>
  <c r="M726" i="7"/>
  <c r="M823" i="7"/>
  <c r="M1334" i="7"/>
  <c r="M140" i="7"/>
  <c r="M1112" i="7"/>
  <c r="M1385" i="7"/>
  <c r="M1492" i="7"/>
  <c r="M893" i="7"/>
  <c r="M926" i="7"/>
  <c r="M86" i="7"/>
  <c r="M670" i="7"/>
  <c r="M215" i="7"/>
  <c r="M146" i="7"/>
  <c r="M586" i="7"/>
  <c r="M304" i="7"/>
  <c r="M221" i="7"/>
  <c r="M353" i="7"/>
  <c r="M605" i="7"/>
  <c r="M996" i="7"/>
  <c r="M1168" i="7"/>
  <c r="M80" i="7"/>
  <c r="M48" i="7"/>
  <c r="M281" i="7"/>
  <c r="M206" i="7"/>
  <c r="M6" i="7"/>
  <c r="M183" i="7"/>
  <c r="M978" i="7"/>
  <c r="M514" i="7"/>
  <c r="M600" i="7"/>
  <c r="M231" i="7"/>
  <c r="M371" i="7"/>
  <c r="M928" i="7"/>
  <c r="M918" i="7"/>
  <c r="M869" i="7"/>
  <c r="M914" i="7"/>
  <c r="M375" i="7"/>
  <c r="M283" i="7"/>
  <c r="M946" i="7"/>
  <c r="M874" i="7"/>
  <c r="M205" i="7"/>
  <c r="M60" i="7"/>
  <c r="M613" i="7"/>
  <c r="M1065" i="7"/>
  <c r="M1507" i="7"/>
  <c r="M127" i="7"/>
  <c r="M429" i="7"/>
  <c r="M239" i="7"/>
  <c r="M1095" i="7"/>
  <c r="M963" i="7"/>
  <c r="M339" i="7"/>
  <c r="M1489" i="7"/>
  <c r="M272" i="7"/>
  <c r="M158" i="7"/>
  <c r="M731" i="7"/>
  <c r="M747" i="7"/>
  <c r="M653" i="7"/>
  <c r="M193" i="7"/>
  <c r="M1237" i="7"/>
  <c r="M998" i="7"/>
  <c r="M274" i="7"/>
  <c r="M733" i="7"/>
  <c r="M494" i="7"/>
  <c r="M839" i="7"/>
  <c r="M421" i="7"/>
  <c r="M111" i="7"/>
  <c r="M83" i="7"/>
  <c r="M287" i="7"/>
  <c r="M188" i="7"/>
  <c r="M672" i="7"/>
  <c r="M246" i="7"/>
  <c r="M148" i="7"/>
  <c r="M1110" i="7"/>
  <c r="M769" i="7"/>
  <c r="M168" i="7"/>
  <c r="M547" i="7"/>
  <c r="M566" i="7"/>
  <c r="M85" i="7"/>
  <c r="M1252" i="7"/>
  <c r="M525" i="7"/>
  <c r="M1389" i="7"/>
  <c r="M614" i="7"/>
  <c r="M1443" i="7"/>
  <c r="M132" i="7"/>
  <c r="M70" i="7"/>
  <c r="H8" i="18"/>
  <c r="H16" i="18"/>
  <c r="H18" i="18"/>
  <c r="M1247" i="7"/>
  <c r="M593" i="7"/>
  <c r="M517" i="7"/>
  <c r="M1069" i="7"/>
  <c r="M1516" i="7"/>
  <c r="M1422" i="7"/>
  <c r="M1166" i="7"/>
  <c r="M228" i="7"/>
  <c r="M1427" i="7"/>
  <c r="M1108" i="7"/>
  <c r="M1480" i="7"/>
  <c r="M1324" i="7"/>
  <c r="M466" i="7"/>
  <c r="M638" i="7"/>
  <c r="M1062" i="7"/>
  <c r="M990" i="7"/>
  <c r="M979" i="7"/>
  <c r="M831" i="7"/>
  <c r="M1409" i="7"/>
  <c r="M768" i="7"/>
  <c r="M344" i="7"/>
  <c r="M222" i="7"/>
  <c r="M1447" i="7"/>
  <c r="M120" i="7"/>
  <c r="M636" i="7"/>
  <c r="M1022" i="7"/>
  <c r="M693" i="7"/>
  <c r="M1003" i="7"/>
  <c r="M1148" i="7"/>
  <c r="M1127" i="7"/>
  <c r="M632" i="7"/>
  <c r="M608" i="7"/>
  <c r="M723" i="7"/>
  <c r="M904" i="7"/>
  <c r="M520" i="7"/>
  <c r="M1013" i="7"/>
  <c r="M1330" i="7"/>
  <c r="M1418" i="7"/>
  <c r="M959" i="7"/>
  <c r="M1209" i="7"/>
  <c r="M288" i="7"/>
  <c r="M34" i="7"/>
  <c r="M907" i="7"/>
  <c r="M681" i="7"/>
  <c r="M463" i="7"/>
  <c r="M675" i="7"/>
  <c r="M1085" i="7"/>
  <c r="M1453" i="7"/>
  <c r="M1413" i="7"/>
  <c r="M770" i="7"/>
  <c r="M1211" i="7"/>
  <c r="M1513" i="7"/>
  <c r="M1045" i="7"/>
  <c r="M1401" i="7"/>
  <c r="M299" i="7"/>
  <c r="M1327" i="7"/>
  <c r="H4" i="18"/>
  <c r="H20" i="18"/>
  <c r="H22" i="18"/>
  <c r="H7" i="18"/>
  <c r="H14" i="18"/>
  <c r="H29" i="18"/>
  <c r="H3" i="18"/>
  <c r="M134" i="7"/>
  <c r="M250" i="7"/>
  <c r="M1353" i="7"/>
  <c r="M1417" i="7"/>
  <c r="M73" i="7"/>
  <c r="M377" i="7"/>
  <c r="M527" i="7"/>
  <c r="M1049" i="7"/>
  <c r="M741" i="7"/>
  <c r="M1172" i="7"/>
  <c r="M1153" i="7"/>
  <c r="M1355" i="7"/>
  <c r="M1051" i="7"/>
  <c r="M1150" i="7"/>
  <c r="M846" i="7"/>
  <c r="M1026" i="7"/>
  <c r="M49" i="7"/>
  <c r="M1132" i="7"/>
  <c r="M1019" i="7"/>
  <c r="M967" i="7"/>
  <c r="M652" i="7"/>
  <c r="M562" i="7"/>
  <c r="M913" i="7"/>
  <c r="M261" i="7"/>
  <c r="M195" i="7"/>
  <c r="M905" i="7"/>
  <c r="M894" i="7"/>
  <c r="M1360" i="7"/>
  <c r="M597" i="7"/>
  <c r="M1030" i="7"/>
  <c r="M966" i="7"/>
  <c r="M844" i="7"/>
  <c r="M1452" i="7"/>
  <c r="M828" i="7"/>
  <c r="M1478" i="7"/>
  <c r="M956" i="7"/>
  <c r="M23" i="7"/>
  <c r="M1486" i="7"/>
  <c r="M1167" i="7"/>
  <c r="M1449" i="7"/>
  <c r="M1077" i="7"/>
  <c r="M1196" i="7"/>
  <c r="M1410" i="7"/>
  <c r="M135" i="7"/>
  <c r="M687" i="7"/>
  <c r="M1438" i="7"/>
  <c r="M1460" i="7"/>
  <c r="M1509" i="7"/>
  <c r="M451" i="7"/>
  <c r="M161" i="7"/>
  <c r="M12" i="7"/>
  <c r="M1399" i="7"/>
  <c r="M112" i="7"/>
  <c r="M1333" i="7"/>
  <c r="M398" i="7"/>
  <c r="M880" i="7"/>
  <c r="M848" i="7"/>
  <c r="M241" i="7"/>
  <c r="M1243" i="7"/>
  <c r="M534" i="7"/>
  <c r="M1126" i="7"/>
  <c r="M1372" i="7"/>
  <c r="M1169" i="7"/>
  <c r="M1090" i="7"/>
  <c r="M208" i="7"/>
  <c r="M889" i="7"/>
  <c r="M331" i="7"/>
  <c r="M1118" i="7"/>
  <c r="M535" i="7"/>
  <c r="M102" i="7"/>
  <c r="M1238" i="7"/>
  <c r="M1006" i="7"/>
  <c r="M44" i="7"/>
  <c r="M773" i="7"/>
  <c r="M26" i="7"/>
  <c r="M1057" i="7"/>
  <c r="M745" i="7"/>
  <c r="M347" i="7"/>
  <c r="M1493" i="7"/>
  <c r="M954" i="7"/>
  <c r="M1470" i="7"/>
  <c r="M372" i="7"/>
  <c r="M1416" i="7"/>
  <c r="M730" i="7"/>
  <c r="M1204" i="7"/>
  <c r="M695" i="7"/>
  <c r="M300" i="7"/>
  <c r="M1496" i="7"/>
  <c r="M408" i="7"/>
  <c r="M1133" i="7"/>
  <c r="M590" i="7"/>
  <c r="M1102" i="7"/>
  <c r="M1450" i="7"/>
  <c r="M1124" i="7"/>
  <c r="M360" i="7"/>
  <c r="M1223" i="7"/>
  <c r="M696" i="7"/>
  <c r="M678" i="7"/>
  <c r="M1382" i="7"/>
  <c r="M19" i="7"/>
  <c r="M1131" i="7"/>
  <c r="M218" i="7"/>
  <c r="M751" i="7"/>
  <c r="M1472" i="7"/>
  <c r="M219" i="7"/>
  <c r="M1502" i="7"/>
  <c r="M1244" i="7"/>
  <c r="M449" i="7"/>
  <c r="M858" i="7"/>
  <c r="M1485" i="7"/>
  <c r="M878" i="7"/>
  <c r="M456" i="7"/>
  <c r="M293" i="7"/>
  <c r="M1182" i="7"/>
  <c r="M1205" i="7"/>
  <c r="M1074" i="7"/>
  <c r="M462" i="7"/>
  <c r="M262" i="7"/>
  <c r="M965" i="7"/>
  <c r="M607" i="7"/>
  <c r="M475" i="7"/>
  <c r="M1362" i="7"/>
  <c r="M595" i="7"/>
  <c r="M875" i="7"/>
  <c r="M800" i="7"/>
  <c r="M1322" i="7"/>
  <c r="M370" i="7"/>
  <c r="M1147" i="7"/>
  <c r="M4" i="7"/>
  <c r="M688" i="7"/>
  <c r="M306" i="7"/>
  <c r="M259" i="7"/>
  <c r="M526" i="7"/>
  <c r="M807" i="7"/>
  <c r="M941" i="7"/>
  <c r="M656" i="7"/>
  <c r="M1357" i="7"/>
  <c r="M358" i="7"/>
  <c r="M594" i="7"/>
  <c r="M1345" i="7"/>
  <c r="M192" i="7"/>
  <c r="M612" i="7"/>
  <c r="M772" i="7"/>
  <c r="M780" i="7"/>
  <c r="M767" i="7"/>
  <c r="M994" i="7"/>
  <c r="M649" i="7"/>
  <c r="M1152" i="7"/>
  <c r="M1216" i="7"/>
  <c r="M160" i="7"/>
  <c r="M599" i="7"/>
  <c r="M367" i="7"/>
  <c r="M98" i="7"/>
  <c r="M401" i="7"/>
  <c r="M1336" i="7"/>
  <c r="M25" i="7"/>
  <c r="M987" i="7"/>
  <c r="M735" i="7"/>
  <c r="M400" i="7"/>
  <c r="M486" i="7"/>
  <c r="M1375" i="7"/>
  <c r="M1160" i="7"/>
  <c r="M948" i="7"/>
  <c r="M932" i="7"/>
  <c r="M99" i="7"/>
  <c r="M658" i="7"/>
  <c r="M316" i="7"/>
  <c r="M822" i="7"/>
  <c r="M1162" i="7"/>
  <c r="M318" i="7"/>
  <c r="M791" i="7"/>
  <c r="M699" i="7"/>
  <c r="M1054" i="7"/>
  <c r="M1350" i="7"/>
  <c r="M864" i="7"/>
  <c r="M1505" i="7"/>
  <c r="M350" i="7"/>
  <c r="M843" i="7"/>
  <c r="M1067" i="7"/>
  <c r="M661" i="7"/>
  <c r="M45" i="7"/>
  <c r="M674" i="7"/>
  <c r="M1115" i="7"/>
  <c r="M1004" i="7"/>
  <c r="M1035" i="7"/>
  <c r="M615" i="7"/>
  <c r="M233" i="7"/>
  <c r="M1326" i="7"/>
  <c r="M1344" i="7"/>
  <c r="M1082" i="7"/>
  <c r="M715" i="7"/>
  <c r="M275" i="7"/>
  <c r="M1491" i="7"/>
  <c r="M447" i="7"/>
  <c r="M628" i="7"/>
  <c r="M737" i="7"/>
  <c r="M584" i="7"/>
  <c r="M853" i="7"/>
  <c r="M394" i="7"/>
  <c r="M683" i="7"/>
  <c r="M457" i="7"/>
  <c r="M579" i="7"/>
  <c r="M662" i="7"/>
  <c r="M337" i="7"/>
  <c r="M301" i="7"/>
  <c r="M1020" i="7"/>
  <c r="M268" i="7"/>
  <c r="M388" i="7"/>
  <c r="M832" i="7"/>
  <c r="M57" i="7"/>
  <c r="M881" i="7"/>
  <c r="M295" i="7"/>
  <c r="M576" i="7"/>
  <c r="M1332" i="7"/>
  <c r="M620" i="7"/>
  <c r="M508" i="7"/>
  <c r="M870" i="7"/>
  <c r="M78" i="7"/>
  <c r="M766" i="7"/>
  <c r="M336" i="7"/>
  <c r="M1448" i="7"/>
  <c r="M418" i="7"/>
  <c r="M397" i="7"/>
  <c r="M1466" i="7"/>
  <c r="M480" i="7"/>
  <c r="M438" i="7"/>
  <c r="M749" i="7"/>
  <c r="M1512" i="7"/>
  <c r="M1091" i="7"/>
  <c r="M756" i="7"/>
  <c r="M1370" i="7"/>
  <c r="M189" i="7"/>
  <c r="M435" i="7"/>
  <c r="M1101" i="7"/>
  <c r="M573" i="7"/>
  <c r="M477" i="7"/>
  <c r="M782" i="7"/>
  <c r="M857" i="7"/>
  <c r="M937" i="7"/>
  <c r="M1186" i="7"/>
  <c r="M1114" i="7"/>
  <c r="M315" i="7"/>
  <c r="M1179" i="7"/>
  <c r="M455" i="7"/>
  <c r="M177" i="7"/>
  <c r="M1471" i="7"/>
  <c r="M601" i="7"/>
  <c r="M1151" i="7"/>
  <c r="M472" i="7"/>
  <c r="M564" i="7"/>
  <c r="M383" i="7"/>
  <c r="M884" i="7"/>
  <c r="M464" i="7"/>
  <c r="M847" i="7"/>
  <c r="M487" i="7"/>
  <c r="M179" i="7"/>
  <c r="M516" i="7"/>
  <c r="M1432" i="7"/>
  <c r="M1076" i="7"/>
  <c r="M409" i="7"/>
  <c r="M22" i="7"/>
  <c r="M668" i="7"/>
  <c r="M1109" i="7"/>
  <c r="M1033" i="7"/>
  <c r="M404" i="7"/>
  <c r="M125" i="7"/>
  <c r="M896" i="7"/>
  <c r="M1047" i="7"/>
  <c r="M244" i="7"/>
  <c r="M202" i="7"/>
  <c r="M103" i="7"/>
  <c r="M1181" i="7"/>
  <c r="M798" i="7"/>
  <c r="M145" i="7"/>
  <c r="M119" i="7"/>
  <c r="M500" i="7"/>
  <c r="M458" i="7"/>
  <c r="M1221" i="7"/>
  <c r="M276" i="7"/>
  <c r="M498" i="7"/>
  <c r="M378" i="7"/>
  <c r="M126" i="7"/>
  <c r="M646" i="7"/>
  <c r="M1356" i="7"/>
  <c r="M67" i="7"/>
  <c r="M365" i="7"/>
  <c r="M121" i="7"/>
  <c r="M507" i="7"/>
  <c r="M648" i="7"/>
  <c r="M36" i="7"/>
  <c r="M1165" i="7"/>
  <c r="M235" i="7"/>
  <c r="M279" i="7"/>
  <c r="M779" i="7"/>
  <c r="M1176" i="7"/>
  <c r="M396" i="7"/>
  <c r="M165" i="7"/>
  <c r="M1107" i="7"/>
  <c r="M1346" i="7"/>
  <c r="M52" i="7"/>
  <c r="M308" i="7"/>
  <c r="M265" i="7"/>
  <c r="M198" i="7"/>
  <c r="M94" i="7"/>
  <c r="M666" i="7"/>
  <c r="M419" i="7"/>
  <c r="M1012" i="7"/>
  <c r="M1498" i="7"/>
  <c r="M938" i="7"/>
  <c r="M166" i="7"/>
  <c r="M637" i="7"/>
  <c r="M214" i="7"/>
  <c r="M479" i="7"/>
  <c r="M191" i="7"/>
  <c r="M633" i="7"/>
  <c r="M53" i="7"/>
  <c r="M1159" i="7"/>
  <c r="M1239" i="7"/>
  <c r="M1467" i="7"/>
  <c r="M258" i="7"/>
  <c r="M96" i="7"/>
  <c r="M809" i="7"/>
  <c r="M744" i="7"/>
  <c r="M407" i="7"/>
  <c r="M1024" i="7"/>
  <c r="M450" i="7"/>
  <c r="M851" i="7"/>
  <c r="M284" i="7"/>
  <c r="M247" i="7"/>
  <c r="M129" i="7"/>
  <c r="M915" i="7"/>
  <c r="M1352" i="7"/>
  <c r="M550" i="7"/>
  <c r="M543" i="7"/>
  <c r="M944" i="7"/>
  <c r="M82" i="7"/>
  <c r="M900" i="7"/>
  <c r="M338" i="7"/>
  <c r="M257" i="7"/>
  <c r="M329" i="7"/>
  <c r="M1316" i="7"/>
  <c r="M172" i="7"/>
  <c r="M124" i="7"/>
  <c r="M149" i="7"/>
  <c r="M1468" i="7"/>
  <c r="M484" i="7"/>
  <c r="M762" i="7"/>
  <c r="M1080" i="7"/>
  <c r="M1373" i="7"/>
  <c r="M412" i="7"/>
  <c r="M1119" i="7"/>
  <c r="M617" i="7"/>
  <c r="M1518" i="7"/>
  <c r="M1092" i="7"/>
  <c r="M1235" i="7"/>
  <c r="M958" i="7"/>
  <c r="M1068" i="7"/>
  <c r="M643" i="7"/>
  <c r="M440" i="7"/>
  <c r="M802" i="7"/>
  <c r="M1348" i="7"/>
  <c r="M1144" i="7"/>
  <c r="M1451" i="7"/>
  <c r="M981" i="7"/>
  <c r="M909" i="7"/>
  <c r="M13" i="7"/>
  <c r="M835" i="7"/>
  <c r="H28" i="18"/>
  <c r="H11" i="18"/>
  <c r="H5" i="18"/>
  <c r="H10" i="18"/>
  <c r="H12" i="18"/>
  <c r="H6" i="18"/>
  <c r="M1439" i="7"/>
  <c r="M1254" i="7"/>
  <c r="M911" i="7"/>
  <c r="M513" i="7"/>
  <c r="M876" i="7"/>
  <c r="M488" i="7"/>
  <c r="M1227" i="7"/>
  <c r="M922" i="7"/>
  <c r="M712" i="7"/>
  <c r="M292" i="7"/>
  <c r="M1425" i="7"/>
  <c r="M679" i="7"/>
  <c r="M694" i="7"/>
  <c r="M334" i="7"/>
  <c r="M1400" i="7"/>
  <c r="M1321" i="7"/>
  <c r="M850" i="7"/>
  <c r="M270" i="7"/>
  <c r="M1315" i="7"/>
  <c r="M811" i="7"/>
  <c r="M1390" i="7"/>
  <c r="M319" i="7"/>
  <c r="M1207" i="7"/>
  <c r="M376" i="7"/>
  <c r="M639" i="7"/>
  <c r="M1031" i="7"/>
  <c r="M61" i="7"/>
  <c r="M1104" i="7"/>
  <c r="M1190" i="7"/>
  <c r="M496" i="7"/>
  <c r="M1184" i="7"/>
  <c r="M879" i="7"/>
  <c r="M834" i="7"/>
  <c r="M422" i="7"/>
  <c r="M1434" i="7"/>
  <c r="M1064" i="7"/>
  <c r="M529" i="7"/>
  <c r="M1426" i="7"/>
  <c r="M1501" i="7"/>
  <c r="M1016" i="7"/>
  <c r="M503" i="7"/>
  <c r="M459" i="7"/>
  <c r="M1414" i="7"/>
  <c r="M1183" i="7"/>
  <c r="M1473" i="7"/>
  <c r="M836" i="7"/>
  <c r="M700" i="7"/>
  <c r="M1014" i="7"/>
  <c r="M1123" i="7"/>
  <c r="M912" i="7"/>
  <c r="M1142" i="7"/>
  <c r="M1219" i="7"/>
  <c r="M953" i="7"/>
  <c r="M187" i="7"/>
  <c r="M663" i="7"/>
  <c r="M704" i="7"/>
  <c r="M888" i="7"/>
  <c r="M814" i="7"/>
  <c r="M868" i="7"/>
  <c r="M362" i="7"/>
  <c r="M1351" i="7"/>
  <c r="M719" i="7"/>
  <c r="M542" i="7"/>
  <c r="M1394" i="7"/>
  <c r="M1001" i="7"/>
  <c r="M1365" i="7"/>
  <c r="M577" i="7"/>
  <c r="M540" i="7"/>
  <c r="M1117" i="7"/>
  <c r="M892" i="7"/>
  <c r="M1189" i="7"/>
  <c r="M1154" i="7"/>
  <c r="M1341" i="7"/>
  <c r="M961" i="7"/>
  <c r="M14" i="7"/>
  <c r="M1036" i="7"/>
  <c r="M41" i="7"/>
  <c r="M709" i="7"/>
  <c r="M757" i="7"/>
  <c r="M861" i="7"/>
  <c r="M657" i="7"/>
  <c r="M817" i="7"/>
  <c r="M732" i="7"/>
  <c r="M1188" i="7"/>
  <c r="M150" i="7"/>
  <c r="M936" i="7"/>
  <c r="M491" i="7"/>
  <c r="M1037" i="7"/>
  <c r="M792" i="7"/>
  <c r="M760" i="7"/>
  <c r="M523" i="7"/>
  <c r="M1061" i="7"/>
  <c r="M1368" i="7"/>
  <c r="M226" i="7"/>
  <c r="M27" i="7"/>
  <c r="M973" i="7"/>
  <c r="M1475" i="7"/>
  <c r="M673" i="7"/>
  <c r="M374" i="7"/>
  <c r="M641" i="7"/>
  <c r="M290" i="7"/>
  <c r="M72" i="7"/>
  <c r="M665" i="7"/>
  <c r="M1435" i="7"/>
  <c r="M1445" i="7"/>
  <c r="M705" i="7"/>
  <c r="M989" i="7"/>
  <c r="M952" i="7"/>
  <c r="M692" i="7"/>
  <c r="M1155" i="7"/>
  <c r="M1342" i="7"/>
  <c r="M916" i="7"/>
  <c r="M852" i="7"/>
  <c r="M1174" i="7"/>
  <c r="M1116" i="7"/>
  <c r="M10" i="7"/>
  <c r="M432" i="7"/>
  <c r="M1163" i="7"/>
  <c r="M238" i="7"/>
  <c r="M88" i="7"/>
  <c r="M32" i="7"/>
  <c r="M754" i="7"/>
  <c r="M1506" i="7"/>
  <c r="M1437" i="7"/>
  <c r="M1515" i="7"/>
  <c r="M784" i="7"/>
  <c r="M499" i="7"/>
  <c r="M5" i="7"/>
  <c r="M361" i="7"/>
  <c r="M139" i="7"/>
  <c r="M468" i="7"/>
  <c r="M478" i="7"/>
  <c r="M596" i="7"/>
  <c r="M1071" i="7"/>
  <c r="M619" i="7"/>
  <c r="M820" i="7"/>
  <c r="M1465" i="7"/>
  <c r="M66" i="7"/>
  <c r="M1038" i="7"/>
  <c r="M342" i="7"/>
  <c r="M1464" i="7"/>
  <c r="M1392" i="7"/>
  <c r="M519" i="7"/>
  <c r="M285" i="7"/>
  <c r="M724" i="7"/>
  <c r="M995" i="7"/>
  <c r="M640" i="7"/>
  <c r="M470" i="7"/>
  <c r="M323" i="7"/>
  <c r="M213" i="7"/>
  <c r="M558" i="7"/>
  <c r="M58" i="7"/>
  <c r="M1203" i="7"/>
  <c r="M711" i="7"/>
  <c r="M1135" i="7"/>
  <c r="M748" i="7"/>
  <c r="M1228" i="7"/>
  <c r="M392" i="7"/>
  <c r="M568" i="7"/>
  <c r="M1081" i="7"/>
  <c r="M1029" i="7"/>
  <c r="M1052" i="7"/>
  <c r="M532" i="7"/>
  <c r="M805" i="7"/>
  <c r="M493" i="7"/>
  <c r="M1367" i="7"/>
  <c r="M199" i="7"/>
  <c r="M1497" i="7"/>
  <c r="M1329" i="7"/>
  <c r="M546" i="7"/>
  <c r="M849" i="7"/>
  <c r="M229" i="7"/>
  <c r="M110" i="7"/>
  <c r="M750" i="7"/>
  <c r="M897" i="7"/>
  <c r="M1242" i="7"/>
  <c r="M1145" i="7"/>
  <c r="M314" i="7"/>
  <c r="M114" i="7"/>
  <c r="M555" i="7"/>
  <c r="M381" i="7"/>
  <c r="M346" i="7"/>
  <c r="M1371" i="7"/>
  <c r="M1106" i="7"/>
  <c r="M15" i="7"/>
  <c r="M729" i="7"/>
  <c r="M819" i="7"/>
  <c r="M968" i="7"/>
  <c r="M454" i="7"/>
  <c r="M698" i="7"/>
  <c r="M297" i="7"/>
  <c r="M631" i="7"/>
  <c r="M930" i="7"/>
  <c r="M1229" i="7"/>
  <c r="M1060" i="7"/>
  <c r="M100" i="7"/>
  <c r="M786" i="7"/>
  <c r="M47" i="7"/>
  <c r="M841" i="7"/>
  <c r="M877" i="7"/>
  <c r="M986" i="7"/>
  <c r="M1484" i="7"/>
  <c r="M1504" i="7"/>
  <c r="M1458" i="7"/>
  <c r="M1198" i="7"/>
  <c r="M1192" i="7"/>
  <c r="M1187" i="7"/>
  <c r="M89" i="7"/>
  <c r="M563" i="7"/>
  <c r="M1021" i="7"/>
  <c r="M710" i="7"/>
  <c r="M321" i="7"/>
  <c r="M970" i="7"/>
  <c r="M223" i="7"/>
  <c r="M441" i="7"/>
  <c r="M1158" i="7"/>
  <c r="M349" i="7"/>
  <c r="M697" i="7"/>
  <c r="M234" i="7"/>
  <c r="M610" i="7"/>
  <c r="M1406" i="7"/>
  <c r="M108" i="7"/>
  <c r="M1059" i="7"/>
  <c r="M1113" i="7"/>
  <c r="M75" i="7"/>
  <c r="M430" i="7"/>
  <c r="M862" i="7"/>
  <c r="M414" i="7"/>
  <c r="M399" i="7"/>
  <c r="M714" i="7"/>
  <c r="M1191" i="7"/>
  <c r="M533" i="7"/>
  <c r="M1369" i="7"/>
  <c r="M497" i="7"/>
  <c r="M1335" i="7"/>
  <c r="M1415" i="7"/>
  <c r="M816" i="7"/>
  <c r="M69" i="7"/>
  <c r="M144" i="7"/>
  <c r="M1377" i="7"/>
  <c r="M1139" i="7"/>
  <c r="M182" i="7"/>
  <c r="M684" i="7"/>
  <c r="M977" i="7"/>
  <c r="M505" i="7"/>
  <c r="M1222" i="7"/>
  <c r="M671" i="7"/>
  <c r="M220" i="7"/>
  <c r="M1234" i="7"/>
  <c r="M1421" i="7"/>
  <c r="M1514" i="7"/>
  <c r="M830" i="7"/>
  <c r="M197" i="7"/>
  <c r="M91" i="7"/>
  <c r="M1338" i="7"/>
  <c r="M548" i="7"/>
  <c r="M326" i="7"/>
  <c r="M333" i="7"/>
  <c r="M180" i="7"/>
  <c r="M476" i="7"/>
  <c r="M1483" i="7"/>
  <c r="M616" i="7"/>
  <c r="M489" i="7"/>
  <c r="M313" i="7"/>
  <c r="M1053" i="7"/>
  <c r="M1008" i="7"/>
  <c r="M439" i="7"/>
  <c r="M175" i="7"/>
  <c r="M431" i="7"/>
  <c r="M720" i="7"/>
  <c r="M320" i="7"/>
  <c r="M867" i="7"/>
  <c r="M227" i="7"/>
  <c r="M982" i="7"/>
  <c r="M51" i="7"/>
  <c r="M528" i="7"/>
  <c r="M1136" i="7"/>
  <c r="M194" i="7"/>
  <c r="M501" i="7"/>
  <c r="M269" i="7"/>
  <c r="M541" i="7"/>
  <c r="M291" i="7"/>
  <c r="M728" i="7"/>
  <c r="M1347" i="7"/>
  <c r="M176" i="7"/>
  <c r="M580" i="7"/>
  <c r="M46" i="7"/>
  <c r="M142" i="7"/>
  <c r="M152" i="7"/>
  <c r="M799" i="7"/>
  <c r="M249" i="7"/>
  <c r="M755" i="7"/>
  <c r="M1185" i="7"/>
  <c r="M524" i="7"/>
  <c r="M955" i="7"/>
  <c r="M7" i="7"/>
  <c r="M153" i="7"/>
  <c r="M368" i="7"/>
  <c r="M887" i="7"/>
  <c r="M190" i="7"/>
  <c r="M442" i="7"/>
  <c r="M169" i="7"/>
  <c r="M1173" i="7"/>
  <c r="M1094" i="7"/>
  <c r="M200" i="7"/>
  <c r="M437" i="7"/>
  <c r="M1325" i="7"/>
  <c r="M985" i="7"/>
  <c r="M106" i="7"/>
  <c r="M162" i="7"/>
  <c r="M974" i="7"/>
  <c r="M343" i="7"/>
  <c r="M207" i="7"/>
  <c r="M117" i="7"/>
  <c r="M645" i="7"/>
  <c r="M243" i="7"/>
  <c r="M164" i="7"/>
  <c r="M186" i="7"/>
  <c r="M271" i="7"/>
  <c r="M137" i="7"/>
  <c r="M65" i="7"/>
  <c r="M1070" i="7"/>
  <c r="M1011" i="7"/>
  <c r="M325" i="7"/>
  <c r="M1455" i="7"/>
  <c r="M635" i="7"/>
  <c r="M216" i="7"/>
  <c r="M1146" i="7"/>
  <c r="M721" i="7"/>
  <c r="M217" i="7"/>
  <c r="M273" i="7"/>
  <c r="M622" i="7"/>
  <c r="M307" i="7"/>
  <c r="M38" i="7"/>
  <c r="M332" i="7"/>
  <c r="M539" i="7"/>
  <c r="M76" i="7"/>
  <c r="M123" i="7"/>
  <c r="M902" i="7"/>
  <c r="M1140" i="7"/>
  <c r="H26" i="18"/>
  <c r="H23" i="18"/>
  <c r="M1503" i="7"/>
  <c r="M552" i="7"/>
  <c r="M753" i="7"/>
  <c r="M1066" i="7"/>
  <c r="M1490" i="7"/>
  <c r="M425" i="7"/>
  <c r="M783" i="7"/>
  <c r="M983" i="7"/>
  <c r="M1226" i="7"/>
  <c r="M1454" i="7"/>
  <c r="M1044" i="7"/>
  <c r="M890" i="7"/>
  <c r="M131" i="7"/>
  <c r="M1000" i="7"/>
  <c r="M1495" i="7"/>
  <c r="M833" i="7"/>
  <c r="M1040" i="7"/>
  <c r="M43" i="7"/>
  <c r="M1446" i="7"/>
  <c r="M775" i="7"/>
  <c r="M691" i="7"/>
  <c r="M1384" i="7"/>
  <c r="M1510" i="7"/>
  <c r="M921" i="7"/>
  <c r="M1428" i="7"/>
  <c r="M87" i="7"/>
  <c r="M373" i="7"/>
  <c r="M1387" i="7"/>
  <c r="M1444" i="7"/>
  <c r="M167" i="7"/>
  <c r="M1407" i="7"/>
  <c r="M156" i="7"/>
  <c r="M740" i="7"/>
  <c r="M504" i="7"/>
  <c r="M28" i="7"/>
  <c r="M1175" i="7"/>
  <c r="M997" i="7"/>
  <c r="M242" i="7"/>
  <c r="M988" i="7"/>
  <c r="M871" i="7"/>
  <c r="M984" i="7"/>
  <c r="M1482" i="7"/>
  <c r="M763" i="7"/>
  <c r="M330" i="7"/>
  <c r="M33" i="7"/>
  <c r="M1009" i="7"/>
  <c r="M1430" i="7"/>
  <c r="M105" i="7"/>
  <c r="M443" i="7"/>
  <c r="M788" i="7"/>
  <c r="M406" i="7"/>
  <c r="M210" i="7"/>
  <c r="M734" i="7"/>
  <c r="M873" i="7"/>
  <c r="M157" i="7"/>
  <c r="M706" i="7"/>
  <c r="M690" i="7"/>
  <c r="M1343" i="7"/>
  <c r="M578" i="7"/>
  <c r="M1078" i="7"/>
  <c r="M603" i="7"/>
  <c r="M1419" i="7"/>
  <c r="M1349" i="7"/>
  <c r="M863" i="7"/>
  <c r="M1323" i="7"/>
  <c r="M380" i="7"/>
  <c r="M1156" i="7"/>
  <c r="M813" i="7"/>
  <c r="M453" i="7"/>
  <c r="M1141" i="7"/>
  <c r="M625" i="7"/>
  <c r="M1023" i="7"/>
  <c r="M382" i="7"/>
  <c r="M538" i="7"/>
  <c r="M138" i="7"/>
  <c r="M483" i="7"/>
  <c r="M1328" i="7"/>
  <c r="M765" i="7"/>
  <c r="M280" i="7"/>
  <c r="M277" i="7"/>
  <c r="M310" i="7"/>
  <c r="M598" i="7"/>
  <c r="M204" i="7"/>
  <c r="M838" i="7"/>
  <c r="M845" i="7"/>
  <c r="M572" i="7"/>
  <c r="M669" i="7"/>
  <c r="M309" i="7"/>
  <c r="M252" i="7"/>
  <c r="M569" i="7"/>
  <c r="M827" i="7"/>
  <c r="M363" i="7"/>
  <c r="M992" i="7"/>
  <c r="M606" i="7"/>
  <c r="H25" i="18"/>
  <c r="H21" i="18"/>
  <c r="M2" i="7"/>
  <c r="M1499" i="7"/>
  <c r="M1197" i="7"/>
  <c r="M1157" i="7"/>
  <c r="M924" i="7"/>
  <c r="M312" i="7"/>
  <c r="M77" i="7"/>
  <c r="M1456" i="7"/>
  <c r="M1086" i="7"/>
  <c r="M859" i="7"/>
  <c r="M232" i="7"/>
  <c r="M1253" i="7"/>
  <c r="M1318" i="7"/>
  <c r="M812" i="7"/>
  <c r="M39" i="7"/>
  <c r="M964" i="7"/>
  <c r="M55" i="7"/>
  <c r="M1393" i="7"/>
  <c r="M795" i="7"/>
  <c r="M980" i="7"/>
  <c r="M236" i="7"/>
  <c r="M1397" i="7"/>
  <c r="M865" i="7"/>
  <c r="M553" i="7"/>
  <c r="M294" i="7"/>
  <c r="M327" i="7"/>
  <c r="M21" i="7"/>
  <c r="M1380" i="7"/>
  <c r="M391" i="7"/>
  <c r="M664" i="7"/>
  <c r="M1411" i="7"/>
  <c r="M1032" i="7"/>
  <c r="M509" i="7"/>
  <c r="M1374" i="7"/>
  <c r="M1511" i="7"/>
  <c r="M1073" i="7"/>
  <c r="M50" i="7"/>
  <c r="M1340" i="7"/>
  <c r="M575" i="7"/>
  <c r="M1440" i="7"/>
  <c r="M434" i="7"/>
  <c r="M950" i="7"/>
  <c r="M155" i="7"/>
  <c r="M417" i="7"/>
  <c r="M1218" i="7"/>
  <c r="M702" i="7"/>
  <c r="M659" i="7"/>
  <c r="M1143" i="7"/>
  <c r="M196" i="7"/>
  <c r="M253" i="7"/>
  <c r="M256" i="7"/>
  <c r="M116" i="7"/>
  <c r="M357" i="7"/>
  <c r="M1337" i="7"/>
  <c r="M237" i="7"/>
  <c r="M174" i="7"/>
  <c r="M650" i="7"/>
  <c r="M473" i="7"/>
  <c r="M686" i="7"/>
  <c r="M97" i="7"/>
  <c r="M778" i="7"/>
  <c r="M544" i="7"/>
  <c r="M395" i="7"/>
  <c r="M436" i="7"/>
  <c r="M184" i="7"/>
  <c r="M461" i="7"/>
  <c r="M949" i="7"/>
  <c r="M286" i="7"/>
  <c r="M133" i="7"/>
  <c r="M260" i="7"/>
  <c r="M1481" i="7"/>
  <c r="M423" i="7"/>
  <c r="M1404" i="7"/>
  <c r="M630" i="7"/>
  <c r="M999" i="7"/>
  <c r="M16" i="7"/>
  <c r="M420" i="7"/>
  <c r="M993" i="7"/>
  <c r="M1217" i="7"/>
  <c r="M1388" i="7"/>
  <c r="M1364" i="7"/>
  <c r="M908" i="7"/>
  <c r="M1088" i="7"/>
  <c r="M1177" i="7"/>
  <c r="M1402" i="7"/>
  <c r="M122" i="7"/>
  <c r="M1210" i="7"/>
  <c r="M975" i="7"/>
  <c r="M1476" i="7"/>
  <c r="M1424" i="7"/>
  <c r="M3" i="7"/>
  <c r="M1236" i="7"/>
  <c r="M415" i="7"/>
  <c r="M790" i="7"/>
  <c r="M626" i="7"/>
  <c r="M929" i="7"/>
  <c r="M962" i="7"/>
  <c r="M1111" i="7"/>
  <c r="M24" i="7"/>
  <c r="M1220" i="7"/>
  <c r="M736" i="7"/>
  <c r="M424" i="7"/>
  <c r="M1488" i="7"/>
  <c r="M1103" i="7"/>
  <c r="M1027" i="7"/>
  <c r="M109" i="7"/>
  <c r="M910" i="7"/>
  <c r="M1042" i="7"/>
  <c r="M512" i="7"/>
  <c r="M1378" i="7"/>
  <c r="M474" i="7"/>
  <c r="M1048" i="7"/>
  <c r="M298" i="7"/>
  <c r="M919" i="7"/>
  <c r="M777" i="7"/>
  <c r="M1105" i="7"/>
  <c r="M883" i="7"/>
  <c r="M789" i="7"/>
  <c r="M181" i="7"/>
  <c r="M1010" i="7"/>
  <c r="M703" i="7"/>
  <c r="M492" i="7"/>
  <c r="M118" i="7"/>
  <c r="M81" i="7"/>
  <c r="M173" i="7"/>
  <c r="M587" i="7"/>
  <c r="M560" i="7"/>
  <c r="M689" i="7"/>
  <c r="M1083" i="7"/>
  <c r="M1161" i="7"/>
  <c r="M101" i="7"/>
  <c r="M554" i="7"/>
  <c r="M203" i="7"/>
  <c r="M707" i="7"/>
  <c r="M31" i="7"/>
  <c r="M130" i="7"/>
  <c r="M1193" i="7"/>
  <c r="M806" i="7"/>
  <c r="M771" i="7"/>
  <c r="M402" i="7"/>
  <c r="M1034" i="7"/>
  <c r="M263" i="7"/>
  <c r="M465" i="7"/>
  <c r="M934" i="7"/>
  <c r="M171" i="7"/>
  <c r="M411" i="7"/>
  <c r="M84" i="7"/>
  <c r="M935" i="7"/>
  <c r="M79" i="7"/>
  <c r="M971" i="7"/>
  <c r="M209" i="7"/>
  <c r="M485" i="7"/>
  <c r="M840" i="7"/>
  <c r="M933" i="7"/>
  <c r="M906" i="7"/>
  <c r="M1240" i="7"/>
  <c r="M611" i="7"/>
  <c r="M1403" i="7"/>
  <c r="M794" i="7"/>
  <c r="M825" i="7"/>
  <c r="M1025" i="7"/>
  <c r="M530" i="7"/>
  <c r="M1195" i="7"/>
  <c r="M815" i="7"/>
  <c r="M379" i="7"/>
  <c r="M1089" i="7"/>
  <c r="M522" i="7"/>
  <c r="M1231" i="7"/>
  <c r="M510" i="7"/>
  <c r="M1005" i="7"/>
  <c r="M521" i="7"/>
  <c r="M141" i="7"/>
  <c r="M448" i="7"/>
  <c r="M1442" i="7"/>
  <c r="M618" i="7"/>
  <c r="M1251" i="7"/>
  <c r="M808" i="7"/>
  <c r="M225" i="7"/>
  <c r="M311" i="7"/>
  <c r="M1180" i="7"/>
  <c r="M969" i="7"/>
  <c r="M592" i="7"/>
  <c r="M940" i="7"/>
  <c r="M359" i="7"/>
  <c r="M1046" i="7"/>
  <c r="M35" i="7"/>
  <c r="M278" i="7"/>
  <c r="M1171" i="7"/>
  <c r="M842" i="7"/>
  <c r="M1423" i="7"/>
  <c r="M708" i="7"/>
  <c r="M1383" i="7"/>
  <c r="M264" i="7"/>
  <c r="M1376" i="7"/>
  <c r="M855" i="7"/>
  <c r="M582" i="7"/>
  <c r="M623" i="7"/>
  <c r="M716" i="7"/>
  <c r="M1433" i="7"/>
  <c r="M951" i="7"/>
  <c r="M1125" i="7"/>
  <c r="M1241" i="7"/>
  <c r="M860" i="7"/>
  <c r="M680" i="7"/>
  <c r="M960" i="7"/>
  <c r="M29" i="7"/>
  <c r="M629" i="7"/>
  <c r="M787" i="7"/>
  <c r="M1096" i="7"/>
  <c r="M1379" i="7"/>
  <c r="M1494" i="7"/>
  <c r="M793" i="7"/>
  <c r="M366" i="7"/>
  <c r="M445" i="7"/>
  <c r="M93" i="7"/>
  <c r="M785" i="7"/>
  <c r="M1246" i="7"/>
  <c r="M901" i="7"/>
  <c r="M385" i="7"/>
  <c r="M1039" i="7"/>
  <c r="M185" i="7"/>
  <c r="M647" i="7"/>
  <c r="M389" i="7"/>
  <c r="M502" i="7"/>
  <c r="M713" i="7"/>
  <c r="M95" i="7"/>
  <c r="M211" i="7"/>
  <c r="M62" i="7"/>
  <c r="M1015" i="7"/>
  <c r="M387" i="7"/>
  <c r="M1461" i="7"/>
  <c r="M317" i="7"/>
  <c r="M296" i="7"/>
  <c r="M54" i="7"/>
  <c r="M403" i="7"/>
  <c r="M903" i="7"/>
  <c r="M1381" i="7"/>
  <c r="M136" i="7"/>
  <c r="M1100" i="7"/>
  <c r="W1280" i="7" l="1"/>
  <c r="W1267" i="7"/>
  <c r="W1540" i="7"/>
  <c r="X1259" i="7"/>
  <c r="X1312" i="7"/>
  <c r="W1552" i="7"/>
  <c r="W1594" i="7"/>
  <c r="X1581" i="7"/>
  <c r="W1680" i="7"/>
  <c r="W1583" i="7"/>
  <c r="X1664" i="7"/>
  <c r="W1263" i="7"/>
  <c r="X1528" i="7"/>
  <c r="W1521" i="7"/>
  <c r="W1292" i="7"/>
  <c r="W1536" i="7"/>
  <c r="F120" i="26"/>
  <c r="F49" i="26"/>
  <c r="F1148" i="26"/>
  <c r="F1003" i="26"/>
  <c r="F604" i="26"/>
  <c r="W1290" i="7"/>
  <c r="F961" i="26"/>
  <c r="F906" i="26"/>
  <c r="F355" i="26"/>
  <c r="X1652" i="7"/>
  <c r="X1662" i="7"/>
  <c r="F262" i="26"/>
  <c r="F89" i="26"/>
  <c r="F729" i="26"/>
  <c r="F1500" i="26"/>
  <c r="F562" i="26"/>
  <c r="F767" i="26"/>
  <c r="F1445" i="26"/>
  <c r="F913" i="26"/>
  <c r="F1488" i="26"/>
  <c r="F299" i="26"/>
  <c r="F224" i="26"/>
  <c r="F1493" i="26"/>
  <c r="F347" i="26"/>
  <c r="F879" i="26"/>
  <c r="F1384" i="26"/>
  <c r="F549" i="26"/>
  <c r="F161" i="26"/>
  <c r="F1184" i="26"/>
  <c r="F1427" i="26"/>
  <c r="F1092" i="26"/>
  <c r="F1029" i="26"/>
  <c r="F952" i="26"/>
  <c r="F954" i="26"/>
  <c r="F305" i="26"/>
  <c r="F826" i="26"/>
  <c r="F319" i="26"/>
  <c r="F677" i="26"/>
  <c r="F1486" i="26"/>
  <c r="F241" i="26"/>
  <c r="F70" i="26"/>
  <c r="F459" i="26"/>
  <c r="F1480" i="26"/>
  <c r="F1439" i="26"/>
  <c r="F593" i="26"/>
  <c r="W1260" i="7"/>
  <c r="X1311" i="7"/>
  <c r="W1255" i="7"/>
  <c r="X1587" i="7"/>
  <c r="X1519" i="7"/>
  <c r="X1279" i="7"/>
  <c r="X1308" i="7"/>
  <c r="X1539" i="7"/>
  <c r="W1637" i="7"/>
  <c r="F693" i="26"/>
  <c r="F939" i="26"/>
  <c r="F1063" i="26"/>
  <c r="W1531" i="7"/>
  <c r="X1546" i="7"/>
  <c r="W1678" i="7"/>
  <c r="X1524" i="7"/>
  <c r="W1296" i="7"/>
  <c r="W1561" i="7"/>
  <c r="W1286" i="7"/>
  <c r="F1083" i="26"/>
  <c r="F588" i="26"/>
  <c r="F561" i="26"/>
  <c r="F1019" i="26"/>
  <c r="F636" i="26"/>
  <c r="X1645" i="7"/>
  <c r="W1631" i="7"/>
  <c r="X1601" i="7"/>
  <c r="F1183" i="26"/>
  <c r="F1508" i="26"/>
  <c r="F1254" i="26"/>
  <c r="F1426" i="26"/>
  <c r="F37" i="26"/>
  <c r="F1360" i="26"/>
  <c r="F899" i="26"/>
  <c r="F815" i="26"/>
  <c r="F1499" i="26"/>
  <c r="F1463" i="26"/>
  <c r="W1281" i="7"/>
  <c r="W1549" i="7"/>
  <c r="W1564" i="7"/>
  <c r="X1597" i="7"/>
  <c r="X1610" i="7"/>
  <c r="X1533" i="7"/>
  <c r="W1638" i="7"/>
  <c r="X1596" i="7"/>
  <c r="W1603" i="7"/>
  <c r="W1303" i="7"/>
  <c r="F658" i="26"/>
  <c r="F910" i="26"/>
  <c r="W1593" i="7"/>
  <c r="X1285" i="7"/>
  <c r="X1668" i="7"/>
  <c r="W1682" i="7"/>
  <c r="F1420" i="26"/>
  <c r="F699" i="26"/>
  <c r="F109" i="26"/>
  <c r="X1559" i="7"/>
  <c r="X1288" i="7"/>
  <c r="X1297" i="7"/>
  <c r="X1291" i="7"/>
  <c r="X1675" i="7"/>
  <c r="X1681" i="7"/>
  <c r="F496" i="26"/>
  <c r="F1074" i="26"/>
  <c r="F1319" i="26"/>
  <c r="F1122" i="26"/>
  <c r="F966" i="26"/>
  <c r="F775" i="26"/>
  <c r="F717" i="26"/>
  <c r="F1353" i="26"/>
  <c r="F880" i="26"/>
  <c r="F527" i="26"/>
  <c r="F398" i="26"/>
  <c r="F1172" i="26"/>
  <c r="F1469" i="26"/>
  <c r="F228" i="26"/>
  <c r="F1392" i="26"/>
  <c r="F1341" i="26"/>
  <c r="F491" i="26"/>
  <c r="F1058" i="26"/>
  <c r="F848" i="26"/>
  <c r="F705" i="26"/>
  <c r="F892" i="26"/>
  <c r="F904" i="26"/>
  <c r="F1057" i="26"/>
  <c r="F758" i="26"/>
  <c r="F1045" i="26"/>
  <c r="F679" i="26"/>
  <c r="F898" i="26"/>
  <c r="F614" i="26"/>
  <c r="F482" i="26"/>
  <c r="F122" i="26"/>
  <c r="F638" i="26"/>
  <c r="F933" i="26"/>
  <c r="F1099" i="26"/>
  <c r="F1518" i="26"/>
  <c r="X1304" i="7"/>
  <c r="W1676" i="7"/>
  <c r="X1530" i="7"/>
  <c r="W1566" i="7"/>
  <c r="W1271" i="7"/>
  <c r="W1624" i="7"/>
  <c r="F1233" i="26"/>
  <c r="F503" i="26"/>
  <c r="F1464" i="26"/>
  <c r="F1505" i="26"/>
  <c r="F1402" i="26"/>
  <c r="F1252" i="26"/>
  <c r="F759" i="26"/>
  <c r="F909" i="26"/>
  <c r="F1066" i="26"/>
  <c r="F1138" i="26"/>
  <c r="F1150" i="26"/>
  <c r="F990" i="26"/>
  <c r="F1315" i="26"/>
  <c r="F681" i="26"/>
  <c r="F558" i="26"/>
  <c r="F254" i="26"/>
  <c r="F854" i="26"/>
  <c r="F1410" i="26"/>
  <c r="F931" i="26"/>
  <c r="F1157" i="26"/>
  <c r="F1403" i="26"/>
  <c r="F611" i="26"/>
  <c r="F132" i="26"/>
  <c r="F1443" i="26"/>
  <c r="F1117" i="26"/>
  <c r="F833" i="26"/>
  <c r="F1226" i="26"/>
  <c r="F141" i="26"/>
  <c r="F1240" i="26"/>
  <c r="F1087" i="26"/>
  <c r="F609" i="26"/>
  <c r="F1104" i="26"/>
  <c r="F1442" i="26"/>
  <c r="F1207" i="26"/>
  <c r="F599" i="26"/>
  <c r="F362" i="26"/>
  <c r="F703" i="26"/>
  <c r="F424" i="26"/>
  <c r="F1387" i="26"/>
  <c r="F1056" i="26"/>
  <c r="F1423" i="26"/>
  <c r="F696" i="26"/>
  <c r="F150" i="26"/>
  <c r="X1661" i="7"/>
  <c r="W1683" i="7"/>
  <c r="W1606" i="7"/>
  <c r="F400" i="26"/>
  <c r="W1660" i="7"/>
  <c r="W1663" i="7"/>
  <c r="X1258" i="7"/>
  <c r="F2" i="26"/>
  <c r="F1116" i="26"/>
  <c r="F980" i="26"/>
  <c r="F1049" i="26"/>
  <c r="F380" i="26"/>
  <c r="F151" i="26"/>
  <c r="F1187" i="26"/>
  <c r="F156" i="26"/>
  <c r="F167" i="26"/>
  <c r="F290" i="26"/>
  <c r="F846" i="26"/>
  <c r="F902" i="26"/>
  <c r="F1033" i="26"/>
  <c r="F505" i="26"/>
  <c r="F1347" i="26"/>
  <c r="F189" i="26"/>
  <c r="F230" i="26"/>
  <c r="F1076" i="26"/>
  <c r="F799" i="26"/>
  <c r="F1186" i="26"/>
  <c r="F570" i="26"/>
  <c r="F1185" i="26"/>
  <c r="F576" i="26"/>
  <c r="F864" i="26"/>
  <c r="F851" i="26"/>
  <c r="F884" i="26"/>
  <c r="F176" i="26"/>
  <c r="F1053" i="26"/>
  <c r="F227" i="26"/>
  <c r="F407" i="26"/>
  <c r="F547" i="26"/>
  <c r="F840" i="26"/>
  <c r="F253" i="26"/>
  <c r="F1316" i="26"/>
  <c r="F164" i="26"/>
  <c r="F52" i="26"/>
  <c r="F333" i="26"/>
  <c r="F539" i="26"/>
  <c r="F1338" i="26"/>
  <c r="F1035" i="26"/>
  <c r="F403" i="26"/>
  <c r="F1021" i="26"/>
  <c r="F395" i="26"/>
  <c r="F974" i="26"/>
  <c r="F1326" i="26"/>
  <c r="F429" i="26"/>
  <c r="F168" i="26"/>
  <c r="F630" i="26"/>
  <c r="F498" i="26"/>
  <c r="F544" i="26"/>
  <c r="F385" i="26"/>
  <c r="F1159" i="26"/>
  <c r="F662" i="26"/>
  <c r="F976" i="26"/>
  <c r="F650" i="26"/>
  <c r="F85" i="26"/>
  <c r="F234" i="26"/>
  <c r="F29" i="26"/>
  <c r="F1112" i="26"/>
  <c r="F1181" i="26"/>
  <c r="F60" i="26"/>
  <c r="F147" i="26"/>
  <c r="F901" i="26"/>
  <c r="F458" i="26"/>
  <c r="F1440" i="26"/>
  <c r="F646" i="26"/>
  <c r="F146" i="26"/>
  <c r="F402" i="26"/>
  <c r="F98" i="26"/>
  <c r="F610" i="26"/>
  <c r="F106" i="26"/>
  <c r="F354" i="26"/>
  <c r="F136" i="26"/>
  <c r="F1381" i="26"/>
  <c r="F900" i="26"/>
  <c r="F1162" i="26"/>
  <c r="F302" i="26"/>
  <c r="F998" i="26"/>
  <c r="F1192" i="26"/>
  <c r="F329" i="26"/>
  <c r="F343" i="26"/>
  <c r="F185" i="26"/>
  <c r="F572" i="26"/>
  <c r="F1042" i="26"/>
  <c r="F298" i="26"/>
  <c r="F116" i="26"/>
  <c r="F500" i="26"/>
  <c r="F564" i="26"/>
  <c r="F322" i="26"/>
  <c r="F914" i="26"/>
  <c r="F438" i="26"/>
  <c r="F483" i="26"/>
  <c r="F434" i="26"/>
  <c r="F969" i="26"/>
  <c r="F22" i="26"/>
  <c r="F1071" i="26"/>
  <c r="F988" i="26"/>
  <c r="F1179" i="26"/>
  <c r="F386" i="26"/>
  <c r="F456" i="26"/>
  <c r="F1246" i="26"/>
  <c r="F311" i="26"/>
  <c r="F364" i="26"/>
  <c r="F692" i="26"/>
  <c r="F838" i="26"/>
  <c r="F1345" i="26"/>
  <c r="F683" i="26"/>
  <c r="F720" i="26"/>
  <c r="F843" i="26"/>
  <c r="F501" i="26"/>
  <c r="F586" i="26"/>
  <c r="F1024" i="26"/>
  <c r="F986" i="26"/>
  <c r="F930" i="26"/>
  <c r="F788" i="26"/>
  <c r="F1336" i="26"/>
  <c r="F732" i="26"/>
  <c r="F277" i="26"/>
  <c r="F780" i="26"/>
  <c r="F175" i="26"/>
  <c r="F996" i="26"/>
  <c r="F706" i="26"/>
  <c r="F1221" i="26"/>
  <c r="F915" i="26"/>
  <c r="F754" i="26"/>
  <c r="F645" i="26"/>
  <c r="F140" i="26"/>
  <c r="F666" i="26"/>
  <c r="F944" i="26"/>
  <c r="F282" i="26"/>
  <c r="F107" i="26"/>
  <c r="F1223" i="26"/>
  <c r="F903" i="26"/>
  <c r="F39" i="26"/>
  <c r="F523" i="26"/>
  <c r="F659" i="26"/>
  <c r="F1111" i="26"/>
  <c r="F17" i="26"/>
  <c r="F171" i="26"/>
  <c r="F231" i="26"/>
  <c r="F779" i="26"/>
  <c r="F601" i="26"/>
  <c r="F1322" i="26"/>
  <c r="F1375" i="26"/>
  <c r="F346" i="26"/>
  <c r="F225" i="26"/>
  <c r="F460" i="26"/>
  <c r="F1495" i="26"/>
  <c r="F394" i="26"/>
  <c r="F538" i="26"/>
  <c r="F453" i="26"/>
  <c r="F330" i="26"/>
  <c r="F772" i="26"/>
  <c r="F686" i="26"/>
  <c r="F474" i="26"/>
  <c r="F375" i="26"/>
  <c r="F273" i="26"/>
  <c r="F1156" i="26"/>
  <c r="F245" i="26"/>
  <c r="F555" i="26"/>
  <c r="F1241" i="26"/>
  <c r="F1374" i="26"/>
  <c r="F113" i="26"/>
  <c r="F300" i="26"/>
  <c r="F36" i="26"/>
  <c r="F324" i="26"/>
  <c r="F82" i="26"/>
  <c r="F822" i="26"/>
  <c r="F173" i="26"/>
  <c r="F492" i="26"/>
  <c r="F766" i="26"/>
  <c r="F1343" i="26"/>
  <c r="F338" i="26"/>
  <c r="F99" i="26"/>
  <c r="F660" i="26"/>
  <c r="F430" i="26"/>
  <c r="F216" i="26"/>
  <c r="F896" i="26"/>
  <c r="F481" i="26"/>
  <c r="F1110" i="26"/>
  <c r="F387" i="26"/>
  <c r="F853" i="26"/>
  <c r="F579" i="26"/>
  <c r="F83" i="26"/>
  <c r="F983" i="26"/>
  <c r="F421" i="26"/>
  <c r="F995" i="26"/>
  <c r="F1102" i="26"/>
  <c r="F515" i="26"/>
  <c r="F497" i="26"/>
  <c r="F408" i="26"/>
  <c r="F25" i="26"/>
  <c r="F274" i="26"/>
  <c r="F744" i="26"/>
  <c r="F304" i="26"/>
  <c r="F211" i="26"/>
  <c r="F921" i="26"/>
  <c r="F135" i="26"/>
  <c r="F714" i="26"/>
  <c r="F1203" i="26"/>
  <c r="F77" i="26"/>
  <c r="F1167" i="26"/>
  <c r="F934" i="26"/>
  <c r="F19" i="26"/>
  <c r="F410" i="26"/>
  <c r="F356" i="26"/>
  <c r="F641" i="26"/>
  <c r="F392" i="26"/>
  <c r="F1081" i="26"/>
  <c r="F24" i="26"/>
  <c r="F50" i="26"/>
  <c r="F67" i="26"/>
  <c r="F605" i="26"/>
  <c r="F1017" i="26"/>
  <c r="F353" i="26"/>
  <c r="F1036" i="26"/>
  <c r="F1238" i="26"/>
  <c r="F1100" i="26"/>
  <c r="F975" i="26"/>
  <c r="F87" i="26"/>
  <c r="F1236" i="26"/>
  <c r="F821" i="26"/>
  <c r="F445" i="26"/>
  <c r="F739" i="26"/>
  <c r="F598" i="26"/>
  <c r="F196" i="26"/>
  <c r="F984" i="26"/>
  <c r="F656" i="26"/>
  <c r="F1079" i="26"/>
  <c r="F1041" i="26"/>
  <c r="F602" i="26"/>
  <c r="F712" i="26"/>
  <c r="F1163" i="26"/>
  <c r="F249" i="26"/>
  <c r="F1046" i="26"/>
  <c r="F391" i="26"/>
  <c r="F56" i="26"/>
  <c r="F1026" i="26"/>
  <c r="F271" i="26"/>
  <c r="F348" i="26"/>
  <c r="F369" i="26"/>
  <c r="F627" i="26"/>
  <c r="F367" i="26"/>
  <c r="F951" i="26"/>
  <c r="F546" i="26"/>
  <c r="F1497" i="26"/>
  <c r="F149" i="26"/>
  <c r="F69" i="26"/>
  <c r="F887" i="26"/>
  <c r="F275" i="26"/>
  <c r="F266" i="26"/>
  <c r="F629" i="26"/>
  <c r="F108" i="26"/>
  <c r="F174" i="26"/>
  <c r="F664" i="26"/>
  <c r="F628" i="26"/>
  <c r="F165" i="26"/>
  <c r="F615" i="26"/>
  <c r="F1149" i="26"/>
  <c r="F948" i="26"/>
  <c r="F528" i="26"/>
  <c r="F286" i="26"/>
  <c r="F31" i="26"/>
  <c r="F668" i="26"/>
  <c r="F819" i="26"/>
  <c r="F518" i="26"/>
  <c r="F485" i="26"/>
  <c r="F862" i="26"/>
  <c r="F740" i="26"/>
  <c r="F504" i="26"/>
  <c r="F153" i="26"/>
  <c r="F575" i="26"/>
  <c r="F710" i="26"/>
  <c r="F1484" i="26"/>
  <c r="F1137" i="26"/>
  <c r="F623" i="26"/>
  <c r="F1161" i="26"/>
  <c r="F33" i="26"/>
  <c r="F1242" i="26"/>
  <c r="F59" i="26"/>
  <c r="F1136" i="26"/>
  <c r="F240" i="26"/>
  <c r="F1008" i="26"/>
  <c r="F1124" i="26"/>
  <c r="F673" i="26"/>
  <c r="F519" i="26"/>
  <c r="F97" i="26"/>
  <c r="F1065" i="26"/>
  <c r="F1354" i="26"/>
  <c r="F978" i="26"/>
  <c r="F992" i="26"/>
  <c r="F325" i="26"/>
  <c r="F1128" i="26"/>
  <c r="F565" i="26"/>
  <c r="F793" i="26"/>
  <c r="F197" i="26"/>
  <c r="F960" i="26"/>
  <c r="F213" i="26"/>
  <c r="F613" i="26"/>
  <c r="F47" i="26"/>
  <c r="F807" i="26"/>
  <c r="F1506" i="26"/>
  <c r="F1250" i="26"/>
  <c r="F215" i="26"/>
  <c r="F21" i="26"/>
  <c r="F1070" i="26"/>
  <c r="F800" i="26"/>
  <c r="F653" i="26"/>
  <c r="F644" i="26"/>
  <c r="F158" i="26"/>
  <c r="F1205" i="26"/>
  <c r="F603" i="26"/>
  <c r="F512" i="26"/>
  <c r="F1170" i="26"/>
  <c r="F756" i="26"/>
  <c r="F737" i="26"/>
  <c r="F1103" i="26"/>
  <c r="F235" i="26"/>
  <c r="F725" i="26"/>
  <c r="F777" i="26"/>
  <c r="F118" i="26"/>
  <c r="F550" i="26"/>
  <c r="F1120" i="26"/>
  <c r="F499" i="26"/>
  <c r="F888" i="26"/>
  <c r="F637" i="26"/>
  <c r="F217" i="26"/>
  <c r="F1038" i="26"/>
  <c r="F1393" i="26"/>
  <c r="F1385" i="26"/>
  <c r="F573" i="26"/>
  <c r="F869" i="26"/>
  <c r="F716" i="26"/>
  <c r="F1171" i="26"/>
  <c r="F963" i="26"/>
  <c r="F750" i="26"/>
  <c r="F1476" i="26"/>
  <c r="F494" i="26"/>
  <c r="F351" i="26"/>
  <c r="F923" i="26"/>
  <c r="F1349" i="26"/>
  <c r="F691" i="26"/>
  <c r="F166" i="26"/>
  <c r="F640" i="26"/>
  <c r="F383" i="26"/>
  <c r="F465" i="26"/>
  <c r="F1435" i="26"/>
  <c r="F755" i="26"/>
  <c r="F247" i="26"/>
  <c r="F1397" i="26"/>
  <c r="F925" i="26"/>
  <c r="F661" i="26"/>
  <c r="F946" i="26"/>
  <c r="F455" i="26"/>
  <c r="F194" i="26"/>
  <c r="F852" i="26"/>
  <c r="F1434" i="26"/>
  <c r="F1462" i="26"/>
  <c r="F162" i="26"/>
  <c r="F968" i="26"/>
  <c r="F371" i="26"/>
  <c r="F785" i="26"/>
  <c r="F1173" i="26"/>
  <c r="F1232" i="26"/>
  <c r="F40" i="26"/>
  <c r="F542" i="26"/>
  <c r="F470" i="26"/>
  <c r="F625" i="26"/>
  <c r="F199" i="26"/>
  <c r="F95" i="26"/>
  <c r="F229" i="26"/>
  <c r="F41" i="26"/>
  <c r="F332" i="26"/>
  <c r="F856" i="26"/>
  <c r="F865" i="26"/>
  <c r="F272" i="26"/>
  <c r="F530" i="26"/>
  <c r="F784" i="26"/>
  <c r="F493" i="26"/>
  <c r="F317" i="26"/>
  <c r="F206" i="26"/>
  <c r="F68" i="26"/>
  <c r="F160" i="26"/>
  <c r="F891" i="26"/>
  <c r="F490" i="26"/>
  <c r="F244" i="26"/>
  <c r="F309" i="26"/>
  <c r="F1143" i="26"/>
  <c r="F48" i="26"/>
  <c r="F91" i="26"/>
  <c r="F1007" i="26"/>
  <c r="F878" i="26"/>
  <c r="F813" i="26"/>
  <c r="F857" i="26"/>
  <c r="F812" i="26"/>
  <c r="F618" i="26"/>
  <c r="F365" i="26"/>
  <c r="F1155" i="26"/>
  <c r="F1383" i="26"/>
  <c r="F187" i="26"/>
  <c r="F1077" i="26"/>
  <c r="F209" i="26"/>
  <c r="F477" i="26"/>
  <c r="F321" i="26"/>
  <c r="F695" i="26"/>
  <c r="F1088" i="26"/>
  <c r="F1039" i="26"/>
  <c r="F212" i="26"/>
  <c r="F301" i="26"/>
  <c r="F1113" i="26"/>
  <c r="F543" i="26"/>
  <c r="F631" i="26"/>
  <c r="F399" i="26"/>
  <c r="F1483" i="26"/>
  <c r="F114" i="26"/>
  <c r="F341" i="26"/>
  <c r="F778" i="26"/>
  <c r="F708" i="26"/>
  <c r="F507" i="26"/>
  <c r="F1114" i="26"/>
  <c r="F409" i="26"/>
  <c r="F359" i="26"/>
  <c r="F441" i="26"/>
  <c r="F1028" i="26"/>
  <c r="F1329" i="26"/>
  <c r="F1009" i="26"/>
  <c r="F115" i="26"/>
  <c r="F487" i="26"/>
  <c r="F1237" i="26"/>
  <c r="F1106" i="26"/>
  <c r="F233" i="26"/>
  <c r="F279" i="26"/>
  <c r="F384" i="26"/>
  <c r="F1125" i="26"/>
  <c r="F105" i="26"/>
  <c r="F616" i="26"/>
  <c r="F1406" i="26"/>
  <c r="F1229" i="26"/>
  <c r="F620" i="26"/>
  <c r="F296" i="26"/>
  <c r="F752" i="26"/>
  <c r="F1139" i="26"/>
  <c r="F326" i="26"/>
  <c r="F559" i="26"/>
  <c r="F1178" i="26"/>
  <c r="F1371" i="26"/>
  <c r="F181" i="26"/>
  <c r="F57" i="26"/>
  <c r="F20" i="26"/>
  <c r="F193" i="26"/>
  <c r="F1455" i="26"/>
  <c r="F711" i="26"/>
  <c r="F1032" i="26"/>
  <c r="F1147" i="26"/>
  <c r="F1386" i="26"/>
  <c r="F406" i="26"/>
  <c r="F1027" i="26"/>
  <c r="F672" i="26"/>
  <c r="F170" i="26"/>
  <c r="F473" i="26"/>
  <c r="F214" i="26"/>
  <c r="F94" i="26"/>
  <c r="F62" i="26"/>
  <c r="F786" i="26"/>
  <c r="F622" i="26"/>
  <c r="F1095" i="26"/>
  <c r="F654" i="26"/>
  <c r="F258" i="26"/>
  <c r="F1067" i="26"/>
  <c r="F1421" i="26"/>
  <c r="F86" i="26"/>
  <c r="F1105" i="26"/>
  <c r="F414" i="26"/>
  <c r="F361" i="26"/>
  <c r="F336" i="26"/>
  <c r="F142" i="26"/>
  <c r="F1339" i="26"/>
  <c r="F1313" i="26"/>
  <c r="F169" i="26"/>
  <c r="F671" i="26"/>
  <c r="F1507" i="26"/>
  <c r="F1101" i="26"/>
  <c r="F80" i="26"/>
  <c r="F454" i="26"/>
  <c r="F600" i="26"/>
  <c r="F989" i="26"/>
  <c r="F101" i="26"/>
  <c r="F866" i="26"/>
  <c r="F1152" i="26"/>
  <c r="F1328" i="26"/>
  <c r="F867" i="26"/>
  <c r="F303" i="26"/>
  <c r="F281" i="26"/>
  <c r="F707" i="26"/>
  <c r="F1467" i="26"/>
  <c r="F1154" i="26"/>
  <c r="F55" i="26"/>
  <c r="F554" i="26"/>
  <c r="F830" i="26"/>
  <c r="F1082" i="26"/>
  <c r="F973" i="26"/>
  <c r="F935" i="26"/>
  <c r="F137" i="26"/>
  <c r="F1012" i="26"/>
  <c r="F577" i="26"/>
  <c r="F1174" i="26"/>
  <c r="F860" i="26"/>
  <c r="F1134" i="26"/>
  <c r="F464" i="26"/>
  <c r="F982" i="26"/>
  <c r="F259" i="26"/>
  <c r="F419" i="26"/>
  <c r="F218" i="26"/>
  <c r="F1037" i="26"/>
  <c r="F1457" i="26"/>
  <c r="F65" i="26"/>
  <c r="F897" i="26"/>
  <c r="F964" i="26"/>
  <c r="F719" i="26"/>
  <c r="F204" i="26"/>
  <c r="F873" i="26"/>
  <c r="F1047" i="26"/>
  <c r="F1164" i="26"/>
  <c r="F1335" i="26"/>
  <c r="F110" i="26"/>
  <c r="F1249" i="26"/>
  <c r="F1475" i="26"/>
  <c r="F745" i="26"/>
  <c r="F74" i="26"/>
  <c r="F845" i="26"/>
  <c r="F718" i="26"/>
  <c r="F372" i="26"/>
  <c r="F342" i="26"/>
  <c r="F103" i="26"/>
  <c r="F1487" i="26"/>
  <c r="F676" i="26"/>
  <c r="F188" i="26"/>
  <c r="F121" i="26"/>
  <c r="F1078" i="26"/>
  <c r="F313" i="26"/>
  <c r="F1201" i="26"/>
  <c r="F276" i="26"/>
  <c r="F1416" i="26"/>
  <c r="F1010" i="26"/>
  <c r="F747" i="26"/>
  <c r="F592" i="26"/>
  <c r="F1517" i="26"/>
  <c r="F1193" i="26"/>
  <c r="F186" i="26"/>
  <c r="F1145" i="26"/>
  <c r="F451" i="26"/>
  <c r="F439" i="26"/>
  <c r="F393" i="26"/>
  <c r="F678" i="26"/>
  <c r="F1334" i="26"/>
  <c r="F203" i="26"/>
  <c r="F128" i="26"/>
  <c r="F379" i="26"/>
  <c r="F79" i="26"/>
  <c r="F468" i="26"/>
  <c r="F200" i="26"/>
  <c r="F849" i="26"/>
  <c r="F1222" i="26"/>
  <c r="F232" i="26"/>
  <c r="F184" i="26"/>
  <c r="F310" i="26"/>
  <c r="F1502" i="26"/>
  <c r="F182" i="26"/>
  <c r="F1377" i="26"/>
  <c r="F378" i="26"/>
  <c r="F53" i="26"/>
  <c r="F243" i="26"/>
  <c r="F366" i="26"/>
  <c r="F870" i="26"/>
  <c r="F51" i="26"/>
  <c r="F1239" i="26"/>
  <c r="F1005" i="26"/>
  <c r="F1448" i="26"/>
  <c r="F1006" i="26"/>
  <c r="F721" i="26"/>
  <c r="F1146" i="26"/>
  <c r="F443" i="26"/>
  <c r="F1219" i="26"/>
  <c r="F816" i="26"/>
  <c r="F1231" i="26"/>
  <c r="F1492" i="26"/>
  <c r="F928" i="26"/>
  <c r="F1130" i="26"/>
  <c r="F144" i="26"/>
  <c r="F1414" i="26"/>
  <c r="F635" i="26"/>
  <c r="F551" i="26"/>
  <c r="F1018" i="26"/>
  <c r="F502" i="26"/>
  <c r="F832" i="26"/>
  <c r="F591" i="26"/>
  <c r="F521" i="26"/>
  <c r="F397" i="26"/>
  <c r="F1346" i="26"/>
  <c r="F882" i="26"/>
  <c r="F1151" i="26"/>
  <c r="F283" i="26"/>
  <c r="F999" i="26"/>
  <c r="F1073" i="26"/>
  <c r="F1115" i="26"/>
  <c r="F881" i="26"/>
  <c r="F647" i="26"/>
  <c r="F1048" i="26"/>
  <c r="F563" i="26"/>
  <c r="F389" i="26"/>
  <c r="F541" i="26"/>
  <c r="F133" i="26"/>
  <c r="F495" i="26"/>
  <c r="F991" i="26"/>
  <c r="F1015" i="26"/>
  <c r="F350" i="26"/>
  <c r="F872" i="26"/>
  <c r="F977" i="26"/>
  <c r="F734" i="26"/>
  <c r="F858" i="26"/>
  <c r="F697" i="26"/>
  <c r="F595" i="26"/>
  <c r="F1352" i="26"/>
  <c r="F1415" i="26"/>
  <c r="F949" i="26"/>
  <c r="F533" i="26"/>
  <c r="F728" i="26"/>
  <c r="F736" i="26"/>
  <c r="F1121" i="26"/>
  <c r="F1514" i="26"/>
  <c r="F1097" i="26"/>
  <c r="F315" i="26"/>
  <c r="F323" i="26"/>
  <c r="F1379" i="26"/>
  <c r="F210" i="26"/>
  <c r="F418" i="26"/>
  <c r="F1511" i="26"/>
  <c r="F929" i="26"/>
  <c r="F1436" i="26"/>
  <c r="F1494" i="26"/>
  <c r="F875" i="26"/>
  <c r="F769" i="26"/>
  <c r="F1431" i="26"/>
  <c r="F1168" i="26"/>
  <c r="F571" i="26"/>
  <c r="F27" i="26"/>
  <c r="F349" i="26"/>
  <c r="F738" i="26"/>
  <c r="F727" i="26"/>
  <c r="F883" i="26"/>
  <c r="F957" i="26"/>
  <c r="F54" i="26"/>
  <c r="F484" i="26"/>
  <c r="F183" i="26"/>
  <c r="F130" i="26"/>
  <c r="F893" i="26"/>
  <c r="F651" i="26"/>
  <c r="F516" i="26"/>
  <c r="F748" i="26"/>
  <c r="F702" i="26"/>
  <c r="F287" i="26"/>
  <c r="F535" i="26"/>
  <c r="F698" i="26"/>
  <c r="F139" i="26"/>
  <c r="F84" i="26"/>
  <c r="F726" i="26"/>
  <c r="F428" i="26"/>
  <c r="F129" i="26"/>
  <c r="F450" i="26"/>
  <c r="F396" i="26"/>
  <c r="F405" i="26"/>
  <c r="F423" i="26"/>
  <c r="F415" i="26"/>
  <c r="F131" i="26"/>
  <c r="F71" i="26"/>
  <c r="F582" i="26"/>
  <c r="F1094" i="26"/>
  <c r="F104" i="26"/>
  <c r="F93" i="26"/>
  <c r="F179" i="26"/>
  <c r="F886" i="26"/>
  <c r="F320" i="26"/>
  <c r="F855" i="26"/>
  <c r="F180" i="26"/>
  <c r="F1512" i="26"/>
  <c r="F634" i="26"/>
  <c r="F1394" i="26"/>
  <c r="F191" i="26"/>
  <c r="F416" i="26"/>
  <c r="F823" i="26"/>
  <c r="F792" i="26"/>
  <c r="F278" i="26"/>
  <c r="F810" i="26"/>
  <c r="F1391" i="26"/>
  <c r="F817" i="26"/>
  <c r="F912" i="26"/>
  <c r="F607" i="26"/>
  <c r="F124" i="26"/>
  <c r="F733" i="26"/>
  <c r="F368" i="26"/>
  <c r="F66" i="26"/>
  <c r="F818" i="26"/>
  <c r="F936" i="26"/>
  <c r="F763" i="26"/>
  <c r="F177" i="26"/>
  <c r="F587" i="26"/>
  <c r="F1133" i="26"/>
  <c r="F861" i="26"/>
  <c r="F401" i="26"/>
  <c r="F431" i="26"/>
  <c r="F1474" i="26"/>
  <c r="F1433" i="26"/>
  <c r="F363" i="26"/>
  <c r="F263" i="26"/>
  <c r="F1129" i="26"/>
  <c r="F373" i="26"/>
  <c r="F787" i="26"/>
  <c r="F1054" i="26"/>
  <c r="F111" i="26"/>
  <c r="F1321" i="26"/>
  <c r="F589" i="26"/>
  <c r="F90" i="26"/>
  <c r="F806" i="26"/>
  <c r="F674" i="26"/>
  <c r="F427" i="26"/>
  <c r="F404" i="26"/>
  <c r="F1470" i="26"/>
  <c r="F1471" i="26"/>
  <c r="F163" i="26"/>
  <c r="F937" i="26"/>
  <c r="F1169" i="26"/>
  <c r="F1191" i="26"/>
  <c r="F1160" i="26"/>
  <c r="F1400" i="26"/>
  <c r="F584" i="26"/>
  <c r="F293" i="26"/>
  <c r="F556" i="26"/>
  <c r="F583" i="26"/>
  <c r="F437" i="26"/>
  <c r="F794" i="26"/>
  <c r="F358" i="26"/>
  <c r="F448" i="26"/>
  <c r="F195" i="26"/>
  <c r="F612" i="26"/>
  <c r="F432" i="26"/>
  <c r="F1197" i="26"/>
  <c r="F606" i="26"/>
  <c r="F1465" i="26"/>
  <c r="F238" i="26"/>
  <c r="F318" i="26"/>
  <c r="F1446" i="26"/>
  <c r="F1428" i="26"/>
  <c r="F202" i="26"/>
  <c r="F687" i="26"/>
  <c r="F713" i="26"/>
  <c r="F411" i="26"/>
  <c r="F723" i="26"/>
  <c r="F126" i="26"/>
  <c r="F26" i="26"/>
  <c r="F201" i="26"/>
  <c r="F44" i="26"/>
  <c r="F1437" i="26"/>
  <c r="F790" i="26"/>
  <c r="F760" i="26"/>
  <c r="F820" i="26"/>
  <c r="F837" i="26"/>
  <c r="F1490" i="26"/>
  <c r="F753" i="26"/>
  <c r="F154" i="26"/>
  <c r="F1165" i="26"/>
  <c r="F220" i="26"/>
  <c r="F1043" i="26"/>
  <c r="F1408" i="26"/>
  <c r="F665" i="26"/>
  <c r="F783" i="26"/>
  <c r="F965" i="26"/>
  <c r="F1176" i="26"/>
  <c r="F32" i="26"/>
  <c r="F1323" i="26"/>
  <c r="F413" i="26"/>
  <c r="F1396" i="26"/>
  <c r="F1478" i="26"/>
  <c r="F1515" i="26"/>
  <c r="F1072" i="26"/>
  <c r="F669" i="26"/>
  <c r="F223" i="26"/>
  <c r="F1419" i="26"/>
  <c r="F88" i="26"/>
  <c r="F940" i="26"/>
  <c r="F119" i="26"/>
  <c r="F1342" i="26"/>
  <c r="F955" i="26"/>
  <c r="F1251" i="26"/>
  <c r="F469" i="26"/>
  <c r="F339" i="26"/>
  <c r="F267" i="26"/>
  <c r="F709" i="26"/>
  <c r="F46" i="26"/>
  <c r="F850" i="26"/>
  <c r="F466" i="26"/>
  <c r="F1510" i="26"/>
  <c r="F252" i="26"/>
  <c r="F1401" i="26"/>
  <c r="F138" i="26"/>
  <c r="F205" i="26"/>
  <c r="F938" i="26"/>
  <c r="F1355" i="26"/>
  <c r="F876" i="26"/>
  <c r="F795" i="26"/>
  <c r="F917" i="26"/>
  <c r="F172" i="26"/>
  <c r="F155" i="26"/>
  <c r="F1218" i="26"/>
  <c r="F1244" i="26"/>
  <c r="F1199" i="26"/>
  <c r="F285" i="26"/>
  <c r="F1367" i="26"/>
  <c r="F157" i="26"/>
  <c r="F950" i="26"/>
  <c r="F1061" i="26"/>
  <c r="F985" i="26"/>
  <c r="F1000" i="26"/>
  <c r="F1023" i="26"/>
  <c r="F987" i="26"/>
  <c r="F774" i="26"/>
  <c r="F956" i="26"/>
  <c r="F1460" i="26"/>
  <c r="F805" i="26"/>
  <c r="F567" i="26"/>
  <c r="F802" i="26"/>
  <c r="F221" i="26"/>
  <c r="F890" i="26"/>
  <c r="F1228" i="26"/>
  <c r="F566" i="26"/>
  <c r="F297" i="26"/>
  <c r="F689" i="26"/>
  <c r="F684" i="26"/>
  <c r="F789" i="26"/>
  <c r="F1109" i="26"/>
  <c r="F76" i="26"/>
  <c r="F461" i="26"/>
  <c r="F1388" i="26"/>
  <c r="F1477" i="26"/>
  <c r="F569" i="26"/>
  <c r="F433" i="26"/>
  <c r="F457" i="26"/>
  <c r="F927" i="26"/>
  <c r="F61" i="26"/>
  <c r="F78" i="26"/>
  <c r="F842" i="26"/>
  <c r="F1020" i="26"/>
  <c r="F1372" i="26"/>
  <c r="F265" i="26"/>
  <c r="F905" i="26"/>
  <c r="F1496" i="26"/>
  <c r="F357" i="26"/>
  <c r="F1317" i="26"/>
  <c r="F260" i="26"/>
  <c r="F148" i="26"/>
  <c r="F1340" i="26"/>
  <c r="F791" i="26"/>
  <c r="F246" i="26"/>
  <c r="F1348" i="26"/>
  <c r="F690" i="26"/>
  <c r="F731" i="26"/>
  <c r="F814" i="26"/>
  <c r="F381" i="26"/>
  <c r="F1126" i="26"/>
  <c r="F447" i="26"/>
  <c r="F489" i="26"/>
  <c r="F1395" i="26"/>
  <c r="F1135" i="26"/>
  <c r="F239" i="26"/>
  <c r="F242" i="26"/>
  <c r="F868" i="26"/>
  <c r="F257" i="26"/>
  <c r="F803" i="26"/>
  <c r="F688" i="26"/>
  <c r="F522" i="26"/>
  <c r="F64" i="26"/>
  <c r="F316" i="26"/>
  <c r="F608" i="26"/>
  <c r="F514" i="26"/>
  <c r="F847" i="26"/>
  <c r="F390" i="26"/>
  <c r="F248" i="26"/>
  <c r="F1380" i="26"/>
  <c r="F632" i="26"/>
  <c r="F1330" i="26"/>
  <c r="F1140" i="26"/>
  <c r="F895" i="26"/>
  <c r="F444" i="26"/>
  <c r="F1051" i="26"/>
  <c r="F537" i="26"/>
  <c r="F1503" i="26"/>
  <c r="F715" i="26"/>
  <c r="F1458" i="26"/>
  <c r="F152" i="26"/>
  <c r="F192" i="26"/>
  <c r="F863" i="26"/>
  <c r="F1091" i="26"/>
  <c r="F442" i="26"/>
  <c r="F874" i="26"/>
  <c r="F426" i="26"/>
  <c r="F585" i="26"/>
  <c r="F797" i="26"/>
  <c r="F1189" i="26"/>
  <c r="F926" i="26"/>
  <c r="F388" i="26"/>
  <c r="F722" i="26"/>
  <c r="F730" i="26"/>
  <c r="F1107" i="26"/>
  <c r="F1031" i="26"/>
  <c r="F145" i="26"/>
  <c r="F207" i="26"/>
  <c r="F1050" i="26"/>
  <c r="F836" i="26"/>
  <c r="F1127" i="26"/>
  <c r="F670" i="26"/>
  <c r="F798" i="26"/>
  <c r="F621" i="26"/>
  <c r="F264" i="26"/>
  <c r="F841" i="26"/>
  <c r="F1202" i="26"/>
  <c r="F417" i="26"/>
  <c r="F1417" i="26"/>
  <c r="F81" i="26"/>
  <c r="F42" i="26"/>
  <c r="F1405" i="26"/>
  <c r="F370" i="26"/>
  <c r="F619" i="26"/>
  <c r="F871" i="26"/>
  <c r="F1075" i="26"/>
  <c r="F190" i="26"/>
  <c r="F1144" i="26"/>
  <c r="F757" i="26"/>
  <c r="F479" i="26"/>
  <c r="F1378" i="26"/>
  <c r="F327" i="26"/>
  <c r="F1234" i="26"/>
  <c r="F480" i="26"/>
  <c r="F143" i="26"/>
  <c r="F827" i="26"/>
  <c r="F1362" i="26"/>
  <c r="F1040" i="26"/>
  <c r="F486" i="26"/>
  <c r="F828" i="26"/>
  <c r="F667" i="26"/>
  <c r="F436" i="26"/>
  <c r="F680" i="26"/>
  <c r="F746" i="26"/>
  <c r="F1123" i="26"/>
  <c r="F1001" i="26"/>
  <c r="F633" i="26"/>
  <c r="F269" i="26"/>
  <c r="F735" i="26"/>
  <c r="F96" i="26"/>
  <c r="F1472" i="26"/>
  <c r="F962" i="26"/>
  <c r="F1337" i="26"/>
  <c r="F971" i="26"/>
  <c r="F834" i="26"/>
  <c r="F478" i="26"/>
  <c r="F545" i="26"/>
  <c r="F932" i="26"/>
  <c r="F524" i="26"/>
  <c r="F270" i="26"/>
  <c r="F1098" i="26"/>
  <c r="F808" i="26"/>
  <c r="F1158" i="26"/>
  <c r="F771" i="26"/>
  <c r="F1182" i="26"/>
  <c r="F1011" i="26"/>
  <c r="F314" i="26"/>
  <c r="F1344" i="26"/>
  <c r="F280" i="26"/>
  <c r="F1132" i="26"/>
  <c r="F529" i="26"/>
  <c r="F72" i="26"/>
  <c r="F1227" i="26"/>
  <c r="F1456" i="26"/>
  <c r="F648" i="26"/>
  <c r="F1034" i="26"/>
  <c r="F73" i="26"/>
  <c r="F198" i="26"/>
  <c r="F476" i="26"/>
  <c r="F764" i="26"/>
  <c r="F1444" i="26"/>
  <c r="F1332" i="26"/>
  <c r="F979" i="26"/>
  <c r="F75" i="26"/>
  <c r="F159" i="26"/>
  <c r="F761" i="26"/>
  <c r="F642" i="26"/>
  <c r="F809" i="26"/>
  <c r="F749" i="26"/>
  <c r="F1214" i="26"/>
  <c r="F548" i="26"/>
  <c r="F219" i="26"/>
  <c r="F251" i="26"/>
  <c r="F1491" i="26"/>
  <c r="F1212" i="26"/>
  <c r="F1198" i="26"/>
  <c r="F682" i="26"/>
  <c r="F839" i="26"/>
  <c r="F578" i="26"/>
  <c r="F178" i="26"/>
  <c r="F540" i="26"/>
  <c r="F100" i="26"/>
  <c r="F308" i="26"/>
  <c r="F1141" i="26"/>
  <c r="F237" i="26"/>
  <c r="F112" i="26"/>
  <c r="F536" i="26"/>
  <c r="F1190" i="26"/>
  <c r="F1253" i="26"/>
  <c r="F28" i="26"/>
  <c r="F782" i="26"/>
  <c r="F557" i="26"/>
  <c r="F580" i="26"/>
  <c r="F1498" i="26"/>
  <c r="F345" i="26"/>
  <c r="F1350" i="26"/>
  <c r="F38" i="26"/>
  <c r="F829" i="26"/>
  <c r="F337" i="26"/>
  <c r="F117" i="26"/>
  <c r="F568" i="26"/>
  <c r="F449" i="26"/>
  <c r="F1364" i="26"/>
  <c r="F859" i="26"/>
  <c r="F6" i="26"/>
  <c r="F7" i="26"/>
  <c r="F5" i="26"/>
  <c r="F10" i="26"/>
  <c r="F11" i="26"/>
  <c r="F4" i="26"/>
  <c r="F12" i="26"/>
  <c r="F15" i="26"/>
  <c r="F9" i="26"/>
  <c r="F13" i="26"/>
  <c r="F8" i="26"/>
  <c r="F3" i="26"/>
  <c r="W1599" i="7"/>
  <c r="X1544" i="7"/>
  <c r="W1265" i="7"/>
  <c r="W1612" i="7"/>
  <c r="X1647" i="7"/>
  <c r="X1565" i="7"/>
  <c r="W1282" i="7"/>
  <c r="X1592" i="7"/>
  <c r="X1633" i="7"/>
  <c r="X1262" i="7"/>
  <c r="X1553" i="7"/>
  <c r="W1266" i="7"/>
  <c r="W1629" i="7"/>
  <c r="W1542" i="7"/>
  <c r="X1658" i="7"/>
  <c r="X1570" i="7"/>
  <c r="X1284" i="7"/>
  <c r="W1639" i="7"/>
  <c r="W1590" i="7"/>
  <c r="X1569" i="7"/>
  <c r="W1289" i="7"/>
  <c r="W1673" i="7"/>
  <c r="X1677" i="7"/>
  <c r="W1588" i="7"/>
  <c r="X1621" i="7"/>
  <c r="X1674" i="7"/>
  <c r="X1611" i="7"/>
  <c r="W1575" i="7"/>
  <c r="X1309" i="7"/>
  <c r="W1671" i="7"/>
  <c r="X1644" i="7"/>
  <c r="X1630" i="7"/>
  <c r="W1659" i="7"/>
  <c r="W1598" i="7"/>
  <c r="W1573" i="7"/>
  <c r="W1608" i="7"/>
  <c r="X1589" i="7"/>
  <c r="X1591" i="7"/>
  <c r="X1670" i="7"/>
  <c r="X1648" i="7"/>
  <c r="W1642" i="7"/>
  <c r="X1640" i="7"/>
  <c r="W1586" i="7"/>
  <c r="W1636" i="7"/>
  <c r="W1572" i="7"/>
  <c r="W1620" i="7"/>
  <c r="W1582" i="7"/>
  <c r="W1273" i="7"/>
  <c r="W1646" i="7"/>
  <c r="X1625" i="7"/>
  <c r="W1623" i="7"/>
  <c r="X1301" i="7"/>
  <c r="W1617" i="7"/>
  <c r="W1541" i="7"/>
  <c r="X1293" i="7"/>
  <c r="W1686" i="7"/>
  <c r="X1679" i="7"/>
  <c r="W1580" i="7"/>
  <c r="X1604" i="7"/>
  <c r="X1667" i="7"/>
  <c r="W1538" i="7"/>
  <c r="W1595" i="7"/>
  <c r="W1632" i="7"/>
  <c r="X1607" i="7"/>
  <c r="W1571" i="7"/>
  <c r="X1545" i="7"/>
  <c r="W1558" i="7"/>
  <c r="X1626" i="7"/>
  <c r="X1616" i="7"/>
  <c r="W1687" i="7"/>
  <c r="W1657" i="7"/>
  <c r="X1548" i="7"/>
  <c r="X1302" i="7"/>
  <c r="W1264" i="7"/>
  <c r="X1577" i="7"/>
  <c r="W1619" i="7"/>
  <c r="X1655" i="7"/>
  <c r="X1684" i="7"/>
  <c r="X1525" i="7"/>
  <c r="X1635" i="7"/>
  <c r="W1295" i="7"/>
  <c r="W1529" i="7"/>
  <c r="W1651" i="7"/>
  <c r="W1654" i="7"/>
  <c r="X1634" i="7"/>
  <c r="X1685" i="7"/>
  <c r="W1665" i="7"/>
  <c r="W1618" i="7"/>
  <c r="X1578" i="7"/>
  <c r="X1614" i="7"/>
  <c r="X1551" i="7"/>
  <c r="W1562" i="7"/>
  <c r="X1560" i="7"/>
  <c r="X1556" i="7"/>
  <c r="W1576" i="7"/>
  <c r="W1615" i="7"/>
  <c r="X1600" i="7"/>
  <c r="X1605" i="7"/>
  <c r="X1537" i="7"/>
  <c r="X1268" i="7"/>
  <c r="X1669" i="7"/>
  <c r="X1643" i="7"/>
  <c r="W1613" i="7"/>
  <c r="X1609" i="7"/>
  <c r="W1584" i="7"/>
  <c r="X1656" i="7"/>
  <c r="W1602" i="7"/>
  <c r="W1568" i="7"/>
  <c r="X1641" i="7"/>
  <c r="W1527" i="7"/>
  <c r="X1574" i="7"/>
  <c r="W1622" i="7"/>
  <c r="X1627" i="7"/>
  <c r="W1650" i="7"/>
  <c r="U1100" i="7"/>
  <c r="V1100" i="7" s="1"/>
  <c r="U136" i="7"/>
  <c r="V136" i="7" s="1"/>
  <c r="X136" i="7" s="1"/>
  <c r="U1381" i="7"/>
  <c r="V1381" i="7" s="1"/>
  <c r="U903" i="7"/>
  <c r="V903" i="7" s="1"/>
  <c r="W903" i="7" s="1"/>
  <c r="U403" i="7"/>
  <c r="V403" i="7" s="1"/>
  <c r="U54" i="7"/>
  <c r="V54" i="7" s="1"/>
  <c r="W54" i="7" s="1"/>
  <c r="U296" i="7"/>
  <c r="V296" i="7" s="1"/>
  <c r="U317" i="7"/>
  <c r="V317" i="7" s="1"/>
  <c r="W317" i="7" s="1"/>
  <c r="U1461" i="7"/>
  <c r="V1461" i="7" s="1"/>
  <c r="U387" i="7"/>
  <c r="V387" i="7" s="1"/>
  <c r="U1015" i="7"/>
  <c r="V1015" i="7" s="1"/>
  <c r="X1015" i="7" s="1"/>
  <c r="U62" i="7"/>
  <c r="V62" i="7" s="1"/>
  <c r="U211" i="7"/>
  <c r="V211" i="7" s="1"/>
  <c r="U95" i="7"/>
  <c r="V95" i="7" s="1"/>
  <c r="U713" i="7"/>
  <c r="V713" i="7" s="1"/>
  <c r="X713" i="7" s="1"/>
  <c r="U502" i="7"/>
  <c r="V502" i="7" s="1"/>
  <c r="W502" i="7" s="1"/>
  <c r="U389" i="7"/>
  <c r="V389" i="7" s="1"/>
  <c r="U647" i="7"/>
  <c r="V647" i="7" s="1"/>
  <c r="X647" i="7" s="1"/>
  <c r="U185" i="7"/>
  <c r="V185" i="7" s="1"/>
  <c r="X185" i="7" s="1"/>
  <c r="U1039" i="7"/>
  <c r="V1039" i="7" s="1"/>
  <c r="U385" i="7"/>
  <c r="V385" i="7" s="1"/>
  <c r="U901" i="7"/>
  <c r="V901" i="7" s="1"/>
  <c r="W901" i="7" s="1"/>
  <c r="U1246" i="7"/>
  <c r="V1246" i="7" s="1"/>
  <c r="X1246" i="7" s="1"/>
  <c r="U785" i="7"/>
  <c r="V785" i="7" s="1"/>
  <c r="W785" i="7" s="1"/>
  <c r="U93" i="7"/>
  <c r="V93" i="7" s="1"/>
  <c r="U445" i="7"/>
  <c r="V445" i="7" s="1"/>
  <c r="W445" i="7" s="1"/>
  <c r="U366" i="7"/>
  <c r="V366" i="7" s="1"/>
  <c r="X366" i="7" s="1"/>
  <c r="U793" i="7"/>
  <c r="V793" i="7" s="1"/>
  <c r="W793" i="7" s="1"/>
  <c r="U1494" i="7"/>
  <c r="V1494" i="7" s="1"/>
  <c r="U1379" i="7"/>
  <c r="V1379" i="7" s="1"/>
  <c r="W1379" i="7" s="1"/>
  <c r="U1096" i="7"/>
  <c r="V1096" i="7" s="1"/>
  <c r="X1096" i="7" s="1"/>
  <c r="U787" i="7"/>
  <c r="V787" i="7" s="1"/>
  <c r="X787" i="7" s="1"/>
  <c r="U629" i="7"/>
  <c r="V629" i="7" s="1"/>
  <c r="U29" i="7"/>
  <c r="V29" i="7" s="1"/>
  <c r="W29" i="7" s="1"/>
  <c r="U960" i="7"/>
  <c r="V960" i="7" s="1"/>
  <c r="U680" i="7"/>
  <c r="V680" i="7" s="1"/>
  <c r="U860" i="7"/>
  <c r="V860" i="7" s="1"/>
  <c r="U1241" i="7"/>
  <c r="V1241" i="7" s="1"/>
  <c r="U1125" i="7"/>
  <c r="V1125" i="7" s="1"/>
  <c r="U951" i="7"/>
  <c r="V951" i="7" s="1"/>
  <c r="W951" i="7" s="1"/>
  <c r="U1433" i="7"/>
  <c r="V1433" i="7" s="1"/>
  <c r="U716" i="7"/>
  <c r="V716" i="7" s="1"/>
  <c r="W716" i="7" s="1"/>
  <c r="U623" i="7"/>
  <c r="V623" i="7" s="1"/>
  <c r="W623" i="7" s="1"/>
  <c r="U582" i="7"/>
  <c r="V582" i="7" s="1"/>
  <c r="X582" i="7" s="1"/>
  <c r="U855" i="7"/>
  <c r="V855" i="7" s="1"/>
  <c r="U1376" i="7"/>
  <c r="V1376" i="7" s="1"/>
  <c r="U264" i="7"/>
  <c r="V264" i="7" s="1"/>
  <c r="X264" i="7" s="1"/>
  <c r="U1383" i="7"/>
  <c r="V1383" i="7" s="1"/>
  <c r="U708" i="7"/>
  <c r="V708" i="7" s="1"/>
  <c r="U1423" i="7"/>
  <c r="V1423" i="7" s="1"/>
  <c r="X1423" i="7" s="1"/>
  <c r="U842" i="7"/>
  <c r="V842" i="7" s="1"/>
  <c r="U1171" i="7"/>
  <c r="V1171" i="7" s="1"/>
  <c r="U278" i="7"/>
  <c r="V278" i="7" s="1"/>
  <c r="U35" i="7"/>
  <c r="V35" i="7" s="1"/>
  <c r="W35" i="7" s="1"/>
  <c r="U1046" i="7"/>
  <c r="V1046" i="7" s="1"/>
  <c r="X1046" i="7" s="1"/>
  <c r="U359" i="7"/>
  <c r="V359" i="7" s="1"/>
  <c r="X359" i="7" s="1"/>
  <c r="U940" i="7"/>
  <c r="V940" i="7" s="1"/>
  <c r="U592" i="7"/>
  <c r="V592" i="7" s="1"/>
  <c r="W592" i="7" s="1"/>
  <c r="U969" i="7"/>
  <c r="V969" i="7" s="1"/>
  <c r="X969" i="7" s="1"/>
  <c r="U1180" i="7"/>
  <c r="V1180" i="7" s="1"/>
  <c r="W1180" i="7" s="1"/>
  <c r="U311" i="7"/>
  <c r="V311" i="7" s="1"/>
  <c r="U225" i="7"/>
  <c r="V225" i="7" s="1"/>
  <c r="X225" i="7" s="1"/>
  <c r="U808" i="7"/>
  <c r="V808" i="7" s="1"/>
  <c r="W808" i="7" s="1"/>
  <c r="U1251" i="7"/>
  <c r="V1251" i="7" s="1"/>
  <c r="W1251" i="7" s="1"/>
  <c r="U618" i="7"/>
  <c r="V618" i="7" s="1"/>
  <c r="U1442" i="7"/>
  <c r="V1442" i="7" s="1"/>
  <c r="X1442" i="7" s="1"/>
  <c r="U448" i="7"/>
  <c r="V448" i="7" s="1"/>
  <c r="W448" i="7" s="1"/>
  <c r="U141" i="7"/>
  <c r="V141" i="7" s="1"/>
  <c r="W141" i="7" s="1"/>
  <c r="U521" i="7"/>
  <c r="V521" i="7" s="1"/>
  <c r="U1005" i="7"/>
  <c r="V1005" i="7" s="1"/>
  <c r="W1005" i="7" s="1"/>
  <c r="U510" i="7"/>
  <c r="V510" i="7" s="1"/>
  <c r="W510" i="7" s="1"/>
  <c r="U1231" i="7"/>
  <c r="V1231" i="7" s="1"/>
  <c r="X1231" i="7" s="1"/>
  <c r="U522" i="7"/>
  <c r="V522" i="7" s="1"/>
  <c r="U1089" i="7"/>
  <c r="V1089" i="7" s="1"/>
  <c r="U379" i="7"/>
  <c r="V379" i="7" s="1"/>
  <c r="X379" i="7" s="1"/>
  <c r="U815" i="7"/>
  <c r="V815" i="7" s="1"/>
  <c r="X815" i="7" s="1"/>
  <c r="U1195" i="7"/>
  <c r="V1195" i="7" s="1"/>
  <c r="U530" i="7"/>
  <c r="V530" i="7" s="1"/>
  <c r="W530" i="7" s="1"/>
  <c r="U1025" i="7"/>
  <c r="V1025" i="7" s="1"/>
  <c r="X1025" i="7" s="1"/>
  <c r="U825" i="7"/>
  <c r="V825" i="7" s="1"/>
  <c r="X825" i="7" s="1"/>
  <c r="U794" i="7"/>
  <c r="V794" i="7" s="1"/>
  <c r="U1403" i="7"/>
  <c r="V1403" i="7" s="1"/>
  <c r="U611" i="7"/>
  <c r="V611" i="7" s="1"/>
  <c r="W611" i="7" s="1"/>
  <c r="U1240" i="7"/>
  <c r="V1240" i="7" s="1"/>
  <c r="W1240" i="7" s="1"/>
  <c r="U906" i="7"/>
  <c r="V906" i="7" s="1"/>
  <c r="U933" i="7"/>
  <c r="V933" i="7" s="1"/>
  <c r="W933" i="7" s="1"/>
  <c r="U840" i="7"/>
  <c r="V840" i="7" s="1"/>
  <c r="W840" i="7" s="1"/>
  <c r="U485" i="7"/>
  <c r="V485" i="7" s="1"/>
  <c r="X485" i="7" s="1"/>
  <c r="U209" i="7"/>
  <c r="V209" i="7" s="1"/>
  <c r="U971" i="7"/>
  <c r="V971" i="7" s="1"/>
  <c r="X971" i="7" s="1"/>
  <c r="U79" i="7"/>
  <c r="V79" i="7" s="1"/>
  <c r="U935" i="7"/>
  <c r="V935" i="7" s="1"/>
  <c r="W935" i="7" s="1"/>
  <c r="U84" i="7"/>
  <c r="V84" i="7" s="1"/>
  <c r="U411" i="7"/>
  <c r="V411" i="7" s="1"/>
  <c r="X411" i="7" s="1"/>
  <c r="U171" i="7"/>
  <c r="V171" i="7" s="1"/>
  <c r="U934" i="7"/>
  <c r="V934" i="7" s="1"/>
  <c r="W934" i="7" s="1"/>
  <c r="U465" i="7"/>
  <c r="V465" i="7" s="1"/>
  <c r="U263" i="7"/>
  <c r="V263" i="7" s="1"/>
  <c r="W263" i="7" s="1"/>
  <c r="U1034" i="7"/>
  <c r="V1034" i="7" s="1"/>
  <c r="W1034" i="7" s="1"/>
  <c r="U402" i="7"/>
  <c r="V402" i="7" s="1"/>
  <c r="W402" i="7" s="1"/>
  <c r="U771" i="7"/>
  <c r="V771" i="7" s="1"/>
  <c r="U806" i="7"/>
  <c r="V806" i="7" s="1"/>
  <c r="W806" i="7" s="1"/>
  <c r="U1193" i="7"/>
  <c r="V1193" i="7" s="1"/>
  <c r="X1193" i="7" s="1"/>
  <c r="U130" i="7"/>
  <c r="V130" i="7" s="1"/>
  <c r="U31" i="7"/>
  <c r="V31" i="7" s="1"/>
  <c r="U707" i="7"/>
  <c r="V707" i="7" s="1"/>
  <c r="W707" i="7" s="1"/>
  <c r="U203" i="7"/>
  <c r="V203" i="7" s="1"/>
  <c r="X203" i="7" s="1"/>
  <c r="U554" i="7"/>
  <c r="V554" i="7" s="1"/>
  <c r="W554" i="7" s="1"/>
  <c r="U101" i="7"/>
  <c r="V101" i="7" s="1"/>
  <c r="U1161" i="7"/>
  <c r="V1161" i="7" s="1"/>
  <c r="U1083" i="7"/>
  <c r="V1083" i="7" s="1"/>
  <c r="X1083" i="7" s="1"/>
  <c r="U689" i="7"/>
  <c r="V689" i="7" s="1"/>
  <c r="W689" i="7" s="1"/>
  <c r="U560" i="7"/>
  <c r="V560" i="7" s="1"/>
  <c r="U587" i="7"/>
  <c r="V587" i="7" s="1"/>
  <c r="X587" i="7" s="1"/>
  <c r="U173" i="7"/>
  <c r="V173" i="7" s="1"/>
  <c r="X173" i="7" s="1"/>
  <c r="U81" i="7"/>
  <c r="V81" i="7" s="1"/>
  <c r="X81" i="7" s="1"/>
  <c r="U118" i="7"/>
  <c r="V118" i="7" s="1"/>
  <c r="U492" i="7"/>
  <c r="V492" i="7" s="1"/>
  <c r="X492" i="7" s="1"/>
  <c r="U703" i="7"/>
  <c r="V703" i="7" s="1"/>
  <c r="W703" i="7" s="1"/>
  <c r="U1010" i="7"/>
  <c r="V1010" i="7" s="1"/>
  <c r="W1010" i="7" s="1"/>
  <c r="U181" i="7"/>
  <c r="V181" i="7" s="1"/>
  <c r="U789" i="7"/>
  <c r="V789" i="7" s="1"/>
  <c r="U883" i="7"/>
  <c r="V883" i="7" s="1"/>
  <c r="X883" i="7" s="1"/>
  <c r="U1105" i="7"/>
  <c r="V1105" i="7" s="1"/>
  <c r="U777" i="7"/>
  <c r="V777" i="7" s="1"/>
  <c r="U919" i="7"/>
  <c r="V919" i="7" s="1"/>
  <c r="X919" i="7" s="1"/>
  <c r="U298" i="7"/>
  <c r="V298" i="7" s="1"/>
  <c r="W298" i="7" s="1"/>
  <c r="U1048" i="7"/>
  <c r="V1048" i="7" s="1"/>
  <c r="W1048" i="7" s="1"/>
  <c r="U474" i="7"/>
  <c r="V474" i="7" s="1"/>
  <c r="U1378" i="7"/>
  <c r="V1378" i="7" s="1"/>
  <c r="U512" i="7"/>
  <c r="V512" i="7" s="1"/>
  <c r="X512" i="7" s="1"/>
  <c r="U1042" i="7"/>
  <c r="V1042" i="7" s="1"/>
  <c r="W1042" i="7" s="1"/>
  <c r="U910" i="7"/>
  <c r="V910" i="7" s="1"/>
  <c r="U109" i="7"/>
  <c r="V109" i="7" s="1"/>
  <c r="X109" i="7" s="1"/>
  <c r="U1027" i="7"/>
  <c r="V1027" i="7" s="1"/>
  <c r="X1027" i="7" s="1"/>
  <c r="U1103" i="7"/>
  <c r="V1103" i="7" s="1"/>
  <c r="W1103" i="7" s="1"/>
  <c r="U1488" i="7"/>
  <c r="V1488" i="7" s="1"/>
  <c r="U424" i="7"/>
  <c r="V424" i="7" s="1"/>
  <c r="U736" i="7"/>
  <c r="V736" i="7" s="1"/>
  <c r="U1220" i="7"/>
  <c r="V1220" i="7" s="1"/>
  <c r="U24" i="7"/>
  <c r="V24" i="7" s="1"/>
  <c r="U1111" i="7"/>
  <c r="V1111" i="7" s="1"/>
  <c r="X1111" i="7" s="1"/>
  <c r="U962" i="7"/>
  <c r="V962" i="7" s="1"/>
  <c r="U929" i="7"/>
  <c r="V929" i="7" s="1"/>
  <c r="X929" i="7" s="1"/>
  <c r="U626" i="7"/>
  <c r="V626" i="7" s="1"/>
  <c r="U790" i="7"/>
  <c r="V790" i="7" s="1"/>
  <c r="U415" i="7"/>
  <c r="V415" i="7" s="1"/>
  <c r="X415" i="7" s="1"/>
  <c r="U1236" i="7"/>
  <c r="V1236" i="7" s="1"/>
  <c r="X1236" i="7" s="1"/>
  <c r="U3" i="7"/>
  <c r="V3" i="7" s="1"/>
  <c r="U1424" i="7"/>
  <c r="V1424" i="7" s="1"/>
  <c r="W1424" i="7" s="1"/>
  <c r="U1476" i="7"/>
  <c r="V1476" i="7" s="1"/>
  <c r="X1476" i="7" s="1"/>
  <c r="U975" i="7"/>
  <c r="V975" i="7" s="1"/>
  <c r="X975" i="7" s="1"/>
  <c r="U1210" i="7"/>
  <c r="V1210" i="7" s="1"/>
  <c r="U122" i="7"/>
  <c r="V122" i="7" s="1"/>
  <c r="W122" i="7" s="1"/>
  <c r="U1402" i="7"/>
  <c r="V1402" i="7" s="1"/>
  <c r="X1402" i="7" s="1"/>
  <c r="U1177" i="7"/>
  <c r="V1177" i="7" s="1"/>
  <c r="U1088" i="7"/>
  <c r="V1088" i="7" s="1"/>
  <c r="U908" i="7"/>
  <c r="V908" i="7" s="1"/>
  <c r="U1364" i="7"/>
  <c r="V1364" i="7" s="1"/>
  <c r="X1364" i="7" s="1"/>
  <c r="U1388" i="7"/>
  <c r="V1388" i="7" s="1"/>
  <c r="U1217" i="7"/>
  <c r="V1217" i="7" s="1"/>
  <c r="U993" i="7"/>
  <c r="V993" i="7" s="1"/>
  <c r="U420" i="7"/>
  <c r="V420" i="7" s="1"/>
  <c r="W420" i="7" s="1"/>
  <c r="U16" i="7"/>
  <c r="V16" i="7" s="1"/>
  <c r="U999" i="7"/>
  <c r="V999" i="7" s="1"/>
  <c r="U630" i="7"/>
  <c r="V630" i="7" s="1"/>
  <c r="X630" i="7" s="1"/>
  <c r="U1404" i="7"/>
  <c r="V1404" i="7" s="1"/>
  <c r="X1404" i="7" s="1"/>
  <c r="U423" i="7"/>
  <c r="V423" i="7" s="1"/>
  <c r="W423" i="7" s="1"/>
  <c r="U1481" i="7"/>
  <c r="V1481" i="7" s="1"/>
  <c r="U260" i="7"/>
  <c r="V260" i="7" s="1"/>
  <c r="X260" i="7" s="1"/>
  <c r="U133" i="7"/>
  <c r="V133" i="7" s="1"/>
  <c r="X133" i="7" s="1"/>
  <c r="U286" i="7"/>
  <c r="V286" i="7" s="1"/>
  <c r="U949" i="7"/>
  <c r="V949" i="7" s="1"/>
  <c r="U461" i="7"/>
  <c r="V461" i="7" s="1"/>
  <c r="W461" i="7" s="1"/>
  <c r="U184" i="7"/>
  <c r="V184" i="7" s="1"/>
  <c r="X184" i="7" s="1"/>
  <c r="U436" i="7"/>
  <c r="V436" i="7" s="1"/>
  <c r="W436" i="7" s="1"/>
  <c r="U395" i="7"/>
  <c r="V395" i="7" s="1"/>
  <c r="U544" i="7"/>
  <c r="V544" i="7" s="1"/>
  <c r="W544" i="7" s="1"/>
  <c r="U778" i="7"/>
  <c r="V778" i="7" s="1"/>
  <c r="W778" i="7" s="1"/>
  <c r="U97" i="7"/>
  <c r="V97" i="7" s="1"/>
  <c r="X97" i="7" s="1"/>
  <c r="U686" i="7"/>
  <c r="V686" i="7" s="1"/>
  <c r="U473" i="7"/>
  <c r="V473" i="7" s="1"/>
  <c r="W473" i="7" s="1"/>
  <c r="U650" i="7"/>
  <c r="V650" i="7" s="1"/>
  <c r="W650" i="7" s="1"/>
  <c r="U174" i="7"/>
  <c r="V174" i="7" s="1"/>
  <c r="W174" i="7" s="1"/>
  <c r="U237" i="7"/>
  <c r="V237" i="7" s="1"/>
  <c r="U1337" i="7"/>
  <c r="V1337" i="7" s="1"/>
  <c r="U357" i="7"/>
  <c r="V357" i="7" s="1"/>
  <c r="W357" i="7" s="1"/>
  <c r="U116" i="7"/>
  <c r="V116" i="7" s="1"/>
  <c r="W116" i="7" s="1"/>
  <c r="U256" i="7"/>
  <c r="V256" i="7" s="1"/>
  <c r="X256" i="7" s="1"/>
  <c r="U253" i="7"/>
  <c r="V253" i="7" s="1"/>
  <c r="X253" i="7" s="1"/>
  <c r="U196" i="7"/>
  <c r="V196" i="7" s="1"/>
  <c r="W196" i="7" s="1"/>
  <c r="U1143" i="7"/>
  <c r="V1143" i="7" s="1"/>
  <c r="U659" i="7"/>
  <c r="V659" i="7" s="1"/>
  <c r="U702" i="7"/>
  <c r="V702" i="7" s="1"/>
  <c r="X702" i="7" s="1"/>
  <c r="U1218" i="7"/>
  <c r="V1218" i="7" s="1"/>
  <c r="X1218" i="7" s="1"/>
  <c r="U417" i="7"/>
  <c r="V417" i="7" s="1"/>
  <c r="U155" i="7"/>
  <c r="V155" i="7" s="1"/>
  <c r="U950" i="7"/>
  <c r="V950" i="7" s="1"/>
  <c r="X950" i="7" s="1"/>
  <c r="U434" i="7"/>
  <c r="V434" i="7" s="1"/>
  <c r="X434" i="7" s="1"/>
  <c r="U1440" i="7"/>
  <c r="V1440" i="7" s="1"/>
  <c r="W1440" i="7" s="1"/>
  <c r="U575" i="7"/>
  <c r="V575" i="7" s="1"/>
  <c r="X575" i="7" s="1"/>
  <c r="U1340" i="7"/>
  <c r="V1340" i="7" s="1"/>
  <c r="U50" i="7"/>
  <c r="V50" i="7" s="1"/>
  <c r="W50" i="7" s="1"/>
  <c r="U1073" i="7"/>
  <c r="V1073" i="7" s="1"/>
  <c r="X1073" i="7" s="1"/>
  <c r="U1511" i="7"/>
  <c r="V1511" i="7" s="1"/>
  <c r="U1374" i="7"/>
  <c r="V1374" i="7" s="1"/>
  <c r="U509" i="7"/>
  <c r="V509" i="7" s="1"/>
  <c r="X509" i="7" s="1"/>
  <c r="U1032" i="7"/>
  <c r="V1032" i="7" s="1"/>
  <c r="U1411" i="7"/>
  <c r="V1411" i="7" s="1"/>
  <c r="W1411" i="7" s="1"/>
  <c r="U664" i="7"/>
  <c r="V664" i="7" s="1"/>
  <c r="X664" i="7" s="1"/>
  <c r="U391" i="7"/>
  <c r="V391" i="7" s="1"/>
  <c r="X391" i="7" s="1"/>
  <c r="U1380" i="7"/>
  <c r="V1380" i="7" s="1"/>
  <c r="X1380" i="7" s="1"/>
  <c r="U21" i="7"/>
  <c r="V21" i="7" s="1"/>
  <c r="U327" i="7"/>
  <c r="V327" i="7" s="1"/>
  <c r="U294" i="7"/>
  <c r="V294" i="7" s="1"/>
  <c r="W294" i="7" s="1"/>
  <c r="U553" i="7"/>
  <c r="V553" i="7" s="1"/>
  <c r="U865" i="7"/>
  <c r="V865" i="7" s="1"/>
  <c r="U1397" i="7"/>
  <c r="V1397" i="7" s="1"/>
  <c r="X1397" i="7" s="1"/>
  <c r="U236" i="7"/>
  <c r="V236" i="7" s="1"/>
  <c r="W236" i="7" s="1"/>
  <c r="U980" i="7"/>
  <c r="V980" i="7" s="1"/>
  <c r="X980" i="7" s="1"/>
  <c r="U795" i="7"/>
  <c r="V795" i="7" s="1"/>
  <c r="U1393" i="7"/>
  <c r="V1393" i="7" s="1"/>
  <c r="W1393" i="7" s="1"/>
  <c r="U55" i="7"/>
  <c r="V55" i="7" s="1"/>
  <c r="U964" i="7"/>
  <c r="V964" i="7" s="1"/>
  <c r="W964" i="7" s="1"/>
  <c r="U39" i="7"/>
  <c r="V39" i="7" s="1"/>
  <c r="U812" i="7"/>
  <c r="V812" i="7" s="1"/>
  <c r="X812" i="7" s="1"/>
  <c r="U1318" i="7"/>
  <c r="V1318" i="7" s="1"/>
  <c r="W1318" i="7" s="1"/>
  <c r="U1253" i="7"/>
  <c r="V1253" i="7" s="1"/>
  <c r="U232" i="7"/>
  <c r="V232" i="7" s="1"/>
  <c r="U859" i="7"/>
  <c r="V859" i="7" s="1"/>
  <c r="X859" i="7" s="1"/>
  <c r="U1086" i="7"/>
  <c r="V1086" i="7" s="1"/>
  <c r="X1086" i="7" s="1"/>
  <c r="U1456" i="7"/>
  <c r="V1456" i="7" s="1"/>
  <c r="X1456" i="7" s="1"/>
  <c r="U77" i="7"/>
  <c r="V77" i="7" s="1"/>
  <c r="U312" i="7"/>
  <c r="V312" i="7" s="1"/>
  <c r="W312" i="7" s="1"/>
  <c r="U924" i="7"/>
  <c r="V924" i="7" s="1"/>
  <c r="X924" i="7" s="1"/>
  <c r="U1157" i="7"/>
  <c r="V1157" i="7" s="1"/>
  <c r="X1157" i="7" s="1"/>
  <c r="U1197" i="7"/>
  <c r="V1197" i="7" s="1"/>
  <c r="U1499" i="7"/>
  <c r="V1499" i="7" s="1"/>
  <c r="U2" i="7"/>
  <c r="V2" i="7" s="1"/>
  <c r="U606" i="7"/>
  <c r="V606" i="7" s="1"/>
  <c r="U992" i="7"/>
  <c r="V992" i="7" s="1"/>
  <c r="U363" i="7"/>
  <c r="V363" i="7" s="1"/>
  <c r="X363" i="7" s="1"/>
  <c r="U827" i="7"/>
  <c r="V827" i="7" s="1"/>
  <c r="W827" i="7" s="1"/>
  <c r="U569" i="7"/>
  <c r="V569" i="7" s="1"/>
  <c r="X569" i="7" s="1"/>
  <c r="U252" i="7"/>
  <c r="V252" i="7" s="1"/>
  <c r="X252" i="7" s="1"/>
  <c r="U309" i="7"/>
  <c r="V309" i="7" s="1"/>
  <c r="X309" i="7" s="1"/>
  <c r="U669" i="7"/>
  <c r="V669" i="7" s="1"/>
  <c r="W669" i="7" s="1"/>
  <c r="U572" i="7"/>
  <c r="V572" i="7" s="1"/>
  <c r="U845" i="7"/>
  <c r="V845" i="7" s="1"/>
  <c r="U838" i="7"/>
  <c r="V838" i="7" s="1"/>
  <c r="W838" i="7" s="1"/>
  <c r="U204" i="7"/>
  <c r="V204" i="7" s="1"/>
  <c r="U598" i="7"/>
  <c r="V598" i="7" s="1"/>
  <c r="U310" i="7"/>
  <c r="V310" i="7" s="1"/>
  <c r="U277" i="7"/>
  <c r="V277" i="7" s="1"/>
  <c r="X277" i="7" s="1"/>
  <c r="U280" i="7"/>
  <c r="V280" i="7" s="1"/>
  <c r="W280" i="7" s="1"/>
  <c r="U765" i="7"/>
  <c r="V765" i="7" s="1"/>
  <c r="W765" i="7" s="1"/>
  <c r="U1328" i="7"/>
  <c r="V1328" i="7" s="1"/>
  <c r="U483" i="7"/>
  <c r="V483" i="7" s="1"/>
  <c r="U138" i="7"/>
  <c r="V138" i="7" s="1"/>
  <c r="W138" i="7" s="1"/>
  <c r="U538" i="7"/>
  <c r="V538" i="7" s="1"/>
  <c r="U382" i="7"/>
  <c r="V382" i="7" s="1"/>
  <c r="U1023" i="7"/>
  <c r="V1023" i="7" s="1"/>
  <c r="W1023" i="7" s="1"/>
  <c r="U625" i="7"/>
  <c r="V625" i="7" s="1"/>
  <c r="W625" i="7" s="1"/>
  <c r="U1141" i="7"/>
  <c r="V1141" i="7" s="1"/>
  <c r="U453" i="7"/>
  <c r="V453" i="7" s="1"/>
  <c r="U813" i="7"/>
  <c r="V813" i="7" s="1"/>
  <c r="W813" i="7" s="1"/>
  <c r="U1156" i="7"/>
  <c r="V1156" i="7" s="1"/>
  <c r="U380" i="7"/>
  <c r="V380" i="7" s="1"/>
  <c r="W380" i="7" s="1"/>
  <c r="U1323" i="7"/>
  <c r="V1323" i="7" s="1"/>
  <c r="U863" i="7"/>
  <c r="V863" i="7" s="1"/>
  <c r="U1349" i="7"/>
  <c r="V1349" i="7" s="1"/>
  <c r="X1349" i="7" s="1"/>
  <c r="U1419" i="7"/>
  <c r="V1419" i="7" s="1"/>
  <c r="W1419" i="7" s="1"/>
  <c r="U603" i="7"/>
  <c r="V603" i="7" s="1"/>
  <c r="U1078" i="7"/>
  <c r="V1078" i="7" s="1"/>
  <c r="W1078" i="7" s="1"/>
  <c r="U578" i="7"/>
  <c r="V578" i="7" s="1"/>
  <c r="X578" i="7" s="1"/>
  <c r="U1343" i="7"/>
  <c r="V1343" i="7" s="1"/>
  <c r="W1343" i="7" s="1"/>
  <c r="U690" i="7"/>
  <c r="V690" i="7" s="1"/>
  <c r="U706" i="7"/>
  <c r="V706" i="7" s="1"/>
  <c r="W706" i="7" s="1"/>
  <c r="U157" i="7"/>
  <c r="V157" i="7" s="1"/>
  <c r="W157" i="7" s="1"/>
  <c r="U873" i="7"/>
  <c r="V873" i="7" s="1"/>
  <c r="W873" i="7" s="1"/>
  <c r="U734" i="7"/>
  <c r="V734" i="7" s="1"/>
  <c r="W734" i="7" s="1"/>
  <c r="U210" i="7"/>
  <c r="V210" i="7" s="1"/>
  <c r="U406" i="7"/>
  <c r="V406" i="7" s="1"/>
  <c r="W406" i="7" s="1"/>
  <c r="U788" i="7"/>
  <c r="V788" i="7" s="1"/>
  <c r="U443" i="7"/>
  <c r="V443" i="7" s="1"/>
  <c r="U105" i="7"/>
  <c r="V105" i="7" s="1"/>
  <c r="W105" i="7" s="1"/>
  <c r="U1430" i="7"/>
  <c r="V1430" i="7" s="1"/>
  <c r="W1430" i="7" s="1"/>
  <c r="U1009" i="7"/>
  <c r="V1009" i="7" s="1"/>
  <c r="W1009" i="7" s="1"/>
  <c r="U33" i="7"/>
  <c r="V33" i="7" s="1"/>
  <c r="U330" i="7"/>
  <c r="V330" i="7" s="1"/>
  <c r="W330" i="7" s="1"/>
  <c r="U763" i="7"/>
  <c r="V763" i="7" s="1"/>
  <c r="U1482" i="7"/>
  <c r="V1482" i="7" s="1"/>
  <c r="X1482" i="7" s="1"/>
  <c r="U984" i="7"/>
  <c r="V984" i="7" s="1"/>
  <c r="U871" i="7"/>
  <c r="V871" i="7" s="1"/>
  <c r="W871" i="7" s="1"/>
  <c r="U988" i="7"/>
  <c r="V988" i="7" s="1"/>
  <c r="X988" i="7" s="1"/>
  <c r="U242" i="7"/>
  <c r="V242" i="7" s="1"/>
  <c r="W242" i="7" s="1"/>
  <c r="U997" i="7"/>
  <c r="V997" i="7" s="1"/>
  <c r="U1175" i="7"/>
  <c r="V1175" i="7" s="1"/>
  <c r="U28" i="7"/>
  <c r="V28" i="7" s="1"/>
  <c r="X28" i="7" s="1"/>
  <c r="U504" i="7"/>
  <c r="V504" i="7" s="1"/>
  <c r="U740" i="7"/>
  <c r="V740" i="7" s="1"/>
  <c r="U156" i="7"/>
  <c r="V156" i="7" s="1"/>
  <c r="W156" i="7" s="1"/>
  <c r="U1407" i="7"/>
  <c r="V1407" i="7" s="1"/>
  <c r="W1407" i="7" s="1"/>
  <c r="U167" i="7"/>
  <c r="V167" i="7" s="1"/>
  <c r="W167" i="7" s="1"/>
  <c r="U1444" i="7"/>
  <c r="V1444" i="7" s="1"/>
  <c r="U1387" i="7"/>
  <c r="V1387" i="7" s="1"/>
  <c r="W1387" i="7" s="1"/>
  <c r="U373" i="7"/>
  <c r="V373" i="7" s="1"/>
  <c r="W373" i="7" s="1"/>
  <c r="U87" i="7"/>
  <c r="V87" i="7" s="1"/>
  <c r="W87" i="7" s="1"/>
  <c r="U1428" i="7"/>
  <c r="V1428" i="7" s="1"/>
  <c r="U921" i="7"/>
  <c r="V921" i="7" s="1"/>
  <c r="W921" i="7" s="1"/>
  <c r="U1510" i="7"/>
  <c r="V1510" i="7" s="1"/>
  <c r="X1510" i="7" s="1"/>
  <c r="U1384" i="7"/>
  <c r="V1384" i="7" s="1"/>
  <c r="U691" i="7"/>
  <c r="V691" i="7" s="1"/>
  <c r="U775" i="7"/>
  <c r="V775" i="7" s="1"/>
  <c r="X775" i="7" s="1"/>
  <c r="U1446" i="7"/>
  <c r="V1446" i="7" s="1"/>
  <c r="W1446" i="7" s="1"/>
  <c r="U43" i="7"/>
  <c r="V43" i="7" s="1"/>
  <c r="W43" i="7" s="1"/>
  <c r="U1040" i="7"/>
  <c r="V1040" i="7" s="1"/>
  <c r="U833" i="7"/>
  <c r="V833" i="7" s="1"/>
  <c r="W833" i="7" s="1"/>
  <c r="U1495" i="7"/>
  <c r="V1495" i="7" s="1"/>
  <c r="W1495" i="7" s="1"/>
  <c r="U1000" i="7"/>
  <c r="V1000" i="7" s="1"/>
  <c r="U131" i="7"/>
  <c r="V131" i="7" s="1"/>
  <c r="U890" i="7"/>
  <c r="V890" i="7" s="1"/>
  <c r="U1044" i="7"/>
  <c r="V1044" i="7" s="1"/>
  <c r="U1454" i="7"/>
  <c r="V1454" i="7" s="1"/>
  <c r="X1454" i="7" s="1"/>
  <c r="U1226" i="7"/>
  <c r="V1226" i="7" s="1"/>
  <c r="U983" i="7"/>
  <c r="V983" i="7" s="1"/>
  <c r="W983" i="7" s="1"/>
  <c r="U783" i="7"/>
  <c r="V783" i="7" s="1"/>
  <c r="U425" i="7"/>
  <c r="V425" i="7" s="1"/>
  <c r="U1490" i="7"/>
  <c r="V1490" i="7" s="1"/>
  <c r="X1490" i="7" s="1"/>
  <c r="U1066" i="7"/>
  <c r="V1066" i="7" s="1"/>
  <c r="W1066" i="7" s="1"/>
  <c r="U753" i="7"/>
  <c r="V753" i="7" s="1"/>
  <c r="X753" i="7" s="1"/>
  <c r="U552" i="7"/>
  <c r="V552" i="7" s="1"/>
  <c r="X552" i="7" s="1"/>
  <c r="U1503" i="7"/>
  <c r="V1503" i="7" s="1"/>
  <c r="U1140" i="7"/>
  <c r="V1140" i="7" s="1"/>
  <c r="U902" i="7"/>
  <c r="V902" i="7" s="1"/>
  <c r="X902" i="7" s="1"/>
  <c r="U123" i="7"/>
  <c r="V123" i="7" s="1"/>
  <c r="X123" i="7" s="1"/>
  <c r="U76" i="7"/>
  <c r="V76" i="7" s="1"/>
  <c r="U539" i="7"/>
  <c r="V539" i="7" s="1"/>
  <c r="X539" i="7" s="1"/>
  <c r="U332" i="7"/>
  <c r="V332" i="7" s="1"/>
  <c r="W332" i="7" s="1"/>
  <c r="U38" i="7"/>
  <c r="V38" i="7" s="1"/>
  <c r="U307" i="7"/>
  <c r="V307" i="7" s="1"/>
  <c r="U622" i="7"/>
  <c r="V622" i="7" s="1"/>
  <c r="X622" i="7" s="1"/>
  <c r="U273" i="7"/>
  <c r="V273" i="7" s="1"/>
  <c r="U217" i="7"/>
  <c r="V217" i="7" s="1"/>
  <c r="W217" i="7" s="1"/>
  <c r="U721" i="7"/>
  <c r="V721" i="7" s="1"/>
  <c r="U1146" i="7"/>
  <c r="V1146" i="7" s="1"/>
  <c r="W1146" i="7" s="1"/>
  <c r="U216" i="7"/>
  <c r="V216" i="7" s="1"/>
  <c r="W216" i="7" s="1"/>
  <c r="U635" i="7"/>
  <c r="V635" i="7" s="1"/>
  <c r="W635" i="7" s="1"/>
  <c r="U1455" i="7"/>
  <c r="V1455" i="7" s="1"/>
  <c r="U325" i="7"/>
  <c r="V325" i="7" s="1"/>
  <c r="W325" i="7" s="1"/>
  <c r="U1011" i="7"/>
  <c r="V1011" i="7" s="1"/>
  <c r="X1011" i="7" s="1"/>
  <c r="U1070" i="7"/>
  <c r="V1070" i="7" s="1"/>
  <c r="X1070" i="7" s="1"/>
  <c r="U65" i="7"/>
  <c r="V65" i="7" s="1"/>
  <c r="U137" i="7"/>
  <c r="V137" i="7" s="1"/>
  <c r="W137" i="7" s="1"/>
  <c r="U271" i="7"/>
  <c r="V271" i="7" s="1"/>
  <c r="X271" i="7" s="1"/>
  <c r="U186" i="7"/>
  <c r="V186" i="7" s="1"/>
  <c r="W186" i="7" s="1"/>
  <c r="U164" i="7"/>
  <c r="V164" i="7" s="1"/>
  <c r="U243" i="7"/>
  <c r="V243" i="7" s="1"/>
  <c r="U645" i="7"/>
  <c r="V645" i="7" s="1"/>
  <c r="W645" i="7" s="1"/>
  <c r="U117" i="7"/>
  <c r="V117" i="7" s="1"/>
  <c r="X117" i="7" s="1"/>
  <c r="U207" i="7"/>
  <c r="V207" i="7" s="1"/>
  <c r="U343" i="7"/>
  <c r="V343" i="7" s="1"/>
  <c r="W343" i="7" s="1"/>
  <c r="U974" i="7"/>
  <c r="V974" i="7" s="1"/>
  <c r="W974" i="7" s="1"/>
  <c r="U162" i="7"/>
  <c r="V162" i="7" s="1"/>
  <c r="W162" i="7" s="1"/>
  <c r="U106" i="7"/>
  <c r="V106" i="7" s="1"/>
  <c r="U985" i="7"/>
  <c r="V985" i="7" s="1"/>
  <c r="W985" i="7" s="1"/>
  <c r="U1325" i="7"/>
  <c r="V1325" i="7" s="1"/>
  <c r="W1325" i="7" s="1"/>
  <c r="U437" i="7"/>
  <c r="V437" i="7" s="1"/>
  <c r="U200" i="7"/>
  <c r="V200" i="7" s="1"/>
  <c r="U1094" i="7"/>
  <c r="V1094" i="7" s="1"/>
  <c r="U1173" i="7"/>
  <c r="V1173" i="7" s="1"/>
  <c r="U169" i="7"/>
  <c r="V169" i="7" s="1"/>
  <c r="X169" i="7" s="1"/>
  <c r="U442" i="7"/>
  <c r="V442" i="7" s="1"/>
  <c r="U190" i="7"/>
  <c r="V190" i="7" s="1"/>
  <c r="W190" i="7" s="1"/>
  <c r="U887" i="7"/>
  <c r="V887" i="7" s="1"/>
  <c r="W887" i="7" s="1"/>
  <c r="U368" i="7"/>
  <c r="V368" i="7" s="1"/>
  <c r="X368" i="7" s="1"/>
  <c r="U153" i="7"/>
  <c r="V153" i="7" s="1"/>
  <c r="U7" i="7"/>
  <c r="V7" i="7" s="1"/>
  <c r="X7" i="7" s="1"/>
  <c r="U955" i="7"/>
  <c r="V955" i="7" s="1"/>
  <c r="W955" i="7" s="1"/>
  <c r="U524" i="7"/>
  <c r="V524" i="7" s="1"/>
  <c r="X524" i="7" s="1"/>
  <c r="U1185" i="7"/>
  <c r="V1185" i="7" s="1"/>
  <c r="U755" i="7"/>
  <c r="V755" i="7" s="1"/>
  <c r="W755" i="7" s="1"/>
  <c r="U249" i="7"/>
  <c r="V249" i="7" s="1"/>
  <c r="X249" i="7" s="1"/>
  <c r="U799" i="7"/>
  <c r="V799" i="7" s="1"/>
  <c r="X799" i="7" s="1"/>
  <c r="U152" i="7"/>
  <c r="V152" i="7" s="1"/>
  <c r="U142" i="7"/>
  <c r="V142" i="7" s="1"/>
  <c r="U46" i="7"/>
  <c r="V46" i="7" s="1"/>
  <c r="W46" i="7" s="1"/>
  <c r="U580" i="7"/>
  <c r="V580" i="7" s="1"/>
  <c r="X580" i="7" s="1"/>
  <c r="U176" i="7"/>
  <c r="V176" i="7" s="1"/>
  <c r="U1347" i="7"/>
  <c r="V1347" i="7" s="1"/>
  <c r="W1347" i="7" s="1"/>
  <c r="U728" i="7"/>
  <c r="V728" i="7" s="1"/>
  <c r="X728" i="7" s="1"/>
  <c r="U291" i="7"/>
  <c r="V291" i="7" s="1"/>
  <c r="W291" i="7" s="1"/>
  <c r="U541" i="7"/>
  <c r="V541" i="7" s="1"/>
  <c r="U269" i="7"/>
  <c r="V269" i="7" s="1"/>
  <c r="X269" i="7" s="1"/>
  <c r="U501" i="7"/>
  <c r="V501" i="7" s="1"/>
  <c r="X501" i="7" s="1"/>
  <c r="U194" i="7"/>
  <c r="V194" i="7" s="1"/>
  <c r="X194" i="7" s="1"/>
  <c r="U1136" i="7"/>
  <c r="V1136" i="7" s="1"/>
  <c r="U528" i="7"/>
  <c r="V528" i="7" s="1"/>
  <c r="X528" i="7" s="1"/>
  <c r="U51" i="7"/>
  <c r="V51" i="7" s="1"/>
  <c r="X51" i="7" s="1"/>
  <c r="U982" i="7"/>
  <c r="V982" i="7" s="1"/>
  <c r="W982" i="7" s="1"/>
  <c r="U227" i="7"/>
  <c r="V227" i="7" s="1"/>
  <c r="U867" i="7"/>
  <c r="V867" i="7" s="1"/>
  <c r="X867" i="7" s="1"/>
  <c r="U320" i="7"/>
  <c r="V320" i="7" s="1"/>
  <c r="W320" i="7" s="1"/>
  <c r="U720" i="7"/>
  <c r="V720" i="7" s="1"/>
  <c r="W720" i="7" s="1"/>
  <c r="U431" i="7"/>
  <c r="V431" i="7" s="1"/>
  <c r="U175" i="7"/>
  <c r="V175" i="7" s="1"/>
  <c r="W175" i="7" s="1"/>
  <c r="U439" i="7"/>
  <c r="V439" i="7" s="1"/>
  <c r="W439" i="7" s="1"/>
  <c r="U1008" i="7"/>
  <c r="V1008" i="7" s="1"/>
  <c r="W1008" i="7" s="1"/>
  <c r="U1053" i="7"/>
  <c r="V1053" i="7" s="1"/>
  <c r="U313" i="7"/>
  <c r="V313" i="7" s="1"/>
  <c r="U489" i="7"/>
  <c r="V489" i="7" s="1"/>
  <c r="W489" i="7" s="1"/>
  <c r="U616" i="7"/>
  <c r="V616" i="7" s="1"/>
  <c r="X616" i="7" s="1"/>
  <c r="U1483" i="7"/>
  <c r="V1483" i="7" s="1"/>
  <c r="U476" i="7"/>
  <c r="V476" i="7" s="1"/>
  <c r="X476" i="7" s="1"/>
  <c r="U180" i="7"/>
  <c r="V180" i="7" s="1"/>
  <c r="W180" i="7" s="1"/>
  <c r="U333" i="7"/>
  <c r="V333" i="7" s="1"/>
  <c r="U326" i="7"/>
  <c r="V326" i="7" s="1"/>
  <c r="U548" i="7"/>
  <c r="V548" i="7" s="1"/>
  <c r="X548" i="7" s="1"/>
  <c r="U1338" i="7"/>
  <c r="V1338" i="7" s="1"/>
  <c r="X1338" i="7" s="1"/>
  <c r="U91" i="7"/>
  <c r="V91" i="7" s="1"/>
  <c r="X91" i="7" s="1"/>
  <c r="U197" i="7"/>
  <c r="V197" i="7" s="1"/>
  <c r="U830" i="7"/>
  <c r="V830" i="7" s="1"/>
  <c r="X830" i="7" s="1"/>
  <c r="U1514" i="7"/>
  <c r="V1514" i="7" s="1"/>
  <c r="W1514" i="7" s="1"/>
  <c r="U1421" i="7"/>
  <c r="V1421" i="7" s="1"/>
  <c r="X1421" i="7" s="1"/>
  <c r="U1234" i="7"/>
  <c r="V1234" i="7" s="1"/>
  <c r="U220" i="7"/>
  <c r="V220" i="7" s="1"/>
  <c r="X220" i="7" s="1"/>
  <c r="U671" i="7"/>
  <c r="V671" i="7" s="1"/>
  <c r="U1222" i="7"/>
  <c r="V1222" i="7" s="1"/>
  <c r="U505" i="7"/>
  <c r="V505" i="7" s="1"/>
  <c r="W505" i="7" s="1"/>
  <c r="U977" i="7"/>
  <c r="V977" i="7" s="1"/>
  <c r="X977" i="7" s="1"/>
  <c r="U684" i="7"/>
  <c r="V684" i="7" s="1"/>
  <c r="W684" i="7" s="1"/>
  <c r="U182" i="7"/>
  <c r="V182" i="7" s="1"/>
  <c r="W182" i="7" s="1"/>
  <c r="U1139" i="7"/>
  <c r="V1139" i="7" s="1"/>
  <c r="X1139" i="7" s="1"/>
  <c r="U1377" i="7"/>
  <c r="V1377" i="7" s="1"/>
  <c r="X1377" i="7" s="1"/>
  <c r="U144" i="7"/>
  <c r="V144" i="7" s="1"/>
  <c r="W144" i="7" s="1"/>
  <c r="U69" i="7"/>
  <c r="V69" i="7" s="1"/>
  <c r="U816" i="7"/>
  <c r="V816" i="7" s="1"/>
  <c r="U1415" i="7"/>
  <c r="V1415" i="7" s="1"/>
  <c r="X1415" i="7" s="1"/>
  <c r="U1335" i="7"/>
  <c r="V1335" i="7" s="1"/>
  <c r="W1335" i="7" s="1"/>
  <c r="U497" i="7"/>
  <c r="V497" i="7" s="1"/>
  <c r="W497" i="7" s="1"/>
  <c r="U1369" i="7"/>
  <c r="V1369" i="7" s="1"/>
  <c r="U533" i="7"/>
  <c r="V533" i="7" s="1"/>
  <c r="U1191" i="7"/>
  <c r="V1191" i="7" s="1"/>
  <c r="X1191" i="7" s="1"/>
  <c r="U714" i="7"/>
  <c r="V714" i="7" s="1"/>
  <c r="X714" i="7" s="1"/>
  <c r="U399" i="7"/>
  <c r="V399" i="7" s="1"/>
  <c r="U414" i="7"/>
  <c r="V414" i="7" s="1"/>
  <c r="U862" i="7"/>
  <c r="V862" i="7" s="1"/>
  <c r="X862" i="7" s="1"/>
  <c r="U430" i="7"/>
  <c r="V430" i="7" s="1"/>
  <c r="U75" i="7"/>
  <c r="V75" i="7" s="1"/>
  <c r="U1113" i="7"/>
  <c r="V1113" i="7" s="1"/>
  <c r="W1113" i="7" s="1"/>
  <c r="U1059" i="7"/>
  <c r="V1059" i="7" s="1"/>
  <c r="U108" i="7"/>
  <c r="V108" i="7" s="1"/>
  <c r="U1406" i="7"/>
  <c r="V1406" i="7" s="1"/>
  <c r="U610" i="7"/>
  <c r="V610" i="7" s="1"/>
  <c r="X610" i="7" s="1"/>
  <c r="U234" i="7"/>
  <c r="V234" i="7" s="1"/>
  <c r="U697" i="7"/>
  <c r="V697" i="7" s="1"/>
  <c r="W697" i="7" s="1"/>
  <c r="U349" i="7"/>
  <c r="V349" i="7" s="1"/>
  <c r="U1158" i="7"/>
  <c r="V1158" i="7" s="1"/>
  <c r="W1158" i="7" s="1"/>
  <c r="U441" i="7"/>
  <c r="V441" i="7" s="1"/>
  <c r="W441" i="7" s="1"/>
  <c r="U223" i="7"/>
  <c r="V223" i="7" s="1"/>
  <c r="X223" i="7" s="1"/>
  <c r="U970" i="7"/>
  <c r="V970" i="7" s="1"/>
  <c r="U321" i="7"/>
  <c r="V321" i="7" s="1"/>
  <c r="U710" i="7"/>
  <c r="V710" i="7" s="1"/>
  <c r="X710" i="7" s="1"/>
  <c r="U1021" i="7"/>
  <c r="V1021" i="7" s="1"/>
  <c r="W1021" i="7" s="1"/>
  <c r="U563" i="7"/>
  <c r="V563" i="7" s="1"/>
  <c r="U89" i="7"/>
  <c r="V89" i="7" s="1"/>
  <c r="W89" i="7" s="1"/>
  <c r="U1187" i="7"/>
  <c r="V1187" i="7" s="1"/>
  <c r="X1187" i="7" s="1"/>
  <c r="U1192" i="7"/>
  <c r="V1192" i="7" s="1"/>
  <c r="X1192" i="7" s="1"/>
  <c r="U1198" i="7"/>
  <c r="V1198" i="7" s="1"/>
  <c r="W1198" i="7" s="1"/>
  <c r="U1458" i="7"/>
  <c r="V1458" i="7" s="1"/>
  <c r="X1458" i="7" s="1"/>
  <c r="U1504" i="7"/>
  <c r="V1504" i="7" s="1"/>
  <c r="X1504" i="7" s="1"/>
  <c r="U1484" i="7"/>
  <c r="V1484" i="7" s="1"/>
  <c r="U986" i="7"/>
  <c r="V986" i="7" s="1"/>
  <c r="X986" i="7" s="1"/>
  <c r="U877" i="7"/>
  <c r="V877" i="7" s="1"/>
  <c r="W877" i="7" s="1"/>
  <c r="U841" i="7"/>
  <c r="V841" i="7" s="1"/>
  <c r="X841" i="7" s="1"/>
  <c r="U47" i="7"/>
  <c r="V47" i="7" s="1"/>
  <c r="X47" i="7" s="1"/>
  <c r="U786" i="7"/>
  <c r="V786" i="7" s="1"/>
  <c r="U100" i="7"/>
  <c r="V100" i="7" s="1"/>
  <c r="U1060" i="7"/>
  <c r="V1060" i="7" s="1"/>
  <c r="U1229" i="7"/>
  <c r="V1229" i="7" s="1"/>
  <c r="W1229" i="7" s="1"/>
  <c r="U930" i="7"/>
  <c r="V930" i="7" s="1"/>
  <c r="U631" i="7"/>
  <c r="V631" i="7" s="1"/>
  <c r="W631" i="7" s="1"/>
  <c r="U297" i="7"/>
  <c r="V297" i="7" s="1"/>
  <c r="W297" i="7" s="1"/>
  <c r="U698" i="7"/>
  <c r="V698" i="7" s="1"/>
  <c r="X698" i="7" s="1"/>
  <c r="U454" i="7"/>
  <c r="V454" i="7" s="1"/>
  <c r="U968" i="7"/>
  <c r="V968" i="7" s="1"/>
  <c r="W968" i="7" s="1"/>
  <c r="U819" i="7"/>
  <c r="V819" i="7" s="1"/>
  <c r="X819" i="7" s="1"/>
  <c r="U729" i="7"/>
  <c r="V729" i="7" s="1"/>
  <c r="X729" i="7" s="1"/>
  <c r="U15" i="7"/>
  <c r="V15" i="7" s="1"/>
  <c r="U1106" i="7"/>
  <c r="V1106" i="7" s="1"/>
  <c r="W1106" i="7" s="1"/>
  <c r="U1371" i="7"/>
  <c r="V1371" i="7" s="1"/>
  <c r="X1371" i="7" s="1"/>
  <c r="U346" i="7"/>
  <c r="V346" i="7" s="1"/>
  <c r="X346" i="7" s="1"/>
  <c r="U381" i="7"/>
  <c r="V381" i="7" s="1"/>
  <c r="U555" i="7"/>
  <c r="V555" i="7" s="1"/>
  <c r="X555" i="7" s="1"/>
  <c r="U114" i="7"/>
  <c r="V114" i="7" s="1"/>
  <c r="W114" i="7" s="1"/>
  <c r="U314" i="7"/>
  <c r="V314" i="7" s="1"/>
  <c r="X314" i="7" s="1"/>
  <c r="U1145" i="7"/>
  <c r="V1145" i="7" s="1"/>
  <c r="U1242" i="7"/>
  <c r="V1242" i="7" s="1"/>
  <c r="W1242" i="7" s="1"/>
  <c r="U897" i="7"/>
  <c r="V897" i="7" s="1"/>
  <c r="W897" i="7" s="1"/>
  <c r="U750" i="7"/>
  <c r="V750" i="7" s="1"/>
  <c r="W750" i="7" s="1"/>
  <c r="U110" i="7"/>
  <c r="V110" i="7" s="1"/>
  <c r="U229" i="7"/>
  <c r="V229" i="7" s="1"/>
  <c r="X229" i="7" s="1"/>
  <c r="U849" i="7"/>
  <c r="V849" i="7" s="1"/>
  <c r="W849" i="7" s="1"/>
  <c r="U546" i="7"/>
  <c r="V546" i="7" s="1"/>
  <c r="U1329" i="7"/>
  <c r="V1329" i="7" s="1"/>
  <c r="X1329" i="7" s="1"/>
  <c r="U1497" i="7"/>
  <c r="V1497" i="7" s="1"/>
  <c r="U199" i="7"/>
  <c r="V199" i="7" s="1"/>
  <c r="W199" i="7" s="1"/>
  <c r="U1367" i="7"/>
  <c r="V1367" i="7" s="1"/>
  <c r="W1367" i="7" s="1"/>
  <c r="U493" i="7"/>
  <c r="V493" i="7" s="1"/>
  <c r="X493" i="7" s="1"/>
  <c r="U805" i="7"/>
  <c r="V805" i="7" s="1"/>
  <c r="W805" i="7" s="1"/>
  <c r="U532" i="7"/>
  <c r="V532" i="7" s="1"/>
  <c r="W532" i="7" s="1"/>
  <c r="U1052" i="7"/>
  <c r="V1052" i="7" s="1"/>
  <c r="U1029" i="7"/>
  <c r="V1029" i="7" s="1"/>
  <c r="U1081" i="7"/>
  <c r="V1081" i="7" s="1"/>
  <c r="W1081" i="7" s="1"/>
  <c r="U568" i="7"/>
  <c r="V568" i="7" s="1"/>
  <c r="X568" i="7" s="1"/>
  <c r="U392" i="7"/>
  <c r="V392" i="7" s="1"/>
  <c r="U1228" i="7"/>
  <c r="V1228" i="7" s="1"/>
  <c r="U748" i="7"/>
  <c r="V748" i="7" s="1"/>
  <c r="X748" i="7" s="1"/>
  <c r="U1135" i="7"/>
  <c r="V1135" i="7" s="1"/>
  <c r="X1135" i="7" s="1"/>
  <c r="U711" i="7"/>
  <c r="V711" i="7" s="1"/>
  <c r="W711" i="7" s="1"/>
  <c r="U1203" i="7"/>
  <c r="V1203" i="7" s="1"/>
  <c r="U58" i="7"/>
  <c r="V58" i="7" s="1"/>
  <c r="U558" i="7"/>
  <c r="V558" i="7" s="1"/>
  <c r="X558" i="7" s="1"/>
  <c r="U213" i="7"/>
  <c r="V213" i="7" s="1"/>
  <c r="U323" i="7"/>
  <c r="V323" i="7" s="1"/>
  <c r="U470" i="7"/>
  <c r="V470" i="7" s="1"/>
  <c r="W470" i="7" s="1"/>
  <c r="U640" i="7"/>
  <c r="V640" i="7" s="1"/>
  <c r="W640" i="7" s="1"/>
  <c r="U995" i="7"/>
  <c r="V995" i="7" s="1"/>
  <c r="U724" i="7"/>
  <c r="V724" i="7" s="1"/>
  <c r="U285" i="7"/>
  <c r="V285" i="7" s="1"/>
  <c r="X285" i="7" s="1"/>
  <c r="U519" i="7"/>
  <c r="V519" i="7" s="1"/>
  <c r="W519" i="7" s="1"/>
  <c r="U1392" i="7"/>
  <c r="V1392" i="7" s="1"/>
  <c r="W1392" i="7" s="1"/>
  <c r="U1464" i="7"/>
  <c r="V1464" i="7" s="1"/>
  <c r="U342" i="7"/>
  <c r="V342" i="7" s="1"/>
  <c r="W342" i="7" s="1"/>
  <c r="U1038" i="7"/>
  <c r="V1038" i="7" s="1"/>
  <c r="X1038" i="7" s="1"/>
  <c r="U66" i="7"/>
  <c r="V66" i="7" s="1"/>
  <c r="U1465" i="7"/>
  <c r="V1465" i="7" s="1"/>
  <c r="U820" i="7"/>
  <c r="V820" i="7" s="1"/>
  <c r="U619" i="7"/>
  <c r="V619" i="7" s="1"/>
  <c r="W619" i="7" s="1"/>
  <c r="U1071" i="7"/>
  <c r="V1071" i="7" s="1"/>
  <c r="U596" i="7"/>
  <c r="V596" i="7" s="1"/>
  <c r="U478" i="7"/>
  <c r="V478" i="7" s="1"/>
  <c r="W478" i="7" s="1"/>
  <c r="U468" i="7"/>
  <c r="V468" i="7" s="1"/>
  <c r="W468" i="7" s="1"/>
  <c r="U139" i="7"/>
  <c r="V139" i="7" s="1"/>
  <c r="U361" i="7"/>
  <c r="V361" i="7" s="1"/>
  <c r="U5" i="7"/>
  <c r="V5" i="7" s="1"/>
  <c r="X5" i="7" s="1"/>
  <c r="U499" i="7"/>
  <c r="V499" i="7" s="1"/>
  <c r="X499" i="7" s="1"/>
  <c r="U784" i="7"/>
  <c r="V784" i="7" s="1"/>
  <c r="W784" i="7" s="1"/>
  <c r="U1515" i="7"/>
  <c r="V1515" i="7" s="1"/>
  <c r="W1515" i="7" s="1"/>
  <c r="U1437" i="7"/>
  <c r="V1437" i="7" s="1"/>
  <c r="U1506" i="7"/>
  <c r="V1506" i="7" s="1"/>
  <c r="X1506" i="7" s="1"/>
  <c r="U754" i="7"/>
  <c r="V754" i="7" s="1"/>
  <c r="X754" i="7" s="1"/>
  <c r="U32" i="7"/>
  <c r="V32" i="7" s="1"/>
  <c r="U88" i="7"/>
  <c r="V88" i="7" s="1"/>
  <c r="X88" i="7" s="1"/>
  <c r="U238" i="7"/>
  <c r="V238" i="7" s="1"/>
  <c r="X238" i="7" s="1"/>
  <c r="U1163" i="7"/>
  <c r="V1163" i="7" s="1"/>
  <c r="W1163" i="7" s="1"/>
  <c r="U432" i="7"/>
  <c r="V432" i="7" s="1"/>
  <c r="U10" i="7"/>
  <c r="V10" i="7" s="1"/>
  <c r="X10" i="7" s="1"/>
  <c r="U1116" i="7"/>
  <c r="V1116" i="7" s="1"/>
  <c r="W1116" i="7" s="1"/>
  <c r="U1174" i="7"/>
  <c r="V1174" i="7" s="1"/>
  <c r="X1174" i="7" s="1"/>
  <c r="U852" i="7"/>
  <c r="V852" i="7" s="1"/>
  <c r="U916" i="7"/>
  <c r="V916" i="7" s="1"/>
  <c r="X916" i="7" s="1"/>
  <c r="U1342" i="7"/>
  <c r="V1342" i="7" s="1"/>
  <c r="W1342" i="7" s="1"/>
  <c r="U1155" i="7"/>
  <c r="V1155" i="7" s="1"/>
  <c r="X1155" i="7" s="1"/>
  <c r="U692" i="7"/>
  <c r="V692" i="7" s="1"/>
  <c r="U952" i="7"/>
  <c r="V952" i="7" s="1"/>
  <c r="W952" i="7" s="1"/>
  <c r="U989" i="7"/>
  <c r="V989" i="7" s="1"/>
  <c r="X989" i="7" s="1"/>
  <c r="U705" i="7"/>
  <c r="V705" i="7" s="1"/>
  <c r="X705" i="7" s="1"/>
  <c r="U1445" i="7"/>
  <c r="V1445" i="7" s="1"/>
  <c r="W1445" i="7" s="1"/>
  <c r="U1435" i="7"/>
  <c r="V1435" i="7" s="1"/>
  <c r="X1435" i="7" s="1"/>
  <c r="U665" i="7"/>
  <c r="V665" i="7" s="1"/>
  <c r="W665" i="7" s="1"/>
  <c r="U72" i="7"/>
  <c r="V72" i="7" s="1"/>
  <c r="X72" i="7" s="1"/>
  <c r="U290" i="7"/>
  <c r="V290" i="7" s="1"/>
  <c r="X290" i="7" s="1"/>
  <c r="U641" i="7"/>
  <c r="V641" i="7" s="1"/>
  <c r="U374" i="7"/>
  <c r="V374" i="7" s="1"/>
  <c r="X374" i="7" s="1"/>
  <c r="U673" i="7"/>
  <c r="V673" i="7" s="1"/>
  <c r="U1475" i="7"/>
  <c r="V1475" i="7" s="1"/>
  <c r="U973" i="7"/>
  <c r="V973" i="7" s="1"/>
  <c r="U27" i="7"/>
  <c r="V27" i="7" s="1"/>
  <c r="W27" i="7" s="1"/>
  <c r="U226" i="7"/>
  <c r="V226" i="7" s="1"/>
  <c r="X226" i="7" s="1"/>
  <c r="U1368" i="7"/>
  <c r="V1368" i="7" s="1"/>
  <c r="U1061" i="7"/>
  <c r="V1061" i="7" s="1"/>
  <c r="X1061" i="7" s="1"/>
  <c r="U523" i="7"/>
  <c r="V523" i="7" s="1"/>
  <c r="X523" i="7" s="1"/>
  <c r="U760" i="7"/>
  <c r="V760" i="7" s="1"/>
  <c r="W760" i="7" s="1"/>
  <c r="U792" i="7"/>
  <c r="V792" i="7" s="1"/>
  <c r="U1037" i="7"/>
  <c r="V1037" i="7" s="1"/>
  <c r="U491" i="7"/>
  <c r="V491" i="7" s="1"/>
  <c r="W491" i="7" s="1"/>
  <c r="U936" i="7"/>
  <c r="V936" i="7" s="1"/>
  <c r="U150" i="7"/>
  <c r="V150" i="7" s="1"/>
  <c r="U1188" i="7"/>
  <c r="V1188" i="7" s="1"/>
  <c r="X1188" i="7" s="1"/>
  <c r="U732" i="7"/>
  <c r="V732" i="7" s="1"/>
  <c r="X732" i="7" s="1"/>
  <c r="U817" i="7"/>
  <c r="V817" i="7" s="1"/>
  <c r="W817" i="7" s="1"/>
  <c r="U657" i="7"/>
  <c r="V657" i="7" s="1"/>
  <c r="W657" i="7" s="1"/>
  <c r="U861" i="7"/>
  <c r="V861" i="7" s="1"/>
  <c r="X861" i="7" s="1"/>
  <c r="U757" i="7"/>
  <c r="V757" i="7" s="1"/>
  <c r="X757" i="7" s="1"/>
  <c r="U709" i="7"/>
  <c r="V709" i="7" s="1"/>
  <c r="U41" i="7"/>
  <c r="V41" i="7" s="1"/>
  <c r="U1036" i="7"/>
  <c r="V1036" i="7" s="1"/>
  <c r="X1036" i="7" s="1"/>
  <c r="U14" i="7"/>
  <c r="V14" i="7" s="1"/>
  <c r="X14" i="7" s="1"/>
  <c r="U961" i="7"/>
  <c r="V961" i="7" s="1"/>
  <c r="W961" i="7" s="1"/>
  <c r="U1341" i="7"/>
  <c r="V1341" i="7" s="1"/>
  <c r="U1154" i="7"/>
  <c r="V1154" i="7" s="1"/>
  <c r="X1154" i="7" s="1"/>
  <c r="U1189" i="7"/>
  <c r="V1189" i="7" s="1"/>
  <c r="X1189" i="7" s="1"/>
  <c r="U892" i="7"/>
  <c r="V892" i="7" s="1"/>
  <c r="W892" i="7" s="1"/>
  <c r="U1117" i="7"/>
  <c r="V1117" i="7" s="1"/>
  <c r="U540" i="7"/>
  <c r="V540" i="7" s="1"/>
  <c r="X540" i="7" s="1"/>
  <c r="U577" i="7"/>
  <c r="V577" i="7" s="1"/>
  <c r="W577" i="7" s="1"/>
  <c r="U1365" i="7"/>
  <c r="V1365" i="7" s="1"/>
  <c r="U1001" i="7"/>
  <c r="V1001" i="7" s="1"/>
  <c r="U1394" i="7"/>
  <c r="V1394" i="7" s="1"/>
  <c r="X1394" i="7" s="1"/>
  <c r="U542" i="7"/>
  <c r="V542" i="7" s="1"/>
  <c r="X542" i="7" s="1"/>
  <c r="U719" i="7"/>
  <c r="V719" i="7" s="1"/>
  <c r="U1351" i="7"/>
  <c r="V1351" i="7" s="1"/>
  <c r="U362" i="7"/>
  <c r="V362" i="7" s="1"/>
  <c r="X362" i="7" s="1"/>
  <c r="U868" i="7"/>
  <c r="V868" i="7" s="1"/>
  <c r="U814" i="7"/>
  <c r="V814" i="7" s="1"/>
  <c r="U888" i="7"/>
  <c r="V888" i="7" s="1"/>
  <c r="U704" i="7"/>
  <c r="V704" i="7" s="1"/>
  <c r="W704" i="7" s="1"/>
  <c r="U663" i="7"/>
  <c r="V663" i="7" s="1"/>
  <c r="W663" i="7" s="1"/>
  <c r="U187" i="7"/>
  <c r="V187" i="7" s="1"/>
  <c r="X187" i="7" s="1"/>
  <c r="U953" i="7"/>
  <c r="V953" i="7" s="1"/>
  <c r="U1219" i="7"/>
  <c r="V1219" i="7" s="1"/>
  <c r="X1219" i="7" s="1"/>
  <c r="U1142" i="7"/>
  <c r="V1142" i="7" s="1"/>
  <c r="X1142" i="7" s="1"/>
  <c r="U912" i="7"/>
  <c r="V912" i="7" s="1"/>
  <c r="W912" i="7" s="1"/>
  <c r="U1123" i="7"/>
  <c r="V1123" i="7" s="1"/>
  <c r="U1014" i="7"/>
  <c r="V1014" i="7" s="1"/>
  <c r="W1014" i="7" s="1"/>
  <c r="U700" i="7"/>
  <c r="V700" i="7" s="1"/>
  <c r="W700" i="7" s="1"/>
  <c r="U836" i="7"/>
  <c r="V836" i="7" s="1"/>
  <c r="X836" i="7" s="1"/>
  <c r="U1473" i="7"/>
  <c r="V1473" i="7" s="1"/>
  <c r="U1183" i="7"/>
  <c r="V1183" i="7" s="1"/>
  <c r="X1183" i="7" s="1"/>
  <c r="U1414" i="7"/>
  <c r="V1414" i="7" s="1"/>
  <c r="W1414" i="7" s="1"/>
  <c r="U459" i="7"/>
  <c r="V459" i="7" s="1"/>
  <c r="W459" i="7" s="1"/>
  <c r="U503" i="7"/>
  <c r="V503" i="7" s="1"/>
  <c r="U1016" i="7"/>
  <c r="V1016" i="7" s="1"/>
  <c r="X1016" i="7" s="1"/>
  <c r="U1501" i="7"/>
  <c r="V1501" i="7" s="1"/>
  <c r="U1426" i="7"/>
  <c r="V1426" i="7" s="1"/>
  <c r="U529" i="7"/>
  <c r="V529" i="7" s="1"/>
  <c r="U1064" i="7"/>
  <c r="V1064" i="7" s="1"/>
  <c r="X1064" i="7" s="1"/>
  <c r="U1434" i="7"/>
  <c r="V1434" i="7" s="1"/>
  <c r="X1434" i="7" s="1"/>
  <c r="U422" i="7"/>
  <c r="V422" i="7" s="1"/>
  <c r="W422" i="7" s="1"/>
  <c r="U834" i="7"/>
  <c r="V834" i="7" s="1"/>
  <c r="U879" i="7"/>
  <c r="V879" i="7" s="1"/>
  <c r="W879" i="7" s="1"/>
  <c r="U1184" i="7"/>
  <c r="V1184" i="7" s="1"/>
  <c r="W1184" i="7" s="1"/>
  <c r="U496" i="7"/>
  <c r="V496" i="7" s="1"/>
  <c r="U1190" i="7"/>
  <c r="V1190" i="7" s="1"/>
  <c r="W1190" i="7" s="1"/>
  <c r="U1104" i="7"/>
  <c r="V1104" i="7" s="1"/>
  <c r="X1104" i="7" s="1"/>
  <c r="U61" i="7"/>
  <c r="V61" i="7" s="1"/>
  <c r="X61" i="7" s="1"/>
  <c r="U1031" i="7"/>
  <c r="V1031" i="7" s="1"/>
  <c r="X1031" i="7" s="1"/>
  <c r="U639" i="7"/>
  <c r="V639" i="7" s="1"/>
  <c r="U376" i="7"/>
  <c r="V376" i="7" s="1"/>
  <c r="X376" i="7" s="1"/>
  <c r="U1207" i="7"/>
  <c r="V1207" i="7" s="1"/>
  <c r="W1207" i="7" s="1"/>
  <c r="U319" i="7"/>
  <c r="V319" i="7" s="1"/>
  <c r="U1390" i="7"/>
  <c r="V1390" i="7" s="1"/>
  <c r="U811" i="7"/>
  <c r="V811" i="7" s="1"/>
  <c r="X811" i="7" s="1"/>
  <c r="U1315" i="7"/>
  <c r="V1315" i="7" s="1"/>
  <c r="U270" i="7"/>
  <c r="V270" i="7" s="1"/>
  <c r="X270" i="7" s="1"/>
  <c r="U850" i="7"/>
  <c r="V850" i="7" s="1"/>
  <c r="X850" i="7" s="1"/>
  <c r="U1321" i="7"/>
  <c r="V1321" i="7" s="1"/>
  <c r="W1321" i="7" s="1"/>
  <c r="U1400" i="7"/>
  <c r="V1400" i="7" s="1"/>
  <c r="U334" i="7"/>
  <c r="V334" i="7" s="1"/>
  <c r="X334" i="7" s="1"/>
  <c r="U694" i="7"/>
  <c r="V694" i="7" s="1"/>
  <c r="U679" i="7"/>
  <c r="V679" i="7" s="1"/>
  <c r="W679" i="7" s="1"/>
  <c r="U1425" i="7"/>
  <c r="V1425" i="7" s="1"/>
  <c r="W1425" i="7" s="1"/>
  <c r="U292" i="7"/>
  <c r="V292" i="7" s="1"/>
  <c r="X292" i="7" s="1"/>
  <c r="U712" i="7"/>
  <c r="V712" i="7" s="1"/>
  <c r="U922" i="7"/>
  <c r="V922" i="7" s="1"/>
  <c r="X922" i="7" s="1"/>
  <c r="U1227" i="7"/>
  <c r="V1227" i="7" s="1"/>
  <c r="U488" i="7"/>
  <c r="V488" i="7" s="1"/>
  <c r="U876" i="7"/>
  <c r="V876" i="7" s="1"/>
  <c r="U513" i="7"/>
  <c r="V513" i="7" s="1"/>
  <c r="U911" i="7"/>
  <c r="V911" i="7" s="1"/>
  <c r="U1254" i="7"/>
  <c r="V1254" i="7" s="1"/>
  <c r="U1439" i="7"/>
  <c r="V1439" i="7" s="1"/>
  <c r="W1439" i="7" s="1"/>
  <c r="U835" i="7"/>
  <c r="V835" i="7" s="1"/>
  <c r="X835" i="7" s="1"/>
  <c r="U13" i="7"/>
  <c r="V13" i="7" s="1"/>
  <c r="W13" i="7" s="1"/>
  <c r="U909" i="7"/>
  <c r="V909" i="7" s="1"/>
  <c r="U981" i="7"/>
  <c r="V981" i="7" s="1"/>
  <c r="U1451" i="7"/>
  <c r="V1451" i="7" s="1"/>
  <c r="X1451" i="7" s="1"/>
  <c r="U1144" i="7"/>
  <c r="V1144" i="7" s="1"/>
  <c r="W1144" i="7" s="1"/>
  <c r="U1348" i="7"/>
  <c r="V1348" i="7" s="1"/>
  <c r="U802" i="7"/>
  <c r="V802" i="7" s="1"/>
  <c r="U440" i="7"/>
  <c r="V440" i="7" s="1"/>
  <c r="W440" i="7" s="1"/>
  <c r="U643" i="7"/>
  <c r="V643" i="7" s="1"/>
  <c r="U1068" i="7"/>
  <c r="V1068" i="7" s="1"/>
  <c r="X1068" i="7" s="1"/>
  <c r="U958" i="7"/>
  <c r="V958" i="7" s="1"/>
  <c r="U1235" i="7"/>
  <c r="V1235" i="7" s="1"/>
  <c r="U1092" i="7"/>
  <c r="V1092" i="7" s="1"/>
  <c r="W1092" i="7" s="1"/>
  <c r="U1518" i="7"/>
  <c r="V1518" i="7" s="1"/>
  <c r="W1518" i="7" s="1"/>
  <c r="U617" i="7"/>
  <c r="V617" i="7" s="1"/>
  <c r="U1119" i="7"/>
  <c r="V1119" i="7" s="1"/>
  <c r="W1119" i="7" s="1"/>
  <c r="U412" i="7"/>
  <c r="V412" i="7" s="1"/>
  <c r="X412" i="7" s="1"/>
  <c r="U1373" i="7"/>
  <c r="V1373" i="7" s="1"/>
  <c r="W1373" i="7" s="1"/>
  <c r="U1080" i="7"/>
  <c r="V1080" i="7" s="1"/>
  <c r="U762" i="7"/>
  <c r="V762" i="7" s="1"/>
  <c r="X762" i="7" s="1"/>
  <c r="U484" i="7"/>
  <c r="V484" i="7" s="1"/>
  <c r="W484" i="7" s="1"/>
  <c r="U1468" i="7"/>
  <c r="V1468" i="7" s="1"/>
  <c r="W1468" i="7" s="1"/>
  <c r="U149" i="7"/>
  <c r="V149" i="7" s="1"/>
  <c r="X149" i="7" s="1"/>
  <c r="U124" i="7"/>
  <c r="V124" i="7" s="1"/>
  <c r="X124" i="7" s="1"/>
  <c r="U172" i="7"/>
  <c r="V172" i="7" s="1"/>
  <c r="X172" i="7" s="1"/>
  <c r="U1316" i="7"/>
  <c r="V1316" i="7" s="1"/>
  <c r="W1316" i="7" s="1"/>
  <c r="U329" i="7"/>
  <c r="V329" i="7" s="1"/>
  <c r="U257" i="7"/>
  <c r="V257" i="7" s="1"/>
  <c r="X257" i="7" s="1"/>
  <c r="U338" i="7"/>
  <c r="V338" i="7" s="1"/>
  <c r="X338" i="7" s="1"/>
  <c r="U900" i="7"/>
  <c r="V900" i="7" s="1"/>
  <c r="X900" i="7" s="1"/>
  <c r="U82" i="7"/>
  <c r="V82" i="7" s="1"/>
  <c r="U944" i="7"/>
  <c r="V944" i="7" s="1"/>
  <c r="X944" i="7" s="1"/>
  <c r="U543" i="7"/>
  <c r="V543" i="7" s="1"/>
  <c r="U550" i="7"/>
  <c r="V550" i="7" s="1"/>
  <c r="W550" i="7" s="1"/>
  <c r="U1352" i="7"/>
  <c r="V1352" i="7" s="1"/>
  <c r="W1352" i="7" s="1"/>
  <c r="U915" i="7"/>
  <c r="V915" i="7" s="1"/>
  <c r="U129" i="7"/>
  <c r="V129" i="7" s="1"/>
  <c r="U247" i="7"/>
  <c r="V247" i="7" s="1"/>
  <c r="W247" i="7" s="1"/>
  <c r="U284" i="7"/>
  <c r="V284" i="7" s="1"/>
  <c r="U851" i="7"/>
  <c r="V851" i="7" s="1"/>
  <c r="W851" i="7" s="1"/>
  <c r="U450" i="7"/>
  <c r="V450" i="7" s="1"/>
  <c r="X450" i="7" s="1"/>
  <c r="U1024" i="7"/>
  <c r="V1024" i="7" s="1"/>
  <c r="U407" i="7"/>
  <c r="V407" i="7" s="1"/>
  <c r="U744" i="7"/>
  <c r="V744" i="7" s="1"/>
  <c r="U809" i="7"/>
  <c r="V809" i="7" s="1"/>
  <c r="X809" i="7" s="1"/>
  <c r="U96" i="7"/>
  <c r="V96" i="7" s="1"/>
  <c r="W96" i="7" s="1"/>
  <c r="U258" i="7"/>
  <c r="V258" i="7" s="1"/>
  <c r="W258" i="7" s="1"/>
  <c r="U1467" i="7"/>
  <c r="V1467" i="7" s="1"/>
  <c r="X1467" i="7" s="1"/>
  <c r="U1239" i="7"/>
  <c r="V1239" i="7" s="1"/>
  <c r="U1159" i="7"/>
  <c r="V1159" i="7" s="1"/>
  <c r="W1159" i="7" s="1"/>
  <c r="U53" i="7"/>
  <c r="V53" i="7" s="1"/>
  <c r="U633" i="7"/>
  <c r="V633" i="7" s="1"/>
  <c r="X633" i="7" s="1"/>
  <c r="U191" i="7"/>
  <c r="V191" i="7" s="1"/>
  <c r="X191" i="7" s="1"/>
  <c r="U479" i="7"/>
  <c r="V479" i="7" s="1"/>
  <c r="U214" i="7"/>
  <c r="V214" i="7" s="1"/>
  <c r="U637" i="7"/>
  <c r="V637" i="7" s="1"/>
  <c r="W637" i="7" s="1"/>
  <c r="U166" i="7"/>
  <c r="V166" i="7" s="1"/>
  <c r="U938" i="7"/>
  <c r="V938" i="7" s="1"/>
  <c r="X938" i="7" s="1"/>
  <c r="U1498" i="7"/>
  <c r="V1498" i="7" s="1"/>
  <c r="W1498" i="7" s="1"/>
  <c r="U1012" i="7"/>
  <c r="V1012" i="7" s="1"/>
  <c r="U419" i="7"/>
  <c r="V419" i="7" s="1"/>
  <c r="U666" i="7"/>
  <c r="V666" i="7" s="1"/>
  <c r="U94" i="7"/>
  <c r="V94" i="7" s="1"/>
  <c r="U198" i="7"/>
  <c r="V198" i="7" s="1"/>
  <c r="X198" i="7" s="1"/>
  <c r="U265" i="7"/>
  <c r="V265" i="7" s="1"/>
  <c r="U308" i="7"/>
  <c r="V308" i="7" s="1"/>
  <c r="W308" i="7" s="1"/>
  <c r="U52" i="7"/>
  <c r="V52" i="7" s="1"/>
  <c r="U1346" i="7"/>
  <c r="V1346" i="7" s="1"/>
  <c r="W1346" i="7" s="1"/>
  <c r="U1107" i="7"/>
  <c r="V1107" i="7" s="1"/>
  <c r="W1107" i="7" s="1"/>
  <c r="U165" i="7"/>
  <c r="V165" i="7" s="1"/>
  <c r="U396" i="7"/>
  <c r="V396" i="7" s="1"/>
  <c r="U1176" i="7"/>
  <c r="V1176" i="7" s="1"/>
  <c r="W1176" i="7" s="1"/>
  <c r="U779" i="7"/>
  <c r="V779" i="7" s="1"/>
  <c r="X779" i="7" s="1"/>
  <c r="U279" i="7"/>
  <c r="V279" i="7" s="1"/>
  <c r="U235" i="7"/>
  <c r="V235" i="7" s="1"/>
  <c r="U1165" i="7"/>
  <c r="V1165" i="7" s="1"/>
  <c r="U36" i="7"/>
  <c r="V36" i="7" s="1"/>
  <c r="U648" i="7"/>
  <c r="V648" i="7" s="1"/>
  <c r="X648" i="7" s="1"/>
  <c r="U507" i="7"/>
  <c r="V507" i="7" s="1"/>
  <c r="U121" i="7"/>
  <c r="V121" i="7" s="1"/>
  <c r="W121" i="7" s="1"/>
  <c r="U365" i="7"/>
  <c r="V365" i="7" s="1"/>
  <c r="U67" i="7"/>
  <c r="V67" i="7" s="1"/>
  <c r="X67" i="7" s="1"/>
  <c r="U1356" i="7"/>
  <c r="V1356" i="7" s="1"/>
  <c r="U646" i="7"/>
  <c r="V646" i="7" s="1"/>
  <c r="W646" i="7" s="1"/>
  <c r="U126" i="7"/>
  <c r="V126" i="7" s="1"/>
  <c r="U378" i="7"/>
  <c r="V378" i="7" s="1"/>
  <c r="W378" i="7" s="1"/>
  <c r="U498" i="7"/>
  <c r="V498" i="7" s="1"/>
  <c r="U276" i="7"/>
  <c r="V276" i="7" s="1"/>
  <c r="X276" i="7" s="1"/>
  <c r="U1221" i="7"/>
  <c r="V1221" i="7" s="1"/>
  <c r="U458" i="7"/>
  <c r="V458" i="7" s="1"/>
  <c r="U500" i="7"/>
  <c r="V500" i="7" s="1"/>
  <c r="U119" i="7"/>
  <c r="V119" i="7" s="1"/>
  <c r="W119" i="7" s="1"/>
  <c r="U145" i="7"/>
  <c r="V145" i="7" s="1"/>
  <c r="X145" i="7" s="1"/>
  <c r="U798" i="7"/>
  <c r="V798" i="7" s="1"/>
  <c r="W798" i="7" s="1"/>
  <c r="U1181" i="7"/>
  <c r="V1181" i="7" s="1"/>
  <c r="U103" i="7"/>
  <c r="V103" i="7" s="1"/>
  <c r="X103" i="7" s="1"/>
  <c r="U202" i="7"/>
  <c r="V202" i="7" s="1"/>
  <c r="W202" i="7" s="1"/>
  <c r="U244" i="7"/>
  <c r="V244" i="7" s="1"/>
  <c r="W244" i="7" s="1"/>
  <c r="U1047" i="7"/>
  <c r="V1047" i="7" s="1"/>
  <c r="U896" i="7"/>
  <c r="V896" i="7" s="1"/>
  <c r="U125" i="7"/>
  <c r="V125" i="7" s="1"/>
  <c r="W125" i="7" s="1"/>
  <c r="U404" i="7"/>
  <c r="V404" i="7" s="1"/>
  <c r="U1033" i="7"/>
  <c r="V1033" i="7" s="1"/>
  <c r="U1109" i="7"/>
  <c r="V1109" i="7" s="1"/>
  <c r="W1109" i="7" s="1"/>
  <c r="U668" i="7"/>
  <c r="V668" i="7" s="1"/>
  <c r="U22" i="7"/>
  <c r="V22" i="7" s="1"/>
  <c r="W22" i="7" s="1"/>
  <c r="U409" i="7"/>
  <c r="V409" i="7" s="1"/>
  <c r="W409" i="7" s="1"/>
  <c r="U1076" i="7"/>
  <c r="V1076" i="7" s="1"/>
  <c r="W1076" i="7" s="1"/>
  <c r="U1432" i="7"/>
  <c r="V1432" i="7" s="1"/>
  <c r="U516" i="7"/>
  <c r="V516" i="7" s="1"/>
  <c r="U179" i="7"/>
  <c r="V179" i="7" s="1"/>
  <c r="U487" i="7"/>
  <c r="V487" i="7" s="1"/>
  <c r="X487" i="7" s="1"/>
  <c r="U847" i="7"/>
  <c r="V847" i="7" s="1"/>
  <c r="U464" i="7"/>
  <c r="V464" i="7" s="1"/>
  <c r="X464" i="7" s="1"/>
  <c r="U884" i="7"/>
  <c r="V884" i="7" s="1"/>
  <c r="U383" i="7"/>
  <c r="V383" i="7" s="1"/>
  <c r="W383" i="7" s="1"/>
  <c r="U564" i="7"/>
  <c r="V564" i="7" s="1"/>
  <c r="U472" i="7"/>
  <c r="V472" i="7" s="1"/>
  <c r="X472" i="7" s="1"/>
  <c r="U1151" i="7"/>
  <c r="V1151" i="7" s="1"/>
  <c r="U601" i="7"/>
  <c r="V601" i="7" s="1"/>
  <c r="X601" i="7" s="1"/>
  <c r="U1471" i="7"/>
  <c r="V1471" i="7" s="1"/>
  <c r="X1471" i="7" s="1"/>
  <c r="U177" i="7"/>
  <c r="V177" i="7" s="1"/>
  <c r="W177" i="7" s="1"/>
  <c r="U455" i="7"/>
  <c r="V455" i="7" s="1"/>
  <c r="U1179" i="7"/>
  <c r="V1179" i="7" s="1"/>
  <c r="U315" i="7"/>
  <c r="V315" i="7" s="1"/>
  <c r="X315" i="7" s="1"/>
  <c r="U1114" i="7"/>
  <c r="V1114" i="7" s="1"/>
  <c r="X1114" i="7" s="1"/>
  <c r="U1186" i="7"/>
  <c r="V1186" i="7" s="1"/>
  <c r="X1186" i="7" s="1"/>
  <c r="U937" i="7"/>
  <c r="V937" i="7" s="1"/>
  <c r="X937" i="7" s="1"/>
  <c r="U857" i="7"/>
  <c r="V857" i="7" s="1"/>
  <c r="U782" i="7"/>
  <c r="V782" i="7" s="1"/>
  <c r="U477" i="7"/>
  <c r="V477" i="7" s="1"/>
  <c r="U573" i="7"/>
  <c r="V573" i="7" s="1"/>
  <c r="X573" i="7" s="1"/>
  <c r="U1101" i="7"/>
  <c r="V1101" i="7" s="1"/>
  <c r="W1101" i="7" s="1"/>
  <c r="U435" i="7"/>
  <c r="V435" i="7" s="1"/>
  <c r="X435" i="7" s="1"/>
  <c r="U189" i="7"/>
  <c r="V189" i="7" s="1"/>
  <c r="W189" i="7" s="1"/>
  <c r="U1370" i="7"/>
  <c r="V1370" i="7" s="1"/>
  <c r="U756" i="7"/>
  <c r="V756" i="7" s="1"/>
  <c r="U1091" i="7"/>
  <c r="V1091" i="7" s="1"/>
  <c r="X1091" i="7" s="1"/>
  <c r="U1512" i="7"/>
  <c r="V1512" i="7" s="1"/>
  <c r="U749" i="7"/>
  <c r="V749" i="7" s="1"/>
  <c r="U438" i="7"/>
  <c r="V438" i="7" s="1"/>
  <c r="U480" i="7"/>
  <c r="V480" i="7" s="1"/>
  <c r="W480" i="7" s="1"/>
  <c r="U1466" i="7"/>
  <c r="V1466" i="7" s="1"/>
  <c r="U397" i="7"/>
  <c r="V397" i="7" s="1"/>
  <c r="W397" i="7" s="1"/>
  <c r="U418" i="7"/>
  <c r="V418" i="7" s="1"/>
  <c r="X418" i="7" s="1"/>
  <c r="U1448" i="7"/>
  <c r="V1448" i="7" s="1"/>
  <c r="U336" i="7"/>
  <c r="V336" i="7" s="1"/>
  <c r="U766" i="7"/>
  <c r="V766" i="7" s="1"/>
  <c r="U78" i="7"/>
  <c r="V78" i="7" s="1"/>
  <c r="W78" i="7" s="1"/>
  <c r="U870" i="7"/>
  <c r="V870" i="7" s="1"/>
  <c r="W870" i="7" s="1"/>
  <c r="U508" i="7"/>
  <c r="V508" i="7" s="1"/>
  <c r="U620" i="7"/>
  <c r="V620" i="7" s="1"/>
  <c r="W620" i="7" s="1"/>
  <c r="U1332" i="7"/>
  <c r="V1332" i="7" s="1"/>
  <c r="W1332" i="7" s="1"/>
  <c r="U576" i="7"/>
  <c r="V576" i="7" s="1"/>
  <c r="W576" i="7" s="1"/>
  <c r="U295" i="7"/>
  <c r="V295" i="7" s="1"/>
  <c r="U881" i="7"/>
  <c r="V881" i="7" s="1"/>
  <c r="U57" i="7"/>
  <c r="V57" i="7" s="1"/>
  <c r="U832" i="7"/>
  <c r="V832" i="7" s="1"/>
  <c r="U388" i="7"/>
  <c r="V388" i="7" s="1"/>
  <c r="U268" i="7"/>
  <c r="V268" i="7" s="1"/>
  <c r="X268" i="7" s="1"/>
  <c r="U1020" i="7"/>
  <c r="V1020" i="7" s="1"/>
  <c r="U301" i="7"/>
  <c r="V301" i="7" s="1"/>
  <c r="X301" i="7" s="1"/>
  <c r="U337" i="7"/>
  <c r="V337" i="7" s="1"/>
  <c r="U662" i="7"/>
  <c r="V662" i="7" s="1"/>
  <c r="X662" i="7" s="1"/>
  <c r="U579" i="7"/>
  <c r="V579" i="7" s="1"/>
  <c r="X579" i="7" s="1"/>
  <c r="U457" i="7"/>
  <c r="V457" i="7" s="1"/>
  <c r="U683" i="7"/>
  <c r="V683" i="7" s="1"/>
  <c r="U394" i="7"/>
  <c r="V394" i="7" s="1"/>
  <c r="X394" i="7" s="1"/>
  <c r="U853" i="7"/>
  <c r="V853" i="7" s="1"/>
  <c r="W853" i="7" s="1"/>
  <c r="U584" i="7"/>
  <c r="V584" i="7" s="1"/>
  <c r="U737" i="7"/>
  <c r="V737" i="7" s="1"/>
  <c r="U628" i="7"/>
  <c r="V628" i="7" s="1"/>
  <c r="X628" i="7" s="1"/>
  <c r="U447" i="7"/>
  <c r="V447" i="7" s="1"/>
  <c r="X447" i="7" s="1"/>
  <c r="U1491" i="7"/>
  <c r="V1491" i="7" s="1"/>
  <c r="U275" i="7"/>
  <c r="V275" i="7" s="1"/>
  <c r="U715" i="7"/>
  <c r="V715" i="7" s="1"/>
  <c r="W715" i="7" s="1"/>
  <c r="U1082" i="7"/>
  <c r="V1082" i="7" s="1"/>
  <c r="X1082" i="7" s="1"/>
  <c r="U1344" i="7"/>
  <c r="V1344" i="7" s="1"/>
  <c r="U1326" i="7"/>
  <c r="V1326" i="7" s="1"/>
  <c r="X1326" i="7" s="1"/>
  <c r="U233" i="7"/>
  <c r="V233" i="7" s="1"/>
  <c r="W233" i="7" s="1"/>
  <c r="U615" i="7"/>
  <c r="V615" i="7" s="1"/>
  <c r="W615" i="7" s="1"/>
  <c r="U1035" i="7"/>
  <c r="V1035" i="7" s="1"/>
  <c r="W1035" i="7" s="1"/>
  <c r="U1004" i="7"/>
  <c r="V1004" i="7" s="1"/>
  <c r="U1115" i="7"/>
  <c r="V1115" i="7" s="1"/>
  <c r="X1115" i="7" s="1"/>
  <c r="U674" i="7"/>
  <c r="V674" i="7" s="1"/>
  <c r="W674" i="7" s="1"/>
  <c r="U45" i="7"/>
  <c r="V45" i="7" s="1"/>
  <c r="W45" i="7" s="1"/>
  <c r="U661" i="7"/>
  <c r="V661" i="7" s="1"/>
  <c r="U1067" i="7"/>
  <c r="V1067" i="7" s="1"/>
  <c r="U843" i="7"/>
  <c r="V843" i="7" s="1"/>
  <c r="X843" i="7" s="1"/>
  <c r="U350" i="7"/>
  <c r="V350" i="7" s="1"/>
  <c r="W350" i="7" s="1"/>
  <c r="U1505" i="7"/>
  <c r="V1505" i="7" s="1"/>
  <c r="U864" i="7"/>
  <c r="V864" i="7" s="1"/>
  <c r="W864" i="7" s="1"/>
  <c r="U1350" i="7"/>
  <c r="V1350" i="7" s="1"/>
  <c r="W1350" i="7" s="1"/>
  <c r="U1054" i="7"/>
  <c r="V1054" i="7" s="1"/>
  <c r="X1054" i="7" s="1"/>
  <c r="U699" i="7"/>
  <c r="V699" i="7" s="1"/>
  <c r="U791" i="7"/>
  <c r="V791" i="7" s="1"/>
  <c r="W791" i="7" s="1"/>
  <c r="U318" i="7"/>
  <c r="V318" i="7" s="1"/>
  <c r="W318" i="7" s="1"/>
  <c r="U1162" i="7"/>
  <c r="V1162" i="7" s="1"/>
  <c r="W1162" i="7" s="1"/>
  <c r="U822" i="7"/>
  <c r="V822" i="7" s="1"/>
  <c r="U316" i="7"/>
  <c r="V316" i="7" s="1"/>
  <c r="X316" i="7" s="1"/>
  <c r="U658" i="7"/>
  <c r="V658" i="7" s="1"/>
  <c r="X658" i="7" s="1"/>
  <c r="U99" i="7"/>
  <c r="V99" i="7" s="1"/>
  <c r="W99" i="7" s="1"/>
  <c r="U932" i="7"/>
  <c r="V932" i="7" s="1"/>
  <c r="U948" i="7"/>
  <c r="V948" i="7" s="1"/>
  <c r="W948" i="7" s="1"/>
  <c r="U1160" i="7"/>
  <c r="V1160" i="7" s="1"/>
  <c r="U1375" i="7"/>
  <c r="V1375" i="7" s="1"/>
  <c r="X1375" i="7" s="1"/>
  <c r="U486" i="7"/>
  <c r="V486" i="7" s="1"/>
  <c r="U400" i="7"/>
  <c r="V400" i="7" s="1"/>
  <c r="W400" i="7" s="1"/>
  <c r="U735" i="7"/>
  <c r="V735" i="7" s="1"/>
  <c r="X735" i="7" s="1"/>
  <c r="U987" i="7"/>
  <c r="V987" i="7" s="1"/>
  <c r="W987" i="7" s="1"/>
  <c r="U25" i="7"/>
  <c r="V25" i="7" s="1"/>
  <c r="U1336" i="7"/>
  <c r="V1336" i="7" s="1"/>
  <c r="X1336" i="7" s="1"/>
  <c r="U401" i="7"/>
  <c r="V401" i="7" s="1"/>
  <c r="U98" i="7"/>
  <c r="V98" i="7" s="1"/>
  <c r="W98" i="7" s="1"/>
  <c r="U367" i="7"/>
  <c r="V367" i="7" s="1"/>
  <c r="U599" i="7"/>
  <c r="V599" i="7" s="1"/>
  <c r="X599" i="7" s="1"/>
  <c r="U160" i="7"/>
  <c r="V160" i="7" s="1"/>
  <c r="X160" i="7" s="1"/>
  <c r="U1216" i="7"/>
  <c r="V1216" i="7" s="1"/>
  <c r="U1152" i="7"/>
  <c r="V1152" i="7" s="1"/>
  <c r="U649" i="7"/>
  <c r="V649" i="7" s="1"/>
  <c r="U994" i="7"/>
  <c r="V994" i="7" s="1"/>
  <c r="U767" i="7"/>
  <c r="V767" i="7" s="1"/>
  <c r="W767" i="7" s="1"/>
  <c r="U780" i="7"/>
  <c r="V780" i="7" s="1"/>
  <c r="U772" i="7"/>
  <c r="V772" i="7" s="1"/>
  <c r="X772" i="7" s="1"/>
  <c r="U612" i="7"/>
  <c r="V612" i="7" s="1"/>
  <c r="U192" i="7"/>
  <c r="V192" i="7" s="1"/>
  <c r="U1345" i="7"/>
  <c r="V1345" i="7" s="1"/>
  <c r="U594" i="7"/>
  <c r="V594" i="7" s="1"/>
  <c r="W594" i="7" s="1"/>
  <c r="U358" i="7"/>
  <c r="V358" i="7" s="1"/>
  <c r="U1357" i="7"/>
  <c r="V1357" i="7" s="1"/>
  <c r="X1357" i="7" s="1"/>
  <c r="U656" i="7"/>
  <c r="V656" i="7" s="1"/>
  <c r="U941" i="7"/>
  <c r="V941" i="7" s="1"/>
  <c r="X941" i="7" s="1"/>
  <c r="U807" i="7"/>
  <c r="V807" i="7" s="1"/>
  <c r="W807" i="7" s="1"/>
  <c r="U526" i="7"/>
  <c r="V526" i="7" s="1"/>
  <c r="W526" i="7" s="1"/>
  <c r="U259" i="7"/>
  <c r="V259" i="7" s="1"/>
  <c r="X259" i="7" s="1"/>
  <c r="U306" i="7"/>
  <c r="V306" i="7" s="1"/>
  <c r="X306" i="7" s="1"/>
  <c r="U688" i="7"/>
  <c r="V688" i="7" s="1"/>
  <c r="W688" i="7" s="1"/>
  <c r="U4" i="7"/>
  <c r="V4" i="7" s="1"/>
  <c r="W4" i="7" s="1"/>
  <c r="U1147" i="7"/>
  <c r="V1147" i="7" s="1"/>
  <c r="U370" i="7"/>
  <c r="V370" i="7" s="1"/>
  <c r="X370" i="7" s="1"/>
  <c r="U1322" i="7"/>
  <c r="V1322" i="7" s="1"/>
  <c r="U800" i="7"/>
  <c r="V800" i="7" s="1"/>
  <c r="U875" i="7"/>
  <c r="V875" i="7" s="1"/>
  <c r="W875" i="7" s="1"/>
  <c r="U595" i="7"/>
  <c r="V595" i="7" s="1"/>
  <c r="U1362" i="7"/>
  <c r="V1362" i="7" s="1"/>
  <c r="W1362" i="7" s="1"/>
  <c r="U475" i="7"/>
  <c r="V475" i="7" s="1"/>
  <c r="W475" i="7" s="1"/>
  <c r="U607" i="7"/>
  <c r="V607" i="7" s="1"/>
  <c r="U965" i="7"/>
  <c r="V965" i="7" s="1"/>
  <c r="X965" i="7" s="1"/>
  <c r="U262" i="7"/>
  <c r="V262" i="7" s="1"/>
  <c r="U462" i="7"/>
  <c r="V462" i="7" s="1"/>
  <c r="W462" i="7" s="1"/>
  <c r="U1074" i="7"/>
  <c r="V1074" i="7" s="1"/>
  <c r="U1205" i="7"/>
  <c r="V1205" i="7" s="1"/>
  <c r="X1205" i="7" s="1"/>
  <c r="U1182" i="7"/>
  <c r="V1182" i="7" s="1"/>
  <c r="U293" i="7"/>
  <c r="V293" i="7" s="1"/>
  <c r="W293" i="7" s="1"/>
  <c r="U456" i="7"/>
  <c r="V456" i="7" s="1"/>
  <c r="U878" i="7"/>
  <c r="V878" i="7" s="1"/>
  <c r="W878" i="7" s="1"/>
  <c r="U1485" i="7"/>
  <c r="V1485" i="7" s="1"/>
  <c r="U858" i="7"/>
  <c r="V858" i="7" s="1"/>
  <c r="X858" i="7" s="1"/>
  <c r="U449" i="7"/>
  <c r="V449" i="7" s="1"/>
  <c r="W449" i="7" s="1"/>
  <c r="U1244" i="7"/>
  <c r="V1244" i="7" s="1"/>
  <c r="U1502" i="7"/>
  <c r="V1502" i="7" s="1"/>
  <c r="X1502" i="7" s="1"/>
  <c r="U219" i="7"/>
  <c r="V219" i="7" s="1"/>
  <c r="U1472" i="7"/>
  <c r="V1472" i="7" s="1"/>
  <c r="U751" i="7"/>
  <c r="V751" i="7" s="1"/>
  <c r="W751" i="7" s="1"/>
  <c r="U218" i="7"/>
  <c r="V218" i="7" s="1"/>
  <c r="W218" i="7" s="1"/>
  <c r="U1131" i="7"/>
  <c r="V1131" i="7" s="1"/>
  <c r="W1131" i="7" s="1"/>
  <c r="U19" i="7"/>
  <c r="V19" i="7" s="1"/>
  <c r="U1382" i="7"/>
  <c r="V1382" i="7" s="1"/>
  <c r="W1382" i="7" s="1"/>
  <c r="U678" i="7"/>
  <c r="V678" i="7" s="1"/>
  <c r="X678" i="7" s="1"/>
  <c r="U696" i="7"/>
  <c r="V696" i="7" s="1"/>
  <c r="X696" i="7" s="1"/>
  <c r="U1223" i="7"/>
  <c r="V1223" i="7" s="1"/>
  <c r="U360" i="7"/>
  <c r="V360" i="7" s="1"/>
  <c r="X360" i="7" s="1"/>
  <c r="U1124" i="7"/>
  <c r="V1124" i="7" s="1"/>
  <c r="W1124" i="7" s="1"/>
  <c r="U1450" i="7"/>
  <c r="V1450" i="7" s="1"/>
  <c r="W1450" i="7" s="1"/>
  <c r="U1102" i="7"/>
  <c r="V1102" i="7" s="1"/>
  <c r="W1102" i="7" s="1"/>
  <c r="U590" i="7"/>
  <c r="V590" i="7" s="1"/>
  <c r="W590" i="7" s="1"/>
  <c r="U1133" i="7"/>
  <c r="V1133" i="7" s="1"/>
  <c r="W1133" i="7" s="1"/>
  <c r="U408" i="7"/>
  <c r="V408" i="7" s="1"/>
  <c r="X408" i="7" s="1"/>
  <c r="U1496" i="7"/>
  <c r="V1496" i="7" s="1"/>
  <c r="U300" i="7"/>
  <c r="V300" i="7" s="1"/>
  <c r="W300" i="7" s="1"/>
  <c r="U695" i="7"/>
  <c r="V695" i="7" s="1"/>
  <c r="W695" i="7" s="1"/>
  <c r="U1204" i="7"/>
  <c r="V1204" i="7" s="1"/>
  <c r="U730" i="7"/>
  <c r="V730" i="7" s="1"/>
  <c r="U1416" i="7"/>
  <c r="V1416" i="7" s="1"/>
  <c r="W1416" i="7" s="1"/>
  <c r="U372" i="7"/>
  <c r="V372" i="7" s="1"/>
  <c r="X372" i="7" s="1"/>
  <c r="U1470" i="7"/>
  <c r="V1470" i="7" s="1"/>
  <c r="U954" i="7"/>
  <c r="V954" i="7" s="1"/>
  <c r="U1493" i="7"/>
  <c r="V1493" i="7" s="1"/>
  <c r="U347" i="7"/>
  <c r="V347" i="7" s="1"/>
  <c r="W347" i="7" s="1"/>
  <c r="U745" i="7"/>
  <c r="V745" i="7" s="1"/>
  <c r="W745" i="7" s="1"/>
  <c r="U1057" i="7"/>
  <c r="V1057" i="7" s="1"/>
  <c r="U26" i="7"/>
  <c r="V26" i="7" s="1"/>
  <c r="X26" i="7" s="1"/>
  <c r="U773" i="7"/>
  <c r="V773" i="7" s="1"/>
  <c r="X773" i="7" s="1"/>
  <c r="U44" i="7"/>
  <c r="V44" i="7" s="1"/>
  <c r="W44" i="7" s="1"/>
  <c r="U1006" i="7"/>
  <c r="V1006" i="7" s="1"/>
  <c r="U1238" i="7"/>
  <c r="V1238" i="7" s="1"/>
  <c r="X1238" i="7" s="1"/>
  <c r="U102" i="7"/>
  <c r="V102" i="7" s="1"/>
  <c r="W102" i="7" s="1"/>
  <c r="U535" i="7"/>
  <c r="V535" i="7" s="1"/>
  <c r="W535" i="7" s="1"/>
  <c r="U1118" i="7"/>
  <c r="V1118" i="7" s="1"/>
  <c r="U331" i="7"/>
  <c r="V331" i="7" s="1"/>
  <c r="W331" i="7" s="1"/>
  <c r="U889" i="7"/>
  <c r="V889" i="7" s="1"/>
  <c r="X889" i="7" s="1"/>
  <c r="U208" i="7"/>
  <c r="V208" i="7" s="1"/>
  <c r="X208" i="7" s="1"/>
  <c r="U1090" i="7"/>
  <c r="V1090" i="7" s="1"/>
  <c r="U1169" i="7"/>
  <c r="V1169" i="7" s="1"/>
  <c r="X1169" i="7" s="1"/>
  <c r="U1372" i="7"/>
  <c r="V1372" i="7" s="1"/>
  <c r="W1372" i="7" s="1"/>
  <c r="U1126" i="7"/>
  <c r="V1126" i="7" s="1"/>
  <c r="U534" i="7"/>
  <c r="V534" i="7" s="1"/>
  <c r="U1243" i="7"/>
  <c r="V1243" i="7" s="1"/>
  <c r="W1243" i="7" s="1"/>
  <c r="U241" i="7"/>
  <c r="V241" i="7" s="1"/>
  <c r="X241" i="7" s="1"/>
  <c r="U848" i="7"/>
  <c r="V848" i="7" s="1"/>
  <c r="U880" i="7"/>
  <c r="V880" i="7" s="1"/>
  <c r="U398" i="7"/>
  <c r="V398" i="7" s="1"/>
  <c r="X398" i="7" s="1"/>
  <c r="U1333" i="7"/>
  <c r="V1333" i="7" s="1"/>
  <c r="W1333" i="7" s="1"/>
  <c r="U112" i="7"/>
  <c r="V112" i="7" s="1"/>
  <c r="X112" i="7" s="1"/>
  <c r="U1399" i="7"/>
  <c r="V1399" i="7" s="1"/>
  <c r="U12" i="7"/>
  <c r="V12" i="7" s="1"/>
  <c r="X12" i="7" s="1"/>
  <c r="U161" i="7"/>
  <c r="V161" i="7" s="1"/>
  <c r="U451" i="7"/>
  <c r="V451" i="7" s="1"/>
  <c r="U1509" i="7"/>
  <c r="V1509" i="7" s="1"/>
  <c r="U1460" i="7"/>
  <c r="V1460" i="7" s="1"/>
  <c r="X1460" i="7" s="1"/>
  <c r="U1438" i="7"/>
  <c r="V1438" i="7" s="1"/>
  <c r="U687" i="7"/>
  <c r="V687" i="7" s="1"/>
  <c r="X687" i="7" s="1"/>
  <c r="U135" i="7"/>
  <c r="V135" i="7" s="1"/>
  <c r="U1410" i="7"/>
  <c r="V1410" i="7" s="1"/>
  <c r="X1410" i="7" s="1"/>
  <c r="U1196" i="7"/>
  <c r="V1196" i="7" s="1"/>
  <c r="X1196" i="7" s="1"/>
  <c r="U1077" i="7"/>
  <c r="V1077" i="7" s="1"/>
  <c r="X1077" i="7" s="1"/>
  <c r="U1449" i="7"/>
  <c r="V1449" i="7" s="1"/>
  <c r="U1167" i="7"/>
  <c r="V1167" i="7" s="1"/>
  <c r="W1167" i="7" s="1"/>
  <c r="U1486" i="7"/>
  <c r="V1486" i="7" s="1"/>
  <c r="U23" i="7"/>
  <c r="V23" i="7" s="1"/>
  <c r="W23" i="7" s="1"/>
  <c r="U956" i="7"/>
  <c r="V956" i="7" s="1"/>
  <c r="U1478" i="7"/>
  <c r="V1478" i="7" s="1"/>
  <c r="W1478" i="7" s="1"/>
  <c r="U828" i="7"/>
  <c r="V828" i="7" s="1"/>
  <c r="W828" i="7" s="1"/>
  <c r="U1452" i="7"/>
  <c r="V1452" i="7" s="1"/>
  <c r="W1452" i="7" s="1"/>
  <c r="U844" i="7"/>
  <c r="V844" i="7" s="1"/>
  <c r="U966" i="7"/>
  <c r="V966" i="7" s="1"/>
  <c r="W966" i="7" s="1"/>
  <c r="U1030" i="7"/>
  <c r="V1030" i="7" s="1"/>
  <c r="W1030" i="7" s="1"/>
  <c r="U597" i="7"/>
  <c r="V597" i="7" s="1"/>
  <c r="W597" i="7" s="1"/>
  <c r="U1360" i="7"/>
  <c r="V1360" i="7" s="1"/>
  <c r="U894" i="7"/>
  <c r="V894" i="7" s="1"/>
  <c r="X894" i="7" s="1"/>
  <c r="U905" i="7"/>
  <c r="V905" i="7" s="1"/>
  <c r="X905" i="7" s="1"/>
  <c r="U195" i="7"/>
  <c r="V195" i="7" s="1"/>
  <c r="X195" i="7" s="1"/>
  <c r="U261" i="7"/>
  <c r="V261" i="7" s="1"/>
  <c r="U913" i="7"/>
  <c r="V913" i="7" s="1"/>
  <c r="W913" i="7" s="1"/>
  <c r="U562" i="7"/>
  <c r="V562" i="7" s="1"/>
  <c r="U652" i="7"/>
  <c r="V652" i="7" s="1"/>
  <c r="X652" i="7" s="1"/>
  <c r="U967" i="7"/>
  <c r="V967" i="7" s="1"/>
  <c r="U1019" i="7"/>
  <c r="V1019" i="7" s="1"/>
  <c r="X1019" i="7" s="1"/>
  <c r="U1132" i="7"/>
  <c r="V1132" i="7" s="1"/>
  <c r="X1132" i="7" s="1"/>
  <c r="U49" i="7"/>
  <c r="V49" i="7" s="1"/>
  <c r="X49" i="7" s="1"/>
  <c r="U1026" i="7"/>
  <c r="V1026" i="7" s="1"/>
  <c r="X1026" i="7" s="1"/>
  <c r="U846" i="7"/>
  <c r="V846" i="7" s="1"/>
  <c r="X846" i="7" s="1"/>
  <c r="U1150" i="7"/>
  <c r="V1150" i="7" s="1"/>
  <c r="X1150" i="7" s="1"/>
  <c r="U1051" i="7"/>
  <c r="V1051" i="7" s="1"/>
  <c r="U1355" i="7"/>
  <c r="V1355" i="7" s="1"/>
  <c r="U1153" i="7"/>
  <c r="V1153" i="7" s="1"/>
  <c r="U1172" i="7"/>
  <c r="V1172" i="7" s="1"/>
  <c r="X1172" i="7" s="1"/>
  <c r="U741" i="7"/>
  <c r="V741" i="7" s="1"/>
  <c r="X741" i="7" s="1"/>
  <c r="U1049" i="7"/>
  <c r="V1049" i="7" s="1"/>
  <c r="U527" i="7"/>
  <c r="V527" i="7" s="1"/>
  <c r="X527" i="7" s="1"/>
  <c r="U377" i="7"/>
  <c r="V377" i="7" s="1"/>
  <c r="X377" i="7" s="1"/>
  <c r="U73" i="7"/>
  <c r="V73" i="7" s="1"/>
  <c r="W73" i="7" s="1"/>
  <c r="U1417" i="7"/>
  <c r="V1417" i="7" s="1"/>
  <c r="U1353" i="7"/>
  <c r="V1353" i="7" s="1"/>
  <c r="X1353" i="7" s="1"/>
  <c r="U250" i="7"/>
  <c r="V250" i="7" s="1"/>
  <c r="W250" i="7" s="1"/>
  <c r="U134" i="7"/>
  <c r="V134" i="7" s="1"/>
  <c r="X134" i="7" s="1"/>
  <c r="U1327" i="7"/>
  <c r="V1327" i="7" s="1"/>
  <c r="U299" i="7"/>
  <c r="V299" i="7" s="1"/>
  <c r="U1401" i="7"/>
  <c r="V1401" i="7" s="1"/>
  <c r="U1045" i="7"/>
  <c r="V1045" i="7" s="1"/>
  <c r="X1045" i="7" s="1"/>
  <c r="U1513" i="7"/>
  <c r="V1513" i="7" s="1"/>
  <c r="X1513" i="7" s="1"/>
  <c r="U1211" i="7"/>
  <c r="V1211" i="7" s="1"/>
  <c r="W1211" i="7" s="1"/>
  <c r="U770" i="7"/>
  <c r="V770" i="7" s="1"/>
  <c r="U1413" i="7"/>
  <c r="V1413" i="7" s="1"/>
  <c r="X1413" i="7" s="1"/>
  <c r="U1453" i="7"/>
  <c r="V1453" i="7" s="1"/>
  <c r="U1085" i="7"/>
  <c r="V1085" i="7" s="1"/>
  <c r="W1085" i="7" s="1"/>
  <c r="U675" i="7"/>
  <c r="V675" i="7" s="1"/>
  <c r="U463" i="7"/>
  <c r="V463" i="7" s="1"/>
  <c r="X463" i="7" s="1"/>
  <c r="U681" i="7"/>
  <c r="V681" i="7" s="1"/>
  <c r="U907" i="7"/>
  <c r="V907" i="7" s="1"/>
  <c r="X907" i="7" s="1"/>
  <c r="U34" i="7"/>
  <c r="V34" i="7" s="1"/>
  <c r="X34" i="7" s="1"/>
  <c r="U288" i="7"/>
  <c r="V288" i="7" s="1"/>
  <c r="X288" i="7" s="1"/>
  <c r="U1209" i="7"/>
  <c r="V1209" i="7" s="1"/>
  <c r="X1209" i="7" s="1"/>
  <c r="U959" i="7"/>
  <c r="V959" i="7" s="1"/>
  <c r="W959" i="7" s="1"/>
  <c r="U1418" i="7"/>
  <c r="V1418" i="7" s="1"/>
  <c r="U1330" i="7"/>
  <c r="V1330" i="7" s="1"/>
  <c r="X1330" i="7" s="1"/>
  <c r="U1013" i="7"/>
  <c r="V1013" i="7" s="1"/>
  <c r="U520" i="7"/>
  <c r="V520" i="7" s="1"/>
  <c r="X520" i="7" s="1"/>
  <c r="U904" i="7"/>
  <c r="V904" i="7" s="1"/>
  <c r="W904" i="7" s="1"/>
  <c r="U723" i="7"/>
  <c r="V723" i="7" s="1"/>
  <c r="X723" i="7" s="1"/>
  <c r="U608" i="7"/>
  <c r="V608" i="7" s="1"/>
  <c r="U632" i="7"/>
  <c r="V632" i="7" s="1"/>
  <c r="W632" i="7" s="1"/>
  <c r="U1127" i="7"/>
  <c r="V1127" i="7" s="1"/>
  <c r="U1148" i="7"/>
  <c r="V1148" i="7" s="1"/>
  <c r="W1148" i="7" s="1"/>
  <c r="U1003" i="7"/>
  <c r="V1003" i="7" s="1"/>
  <c r="U693" i="7"/>
  <c r="V693" i="7" s="1"/>
  <c r="W693" i="7" s="1"/>
  <c r="U1022" i="7"/>
  <c r="V1022" i="7" s="1"/>
  <c r="U636" i="7"/>
  <c r="V636" i="7" s="1"/>
  <c r="U120" i="7"/>
  <c r="V120" i="7" s="1"/>
  <c r="U1447" i="7"/>
  <c r="V1447" i="7" s="1"/>
  <c r="U222" i="7"/>
  <c r="V222" i="7" s="1"/>
  <c r="U344" i="7"/>
  <c r="V344" i="7" s="1"/>
  <c r="X344" i="7" s="1"/>
  <c r="U768" i="7"/>
  <c r="V768" i="7" s="1"/>
  <c r="U1409" i="7"/>
  <c r="V1409" i="7" s="1"/>
  <c r="X1409" i="7" s="1"/>
  <c r="U831" i="7"/>
  <c r="V831" i="7" s="1"/>
  <c r="U979" i="7"/>
  <c r="V979" i="7" s="1"/>
  <c r="W979" i="7" s="1"/>
  <c r="U990" i="7"/>
  <c r="V990" i="7" s="1"/>
  <c r="U1062" i="7"/>
  <c r="V1062" i="7" s="1"/>
  <c r="W1062" i="7" s="1"/>
  <c r="U638" i="7"/>
  <c r="V638" i="7" s="1"/>
  <c r="W638" i="7" s="1"/>
  <c r="U466" i="7"/>
  <c r="V466" i="7" s="1"/>
  <c r="X466" i="7" s="1"/>
  <c r="U1324" i="7"/>
  <c r="V1324" i="7" s="1"/>
  <c r="W1324" i="7" s="1"/>
  <c r="U1480" i="7"/>
  <c r="V1480" i="7" s="1"/>
  <c r="X1480" i="7" s="1"/>
  <c r="U1108" i="7"/>
  <c r="V1108" i="7" s="1"/>
  <c r="U1427" i="7"/>
  <c r="V1427" i="7" s="1"/>
  <c r="U228" i="7"/>
  <c r="V228" i="7" s="1"/>
  <c r="U1166" i="7"/>
  <c r="V1166" i="7" s="1"/>
  <c r="X1166" i="7" s="1"/>
  <c r="U1422" i="7"/>
  <c r="V1422" i="7" s="1"/>
  <c r="X1422" i="7" s="1"/>
  <c r="U1516" i="7"/>
  <c r="V1516" i="7" s="1"/>
  <c r="U1069" i="7"/>
  <c r="V1069" i="7" s="1"/>
  <c r="U517" i="7"/>
  <c r="V517" i="7" s="1"/>
  <c r="W517" i="7" s="1"/>
  <c r="U593" i="7"/>
  <c r="V593" i="7" s="1"/>
  <c r="X593" i="7" s="1"/>
  <c r="U1247" i="7"/>
  <c r="V1247" i="7" s="1"/>
  <c r="X1247" i="7" s="1"/>
  <c r="U70" i="7"/>
  <c r="V70" i="7" s="1"/>
  <c r="U132" i="7"/>
  <c r="V132" i="7" s="1"/>
  <c r="W132" i="7" s="1"/>
  <c r="U1443" i="7"/>
  <c r="V1443" i="7" s="1"/>
  <c r="W1443" i="7" s="1"/>
  <c r="U614" i="7"/>
  <c r="V614" i="7" s="1"/>
  <c r="X614" i="7" s="1"/>
  <c r="U1389" i="7"/>
  <c r="V1389" i="7" s="1"/>
  <c r="U525" i="7"/>
  <c r="V525" i="7" s="1"/>
  <c r="W525" i="7" s="1"/>
  <c r="U1252" i="7"/>
  <c r="V1252" i="7" s="1"/>
  <c r="U85" i="7"/>
  <c r="V85" i="7" s="1"/>
  <c r="W85" i="7" s="1"/>
  <c r="U566" i="7"/>
  <c r="V566" i="7" s="1"/>
  <c r="U547" i="7"/>
  <c r="V547" i="7" s="1"/>
  <c r="W547" i="7" s="1"/>
  <c r="U168" i="7"/>
  <c r="V168" i="7" s="1"/>
  <c r="U769" i="7"/>
  <c r="V769" i="7" s="1"/>
  <c r="W769" i="7" s="1"/>
  <c r="U1110" i="7"/>
  <c r="V1110" i="7" s="1"/>
  <c r="U148" i="7"/>
  <c r="V148" i="7" s="1"/>
  <c r="W148" i="7" s="1"/>
  <c r="U246" i="7"/>
  <c r="V246" i="7" s="1"/>
  <c r="W246" i="7" s="1"/>
  <c r="U672" i="7"/>
  <c r="V672" i="7" s="1"/>
  <c r="W672" i="7" s="1"/>
  <c r="U188" i="7"/>
  <c r="V188" i="7" s="1"/>
  <c r="U287" i="7"/>
  <c r="V287" i="7" s="1"/>
  <c r="W287" i="7" s="1"/>
  <c r="U83" i="7"/>
  <c r="V83" i="7" s="1"/>
  <c r="W83" i="7" s="1"/>
  <c r="U111" i="7"/>
  <c r="V111" i="7" s="1"/>
  <c r="X111" i="7" s="1"/>
  <c r="U421" i="7"/>
  <c r="V421" i="7" s="1"/>
  <c r="U839" i="7"/>
  <c r="V839" i="7" s="1"/>
  <c r="U494" i="7"/>
  <c r="V494" i="7" s="1"/>
  <c r="X494" i="7" s="1"/>
  <c r="U733" i="7"/>
  <c r="V733" i="7" s="1"/>
  <c r="W733" i="7" s="1"/>
  <c r="U274" i="7"/>
  <c r="V274" i="7" s="1"/>
  <c r="U998" i="7"/>
  <c r="V998" i="7" s="1"/>
  <c r="W998" i="7" s="1"/>
  <c r="U1237" i="7"/>
  <c r="V1237" i="7" s="1"/>
  <c r="U193" i="7"/>
  <c r="V193" i="7" s="1"/>
  <c r="U653" i="7"/>
  <c r="V653" i="7" s="1"/>
  <c r="U747" i="7"/>
  <c r="V747" i="7" s="1"/>
  <c r="W747" i="7" s="1"/>
  <c r="U731" i="7"/>
  <c r="V731" i="7" s="1"/>
  <c r="W731" i="7" s="1"/>
  <c r="U158" i="7"/>
  <c r="V158" i="7" s="1"/>
  <c r="U272" i="7"/>
  <c r="V272" i="7" s="1"/>
  <c r="U1489" i="7"/>
  <c r="V1489" i="7" s="1"/>
  <c r="W1489" i="7" s="1"/>
  <c r="U339" i="7"/>
  <c r="V339" i="7" s="1"/>
  <c r="X339" i="7" s="1"/>
  <c r="U963" i="7"/>
  <c r="V963" i="7" s="1"/>
  <c r="U1095" i="7"/>
  <c r="V1095" i="7" s="1"/>
  <c r="U239" i="7"/>
  <c r="V239" i="7" s="1"/>
  <c r="X239" i="7" s="1"/>
  <c r="U429" i="7"/>
  <c r="V429" i="7" s="1"/>
  <c r="X429" i="7" s="1"/>
  <c r="U127" i="7"/>
  <c r="V127" i="7" s="1"/>
  <c r="W127" i="7" s="1"/>
  <c r="U1507" i="7"/>
  <c r="V1507" i="7" s="1"/>
  <c r="X1507" i="7" s="1"/>
  <c r="U1065" i="7"/>
  <c r="V1065" i="7" s="1"/>
  <c r="W1065" i="7" s="1"/>
  <c r="U613" i="7"/>
  <c r="V613" i="7" s="1"/>
  <c r="W613" i="7" s="1"/>
  <c r="U60" i="7"/>
  <c r="V60" i="7" s="1"/>
  <c r="X60" i="7" s="1"/>
  <c r="U205" i="7"/>
  <c r="V205" i="7" s="1"/>
  <c r="U874" i="7"/>
  <c r="V874" i="7" s="1"/>
  <c r="X874" i="7" s="1"/>
  <c r="U946" i="7"/>
  <c r="V946" i="7" s="1"/>
  <c r="W946" i="7" s="1"/>
  <c r="U283" i="7"/>
  <c r="V283" i="7" s="1"/>
  <c r="X283" i="7" s="1"/>
  <c r="U375" i="7"/>
  <c r="V375" i="7" s="1"/>
  <c r="U914" i="7"/>
  <c r="V914" i="7" s="1"/>
  <c r="W914" i="7" s="1"/>
  <c r="U869" i="7"/>
  <c r="V869" i="7" s="1"/>
  <c r="W869" i="7" s="1"/>
  <c r="U918" i="7"/>
  <c r="V918" i="7" s="1"/>
  <c r="X918" i="7" s="1"/>
  <c r="U928" i="7"/>
  <c r="V928" i="7" s="1"/>
  <c r="U371" i="7"/>
  <c r="V371" i="7" s="1"/>
  <c r="X371" i="7" s="1"/>
  <c r="U231" i="7"/>
  <c r="V231" i="7" s="1"/>
  <c r="U600" i="7"/>
  <c r="V600" i="7" s="1"/>
  <c r="X600" i="7" s="1"/>
  <c r="U514" i="7"/>
  <c r="V514" i="7" s="1"/>
  <c r="X514" i="7" s="1"/>
  <c r="U978" i="7"/>
  <c r="V978" i="7" s="1"/>
  <c r="X978" i="7" s="1"/>
  <c r="U183" i="7"/>
  <c r="V183" i="7" s="1"/>
  <c r="U6" i="7"/>
  <c r="V6" i="7" s="1"/>
  <c r="X6" i="7" s="1"/>
  <c r="U206" i="7"/>
  <c r="V206" i="7" s="1"/>
  <c r="U281" i="7"/>
  <c r="V281" i="7" s="1"/>
  <c r="W281" i="7" s="1"/>
  <c r="U48" i="7"/>
  <c r="V48" i="7" s="1"/>
  <c r="U80" i="7"/>
  <c r="V80" i="7" s="1"/>
  <c r="U1168" i="7"/>
  <c r="V1168" i="7" s="1"/>
  <c r="U996" i="7"/>
  <c r="V996" i="7" s="1"/>
  <c r="X996" i="7" s="1"/>
  <c r="U605" i="7"/>
  <c r="V605" i="7" s="1"/>
  <c r="U353" i="7"/>
  <c r="V353" i="7" s="1"/>
  <c r="W353" i="7" s="1"/>
  <c r="U221" i="7"/>
  <c r="V221" i="7" s="1"/>
  <c r="U304" i="7"/>
  <c r="V304" i="7" s="1"/>
  <c r="X304" i="7" s="1"/>
  <c r="U586" i="7"/>
  <c r="V586" i="7" s="1"/>
  <c r="U146" i="7"/>
  <c r="V146" i="7" s="1"/>
  <c r="X146" i="7" s="1"/>
  <c r="U215" i="7"/>
  <c r="V215" i="7" s="1"/>
  <c r="U670" i="7"/>
  <c r="V670" i="7" s="1"/>
  <c r="W670" i="7" s="1"/>
  <c r="U86" i="7"/>
  <c r="V86" i="7" s="1"/>
  <c r="X86" i="7" s="1"/>
  <c r="U926" i="7"/>
  <c r="V926" i="7" s="1"/>
  <c r="X926" i="7" s="1"/>
  <c r="U893" i="7"/>
  <c r="V893" i="7" s="1"/>
  <c r="U1492" i="7"/>
  <c r="V1492" i="7" s="1"/>
  <c r="X1492" i="7" s="1"/>
  <c r="U1385" i="7"/>
  <c r="V1385" i="7" s="1"/>
  <c r="W1385" i="7" s="1"/>
  <c r="U1112" i="7"/>
  <c r="V1112" i="7" s="1"/>
  <c r="W1112" i="7" s="1"/>
  <c r="U140" i="7"/>
  <c r="V140" i="7" s="1"/>
  <c r="U1334" i="7"/>
  <c r="V1334" i="7" s="1"/>
  <c r="W1334" i="7" s="1"/>
  <c r="U823" i="7"/>
  <c r="V823" i="7" s="1"/>
  <c r="X823" i="7" s="1"/>
  <c r="U726" i="7"/>
  <c r="V726" i="7" s="1"/>
  <c r="W726" i="7" s="1"/>
  <c r="U74" i="7"/>
  <c r="V74" i="7" s="1"/>
  <c r="W74" i="7" s="1"/>
  <c r="U1121" i="7"/>
  <c r="V1121" i="7" s="1"/>
  <c r="W1121" i="7" s="1"/>
  <c r="U1457" i="7"/>
  <c r="V1457" i="7" s="1"/>
  <c r="X1457" i="7" s="1"/>
  <c r="U147" i="7"/>
  <c r="V147" i="7" s="1"/>
  <c r="U627" i="7"/>
  <c r="V627" i="7" s="1"/>
  <c r="X627" i="7" s="1"/>
  <c r="U1128" i="7"/>
  <c r="V1128" i="7" s="1"/>
  <c r="X1128" i="7" s="1"/>
  <c r="U115" i="7"/>
  <c r="V115" i="7" s="1"/>
  <c r="W115" i="7" s="1"/>
  <c r="U667" i="7"/>
  <c r="V667" i="7" s="1"/>
  <c r="W667" i="7" s="1"/>
  <c r="U384" i="7"/>
  <c r="V384" i="7" s="1"/>
  <c r="U651" i="7"/>
  <c r="V651" i="7" s="1"/>
  <c r="W651" i="7" s="1"/>
  <c r="U570" i="7"/>
  <c r="V570" i="7" s="1"/>
  <c r="U266" i="7"/>
  <c r="V266" i="7" s="1"/>
  <c r="X266" i="7" s="1"/>
  <c r="U654" i="7"/>
  <c r="V654" i="7" s="1"/>
  <c r="U364" i="7"/>
  <c r="V364" i="7" s="1"/>
  <c r="W364" i="7" s="1"/>
  <c r="U354" i="7"/>
  <c r="V354" i="7" s="1"/>
  <c r="W354" i="7" s="1"/>
  <c r="U1199" i="7"/>
  <c r="V1199" i="7" s="1"/>
  <c r="X1199" i="7" s="1"/>
  <c r="U1149" i="7"/>
  <c r="V1149" i="7" s="1"/>
  <c r="U796" i="7"/>
  <c r="V796" i="7" s="1"/>
  <c r="W796" i="7" s="1"/>
  <c r="U302" i="7"/>
  <c r="V302" i="7" s="1"/>
  <c r="W302" i="7" s="1"/>
  <c r="U495" i="7"/>
  <c r="V495" i="7" s="1"/>
  <c r="W495" i="7" s="1"/>
  <c r="U345" i="7"/>
  <c r="V345" i="7" s="1"/>
  <c r="X345" i="7" s="1"/>
  <c r="U1018" i="7"/>
  <c r="V1018" i="7" s="1"/>
  <c r="W1018" i="7" s="1"/>
  <c r="U571" i="7"/>
  <c r="V571" i="7" s="1"/>
  <c r="X571" i="7" s="1"/>
  <c r="U1420" i="7"/>
  <c r="V1420" i="7" s="1"/>
  <c r="W1420" i="7" s="1"/>
  <c r="U781" i="7"/>
  <c r="V781" i="7" s="1"/>
  <c r="U752" i="7"/>
  <c r="V752" i="7" s="1"/>
  <c r="W752" i="7" s="1"/>
  <c r="U9" i="7"/>
  <c r="V9" i="7" s="1"/>
  <c r="W9" i="7" s="1"/>
  <c r="U1178" i="7"/>
  <c r="V1178" i="7" s="1"/>
  <c r="X1178" i="7" s="1"/>
  <c r="U1391" i="7"/>
  <c r="V1391" i="7" s="1"/>
  <c r="X1391" i="7" s="1"/>
  <c r="U240" i="7"/>
  <c r="V240" i="7" s="1"/>
  <c r="W240" i="7" s="1"/>
  <c r="U1028" i="7"/>
  <c r="V1028" i="7" s="1"/>
  <c r="W1028" i="7" s="1"/>
  <c r="U556" i="7"/>
  <c r="V556" i="7" s="1"/>
  <c r="U128" i="7"/>
  <c r="V128" i="7" s="1"/>
  <c r="U63" i="7"/>
  <c r="V63" i="7" s="1"/>
  <c r="X63" i="7" s="1"/>
  <c r="U68" i="7"/>
  <c r="V68" i="7" s="1"/>
  <c r="U322" i="7"/>
  <c r="V322" i="7" s="1"/>
  <c r="X322" i="7" s="1"/>
  <c r="U1137" i="7"/>
  <c r="V1137" i="7" s="1"/>
  <c r="U59" i="7"/>
  <c r="V59" i="7" s="1"/>
  <c r="X59" i="7" s="1"/>
  <c r="U923" i="7"/>
  <c r="V923" i="7" s="1"/>
  <c r="U739" i="7"/>
  <c r="V739" i="7" s="1"/>
  <c r="W739" i="7" s="1"/>
  <c r="U481" i="7"/>
  <c r="V481" i="7" s="1"/>
  <c r="W481" i="7" s="1"/>
  <c r="U976" i="7"/>
  <c r="V976" i="7" s="1"/>
  <c r="W976" i="7" s="1"/>
  <c r="U1339" i="7"/>
  <c r="V1339" i="7" s="1"/>
  <c r="X1339" i="7" s="1"/>
  <c r="U460" i="7"/>
  <c r="V460" i="7" s="1"/>
  <c r="U386" i="7"/>
  <c r="V386" i="7" s="1"/>
  <c r="U829" i="7"/>
  <c r="V829" i="7" s="1"/>
  <c r="U738" i="7"/>
  <c r="V738" i="7" s="1"/>
  <c r="W738" i="7" s="1"/>
  <c r="U1313" i="7"/>
  <c r="V1313" i="7" s="1"/>
  <c r="X1313" i="7" s="1"/>
  <c r="U151" i="7"/>
  <c r="V151" i="7" s="1"/>
  <c r="U1212" i="7"/>
  <c r="V1212" i="7" s="1"/>
  <c r="X1212" i="7" s="1"/>
  <c r="U469" i="7"/>
  <c r="V469" i="7" s="1"/>
  <c r="X469" i="7" s="1"/>
  <c r="U803" i="7"/>
  <c r="V803" i="7" s="1"/>
  <c r="X803" i="7" s="1"/>
  <c r="U872" i="7"/>
  <c r="V872" i="7" s="1"/>
  <c r="W872" i="7" s="1"/>
  <c r="U746" i="7"/>
  <c r="V746" i="7" s="1"/>
  <c r="W746" i="7" s="1"/>
  <c r="U991" i="7"/>
  <c r="V991" i="7" s="1"/>
  <c r="U1395" i="7"/>
  <c r="V1395" i="7" s="1"/>
  <c r="U348" i="7"/>
  <c r="V348" i="7" s="1"/>
  <c r="W348" i="7" s="1"/>
  <c r="U1120" i="7"/>
  <c r="V1120" i="7" s="1"/>
  <c r="W1120" i="7" s="1"/>
  <c r="U369" i="7"/>
  <c r="V369" i="7" s="1"/>
  <c r="X369" i="7" s="1"/>
  <c r="U113" i="7"/>
  <c r="V113" i="7" s="1"/>
  <c r="X113" i="7" s="1"/>
  <c r="U107" i="7"/>
  <c r="V107" i="7" s="1"/>
  <c r="W107" i="7" s="1"/>
  <c r="U537" i="7"/>
  <c r="V537" i="7" s="1"/>
  <c r="X537" i="7" s="1"/>
  <c r="U727" i="7"/>
  <c r="V727" i="7" s="1"/>
  <c r="X727" i="7" s="1"/>
  <c r="U178" i="7"/>
  <c r="V178" i="7" s="1"/>
  <c r="W178" i="7" s="1"/>
  <c r="U1405" i="7"/>
  <c r="V1405" i="7" s="1"/>
  <c r="U557" i="7"/>
  <c r="V557" i="7" s="1"/>
  <c r="X557" i="7" s="1"/>
  <c r="U170" i="7"/>
  <c r="V170" i="7" s="1"/>
  <c r="X170" i="7" s="1"/>
  <c r="U882" i="7"/>
  <c r="V882" i="7" s="1"/>
  <c r="X882" i="7" s="1"/>
  <c r="U917" i="7"/>
  <c r="V917" i="7" s="1"/>
  <c r="X917" i="7" s="1"/>
  <c r="U56" i="7"/>
  <c r="V56" i="7" s="1"/>
  <c r="X56" i="7" s="1"/>
  <c r="U1097" i="7"/>
  <c r="V1097" i="7" s="1"/>
  <c r="X1097" i="7" s="1"/>
  <c r="U725" i="7"/>
  <c r="V725" i="7" s="1"/>
  <c r="X725" i="7" s="1"/>
  <c r="U341" i="7"/>
  <c r="V341" i="7" s="1"/>
  <c r="W341" i="7" s="1"/>
  <c r="U1487" i="7"/>
  <c r="V1487" i="7" s="1"/>
  <c r="U1354" i="7"/>
  <c r="V1354" i="7" s="1"/>
  <c r="X1354" i="7" s="1"/>
  <c r="U230" i="7"/>
  <c r="V230" i="7" s="1"/>
  <c r="W230" i="7" s="1"/>
  <c r="U282" i="7"/>
  <c r="V282" i="7" s="1"/>
  <c r="U410" i="7"/>
  <c r="V410" i="7" s="1"/>
  <c r="W410" i="7" s="1"/>
  <c r="U163" i="7"/>
  <c r="V163" i="7" s="1"/>
  <c r="X163" i="7" s="1"/>
  <c r="U1249" i="7"/>
  <c r="V1249" i="7" s="1"/>
  <c r="W1249" i="7" s="1"/>
  <c r="U642" i="7"/>
  <c r="V642" i="7" s="1"/>
  <c r="U1431" i="7"/>
  <c r="V1431" i="7" s="1"/>
  <c r="W1431" i="7" s="1"/>
  <c r="U20" i="7"/>
  <c r="V20" i="7" s="1"/>
  <c r="X20" i="7" s="1"/>
  <c r="U1359" i="7"/>
  <c r="V1359" i="7" s="1"/>
  <c r="X1359" i="7" s="1"/>
  <c r="U1436" i="7"/>
  <c r="V1436" i="7" s="1"/>
  <c r="U886" i="7"/>
  <c r="V886" i="7" s="1"/>
  <c r="X886" i="7" s="1"/>
  <c r="U644" i="7"/>
  <c r="V644" i="7" s="1"/>
  <c r="U634" i="7"/>
  <c r="V634" i="7" s="1"/>
  <c r="W634" i="7" s="1"/>
  <c r="U1201" i="7"/>
  <c r="V1201" i="7" s="1"/>
  <c r="U90" i="7"/>
  <c r="V90" i="7" s="1"/>
  <c r="W90" i="7" s="1"/>
  <c r="U927" i="7"/>
  <c r="V927" i="7" s="1"/>
  <c r="W927" i="7" s="1"/>
  <c r="U866" i="7"/>
  <c r="V866" i="7" s="1"/>
  <c r="X866" i="7" s="1"/>
  <c r="U1079" i="7"/>
  <c r="V1079" i="7" s="1"/>
  <c r="X1079" i="7" s="1"/>
  <c r="U1412" i="7"/>
  <c r="V1412" i="7" s="1"/>
  <c r="W1412" i="7" s="1"/>
  <c r="U957" i="7"/>
  <c r="V957" i="7" s="1"/>
  <c r="W957" i="7" s="1"/>
  <c r="U682" i="7"/>
  <c r="V682" i="7" s="1"/>
  <c r="X682" i="7" s="1"/>
  <c r="U588" i="7"/>
  <c r="V588" i="7" s="1"/>
  <c r="U426" i="7"/>
  <c r="V426" i="7" s="1"/>
  <c r="U676" i="7"/>
  <c r="V676" i="7" s="1"/>
  <c r="W676" i="7" s="1"/>
  <c r="U1396" i="7"/>
  <c r="V1396" i="7" s="1"/>
  <c r="U1017" i="7"/>
  <c r="V1017" i="7" s="1"/>
  <c r="U761" i="7"/>
  <c r="V761" i="7" s="1"/>
  <c r="W761" i="7" s="1"/>
  <c r="U1408" i="7"/>
  <c r="V1408" i="7" s="1"/>
  <c r="X1408" i="7" s="1"/>
  <c r="U565" i="7"/>
  <c r="V565" i="7" s="1"/>
  <c r="W565" i="7" s="1"/>
  <c r="U559" i="7"/>
  <c r="V559" i="7" s="1"/>
  <c r="U352" i="7"/>
  <c r="V352" i="7" s="1"/>
  <c r="X352" i="7" s="1"/>
  <c r="U545" i="7"/>
  <c r="V545" i="7" s="1"/>
  <c r="W545" i="7" s="1"/>
  <c r="U925" i="7"/>
  <c r="V925" i="7" s="1"/>
  <c r="X925" i="7" s="1"/>
  <c r="U1041" i="7"/>
  <c r="V1041" i="7" s="1"/>
  <c r="U1087" i="7"/>
  <c r="V1087" i="7" s="1"/>
  <c r="W1087" i="7" s="1"/>
  <c r="U40" i="7"/>
  <c r="V40" i="7" s="1"/>
  <c r="X40" i="7" s="1"/>
  <c r="U660" i="7"/>
  <c r="V660" i="7" s="1"/>
  <c r="U1477" i="7"/>
  <c r="V1477" i="7" s="1"/>
  <c r="U701" i="7"/>
  <c r="V701" i="7" s="1"/>
  <c r="W701" i="7" s="1"/>
  <c r="U1093" i="7"/>
  <c r="V1093" i="7" s="1"/>
  <c r="X1093" i="7" s="1"/>
  <c r="U324" i="7"/>
  <c r="V324" i="7" s="1"/>
  <c r="X324" i="7" s="1"/>
  <c r="U289" i="7"/>
  <c r="V289" i="7" s="1"/>
  <c r="U837" i="7"/>
  <c r="V837" i="7" s="1"/>
  <c r="X837" i="7" s="1"/>
  <c r="U8" i="7"/>
  <c r="V8" i="7" s="1"/>
  <c r="U1225" i="7"/>
  <c r="V1225" i="7" s="1"/>
  <c r="W1225" i="7" s="1"/>
  <c r="U248" i="7"/>
  <c r="V248" i="7" s="1"/>
  <c r="X248" i="7" s="1"/>
  <c r="U804" i="7"/>
  <c r="V804" i="7" s="1"/>
  <c r="U17" i="7"/>
  <c r="V17" i="7" s="1"/>
  <c r="X17" i="7" s="1"/>
  <c r="U567" i="7"/>
  <c r="V567" i="7" s="1"/>
  <c r="X567" i="7" s="1"/>
  <c r="U826" i="7"/>
  <c r="V826" i="7" s="1"/>
  <c r="U159" i="7"/>
  <c r="V159" i="7" s="1"/>
  <c r="W159" i="7" s="1"/>
  <c r="U154" i="7"/>
  <c r="V154" i="7" s="1"/>
  <c r="W154" i="7" s="1"/>
  <c r="U818" i="7"/>
  <c r="V818" i="7" s="1"/>
  <c r="W818" i="7" s="1"/>
  <c r="U351" i="7"/>
  <c r="V351" i="7" s="1"/>
  <c r="U303" i="7"/>
  <c r="V303" i="7" s="1"/>
  <c r="X303" i="7" s="1"/>
  <c r="U518" i="7"/>
  <c r="V518" i="7" s="1"/>
  <c r="W518" i="7" s="1"/>
  <c r="U1386" i="7"/>
  <c r="V1386" i="7" s="1"/>
  <c r="U1459" i="7"/>
  <c r="V1459" i="7" s="1"/>
  <c r="X1459" i="7" s="1"/>
  <c r="U1194" i="7"/>
  <c r="V1194" i="7" s="1"/>
  <c r="W1194" i="7" s="1"/>
  <c r="U143" i="7"/>
  <c r="V143" i="7" s="1"/>
  <c r="X143" i="7" s="1"/>
  <c r="U405" i="7"/>
  <c r="V405" i="7" s="1"/>
  <c r="U1050" i="7"/>
  <c r="V1050" i="7" s="1"/>
  <c r="W1050" i="7" s="1"/>
  <c r="U356" i="7"/>
  <c r="V356" i="7" s="1"/>
  <c r="U589" i="7"/>
  <c r="V589" i="7" s="1"/>
  <c r="W589" i="7" s="1"/>
  <c r="U104" i="7"/>
  <c r="V104" i="7" s="1"/>
  <c r="W104" i="7" s="1"/>
  <c r="U854" i="7"/>
  <c r="V854" i="7" s="1"/>
  <c r="U42" i="7"/>
  <c r="V42" i="7" s="1"/>
  <c r="X42" i="7" s="1"/>
  <c r="U1202" i="7"/>
  <c r="V1202" i="7" s="1"/>
  <c r="U1517" i="7"/>
  <c r="V1517" i="7" s="1"/>
  <c r="X1517" i="7" s="1"/>
  <c r="U1075" i="7"/>
  <c r="V1075" i="7" s="1"/>
  <c r="W1075" i="7" s="1"/>
  <c r="U585" i="7"/>
  <c r="V585" i="7" s="1"/>
  <c r="X585" i="7" s="1"/>
  <c r="U254" i="7"/>
  <c r="V254" i="7" s="1"/>
  <c r="U1164" i="7"/>
  <c r="V1164" i="7" s="1"/>
  <c r="U245" i="7"/>
  <c r="V245" i="7" s="1"/>
  <c r="U609" i="7"/>
  <c r="V609" i="7" s="1"/>
  <c r="W609" i="7" s="1"/>
  <c r="U1129" i="7"/>
  <c r="V1129" i="7" s="1"/>
  <c r="X1129" i="7" s="1"/>
  <c r="U581" i="7"/>
  <c r="V581" i="7" s="1"/>
  <c r="W581" i="7" s="1"/>
  <c r="U1122" i="7"/>
  <c r="V1122" i="7" s="1"/>
  <c r="W1122" i="7" s="1"/>
  <c r="U621" i="7"/>
  <c r="V621" i="7" s="1"/>
  <c r="W621" i="7" s="1"/>
  <c r="U972" i="7"/>
  <c r="V972" i="7" s="1"/>
  <c r="U764" i="7"/>
  <c r="V764" i="7" s="1"/>
  <c r="X764" i="7" s="1"/>
  <c r="U71" i="7"/>
  <c r="V71" i="7" s="1"/>
  <c r="U1134" i="7"/>
  <c r="V1134" i="7" s="1"/>
  <c r="X1134" i="7" s="1"/>
  <c r="U920" i="7"/>
  <c r="V920" i="7" s="1"/>
  <c r="W920" i="7" s="1"/>
  <c r="U583" i="7"/>
  <c r="V583" i="7" s="1"/>
  <c r="U490" i="7"/>
  <c r="V490" i="7" s="1"/>
  <c r="X490" i="7" s="1"/>
  <c r="U891" i="7"/>
  <c r="V891" i="7" s="1"/>
  <c r="X891" i="7" s="1"/>
  <c r="U393" i="7"/>
  <c r="V393" i="7" s="1"/>
  <c r="U1072" i="7"/>
  <c r="V1072" i="7" s="1"/>
  <c r="U810" i="7"/>
  <c r="V810" i="7" s="1"/>
  <c r="W810" i="7" s="1"/>
  <c r="U1441" i="7"/>
  <c r="V1441" i="7" s="1"/>
  <c r="U856" i="7"/>
  <c r="V856" i="7" s="1"/>
  <c r="X856" i="7" s="1"/>
  <c r="U1170" i="7"/>
  <c r="V1170" i="7" s="1"/>
  <c r="U551" i="7"/>
  <c r="V551" i="7" s="1"/>
  <c r="W551" i="7" s="1"/>
  <c r="U722" i="7"/>
  <c r="V722" i="7" s="1"/>
  <c r="W722" i="7" s="1"/>
  <c r="U1138" i="7"/>
  <c r="V1138" i="7" s="1"/>
  <c r="X1138" i="7" s="1"/>
  <c r="U742" i="7"/>
  <c r="V742" i="7" s="1"/>
  <c r="W742" i="7" s="1"/>
  <c r="U718" i="7"/>
  <c r="V718" i="7" s="1"/>
  <c r="X718" i="7" s="1"/>
  <c r="U390" i="7"/>
  <c r="V390" i="7" s="1"/>
  <c r="W390" i="7" s="1"/>
  <c r="U427" i="7"/>
  <c r="V427" i="7" s="1"/>
  <c r="X427" i="7" s="1"/>
  <c r="U1056" i="7"/>
  <c r="V1056" i="7" s="1"/>
  <c r="W1056" i="7" s="1"/>
  <c r="U428" i="7"/>
  <c r="V428" i="7" s="1"/>
  <c r="W428" i="7" s="1"/>
  <c r="U255" i="7"/>
  <c r="V255" i="7" s="1"/>
  <c r="X255" i="7" s="1"/>
  <c r="U1007" i="7"/>
  <c r="V1007" i="7" s="1"/>
  <c r="U1366" i="7"/>
  <c r="V1366" i="7" s="1"/>
  <c r="U1250" i="7"/>
  <c r="V1250" i="7" s="1"/>
  <c r="X1250" i="7" s="1"/>
  <c r="U531" i="7"/>
  <c r="V531" i="7" s="1"/>
  <c r="W531" i="7" s="1"/>
  <c r="U212" i="7"/>
  <c r="V212" i="7" s="1"/>
  <c r="W212" i="7" s="1"/>
  <c r="U305" i="7"/>
  <c r="V305" i="7" s="1"/>
  <c r="X305" i="7" s="1"/>
  <c r="U602" i="7"/>
  <c r="V602" i="7" s="1"/>
  <c r="X602" i="7" s="1"/>
  <c r="U1474" i="7"/>
  <c r="V1474" i="7" s="1"/>
  <c r="W1474" i="7" s="1"/>
  <c r="U1500" i="7"/>
  <c r="V1500" i="7" s="1"/>
  <c r="X1500" i="7" s="1"/>
  <c r="U1233" i="7"/>
  <c r="V1233" i="7" s="1"/>
  <c r="U758" i="7"/>
  <c r="V758" i="7" s="1"/>
  <c r="W758" i="7" s="1"/>
  <c r="U1084" i="7"/>
  <c r="V1084" i="7" s="1"/>
  <c r="W1084" i="7" s="1"/>
  <c r="U416" i="7"/>
  <c r="V416" i="7" s="1"/>
  <c r="W416" i="7" s="1"/>
  <c r="U1363" i="7"/>
  <c r="V1363" i="7" s="1"/>
  <c r="X1363" i="7" s="1"/>
  <c r="U11" i="7"/>
  <c r="V11" i="7" s="1"/>
  <c r="X11" i="7" s="1"/>
  <c r="U1319" i="7"/>
  <c r="V1319" i="7" s="1"/>
  <c r="W1319" i="7" s="1"/>
  <c r="U655" i="7"/>
  <c r="V655" i="7" s="1"/>
  <c r="U1230" i="7"/>
  <c r="V1230" i="7" s="1"/>
  <c r="X1230" i="7" s="1"/>
  <c r="U1462" i="7"/>
  <c r="V1462" i="7" s="1"/>
  <c r="X1462" i="7" s="1"/>
  <c r="U931" i="7"/>
  <c r="V931" i="7" s="1"/>
  <c r="X931" i="7" s="1"/>
  <c r="U759" i="7"/>
  <c r="V759" i="7" s="1"/>
  <c r="W759" i="7" s="1"/>
  <c r="U1232" i="7"/>
  <c r="V1232" i="7" s="1"/>
  <c r="X1232" i="7" s="1"/>
  <c r="U549" i="7"/>
  <c r="V549" i="7" s="1"/>
  <c r="W549" i="7" s="1"/>
  <c r="U677" i="7"/>
  <c r="V677" i="7" s="1"/>
  <c r="W677" i="7" s="1"/>
  <c r="U1320" i="7"/>
  <c r="V1320" i="7" s="1"/>
  <c r="U1214" i="7"/>
  <c r="V1214" i="7" s="1"/>
  <c r="W1214" i="7" s="1"/>
  <c r="U1508" i="7"/>
  <c r="V1508" i="7" s="1"/>
  <c r="X1508" i="7" s="1"/>
  <c r="U943" i="7"/>
  <c r="V943" i="7" s="1"/>
  <c r="W943" i="7" s="1"/>
  <c r="U515" i="7"/>
  <c r="V515" i="7" s="1"/>
  <c r="U1245" i="7"/>
  <c r="V1245" i="7" s="1"/>
  <c r="U885" i="7"/>
  <c r="V885" i="7" s="1"/>
  <c r="W885" i="7" s="1"/>
  <c r="U1213" i="7"/>
  <c r="V1213" i="7" s="1"/>
  <c r="X1213" i="7" s="1"/>
  <c r="U561" i="7"/>
  <c r="V561" i="7" s="1"/>
  <c r="U821" i="7"/>
  <c r="V821" i="7" s="1"/>
  <c r="X821" i="7" s="1"/>
  <c r="U776" i="7"/>
  <c r="V776" i="7" s="1"/>
  <c r="X776" i="7" s="1"/>
  <c r="U1130" i="7"/>
  <c r="V1130" i="7" s="1"/>
  <c r="W1130" i="7" s="1"/>
  <c r="U444" i="7"/>
  <c r="V444" i="7" s="1"/>
  <c r="U624" i="7"/>
  <c r="V624" i="7" s="1"/>
  <c r="X624" i="7" s="1"/>
  <c r="U1043" i="7"/>
  <c r="V1043" i="7" s="1"/>
  <c r="X1043" i="7" s="1"/>
  <c r="U340" i="7"/>
  <c r="V340" i="7" s="1"/>
  <c r="W340" i="7" s="1"/>
  <c r="U267" i="7"/>
  <c r="V267" i="7" s="1"/>
  <c r="W267" i="7" s="1"/>
  <c r="U1215" i="7"/>
  <c r="V1215" i="7" s="1"/>
  <c r="W1215" i="7" s="1"/>
  <c r="U899" i="7"/>
  <c r="V899" i="7" s="1"/>
  <c r="X899" i="7" s="1"/>
  <c r="U251" i="7"/>
  <c r="V251" i="7" s="1"/>
  <c r="W251" i="7" s="1"/>
  <c r="U201" i="7"/>
  <c r="V201" i="7" s="1"/>
  <c r="X201" i="7" s="1"/>
  <c r="U433" i="7"/>
  <c r="V433" i="7" s="1"/>
  <c r="U1361" i="7"/>
  <c r="V1361" i="7" s="1"/>
  <c r="W1361" i="7" s="1"/>
  <c r="U37" i="7"/>
  <c r="V37" i="7" s="1"/>
  <c r="X37" i="7" s="1"/>
  <c r="U1200" i="7"/>
  <c r="V1200" i="7" s="1"/>
  <c r="W1200" i="7" s="1"/>
  <c r="U446" i="7"/>
  <c r="V446" i="7" s="1"/>
  <c r="U824" i="7"/>
  <c r="V824" i="7" s="1"/>
  <c r="W824" i="7" s="1"/>
  <c r="U591" i="7"/>
  <c r="V591" i="7" s="1"/>
  <c r="X591" i="7" s="1"/>
  <c r="U1317" i="7"/>
  <c r="V1317" i="7" s="1"/>
  <c r="W1317" i="7" s="1"/>
  <c r="U1248" i="7"/>
  <c r="V1248" i="7" s="1"/>
  <c r="W1248" i="7" s="1"/>
  <c r="U335" i="7"/>
  <c r="V335" i="7" s="1"/>
  <c r="X335" i="7" s="1"/>
  <c r="U1479" i="7"/>
  <c r="V1479" i="7" s="1"/>
  <c r="X1479" i="7" s="1"/>
  <c r="U30" i="7"/>
  <c r="V30" i="7" s="1"/>
  <c r="X30" i="7" s="1"/>
  <c r="U506" i="7"/>
  <c r="V506" i="7" s="1"/>
  <c r="U224" i="7"/>
  <c r="V224" i="7" s="1"/>
  <c r="X224" i="7" s="1"/>
  <c r="U1429" i="7"/>
  <c r="V1429" i="7" s="1"/>
  <c r="X1429" i="7" s="1"/>
  <c r="U452" i="7"/>
  <c r="V452" i="7" s="1"/>
  <c r="X452" i="7" s="1"/>
  <c r="U1098" i="7"/>
  <c r="V1098" i="7" s="1"/>
  <c r="X1098" i="7" s="1"/>
  <c r="U1224" i="7"/>
  <c r="V1224" i="7" s="1"/>
  <c r="W1224" i="7" s="1"/>
  <c r="U942" i="7"/>
  <c r="V942" i="7" s="1"/>
  <c r="W942" i="7" s="1"/>
  <c r="U574" i="7"/>
  <c r="V574" i="7" s="1"/>
  <c r="W574" i="7" s="1"/>
  <c r="U413" i="7"/>
  <c r="V413" i="7" s="1"/>
  <c r="X413" i="7" s="1"/>
  <c r="U1463" i="7"/>
  <c r="V1463" i="7" s="1"/>
  <c r="X1463" i="7" s="1"/>
  <c r="U471" i="7"/>
  <c r="V471" i="7" s="1"/>
  <c r="W471" i="7" s="1"/>
  <c r="U604" i="7"/>
  <c r="V604" i="7" s="1"/>
  <c r="U1055" i="7"/>
  <c r="V1055" i="7" s="1"/>
  <c r="U895" i="7"/>
  <c r="V895" i="7" s="1"/>
  <c r="X895" i="7" s="1"/>
  <c r="U774" i="7"/>
  <c r="V774" i="7" s="1"/>
  <c r="X774" i="7" s="1"/>
  <c r="U536" i="7"/>
  <c r="V536" i="7" s="1"/>
  <c r="W536" i="7" s="1"/>
  <c r="U1206" i="7"/>
  <c r="V1206" i="7" s="1"/>
  <c r="U1314" i="7"/>
  <c r="V1314" i="7" s="1"/>
  <c r="X1314" i="7" s="1"/>
  <c r="U685" i="7"/>
  <c r="V685" i="7" s="1"/>
  <c r="X685" i="7" s="1"/>
  <c r="U743" i="7"/>
  <c r="V743" i="7" s="1"/>
  <c r="X743" i="7" s="1"/>
  <c r="U1358" i="7"/>
  <c r="V1358" i="7" s="1"/>
  <c r="X1358" i="7" s="1"/>
  <c r="U1398" i="7"/>
  <c r="V1398" i="7" s="1"/>
  <c r="W1398" i="7" s="1"/>
  <c r="U18" i="7"/>
  <c r="V18" i="7" s="1"/>
  <c r="X18" i="7" s="1"/>
  <c r="U328" i="7"/>
  <c r="V328" i="7" s="1"/>
  <c r="X328" i="7" s="1"/>
  <c r="U467" i="7"/>
  <c r="V467" i="7" s="1"/>
  <c r="W467" i="7" s="1"/>
  <c r="U355" i="7"/>
  <c r="V355" i="7" s="1"/>
  <c r="W355" i="7" s="1"/>
  <c r="U511" i="7"/>
  <c r="V511" i="7" s="1"/>
  <c r="W511" i="7" s="1"/>
  <c r="U64" i="7"/>
  <c r="V64" i="7" s="1"/>
  <c r="X64" i="7" s="1"/>
  <c r="U1099" i="7"/>
  <c r="V1099" i="7" s="1"/>
  <c r="U482" i="7"/>
  <c r="V482" i="7" s="1"/>
  <c r="X482" i="7" s="1"/>
  <c r="U717" i="7"/>
  <c r="V717" i="7" s="1"/>
  <c r="X717" i="7" s="1"/>
  <c r="U947" i="7"/>
  <c r="V947" i="7" s="1"/>
  <c r="U945" i="7"/>
  <c r="V945" i="7" s="1"/>
  <c r="X945" i="7" s="1"/>
  <c r="U1063" i="7"/>
  <c r="V1063" i="7" s="1"/>
  <c r="W1063" i="7" s="1"/>
  <c r="U797" i="7"/>
  <c r="V797" i="7" s="1"/>
  <c r="W797" i="7" s="1"/>
  <c r="U939" i="7"/>
  <c r="V939" i="7" s="1"/>
  <c r="X939" i="7" s="1"/>
  <c r="U1208" i="7"/>
  <c r="V1208" i="7" s="1"/>
  <c r="W1208" i="7" s="1"/>
  <c r="U898" i="7"/>
  <c r="V898" i="7" s="1"/>
  <c r="W898" i="7" s="1"/>
  <c r="U1058" i="7"/>
  <c r="V1058" i="7" s="1"/>
  <c r="X1058" i="7" s="1"/>
  <c r="U1469" i="7"/>
  <c r="V1469" i="7" s="1"/>
  <c r="W1469" i="7" s="1"/>
  <c r="U1002" i="7"/>
  <c r="V1002" i="7" s="1"/>
  <c r="X1002" i="7" s="1"/>
  <c r="U92" i="7"/>
  <c r="V92" i="7" s="1"/>
  <c r="X92" i="7" s="1"/>
  <c r="U1331" i="7"/>
  <c r="V1331" i="7" s="1"/>
  <c r="X1331" i="7" s="1"/>
  <c r="X1649" i="7"/>
  <c r="X1411" i="7"/>
  <c r="X295" i="7"/>
  <c r="W295" i="7"/>
  <c r="W396" i="7"/>
  <c r="X396" i="7"/>
  <c r="W3" i="7"/>
  <c r="X3" i="7"/>
  <c r="X1445" i="7"/>
  <c r="W575" i="7"/>
  <c r="W860" i="7"/>
  <c r="X860" i="7"/>
  <c r="W82" i="7"/>
  <c r="X82" i="7"/>
  <c r="W252" i="7"/>
  <c r="W1329" i="7"/>
  <c r="W1449" i="7"/>
  <c r="X1449" i="7"/>
  <c r="W32" i="7"/>
  <c r="X32" i="7"/>
  <c r="X1498" i="7"/>
  <c r="W1006" i="7"/>
  <c r="X1006" i="7"/>
  <c r="W256" i="7"/>
  <c r="X176" i="7"/>
  <c r="W176" i="7"/>
  <c r="X505" i="7"/>
  <c r="X1234" i="7"/>
  <c r="W1234" i="7"/>
  <c r="W514" i="7"/>
  <c r="W1209" i="7"/>
  <c r="W1013" i="7"/>
  <c r="X1013" i="7"/>
  <c r="W1490" i="7"/>
  <c r="W880" i="7"/>
  <c r="X880" i="7"/>
  <c r="X1439" i="7"/>
  <c r="W850" i="7"/>
  <c r="X261" i="7"/>
  <c r="W261" i="7"/>
  <c r="X657" i="7"/>
  <c r="X910" i="7"/>
  <c r="W910" i="7"/>
  <c r="W278" i="7"/>
  <c r="X278" i="7"/>
  <c r="W493" i="7"/>
  <c r="X734" i="7"/>
  <c r="W683" i="7"/>
  <c r="X683" i="7"/>
  <c r="X75" i="7"/>
  <c r="W75" i="7"/>
  <c r="X481" i="7"/>
  <c r="W508" i="7"/>
  <c r="X508" i="7"/>
  <c r="X1328" i="7"/>
  <c r="W1328" i="7"/>
  <c r="W1139" i="7"/>
  <c r="X310" i="7"/>
  <c r="W310" i="7"/>
  <c r="W1389" i="7"/>
  <c r="X1389" i="7"/>
  <c r="X1217" i="7"/>
  <c r="W1217" i="7"/>
  <c r="W1341" i="7"/>
  <c r="X1341" i="7"/>
  <c r="W25" i="7"/>
  <c r="X25" i="7"/>
  <c r="W1511" i="7"/>
  <c r="X1511" i="7"/>
  <c r="X228" i="7"/>
  <c r="W228" i="7"/>
  <c r="X77" i="7"/>
  <c r="W77" i="7"/>
  <c r="X1399" i="7"/>
  <c r="W1399" i="7"/>
  <c r="W1513" i="7"/>
  <c r="W1003" i="7"/>
  <c r="X1003" i="7"/>
  <c r="W844" i="7"/>
  <c r="X844" i="7"/>
  <c r="W1351" i="7"/>
  <c r="X1351" i="7"/>
  <c r="X39" i="7"/>
  <c r="W39" i="7"/>
  <c r="X1417" i="7"/>
  <c r="W1417" i="7"/>
  <c r="X954" i="7"/>
  <c r="W954" i="7"/>
  <c r="W730" i="7"/>
  <c r="X730" i="7"/>
  <c r="X1515" i="7"/>
  <c r="X875" i="7"/>
  <c r="W259" i="7"/>
  <c r="X855" i="7"/>
  <c r="W855" i="7"/>
  <c r="W582" i="7"/>
  <c r="W181" i="7"/>
  <c r="X181" i="7"/>
  <c r="W986" i="7"/>
  <c r="X1198" i="7"/>
  <c r="X341" i="7"/>
  <c r="W1326" i="7"/>
  <c r="W560" i="7"/>
  <c r="X560" i="7"/>
  <c r="W275" i="7"/>
  <c r="X275" i="7"/>
  <c r="X349" i="7"/>
  <c r="W349" i="7"/>
  <c r="W382" i="7"/>
  <c r="X382" i="7"/>
  <c r="X1352" i="7"/>
  <c r="X721" i="7"/>
  <c r="W721" i="7"/>
  <c r="X1100" i="7"/>
  <c r="W1100" i="7"/>
  <c r="W307" i="7"/>
  <c r="X307" i="7"/>
  <c r="X403" i="7"/>
  <c r="W403" i="7"/>
  <c r="W992" i="7"/>
  <c r="X992" i="7"/>
  <c r="W149" i="7"/>
  <c r="X311" i="7"/>
  <c r="W311" i="7"/>
  <c r="W290" i="7"/>
  <c r="X486" i="7"/>
  <c r="W486" i="7"/>
  <c r="X865" i="7"/>
  <c r="W865" i="7"/>
  <c r="X1190" i="7"/>
  <c r="X449" i="7"/>
  <c r="X1494" i="7"/>
  <c r="W1494" i="7"/>
  <c r="W1186" i="7"/>
  <c r="X211" i="7"/>
  <c r="W211" i="7"/>
  <c r="W627" i="7"/>
  <c r="X409" i="7"/>
  <c r="X893" i="7"/>
  <c r="W893" i="7"/>
  <c r="X53" i="7"/>
  <c r="W53" i="7"/>
  <c r="W522" i="7"/>
  <c r="X522" i="7"/>
  <c r="X189" i="7"/>
  <c r="W1149" i="7"/>
  <c r="X1149" i="7"/>
  <c r="W453" i="7"/>
  <c r="X453" i="7"/>
  <c r="X970" i="7"/>
  <c r="W970" i="7"/>
  <c r="W118" i="7"/>
  <c r="X118" i="7"/>
  <c r="X1181" i="7"/>
  <c r="W1181" i="7"/>
  <c r="W1507" i="7"/>
  <c r="W209" i="7"/>
  <c r="X209" i="7"/>
  <c r="X953" i="7"/>
  <c r="W953" i="7"/>
  <c r="X852" i="7"/>
  <c r="W852" i="7"/>
  <c r="W940" i="7"/>
  <c r="X940" i="7"/>
  <c r="X74" i="7"/>
  <c r="X101" i="7"/>
  <c r="W101" i="7"/>
  <c r="X237" i="7"/>
  <c r="W237" i="7"/>
  <c r="X258" i="7"/>
  <c r="X498" i="7"/>
  <c r="W498" i="7"/>
  <c r="W1481" i="7"/>
  <c r="X1481" i="7"/>
  <c r="W768" i="7"/>
  <c r="X768" i="7"/>
  <c r="W1049" i="7"/>
  <c r="X1049" i="7"/>
  <c r="W1090" i="7"/>
  <c r="X1090" i="7"/>
  <c r="X691" i="7"/>
  <c r="W691" i="7"/>
  <c r="W1203" i="7"/>
  <c r="X1203" i="7"/>
  <c r="X348" i="7"/>
  <c r="X1047" i="7"/>
  <c r="W1047" i="7"/>
  <c r="W686" i="7"/>
  <c r="X686" i="7"/>
  <c r="W375" i="7"/>
  <c r="X375" i="7"/>
  <c r="W1391" i="7"/>
  <c r="W381" i="7"/>
  <c r="X381" i="7"/>
  <c r="W981" i="7"/>
  <c r="X981" i="7"/>
  <c r="W1026" i="7"/>
  <c r="X521" i="7"/>
  <c r="W521" i="7"/>
  <c r="W1496" i="7"/>
  <c r="X1496" i="7"/>
  <c r="X607" i="7"/>
  <c r="W607" i="7"/>
  <c r="X1464" i="7"/>
  <c r="W1464" i="7"/>
  <c r="W454" i="7"/>
  <c r="X454" i="7"/>
  <c r="W642" i="7"/>
  <c r="X642" i="7"/>
  <c r="X661" i="7"/>
  <c r="W661" i="7"/>
  <c r="W1033" i="7"/>
  <c r="X1033" i="7"/>
  <c r="W128" i="7"/>
  <c r="X128" i="7"/>
  <c r="X329" i="7"/>
  <c r="W329" i="7"/>
  <c r="X1102" i="7"/>
  <c r="X708" i="7"/>
  <c r="W708" i="7"/>
  <c r="W1483" i="7"/>
  <c r="X1483" i="7"/>
  <c r="W214" i="7"/>
  <c r="X214" i="7"/>
  <c r="W284" i="7"/>
  <c r="X284" i="7"/>
  <c r="W1356" i="7"/>
  <c r="X1356" i="7"/>
  <c r="X152" i="7"/>
  <c r="W152" i="7"/>
  <c r="X179" i="7"/>
  <c r="W179" i="7"/>
  <c r="X958" i="7"/>
  <c r="W958" i="7"/>
  <c r="X1324" i="7"/>
  <c r="X420" i="7"/>
  <c r="X906" i="7"/>
  <c r="W906" i="7"/>
  <c r="W712" i="7"/>
  <c r="X712" i="7"/>
  <c r="X534" i="7"/>
  <c r="W534" i="7"/>
  <c r="X626" i="7"/>
  <c r="W626" i="7"/>
  <c r="W323" i="7"/>
  <c r="X323" i="7"/>
  <c r="X997" i="7"/>
  <c r="W997" i="7"/>
  <c r="W1228" i="7"/>
  <c r="X1228" i="7"/>
  <c r="W588" i="7"/>
  <c r="X588" i="7"/>
  <c r="X474" i="7"/>
  <c r="W474" i="7"/>
  <c r="X1406" i="7"/>
  <c r="W1406" i="7"/>
  <c r="W388" i="7"/>
  <c r="X388" i="7"/>
  <c r="X690" i="7"/>
  <c r="W690" i="7"/>
  <c r="W1137" i="7"/>
  <c r="X1137" i="7"/>
  <c r="W221" i="7"/>
  <c r="X221" i="7"/>
  <c r="X1136" i="7"/>
  <c r="W1136" i="7"/>
  <c r="W1466" i="7"/>
  <c r="X1466" i="7"/>
  <c r="X1095" i="7"/>
  <c r="W1095" i="7"/>
  <c r="X694" i="7"/>
  <c r="W694" i="7"/>
  <c r="W71" i="7"/>
  <c r="X71" i="7"/>
  <c r="W135" i="7"/>
  <c r="X135" i="7"/>
  <c r="X1180" i="7"/>
  <c r="W110" i="7"/>
  <c r="X110" i="7"/>
  <c r="X984" i="7"/>
  <c r="W984" i="7"/>
  <c r="W1145" i="7"/>
  <c r="X1145" i="7"/>
  <c r="X822" i="7"/>
  <c r="W822" i="7"/>
  <c r="X777" i="7"/>
  <c r="W777" i="7"/>
  <c r="W990" i="7"/>
  <c r="X990" i="7"/>
  <c r="X355" i="7"/>
  <c r="W1226" i="7"/>
  <c r="X1226" i="7"/>
  <c r="X1509" i="7"/>
  <c r="W1509" i="7"/>
  <c r="X1327" i="7"/>
  <c r="W1327" i="7"/>
  <c r="W639" i="7"/>
  <c r="X639" i="7"/>
  <c r="X956" i="7"/>
  <c r="W956" i="7"/>
  <c r="W1453" i="7"/>
  <c r="X1453" i="7"/>
  <c r="X611" i="7"/>
  <c r="X1001" i="7"/>
  <c r="W1001" i="7"/>
  <c r="W1117" i="7"/>
  <c r="X1117" i="7"/>
  <c r="W794" i="7"/>
  <c r="X794" i="7"/>
  <c r="W24" i="7"/>
  <c r="X24" i="7"/>
  <c r="X826" i="7"/>
  <c r="W826" i="7"/>
  <c r="W361" i="7"/>
  <c r="X361" i="7"/>
  <c r="W740" i="7"/>
  <c r="X740" i="7"/>
  <c r="W21" i="7"/>
  <c r="X21" i="7"/>
  <c r="X1465" i="7"/>
  <c r="W1465" i="7"/>
  <c r="X33" i="7"/>
  <c r="W33" i="7"/>
  <c r="X1505" i="7"/>
  <c r="W1505" i="7"/>
  <c r="X716" i="7"/>
  <c r="X1433" i="7"/>
  <c r="W1433" i="7"/>
  <c r="W443" i="7"/>
  <c r="X443" i="7"/>
  <c r="X336" i="7"/>
  <c r="W336" i="7"/>
  <c r="X1455" i="7"/>
  <c r="W1455" i="7"/>
  <c r="X1110" i="7"/>
  <c r="W1110" i="7"/>
  <c r="W1223" i="7"/>
  <c r="X1223" i="7"/>
  <c r="X1123" i="7"/>
  <c r="W1123" i="7"/>
  <c r="X19" i="7"/>
  <c r="W19" i="7"/>
  <c r="X1512" i="7"/>
  <c r="W1512" i="7"/>
  <c r="W456" i="7"/>
  <c r="X456" i="7"/>
  <c r="X1488" i="7"/>
  <c r="W1488" i="7"/>
  <c r="X351" i="7"/>
  <c r="W351" i="7"/>
  <c r="W476" i="7"/>
  <c r="X140" i="7"/>
  <c r="W140" i="7"/>
  <c r="W455" i="7"/>
  <c r="X455" i="7"/>
  <c r="X436" i="7"/>
  <c r="X442" i="7"/>
  <c r="W442" i="7"/>
  <c r="X645" i="7"/>
  <c r="X1475" i="7"/>
  <c r="W1475" i="7"/>
  <c r="W477" i="7"/>
  <c r="X477" i="7"/>
  <c r="W205" i="7"/>
  <c r="X205" i="7"/>
  <c r="X778" i="7"/>
  <c r="X653" i="7"/>
  <c r="W653" i="7"/>
  <c r="X795" i="7"/>
  <c r="W795" i="7"/>
  <c r="X699" i="7"/>
  <c r="W699" i="7"/>
  <c r="W884" i="7"/>
  <c r="X884" i="7"/>
  <c r="W1053" i="7"/>
  <c r="X1053" i="7"/>
  <c r="X326" i="7"/>
  <c r="W326" i="7"/>
  <c r="W153" i="7"/>
  <c r="X153" i="7"/>
  <c r="W1168" i="7"/>
  <c r="X1168" i="7"/>
  <c r="W200" i="7"/>
  <c r="X200" i="7"/>
  <c r="X500" i="7"/>
  <c r="W500" i="7"/>
  <c r="X164" i="7"/>
  <c r="W164" i="7"/>
  <c r="X1074" i="7"/>
  <c r="W1074" i="7"/>
  <c r="X15" i="7"/>
  <c r="W15" i="7"/>
  <c r="X93" i="7"/>
  <c r="W93" i="7"/>
  <c r="X613" i="7"/>
  <c r="X928" i="7"/>
  <c r="W928" i="7"/>
  <c r="X207" i="7"/>
  <c r="W207" i="7"/>
  <c r="X1461" i="7"/>
  <c r="W1461" i="7"/>
  <c r="X898" i="7"/>
  <c r="X13" i="7"/>
  <c r="W899" i="7"/>
  <c r="W1477" i="7"/>
  <c r="X1477" i="7"/>
  <c r="W780" i="7"/>
  <c r="X780" i="7"/>
  <c r="X559" i="7"/>
  <c r="W559" i="7"/>
  <c r="X737" i="7"/>
  <c r="W737" i="7"/>
  <c r="W337" i="7"/>
  <c r="X337" i="7"/>
  <c r="X629" i="7"/>
  <c r="W629" i="7"/>
  <c r="X816" i="7"/>
  <c r="W816" i="7"/>
  <c r="W227" i="7"/>
  <c r="X227" i="7"/>
  <c r="W1185" i="7"/>
  <c r="X1185" i="7"/>
  <c r="W771" i="7"/>
  <c r="X771" i="7"/>
  <c r="X1473" i="7"/>
  <c r="W1473" i="7"/>
  <c r="W656" i="7"/>
  <c r="X656" i="7"/>
  <c r="W681" i="7"/>
  <c r="X681" i="7"/>
  <c r="W1314" i="7"/>
  <c r="W503" i="7"/>
  <c r="X503" i="7"/>
  <c r="W1040" i="7"/>
  <c r="X1040" i="7"/>
  <c r="X810" i="7"/>
  <c r="W1147" i="7"/>
  <c r="X1147" i="7"/>
  <c r="X215" i="7"/>
  <c r="W215" i="7"/>
  <c r="W188" i="7"/>
  <c r="X188" i="7"/>
  <c r="X1368" i="7"/>
  <c r="W1368" i="7"/>
  <c r="X932" i="7"/>
  <c r="W932" i="7"/>
  <c r="X781" i="7"/>
  <c r="W781" i="7"/>
  <c r="W1083" i="7"/>
  <c r="X654" i="7"/>
  <c r="W654" i="7"/>
  <c r="W713" i="7"/>
  <c r="X65" i="7"/>
  <c r="W65" i="7"/>
  <c r="X854" i="7"/>
  <c r="W854" i="7"/>
  <c r="W1405" i="7"/>
  <c r="X1405" i="7"/>
  <c r="W184" i="7"/>
  <c r="W94" i="7"/>
  <c r="X94" i="7"/>
  <c r="W274" i="7"/>
  <c r="X274" i="7"/>
  <c r="W133" i="7"/>
  <c r="X802" i="7"/>
  <c r="W802" i="7"/>
  <c r="X1503" i="7"/>
  <c r="W1503" i="7"/>
  <c r="W529" i="7"/>
  <c r="X529" i="7"/>
  <c r="X70" i="7"/>
  <c r="W70" i="7"/>
  <c r="X967" i="7"/>
  <c r="W967" i="7"/>
  <c r="W1210" i="7"/>
  <c r="X1210" i="7"/>
  <c r="X758" i="7"/>
  <c r="W131" i="7"/>
  <c r="X131" i="7"/>
  <c r="X236" i="7"/>
  <c r="X289" i="7"/>
  <c r="W289" i="7"/>
  <c r="X1345" i="7"/>
  <c r="W1345" i="7"/>
  <c r="W1041" i="7"/>
  <c r="X1041" i="7"/>
  <c r="W1152" i="7"/>
  <c r="X1152" i="7"/>
  <c r="W1029" i="7"/>
  <c r="X1029" i="7"/>
  <c r="W1017" i="7"/>
  <c r="X1017" i="7"/>
  <c r="X367" i="7"/>
  <c r="W367" i="7"/>
  <c r="X1367" i="7"/>
  <c r="X151" i="7"/>
  <c r="W151" i="7"/>
  <c r="W386" i="7"/>
  <c r="X386" i="7"/>
  <c r="X29" i="7"/>
  <c r="X399" i="7"/>
  <c r="W399" i="7"/>
  <c r="W659" i="7"/>
  <c r="X659" i="7"/>
  <c r="W173" i="7"/>
  <c r="X1369" i="7"/>
  <c r="W1369" i="7"/>
  <c r="W603" i="7"/>
  <c r="X603" i="7"/>
  <c r="W385" i="7"/>
  <c r="X385" i="7"/>
  <c r="X235" i="7"/>
  <c r="W235" i="7"/>
  <c r="X949" i="7"/>
  <c r="W949" i="7"/>
  <c r="W1096" i="7"/>
  <c r="X106" i="7"/>
  <c r="W106" i="7"/>
  <c r="X395" i="7"/>
  <c r="W395" i="7"/>
  <c r="X1197" i="7"/>
  <c r="W1197" i="7"/>
  <c r="X232" i="7"/>
  <c r="W232" i="7"/>
  <c r="X1428" i="7"/>
  <c r="W1428" i="7"/>
  <c r="W888" i="7"/>
  <c r="X888" i="7"/>
  <c r="W1250" i="7"/>
  <c r="X617" i="7"/>
  <c r="W617" i="7"/>
  <c r="X1360" i="7"/>
  <c r="W1360" i="7"/>
  <c r="X1390" i="7"/>
  <c r="W1390" i="7"/>
  <c r="W1080" i="7"/>
  <c r="X1080" i="7"/>
  <c r="X1069" i="7"/>
  <c r="W1069" i="7"/>
  <c r="X120" i="7"/>
  <c r="W120" i="7"/>
  <c r="X608" i="7"/>
  <c r="W608" i="7"/>
  <c r="X1355" i="7"/>
  <c r="W1355" i="7"/>
  <c r="W1088" i="7"/>
  <c r="X1088" i="7"/>
  <c r="X834" i="7"/>
  <c r="W834" i="7"/>
  <c r="W1195" i="7"/>
  <c r="X1195" i="7"/>
  <c r="W776" i="7"/>
  <c r="W1057" i="7"/>
  <c r="X1057" i="7"/>
  <c r="W618" i="7"/>
  <c r="X618" i="7"/>
  <c r="X1118" i="7"/>
  <c r="W1118" i="7"/>
  <c r="X41" i="7"/>
  <c r="W41" i="7"/>
  <c r="W150" i="7"/>
  <c r="X150" i="7"/>
  <c r="W1472" i="7"/>
  <c r="X1472" i="7"/>
  <c r="W596" i="7"/>
  <c r="X596" i="7"/>
  <c r="X1436" i="7"/>
  <c r="W1436" i="7"/>
  <c r="X930" i="7"/>
  <c r="W930" i="7"/>
  <c r="W786" i="7"/>
  <c r="X786" i="7"/>
  <c r="W282" i="7"/>
  <c r="X282" i="7"/>
  <c r="W1115" i="7"/>
  <c r="X1004" i="7"/>
  <c r="W1004" i="7"/>
  <c r="X563" i="7"/>
  <c r="W563" i="7"/>
  <c r="X901" i="7"/>
  <c r="W431" i="7"/>
  <c r="X431" i="7"/>
  <c r="W155" i="7"/>
  <c r="X155" i="7"/>
  <c r="W999" i="7"/>
  <c r="X999" i="7"/>
  <c r="W421" i="7"/>
  <c r="X421" i="7"/>
  <c r="W900" i="7"/>
  <c r="X54" i="7"/>
  <c r="W76" i="7"/>
  <c r="X76" i="7"/>
  <c r="X566" i="7"/>
  <c r="W566" i="7"/>
  <c r="X792" i="7"/>
  <c r="W792" i="7"/>
  <c r="W1111" i="7"/>
  <c r="W245" i="7"/>
  <c r="X245" i="7"/>
  <c r="W1201" i="7"/>
  <c r="X1201" i="7"/>
  <c r="W432" i="7"/>
  <c r="X432" i="7"/>
  <c r="X465" i="7"/>
  <c r="W465" i="7"/>
  <c r="X441" i="7"/>
  <c r="X272" i="7"/>
  <c r="W272" i="7"/>
  <c r="X206" i="7"/>
  <c r="W206" i="7"/>
  <c r="X692" i="7"/>
  <c r="W692" i="7"/>
  <c r="X1151" i="7"/>
  <c r="W1151" i="7"/>
  <c r="W197" i="7"/>
  <c r="X197" i="7"/>
  <c r="X1008" i="7"/>
  <c r="X31" i="7"/>
  <c r="W31" i="7"/>
  <c r="W84" i="7"/>
  <c r="X84" i="7"/>
  <c r="W924" i="7"/>
  <c r="X1444" i="7"/>
  <c r="W1444" i="7"/>
  <c r="W724" i="7"/>
  <c r="X724" i="7"/>
  <c r="X1323" i="7"/>
  <c r="W1323" i="7"/>
  <c r="X625" i="7"/>
  <c r="X357" i="7"/>
  <c r="W368" i="7"/>
  <c r="W52" i="7"/>
  <c r="X52" i="7"/>
  <c r="W389" i="7"/>
  <c r="X389" i="7"/>
  <c r="W876" i="7"/>
  <c r="X876" i="7"/>
  <c r="X707" i="7"/>
  <c r="X934" i="7"/>
  <c r="W407" i="7"/>
  <c r="X407" i="7"/>
  <c r="X378" i="7"/>
  <c r="W384" i="7"/>
  <c r="X384" i="7"/>
  <c r="W507" i="7"/>
  <c r="X507" i="7"/>
  <c r="W541" i="7"/>
  <c r="X541" i="7"/>
  <c r="X845" i="7"/>
  <c r="W845" i="7"/>
  <c r="B100" i="27" a="1"/>
  <c r="B99" i="27" a="1"/>
  <c r="B95" i="27" a="1"/>
  <c r="B91" i="27" a="1"/>
  <c r="B87" i="27" a="1"/>
  <c r="B83" i="27" a="1"/>
  <c r="B79" i="27" a="1"/>
  <c r="B75" i="27" a="1"/>
  <c r="B71" i="27" a="1"/>
  <c r="B67" i="27" a="1"/>
  <c r="B63" i="27" a="1"/>
  <c r="B59" i="27" a="1"/>
  <c r="B55" i="27" a="1"/>
  <c r="B51" i="27" a="1"/>
  <c r="B47" i="27" a="1"/>
  <c r="B43" i="27" a="1"/>
  <c r="B39" i="27" a="1"/>
  <c r="B35" i="27" a="1"/>
  <c r="B31" i="27" a="1"/>
  <c r="B27" i="27" a="1"/>
  <c r="B23" i="27" a="1"/>
  <c r="B5" i="27" a="1"/>
  <c r="B98" i="27" a="1"/>
  <c r="B94" i="27" a="1"/>
  <c r="B90" i="27" a="1"/>
  <c r="B88" i="27" a="1"/>
  <c r="B84" i="27" a="1"/>
  <c r="B80" i="27" a="1"/>
  <c r="B76" i="27" a="1"/>
  <c r="B72" i="27" a="1"/>
  <c r="B66" i="27" a="1"/>
  <c r="B64" i="27" a="1"/>
  <c r="B62" i="27" a="1"/>
  <c r="B58" i="27" a="1"/>
  <c r="B54" i="27" a="1"/>
  <c r="B50" i="27" a="1"/>
  <c r="B46" i="27" a="1"/>
  <c r="B42" i="27" a="1"/>
  <c r="B38" i="27" a="1"/>
  <c r="B34" i="27" a="1"/>
  <c r="B30" i="27" a="1"/>
  <c r="B28" i="27" a="1"/>
  <c r="B24" i="27" a="1"/>
  <c r="B18" i="27" a="1"/>
  <c r="B4" i="27" a="1"/>
  <c r="B102" i="27" a="1"/>
  <c r="B96" i="27" a="1"/>
  <c r="B92" i="27" a="1"/>
  <c r="B86" i="27" a="1"/>
  <c r="B82" i="27" a="1"/>
  <c r="B78" i="27" a="1"/>
  <c r="B74" i="27" a="1"/>
  <c r="B70" i="27" a="1"/>
  <c r="B68" i="27" a="1"/>
  <c r="B60" i="27" a="1"/>
  <c r="B56" i="27" a="1"/>
  <c r="B52" i="27" a="1"/>
  <c r="B48" i="27" a="1"/>
  <c r="B44" i="27" a="1"/>
  <c r="B40" i="27" a="1"/>
  <c r="B36" i="27" a="1"/>
  <c r="B32" i="27" a="1"/>
  <c r="B26" i="27" a="1"/>
  <c r="B22" i="27" a="1"/>
  <c r="B20" i="27" a="1"/>
  <c r="B16" i="27" a="1"/>
  <c r="B14" i="27" a="1"/>
  <c r="B12" i="27" a="1"/>
  <c r="B10" i="27" a="1"/>
  <c r="B8" i="27" a="1"/>
  <c r="B6" i="27" a="1"/>
  <c r="B101" i="27" a="1"/>
  <c r="B97" i="27" a="1"/>
  <c r="B93" i="27" a="1"/>
  <c r="B89" i="27" a="1"/>
  <c r="B85" i="27" a="1"/>
  <c r="B81" i="27" a="1"/>
  <c r="B77" i="27" a="1"/>
  <c r="B73" i="27" a="1"/>
  <c r="B69" i="27" a="1"/>
  <c r="B65" i="27" a="1"/>
  <c r="B61" i="27" a="1"/>
  <c r="B57" i="27" a="1"/>
  <c r="B53" i="27" a="1"/>
  <c r="B49" i="27" a="1"/>
  <c r="B45" i="27" a="1"/>
  <c r="B41" i="27" a="1"/>
  <c r="B37" i="27" a="1"/>
  <c r="B33" i="27" a="1"/>
  <c r="B29" i="27" a="1"/>
  <c r="B25" i="27" a="1"/>
  <c r="B21" i="27" a="1"/>
  <c r="B19" i="27" a="1"/>
  <c r="B17" i="27" a="1"/>
  <c r="B15" i="27" a="1"/>
  <c r="B13" i="27" a="1"/>
  <c r="B11" i="27" a="1"/>
  <c r="B9" i="27" a="1"/>
  <c r="B7" i="27" a="1"/>
  <c r="B3" i="27" a="1"/>
  <c r="B2" i="27" a="1"/>
  <c r="X670" i="7" l="1"/>
  <c r="B3" i="27"/>
  <c r="B7" i="27"/>
  <c r="B9" i="27"/>
  <c r="B11" i="27"/>
  <c r="B13" i="27"/>
  <c r="B15" i="27"/>
  <c r="B17" i="27"/>
  <c r="B19" i="27"/>
  <c r="B21" i="27"/>
  <c r="B25" i="27"/>
  <c r="B29" i="27"/>
  <c r="B33" i="27"/>
  <c r="X1361" i="7"/>
  <c r="W602" i="7"/>
  <c r="W490" i="7"/>
  <c r="W92" i="7"/>
  <c r="X428" i="7"/>
  <c r="W11" i="7"/>
  <c r="X1063" i="7"/>
  <c r="X824" i="7"/>
  <c r="W482" i="7"/>
  <c r="W718" i="7"/>
  <c r="X551" i="7"/>
  <c r="B37" i="27"/>
  <c r="B41" i="27"/>
  <c r="B45" i="27"/>
  <c r="B49" i="27"/>
  <c r="B53" i="27"/>
  <c r="B57" i="27"/>
  <c r="B61" i="27"/>
  <c r="B65" i="27"/>
  <c r="B69" i="27"/>
  <c r="B73" i="27"/>
  <c r="B77" i="27"/>
  <c r="B81" i="27"/>
  <c r="B85" i="27"/>
  <c r="B89" i="27"/>
  <c r="B93" i="27"/>
  <c r="B97" i="27"/>
  <c r="B101" i="27"/>
  <c r="B6" i="27"/>
  <c r="B8" i="27"/>
  <c r="B10" i="27"/>
  <c r="B12" i="27"/>
  <c r="B14" i="27"/>
  <c r="B16" i="27"/>
  <c r="B20" i="27"/>
  <c r="B22" i="27"/>
  <c r="B26" i="27"/>
  <c r="B32" i="27"/>
  <c r="B36" i="27"/>
  <c r="B40" i="27"/>
  <c r="B44" i="27"/>
  <c r="B48" i="27"/>
  <c r="B52" i="27"/>
  <c r="B56" i="27"/>
  <c r="B60" i="27"/>
  <c r="B68" i="27"/>
  <c r="B70" i="27"/>
  <c r="B74" i="27"/>
  <c r="B78" i="27"/>
  <c r="B82" i="27"/>
  <c r="B86" i="27"/>
  <c r="B92" i="27"/>
  <c r="B96" i="27"/>
  <c r="B102" i="27"/>
  <c r="B4" i="27"/>
  <c r="B18" i="27"/>
  <c r="B24" i="27"/>
  <c r="B28" i="27"/>
  <c r="B30" i="27"/>
  <c r="B34" i="27"/>
  <c r="B38" i="27"/>
  <c r="B42" i="27"/>
  <c r="B46" i="27"/>
  <c r="B50" i="27"/>
  <c r="B54" i="27"/>
  <c r="B58" i="27"/>
  <c r="B62" i="27"/>
  <c r="B64" i="27"/>
  <c r="B66" i="27"/>
  <c r="B72" i="27"/>
  <c r="B76" i="27"/>
  <c r="B80" i="27"/>
  <c r="B84" i="27"/>
  <c r="B88" i="27"/>
  <c r="B90" i="27"/>
  <c r="B94" i="27"/>
  <c r="B98" i="27"/>
  <c r="B5" i="27"/>
  <c r="B23" i="27"/>
  <c r="B27" i="27"/>
  <c r="B31" i="27"/>
  <c r="B35" i="27"/>
  <c r="B39" i="27"/>
  <c r="B43" i="27"/>
  <c r="B47" i="27"/>
  <c r="B51" i="27"/>
  <c r="B55" i="27"/>
  <c r="B59" i="27"/>
  <c r="B63" i="27"/>
  <c r="B67" i="27"/>
  <c r="B71" i="27"/>
  <c r="B75" i="27"/>
  <c r="B79" i="27"/>
  <c r="B83" i="27"/>
  <c r="B87" i="27"/>
  <c r="B91" i="27"/>
  <c r="B95" i="27"/>
  <c r="B99" i="27"/>
  <c r="B100" i="27"/>
  <c r="W917" i="7"/>
  <c r="W248" i="7"/>
  <c r="W1508" i="7"/>
  <c r="W895" i="7"/>
  <c r="X549" i="7"/>
  <c r="W1459" i="7"/>
  <c r="X1075" i="7"/>
  <c r="X872" i="7"/>
  <c r="W345" i="7"/>
  <c r="W335" i="7"/>
  <c r="W1462" i="7"/>
  <c r="X885" i="7"/>
  <c r="X107" i="7"/>
  <c r="B2" i="27"/>
  <c r="X1023" i="7"/>
  <c r="X263" i="7"/>
  <c r="W360" i="7"/>
  <c r="W971" i="7"/>
  <c r="X105" i="7"/>
  <c r="X325" i="7"/>
  <c r="X445" i="7"/>
  <c r="X1489" i="7"/>
  <c r="W977" i="7"/>
  <c r="X330" i="7"/>
  <c r="X473" i="7"/>
  <c r="W702" i="7"/>
  <c r="X952" i="7"/>
  <c r="W67" i="7"/>
  <c r="X720" i="7"/>
  <c r="W1236" i="7"/>
  <c r="X1518" i="7"/>
  <c r="W1456" i="7"/>
  <c r="W1015" i="7"/>
  <c r="W938" i="7"/>
  <c r="W1157" i="7"/>
  <c r="X1048" i="7"/>
  <c r="X1419" i="7"/>
  <c r="X96" i="7"/>
  <c r="W799" i="7"/>
  <c r="X244" i="7"/>
  <c r="X785" i="7"/>
  <c r="W728" i="7"/>
  <c r="W1174" i="7"/>
  <c r="X1407" i="7"/>
  <c r="X817" i="7"/>
  <c r="X422" i="7"/>
  <c r="X1034" i="7"/>
  <c r="X808" i="7"/>
  <c r="X216" i="7"/>
  <c r="W969" i="7"/>
  <c r="X217" i="7"/>
  <c r="W271" i="7"/>
  <c r="W754" i="7"/>
  <c r="X985" i="7"/>
  <c r="X22" i="7"/>
  <c r="W1011" i="7"/>
  <c r="W269" i="7"/>
  <c r="W411" i="7"/>
  <c r="X380" i="7"/>
  <c r="X510" i="7"/>
  <c r="X448" i="7"/>
  <c r="W569" i="7"/>
  <c r="X550" i="7"/>
  <c r="W1380" i="7"/>
  <c r="X784" i="7"/>
  <c r="X955" i="7"/>
  <c r="X157" i="7"/>
  <c r="X873" i="7"/>
  <c r="W988" i="7"/>
  <c r="X1042" i="7"/>
  <c r="W922" i="7"/>
  <c r="X935" i="7"/>
  <c r="W1349" i="7"/>
  <c r="X439" i="7"/>
  <c r="W203" i="7"/>
  <c r="W1086" i="7"/>
  <c r="W1027" i="7"/>
  <c r="X196" i="7"/>
  <c r="X1194" i="7"/>
  <c r="X302" i="7"/>
  <c r="W1091" i="7"/>
  <c r="W1357" i="7"/>
  <c r="W687" i="7"/>
  <c r="W170" i="7"/>
  <c r="X987" i="7"/>
  <c r="W17" i="7"/>
  <c r="X663" i="7"/>
  <c r="X1028" i="7"/>
  <c r="W61" i="7"/>
  <c r="W902" i="7"/>
  <c r="X665" i="7"/>
  <c r="W238" i="7"/>
  <c r="X640" i="7"/>
  <c r="W172" i="7"/>
  <c r="X83" i="7"/>
  <c r="W1189" i="7"/>
  <c r="X634" i="7"/>
  <c r="X1318" i="7"/>
  <c r="W418" i="7"/>
  <c r="W499" i="7"/>
  <c r="X138" i="7"/>
  <c r="W1093" i="7"/>
  <c r="X280" i="7"/>
  <c r="W264" i="7"/>
  <c r="W91" i="7"/>
  <c r="W929" i="7"/>
  <c r="X964" i="7"/>
  <c r="W226" i="7"/>
  <c r="X697" i="7"/>
  <c r="X711" i="7"/>
  <c r="W208" i="7"/>
  <c r="X317" i="7"/>
  <c r="X423" i="7"/>
  <c r="W1231" i="7"/>
  <c r="X1103" i="7"/>
  <c r="X1440" i="7"/>
  <c r="X798" i="7"/>
  <c r="X116" i="7"/>
  <c r="W1375" i="7"/>
  <c r="X793" i="7"/>
  <c r="W97" i="7"/>
  <c r="X141" i="7"/>
  <c r="W1054" i="7"/>
  <c r="X689" i="7"/>
  <c r="W815" i="7"/>
  <c r="X242" i="7"/>
  <c r="W1070" i="7"/>
  <c r="X167" i="7"/>
  <c r="X903" i="7"/>
  <c r="X1251" i="7"/>
  <c r="X765" i="7"/>
  <c r="W145" i="7"/>
  <c r="X174" i="7"/>
  <c r="W696" i="7"/>
  <c r="X43" i="7"/>
  <c r="W1073" i="7"/>
  <c r="X459" i="7"/>
  <c r="W580" i="7"/>
  <c r="W926" i="7"/>
  <c r="W143" i="7"/>
  <c r="X1163" i="7"/>
  <c r="W429" i="7"/>
  <c r="W169" i="7"/>
  <c r="W729" i="7"/>
  <c r="W485" i="7"/>
  <c r="W1192" i="7"/>
  <c r="X350" i="7"/>
  <c r="W698" i="7"/>
  <c r="X912" i="7"/>
  <c r="X982" i="7"/>
  <c r="W825" i="7"/>
  <c r="X73" i="7"/>
  <c r="W1097" i="7"/>
  <c r="W47" i="7"/>
  <c r="X1229" i="7"/>
  <c r="X526" i="7"/>
  <c r="X1372" i="7"/>
  <c r="X99" i="7"/>
  <c r="W194" i="7"/>
  <c r="X1343" i="7"/>
  <c r="W117" i="7"/>
  <c r="X554" i="7"/>
  <c r="W1196" i="7"/>
  <c r="X502" i="7"/>
  <c r="X497" i="7"/>
  <c r="W372" i="7"/>
  <c r="W616" i="7"/>
  <c r="W450" i="7"/>
  <c r="W858" i="7"/>
  <c r="X1010" i="7"/>
  <c r="W542" i="7"/>
  <c r="W369" i="7"/>
  <c r="W787" i="7"/>
  <c r="W989" i="7"/>
  <c r="X199" i="7"/>
  <c r="W658" i="7"/>
  <c r="W377" i="7"/>
  <c r="X519" i="7"/>
  <c r="X974" i="7"/>
  <c r="W415" i="7"/>
  <c r="X674" i="7"/>
  <c r="W163" i="7"/>
  <c r="W732" i="7"/>
  <c r="W862" i="7"/>
  <c r="W40" i="7"/>
  <c r="X1350" i="7"/>
  <c r="X294" i="7"/>
  <c r="X1446" i="7"/>
  <c r="W412" i="7"/>
  <c r="W1476" i="7"/>
  <c r="X731" i="7"/>
  <c r="W249" i="7"/>
  <c r="X298" i="7"/>
  <c r="W1046" i="7"/>
  <c r="X484" i="7"/>
  <c r="W494" i="7"/>
  <c r="W710" i="7"/>
  <c r="X1430" i="7"/>
  <c r="W28" i="7"/>
  <c r="W757" i="7"/>
  <c r="W241" i="7"/>
  <c r="X1144" i="7"/>
  <c r="X1425" i="7"/>
  <c r="W743" i="7"/>
  <c r="W753" i="7"/>
  <c r="W30" i="7"/>
  <c r="X676" i="7"/>
  <c r="W1025" i="7"/>
  <c r="X489" i="7"/>
  <c r="W315" i="7"/>
  <c r="X1325" i="7"/>
  <c r="X532" i="7"/>
  <c r="W523" i="7"/>
  <c r="X1514" i="7"/>
  <c r="W338" i="7"/>
  <c r="W773" i="7"/>
  <c r="W558" i="7"/>
  <c r="W819" i="7"/>
  <c r="X1101" i="7"/>
  <c r="X1116" i="7"/>
  <c r="X1107" i="7"/>
  <c r="W727" i="7"/>
  <c r="W1402" i="7"/>
  <c r="X102" i="7"/>
  <c r="X518" i="7"/>
  <c r="X114" i="7"/>
  <c r="X827" i="7"/>
  <c r="W1471" i="7"/>
  <c r="X144" i="7"/>
  <c r="X703" i="7"/>
  <c r="X807" i="7"/>
  <c r="X619" i="7"/>
  <c r="X468" i="7"/>
  <c r="X491" i="7"/>
  <c r="W379" i="7"/>
  <c r="W1434" i="7"/>
  <c r="W735" i="7"/>
  <c r="W779" i="7"/>
  <c r="X320" i="7"/>
  <c r="X202" i="7"/>
  <c r="W568" i="7"/>
  <c r="X1333" i="7"/>
  <c r="X1092" i="7"/>
  <c r="X589" i="7"/>
  <c r="X688" i="7"/>
  <c r="W823" i="7"/>
  <c r="W191" i="7"/>
  <c r="W366" i="7"/>
  <c r="W571" i="7"/>
  <c r="X840" i="7"/>
  <c r="W841" i="7"/>
  <c r="X695" i="7"/>
  <c r="X1184" i="7"/>
  <c r="X218" i="7"/>
  <c r="X1207" i="7"/>
  <c r="W1246" i="7"/>
  <c r="W1404" i="7"/>
  <c r="X623" i="7"/>
  <c r="X1362" i="7"/>
  <c r="W1150" i="7"/>
  <c r="X1030" i="7"/>
  <c r="W1371" i="7"/>
  <c r="W512" i="7"/>
  <c r="W452" i="7"/>
  <c r="X853" i="7"/>
  <c r="W1500" i="7"/>
  <c r="W1132" i="7"/>
  <c r="X638" i="7"/>
  <c r="X125" i="7"/>
  <c r="X354" i="7"/>
  <c r="X957" i="7"/>
  <c r="X373" i="7"/>
  <c r="W1457" i="7"/>
  <c r="X897" i="7"/>
  <c r="W1142" i="7"/>
  <c r="W447" i="7"/>
  <c r="X406" i="7"/>
  <c r="X700" i="7"/>
  <c r="W434" i="7"/>
  <c r="W1502" i="7"/>
  <c r="W374" i="7"/>
  <c r="W578" i="7"/>
  <c r="W1506" i="7"/>
  <c r="W809" i="7"/>
  <c r="X887" i="7"/>
  <c r="W1364" i="7"/>
  <c r="X250" i="7"/>
  <c r="X947" i="7"/>
  <c r="W947" i="7"/>
  <c r="W604" i="7"/>
  <c r="X604" i="7"/>
  <c r="X444" i="7"/>
  <c r="W444" i="7"/>
  <c r="W561" i="7"/>
  <c r="X561" i="7"/>
  <c r="X515" i="7"/>
  <c r="W515" i="7"/>
  <c r="X1320" i="7"/>
  <c r="W1320" i="7"/>
  <c r="W655" i="7"/>
  <c r="X655" i="7"/>
  <c r="X1007" i="7"/>
  <c r="W1007" i="7"/>
  <c r="X393" i="7"/>
  <c r="W393" i="7"/>
  <c r="X972" i="7"/>
  <c r="W972" i="7"/>
  <c r="W254" i="7"/>
  <c r="X254" i="7"/>
  <c r="X1202" i="7"/>
  <c r="W1202" i="7"/>
  <c r="W8" i="7"/>
  <c r="X8" i="7"/>
  <c r="W644" i="7"/>
  <c r="X644" i="7"/>
  <c r="X991" i="7"/>
  <c r="W991" i="7"/>
  <c r="W923" i="7"/>
  <c r="X923" i="7"/>
  <c r="X68" i="7"/>
  <c r="W68" i="7"/>
  <c r="X570" i="7"/>
  <c r="W570" i="7"/>
  <c r="W586" i="7"/>
  <c r="X586" i="7"/>
  <c r="X605" i="7"/>
  <c r="W605" i="7"/>
  <c r="W48" i="7"/>
  <c r="X48" i="7"/>
  <c r="X183" i="7"/>
  <c r="W183" i="7"/>
  <c r="X231" i="7"/>
  <c r="W231" i="7"/>
  <c r="X1237" i="7"/>
  <c r="W1237" i="7"/>
  <c r="X168" i="7"/>
  <c r="W168" i="7"/>
  <c r="X1252" i="7"/>
  <c r="W1252" i="7"/>
  <c r="W1108" i="7"/>
  <c r="X1108" i="7"/>
  <c r="W831" i="7"/>
  <c r="X831" i="7"/>
  <c r="W222" i="7"/>
  <c r="X222" i="7"/>
  <c r="X1022" i="7"/>
  <c r="W1022" i="7"/>
  <c r="W1127" i="7"/>
  <c r="X1127" i="7"/>
  <c r="W1418" i="7"/>
  <c r="X1418" i="7"/>
  <c r="W675" i="7"/>
  <c r="X675" i="7"/>
  <c r="W770" i="7"/>
  <c r="X770" i="7"/>
  <c r="W1401" i="7"/>
  <c r="X1401" i="7"/>
  <c r="X562" i="7"/>
  <c r="W562" i="7"/>
  <c r="W1486" i="7"/>
  <c r="X1486" i="7"/>
  <c r="W1438" i="7"/>
  <c r="X1438" i="7"/>
  <c r="W161" i="7"/>
  <c r="X161" i="7"/>
  <c r="X1485" i="7"/>
  <c r="W1485" i="7"/>
  <c r="W1182" i="7"/>
  <c r="X1182" i="7"/>
  <c r="X262" i="7"/>
  <c r="W262" i="7"/>
  <c r="W1322" i="7"/>
  <c r="X1322" i="7"/>
  <c r="X358" i="7"/>
  <c r="W358" i="7"/>
  <c r="X612" i="7"/>
  <c r="W612" i="7"/>
  <c r="X994" i="7"/>
  <c r="W994" i="7"/>
  <c r="W401" i="7"/>
  <c r="X401" i="7"/>
  <c r="X1160" i="7"/>
  <c r="W1160" i="7"/>
  <c r="W1020" i="7"/>
  <c r="X1020" i="7"/>
  <c r="W57" i="7"/>
  <c r="X57" i="7"/>
  <c r="X438" i="7"/>
  <c r="W438" i="7"/>
  <c r="X756" i="7"/>
  <c r="W756" i="7"/>
  <c r="X857" i="7"/>
  <c r="W857" i="7"/>
  <c r="X564" i="7"/>
  <c r="W564" i="7"/>
  <c r="X847" i="7"/>
  <c r="W847" i="7"/>
  <c r="X1432" i="7"/>
  <c r="W1432" i="7"/>
  <c r="W668" i="7"/>
  <c r="X668" i="7"/>
  <c r="W1221" i="7"/>
  <c r="X1221" i="7"/>
  <c r="W126" i="7"/>
  <c r="X126" i="7"/>
  <c r="W365" i="7"/>
  <c r="X365" i="7"/>
  <c r="W36" i="7"/>
  <c r="X36" i="7"/>
  <c r="X265" i="7"/>
  <c r="W265" i="7"/>
  <c r="X419" i="7"/>
  <c r="W419" i="7"/>
  <c r="W166" i="7"/>
  <c r="X166" i="7"/>
  <c r="X1239" i="7"/>
  <c r="W1239" i="7"/>
  <c r="W129" i="7"/>
  <c r="X129" i="7"/>
  <c r="W543" i="7"/>
  <c r="X543" i="7"/>
  <c r="X643" i="7"/>
  <c r="W643" i="7"/>
  <c r="W911" i="7"/>
  <c r="X911" i="7"/>
  <c r="X1227" i="7"/>
  <c r="W1227" i="7"/>
  <c r="X1400" i="7"/>
  <c r="W1400" i="7"/>
  <c r="X1315" i="7"/>
  <c r="W1315" i="7"/>
  <c r="X1501" i="7"/>
  <c r="W1501" i="7"/>
  <c r="X513" i="7"/>
  <c r="W513" i="7"/>
  <c r="W20" i="7"/>
  <c r="X828" i="7"/>
  <c r="X1317" i="7"/>
  <c r="W328" i="7"/>
  <c r="X9" i="7"/>
  <c r="X1382" i="7"/>
  <c r="W905" i="7"/>
  <c r="X416" i="7"/>
  <c r="W1422" i="7"/>
  <c r="X212" i="7"/>
  <c r="X347" i="7"/>
  <c r="X738" i="7"/>
  <c r="W1354" i="7"/>
  <c r="X154" i="7"/>
  <c r="X904" i="7"/>
  <c r="X1124" i="7"/>
  <c r="W579" i="7"/>
  <c r="W678" i="7"/>
  <c r="W34" i="7"/>
  <c r="W1408" i="7"/>
  <c r="X1332" i="7"/>
  <c r="X927" i="7"/>
  <c r="W856" i="7"/>
  <c r="W64" i="7"/>
  <c r="W843" i="7"/>
  <c r="W1082" i="7"/>
  <c r="X1385" i="7"/>
  <c r="W937" i="7"/>
  <c r="X318" i="7"/>
  <c r="X246" i="7"/>
  <c r="X1133" i="7"/>
  <c r="W469" i="7"/>
  <c r="W427" i="7"/>
  <c r="X115" i="7"/>
  <c r="X78" i="7"/>
  <c r="X868" i="7"/>
  <c r="W868" i="7"/>
  <c r="X1060" i="7"/>
  <c r="W1060" i="7"/>
  <c r="X234" i="7"/>
  <c r="W234" i="7"/>
  <c r="X1059" i="7"/>
  <c r="W1059" i="7"/>
  <c r="W671" i="7"/>
  <c r="X671" i="7"/>
  <c r="X1173" i="7"/>
  <c r="W1173" i="7"/>
  <c r="X273" i="7"/>
  <c r="W273" i="7"/>
  <c r="W783" i="7"/>
  <c r="X783" i="7"/>
  <c r="X1044" i="7"/>
  <c r="W1044" i="7"/>
  <c r="X763" i="7"/>
  <c r="W763" i="7"/>
  <c r="X1156" i="7"/>
  <c r="W1156" i="7"/>
  <c r="W204" i="7"/>
  <c r="X204" i="7"/>
  <c r="X2" i="7"/>
  <c r="W2" i="7"/>
  <c r="W55" i="7"/>
  <c r="X55" i="7"/>
  <c r="W962" i="7"/>
  <c r="X962" i="7"/>
  <c r="X736" i="7"/>
  <c r="W736" i="7"/>
  <c r="W171" i="7"/>
  <c r="X171" i="7"/>
  <c r="X79" i="7"/>
  <c r="W79" i="7"/>
  <c r="X842" i="7"/>
  <c r="W842" i="7"/>
  <c r="X1125" i="7"/>
  <c r="W1125" i="7"/>
  <c r="X960" i="7"/>
  <c r="W960" i="7"/>
  <c r="X296" i="7"/>
  <c r="W296" i="7"/>
  <c r="W1381" i="7"/>
  <c r="X1381" i="7"/>
  <c r="W1187" i="7"/>
  <c r="X684" i="7"/>
  <c r="X849" i="7"/>
  <c r="W1338" i="7"/>
  <c r="W509" i="7"/>
  <c r="X1414" i="7"/>
  <c r="W391" i="7"/>
  <c r="X46" i="7"/>
  <c r="W501" i="7"/>
  <c r="X669" i="7"/>
  <c r="W883" i="7"/>
  <c r="X50" i="7"/>
  <c r="X577" i="7"/>
  <c r="X650" i="7"/>
  <c r="W1191" i="7"/>
  <c r="W14" i="7"/>
  <c r="W1193" i="7"/>
  <c r="W1038" i="7"/>
  <c r="X27" i="7"/>
  <c r="W185" i="7"/>
  <c r="W1218" i="7"/>
  <c r="W1135" i="7"/>
  <c r="X1495" i="7"/>
  <c r="X332" i="7"/>
  <c r="X1342" i="7"/>
  <c r="W1504" i="7"/>
  <c r="X297" i="7"/>
  <c r="W1510" i="7"/>
  <c r="X180" i="7"/>
  <c r="W51" i="7"/>
  <c r="X1335" i="7"/>
  <c r="X851" i="7"/>
  <c r="X838" i="7"/>
  <c r="X1065" i="7"/>
  <c r="W520" i="7"/>
  <c r="X132" i="7"/>
  <c r="W88" i="7"/>
  <c r="W539" i="7"/>
  <c r="X397" i="7"/>
  <c r="W1036" i="7"/>
  <c r="W664" i="7"/>
  <c r="W1183" i="7"/>
  <c r="X137" i="7"/>
  <c r="X390" i="7"/>
  <c r="W622" i="7"/>
  <c r="W950" i="7"/>
  <c r="X592" i="7"/>
  <c r="X933" i="7"/>
  <c r="W26" i="7"/>
  <c r="X517" i="7"/>
  <c r="W931" i="7"/>
  <c r="X679" i="7"/>
  <c r="X240" i="7"/>
  <c r="W610" i="7"/>
  <c r="W1019" i="7"/>
  <c r="W647" i="7"/>
  <c r="W362" i="7"/>
  <c r="X175" i="7"/>
  <c r="X544" i="7"/>
  <c r="X878" i="7"/>
  <c r="W1410" i="7"/>
  <c r="W1169" i="7"/>
  <c r="W136" i="7"/>
  <c r="X864" i="7"/>
  <c r="W109" i="7"/>
  <c r="X35" i="7"/>
  <c r="X312" i="7"/>
  <c r="X547" i="7"/>
  <c r="X722" i="7"/>
  <c r="W1377" i="7"/>
  <c r="X1387" i="7"/>
  <c r="W861" i="7"/>
  <c r="X877" i="7"/>
  <c r="X159" i="7"/>
  <c r="W1154" i="7"/>
  <c r="W1016" i="7"/>
  <c r="W846" i="7"/>
  <c r="X791" i="7"/>
  <c r="X1014" i="7"/>
  <c r="W7" i="7"/>
  <c r="X1113" i="7"/>
  <c r="X1416" i="7"/>
  <c r="W1409" i="7"/>
  <c r="W1064" i="7"/>
  <c r="W811" i="7"/>
  <c r="W220" i="7"/>
  <c r="W1442" i="7"/>
  <c r="W225" i="7"/>
  <c r="W276" i="7"/>
  <c r="X806" i="7"/>
  <c r="W812" i="7"/>
  <c r="W630" i="7"/>
  <c r="X706" i="7"/>
  <c r="X755" i="7"/>
  <c r="W506" i="7"/>
  <c r="X506" i="7"/>
  <c r="X1214" i="7"/>
  <c r="W803" i="7"/>
  <c r="X1035" i="7"/>
  <c r="X467" i="7"/>
  <c r="X44" i="7"/>
  <c r="X1392" i="7"/>
  <c r="W334" i="7"/>
  <c r="W1517" i="7"/>
  <c r="X1420" i="7"/>
  <c r="W918" i="7"/>
  <c r="X818" i="7"/>
  <c r="X1148" i="7"/>
  <c r="W723" i="7"/>
  <c r="W1002" i="7"/>
  <c r="W322" i="7"/>
  <c r="W472" i="7"/>
  <c r="X230" i="7"/>
  <c r="W187" i="7"/>
  <c r="W314" i="7"/>
  <c r="X672" i="7"/>
  <c r="X475" i="7"/>
  <c r="X576" i="7"/>
  <c r="W1155" i="7"/>
  <c r="W705" i="7"/>
  <c r="W975" i="7"/>
  <c r="W524" i="7"/>
  <c r="W1199" i="7"/>
  <c r="W567" i="7"/>
  <c r="W1098" i="7"/>
  <c r="W1031" i="7"/>
  <c r="X178" i="7"/>
  <c r="W648" i="7"/>
  <c r="X247" i="7"/>
  <c r="X1021" i="7"/>
  <c r="X1206" i="7"/>
  <c r="W1206" i="7"/>
  <c r="X800" i="7"/>
  <c r="W800" i="7"/>
  <c r="W1491" i="7"/>
  <c r="X1491" i="7"/>
  <c r="X1448" i="7"/>
  <c r="W1448" i="7"/>
  <c r="X479" i="7"/>
  <c r="W479" i="7"/>
  <c r="W1254" i="7"/>
  <c r="X1254" i="7"/>
  <c r="W488" i="7"/>
  <c r="X488" i="7"/>
  <c r="W139" i="7"/>
  <c r="X139" i="7"/>
  <c r="X66" i="7"/>
  <c r="W66" i="7"/>
  <c r="W392" i="7"/>
  <c r="X392" i="7"/>
  <c r="X1222" i="7"/>
  <c r="W1222" i="7"/>
  <c r="W333" i="7"/>
  <c r="X333" i="7"/>
  <c r="X1000" i="7"/>
  <c r="W1000" i="7"/>
  <c r="X1384" i="7"/>
  <c r="W1384" i="7"/>
  <c r="X538" i="7"/>
  <c r="W538" i="7"/>
  <c r="W598" i="7"/>
  <c r="X598" i="7"/>
  <c r="W553" i="7"/>
  <c r="X553" i="7"/>
  <c r="X1220" i="7"/>
  <c r="W1220" i="7"/>
  <c r="W130" i="7"/>
  <c r="X130" i="7"/>
  <c r="W1043" i="7"/>
  <c r="X1122" i="7"/>
  <c r="X1050" i="7"/>
  <c r="W1079" i="7"/>
  <c r="W18" i="7"/>
  <c r="X1062" i="7"/>
  <c r="W103" i="7"/>
  <c r="X281" i="7"/>
  <c r="X1018" i="7"/>
  <c r="W894" i="7"/>
  <c r="X913" i="7"/>
  <c r="W762" i="7"/>
  <c r="X364" i="7"/>
  <c r="X998" i="7"/>
  <c r="X959" i="7"/>
  <c r="X715" i="7"/>
  <c r="X383" i="7"/>
  <c r="X1067" i="7"/>
  <c r="W1067" i="7"/>
  <c r="W881" i="7"/>
  <c r="X881" i="7"/>
  <c r="X749" i="7"/>
  <c r="W749" i="7"/>
  <c r="X896" i="7"/>
  <c r="W896" i="7"/>
  <c r="X1165" i="7"/>
  <c r="W1165" i="7"/>
  <c r="X1012" i="7"/>
  <c r="W1012" i="7"/>
  <c r="X744" i="7"/>
  <c r="W744" i="7"/>
  <c r="W915" i="7"/>
  <c r="X915" i="7"/>
  <c r="W1037" i="7"/>
  <c r="X1037" i="7"/>
  <c r="X973" i="7"/>
  <c r="W973" i="7"/>
  <c r="X641" i="7"/>
  <c r="W641" i="7"/>
  <c r="W1437" i="7"/>
  <c r="X1437" i="7"/>
  <c r="W820" i="7"/>
  <c r="X820" i="7"/>
  <c r="W58" i="7"/>
  <c r="X58" i="7"/>
  <c r="X1497" i="7"/>
  <c r="W1497" i="7"/>
  <c r="X100" i="7"/>
  <c r="W100" i="7"/>
  <c r="W321" i="7"/>
  <c r="X321" i="7"/>
  <c r="X414" i="7"/>
  <c r="W414" i="7"/>
  <c r="X533" i="7"/>
  <c r="W533" i="7"/>
  <c r="W313" i="7"/>
  <c r="X313" i="7"/>
  <c r="X142" i="7"/>
  <c r="W142" i="7"/>
  <c r="X1094" i="7"/>
  <c r="W1094" i="7"/>
  <c r="X243" i="7"/>
  <c r="W243" i="7"/>
  <c r="X1140" i="7"/>
  <c r="W1140" i="7"/>
  <c r="W890" i="7"/>
  <c r="X890" i="7"/>
  <c r="W1175" i="7"/>
  <c r="X1175" i="7"/>
  <c r="W210" i="7"/>
  <c r="X210" i="7"/>
  <c r="W863" i="7"/>
  <c r="X863" i="7"/>
  <c r="W483" i="7"/>
  <c r="X483" i="7"/>
  <c r="X1499" i="7"/>
  <c r="W1499" i="7"/>
  <c r="W327" i="7"/>
  <c r="X327" i="7"/>
  <c r="X1374" i="7"/>
  <c r="W1374" i="7"/>
  <c r="W1340" i="7"/>
  <c r="X1340" i="7"/>
  <c r="X1337" i="7"/>
  <c r="W1337" i="7"/>
  <c r="X993" i="7"/>
  <c r="W993" i="7"/>
  <c r="W908" i="7"/>
  <c r="X908" i="7"/>
  <c r="X790" i="7"/>
  <c r="W790" i="7"/>
  <c r="W424" i="7"/>
  <c r="X424" i="7"/>
  <c r="X1378" i="7"/>
  <c r="W1378" i="7"/>
  <c r="X789" i="7"/>
  <c r="W789" i="7"/>
  <c r="X1161" i="7"/>
  <c r="W1161" i="7"/>
  <c r="W1403" i="7"/>
  <c r="X1403" i="7"/>
  <c r="W1089" i="7"/>
  <c r="X1089" i="7"/>
  <c r="W1376" i="7"/>
  <c r="X1376" i="7"/>
  <c r="W1241" i="7"/>
  <c r="X1241" i="7"/>
  <c r="X95" i="7"/>
  <c r="W95" i="7"/>
  <c r="W387" i="7"/>
  <c r="X387" i="7"/>
  <c r="X299" i="7"/>
  <c r="W299" i="7"/>
  <c r="W1128" i="7"/>
  <c r="W1238" i="7"/>
  <c r="X1109" i="7"/>
  <c r="W42" i="7"/>
  <c r="W1429" i="7"/>
  <c r="X1167" i="7"/>
  <c r="X752" i="7"/>
  <c r="X948" i="7"/>
  <c r="X1412" i="7"/>
  <c r="X590" i="7"/>
  <c r="X233" i="7"/>
  <c r="W306" i="7"/>
  <c r="X1119" i="7"/>
  <c r="X90" i="7"/>
  <c r="W601" i="7"/>
  <c r="X746" i="7"/>
  <c r="X1120" i="7"/>
  <c r="X805" i="7"/>
  <c r="X470" i="7"/>
  <c r="X1211" i="7"/>
  <c r="W978" i="7"/>
  <c r="X1346" i="7"/>
  <c r="W487" i="7"/>
  <c r="W239" i="7"/>
  <c r="X921" i="7"/>
  <c r="W363" i="7"/>
  <c r="W944" i="7"/>
  <c r="W537" i="7"/>
  <c r="X1334" i="7"/>
  <c r="X1347" i="7"/>
  <c r="W1205" i="7"/>
  <c r="W260" i="7"/>
  <c r="X646" i="7"/>
  <c r="W309" i="7"/>
  <c r="X1158" i="7"/>
  <c r="X631" i="7"/>
  <c r="X693" i="7"/>
  <c r="X879" i="7"/>
  <c r="W1423" i="7"/>
  <c r="X1319" i="7"/>
  <c r="W394" i="7"/>
  <c r="W1435" i="7"/>
  <c r="X1076" i="7"/>
  <c r="W587" i="7"/>
  <c r="W965" i="7"/>
  <c r="W10" i="7"/>
  <c r="X1242" i="7"/>
  <c r="X1146" i="7"/>
  <c r="X89" i="7"/>
  <c r="X1424" i="7"/>
  <c r="X122" i="7"/>
  <c r="W919" i="7"/>
  <c r="W859" i="7"/>
  <c r="W1441" i="7"/>
  <c r="X1441" i="7"/>
  <c r="W356" i="7"/>
  <c r="X356" i="7"/>
  <c r="W829" i="7"/>
  <c r="X829" i="7"/>
  <c r="W1447" i="7"/>
  <c r="X1447" i="7"/>
  <c r="W1493" i="7"/>
  <c r="X1493" i="7"/>
  <c r="X766" i="7"/>
  <c r="W766" i="7"/>
  <c r="X1370" i="7"/>
  <c r="W1370" i="7"/>
  <c r="X1179" i="7"/>
  <c r="W1179" i="7"/>
  <c r="X796" i="7"/>
  <c r="X1243" i="7"/>
  <c r="W1451" i="7"/>
  <c r="X966" i="7"/>
  <c r="X1085" i="7"/>
  <c r="W1415" i="7"/>
  <c r="X833" i="7"/>
  <c r="W1353" i="7"/>
  <c r="X1121" i="7"/>
  <c r="W1458" i="7"/>
  <c r="X156" i="7"/>
  <c r="X677" i="7"/>
  <c r="X400" i="7"/>
  <c r="X525" i="7"/>
  <c r="W528" i="7"/>
  <c r="W198" i="7"/>
  <c r="W585" i="7"/>
  <c r="X343" i="7"/>
  <c r="W285" i="7"/>
  <c r="X1379" i="7"/>
  <c r="X1005" i="7"/>
  <c r="W540" i="7"/>
  <c r="X1478" i="7"/>
  <c r="X1078" i="7"/>
  <c r="W59" i="7"/>
  <c r="X976" i="7"/>
  <c r="W548" i="7"/>
  <c r="X461" i="7"/>
  <c r="X1081" i="7"/>
  <c r="X968" i="7"/>
  <c r="X637" i="7"/>
  <c r="X1106" i="7"/>
  <c r="W555" i="7"/>
  <c r="X478" i="7"/>
  <c r="W1188" i="7"/>
  <c r="X983" i="7"/>
  <c r="X530" i="7"/>
  <c r="W253" i="7"/>
  <c r="X871" i="7"/>
  <c r="X804" i="7"/>
  <c r="W804" i="7"/>
  <c r="X426" i="7"/>
  <c r="W426" i="7"/>
  <c r="W1487" i="7"/>
  <c r="X1487" i="7"/>
  <c r="W839" i="7"/>
  <c r="X839" i="7"/>
  <c r="W1153" i="7"/>
  <c r="X1153" i="7"/>
  <c r="X1244" i="7"/>
  <c r="W1244" i="7"/>
  <c r="X595" i="7"/>
  <c r="W595" i="7"/>
  <c r="W649" i="7"/>
  <c r="X649" i="7"/>
  <c r="W1235" i="7"/>
  <c r="X1235" i="7"/>
  <c r="W573" i="7"/>
  <c r="X119" i="7"/>
  <c r="X651" i="7"/>
  <c r="X1431" i="7"/>
  <c r="W398" i="7"/>
  <c r="W886" i="7"/>
  <c r="X121" i="7"/>
  <c r="W303" i="7"/>
  <c r="W1061" i="7"/>
  <c r="W124" i="7"/>
  <c r="X287" i="7"/>
  <c r="W492" i="7"/>
  <c r="W370" i="7"/>
  <c r="W775" i="7"/>
  <c r="X331" i="7"/>
  <c r="X1393" i="7"/>
  <c r="X1321" i="7"/>
  <c r="X632" i="7"/>
  <c r="W12" i="7"/>
  <c r="W835" i="7"/>
  <c r="W229" i="7"/>
  <c r="W277" i="7"/>
  <c r="X747" i="7"/>
  <c r="W633" i="7"/>
  <c r="X190" i="7"/>
  <c r="X342" i="7"/>
  <c r="W1397" i="7"/>
  <c r="W376" i="7"/>
  <c r="W772" i="7"/>
  <c r="X813" i="7"/>
  <c r="W56" i="7"/>
  <c r="X511" i="7"/>
  <c r="W925" i="7"/>
  <c r="W836" i="7"/>
  <c r="X1373" i="7"/>
  <c r="X446" i="7"/>
  <c r="W446" i="7"/>
  <c r="W1245" i="7"/>
  <c r="X1245" i="7"/>
  <c r="X1233" i="7"/>
  <c r="W1233" i="7"/>
  <c r="X1170" i="7"/>
  <c r="W1170" i="7"/>
  <c r="W405" i="7"/>
  <c r="X405" i="7"/>
  <c r="X660" i="7"/>
  <c r="W660" i="7"/>
  <c r="W1396" i="7"/>
  <c r="X1396" i="7"/>
  <c r="X1395" i="7"/>
  <c r="W1395" i="7"/>
  <c r="X460" i="7"/>
  <c r="W460" i="7"/>
  <c r="X556" i="7"/>
  <c r="W556" i="7"/>
  <c r="W147" i="7"/>
  <c r="X147" i="7"/>
  <c r="X963" i="7"/>
  <c r="W963" i="7"/>
  <c r="X158" i="7"/>
  <c r="W158" i="7"/>
  <c r="W193" i="7"/>
  <c r="X193" i="7"/>
  <c r="W1516" i="7"/>
  <c r="X1516" i="7"/>
  <c r="X1427" i="7"/>
  <c r="W1427" i="7"/>
  <c r="X636" i="7"/>
  <c r="W636" i="7"/>
  <c r="X1051" i="7"/>
  <c r="W1051" i="7"/>
  <c r="W451" i="7"/>
  <c r="X451" i="7"/>
  <c r="X848" i="7"/>
  <c r="W848" i="7"/>
  <c r="X1126" i="7"/>
  <c r="W1126" i="7"/>
  <c r="W1470" i="7"/>
  <c r="X1470" i="7"/>
  <c r="X1204" i="7"/>
  <c r="W1204" i="7"/>
  <c r="X219" i="7"/>
  <c r="W219" i="7"/>
  <c r="W192" i="7"/>
  <c r="X192" i="7"/>
  <c r="X1216" i="7"/>
  <c r="W1216" i="7"/>
  <c r="X1344" i="7"/>
  <c r="W1344" i="7"/>
  <c r="W584" i="7"/>
  <c r="X584" i="7"/>
  <c r="W457" i="7"/>
  <c r="X457" i="7"/>
  <c r="X832" i="7"/>
  <c r="W832" i="7"/>
  <c r="W782" i="7"/>
  <c r="X782" i="7"/>
  <c r="X516" i="7"/>
  <c r="W516" i="7"/>
  <c r="X404" i="7"/>
  <c r="W404" i="7"/>
  <c r="X458" i="7"/>
  <c r="W458" i="7"/>
  <c r="W279" i="7"/>
  <c r="X279" i="7"/>
  <c r="W165" i="7"/>
  <c r="X165" i="7"/>
  <c r="X666" i="7"/>
  <c r="W666" i="7"/>
  <c r="W1024" i="7"/>
  <c r="X1024" i="7"/>
  <c r="W1348" i="7"/>
  <c r="X1348" i="7"/>
  <c r="W909" i="7"/>
  <c r="X909" i="7"/>
  <c r="X319" i="7"/>
  <c r="W319" i="7"/>
  <c r="W496" i="7"/>
  <c r="X496" i="7"/>
  <c r="W1426" i="7"/>
  <c r="X1426" i="7"/>
  <c r="W814" i="7"/>
  <c r="X814" i="7"/>
  <c r="X719" i="7"/>
  <c r="W719" i="7"/>
  <c r="X1365" i="7"/>
  <c r="W1365" i="7"/>
  <c r="X709" i="7"/>
  <c r="W709" i="7"/>
  <c r="X936" i="7"/>
  <c r="W936" i="7"/>
  <c r="W673" i="7"/>
  <c r="X673" i="7"/>
  <c r="W1071" i="7"/>
  <c r="X1071" i="7"/>
  <c r="W995" i="7"/>
  <c r="X995" i="7"/>
  <c r="W213" i="7"/>
  <c r="X213" i="7"/>
  <c r="X1052" i="7"/>
  <c r="W1052" i="7"/>
  <c r="X546" i="7"/>
  <c r="W546" i="7"/>
  <c r="X1484" i="7"/>
  <c r="W1484" i="7"/>
  <c r="X108" i="7"/>
  <c r="W108" i="7"/>
  <c r="W430" i="7"/>
  <c r="X430" i="7"/>
  <c r="W69" i="7"/>
  <c r="X69" i="7"/>
  <c r="W437" i="7"/>
  <c r="X437" i="7"/>
  <c r="X38" i="7"/>
  <c r="W38" i="7"/>
  <c r="W425" i="7"/>
  <c r="X425" i="7"/>
  <c r="W504" i="7"/>
  <c r="X504" i="7"/>
  <c r="W788" i="7"/>
  <c r="X788" i="7"/>
  <c r="X1141" i="7"/>
  <c r="W1141" i="7"/>
  <c r="X572" i="7"/>
  <c r="W572" i="7"/>
  <c r="X606" i="7"/>
  <c r="W606" i="7"/>
  <c r="X1253" i="7"/>
  <c r="W1253" i="7"/>
  <c r="W1032" i="7"/>
  <c r="X1032" i="7"/>
  <c r="X417" i="7"/>
  <c r="W417" i="7"/>
  <c r="W1143" i="7"/>
  <c r="X1143" i="7"/>
  <c r="W286" i="7"/>
  <c r="X286" i="7"/>
  <c r="W16" i="7"/>
  <c r="X16" i="7"/>
  <c r="X1388" i="7"/>
  <c r="W1388" i="7"/>
  <c r="W1177" i="7"/>
  <c r="X1177" i="7"/>
  <c r="X1105" i="7"/>
  <c r="W1105" i="7"/>
  <c r="W1171" i="7"/>
  <c r="X1171" i="7"/>
  <c r="W1383" i="7"/>
  <c r="X1383" i="7"/>
  <c r="W680" i="7"/>
  <c r="X680" i="7"/>
  <c r="X1039" i="7"/>
  <c r="W1039" i="7"/>
  <c r="X62" i="7"/>
  <c r="W62" i="7"/>
  <c r="W1164" i="7"/>
  <c r="X1164" i="7"/>
  <c r="X495" i="7"/>
  <c r="X104" i="7"/>
  <c r="W6" i="7"/>
  <c r="W600" i="7"/>
  <c r="X127" i="7"/>
  <c r="X1112" i="7"/>
  <c r="X769" i="7"/>
  <c r="W1045" i="7"/>
  <c r="W1232" i="7"/>
  <c r="W466" i="7"/>
  <c r="W463" i="7"/>
  <c r="X1162" i="7"/>
  <c r="W866" i="7"/>
  <c r="W1178" i="7"/>
  <c r="X870" i="7"/>
  <c r="X739" i="7"/>
  <c r="W324" i="7"/>
  <c r="W764" i="7"/>
  <c r="W270" i="7"/>
  <c r="W1363" i="7"/>
  <c r="W292" i="7"/>
  <c r="W741" i="7"/>
  <c r="X726" i="7"/>
  <c r="X293" i="7"/>
  <c r="X1468" i="7"/>
  <c r="W882" i="7"/>
  <c r="W652" i="7"/>
  <c r="X961" i="7"/>
  <c r="X760" i="7"/>
  <c r="X1248" i="7"/>
  <c r="W223" i="7"/>
  <c r="W266" i="7"/>
  <c r="W1421" i="7"/>
  <c r="X1159" i="7"/>
  <c r="X186" i="7"/>
  <c r="W464" i="7"/>
  <c r="X480" i="7"/>
  <c r="X581" i="7"/>
  <c r="W49" i="7"/>
  <c r="W123" i="7"/>
  <c r="X1316" i="7"/>
  <c r="W725" i="7"/>
  <c r="X1009" i="7"/>
  <c r="W1230" i="7"/>
  <c r="W1247" i="7"/>
  <c r="X1208" i="7"/>
  <c r="X162" i="7"/>
  <c r="W113" i="7"/>
  <c r="W81" i="7"/>
  <c r="W413" i="7"/>
  <c r="W60" i="7"/>
  <c r="X750" i="7"/>
  <c r="W305" i="7"/>
  <c r="X23" i="7"/>
  <c r="X1131" i="7"/>
  <c r="W435" i="7"/>
  <c r="W359" i="7"/>
  <c r="X535" i="7"/>
  <c r="X177" i="7"/>
  <c r="X4" i="7"/>
  <c r="X1450" i="7"/>
  <c r="W1454" i="7"/>
  <c r="X1099" i="7"/>
  <c r="W1099" i="7"/>
  <c r="X433" i="7"/>
  <c r="W433" i="7"/>
  <c r="W1366" i="7"/>
  <c r="X1366" i="7"/>
  <c r="X1072" i="7"/>
  <c r="W1072" i="7"/>
  <c r="W80" i="7"/>
  <c r="X80" i="7"/>
  <c r="W1077" i="7"/>
  <c r="W111" i="7"/>
  <c r="X45" i="7"/>
  <c r="X1225" i="7"/>
  <c r="X742" i="7"/>
  <c r="X745" i="7"/>
  <c r="X1452" i="7"/>
  <c r="W288" i="7"/>
  <c r="W624" i="7"/>
  <c r="W346" i="7"/>
  <c r="W614" i="7"/>
  <c r="X182" i="7"/>
  <c r="W714" i="7"/>
  <c r="X98" i="7"/>
  <c r="W134" i="7"/>
  <c r="W112" i="7"/>
  <c r="X308" i="7"/>
  <c r="X733" i="7"/>
  <c r="X979" i="7"/>
  <c r="W1482" i="7"/>
  <c r="W1313" i="7"/>
  <c r="W552" i="7"/>
  <c r="W408" i="7"/>
  <c r="X85" i="7"/>
  <c r="X597" i="7"/>
  <c r="X87" i="7"/>
  <c r="X1055" i="7"/>
  <c r="W1055" i="7"/>
  <c r="X583" i="7"/>
  <c r="W583" i="7"/>
  <c r="W1386" i="7"/>
  <c r="X1386" i="7"/>
  <c r="W1359" i="7"/>
  <c r="W72" i="7"/>
  <c r="X402" i="7"/>
  <c r="W301" i="7"/>
  <c r="X565" i="7"/>
  <c r="X767" i="7"/>
  <c r="W344" i="7"/>
  <c r="W1114" i="7"/>
  <c r="X951" i="7"/>
  <c r="X1249" i="7"/>
  <c r="W1068" i="7"/>
  <c r="W980" i="7"/>
  <c r="X1240" i="7"/>
  <c r="X667" i="7"/>
  <c r="X291" i="7"/>
  <c r="X635" i="7"/>
  <c r="X892" i="7"/>
  <c r="X1056" i="7"/>
  <c r="W283" i="7"/>
  <c r="W195" i="7"/>
  <c r="W1413" i="7"/>
  <c r="W146" i="7"/>
  <c r="X353" i="7"/>
  <c r="W682" i="7"/>
  <c r="X462" i="7"/>
  <c r="W1330" i="7"/>
  <c r="X797" i="7"/>
  <c r="W945" i="7"/>
  <c r="W316" i="7"/>
  <c r="W1467" i="7"/>
  <c r="X440" i="7"/>
  <c r="X300" i="7"/>
  <c r="X1176" i="7"/>
  <c r="W685" i="7"/>
  <c r="X751" i="7"/>
  <c r="W1331" i="7"/>
  <c r="W628" i="7"/>
  <c r="X594" i="7"/>
  <c r="W891" i="7"/>
  <c r="W837" i="7"/>
  <c r="X1130" i="7"/>
  <c r="X609" i="7"/>
  <c r="X914" i="7"/>
  <c r="W352" i="7"/>
  <c r="W1480" i="7"/>
  <c r="X943" i="7"/>
  <c r="X621" i="7"/>
  <c r="W1219" i="7"/>
  <c r="W1104" i="7"/>
  <c r="W1134" i="7"/>
  <c r="W1213" i="7"/>
  <c r="X148" i="7"/>
  <c r="W257" i="7"/>
  <c r="X410" i="7"/>
  <c r="W941" i="7"/>
  <c r="W5" i="7"/>
  <c r="W255" i="7"/>
  <c r="W1460" i="7"/>
  <c r="W867" i="7"/>
  <c r="W662" i="7"/>
  <c r="X251" i="7"/>
  <c r="W1479" i="7"/>
  <c r="W916" i="7"/>
  <c r="W830" i="7"/>
  <c r="X1224" i="7"/>
  <c r="W1492" i="7"/>
  <c r="W1394" i="7"/>
  <c r="X620" i="7"/>
  <c r="W268" i="7"/>
  <c r="W748" i="7"/>
  <c r="X1066" i="7"/>
  <c r="X340" i="7"/>
  <c r="W717" i="7"/>
  <c r="X942" i="7"/>
  <c r="W63" i="7"/>
  <c r="W1336" i="7"/>
  <c r="W599" i="7"/>
  <c r="X1087" i="7"/>
  <c r="W527" i="7"/>
  <c r="X704" i="7"/>
  <c r="W304" i="7"/>
  <c r="W37" i="7"/>
  <c r="W774" i="7"/>
  <c r="X471" i="7"/>
  <c r="X761" i="7"/>
  <c r="X701" i="7"/>
  <c r="X1084" i="7"/>
  <c r="W907" i="7"/>
  <c r="W1166" i="7"/>
  <c r="W371" i="7"/>
  <c r="W557" i="7"/>
  <c r="W1058" i="7"/>
  <c r="W996" i="7"/>
  <c r="X1474" i="7"/>
  <c r="X1398" i="7"/>
  <c r="W874" i="7"/>
  <c r="W1212" i="7"/>
  <c r="X531" i="7"/>
  <c r="W1358" i="7"/>
  <c r="W1138" i="7"/>
  <c r="X536" i="7"/>
  <c r="W939" i="7"/>
  <c r="W1129" i="7"/>
  <c r="W821" i="7"/>
  <c r="X267" i="7"/>
  <c r="X1469" i="7"/>
  <c r="X759" i="7"/>
  <c r="W593" i="7"/>
  <c r="X920" i="7"/>
  <c r="X946" i="7"/>
  <c r="W1339" i="7"/>
  <c r="W160" i="7"/>
  <c r="X545" i="7"/>
  <c r="W889" i="7"/>
  <c r="X1443" i="7"/>
  <c r="W1172" i="7"/>
  <c r="W339" i="7"/>
  <c r="W86" i="7"/>
  <c r="X615" i="7"/>
  <c r="X869" i="7"/>
  <c r="X574" i="7"/>
  <c r="W201" i="7"/>
  <c r="X1215" i="7"/>
  <c r="X1200" i="7"/>
  <c r="W224" i="7"/>
  <c r="W591" i="7"/>
  <c r="W1463" i="7"/>
</calcChain>
</file>

<file path=xl/sharedStrings.xml><?xml version="1.0" encoding="utf-8"?>
<sst xmlns="http://schemas.openxmlformats.org/spreadsheetml/2006/main" count="10362" uniqueCount="4373">
  <si>
    <t>ストレート</t>
    <phoneticPr fontId="1"/>
  </si>
  <si>
    <t>ストレート</t>
  </si>
  <si>
    <t>選手</t>
    <rPh sb="0" eb="2">
      <t>センシュ</t>
    </rPh>
    <phoneticPr fontId="1"/>
  </si>
  <si>
    <t>パワプロ</t>
    <phoneticPr fontId="1"/>
  </si>
  <si>
    <t>カーブ</t>
    <phoneticPr fontId="1"/>
  </si>
  <si>
    <t>全カストレート</t>
  </si>
  <si>
    <t>フォーク</t>
    <phoneticPr fontId="1"/>
  </si>
  <si>
    <t>シュート</t>
    <phoneticPr fontId="1"/>
  </si>
  <si>
    <t>シンカー</t>
    <phoneticPr fontId="1"/>
  </si>
  <si>
    <t>スライダー</t>
    <phoneticPr fontId="1"/>
  </si>
  <si>
    <t>スローカーブ</t>
    <phoneticPr fontId="1"/>
  </si>
  <si>
    <t>パワプロ</t>
    <phoneticPr fontId="1"/>
  </si>
  <si>
    <t>球種</t>
    <rPh sb="0" eb="2">
      <t>キュウシュ</t>
    </rPh>
    <phoneticPr fontId="1"/>
  </si>
  <si>
    <t>1/球速</t>
    <rPh sb="2" eb="4">
      <t>キュウソク</t>
    </rPh>
    <phoneticPr fontId="1"/>
  </si>
  <si>
    <t>チェンジアップ</t>
    <phoneticPr fontId="1"/>
  </si>
  <si>
    <t>カットボール</t>
    <phoneticPr fontId="1"/>
  </si>
  <si>
    <t>ナックルカーブ</t>
    <phoneticPr fontId="1"/>
  </si>
  <si>
    <t>-</t>
    <phoneticPr fontId="1"/>
  </si>
  <si>
    <t>オプション設定</t>
    <rPh sb="5" eb="7">
      <t>セッテイ</t>
    </rPh>
    <phoneticPr fontId="1"/>
  </si>
  <si>
    <t>基本</t>
    <rPh sb="0" eb="2">
      <t>キホン</t>
    </rPh>
    <phoneticPr fontId="1"/>
  </si>
  <si>
    <t>カメラ視点</t>
    <rPh sb="3" eb="5">
      <t>シテン</t>
    </rPh>
    <phoneticPr fontId="1"/>
  </si>
  <si>
    <t>ノーマル</t>
    <phoneticPr fontId="1"/>
  </si>
  <si>
    <t>打撃</t>
    <rPh sb="0" eb="2">
      <t>ダゲキ</t>
    </rPh>
    <phoneticPr fontId="1"/>
  </si>
  <si>
    <t>打撃システム</t>
    <rPh sb="0" eb="2">
      <t>ダゲキ</t>
    </rPh>
    <phoneticPr fontId="1"/>
  </si>
  <si>
    <t>フルダケ</t>
    <phoneticPr fontId="1"/>
  </si>
  <si>
    <t>COM</t>
    <phoneticPr fontId="1"/>
  </si>
  <si>
    <t>COMストライクゾーン</t>
    <phoneticPr fontId="1"/>
  </si>
  <si>
    <t>ストライクゾーンのみ</t>
    <phoneticPr fontId="1"/>
  </si>
  <si>
    <t>球場</t>
    <rPh sb="0" eb="2">
      <t>キュウジョウ</t>
    </rPh>
    <phoneticPr fontId="1"/>
  </si>
  <si>
    <t>甲子園</t>
    <rPh sb="0" eb="3">
      <t>コウシエン</t>
    </rPh>
    <phoneticPr fontId="1"/>
  </si>
  <si>
    <t>曇り</t>
    <rPh sb="0" eb="1">
      <t>クモ</t>
    </rPh>
    <phoneticPr fontId="1"/>
  </si>
  <si>
    <t>デーゲーム</t>
    <phoneticPr fontId="1"/>
  </si>
  <si>
    <t>球種変換表</t>
    <rPh sb="0" eb="2">
      <t>キュウシュ</t>
    </rPh>
    <rPh sb="2" eb="4">
      <t>ヘンカン</t>
    </rPh>
    <rPh sb="4" eb="5">
      <t>ヒョウ</t>
    </rPh>
    <phoneticPr fontId="1"/>
  </si>
  <si>
    <t>投手データ</t>
    <rPh sb="0" eb="2">
      <t>トウシュ</t>
    </rPh>
    <phoneticPr fontId="1"/>
  </si>
  <si>
    <t>データ数</t>
    <rPh sb="3" eb="4">
      <t>スウ</t>
    </rPh>
    <phoneticPr fontId="1"/>
  </si>
  <si>
    <t>全力ストレート</t>
    <rPh sb="0" eb="2">
      <t>ゼンリョク</t>
    </rPh>
    <phoneticPr fontId="1"/>
  </si>
  <si>
    <t>ムービングファスト</t>
    <phoneticPr fontId="1"/>
  </si>
  <si>
    <t>超スローボール</t>
    <rPh sb="0" eb="1">
      <t>チョウ</t>
    </rPh>
    <phoneticPr fontId="1"/>
  </si>
  <si>
    <t>Hスライダー</t>
    <phoneticPr fontId="1"/>
  </si>
  <si>
    <t>ドロップ</t>
    <phoneticPr fontId="1"/>
  </si>
  <si>
    <t>ドロップカーブ</t>
    <phoneticPr fontId="1"/>
  </si>
  <si>
    <t>スラーブ</t>
    <phoneticPr fontId="1"/>
  </si>
  <si>
    <t>パーム</t>
    <phoneticPr fontId="1"/>
  </si>
  <si>
    <t>Vスライダー</t>
    <phoneticPr fontId="1"/>
  </si>
  <si>
    <t>ナックル</t>
    <phoneticPr fontId="1"/>
  </si>
  <si>
    <t>SFF</t>
    <phoneticPr fontId="1"/>
  </si>
  <si>
    <t>Hシンカー</t>
    <phoneticPr fontId="1"/>
  </si>
  <si>
    <t>サークルチェンジ</t>
    <phoneticPr fontId="1"/>
  </si>
  <si>
    <t>Hシュート</t>
    <phoneticPr fontId="1"/>
  </si>
  <si>
    <t>とコレ</t>
  </si>
  <si>
    <t>NG</t>
    <phoneticPr fontId="1"/>
  </si>
  <si>
    <t>ストレート換算式</t>
    <rPh sb="5" eb="7">
      <t>カンサン</t>
    </rPh>
    <rPh sb="7" eb="8">
      <t>シキ</t>
    </rPh>
    <phoneticPr fontId="1"/>
  </si>
  <si>
    <t>A</t>
    <phoneticPr fontId="1"/>
  </si>
  <si>
    <t>B</t>
    <phoneticPr fontId="1"/>
  </si>
  <si>
    <t>C</t>
    <phoneticPr fontId="1"/>
  </si>
  <si>
    <t>D</t>
    <phoneticPr fontId="1"/>
  </si>
  <si>
    <t>E</t>
    <phoneticPr fontId="1"/>
  </si>
  <si>
    <t>F</t>
    <phoneticPr fontId="1"/>
  </si>
  <si>
    <t>G</t>
    <phoneticPr fontId="1"/>
  </si>
  <si>
    <t>H</t>
    <phoneticPr fontId="1"/>
  </si>
  <si>
    <t>I</t>
    <phoneticPr fontId="1"/>
  </si>
  <si>
    <t>J</t>
    <phoneticPr fontId="1"/>
  </si>
  <si>
    <t>K</t>
    <phoneticPr fontId="1"/>
  </si>
  <si>
    <t>L</t>
    <phoneticPr fontId="1"/>
  </si>
  <si>
    <t>M</t>
    <phoneticPr fontId="1"/>
  </si>
  <si>
    <t>N</t>
    <phoneticPr fontId="1"/>
  </si>
  <si>
    <t>O</t>
    <phoneticPr fontId="1"/>
  </si>
  <si>
    <t>P</t>
    <phoneticPr fontId="1"/>
  </si>
  <si>
    <t>Q</t>
    <phoneticPr fontId="1"/>
  </si>
  <si>
    <t>R</t>
    <phoneticPr fontId="1"/>
  </si>
  <si>
    <t>S</t>
    <phoneticPr fontId="1"/>
  </si>
  <si>
    <t>T</t>
    <phoneticPr fontId="1"/>
  </si>
  <si>
    <t>U</t>
    <phoneticPr fontId="1"/>
  </si>
  <si>
    <t>V</t>
    <phoneticPr fontId="1"/>
  </si>
  <si>
    <t>W</t>
    <phoneticPr fontId="1"/>
  </si>
  <si>
    <t>X</t>
    <phoneticPr fontId="1"/>
  </si>
  <si>
    <t>Y</t>
    <phoneticPr fontId="1"/>
  </si>
  <si>
    <t>Z</t>
    <phoneticPr fontId="1"/>
  </si>
  <si>
    <t>NG数</t>
    <rPh sb="2" eb="3">
      <t>スウ</t>
    </rPh>
    <phoneticPr fontId="1"/>
  </si>
  <si>
    <t>傾き</t>
    <rPh sb="0" eb="1">
      <t>カタム</t>
    </rPh>
    <phoneticPr fontId="1"/>
  </si>
  <si>
    <t>切片</t>
    <rPh sb="0" eb="2">
      <t>セッペン</t>
    </rPh>
    <phoneticPr fontId="1"/>
  </si>
  <si>
    <t>角度</t>
    <rPh sb="0" eb="2">
      <t>カクド</t>
    </rPh>
    <phoneticPr fontId="1"/>
  </si>
  <si>
    <t>変化</t>
    <rPh sb="0" eb="2">
      <t>ヘンカ</t>
    </rPh>
    <phoneticPr fontId="1"/>
  </si>
  <si>
    <t>球速</t>
    <rPh sb="0" eb="2">
      <t>キュウソク</t>
    </rPh>
    <phoneticPr fontId="1"/>
  </si>
  <si>
    <t>ノビ</t>
    <phoneticPr fontId="1"/>
  </si>
  <si>
    <t>ブレーキ</t>
    <phoneticPr fontId="1"/>
  </si>
  <si>
    <t>キレ</t>
    <phoneticPr fontId="1"/>
  </si>
  <si>
    <t>重さ</t>
    <rPh sb="0" eb="1">
      <t>オモ</t>
    </rPh>
    <phoneticPr fontId="1"/>
  </si>
  <si>
    <t>色Index</t>
    <rPh sb="0" eb="1">
      <t>イロ</t>
    </rPh>
    <phoneticPr fontId="1"/>
  </si>
  <si>
    <t>球速変換表</t>
    <rPh sb="0" eb="2">
      <t>キュウソク</t>
    </rPh>
    <rPh sb="2" eb="4">
      <t>ヘンカン</t>
    </rPh>
    <rPh sb="4" eb="5">
      <t>ヒョウ</t>
    </rPh>
    <phoneticPr fontId="1"/>
  </si>
  <si>
    <t>と3の</t>
  </si>
  <si>
    <t>レコの</t>
  </si>
  <si>
    <t>全力ストレート</t>
    <phoneticPr fontId="1"/>
  </si>
  <si>
    <t>とョコト</t>
  </si>
  <si>
    <t>と</t>
  </si>
  <si>
    <t>山中</t>
    <rPh sb="0" eb="2">
      <t>ヤマナカ</t>
    </rPh>
    <phoneticPr fontId="1"/>
  </si>
  <si>
    <t>真砂</t>
    <rPh sb="0" eb="2">
      <t>マサゴ</t>
    </rPh>
    <phoneticPr fontId="1"/>
  </si>
  <si>
    <t>五味</t>
    <rPh sb="0" eb="2">
      <t>ゴミ</t>
    </rPh>
    <phoneticPr fontId="1"/>
  </si>
  <si>
    <t>K-鈴木</t>
    <rPh sb="2" eb="4">
      <t>スズキ</t>
    </rPh>
    <phoneticPr fontId="1"/>
  </si>
  <si>
    <t>梅野</t>
    <rPh sb="0" eb="2">
      <t>ウメノ</t>
    </rPh>
    <phoneticPr fontId="1"/>
  </si>
  <si>
    <t>とココ</t>
    <phoneticPr fontId="1"/>
  </si>
  <si>
    <t>吉川</t>
    <rPh sb="0" eb="2">
      <t>ヨシカワ</t>
    </rPh>
    <phoneticPr fontId="1"/>
  </si>
  <si>
    <t>菅野</t>
    <rPh sb="0" eb="2">
      <t>スガノ</t>
    </rPh>
    <phoneticPr fontId="1"/>
  </si>
  <si>
    <t>神田</t>
    <rPh sb="0" eb="2">
      <t>カンダ</t>
    </rPh>
    <phoneticPr fontId="1"/>
  </si>
  <si>
    <t>エクシア</t>
    <phoneticPr fontId="1"/>
  </si>
  <si>
    <t>山足</t>
    <rPh sb="0" eb="2">
      <t>ヤマアシ</t>
    </rPh>
    <phoneticPr fontId="1"/>
  </si>
  <si>
    <t>フォーク</t>
  </si>
  <si>
    <t>アルの</t>
  </si>
  <si>
    <t>アルのん</t>
  </si>
  <si>
    <t>シア</t>
  </si>
  <si>
    <t>シア)</t>
  </si>
  <si>
    <t>木村</t>
    <rPh sb="0" eb="2">
      <t>キムラ</t>
    </rPh>
    <phoneticPr fontId="1"/>
  </si>
  <si>
    <t>塚田</t>
    <rPh sb="0" eb="2">
      <t>ツカダ</t>
    </rPh>
    <phoneticPr fontId="1"/>
  </si>
  <si>
    <t>建山</t>
    <rPh sb="0" eb="2">
      <t>タテヤマ</t>
    </rPh>
    <phoneticPr fontId="1"/>
  </si>
  <si>
    <t>神田２</t>
    <rPh sb="0" eb="2">
      <t>カンダ</t>
    </rPh>
    <phoneticPr fontId="1"/>
  </si>
  <si>
    <t>田中</t>
    <rPh sb="0" eb="2">
      <t>タナカ</t>
    </rPh>
    <phoneticPr fontId="1"/>
  </si>
  <si>
    <t>清田</t>
    <rPh sb="0" eb="2">
      <t>キヨタ</t>
    </rPh>
    <phoneticPr fontId="1"/>
  </si>
  <si>
    <t>豊田</t>
    <rPh sb="0" eb="2">
      <t>トヨタ</t>
    </rPh>
    <phoneticPr fontId="1"/>
  </si>
  <si>
    <t>ナイピ</t>
    <phoneticPr fontId="1"/>
  </si>
  <si>
    <t>SFF</t>
    <phoneticPr fontId="1"/>
  </si>
  <si>
    <t>に和良=</t>
    <phoneticPr fontId="1"/>
  </si>
  <si>
    <t>に良=</t>
    <phoneticPr fontId="1"/>
  </si>
  <si>
    <t>に==</t>
    <phoneticPr fontId="1"/>
  </si>
  <si>
    <t>パワーカーブ</t>
    <phoneticPr fontId="1"/>
  </si>
  <si>
    <t>0アたレル</t>
    <phoneticPr fontId="1"/>
  </si>
  <si>
    <t>0アたにん</t>
    <phoneticPr fontId="1"/>
  </si>
  <si>
    <t>0アたシルにん</t>
    <phoneticPr fontId="1"/>
  </si>
  <si>
    <t>ムービングファスト</t>
  </si>
  <si>
    <t>カットボール</t>
  </si>
  <si>
    <t>IVCの)</t>
  </si>
  <si>
    <t>野上</t>
    <rPh sb="0" eb="2">
      <t>ノガミ</t>
    </rPh>
    <phoneticPr fontId="1"/>
  </si>
  <si>
    <t>中島</t>
    <rPh sb="0" eb="2">
      <t>ナカジマ</t>
    </rPh>
    <phoneticPr fontId="1"/>
  </si>
  <si>
    <t>Vスライダー</t>
  </si>
  <si>
    <t>アーンアル</t>
  </si>
  <si>
    <t>HHスライダー</t>
  </si>
  <si>
    <t>Hスライダー</t>
  </si>
  <si>
    <t>いこ</t>
  </si>
  <si>
    <t>こらだ</t>
  </si>
  <si>
    <t>いこだ</t>
  </si>
  <si>
    <t>だ</t>
  </si>
  <si>
    <t>パーム</t>
  </si>
  <si>
    <t>ロレウンシンた</t>
  </si>
  <si>
    <t>北村</t>
    <rPh sb="0" eb="2">
      <t>キタムラ</t>
    </rPh>
    <phoneticPr fontId="1"/>
  </si>
  <si>
    <t>洒居</t>
    <rPh sb="0" eb="1">
      <t>シャ</t>
    </rPh>
    <rPh sb="1" eb="2">
      <t>イ</t>
    </rPh>
    <phoneticPr fontId="1"/>
  </si>
  <si>
    <t>いこプだ</t>
  </si>
  <si>
    <t>こら</t>
  </si>
  <si>
    <t>伯田</t>
    <rPh sb="0" eb="2">
      <t>ハクタ</t>
    </rPh>
    <phoneticPr fontId="1"/>
  </si>
  <si>
    <t>ツーシームファスト</t>
    <phoneticPr fontId="1"/>
  </si>
  <si>
    <t>パワーカーブ</t>
  </si>
  <si>
    <t>パワーカーブ</t>
    <phoneticPr fontId="1"/>
  </si>
  <si>
    <t>-</t>
    <phoneticPr fontId="1"/>
  </si>
  <si>
    <t>超シンカー</t>
    <rPh sb="0" eb="1">
      <t>チョウ</t>
    </rPh>
    <phoneticPr fontId="1"/>
  </si>
  <si>
    <t>シンキングツーシーム</t>
    <phoneticPr fontId="1"/>
  </si>
  <si>
    <t>スライダー</t>
  </si>
  <si>
    <t>ラウ7]</t>
  </si>
  <si>
    <t>トラに7</t>
  </si>
  <si>
    <t>トラ]</t>
  </si>
  <si>
    <t>トラ四つ7」凡</t>
  </si>
  <si>
    <t>アトg」凡</t>
  </si>
  <si>
    <t>トラ)</t>
  </si>
  <si>
    <t>ウト」凡</t>
  </si>
  <si>
    <t>ラウ7)</t>
  </si>
  <si>
    <t>ラウ)</t>
  </si>
  <si>
    <t>リーニアニラパシアッシ</t>
  </si>
  <si>
    <t>ッーシームファスト</t>
  </si>
  <si>
    <t>リーニアニラパシアッルショは</t>
  </si>
  <si>
    <t>とョコレコト</t>
  </si>
  <si>
    <t>超スローボール</t>
    <rPh sb="0" eb="1">
      <t>チョウ</t>
    </rPh>
    <phoneticPr fontId="1"/>
  </si>
  <si>
    <t>ッツーシームファスト</t>
    <phoneticPr fontId="1"/>
  </si>
  <si>
    <t>ツーシームファスト</t>
    <phoneticPr fontId="1"/>
  </si>
  <si>
    <t>明石</t>
    <rPh sb="0" eb="2">
      <t>アカシ</t>
    </rPh>
    <phoneticPr fontId="1"/>
  </si>
  <si>
    <t>菅野２</t>
    <rPh sb="0" eb="2">
      <t>スガノ</t>
    </rPh>
    <phoneticPr fontId="1"/>
  </si>
  <si>
    <t>小島</t>
    <rPh sb="0" eb="2">
      <t>コジマ</t>
    </rPh>
    <phoneticPr fontId="1"/>
  </si>
  <si>
    <t>大城</t>
    <rPh sb="0" eb="2">
      <t>オオシロ</t>
    </rPh>
    <phoneticPr fontId="1"/>
  </si>
  <si>
    <t>ナックルカーブ</t>
  </si>
  <si>
    <t>レルクルん</t>
  </si>
  <si>
    <t>リアニンアルッ</t>
  </si>
  <si>
    <t>スラーブ</t>
  </si>
  <si>
    <t>アンクル ピコ</t>
  </si>
  <si>
    <t>タンクル ピコ</t>
  </si>
  <si>
    <t>HHシンカー</t>
  </si>
  <si>
    <t>0アたシア/</t>
  </si>
  <si>
    <t>アク</t>
  </si>
  <si>
    <t>シュート</t>
  </si>
  <si>
    <t>アクに</t>
  </si>
  <si>
    <t>アク=</t>
  </si>
  <si>
    <t>アクEN</t>
  </si>
  <si>
    <t>Hシンカー</t>
    <phoneticPr fontId="1"/>
  </si>
  <si>
    <t>ゴンザレス</t>
    <phoneticPr fontId="1"/>
  </si>
  <si>
    <t>石井</t>
    <rPh sb="0" eb="2">
      <t>イシイ</t>
    </rPh>
    <phoneticPr fontId="1"/>
  </si>
  <si>
    <t>陽</t>
    <rPh sb="0" eb="1">
      <t>ヨウ</t>
    </rPh>
    <phoneticPr fontId="1"/>
  </si>
  <si>
    <t>A0001</t>
    <phoneticPr fontId="1"/>
  </si>
  <si>
    <t>レルガルにeyん</t>
  </si>
  <si>
    <t>サークルチェンジ</t>
  </si>
  <si>
    <t>ドロップカーブ</t>
  </si>
  <si>
    <t>7グッ</t>
  </si>
  <si>
    <t>アウ4</t>
  </si>
  <si>
    <t>DP</t>
  </si>
  <si>
    <t>ドロップ</t>
  </si>
  <si>
    <t>リアシンアル</t>
  </si>
  <si>
    <t>リアシンアルン</t>
  </si>
  <si>
    <t>DD002</t>
  </si>
  <si>
    <t>DD003</t>
  </si>
  <si>
    <t>DD004</t>
  </si>
  <si>
    <t>DD005</t>
  </si>
  <si>
    <t>DD001</t>
    <phoneticPr fontId="1"/>
  </si>
  <si>
    <t>アンアル</t>
  </si>
  <si>
    <t>PEん</t>
  </si>
  <si>
    <t>Poん</t>
  </si>
  <si>
    <t>PPん</t>
  </si>
  <si>
    <t>Po</t>
  </si>
  <si>
    <t>ypん</t>
  </si>
  <si>
    <t>DD006</t>
  </si>
  <si>
    <t>カーブ</t>
    <phoneticPr fontId="1"/>
  </si>
  <si>
    <t>ストレート</t>
    <phoneticPr fontId="1"/>
  </si>
  <si>
    <t>レコ</t>
  </si>
  <si>
    <t>pp</t>
  </si>
  <si>
    <t>DD010</t>
    <phoneticPr fontId="1"/>
  </si>
  <si>
    <t>DD011</t>
  </si>
  <si>
    <t>DD012</t>
  </si>
  <si>
    <t>DD013</t>
  </si>
  <si>
    <t>DD014</t>
  </si>
  <si>
    <t>換算フレーム
(モーション)</t>
    <rPh sb="0" eb="2">
      <t>カンサン</t>
    </rPh>
    <phoneticPr fontId="1"/>
  </si>
  <si>
    <t>時間
（モーション）</t>
    <rPh sb="0" eb="2">
      <t>ジカン</t>
    </rPh>
    <phoneticPr fontId="1"/>
  </si>
  <si>
    <t>換算球速
(モーション）</t>
    <rPh sb="0" eb="2">
      <t>カンサン</t>
    </rPh>
    <rPh sb="2" eb="4">
      <t>キュウソク</t>
    </rPh>
    <phoneticPr fontId="1"/>
  </si>
  <si>
    <t>時間
（ボール）</t>
    <rPh sb="0" eb="2">
      <t>ジカン</t>
    </rPh>
    <phoneticPr fontId="1"/>
  </si>
  <si>
    <t>換算球速
(ボール）</t>
    <rPh sb="0" eb="2">
      <t>カンサン</t>
    </rPh>
    <rPh sb="2" eb="4">
      <t>キュウソク</t>
    </rPh>
    <phoneticPr fontId="1"/>
  </si>
  <si>
    <t>換算フレーム
(ボール)</t>
    <rPh sb="0" eb="2">
      <t>カンサン</t>
    </rPh>
    <phoneticPr fontId="1"/>
  </si>
  <si>
    <t>人</t>
  </si>
  <si>
    <t>で</t>
  </si>
  <si>
    <t>リム</t>
  </si>
  <si>
    <t>でき</t>
  </si>
  <si>
    <t>DD015</t>
  </si>
  <si>
    <t>DD016</t>
  </si>
  <si>
    <t>DD017</t>
  </si>
  <si>
    <t>DD018</t>
  </si>
  <si>
    <t>DD019</t>
  </si>
  <si>
    <t>DD020</t>
  </si>
  <si>
    <t>DD021</t>
  </si>
  <si>
    <t>パーム</t>
    <phoneticPr fontId="1"/>
  </si>
  <si>
    <t>モーション</t>
    <phoneticPr fontId="1"/>
  </si>
  <si>
    <t>球速</t>
    <rPh sb="0" eb="2">
      <t>キュウソク</t>
    </rPh>
    <phoneticPr fontId="1"/>
  </si>
  <si>
    <t>コントロール</t>
    <phoneticPr fontId="1"/>
  </si>
  <si>
    <t>スタミナ</t>
    <phoneticPr fontId="1"/>
  </si>
  <si>
    <t>P001</t>
    <phoneticPr fontId="1"/>
  </si>
  <si>
    <t>P002</t>
  </si>
  <si>
    <t>P003</t>
  </si>
  <si>
    <t>P004</t>
  </si>
  <si>
    <t>P005</t>
  </si>
  <si>
    <t>P006</t>
  </si>
  <si>
    <t>P007</t>
  </si>
  <si>
    <t>P008</t>
  </si>
  <si>
    <t>P009</t>
  </si>
  <si>
    <t>P010</t>
  </si>
  <si>
    <t>P011</t>
  </si>
  <si>
    <t>P012</t>
  </si>
  <si>
    <t>P013</t>
  </si>
  <si>
    <t>P014</t>
  </si>
  <si>
    <t>P015</t>
  </si>
  <si>
    <t>P016</t>
  </si>
  <si>
    <t>P017</t>
  </si>
  <si>
    <t>P018</t>
  </si>
  <si>
    <t>P019</t>
  </si>
  <si>
    <t>P020</t>
  </si>
  <si>
    <t>P021</t>
  </si>
  <si>
    <t>P022</t>
  </si>
  <si>
    <t>P023</t>
  </si>
  <si>
    <t>P024</t>
  </si>
  <si>
    <t>P025</t>
  </si>
  <si>
    <t>P026</t>
  </si>
  <si>
    <t>P027</t>
  </si>
  <si>
    <t>P028</t>
  </si>
  <si>
    <t>P029</t>
  </si>
  <si>
    <t>P030</t>
  </si>
  <si>
    <t>P031</t>
  </si>
  <si>
    <t>P032</t>
  </si>
  <si>
    <t>P033</t>
  </si>
  <si>
    <t>P034</t>
  </si>
  <si>
    <t>P035</t>
  </si>
  <si>
    <t>P036</t>
  </si>
  <si>
    <t>P037</t>
  </si>
  <si>
    <t>P038</t>
  </si>
  <si>
    <t>P039</t>
  </si>
  <si>
    <t>P040</t>
  </si>
  <si>
    <t>P041</t>
  </si>
  <si>
    <t>P042</t>
  </si>
  <si>
    <t>P043</t>
  </si>
  <si>
    <t>P044</t>
  </si>
  <si>
    <t>P045</t>
  </si>
  <si>
    <t>P046</t>
  </si>
  <si>
    <t>P047</t>
  </si>
  <si>
    <t>P048</t>
  </si>
  <si>
    <t>P049</t>
  </si>
  <si>
    <t>P002</t>
    <phoneticPr fontId="1"/>
  </si>
  <si>
    <t>緩急〇</t>
    <rPh sb="0" eb="2">
      <t>カンキュウ</t>
    </rPh>
    <phoneticPr fontId="1"/>
  </si>
  <si>
    <t>P010</t>
    <phoneticPr fontId="1"/>
  </si>
  <si>
    <t>逃げ球</t>
    <rPh sb="0" eb="1">
      <t>ニ</t>
    </rPh>
    <rPh sb="2" eb="3">
      <t>キュウ</t>
    </rPh>
    <phoneticPr fontId="1"/>
  </si>
  <si>
    <t>ヤクルト</t>
    <phoneticPr fontId="1"/>
  </si>
  <si>
    <t>-</t>
    <phoneticPr fontId="1"/>
  </si>
  <si>
    <t>オリジナル</t>
    <phoneticPr fontId="1"/>
  </si>
  <si>
    <t>闘志</t>
    <rPh sb="0" eb="2">
      <t>トウシ</t>
    </rPh>
    <phoneticPr fontId="1"/>
  </si>
  <si>
    <t>対ピンチ</t>
    <rPh sb="0" eb="1">
      <t>タイ</t>
    </rPh>
    <phoneticPr fontId="1"/>
  </si>
  <si>
    <t>対左打者</t>
    <rPh sb="0" eb="1">
      <t>タイ</t>
    </rPh>
    <rPh sb="1" eb="4">
      <t>ヒダリダシャ</t>
    </rPh>
    <phoneticPr fontId="1"/>
  </si>
  <si>
    <t>打たれ強さ</t>
    <rPh sb="0" eb="1">
      <t>ウ</t>
    </rPh>
    <rPh sb="3" eb="4">
      <t>ヅヨ</t>
    </rPh>
    <phoneticPr fontId="1"/>
  </si>
  <si>
    <t>ケガしにくさ</t>
    <phoneticPr fontId="1"/>
  </si>
  <si>
    <t>ノビ</t>
    <phoneticPr fontId="1"/>
  </si>
  <si>
    <t>クイック</t>
    <phoneticPr fontId="1"/>
  </si>
  <si>
    <t>回復</t>
    <rPh sb="0" eb="2">
      <t>カイフク</t>
    </rPh>
    <phoneticPr fontId="1"/>
  </si>
  <si>
    <t>Ｃ</t>
    <phoneticPr fontId="1"/>
  </si>
  <si>
    <t>勝ち運</t>
    <rPh sb="0" eb="1">
      <t>カ</t>
    </rPh>
    <rPh sb="2" eb="3">
      <t>ウン</t>
    </rPh>
    <phoneticPr fontId="1"/>
  </si>
  <si>
    <t>C</t>
    <phoneticPr fontId="1"/>
  </si>
  <si>
    <t>P016</t>
    <phoneticPr fontId="1"/>
  </si>
  <si>
    <t>P019</t>
    <phoneticPr fontId="1"/>
  </si>
  <si>
    <t>P021</t>
    <phoneticPr fontId="1"/>
  </si>
  <si>
    <t>低め〇</t>
    <rPh sb="0" eb="1">
      <t>ヒク</t>
    </rPh>
    <phoneticPr fontId="1"/>
  </si>
  <si>
    <t>p022</t>
    <phoneticPr fontId="1"/>
  </si>
  <si>
    <t>回またぎ〇</t>
    <rPh sb="0" eb="1">
      <t>カイ</t>
    </rPh>
    <phoneticPr fontId="1"/>
  </si>
  <si>
    <t>p023</t>
  </si>
  <si>
    <t>牽制〇</t>
    <rPh sb="0" eb="2">
      <t>ケンセイ</t>
    </rPh>
    <phoneticPr fontId="1"/>
  </si>
  <si>
    <t>p024</t>
  </si>
  <si>
    <t>ポーカーフェイス</t>
    <phoneticPr fontId="1"/>
  </si>
  <si>
    <t>p026</t>
    <phoneticPr fontId="1"/>
  </si>
  <si>
    <t>P029</t>
    <phoneticPr fontId="1"/>
  </si>
  <si>
    <t>根性〇</t>
    <rPh sb="0" eb="2">
      <t>コンジョウ</t>
    </rPh>
    <phoneticPr fontId="1"/>
  </si>
  <si>
    <t>A</t>
    <phoneticPr fontId="1"/>
  </si>
  <si>
    <t>b</t>
    <phoneticPr fontId="1"/>
  </si>
  <si>
    <t>P031</t>
    <phoneticPr fontId="1"/>
  </si>
  <si>
    <t>キレ〇</t>
    <phoneticPr fontId="1"/>
  </si>
  <si>
    <t>調子安定</t>
    <rPh sb="0" eb="2">
      <t>チョウシ</t>
    </rPh>
    <rPh sb="2" eb="4">
      <t>アンテイ</t>
    </rPh>
    <phoneticPr fontId="1"/>
  </si>
  <si>
    <t>P032</t>
    <phoneticPr fontId="1"/>
  </si>
  <si>
    <t>p034</t>
    <phoneticPr fontId="1"/>
  </si>
  <si>
    <t>e</t>
    <phoneticPr fontId="1"/>
  </si>
  <si>
    <t>E</t>
    <phoneticPr fontId="1"/>
  </si>
  <si>
    <t>p035</t>
  </si>
  <si>
    <t>緊急登板</t>
    <rPh sb="0" eb="2">
      <t>キンキュウ</t>
    </rPh>
    <rPh sb="2" eb="4">
      <t>トウバン</t>
    </rPh>
    <phoneticPr fontId="1"/>
  </si>
  <si>
    <t>B</t>
    <phoneticPr fontId="1"/>
  </si>
  <si>
    <t>p037</t>
    <phoneticPr fontId="1"/>
  </si>
  <si>
    <t>g</t>
    <phoneticPr fontId="1"/>
  </si>
  <si>
    <t>P049</t>
    <phoneticPr fontId="1"/>
  </si>
  <si>
    <t>変化量</t>
    <rPh sb="0" eb="2">
      <t>ヘンカ</t>
    </rPh>
    <rPh sb="2" eb="3">
      <t>リョウ</t>
    </rPh>
    <phoneticPr fontId="1"/>
  </si>
  <si>
    <t>ID</t>
    <phoneticPr fontId="1"/>
  </si>
  <si>
    <t>名前</t>
    <rPh sb="0" eb="2">
      <t>ナマエ</t>
    </rPh>
    <phoneticPr fontId="1"/>
  </si>
  <si>
    <t>ストレート</t>
    <phoneticPr fontId="1"/>
  </si>
  <si>
    <t>にアー 得当アだコは</t>
    <phoneticPr fontId="1"/>
  </si>
  <si>
    <t>Ap</t>
    <phoneticPr fontId="1"/>
  </si>
  <si>
    <t>PE</t>
    <phoneticPr fontId="1"/>
  </si>
  <si>
    <t>シンカー</t>
    <phoneticPr fontId="1"/>
  </si>
  <si>
    <t>アクアクルル ピコ</t>
    <phoneticPr fontId="1"/>
  </si>
  <si>
    <t>ドン</t>
    <phoneticPr fontId="1"/>
  </si>
  <si>
    <t>ンク</t>
    <phoneticPr fontId="1"/>
  </si>
  <si>
    <t>球速</t>
    <rPh sb="0" eb="2">
      <t>キュウソク</t>
    </rPh>
    <phoneticPr fontId="1"/>
  </si>
  <si>
    <t>パワプロ</t>
    <phoneticPr fontId="1"/>
  </si>
  <si>
    <t>DD007</t>
  </si>
  <si>
    <t>DDO007</t>
  </si>
  <si>
    <t>DD0) 2 1</t>
  </si>
  <si>
    <t>00EWBG1</t>
  </si>
  <si>
    <t>DDO00 3</t>
  </si>
  <si>
    <t>BI0EWBG1</t>
  </si>
  <si>
    <t>BI0EWB1</t>
  </si>
  <si>
    <t>BN0EWBG1</t>
  </si>
  <si>
    <t>IN0EWBG1</t>
  </si>
  <si>
    <t>II0EWBG1</t>
  </si>
  <si>
    <t>00EWB1</t>
  </si>
  <si>
    <t>IN0BWBG1</t>
  </si>
  <si>
    <t>DDO00) 3</t>
  </si>
  <si>
    <t>BOB</t>
  </si>
  <si>
    <t>II0EWB1</t>
  </si>
  <si>
    <t>100EWB1</t>
  </si>
  <si>
    <t>0EWBG1</t>
  </si>
  <si>
    <t>DD00 3</t>
  </si>
  <si>
    <t>DD00) 3</t>
  </si>
  <si>
    <t>II0EWBG</t>
  </si>
  <si>
    <t>DD021</t>
    <phoneticPr fontId="1"/>
  </si>
  <si>
    <t>DD003</t>
    <phoneticPr fontId="1"/>
  </si>
  <si>
    <t>投手名変換表</t>
    <rPh sb="0" eb="2">
      <t>トウシュ</t>
    </rPh>
    <rPh sb="2" eb="3">
      <t>メイ</t>
    </rPh>
    <rPh sb="3" eb="5">
      <t>ヘンカン</t>
    </rPh>
    <rPh sb="5" eb="6">
      <t>ヒョウ</t>
    </rPh>
    <phoneticPr fontId="1"/>
  </si>
  <si>
    <t>0アたニシEpん</t>
    <phoneticPr fontId="1"/>
  </si>
  <si>
    <t>ナックル</t>
    <phoneticPr fontId="1"/>
  </si>
  <si>
    <t>と品ソニガリの</t>
    <phoneticPr fontId="1"/>
  </si>
  <si>
    <t>レニプリ</t>
    <phoneticPr fontId="1"/>
  </si>
  <si>
    <t>レタンプ|</t>
    <phoneticPr fontId="1"/>
  </si>
  <si>
    <t>レニンプ!</t>
    <phoneticPr fontId="1"/>
  </si>
  <si>
    <t>リラクタ|の</t>
    <phoneticPr fontId="1"/>
  </si>
  <si>
    <t>とソラクプリ</t>
    <phoneticPr fontId="1"/>
  </si>
  <si>
    <t>にアア竹アた</t>
    <phoneticPr fontId="1"/>
  </si>
  <si>
    <t>にコー 作た</t>
    <phoneticPr fontId="1"/>
  </si>
  <si>
    <t>にコアの作た</t>
    <phoneticPr fontId="1"/>
  </si>
  <si>
    <t>ルプ</t>
    <phoneticPr fontId="1"/>
  </si>
  <si>
    <t>パーム</t>
    <phoneticPr fontId="1"/>
  </si>
  <si>
    <t>に</t>
    <phoneticPr fontId="1"/>
  </si>
  <si>
    <t>とココに</t>
    <phoneticPr fontId="1"/>
  </si>
  <si>
    <t>にアア作た</t>
    <phoneticPr fontId="1"/>
  </si>
  <si>
    <t>にアア作にアた</t>
    <phoneticPr fontId="1"/>
  </si>
  <si>
    <t>Py人NG</t>
    <phoneticPr fontId="1"/>
  </si>
  <si>
    <t>7ん</t>
    <phoneticPr fontId="1"/>
  </si>
  <si>
    <t>DD007</t>
    <phoneticPr fontId="1"/>
  </si>
  <si>
    <t>ドロップ</t>
    <phoneticPr fontId="1"/>
  </si>
  <si>
    <t>シュート</t>
    <phoneticPr fontId="1"/>
  </si>
  <si>
    <t>13)</t>
  </si>
  <si>
    <t>全力ストレート</t>
  </si>
  <si>
    <t>a}</t>
  </si>
  <si>
    <t>II6国還</t>
  </si>
  <si>
    <t>DD022</t>
  </si>
  <si>
    <t>ストレート</t>
    <phoneticPr fontId="1"/>
  </si>
  <si>
    <t>ari)</t>
    <phoneticPr fontId="1"/>
  </si>
  <si>
    <t>eh)</t>
    <phoneticPr fontId="1"/>
  </si>
  <si>
    <t>ce</t>
    <phoneticPr fontId="1"/>
  </si>
  <si>
    <t>cit)</t>
    <phoneticPr fontId="1"/>
  </si>
  <si>
    <t>ce}</t>
  </si>
  <si>
    <t>EL)</t>
    <phoneticPr fontId="1"/>
  </si>
  <si>
    <t>ars)</t>
    <phoneticPr fontId="1"/>
  </si>
  <si>
    <t>ra</t>
    <phoneticPr fontId="1"/>
  </si>
  <si>
    <t>ara}</t>
  </si>
  <si>
    <t>ara}</t>
    <phoneticPr fontId="1"/>
  </si>
  <si>
    <t>cm)</t>
    <phoneticPr fontId="1"/>
  </si>
  <si>
    <t>na}</t>
    <phoneticPr fontId="1"/>
  </si>
  <si>
    <t>re}</t>
    <phoneticPr fontId="1"/>
  </si>
  <si>
    <t>nr}</t>
    <phoneticPr fontId="1"/>
  </si>
  <si>
    <t>-)</t>
    <phoneticPr fontId="1"/>
  </si>
  <si>
    <t>ar}</t>
  </si>
  <si>
    <t>ide</t>
    <phoneticPr fontId="1"/>
  </si>
  <si>
    <t>rad</t>
  </si>
  <si>
    <t>rac}</t>
  </si>
  <si>
    <t>ra)</t>
  </si>
  <si>
    <t>ara</t>
    <phoneticPr fontId="1"/>
  </si>
  <si>
    <t>art)</t>
    <phoneticPr fontId="1"/>
  </si>
  <si>
    <t>amt}</t>
    <phoneticPr fontId="1"/>
  </si>
  <si>
    <t>mn}</t>
    <phoneticPr fontId="1"/>
  </si>
  <si>
    <t>ety</t>
    <phoneticPr fontId="1"/>
  </si>
  <si>
    <t>ETS</t>
    <phoneticPr fontId="1"/>
  </si>
  <si>
    <t>Ts</t>
    <phoneticPr fontId="1"/>
  </si>
  <si>
    <t>act}</t>
    <phoneticPr fontId="1"/>
  </si>
  <si>
    <t>Cv)</t>
  </si>
  <si>
    <t>cls)</t>
    <phoneticPr fontId="1"/>
  </si>
  <si>
    <t>cL</t>
    <phoneticPr fontId="1"/>
  </si>
  <si>
    <t>vy</t>
    <phoneticPr fontId="1"/>
  </si>
  <si>
    <t>ee</t>
    <phoneticPr fontId="1"/>
  </si>
  <si>
    <t>cc</t>
    <phoneticPr fontId="1"/>
  </si>
  <si>
    <t>act</t>
  </si>
  <si>
    <t>cE)</t>
    <phoneticPr fontId="1"/>
  </si>
  <si>
    <t>acl)</t>
    <phoneticPr fontId="1"/>
  </si>
  <si>
    <t>cls</t>
    <phoneticPr fontId="1"/>
  </si>
  <si>
    <t>ad 5)</t>
    <phoneticPr fontId="1"/>
  </si>
  <si>
    <t>art}</t>
    <phoneticPr fontId="1"/>
  </si>
  <si>
    <t>ra}</t>
    <phoneticPr fontId="1"/>
  </si>
  <si>
    <t>a4)</t>
    <phoneticPr fontId="1"/>
  </si>
  <si>
    <t>ara)</t>
    <phoneticPr fontId="1"/>
  </si>
  <si>
    <t>ar 5)</t>
  </si>
  <si>
    <t>aw]</t>
    <phoneticPr fontId="1"/>
  </si>
  <si>
    <t>aw)</t>
    <phoneticPr fontId="1"/>
  </si>
  <si>
    <t>ae)</t>
    <phoneticPr fontId="1"/>
  </si>
  <si>
    <t>ec</t>
    <phoneticPr fontId="1"/>
  </si>
  <si>
    <t>cn}</t>
    <phoneticPr fontId="1"/>
  </si>
  <si>
    <t>ct</t>
    <phoneticPr fontId="1"/>
  </si>
  <si>
    <t>ck</t>
  </si>
  <si>
    <t>rc}</t>
    <phoneticPr fontId="1"/>
  </si>
  <si>
    <t>acl</t>
    <phoneticPr fontId="1"/>
  </si>
  <si>
    <t>vi</t>
  </si>
  <si>
    <t>cts</t>
    <phoneticPr fontId="1"/>
  </si>
  <si>
    <t>aa</t>
    <phoneticPr fontId="1"/>
  </si>
  <si>
    <t>ch)</t>
    <phoneticPr fontId="1"/>
  </si>
  <si>
    <t>Td</t>
  </si>
  <si>
    <t>co</t>
    <phoneticPr fontId="1"/>
  </si>
  <si>
    <t>Co)</t>
    <phoneticPr fontId="1"/>
  </si>
  <si>
    <t>a)</t>
    <phoneticPr fontId="1"/>
  </si>
  <si>
    <t>ar</t>
    <phoneticPr fontId="1"/>
  </si>
  <si>
    <t>a 5)</t>
  </si>
  <si>
    <t>art</t>
    <phoneticPr fontId="1"/>
  </si>
  <si>
    <t>rai</t>
    <phoneticPr fontId="1"/>
  </si>
  <si>
    <t>rh)</t>
    <phoneticPr fontId="1"/>
  </si>
  <si>
    <t>II60国必6|</t>
    <phoneticPr fontId="1"/>
  </si>
  <si>
    <t>DDO010</t>
    <phoneticPr fontId="1"/>
  </si>
  <si>
    <t>7h)</t>
    <phoneticPr fontId="1"/>
  </si>
  <si>
    <t>rh}</t>
    <phoneticPr fontId="1"/>
  </si>
  <si>
    <t>人19106国暫(|</t>
    <phoneticPr fontId="1"/>
  </si>
  <si>
    <t>rn</t>
    <phoneticPr fontId="1"/>
  </si>
  <si>
    <t>人10160国必(|</t>
    <phoneticPr fontId="1"/>
  </si>
  <si>
    <t>906国暫(|</t>
    <phoneticPr fontId="1"/>
  </si>
  <si>
    <t>006国必6|</t>
    <phoneticPr fontId="1"/>
  </si>
  <si>
    <t>rh</t>
    <phoneticPr fontId="1"/>
  </si>
  <si>
    <t>rh:</t>
    <phoneticPr fontId="1"/>
  </si>
  <si>
    <t>0I6国必6|</t>
    <phoneticPr fontId="1"/>
  </si>
  <si>
    <t>にコア作た</t>
    <phoneticPr fontId="1"/>
  </si>
  <si>
    <t>0160還必(|</t>
    <phoneticPr fontId="1"/>
  </si>
  <si>
    <t>19I60国攻6|</t>
    <phoneticPr fontId="1"/>
  </si>
  <si>
    <t>10I6国必6|</t>
    <phoneticPr fontId="1"/>
  </si>
  <si>
    <t>DI6国必6|</t>
    <phoneticPr fontId="1"/>
  </si>
  <si>
    <t>1060国暫(|</t>
    <phoneticPr fontId="1"/>
  </si>
  <si>
    <t>06国必(|</t>
    <phoneticPr fontId="1"/>
  </si>
  <si>
    <t>II6国軒(|</t>
    <phoneticPr fontId="1"/>
  </si>
  <si>
    <t>0106国必(|</t>
    <phoneticPr fontId="1"/>
  </si>
  <si>
    <t>rit)</t>
    <phoneticPr fontId="1"/>
  </si>
  <si>
    <t>0M6国必(|</t>
    <phoneticPr fontId="1"/>
  </si>
  <si>
    <t>it)</t>
    <phoneticPr fontId="1"/>
  </si>
  <si>
    <t>人19160国必(|</t>
    <phoneticPr fontId="1"/>
  </si>
  <si>
    <t>vit)</t>
    <phoneticPr fontId="1"/>
  </si>
  <si>
    <t>人1060国必6|</t>
    <phoneticPr fontId="1"/>
  </si>
  <si>
    <t>II6凍(|</t>
    <phoneticPr fontId="1"/>
  </si>
  <si>
    <t>0I60国必6|</t>
    <phoneticPr fontId="1"/>
  </si>
  <si>
    <t>106国還(|</t>
    <phoneticPr fontId="1"/>
  </si>
  <si>
    <t>Ip</t>
    <phoneticPr fontId="1"/>
  </si>
  <si>
    <t>960国必6|</t>
    <phoneticPr fontId="1"/>
  </si>
  <si>
    <t>II6国必6|</t>
    <phoneticPr fontId="1"/>
  </si>
  <si>
    <t>ih)</t>
    <phoneticPr fontId="1"/>
  </si>
  <si>
    <t>DD0) 1 1</t>
    <phoneticPr fontId="1"/>
  </si>
  <si>
    <t>Be)</t>
    <phoneticPr fontId="1"/>
  </si>
  <si>
    <t>ISM6国還|</t>
    <phoneticPr fontId="1"/>
  </si>
  <si>
    <t>He)</t>
    <phoneticPr fontId="1"/>
  </si>
  <si>
    <t>9I6還時|</t>
    <phoneticPr fontId="1"/>
  </si>
  <si>
    <t>II6国還|</t>
    <phoneticPr fontId="1"/>
  </si>
  <si>
    <t>とに</t>
    <phoneticPr fontId="1"/>
  </si>
  <si>
    <t>He}</t>
    <phoneticPr fontId="1"/>
  </si>
  <si>
    <t>Hee</t>
    <phoneticPr fontId="1"/>
  </si>
  <si>
    <t>0I6国還|</t>
    <phoneticPr fontId="1"/>
  </si>
  <si>
    <t>Hs)</t>
    <phoneticPr fontId="1"/>
  </si>
  <si>
    <t>10I6国還|</t>
    <phoneticPr fontId="1"/>
  </si>
  <si>
    <t>He</t>
    <phoneticPr fontId="1"/>
  </si>
  <si>
    <t>にアーア衝た</t>
    <phoneticPr fontId="1"/>
  </si>
  <si>
    <t>Hi</t>
    <phoneticPr fontId="1"/>
  </si>
  <si>
    <t>at)</t>
    <phoneticPr fontId="1"/>
  </si>
  <si>
    <t>1)</t>
    <phoneticPr fontId="1"/>
  </si>
  <si>
    <t>9I6国還|</t>
    <phoneticPr fontId="1"/>
  </si>
  <si>
    <t>BS</t>
    <phoneticPr fontId="1"/>
  </si>
  <si>
    <t>5]</t>
    <phoneticPr fontId="1"/>
  </si>
  <si>
    <t>DD0O) 1 1</t>
    <phoneticPr fontId="1"/>
  </si>
  <si>
    <t>ET</t>
    <phoneticPr fontId="1"/>
  </si>
  <si>
    <t>II6国六</t>
    <phoneticPr fontId="1"/>
  </si>
  <si>
    <t>En</t>
    <phoneticPr fontId="1"/>
  </si>
  <si>
    <t>IBM6国六</t>
    <phoneticPr fontId="1"/>
  </si>
  <si>
    <t>elt)</t>
    <phoneticPr fontId="1"/>
  </si>
  <si>
    <t>DI6国六</t>
    <phoneticPr fontId="1"/>
  </si>
  <si>
    <t>Ei</t>
    <phoneticPr fontId="1"/>
  </si>
  <si>
    <t>056国六</t>
    <phoneticPr fontId="1"/>
  </si>
  <si>
    <t>100国還の</t>
    <phoneticPr fontId="1"/>
  </si>
  <si>
    <t>DDO0 12</t>
    <phoneticPr fontId="1"/>
  </si>
  <si>
    <t>et]</t>
    <phoneticPr fontId="1"/>
  </si>
  <si>
    <t>016国還</t>
    <phoneticPr fontId="1"/>
  </si>
  <si>
    <t>ISI6国間</t>
    <phoneticPr fontId="1"/>
  </si>
  <si>
    <t>Ela</t>
    <phoneticPr fontId="1"/>
  </si>
  <si>
    <t>IDI6国六</t>
    <phoneticPr fontId="1"/>
  </si>
  <si>
    <t>9560国六</t>
    <phoneticPr fontId="1"/>
  </si>
  <si>
    <t>016国還の</t>
    <phoneticPr fontId="1"/>
  </si>
  <si>
    <t>EE}</t>
    <phoneticPr fontId="1"/>
  </si>
  <si>
    <t>人19160国還の</t>
    <phoneticPr fontId="1"/>
  </si>
  <si>
    <t>人1910国還の</t>
    <phoneticPr fontId="1"/>
  </si>
  <si>
    <t>人19560国還</t>
    <phoneticPr fontId="1"/>
  </si>
  <si>
    <t>にコアー 作た</t>
    <phoneticPr fontId="1"/>
  </si>
  <si>
    <t>IDI6国間</t>
    <phoneticPr fontId="1"/>
  </si>
  <si>
    <t>Bh</t>
    <phoneticPr fontId="1"/>
  </si>
  <si>
    <t>1910国間61</t>
    <phoneticPr fontId="1"/>
  </si>
  <si>
    <t>Ev)</t>
    <phoneticPr fontId="1"/>
  </si>
  <si>
    <t>BI9I6国間1</t>
    <phoneticPr fontId="1"/>
  </si>
  <si>
    <t>IDI6国間C1</t>
    <phoneticPr fontId="1"/>
  </si>
  <si>
    <t>DI6国間1</t>
    <phoneticPr fontId="1"/>
  </si>
  <si>
    <t>el</t>
    <phoneticPr fontId="1"/>
  </si>
  <si>
    <t>19I6国間C1</t>
    <phoneticPr fontId="1"/>
  </si>
  <si>
    <t>ey</t>
    <phoneticPr fontId="1"/>
  </si>
  <si>
    <t>人10160国間1</t>
    <phoneticPr fontId="1"/>
  </si>
  <si>
    <t>06国較1</t>
    <phoneticPr fontId="1"/>
  </si>
  <si>
    <t>96国較1</t>
    <phoneticPr fontId="1"/>
  </si>
  <si>
    <t>IM6国間1</t>
    <phoneticPr fontId="1"/>
  </si>
  <si>
    <t>9M6国間1</t>
    <phoneticPr fontId="1"/>
  </si>
  <si>
    <t>9I6国間1</t>
    <phoneticPr fontId="1"/>
  </si>
  <si>
    <t>Eh</t>
    <phoneticPr fontId="1"/>
  </si>
  <si>
    <t>0M6国還1</t>
    <phoneticPr fontId="1"/>
  </si>
  <si>
    <t>5b</t>
    <phoneticPr fontId="1"/>
  </si>
  <si>
    <t>II6国間61</t>
    <phoneticPr fontId="1"/>
  </si>
  <si>
    <t>人19506国間1</t>
    <phoneticPr fontId="1"/>
  </si>
  <si>
    <t>Bh)</t>
    <phoneticPr fontId="1"/>
  </si>
  <si>
    <t>人1016国間1</t>
    <phoneticPr fontId="1"/>
  </si>
  <si>
    <t>にコーア才た</t>
    <phoneticPr fontId="1"/>
  </si>
  <si>
    <t>19I6国較1</t>
    <phoneticPr fontId="1"/>
  </si>
  <si>
    <t>DI6国較1</t>
    <phoneticPr fontId="1"/>
  </si>
  <si>
    <t>にアア衝アた</t>
    <phoneticPr fontId="1"/>
  </si>
  <si>
    <t>06国間1</t>
    <phoneticPr fontId="1"/>
  </si>
  <si>
    <t>EE)</t>
    <phoneticPr fontId="1"/>
  </si>
  <si>
    <t>1060国間1</t>
    <phoneticPr fontId="1"/>
  </si>
  <si>
    <t>にコア作アた</t>
    <phoneticPr fontId="1"/>
  </si>
  <si>
    <t>DI6国間C1</t>
    <phoneticPr fontId="1"/>
  </si>
  <si>
    <t>DD0 14</t>
    <phoneticPr fontId="1"/>
  </si>
  <si>
    <t>10M6還用</t>
    <phoneticPr fontId="1"/>
  </si>
  <si>
    <t>9I6国肢/|</t>
    <phoneticPr fontId="1"/>
  </si>
  <si>
    <t>BI0I6国肢/|</t>
    <phoneticPr fontId="1"/>
  </si>
  <si>
    <t>DD0 1 4</t>
    <phoneticPr fontId="1"/>
  </si>
  <si>
    <t>0I6還用</t>
    <phoneticPr fontId="1"/>
  </si>
  <si>
    <t>056還用</t>
    <phoneticPr fontId="1"/>
  </si>
  <si>
    <t>Eb)</t>
    <phoneticPr fontId="1"/>
  </si>
  <si>
    <t>19M6国肢|</t>
    <phoneticPr fontId="1"/>
  </si>
  <si>
    <t>aT</t>
  </si>
  <si>
    <t>anti)</t>
    <phoneticPr fontId="1"/>
  </si>
  <si>
    <t>0M6還用</t>
    <phoneticPr fontId="1"/>
  </si>
  <si>
    <t>II6国肢|</t>
    <phoneticPr fontId="1"/>
  </si>
  <si>
    <t>10I6還用</t>
    <phoneticPr fontId="1"/>
  </si>
  <si>
    <t>9I6還用</t>
    <phoneticPr fontId="1"/>
  </si>
  <si>
    <t>anit)</t>
    <phoneticPr fontId="1"/>
  </si>
  <si>
    <t>人10I6還用</t>
    <phoneticPr fontId="1"/>
  </si>
  <si>
    <t>eh]</t>
    <phoneticPr fontId="1"/>
  </si>
  <si>
    <t>人19I6還用</t>
    <phoneticPr fontId="1"/>
  </si>
  <si>
    <t>IDI6還還</t>
    <phoneticPr fontId="1"/>
  </si>
  <si>
    <t>106国還1</t>
    <phoneticPr fontId="1"/>
  </si>
  <si>
    <t>人196時</t>
    <phoneticPr fontId="1"/>
  </si>
  <si>
    <t>anv)</t>
    <phoneticPr fontId="1"/>
  </si>
  <si>
    <t>DDO15</t>
    <phoneticPr fontId="1"/>
  </si>
  <si>
    <t>956国還</t>
    <phoneticPr fontId="1"/>
  </si>
  <si>
    <t>aE}</t>
    <phoneticPr fontId="1"/>
  </si>
  <si>
    <t>人10M6国還</t>
    <phoneticPr fontId="1"/>
  </si>
  <si>
    <t>II6国還1</t>
    <phoneticPr fontId="1"/>
  </si>
  <si>
    <t>人1960国還1</t>
    <phoneticPr fontId="1"/>
  </si>
  <si>
    <t>0M6国還</t>
    <phoneticPr fontId="1"/>
  </si>
  <si>
    <t>ands)</t>
    <phoneticPr fontId="1"/>
  </si>
  <si>
    <t>DDO015</t>
    <phoneticPr fontId="1"/>
  </si>
  <si>
    <t>9M6還時</t>
    <phoneticPr fontId="1"/>
  </si>
  <si>
    <t>ails)</t>
    <phoneticPr fontId="1"/>
  </si>
  <si>
    <t>10M6国還g1</t>
    <phoneticPr fontId="1"/>
  </si>
  <si>
    <t>人1016還時</t>
    <phoneticPr fontId="1"/>
  </si>
  <si>
    <t>n'y)</t>
    <phoneticPr fontId="1"/>
  </si>
  <si>
    <t>人1960還還1</t>
    <phoneticPr fontId="1"/>
  </si>
  <si>
    <t>006国還</t>
    <phoneticPr fontId="1"/>
  </si>
  <si>
    <t>にコア作だ</t>
    <phoneticPr fontId="1"/>
  </si>
  <si>
    <t>aT}</t>
    <phoneticPr fontId="1"/>
  </si>
  <si>
    <t>II6国還</t>
    <phoneticPr fontId="1"/>
  </si>
  <si>
    <t>19I6国還</t>
    <phoneticPr fontId="1"/>
  </si>
  <si>
    <t>DI6国還</t>
    <phoneticPr fontId="1"/>
  </si>
  <si>
    <t>IM6国還1</t>
    <phoneticPr fontId="1"/>
  </si>
  <si>
    <t>916時1</t>
    <phoneticPr fontId="1"/>
  </si>
  <si>
    <t>06国還1</t>
    <phoneticPr fontId="1"/>
  </si>
  <si>
    <t>0I6国還</t>
    <phoneticPr fontId="1"/>
  </si>
  <si>
    <t>人196国還1</t>
    <phoneticPr fontId="1"/>
  </si>
  <si>
    <t>19I6還還</t>
    <phoneticPr fontId="1"/>
  </si>
  <si>
    <t>Ev]</t>
    <phoneticPr fontId="1"/>
  </si>
  <si>
    <t>9506国還1</t>
    <phoneticPr fontId="1"/>
  </si>
  <si>
    <t>IDM6国還</t>
    <phoneticPr fontId="1"/>
  </si>
  <si>
    <t>II0EWW/I</t>
    <phoneticPr fontId="1"/>
  </si>
  <si>
    <t>II0BWW/l</t>
    <phoneticPr fontId="1"/>
  </si>
  <si>
    <t>II WI</t>
    <phoneticPr fontId="1"/>
  </si>
  <si>
    <t>DIEWW/I</t>
    <phoneticPr fontId="1"/>
  </si>
  <si>
    <t>Ea)</t>
    <phoneticPr fontId="1"/>
  </si>
  <si>
    <t>IDBWW/I</t>
    <phoneticPr fontId="1"/>
  </si>
  <si>
    <t>06060W/I</t>
    <phoneticPr fontId="1"/>
  </si>
  <si>
    <t>IM0EWW/I</t>
    <phoneticPr fontId="1"/>
  </si>
  <si>
    <t>1060W/I</t>
    <phoneticPr fontId="1"/>
  </si>
  <si>
    <t>ID WI</t>
    <phoneticPr fontId="1"/>
  </si>
  <si>
    <t>II0E0W/I</t>
    <phoneticPr fontId="1"/>
  </si>
  <si>
    <t>DIM0EWW/I</t>
    <phoneticPr fontId="1"/>
  </si>
  <si>
    <t>100W/I</t>
    <phoneticPr fontId="1"/>
  </si>
  <si>
    <t>rT</t>
    <phoneticPr fontId="1"/>
  </si>
  <si>
    <t>0060W/I</t>
    <phoneticPr fontId="1"/>
  </si>
  <si>
    <t>Vスライダー</t>
    <phoneticPr fontId="1"/>
  </si>
  <si>
    <t>iL)</t>
    <phoneticPr fontId="1"/>
  </si>
  <si>
    <t>IM0EWP/I</t>
    <phoneticPr fontId="1"/>
  </si>
  <si>
    <t>シンアル</t>
    <phoneticPr fontId="1"/>
  </si>
  <si>
    <t>レンアレンコ</t>
    <phoneticPr fontId="1"/>
  </si>
  <si>
    <t>er}</t>
    <phoneticPr fontId="1"/>
  </si>
  <si>
    <t>DIP</t>
    <phoneticPr fontId="1"/>
  </si>
  <si>
    <t>人10060W/I</t>
    <phoneticPr fontId="1"/>
  </si>
  <si>
    <t>01060W/I</t>
    <phoneticPr fontId="1"/>
  </si>
  <si>
    <t>DIE WI</t>
    <phoneticPr fontId="1"/>
  </si>
  <si>
    <t>DI0EWW/I</t>
    <phoneticPr fontId="1"/>
  </si>
  <si>
    <t>ID W/I</t>
    <phoneticPr fontId="1"/>
  </si>
  <si>
    <t>人100We1</t>
    <phoneticPr fontId="1"/>
  </si>
  <si>
    <t>ee!</t>
    <phoneticPr fontId="1"/>
  </si>
  <si>
    <t>DDO00 8</t>
    <phoneticPr fontId="1"/>
  </si>
  <si>
    <t>WWWe1</t>
    <phoneticPr fontId="1"/>
  </si>
  <si>
    <t>0 We</t>
    <phoneticPr fontId="1"/>
  </si>
  <si>
    <t>BI0W We</t>
    <phoneticPr fontId="1"/>
  </si>
  <si>
    <t>II0W We</t>
    <phoneticPr fontId="1"/>
  </si>
  <si>
    <t>acts</t>
    <phoneticPr fontId="1"/>
  </si>
  <si>
    <t>人106We1</t>
    <phoneticPr fontId="1"/>
  </si>
  <si>
    <t>0000 We</t>
    <phoneticPr fontId="1"/>
  </si>
  <si>
    <t>066We1</t>
    <phoneticPr fontId="1"/>
  </si>
  <si>
    <t>cy</t>
    <phoneticPr fontId="1"/>
  </si>
  <si>
    <t>人BIM0B6We1</t>
    <phoneticPr fontId="1"/>
  </si>
  <si>
    <t>re</t>
    <phoneticPr fontId="1"/>
  </si>
  <si>
    <t>人100BWWe1</t>
    <phoneticPr fontId="1"/>
  </si>
  <si>
    <t>WW We</t>
    <phoneticPr fontId="1"/>
  </si>
  <si>
    <t>II0BW We</t>
    <phoneticPr fontId="1"/>
  </si>
  <si>
    <t>にアー 作とた</t>
    <phoneticPr fontId="1"/>
  </si>
  <si>
    <t>DI0W We</t>
    <phoneticPr fontId="1"/>
  </si>
  <si>
    <t>人010I0WWe1</t>
    <phoneticPr fontId="1"/>
  </si>
  <si>
    <t>00 We</t>
    <phoneticPr fontId="1"/>
  </si>
  <si>
    <t>060We1</t>
    <phoneticPr fontId="1"/>
  </si>
  <si>
    <t>フォーク</t>
    <phoneticPr fontId="1"/>
  </si>
  <si>
    <t>人100 We</t>
    <phoneticPr fontId="1"/>
  </si>
  <si>
    <t>0060We1</t>
    <phoneticPr fontId="1"/>
  </si>
  <si>
    <t>人0100WWe1</t>
    <phoneticPr fontId="1"/>
  </si>
  <si>
    <t>II0BWWe1</t>
    <phoneticPr fontId="1"/>
  </si>
  <si>
    <t>DDOO8</t>
    <phoneticPr fontId="1"/>
  </si>
  <si>
    <t>II0WWe1</t>
    <phoneticPr fontId="1"/>
  </si>
  <si>
    <t>We</t>
    <phoneticPr fontId="1"/>
  </si>
  <si>
    <t>1シンクレ ピコ</t>
    <phoneticPr fontId="1"/>
  </si>
  <si>
    <t>シンクレ に</t>
    <phoneticPr fontId="1"/>
  </si>
  <si>
    <t>13e￠</t>
    <phoneticPr fontId="1"/>
  </si>
  <si>
    <t>DI We</t>
    <phoneticPr fontId="1"/>
  </si>
  <si>
    <t>Hけシンカー</t>
    <phoneticPr fontId="1"/>
  </si>
  <si>
    <t>DDO008</t>
    <phoneticPr fontId="1"/>
  </si>
  <si>
    <t>Hシンカー</t>
    <phoneticPr fontId="1"/>
  </si>
  <si>
    <t>1アンクレ ピコ</t>
    <phoneticPr fontId="1"/>
  </si>
  <si>
    <t>DI We1</t>
    <phoneticPr fontId="1"/>
  </si>
  <si>
    <t>1シンクレ に</t>
    <phoneticPr fontId="1"/>
  </si>
  <si>
    <t>0WWe1</t>
    <phoneticPr fontId="1"/>
  </si>
  <si>
    <t>シンクレ ピコ</t>
    <phoneticPr fontId="1"/>
  </si>
  <si>
    <t>DI0BW We</t>
    <phoneticPr fontId="1"/>
  </si>
  <si>
    <t>人0160Ws1</t>
    <phoneticPr fontId="1"/>
  </si>
  <si>
    <t>II0 5</t>
    <phoneticPr fontId="1"/>
  </si>
  <si>
    <t>100用</t>
    <phoneticPr fontId="1"/>
  </si>
  <si>
    <t>cL)</t>
    <phoneticPr fontId="1"/>
  </si>
  <si>
    <t>DDO022</t>
    <phoneticPr fontId="1"/>
  </si>
  <si>
    <t>00用</t>
    <phoneticPr fontId="1"/>
  </si>
  <si>
    <t>DD0 22</t>
    <phoneticPr fontId="1"/>
  </si>
  <si>
    <t>DD022</t>
    <phoneticPr fontId="1"/>
  </si>
  <si>
    <t>II0 用</t>
    <phoneticPr fontId="1"/>
  </si>
  <si>
    <t>人100</t>
    <phoneticPr fontId="1"/>
  </si>
  <si>
    <t>DD0 2 2</t>
    <phoneticPr fontId="1"/>
  </si>
  <si>
    <t>ck}</t>
  </si>
  <si>
    <t>IDの</t>
    <phoneticPr fontId="1"/>
  </si>
  <si>
    <t>II0</t>
    <phoneticPr fontId="1"/>
  </si>
  <si>
    <t>10用</t>
    <phoneticPr fontId="1"/>
  </si>
  <si>
    <t>DIPあ/</t>
    <phoneticPr fontId="1"/>
  </si>
  <si>
    <t>パーム</t>
    <phoneticPr fontId="1"/>
  </si>
  <si>
    <t>た</t>
    <phoneticPr fontId="1"/>
  </si>
  <si>
    <t>90用</t>
    <phoneticPr fontId="1"/>
  </si>
  <si>
    <t>mi)</t>
    <phoneticPr fontId="1"/>
  </si>
  <si>
    <t>II0 の</t>
    <phoneticPr fontId="1"/>
  </si>
  <si>
    <t>mt)</t>
    <phoneticPr fontId="1"/>
  </si>
  <si>
    <t>Ta</t>
    <phoneticPr fontId="1"/>
  </si>
  <si>
    <t>DD010</t>
  </si>
  <si>
    <t>DD012</t>
    <phoneticPr fontId="1"/>
  </si>
  <si>
    <t>DD004</t>
    <phoneticPr fontId="1"/>
  </si>
  <si>
    <t>DD008</t>
  </si>
  <si>
    <t>DD008</t>
    <phoneticPr fontId="1"/>
  </si>
  <si>
    <t>P050</t>
  </si>
  <si>
    <t>P051</t>
  </si>
  <si>
    <t>P052</t>
  </si>
  <si>
    <t>C</t>
    <phoneticPr fontId="1"/>
  </si>
  <si>
    <t>E</t>
    <phoneticPr fontId="1"/>
  </si>
  <si>
    <t>P051</t>
    <phoneticPr fontId="1"/>
  </si>
  <si>
    <t>シュート回転</t>
    <rPh sb="4" eb="6">
      <t>カイテン</t>
    </rPh>
    <phoneticPr fontId="1"/>
  </si>
  <si>
    <t>DD009</t>
  </si>
  <si>
    <t>DD009</t>
    <phoneticPr fontId="1"/>
  </si>
  <si>
    <t>P053</t>
  </si>
  <si>
    <t>MOEWBS</t>
    <phoneticPr fontId="1"/>
  </si>
  <si>
    <t>0EWBS</t>
    <phoneticPr fontId="1"/>
  </si>
  <si>
    <t>人00</t>
    <phoneticPr fontId="1"/>
  </si>
  <si>
    <t>BOBW上BS</t>
    <phoneticPr fontId="1"/>
  </si>
  <si>
    <t>BI0EW上BS</t>
    <phoneticPr fontId="1"/>
  </si>
  <si>
    <t>IOW上BS</t>
    <phoneticPr fontId="1"/>
  </si>
  <si>
    <t>EL}</t>
    <phoneticPr fontId="1"/>
  </si>
  <si>
    <t>DDO0009</t>
    <phoneticPr fontId="1"/>
  </si>
  <si>
    <t>0見</t>
    <phoneticPr fontId="1"/>
  </si>
  <si>
    <t>ls)</t>
    <phoneticPr fontId="1"/>
  </si>
  <si>
    <t>BOO</t>
    <phoneticPr fontId="1"/>
  </si>
  <si>
    <t>DDO00 9</t>
    <phoneticPr fontId="1"/>
  </si>
  <si>
    <t>DDO00 0</t>
    <phoneticPr fontId="1"/>
  </si>
  <si>
    <t>et)</t>
    <phoneticPr fontId="1"/>
  </si>
  <si>
    <t>6見9</t>
    <phoneticPr fontId="1"/>
  </si>
  <si>
    <t>NOW上BS</t>
    <phoneticPr fontId="1"/>
  </si>
  <si>
    <t>人BIOS</t>
    <phoneticPr fontId="1"/>
  </si>
  <si>
    <t>IO上BS</t>
    <phoneticPr fontId="1"/>
  </si>
  <si>
    <t>II0EWBS</t>
    <phoneticPr fontId="1"/>
  </si>
  <si>
    <t>IOBW上BS</t>
    <phoneticPr fontId="1"/>
  </si>
  <si>
    <t>BBI0EWBV</t>
    <phoneticPr fontId="1"/>
  </si>
  <si>
    <t>amr}</t>
    <phoneticPr fontId="1"/>
  </si>
  <si>
    <t>MOB</t>
    <phoneticPr fontId="1"/>
  </si>
  <si>
    <t>アル</t>
    <phoneticPr fontId="1"/>
  </si>
  <si>
    <t>BTOBWBS</t>
    <phoneticPr fontId="1"/>
  </si>
  <si>
    <t>0見9</t>
    <phoneticPr fontId="1"/>
  </si>
  <si>
    <t>amt</t>
    <phoneticPr fontId="1"/>
  </si>
  <si>
    <t>BI</t>
    <phoneticPr fontId="1"/>
  </si>
  <si>
    <t>am)</t>
    <phoneticPr fontId="1"/>
  </si>
  <si>
    <t>DDO16</t>
    <phoneticPr fontId="1"/>
  </si>
  <si>
    <t>DDO016</t>
    <phoneticPr fontId="1"/>
  </si>
  <si>
    <t>cr</t>
    <phoneticPr fontId="1"/>
  </si>
  <si>
    <t>ac</t>
    <phoneticPr fontId="1"/>
  </si>
  <si>
    <t>にす</t>
    <phoneticPr fontId="1"/>
  </si>
  <si>
    <t>arc}</t>
    <phoneticPr fontId="1"/>
  </si>
  <si>
    <t>DDO0O16</t>
    <phoneticPr fontId="1"/>
  </si>
  <si>
    <t>rae}</t>
    <phoneticPr fontId="1"/>
  </si>
  <si>
    <t>アクた</t>
    <phoneticPr fontId="1"/>
  </si>
  <si>
    <t>DDO18</t>
    <phoneticPr fontId="1"/>
  </si>
  <si>
    <t>DDO018</t>
    <phoneticPr fontId="1"/>
  </si>
  <si>
    <t>act)</t>
    <phoneticPr fontId="1"/>
  </si>
  <si>
    <t>DDO0O18</t>
    <phoneticPr fontId="1"/>
  </si>
  <si>
    <t>ac)</t>
    <phoneticPr fontId="1"/>
  </si>
  <si>
    <t>ナックルカーブ</t>
    <phoneticPr fontId="1"/>
  </si>
  <si>
    <t>ald 5)</t>
    <phoneticPr fontId="1"/>
  </si>
  <si>
    <t>rs)</t>
    <phoneticPr fontId="1"/>
  </si>
  <si>
    <t>a4</t>
    <phoneticPr fontId="1"/>
  </si>
  <si>
    <t>aaa</t>
    <phoneticPr fontId="1"/>
  </si>
  <si>
    <t>DDO020)</t>
    <phoneticPr fontId="1"/>
  </si>
  <si>
    <t>DDO020</t>
    <phoneticPr fontId="1"/>
  </si>
  <si>
    <t>ac}</t>
    <phoneticPr fontId="1"/>
  </si>
  <si>
    <t>IBT0/有6|</t>
    <phoneticPr fontId="1"/>
  </si>
  <si>
    <t>ct)</t>
    <phoneticPr fontId="1"/>
  </si>
  <si>
    <t>cc}</t>
    <phoneticPr fontId="1"/>
  </si>
  <si>
    <t>ar)</t>
    <phoneticPr fontId="1"/>
  </si>
  <si>
    <t>00/有6|</t>
    <phoneticPr fontId="1"/>
  </si>
  <si>
    <t>er</t>
    <phoneticPr fontId="1"/>
  </si>
  <si>
    <t>DDO20)</t>
    <phoneticPr fontId="1"/>
  </si>
  <si>
    <t>DDO00 5</t>
    <phoneticPr fontId="1"/>
  </si>
  <si>
    <t>NOBWBS1</t>
    <phoneticPr fontId="1"/>
  </si>
  <si>
    <t>ch</t>
    <phoneticPr fontId="1"/>
  </si>
  <si>
    <t>DDO005</t>
    <phoneticPr fontId="1"/>
  </si>
  <si>
    <t>BOBWBS1</t>
    <phoneticPr fontId="1"/>
  </si>
  <si>
    <t>II0EWBS1</t>
    <phoneticPr fontId="1"/>
  </si>
  <si>
    <t>ach)</t>
    <phoneticPr fontId="1"/>
  </si>
  <si>
    <t>BI0EWBS1</t>
    <phoneticPr fontId="1"/>
  </si>
  <si>
    <t>00EWBS1</t>
    <phoneticPr fontId="1"/>
  </si>
  <si>
    <t>IO0EWBS1</t>
    <phoneticPr fontId="1"/>
  </si>
  <si>
    <t>BI0BWBS1</t>
    <phoneticPr fontId="1"/>
  </si>
  <si>
    <t>IN0EWBS1</t>
    <phoneticPr fontId="1"/>
  </si>
  <si>
    <t>ドロップカーブ</t>
    <phoneticPr fontId="1"/>
  </si>
  <si>
    <t>DD00)5</t>
    <phoneticPr fontId="1"/>
  </si>
  <si>
    <t>クッ</t>
    <phoneticPr fontId="1"/>
  </si>
  <si>
    <t>a3)</t>
    <phoneticPr fontId="1"/>
  </si>
  <si>
    <t>DDO010)</t>
    <phoneticPr fontId="1"/>
  </si>
  <si>
    <t>050還|</t>
    <phoneticPr fontId="1"/>
  </si>
  <si>
    <t>BI6還還|</t>
    <phoneticPr fontId="1"/>
  </si>
  <si>
    <t>DDO10)</t>
    <phoneticPr fontId="1"/>
  </si>
  <si>
    <t>BI0還国|</t>
    <phoneticPr fontId="1"/>
  </si>
  <si>
    <t>ci)</t>
    <phoneticPr fontId="1"/>
  </si>
  <si>
    <t>BBI0還還|</t>
    <phoneticPr fontId="1"/>
  </si>
  <si>
    <t>人1050還還|</t>
    <phoneticPr fontId="1"/>
  </si>
  <si>
    <t>ers</t>
    <phoneticPr fontId="1"/>
  </si>
  <si>
    <t>13￠</t>
    <phoneticPr fontId="1"/>
  </si>
  <si>
    <t>BI0還還|</t>
    <phoneticPr fontId="1"/>
  </si>
  <si>
    <t>BI6還還6|</t>
    <phoneticPr fontId="1"/>
  </si>
  <si>
    <t>DD0() 1</t>
    <phoneticPr fontId="1"/>
  </si>
  <si>
    <t>DD0)() 1</t>
    <phoneticPr fontId="1"/>
  </si>
  <si>
    <t>ty</t>
    <phoneticPr fontId="1"/>
  </si>
  <si>
    <t>DD0 0) 1</t>
    <phoneticPr fontId="1"/>
  </si>
  <si>
    <t>DD0) 0() 1</t>
    <phoneticPr fontId="1"/>
  </si>
  <si>
    <t>BI0BW還|</t>
    <phoneticPr fontId="1"/>
  </si>
  <si>
    <t>DD0O 0) 1</t>
    <phoneticPr fontId="1"/>
  </si>
  <si>
    <t>DD0 0() 1</t>
    <phoneticPr fontId="1"/>
  </si>
  <si>
    <t>rls)</t>
    <phoneticPr fontId="1"/>
  </si>
  <si>
    <t>にコア介さ</t>
    <phoneticPr fontId="1"/>
  </si>
  <si>
    <t>DD0O() 1</t>
    <phoneticPr fontId="1"/>
  </si>
  <si>
    <t>DD0) 0) 1</t>
    <phoneticPr fontId="1"/>
  </si>
  <si>
    <t>cy)</t>
    <phoneticPr fontId="1"/>
  </si>
  <si>
    <t>レン 多&gt;た</t>
    <phoneticPr fontId="1"/>
  </si>
  <si>
    <t>レンと人ンた</t>
    <phoneticPr fontId="1"/>
  </si>
  <si>
    <t>BI0BW胃|</t>
    <phoneticPr fontId="1"/>
  </si>
  <si>
    <t>レンと&gt;た</t>
    <phoneticPr fontId="1"/>
  </si>
  <si>
    <t>Hスライダー</t>
    <phoneticPr fontId="1"/>
  </si>
  <si>
    <t>ca</t>
    <phoneticPr fontId="1"/>
  </si>
  <si>
    <t>レンと&gt;</t>
    <phoneticPr fontId="1"/>
  </si>
  <si>
    <t>レンと人多た</t>
    <phoneticPr fontId="1"/>
  </si>
  <si>
    <t>DD0) 0 1</t>
    <phoneticPr fontId="1"/>
  </si>
  <si>
    <t>ジリタクガリルルEpん</t>
    <phoneticPr fontId="1"/>
  </si>
  <si>
    <t>シレリルクッガルルん</t>
    <phoneticPr fontId="1"/>
  </si>
  <si>
    <t>alr 5}</t>
    <phoneticPr fontId="1"/>
  </si>
  <si>
    <t>rv)</t>
    <phoneticPr fontId="1"/>
  </si>
  <si>
    <t>rei</t>
    <phoneticPr fontId="1"/>
  </si>
  <si>
    <t>DD0 0 1</t>
    <phoneticPr fontId="1"/>
  </si>
  <si>
    <t>are}</t>
    <phoneticPr fontId="1"/>
  </si>
  <si>
    <t>rtd</t>
    <phoneticPr fontId="1"/>
  </si>
  <si>
    <t>BI0BW肖|</t>
    <phoneticPr fontId="1"/>
  </si>
  <si>
    <t>DDO00)2</t>
  </si>
  <si>
    <t>BI0EOW/</t>
  </si>
  <si>
    <t>DDO00) 2</t>
  </si>
  <si>
    <t>arts</t>
  </si>
  <si>
    <t>10I0EWW/</t>
  </si>
  <si>
    <t>00EWW/</t>
  </si>
  <si>
    <t>BI0EWW/</t>
  </si>
  <si>
    <t>BBI0EWW/</t>
  </si>
  <si>
    <t>IO0EOW/</t>
  </si>
  <si>
    <t>DD00)2</t>
  </si>
  <si>
    <t>set</t>
  </si>
  <si>
    <t>の</t>
  </si>
  <si>
    <t>alr 5)</t>
  </si>
  <si>
    <t>10EWW/</t>
  </si>
  <si>
    <t>に=</t>
  </si>
  <si>
    <t>SFF</t>
  </si>
  <si>
    <t>BI0EW</t>
  </si>
  <si>
    <t>DDO17</t>
  </si>
  <si>
    <t>BI 較間/</t>
  </si>
  <si>
    <t>DDO017</t>
  </si>
  <si>
    <t>re!</t>
  </si>
  <si>
    <t>にアア作アた</t>
  </si>
  <si>
    <t>レンとンコ</t>
  </si>
  <si>
    <t>ロレウンとレンた</t>
  </si>
  <si>
    <t>レンと多ンた</t>
  </si>
  <si>
    <t>set)</t>
  </si>
  <si>
    <t>こす</t>
  </si>
  <si>
    <t>050国還/</t>
  </si>
  <si>
    <t>リト</t>
  </si>
  <si>
    <t>BBI0還6</t>
  </si>
  <si>
    <t>050国還6</t>
  </si>
  <si>
    <t>BI6国還6</t>
  </si>
  <si>
    <t>BI0国還</t>
  </si>
  <si>
    <t>BI0還還</t>
  </si>
  <si>
    <t>BI6国還</t>
  </si>
  <si>
    <t>BI6還還</t>
  </si>
  <si>
    <t>BIBI6還還6</t>
  </si>
  <si>
    <t>人1050国還9</t>
  </si>
  <si>
    <t>にアー 作た</t>
  </si>
  <si>
    <t>BI0還還6</t>
  </si>
  <si>
    <t>BBI6国還6</t>
  </si>
  <si>
    <t>BI0国還6</t>
  </si>
  <si>
    <t>BI6還還6</t>
  </si>
  <si>
    <t>ras</t>
  </si>
  <si>
    <t>人1060国還6</t>
  </si>
  <si>
    <t>BI6国還%</t>
  </si>
  <si>
    <t>DDO006</t>
  </si>
  <si>
    <t>ET}</t>
  </si>
  <si>
    <t>Lv)</t>
  </si>
  <si>
    <t>01060上</t>
  </si>
  <si>
    <t>DDO06</t>
  </si>
  <si>
    <t>BMW邊1</t>
  </si>
  <si>
    <t>にコアの作当アた</t>
  </si>
  <si>
    <t>0I0BW邊1</t>
  </si>
  <si>
    <t>060W邊9</t>
  </si>
  <si>
    <t>NG</t>
    <phoneticPr fontId="1"/>
  </si>
  <si>
    <t>DD016</t>
    <phoneticPr fontId="1"/>
  </si>
  <si>
    <t>DD018</t>
    <phoneticPr fontId="1"/>
  </si>
  <si>
    <t>DD020</t>
    <phoneticPr fontId="1"/>
  </si>
  <si>
    <t>DD005</t>
    <phoneticPr fontId="1"/>
  </si>
  <si>
    <t>DD010</t>
    <phoneticPr fontId="1"/>
  </si>
  <si>
    <t>DD001</t>
  </si>
  <si>
    <t>DD001</t>
    <phoneticPr fontId="1"/>
  </si>
  <si>
    <t>DD002</t>
    <phoneticPr fontId="1"/>
  </si>
  <si>
    <t>DD017</t>
    <phoneticPr fontId="1"/>
  </si>
  <si>
    <t>DD019</t>
    <phoneticPr fontId="1"/>
  </si>
  <si>
    <t>DD006</t>
    <phoneticPr fontId="1"/>
  </si>
  <si>
    <t>シュート</t>
    <phoneticPr fontId="1"/>
  </si>
  <si>
    <t>モーション</t>
    <phoneticPr fontId="1"/>
  </si>
  <si>
    <t>ボール</t>
    <phoneticPr fontId="1"/>
  </si>
  <si>
    <t>にコア作当アた</t>
    <phoneticPr fontId="1"/>
  </si>
  <si>
    <t>i)</t>
    <phoneticPr fontId="1"/>
  </si>
  <si>
    <t>ne</t>
    <phoneticPr fontId="1"/>
  </si>
  <si>
    <t>i}</t>
    <phoneticPr fontId="1"/>
  </si>
  <si>
    <t>rar</t>
    <phoneticPr fontId="1"/>
  </si>
  <si>
    <t>mt}</t>
    <phoneticPr fontId="1"/>
  </si>
  <si>
    <t>cei</t>
  </si>
  <si>
    <t>DD0O07</t>
  </si>
  <si>
    <t>にアー 作所た</t>
    <phoneticPr fontId="1"/>
  </si>
  <si>
    <t>ry</t>
    <phoneticPr fontId="1"/>
  </si>
  <si>
    <t>ard 5)</t>
    <phoneticPr fontId="1"/>
  </si>
  <si>
    <t>arts}</t>
    <phoneticPr fontId="1"/>
  </si>
  <si>
    <t>rd)</t>
    <phoneticPr fontId="1"/>
  </si>
  <si>
    <t>alr)</t>
  </si>
  <si>
    <t>ami)</t>
  </si>
  <si>
    <t>と品リニタ!</t>
    <phoneticPr fontId="1"/>
  </si>
  <si>
    <t>set}</t>
    <phoneticPr fontId="1"/>
  </si>
  <si>
    <t>ane)</t>
    <phoneticPr fontId="1"/>
  </si>
  <si>
    <t>ec}</t>
    <phoneticPr fontId="1"/>
  </si>
  <si>
    <t>cn</t>
    <phoneticPr fontId="1"/>
  </si>
  <si>
    <t>DD0() 2 1</t>
  </si>
  <si>
    <t>にコア作ただ</t>
    <phoneticPr fontId="1"/>
  </si>
  <si>
    <t>にコア但当アだ</t>
    <phoneticPr fontId="1"/>
  </si>
  <si>
    <t>IDIO 前</t>
    <phoneticPr fontId="1"/>
  </si>
  <si>
    <t>にコア作に当アただに</t>
    <phoneticPr fontId="1"/>
  </si>
  <si>
    <t>lee</t>
    <phoneticPr fontId="1"/>
  </si>
  <si>
    <t>BIN0EWBG1</t>
  </si>
  <si>
    <t>0I0EWB1</t>
  </si>
  <si>
    <t>BI0EWBG</t>
  </si>
  <si>
    <t>BBI0EWBG1</t>
    <phoneticPr fontId="1"/>
  </si>
  <si>
    <t>PBV人Gy</t>
    <phoneticPr fontId="1"/>
  </si>
  <si>
    <t>ca)</t>
    <phoneticPr fontId="1"/>
  </si>
  <si>
    <t>are</t>
    <phoneticPr fontId="1"/>
  </si>
  <si>
    <t>0100EWBG1</t>
    <phoneticPr fontId="1"/>
  </si>
  <si>
    <t>NOBWB1</t>
    <phoneticPr fontId="1"/>
  </si>
  <si>
    <t>0160国必6|</t>
  </si>
  <si>
    <t>人10560国暫6|</t>
  </si>
  <si>
    <t>rh]</t>
  </si>
  <si>
    <t>人1906国必(|</t>
  </si>
  <si>
    <t>vii</t>
  </si>
  <si>
    <t>106国暫(|</t>
  </si>
  <si>
    <t>II6国暫6|</t>
  </si>
  <si>
    <t>0160国必(|</t>
  </si>
  <si>
    <t>96国必(|</t>
    <phoneticPr fontId="1"/>
  </si>
  <si>
    <t>II6還区6|</t>
    <phoneticPr fontId="1"/>
  </si>
  <si>
    <t>vi}</t>
    <phoneticPr fontId="1"/>
  </si>
  <si>
    <t>0106国暫(|</t>
    <phoneticPr fontId="1"/>
  </si>
  <si>
    <t>DI6国軒(|</t>
    <phoneticPr fontId="1"/>
  </si>
  <si>
    <t>016国必6|</t>
    <phoneticPr fontId="1"/>
  </si>
  <si>
    <t>9160国暫(|</t>
    <phoneticPr fontId="1"/>
  </si>
  <si>
    <t>人19560国暫(|</t>
    <phoneticPr fontId="1"/>
  </si>
  <si>
    <t>1006国必(|</t>
    <phoneticPr fontId="1"/>
  </si>
  <si>
    <t>0M6国必6|</t>
    <phoneticPr fontId="1"/>
  </si>
  <si>
    <t>)</t>
  </si>
  <si>
    <t>Bo</t>
  </si>
  <si>
    <t>人19I6国還|</t>
  </si>
  <si>
    <t>BE</t>
    <phoneticPr fontId="1"/>
  </si>
  <si>
    <t>にアア作当アた</t>
    <phoneticPr fontId="1"/>
  </si>
  <si>
    <t>gs</t>
    <phoneticPr fontId="1"/>
  </si>
  <si>
    <t>0I6還時|</t>
    <phoneticPr fontId="1"/>
  </si>
  <si>
    <t>にコア者</t>
    <phoneticPr fontId="1"/>
  </si>
  <si>
    <t>Hy</t>
    <phoneticPr fontId="1"/>
  </si>
  <si>
    <t>Eo</t>
  </si>
  <si>
    <t>人19560国間の</t>
  </si>
  <si>
    <t>050国六</t>
  </si>
  <si>
    <t>SI6国間</t>
  </si>
  <si>
    <t>人10160国六</t>
  </si>
  <si>
    <t>II6国還の</t>
  </si>
  <si>
    <t>SI6国六</t>
  </si>
  <si>
    <t>916国六</t>
  </si>
  <si>
    <t>eld</t>
    <phoneticPr fontId="1"/>
  </si>
  <si>
    <t>人1016国間の</t>
    <phoneticPr fontId="1"/>
  </si>
  <si>
    <t>050国還</t>
    <phoneticPr fontId="1"/>
  </si>
  <si>
    <t>人1050国六</t>
    <phoneticPr fontId="1"/>
  </si>
  <si>
    <t>956国六</t>
    <phoneticPr fontId="1"/>
  </si>
  <si>
    <t>EEE}</t>
    <phoneticPr fontId="1"/>
  </si>
  <si>
    <t>人19106国還の</t>
    <phoneticPr fontId="1"/>
  </si>
  <si>
    <t>lt)</t>
    <phoneticPr fontId="1"/>
  </si>
  <si>
    <t>ISM6国還</t>
    <phoneticPr fontId="1"/>
  </si>
  <si>
    <t>9560国間1</t>
  </si>
  <si>
    <t>Ey)</t>
  </si>
  <si>
    <t>0506国陳1</t>
  </si>
  <si>
    <t>人1916国間1</t>
  </si>
  <si>
    <t>Eby</t>
  </si>
  <si>
    <t>1006国較1</t>
  </si>
  <si>
    <t>IDI6国間1</t>
  </si>
  <si>
    <t>9506国間61</t>
  </si>
  <si>
    <t>10I6国較1</t>
    <phoneticPr fontId="1"/>
  </si>
  <si>
    <t>aL</t>
    <phoneticPr fontId="1"/>
  </si>
  <si>
    <t>06国較61</t>
    <phoneticPr fontId="1"/>
  </si>
  <si>
    <t>人1960国間C1</t>
    <phoneticPr fontId="1"/>
  </si>
  <si>
    <t>人B1916国間1</t>
    <phoneticPr fontId="1"/>
  </si>
  <si>
    <t>10M6国較C1</t>
    <phoneticPr fontId="1"/>
  </si>
  <si>
    <t>qs</t>
    <phoneticPr fontId="1"/>
  </si>
  <si>
    <t>DDO013</t>
    <phoneticPr fontId="1"/>
  </si>
  <si>
    <t>0M6国較1</t>
    <phoneticPr fontId="1"/>
  </si>
  <si>
    <t>19M6国間1</t>
    <phoneticPr fontId="1"/>
  </si>
  <si>
    <t>eb]</t>
  </si>
  <si>
    <t>ai)</t>
    <phoneticPr fontId="1"/>
  </si>
  <si>
    <t>にコアの介さ</t>
    <phoneticPr fontId="1"/>
  </si>
  <si>
    <t>iv;</t>
  </si>
  <si>
    <t>iTS)</t>
    <phoneticPr fontId="1"/>
  </si>
  <si>
    <t>anil)</t>
  </si>
  <si>
    <t>にコア才た</t>
    <phoneticPr fontId="1"/>
  </si>
  <si>
    <t>にアア作だ</t>
    <phoneticPr fontId="1"/>
  </si>
  <si>
    <t>1提昌7</t>
    <phoneticPr fontId="1"/>
  </si>
  <si>
    <t>ct}</t>
    <phoneticPr fontId="1"/>
  </si>
  <si>
    <t>ac C}</t>
    <phoneticPr fontId="1"/>
  </si>
  <si>
    <t>as)</t>
  </si>
  <si>
    <t>シンクレョピコ</t>
    <phoneticPr fontId="1"/>
  </si>
  <si>
    <t>1アンクレ に</t>
    <phoneticPr fontId="1"/>
  </si>
  <si>
    <t>にコア衝アた</t>
    <phoneticPr fontId="1"/>
  </si>
  <si>
    <t>mas)</t>
  </si>
  <si>
    <t>にの但当アた</t>
    <phoneticPr fontId="1"/>
  </si>
  <si>
    <t>にコーア作た</t>
    <phoneticPr fontId="1"/>
  </si>
  <si>
    <t>rds)</t>
  </si>
  <si>
    <t>レリックガルルEpん</t>
    <phoneticPr fontId="1"/>
  </si>
  <si>
    <t>ジリンプルルEpん</t>
    <phoneticPr fontId="1"/>
  </si>
  <si>
    <t>cry</t>
    <phoneticPr fontId="1"/>
  </si>
  <si>
    <t>12e￠</t>
    <phoneticPr fontId="1"/>
  </si>
  <si>
    <t>にコア才だ</t>
    <phoneticPr fontId="1"/>
  </si>
  <si>
    <t>ンス</t>
    <phoneticPr fontId="1"/>
  </si>
  <si>
    <t>rat}</t>
    <phoneticPr fontId="1"/>
  </si>
  <si>
    <t>にコア委た</t>
    <phoneticPr fontId="1"/>
  </si>
  <si>
    <t>にコアー 作とだ</t>
    <phoneticPr fontId="1"/>
  </si>
  <si>
    <t>にレンと多ンた</t>
    <phoneticPr fontId="1"/>
  </si>
  <si>
    <t>ロレンコ</t>
    <phoneticPr fontId="1"/>
  </si>
  <si>
    <t>ロレウンと人ンた</t>
  </si>
  <si>
    <t>ジリルクガルル</t>
  </si>
  <si>
    <t>1ee</t>
  </si>
  <si>
    <t>グッ</t>
    <phoneticPr fontId="1"/>
  </si>
  <si>
    <t>ard)</t>
    <phoneticPr fontId="1"/>
  </si>
  <si>
    <t>にコーア衝た</t>
  </si>
  <si>
    <t>にアーア才た</t>
    <phoneticPr fontId="1"/>
  </si>
  <si>
    <t>レンとレンた</t>
    <phoneticPr fontId="1"/>
  </si>
  <si>
    <t>レンと レンた</t>
    <phoneticPr fontId="1"/>
  </si>
  <si>
    <t>c</t>
    <phoneticPr fontId="1"/>
  </si>
  <si>
    <t>にコア作アコ</t>
  </si>
  <si>
    <t>a5)</t>
  </si>
  <si>
    <t>NG</t>
    <phoneticPr fontId="1"/>
  </si>
  <si>
    <t>DD007</t>
    <phoneticPr fontId="1"/>
  </si>
  <si>
    <t>DD010</t>
    <phoneticPr fontId="1"/>
  </si>
  <si>
    <t>DD012</t>
    <phoneticPr fontId="1"/>
  </si>
  <si>
    <t>DD013</t>
    <phoneticPr fontId="1"/>
  </si>
  <si>
    <t>ナックル</t>
    <phoneticPr fontId="1"/>
  </si>
  <si>
    <t>カットボール</t>
    <phoneticPr fontId="1"/>
  </si>
  <si>
    <t>ドロップ</t>
    <phoneticPr fontId="1"/>
  </si>
  <si>
    <t>ナックルカーブ</t>
    <phoneticPr fontId="1"/>
  </si>
  <si>
    <t xml:space="preserve">【換算球速】
『見た目』と『体感』の違いというのは主にボールが
3/4
</t>
    <rPh sb="1" eb="3">
      <t>カンサン</t>
    </rPh>
    <rPh sb="3" eb="5">
      <t>キュウソク</t>
    </rPh>
    <rPh sb="8" eb="9">
      <t>ミ</t>
    </rPh>
    <rPh sb="10" eb="11">
      <t>メ</t>
    </rPh>
    <rPh sb="14" eb="16">
      <t>タイカン</t>
    </rPh>
    <rPh sb="18" eb="19">
      <t>チガ</t>
    </rPh>
    <rPh sb="25" eb="26">
      <t>オモ</t>
    </rPh>
    <phoneticPr fontId="1"/>
  </si>
  <si>
    <t>140</t>
  </si>
  <si>
    <t>139</t>
  </si>
  <si>
    <t>129</t>
  </si>
  <si>
    <t>126</t>
  </si>
  <si>
    <t>127</t>
  </si>
  <si>
    <t>114</t>
  </si>
  <si>
    <t>115</t>
  </si>
  <si>
    <t>113</t>
  </si>
  <si>
    <t>123</t>
  </si>
  <si>
    <t>124</t>
  </si>
  <si>
    <t>121</t>
  </si>
  <si>
    <t>119</t>
  </si>
  <si>
    <t>120</t>
  </si>
  <si>
    <t>118</t>
  </si>
  <si>
    <t>132</t>
  </si>
  <si>
    <t>130</t>
  </si>
  <si>
    <t>131</t>
  </si>
  <si>
    <t>146</t>
  </si>
  <si>
    <t>125</t>
  </si>
  <si>
    <t>148</t>
  </si>
  <si>
    <t>149</t>
  </si>
  <si>
    <t>150</t>
  </si>
  <si>
    <t/>
  </si>
  <si>
    <t>79</t>
  </si>
  <si>
    <t>78</t>
  </si>
  <si>
    <t>77</t>
  </si>
  <si>
    <t>83</t>
  </si>
  <si>
    <t>86</t>
  </si>
  <si>
    <t>85</t>
  </si>
  <si>
    <t>90</t>
  </si>
  <si>
    <t>93</t>
  </si>
  <si>
    <t>96</t>
  </si>
  <si>
    <t>95</t>
  </si>
  <si>
    <t>101</t>
  </si>
  <si>
    <t>100</t>
  </si>
  <si>
    <t>105</t>
  </si>
  <si>
    <t>108</t>
  </si>
  <si>
    <t>106</t>
  </si>
  <si>
    <t>107</t>
  </si>
  <si>
    <t>152</t>
  </si>
  <si>
    <t>153</t>
  </si>
  <si>
    <t>135</t>
  </si>
  <si>
    <t>136</t>
  </si>
  <si>
    <t>138</t>
  </si>
  <si>
    <t>128</t>
  </si>
  <si>
    <t>145</t>
  </si>
  <si>
    <t>133</t>
  </si>
  <si>
    <t>143</t>
  </si>
  <si>
    <t>116</t>
  </si>
  <si>
    <t>144</t>
  </si>
  <si>
    <t>155</t>
  </si>
  <si>
    <t>156</t>
  </si>
  <si>
    <t>0上</t>
    <phoneticPr fontId="1"/>
  </si>
  <si>
    <t>時6男|</t>
  </si>
  <si>
    <t>TA0OO) 1</t>
  </si>
  <si>
    <t>時6前|</t>
  </si>
  <si>
    <t>時80前|</t>
  </si>
  <si>
    <t>時0胃|</t>
  </si>
  <si>
    <t>時:前|</t>
  </si>
  <si>
    <t>700胃|</t>
  </si>
  <si>
    <t>TA0O) 1</t>
  </si>
  <si>
    <t>rT)</t>
  </si>
  <si>
    <t>TAOO) 1</t>
  </si>
  <si>
    <t>時</t>
  </si>
  <si>
    <t>時(00</t>
  </si>
  <si>
    <t>時0</t>
  </si>
  <si>
    <t>時(06</t>
  </si>
  <si>
    <t>md)</t>
  </si>
  <si>
    <t>TA003</t>
  </si>
  <si>
    <t>TAO003</t>
  </si>
  <si>
    <t>mis)</t>
  </si>
  <si>
    <t>にコーア衝に当た</t>
  </si>
  <si>
    <t>時60 Be1</t>
  </si>
  <si>
    <t>mts)</t>
  </si>
  <si>
    <t>700 Be</t>
  </si>
  <si>
    <t>nc}</t>
  </si>
  <si>
    <t>ni</t>
  </si>
  <si>
    <t>時0 BC</t>
  </si>
  <si>
    <t>時0 Be1</t>
  </si>
  <si>
    <t>70</t>
    <phoneticPr fontId="1"/>
  </si>
  <si>
    <t>71</t>
  </si>
  <si>
    <t>72</t>
  </si>
  <si>
    <t>73</t>
  </si>
  <si>
    <t>74</t>
  </si>
  <si>
    <t>75</t>
  </si>
  <si>
    <t>76</t>
  </si>
  <si>
    <t>80</t>
  </si>
  <si>
    <t>81</t>
  </si>
  <si>
    <t>82</t>
  </si>
  <si>
    <t>84</t>
  </si>
  <si>
    <t>87</t>
  </si>
  <si>
    <t>88</t>
  </si>
  <si>
    <t>89</t>
  </si>
  <si>
    <t>91</t>
  </si>
  <si>
    <t>92</t>
  </si>
  <si>
    <t>94</t>
  </si>
  <si>
    <t>97</t>
  </si>
  <si>
    <t>98</t>
  </si>
  <si>
    <t>99</t>
  </si>
  <si>
    <t>102</t>
  </si>
  <si>
    <t>103</t>
  </si>
  <si>
    <t>104</t>
  </si>
  <si>
    <t>109</t>
  </si>
  <si>
    <t>110</t>
  </si>
  <si>
    <t>111</t>
  </si>
  <si>
    <t>112</t>
  </si>
  <si>
    <t>117</t>
  </si>
  <si>
    <t>122</t>
  </si>
  <si>
    <t>134</t>
  </si>
  <si>
    <t>137</t>
  </si>
  <si>
    <t>141</t>
  </si>
  <si>
    <t>142</t>
  </si>
  <si>
    <t>147</t>
  </si>
  <si>
    <t>151</t>
  </si>
  <si>
    <t>154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</si>
  <si>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</si>
  <si>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</si>
  <si>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</si>
  <si>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</si>
  <si>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</si>
  <si>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</si>
  <si>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</si>
  <si>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</si>
  <si>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</si>
  <si>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</si>
  <si>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</si>
  <si>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</si>
  <si>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</si>
  <si>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</si>
  <si>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</si>
  <si>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</si>
  <si>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</si>
  <si>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</si>
  <si>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</si>
  <si>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DD006</t>
    <phoneticPr fontId="1"/>
  </si>
  <si>
    <t>TA001</t>
  </si>
  <si>
    <t>TA001</t>
    <phoneticPr fontId="1"/>
  </si>
  <si>
    <t>TA002</t>
  </si>
  <si>
    <t>TA002</t>
    <phoneticPr fontId="1"/>
  </si>
  <si>
    <t>TA003</t>
    <phoneticPr fontId="1"/>
  </si>
  <si>
    <t>P054</t>
  </si>
  <si>
    <t>P055</t>
  </si>
  <si>
    <t>P056</t>
  </si>
  <si>
    <t>P057</t>
  </si>
  <si>
    <t>P058</t>
  </si>
  <si>
    <t>P059</t>
  </si>
  <si>
    <t>P054</t>
    <phoneticPr fontId="1"/>
  </si>
  <si>
    <t>球持ち〇</t>
    <rPh sb="0" eb="1">
      <t>タマ</t>
    </rPh>
    <rPh sb="1" eb="2">
      <t>モ</t>
    </rPh>
    <phoneticPr fontId="1"/>
  </si>
  <si>
    <t>打球反応〇</t>
    <rPh sb="0" eb="2">
      <t>ダキュウ</t>
    </rPh>
    <rPh sb="2" eb="4">
      <t>ハンノウ</t>
    </rPh>
    <phoneticPr fontId="1"/>
  </si>
  <si>
    <t>DD023</t>
    <phoneticPr fontId="1"/>
  </si>
  <si>
    <t>DD024</t>
    <phoneticPr fontId="1"/>
  </si>
  <si>
    <t>DDO023</t>
  </si>
  <si>
    <t>DDO23</t>
  </si>
  <si>
    <t>BBI0 1</t>
  </si>
  <si>
    <t>BI0 BC</t>
  </si>
  <si>
    <t>BI0 6</t>
  </si>
  <si>
    <t>レニクタ1の</t>
  </si>
  <si>
    <t>レラプリの</t>
  </si>
  <si>
    <t>レとツニクタの</t>
  </si>
  <si>
    <t>レタプリ</t>
  </si>
  <si>
    <t>レラクタの</t>
  </si>
  <si>
    <t>BI0 61</t>
  </si>
  <si>
    <t>レニプリの</t>
  </si>
  <si>
    <t>ツメガワ</t>
  </si>
  <si>
    <t>oh)</t>
  </si>
  <si>
    <t>ans)</t>
  </si>
  <si>
    <t>BI0 01</t>
  </si>
  <si>
    <t>an]</t>
  </si>
  <si>
    <t>any)</t>
  </si>
  <si>
    <t>ant]</t>
  </si>
  <si>
    <t>00 61</t>
  </si>
  <si>
    <t>an)</t>
  </si>
  <si>
    <t>a1)</t>
  </si>
  <si>
    <t>na</t>
  </si>
  <si>
    <t>DDO024</t>
  </si>
  <si>
    <t>DDO24</t>
  </si>
  <si>
    <t>nz</t>
  </si>
  <si>
    <t>DDO0O24</t>
  </si>
  <si>
    <t>mn</t>
  </si>
  <si>
    <t>ann)</t>
  </si>
  <si>
    <t>mr}</t>
  </si>
  <si>
    <t>にセア作当アコ</t>
  </si>
  <si>
    <t>nih)</t>
  </si>
  <si>
    <t>nie)</t>
  </si>
  <si>
    <t>ah)</t>
  </si>
  <si>
    <t>Br</t>
  </si>
  <si>
    <t>DD023</t>
  </si>
  <si>
    <t>DD023</t>
    <phoneticPr fontId="1"/>
  </si>
  <si>
    <t>DD024</t>
  </si>
  <si>
    <t>DD024</t>
    <phoneticPr fontId="1"/>
  </si>
  <si>
    <t>・</t>
    <phoneticPr fontId="1"/>
  </si>
  <si>
    <t>SI前</t>
  </si>
  <si>
    <t>IE6肖|</t>
  </si>
  <si>
    <t>IE0肖|</t>
  </si>
  <si>
    <t>SI06肖|</t>
  </si>
  <si>
    <t>IE6胃|</t>
  </si>
  <si>
    <t>IE60肖|</t>
  </si>
  <si>
    <t>SI00肖|</t>
  </si>
  <si>
    <t>SI 肖|</t>
  </si>
  <si>
    <t>cc)</t>
  </si>
  <si>
    <t>にコア 作アた</t>
  </si>
  <si>
    <t>SE0肖|</t>
  </si>
  <si>
    <t>60肖|</t>
  </si>
  <si>
    <t>カーブ</t>
  </si>
  <si>
    <t>IE前</t>
  </si>
  <si>
    <t>mn)</t>
  </si>
  <si>
    <t>mi}</t>
  </si>
  <si>
    <t>amt)</t>
  </si>
  <si>
    <t>SW 肖|</t>
  </si>
  <si>
    <t>are)</t>
  </si>
  <si>
    <t>IE6肖</t>
  </si>
  <si>
    <t>ar 3)</t>
  </si>
  <si>
    <t>KR001</t>
  </si>
  <si>
    <t>KR001</t>
    <phoneticPr fontId="1"/>
  </si>
  <si>
    <t>B</t>
    <phoneticPr fontId="1"/>
  </si>
  <si>
    <t>P059</t>
    <phoneticPr fontId="1"/>
  </si>
  <si>
    <t>NG</t>
    <phoneticPr fontId="1"/>
  </si>
  <si>
    <t>P060</t>
    <phoneticPr fontId="1"/>
  </si>
  <si>
    <t>DD025</t>
    <phoneticPr fontId="1"/>
  </si>
  <si>
    <t>P061</t>
  </si>
  <si>
    <t>DD026</t>
  </si>
  <si>
    <t>闘志</t>
    <rPh sb="0" eb="2">
      <t>トウシ</t>
    </rPh>
    <phoneticPr fontId="1"/>
  </si>
  <si>
    <t>P062</t>
    <phoneticPr fontId="1"/>
  </si>
  <si>
    <t>AD001</t>
    <phoneticPr fontId="1"/>
  </si>
  <si>
    <t>A</t>
    <phoneticPr fontId="1"/>
  </si>
  <si>
    <t>E</t>
    <phoneticPr fontId="1"/>
  </si>
  <si>
    <t>C</t>
    <phoneticPr fontId="1"/>
  </si>
  <si>
    <t>威圧感</t>
    <rPh sb="0" eb="3">
      <t>イアツカン</t>
    </rPh>
    <phoneticPr fontId="1"/>
  </si>
  <si>
    <t>P063</t>
  </si>
  <si>
    <t>AD002</t>
  </si>
  <si>
    <t>重い球</t>
    <rPh sb="0" eb="1">
      <t>オモ</t>
    </rPh>
    <rPh sb="2" eb="3">
      <t>タマ</t>
    </rPh>
    <phoneticPr fontId="1"/>
  </si>
  <si>
    <t>勝ち運</t>
    <rPh sb="0" eb="1">
      <t>カ</t>
    </rPh>
    <rPh sb="2" eb="3">
      <t>ウン</t>
    </rPh>
    <phoneticPr fontId="1"/>
  </si>
  <si>
    <t>P064</t>
  </si>
  <si>
    <t>P064</t>
    <phoneticPr fontId="1"/>
  </si>
  <si>
    <t>AD003</t>
    <phoneticPr fontId="1"/>
  </si>
  <si>
    <t>P065</t>
    <phoneticPr fontId="1"/>
  </si>
  <si>
    <t>AD004</t>
    <phoneticPr fontId="1"/>
  </si>
  <si>
    <t>力配分</t>
    <rPh sb="0" eb="1">
      <t>チカラ</t>
    </rPh>
    <rPh sb="1" eb="3">
      <t>ハイブン</t>
    </rPh>
    <phoneticPr fontId="1"/>
  </si>
  <si>
    <t>P066</t>
  </si>
  <si>
    <t>KR002</t>
    <phoneticPr fontId="1"/>
  </si>
  <si>
    <t>P067</t>
    <phoneticPr fontId="1"/>
  </si>
  <si>
    <t>CD001</t>
    <phoneticPr fontId="1"/>
  </si>
  <si>
    <t>P066</t>
    <phoneticPr fontId="1"/>
  </si>
  <si>
    <t>P068</t>
    <phoneticPr fontId="1"/>
  </si>
  <si>
    <t>DB001</t>
    <phoneticPr fontId="1"/>
  </si>
  <si>
    <t>DO026</t>
  </si>
  <si>
    <t>0 7/必</t>
  </si>
  <si>
    <t>als)</t>
  </si>
  <si>
    <t>DO0O026</t>
  </si>
  <si>
    <t>DO0026</t>
  </si>
  <si>
    <t>ard =)</t>
  </si>
  <si>
    <t>IE0</t>
  </si>
  <si>
    <t>IE6還</t>
  </si>
  <si>
    <t>IE0胃|</t>
  </si>
  <si>
    <t>IN</t>
  </si>
  <si>
    <t>IE胃|</t>
  </si>
  <si>
    <t>IE6</t>
  </si>
  <si>
    <t>ard 5}</t>
  </si>
  <si>
    <t>ra]</t>
  </si>
  <si>
    <t>IE肖|</t>
  </si>
  <si>
    <t>al 5)</t>
  </si>
  <si>
    <t>ジア</t>
  </si>
  <si>
    <t>DD026</t>
    <phoneticPr fontId="1"/>
  </si>
  <si>
    <t>フォーク</t>
    <phoneticPr fontId="1"/>
  </si>
  <si>
    <t>BOO</t>
  </si>
  <si>
    <t>ADO00() 1</t>
  </si>
  <si>
    <t>wr</t>
  </si>
  <si>
    <t>LSDI0BO且|</t>
  </si>
  <si>
    <t>wird</t>
  </si>
  <si>
    <t>LSDI0BO還|</t>
  </si>
  <si>
    <t>LSDI0BO朋|</t>
  </si>
  <si>
    <t>LBHI0BO還|</t>
  </si>
  <si>
    <t>LSDIO0BO還|</t>
  </si>
  <si>
    <t>val</t>
  </si>
  <si>
    <t>ADO0() 1</t>
  </si>
  <si>
    <t>wis</t>
  </si>
  <si>
    <t>at:</t>
  </si>
  <si>
    <t>LINBO還|</t>
  </si>
  <si>
    <t>LSDIO0BO胃|</t>
  </si>
  <si>
    <t>にコア 作アコ</t>
  </si>
  <si>
    <t>AD0 0() 1</t>
  </si>
  <si>
    <t>wee}</t>
  </si>
  <si>
    <t>に 作た</t>
  </si>
  <si>
    <t>ait)</t>
  </si>
  <si>
    <t>LSDIO0BO且|</t>
  </si>
  <si>
    <t>ロレシンと 人ンた</t>
  </si>
  <si>
    <t>nT}</t>
  </si>
  <si>
    <t>LSDI0BO有|</t>
  </si>
  <si>
    <t>1be</t>
  </si>
  <si>
    <t>レンと多&gt;た</t>
  </si>
  <si>
    <t>Ta)</t>
  </si>
  <si>
    <t>BI0BO胃|</t>
  </si>
  <si>
    <t>De}</t>
  </si>
  <si>
    <t>SDIOBO還|</t>
  </si>
  <si>
    <t>LSDI0BO胃|</t>
  </si>
  <si>
    <t>ADO0) 0() 1</t>
  </si>
  <si>
    <t>LINBO且|</t>
  </si>
  <si>
    <t>LINBG前|</t>
  </si>
  <si>
    <t>LSDI0BO思|</t>
  </si>
  <si>
    <t>BB</t>
  </si>
  <si>
    <t>BOBW</t>
  </si>
  <si>
    <t>BIG</t>
  </si>
  <si>
    <t>BBO</t>
  </si>
  <si>
    <t>rw)</t>
  </si>
  <si>
    <t>BOBO</t>
  </si>
  <si>
    <t>cmt}</t>
  </si>
  <si>
    <t>ツーシームファスト</t>
  </si>
  <si>
    <t>P1:)</t>
  </si>
  <si>
    <t>ADO003</t>
  </si>
  <si>
    <t>ADOO03</t>
  </si>
  <si>
    <t>BB BC1</t>
  </si>
  <si>
    <t>BB et1</t>
  </si>
  <si>
    <t>DC1</t>
  </si>
  <si>
    <t>ADO00O3</t>
  </si>
  <si>
    <t>ADO00 3</t>
  </si>
  <si>
    <t>BB 1</t>
  </si>
  <si>
    <t>eT:</t>
  </si>
  <si>
    <t>Be1</t>
  </si>
  <si>
    <t>ADO0OS3</t>
  </si>
  <si>
    <t>DIG Be1</t>
  </si>
  <si>
    <t>BB Be1</t>
  </si>
  <si>
    <t>LT</t>
  </si>
  <si>
    <t>BC1</t>
  </si>
  <si>
    <t>DIG BC1</t>
  </si>
  <si>
    <t>BOO1</t>
  </si>
  <si>
    <t>LE}</t>
  </si>
  <si>
    <t>0 1</t>
  </si>
  <si>
    <t>ロレウシンコ</t>
  </si>
  <si>
    <t>ンンキングツーシーム</t>
  </si>
  <si>
    <t>De1</t>
  </si>
  <si>
    <t>ADO0O4</t>
  </si>
  <si>
    <t>DBW/I</t>
  </si>
  <si>
    <t>DB /|</t>
  </si>
  <si>
    <t>ADO0O 4</t>
  </si>
  <si>
    <t>ADOO4</t>
  </si>
  <si>
    <t>WI</t>
  </si>
  <si>
    <t>DIGI</t>
  </si>
  <si>
    <t>DI</t>
  </si>
  <si>
    <t>DBW/|</t>
  </si>
  <si>
    <t>DBW 4I</t>
  </si>
  <si>
    <t>DBW |</t>
  </si>
  <si>
    <t>ADO0OO4</t>
  </si>
  <si>
    <t>an</t>
  </si>
  <si>
    <t>ジリメッガ1ルルん</t>
  </si>
  <si>
    <t>mnt)</t>
  </si>
  <si>
    <t>ジリメッガルルEpん</t>
  </si>
  <si>
    <t>ae</t>
  </si>
  <si>
    <t>ジリルクガリルルEpん</t>
  </si>
  <si>
    <t>ars</t>
  </si>
  <si>
    <t>WI|</t>
  </si>
  <si>
    <t>ジリメッグ1ルルん</t>
  </si>
  <si>
    <t>am</t>
  </si>
  <si>
    <t>ADO00O4</t>
  </si>
  <si>
    <t>NG</t>
    <phoneticPr fontId="1"/>
  </si>
  <si>
    <t>AD001</t>
  </si>
  <si>
    <t>AD001</t>
    <phoneticPr fontId="1"/>
  </si>
  <si>
    <t>AD003</t>
  </si>
  <si>
    <t>AD004</t>
  </si>
  <si>
    <t>シンキングツーシーム</t>
    <phoneticPr fontId="1"/>
  </si>
  <si>
    <t>ナックルカーブ</t>
    <phoneticPr fontId="1"/>
  </si>
  <si>
    <t>SD001</t>
    <phoneticPr fontId="1"/>
  </si>
  <si>
    <t>S</t>
    <phoneticPr fontId="1"/>
  </si>
  <si>
    <t>SD002</t>
    <phoneticPr fontId="1"/>
  </si>
  <si>
    <t>P069</t>
  </si>
  <si>
    <t>P070</t>
  </si>
  <si>
    <t>P071</t>
  </si>
  <si>
    <t>P072</t>
  </si>
  <si>
    <t>P073</t>
  </si>
  <si>
    <t>P074</t>
  </si>
  <si>
    <t>P075</t>
  </si>
  <si>
    <t>P076</t>
  </si>
  <si>
    <t>P077</t>
  </si>
  <si>
    <t>SD003</t>
    <phoneticPr fontId="1"/>
  </si>
  <si>
    <t>DA001</t>
    <phoneticPr fontId="1"/>
  </si>
  <si>
    <t>A</t>
    <phoneticPr fontId="1"/>
  </si>
  <si>
    <t>重い球</t>
    <rPh sb="0" eb="1">
      <t>オモ</t>
    </rPh>
    <rPh sb="2" eb="3">
      <t>タマ</t>
    </rPh>
    <phoneticPr fontId="1"/>
  </si>
  <si>
    <t>リリース〇</t>
    <phoneticPr fontId="1"/>
  </si>
  <si>
    <t>GD001</t>
    <phoneticPr fontId="1"/>
  </si>
  <si>
    <t>G</t>
    <phoneticPr fontId="1"/>
  </si>
  <si>
    <t>HJ001</t>
    <phoneticPr fontId="1"/>
  </si>
  <si>
    <t>精密機械</t>
    <rPh sb="0" eb="2">
      <t>セイミツ</t>
    </rPh>
    <rPh sb="2" eb="4">
      <t>キカイ</t>
    </rPh>
    <phoneticPr fontId="1"/>
  </si>
  <si>
    <t>ハイスピンジャイロ</t>
    <phoneticPr fontId="1"/>
  </si>
  <si>
    <t>にコーの作アたー</t>
  </si>
  <si>
    <t>にコア 作当アた</t>
  </si>
  <si>
    <t>人1960国必(|</t>
  </si>
  <si>
    <t>人1960国間1</t>
  </si>
  <si>
    <t>0160国暫(|</t>
  </si>
  <si>
    <t>II6還軒6|</t>
  </si>
  <si>
    <t>II6国攻6|</t>
  </si>
  <si>
    <t>II6国暫(|</t>
  </si>
  <si>
    <t>0560国間1</t>
  </si>
  <si>
    <t>9M6国間C1</t>
  </si>
  <si>
    <t>II6国隊1</t>
  </si>
  <si>
    <t>0I6国間C1</t>
  </si>
  <si>
    <t>人1906国還1</t>
  </si>
  <si>
    <t>0160国還1</t>
  </si>
  <si>
    <t>DDO0 13</t>
  </si>
  <si>
    <t>人1010用3</t>
  </si>
  <si>
    <t>DDO26</t>
  </si>
  <si>
    <t>BI0 用3</t>
  </si>
  <si>
    <t>BI0 用</t>
  </si>
  <si>
    <t>DDO026</t>
  </si>
  <si>
    <t>BBI0 用3</t>
  </si>
  <si>
    <t>00用3</t>
  </si>
  <si>
    <t>DD026</t>
    <phoneticPr fontId="1"/>
  </si>
  <si>
    <t>DD013</t>
    <phoneticPr fontId="1"/>
  </si>
  <si>
    <t>ra)</t>
    <phoneticPr fontId="1"/>
  </si>
  <si>
    <t>DD0) 2 1</t>
    <phoneticPr fontId="1"/>
  </si>
  <si>
    <t>パワプロ2020 - 投球解析 - 2020-08-23 14-21-04-00</t>
    <phoneticPr fontId="1"/>
  </si>
  <si>
    <t>〇</t>
    <phoneticPr fontId="1"/>
  </si>
  <si>
    <t>パワプロ2020 - 投球解析 - 2020-08-29 15-48-09-02</t>
    <phoneticPr fontId="1"/>
  </si>
  <si>
    <t>NG</t>
    <phoneticPr fontId="1"/>
  </si>
  <si>
    <t>NG</t>
    <phoneticPr fontId="1"/>
  </si>
  <si>
    <t>SD004</t>
    <phoneticPr fontId="1"/>
  </si>
  <si>
    <t>error</t>
    <phoneticPr fontId="1"/>
  </si>
  <si>
    <t>パワプロ2020 - 投球解析 - 2020-08-23 11-08-57-00</t>
    <phoneticPr fontId="1"/>
  </si>
  <si>
    <t>パワプロ2020 - 投球解析 - 2020-08-23 11-08-57-01</t>
    <phoneticPr fontId="1"/>
  </si>
  <si>
    <t>パワプロ2020 - 投球解析 - 2020-08-23 11-08-57-02</t>
    <phoneticPr fontId="1"/>
  </si>
  <si>
    <t>Td</t>
    <phoneticPr fontId="1"/>
  </si>
  <si>
    <t>パワプロ2020 - 投球解析 - 2020-08-23 11-08-57-03</t>
    <phoneticPr fontId="1"/>
  </si>
  <si>
    <t>Eh)</t>
    <phoneticPr fontId="1"/>
  </si>
  <si>
    <t>パワプロ2020 - 投球解析 - 2020-08-23 11-08-57-04</t>
    <phoneticPr fontId="1"/>
  </si>
  <si>
    <t>パワプロ2020 - 投球解析 - 2020-08-23 11-08-57-05</t>
    <phoneticPr fontId="1"/>
  </si>
  <si>
    <t>140</t>
    <phoneticPr fontId="1"/>
  </si>
  <si>
    <t>パワプロ2020 - 投球解析 - 2020-08-23 11-08-57-06</t>
    <phoneticPr fontId="1"/>
  </si>
  <si>
    <t>139</t>
    <phoneticPr fontId="1"/>
  </si>
  <si>
    <t>パワプロ2020 - 投球解析 - 2020-08-23 11-08-57-07</t>
    <phoneticPr fontId="1"/>
  </si>
  <si>
    <t>パワプロ2020 - 投球解析 - 2020-08-23 11-08-57-08</t>
    <phoneticPr fontId="1"/>
  </si>
  <si>
    <t>パワプロ2020 - 投球解析 - 2020-08-23 11-08-57-09</t>
    <phoneticPr fontId="1"/>
  </si>
  <si>
    <t>全カストレート</t>
    <phoneticPr fontId="1"/>
  </si>
  <si>
    <t>パワプロ2020 - 投球解析 - 2020-08-23 11-10-26-00</t>
    <phoneticPr fontId="1"/>
  </si>
  <si>
    <t>パワプロ2020 - 投球解析 - 2020-08-23 11-10-26-01</t>
    <phoneticPr fontId="1"/>
  </si>
  <si>
    <t>パワプロ2020 - 投球解析 - 2020-08-23 11-10-26-02</t>
    <phoneticPr fontId="1"/>
  </si>
  <si>
    <t>パワプロ2020 - 投球解析 - 2020-08-23 11-10-26-03</t>
    <phoneticPr fontId="1"/>
  </si>
  <si>
    <t>パワプロ2020 - 投球解析 - 2020-08-23 11-10-26-04</t>
    <phoneticPr fontId="1"/>
  </si>
  <si>
    <t>パワプロ2020 - 投球解析 - 2020-08-23 11-10-26-05</t>
    <phoneticPr fontId="1"/>
  </si>
  <si>
    <t>パワプロ2020 - 投球解析 - 2020-08-23 11-10-26-06</t>
    <phoneticPr fontId="1"/>
  </si>
  <si>
    <t>パワプロ2020 - 投球解析 - 2020-08-23 11-10-26-07</t>
    <phoneticPr fontId="1"/>
  </si>
  <si>
    <t>パワプロ2020 - 投球解析 - 2020-08-23 11-10-26-08</t>
    <phoneticPr fontId="1"/>
  </si>
  <si>
    <t>パワプロ2020 - 投球解析 - 2020-08-23 11-10-26-09</t>
    <phoneticPr fontId="1"/>
  </si>
  <si>
    <t>129</t>
    <phoneticPr fontId="1"/>
  </si>
  <si>
    <t>パワプロ2020 - 投球解析 - 2020-08-23 11-11-35-00</t>
    <phoneticPr fontId="1"/>
  </si>
  <si>
    <t>126</t>
    <phoneticPr fontId="1"/>
  </si>
  <si>
    <t>パワプロ2020 - 投球解析 - 2020-08-23 11-11-35-01</t>
    <phoneticPr fontId="1"/>
  </si>
  <si>
    <t>127</t>
    <phoneticPr fontId="1"/>
  </si>
  <si>
    <t>パワプロ2020 - 投球解析 - 2020-08-23 11-11-35-02</t>
    <phoneticPr fontId="1"/>
  </si>
  <si>
    <t>パワプロ2020 - 投球解析 - 2020-08-23 11-11-35-03</t>
    <phoneticPr fontId="1"/>
  </si>
  <si>
    <t>パワプロ2020 - 投球解析 - 2020-08-23 11-11-35-04</t>
    <phoneticPr fontId="1"/>
  </si>
  <si>
    <t>パワプロ2020 - 投球解析 - 2020-08-23 11-11-35-05</t>
    <phoneticPr fontId="1"/>
  </si>
  <si>
    <t>パワプロ2020 - 投球解析 - 2020-08-23 11-11-35-06</t>
    <phoneticPr fontId="1"/>
  </si>
  <si>
    <t>パワプロ2020 - 投球解析 - 2020-08-23 11-11-35-07</t>
    <phoneticPr fontId="1"/>
  </si>
  <si>
    <t>パワプロ2020 - 投球解析 - 2020-08-23 11-11-35-08</t>
    <phoneticPr fontId="1"/>
  </si>
  <si>
    <t>パワプロ2020 - 投球解析 - 2020-08-23 11-11-35-09</t>
    <phoneticPr fontId="1"/>
  </si>
  <si>
    <t>114</t>
    <phoneticPr fontId="1"/>
  </si>
  <si>
    <t>パワプロ2020 - 投球解析 - 2020-08-23 11-12-45-00</t>
    <phoneticPr fontId="1"/>
  </si>
  <si>
    <t>115</t>
    <phoneticPr fontId="1"/>
  </si>
  <si>
    <t>パワプロ2020 - 投球解析 - 2020-08-23 11-12-45-01</t>
    <phoneticPr fontId="1"/>
  </si>
  <si>
    <t>PP</t>
    <phoneticPr fontId="1"/>
  </si>
  <si>
    <t>ee)</t>
    <phoneticPr fontId="1"/>
  </si>
  <si>
    <t>パワプロ2020 - 投球解析 - 2020-08-23 11-12-45-02</t>
    <phoneticPr fontId="1"/>
  </si>
  <si>
    <t>パワプロ2020 - 投球解析 - 2020-08-23 11-12-45-03</t>
    <phoneticPr fontId="1"/>
  </si>
  <si>
    <t>パワプロ2020 - 投球解析 - 2020-08-23 11-12-45-04</t>
    <phoneticPr fontId="1"/>
  </si>
  <si>
    <t>パワプロ2020 - 投球解析 - 2020-08-23 11-12-45-05</t>
    <phoneticPr fontId="1"/>
  </si>
  <si>
    <t>113</t>
    <phoneticPr fontId="1"/>
  </si>
  <si>
    <t>パワプロ2020 - 投球解析 - 2020-08-23 11-12-45-06</t>
    <phoneticPr fontId="1"/>
  </si>
  <si>
    <t>パワプロ2020 - 投球解析 - 2020-08-23 11-12-45-07</t>
    <phoneticPr fontId="1"/>
  </si>
  <si>
    <t>パワプロ2020 - 投球解析 - 2020-08-23 11-12-45-08</t>
    <phoneticPr fontId="1"/>
  </si>
  <si>
    <t>パワプロ2020 - 投球解析 - 2020-08-23 11-12-45-09</t>
    <phoneticPr fontId="1"/>
  </si>
  <si>
    <t>123</t>
    <phoneticPr fontId="1"/>
  </si>
  <si>
    <t>パワプロ2020 - 投球解析 - 2020-08-23 11-13-59-00</t>
    <phoneticPr fontId="1"/>
  </si>
  <si>
    <t>パワプロ2020 - 投球解析 - 2020-08-23 11-13-59-01</t>
    <phoneticPr fontId="1"/>
  </si>
  <si>
    <t>パワプロ2020 - 投球解析 - 2020-08-23 11-13-59-02</t>
    <phoneticPr fontId="1"/>
  </si>
  <si>
    <t>パワプロ2020 - 投球解析 - 2020-08-23 11-13-59-03</t>
    <phoneticPr fontId="1"/>
  </si>
  <si>
    <t>パワプロ2020 - 投球解析 - 2020-08-23 11-13-59-04</t>
    <phoneticPr fontId="1"/>
  </si>
  <si>
    <t>パワプロ2020 - 投球解析 - 2020-08-23 11-13-59-05</t>
    <phoneticPr fontId="1"/>
  </si>
  <si>
    <t>パワプロ2020 - 投球解析 - 2020-08-23 11-13-59-06</t>
    <phoneticPr fontId="1"/>
  </si>
  <si>
    <t>124</t>
    <phoneticPr fontId="1"/>
  </si>
  <si>
    <t>パワプロ2020 - 投球解析 - 2020-08-23 11-13-59-07</t>
    <phoneticPr fontId="1"/>
  </si>
  <si>
    <t>121</t>
    <phoneticPr fontId="1"/>
  </si>
  <si>
    <t>パワプロ2020 - 投球解析 - 2020-08-23 11-13-59-08</t>
    <phoneticPr fontId="1"/>
  </si>
  <si>
    <t>パワプロ2020 - 投球解析 - 2020-08-23 11-13-59-09</t>
    <phoneticPr fontId="1"/>
  </si>
  <si>
    <t>119</t>
    <phoneticPr fontId="1"/>
  </si>
  <si>
    <t>パワプロ2020 - 投球解析 - 2020-08-23 11-15-09-00</t>
    <phoneticPr fontId="1"/>
  </si>
  <si>
    <t>パワプロ2020 - 投球解析 - 2020-08-23 11-15-09-01</t>
    <phoneticPr fontId="1"/>
  </si>
  <si>
    <t>パワプロ2020 - 投球解析 - 2020-08-23 11-15-09-02</t>
    <phoneticPr fontId="1"/>
  </si>
  <si>
    <t>120</t>
    <phoneticPr fontId="1"/>
  </si>
  <si>
    <t>パワプロ2020 - 投球解析 - 2020-08-23 11-15-09-03</t>
    <phoneticPr fontId="1"/>
  </si>
  <si>
    <t>パワプロ2020 - 投球解析 - 2020-08-23 11-15-09-04</t>
    <phoneticPr fontId="1"/>
  </si>
  <si>
    <t>118</t>
    <phoneticPr fontId="1"/>
  </si>
  <si>
    <t>パワプロ2020 - 投球解析 - 2020-08-23 11-15-09-05</t>
    <phoneticPr fontId="1"/>
  </si>
  <si>
    <t>パワプロ2020 - 投球解析 - 2020-08-23 11-15-09-06</t>
    <phoneticPr fontId="1"/>
  </si>
  <si>
    <t>パワプロ2020 - 投球解析 - 2020-08-23 11-15-09-07</t>
    <phoneticPr fontId="1"/>
  </si>
  <si>
    <t>パワプロ2020 - 投球解析 - 2020-08-23 11-15-09-08</t>
    <phoneticPr fontId="1"/>
  </si>
  <si>
    <t>cei</t>
    <phoneticPr fontId="1"/>
  </si>
  <si>
    <t>パワプロ2020 - 投球解析 - 2020-08-23 11-15-09-09</t>
    <phoneticPr fontId="1"/>
  </si>
  <si>
    <t>132</t>
    <phoneticPr fontId="1"/>
  </si>
  <si>
    <t>パワプロ2020 - 投球解析 - 2020-08-23 11-16-20-00</t>
    <phoneticPr fontId="1"/>
  </si>
  <si>
    <t>130</t>
    <phoneticPr fontId="1"/>
  </si>
  <si>
    <t>パワプロ2020 - 投球解析 - 2020-08-23 11-16-20-01</t>
    <phoneticPr fontId="1"/>
  </si>
  <si>
    <t>パワプロ2020 - 投球解析 - 2020-08-23 11-16-20-02</t>
    <phoneticPr fontId="1"/>
  </si>
  <si>
    <t>アク</t>
    <phoneticPr fontId="1"/>
  </si>
  <si>
    <t>パワプロ2020 - 投球解析 - 2020-08-23 11-16-20-03</t>
    <phoneticPr fontId="1"/>
  </si>
  <si>
    <t>131</t>
    <phoneticPr fontId="1"/>
  </si>
  <si>
    <t>パワプロ2020 - 投球解析 - 2020-08-23 11-16-20-04</t>
    <phoneticPr fontId="1"/>
  </si>
  <si>
    <t>パワプロ2020 - 投球解析 - 2020-08-23 11-16-20-05</t>
    <phoneticPr fontId="1"/>
  </si>
  <si>
    <t>パワプロ2020 - 投球解析 - 2020-08-23 11-16-20-06</t>
    <phoneticPr fontId="1"/>
  </si>
  <si>
    <t>パワプロ2020 - 投球解析 - 2020-08-23 11-16-20-07</t>
    <phoneticPr fontId="1"/>
  </si>
  <si>
    <t>パワプロ2020 - 投球解析 - 2020-08-23 11-16-20-08</t>
    <phoneticPr fontId="1"/>
  </si>
  <si>
    <t>パワプロ2020 - 投球解析 - 2020-08-23 11-16-20-09</t>
    <phoneticPr fontId="1"/>
  </si>
  <si>
    <t>act</t>
    <phoneticPr fontId="1"/>
  </si>
  <si>
    <t>DDO007</t>
    <phoneticPr fontId="1"/>
  </si>
  <si>
    <t>パワプロ2020 - 投球解析 - 2020-08-23 14-03-42-00</t>
    <phoneticPr fontId="1"/>
  </si>
  <si>
    <t>cv)</t>
    <phoneticPr fontId="1"/>
  </si>
  <si>
    <t>DD0O07</t>
    <phoneticPr fontId="1"/>
  </si>
  <si>
    <t>パワプロ2020 - 投球解析 - 2020-08-23 14-03-42-01</t>
    <phoneticPr fontId="1"/>
  </si>
  <si>
    <t>パワプロ2020 - 投球解析 - 2020-08-23 14-03-42-02</t>
    <phoneticPr fontId="1"/>
  </si>
  <si>
    <t>パワプロ2020 - 投球解析 - 2020-08-23 14-03-42-03</t>
    <phoneticPr fontId="1"/>
  </si>
  <si>
    <t>パワプロ2020 - 投球解析 - 2020-08-23 14-03-42-04</t>
    <phoneticPr fontId="1"/>
  </si>
  <si>
    <t>パワプロ2020 - 投球解析 - 2020-08-23 14-03-42-05</t>
    <phoneticPr fontId="1"/>
  </si>
  <si>
    <t>Cv)</t>
    <phoneticPr fontId="1"/>
  </si>
  <si>
    <t>パワプロ2020 - 投球解析 - 2020-08-23 14-03-42-06</t>
    <phoneticPr fontId="1"/>
  </si>
  <si>
    <t>パワプロ2020 - 投球解析 - 2020-08-23 14-03-42-07</t>
    <phoneticPr fontId="1"/>
  </si>
  <si>
    <t>ce}</t>
    <phoneticPr fontId="1"/>
  </si>
  <si>
    <t>パワプロ2020 - 投球解析 - 2020-08-23 14-03-42-08</t>
    <phoneticPr fontId="1"/>
  </si>
  <si>
    <t>パワプロ2020 - 投球解析 - 2020-08-23 14-03-42-09</t>
    <phoneticPr fontId="1"/>
  </si>
  <si>
    <t>re!</t>
    <phoneticPr fontId="1"/>
  </si>
  <si>
    <t>パワプロ2020 - 投球解析 - 2020-08-23 14-04-47-00</t>
    <phoneticPr fontId="1"/>
  </si>
  <si>
    <t>パワプロ2020 - 投球解析 - 2020-08-23 14-04-47-01</t>
    <phoneticPr fontId="1"/>
  </si>
  <si>
    <t>パワプロ2020 - 投球解析 - 2020-08-23 14-04-47-02</t>
    <phoneticPr fontId="1"/>
  </si>
  <si>
    <t>パワプロ2020 - 投球解析 - 2020-08-23 14-04-47-03</t>
    <phoneticPr fontId="1"/>
  </si>
  <si>
    <t>パワプロ2020 - 投球解析 - 2020-08-23 14-04-47-04</t>
    <phoneticPr fontId="1"/>
  </si>
  <si>
    <t>パワプロ2020 - 投球解析 - 2020-08-23 14-04-47-05</t>
    <phoneticPr fontId="1"/>
  </si>
  <si>
    <t>パワプロ2020 - 投球解析 - 2020-08-23 14-04-47-06</t>
    <phoneticPr fontId="1"/>
  </si>
  <si>
    <t>146</t>
    <phoneticPr fontId="1"/>
  </si>
  <si>
    <t>パワプロ2020 - 投球解析 - 2020-08-23 14-04-47-07</t>
    <phoneticPr fontId="1"/>
  </si>
  <si>
    <t>パワプロ2020 - 投球解析 - 2020-08-23 14-04-47-08</t>
    <phoneticPr fontId="1"/>
  </si>
  <si>
    <t>パワプロ2020 - 投球解析 - 2020-08-23 14-04-47-09</t>
    <phoneticPr fontId="1"/>
  </si>
  <si>
    <t>パワプロ2020 - 投球解析 - 2020-08-23 14-05-50-00</t>
    <phoneticPr fontId="1"/>
  </si>
  <si>
    <t>パワプロ2020 - 投球解析 - 2020-08-23 14-05-50-01</t>
    <phoneticPr fontId="1"/>
  </si>
  <si>
    <t>パワプロ2020 - 投球解析 - 2020-08-23 14-05-50-02</t>
    <phoneticPr fontId="1"/>
  </si>
  <si>
    <t>パワプロ2020 - 投球解析 - 2020-08-23 14-05-50-03</t>
    <phoneticPr fontId="1"/>
  </si>
  <si>
    <t>パワプロ2020 - 投球解析 - 2020-08-23 14-05-50-04</t>
    <phoneticPr fontId="1"/>
  </si>
  <si>
    <t>パワプロ2020 - 投球解析 - 2020-08-23 14-05-50-05</t>
    <phoneticPr fontId="1"/>
  </si>
  <si>
    <t>パワプロ2020 - 投球解析 - 2020-08-23 14-05-50-06</t>
    <phoneticPr fontId="1"/>
  </si>
  <si>
    <t>パワプロ2020 - 投球解析 - 2020-08-23 14-05-50-07</t>
    <phoneticPr fontId="1"/>
  </si>
  <si>
    <t>ar}</t>
    <phoneticPr fontId="1"/>
  </si>
  <si>
    <t>パワプロ2020 - 投球解析 - 2020-08-23 14-05-50-08</t>
    <phoneticPr fontId="1"/>
  </si>
  <si>
    <t>パワプロ2020 - 投球解析 - 2020-08-23 14-05-50-09</t>
    <phoneticPr fontId="1"/>
  </si>
  <si>
    <t>パワプロ2020 - 投球解析 - 2020-08-23 14-06-56-00</t>
    <phoneticPr fontId="1"/>
  </si>
  <si>
    <t>パワプロ2020 - 投球解析 - 2020-08-23 14-06-56-01</t>
    <phoneticPr fontId="1"/>
  </si>
  <si>
    <t>パワプロ2020 - 投球解析 - 2020-08-23 14-06-56-02</t>
    <phoneticPr fontId="1"/>
  </si>
  <si>
    <t>パワプロ2020 - 投球解析 - 2020-08-23 14-06-56-03</t>
    <phoneticPr fontId="1"/>
  </si>
  <si>
    <t>パワプロ2020 - 投球解析 - 2020-08-23 14-06-56-04</t>
    <phoneticPr fontId="1"/>
  </si>
  <si>
    <t>パワプロ2020 - 投球解析 - 2020-08-23 14-06-56-05</t>
    <phoneticPr fontId="1"/>
  </si>
  <si>
    <t>125</t>
    <phoneticPr fontId="1"/>
  </si>
  <si>
    <t>パワプロ2020 - 投球解析 - 2020-08-23 14-06-56-06</t>
    <phoneticPr fontId="1"/>
  </si>
  <si>
    <t>パワプロ2020 - 投球解析 - 2020-08-23 14-06-56-07</t>
    <phoneticPr fontId="1"/>
  </si>
  <si>
    <t>パワプロ2020 - 投球解析 - 2020-08-23 14-06-56-08</t>
    <phoneticPr fontId="1"/>
  </si>
  <si>
    <t>alr)</t>
    <phoneticPr fontId="1"/>
  </si>
  <si>
    <t>パワプロ2020 - 投球解析 - 2020-08-23 14-06-56-09</t>
    <phoneticPr fontId="1"/>
  </si>
  <si>
    <t>ami)</t>
    <phoneticPr fontId="1"/>
  </si>
  <si>
    <t>パワプロ2020 - 投球解析 - 2020-08-23 14-08-02-00</t>
    <phoneticPr fontId="1"/>
  </si>
  <si>
    <t>パワプロ2020 - 投球解析 - 2020-08-23 14-08-02-01</t>
    <phoneticPr fontId="1"/>
  </si>
  <si>
    <t>パワプロ2020 - 投球解析 - 2020-08-23 14-08-02-02</t>
    <phoneticPr fontId="1"/>
  </si>
  <si>
    <t>パワプロ2020 - 投球解析 - 2020-08-23 14-08-02-03</t>
    <phoneticPr fontId="1"/>
  </si>
  <si>
    <t>パワプロ2020 - 投球解析 - 2020-08-23 14-08-02-04</t>
    <phoneticPr fontId="1"/>
  </si>
  <si>
    <t>パワプロ2020 - 投球解析 - 2020-08-23 14-08-02-05</t>
    <phoneticPr fontId="1"/>
  </si>
  <si>
    <t>パワプロ2020 - 投球解析 - 2020-08-23 14-08-02-06</t>
    <phoneticPr fontId="1"/>
  </si>
  <si>
    <t>パワプロ2020 - 投球解析 - 2020-08-23 14-08-02-07</t>
    <phoneticPr fontId="1"/>
  </si>
  <si>
    <t>パワプロ2020 - 投球解析 - 2020-08-23 14-08-02-08</t>
    <phoneticPr fontId="1"/>
  </si>
  <si>
    <t>パワプロ2020 - 投球解析 - 2020-08-23 14-08-02-09</t>
    <phoneticPr fontId="1"/>
  </si>
  <si>
    <t>パワプロ2020 - 投球解析 - 2020-08-23 14-18-29-00</t>
    <phoneticPr fontId="1"/>
  </si>
  <si>
    <t>パワプロ2020 - 投球解析 - 2020-08-23 14-18-29-01</t>
    <phoneticPr fontId="1"/>
  </si>
  <si>
    <t>パワプロ2020 - 投球解析 - 2020-08-23 14-18-29-02</t>
    <phoneticPr fontId="1"/>
  </si>
  <si>
    <t>と</t>
    <phoneticPr fontId="1"/>
  </si>
  <si>
    <t>パワプロ2020 - 投球解析 - 2020-08-23 14-18-29-03</t>
    <phoneticPr fontId="1"/>
  </si>
  <si>
    <t>パワプロ2020 - 投球解析 - 2020-08-23 14-18-29-04</t>
    <phoneticPr fontId="1"/>
  </si>
  <si>
    <t>DD0() 2 1</t>
    <phoneticPr fontId="1"/>
  </si>
  <si>
    <t>パワプロ2020 - 投球解析 - 2020-08-23 14-18-29-05</t>
    <phoneticPr fontId="1"/>
  </si>
  <si>
    <t>パワプロ2020 - 投球解析 - 2020-08-23 14-18-29-06</t>
    <phoneticPr fontId="1"/>
  </si>
  <si>
    <t>パワプロ2020 - 投球解析 - 2020-08-23 14-18-29-07</t>
    <phoneticPr fontId="1"/>
  </si>
  <si>
    <t>パワプロ2020 - 投球解析 - 2020-08-23 14-18-29-08</t>
    <phoneticPr fontId="1"/>
  </si>
  <si>
    <t>パワプロ2020 - 投球解析 - 2020-08-23 14-18-29-09</t>
    <phoneticPr fontId="1"/>
  </si>
  <si>
    <t>パワプロ2020 - 投球解析 - 2020-08-23 14-19-33-00</t>
    <phoneticPr fontId="1"/>
  </si>
  <si>
    <t>パワプロ2020 - 投球解析 - 2020-08-23 14-19-33-01</t>
    <phoneticPr fontId="1"/>
  </si>
  <si>
    <t>パワプロ2020 - 投球解析 - 2020-08-23 14-19-33-02</t>
    <phoneticPr fontId="1"/>
  </si>
  <si>
    <t>パワプロ2020 - 投球解析 - 2020-08-23 14-19-33-03</t>
    <phoneticPr fontId="1"/>
  </si>
  <si>
    <t>パワプロ2020 - 投球解析 - 2020-08-23 14-19-33-04</t>
    <phoneticPr fontId="1"/>
  </si>
  <si>
    <t>vi</t>
    <phoneticPr fontId="1"/>
  </si>
  <si>
    <t>パワプロ2020 - 投球解析 - 2020-08-23 14-19-33-05</t>
    <phoneticPr fontId="1"/>
  </si>
  <si>
    <t>パワプロ2020 - 投球解析 - 2020-08-23 14-19-33-06</t>
    <phoneticPr fontId="1"/>
  </si>
  <si>
    <t>パワプロ2020 - 投球解析 - 2020-08-23 14-19-33-07</t>
    <phoneticPr fontId="1"/>
  </si>
  <si>
    <t>パワプロ2020 - 投球解析 - 2020-08-23 14-19-33-08</t>
    <phoneticPr fontId="1"/>
  </si>
  <si>
    <t>148</t>
    <phoneticPr fontId="1"/>
  </si>
  <si>
    <t>パワプロ2020 - 投球解析 - 2020-08-23 14-19-33-09</t>
    <phoneticPr fontId="1"/>
  </si>
  <si>
    <t>パワプロ2020 - 投球解析 - 2020-08-23 14-21-04-01</t>
    <phoneticPr fontId="1"/>
  </si>
  <si>
    <t>パワプロ2020 - 投球解析 - 2020-08-23 14-21-04-02</t>
    <phoneticPr fontId="1"/>
  </si>
  <si>
    <t>パワプロ2020 - 投球解析 - 2020-08-23 14-21-04-03</t>
    <phoneticPr fontId="1"/>
  </si>
  <si>
    <t>rad</t>
    <phoneticPr fontId="1"/>
  </si>
  <si>
    <t>パワプロ2020 - 投球解析 - 2020-08-23 14-21-04-04</t>
    <phoneticPr fontId="1"/>
  </si>
  <si>
    <t>パワプロ2020 - 投球解析 - 2020-08-23 14-21-04-05</t>
    <phoneticPr fontId="1"/>
  </si>
  <si>
    <t>パワプロ2020 - 投球解析 - 2020-08-23 14-21-04-06</t>
    <phoneticPr fontId="1"/>
  </si>
  <si>
    <t>パワプロ2020 - 投球解析 - 2020-08-23 14-21-04-07</t>
    <phoneticPr fontId="1"/>
  </si>
  <si>
    <t>パワプロ2020 - 投球解析 - 2020-08-23 14-21-04-08</t>
    <phoneticPr fontId="1"/>
  </si>
  <si>
    <t>パワプロ2020 - 投球解析 - 2020-08-23 14-21-04-09</t>
    <phoneticPr fontId="1"/>
  </si>
  <si>
    <t>149</t>
    <phoneticPr fontId="1"/>
  </si>
  <si>
    <t>DDO00 3</t>
    <phoneticPr fontId="1"/>
  </si>
  <si>
    <t>パワプロ2020 - 投球解析 - 2020-08-23 14-22-38-00</t>
    <phoneticPr fontId="1"/>
  </si>
  <si>
    <t>パワプロ2020 - 投球解析 - 2020-08-23 14-22-38-01</t>
    <phoneticPr fontId="1"/>
  </si>
  <si>
    <t>00EWB1</t>
    <phoneticPr fontId="1"/>
  </si>
  <si>
    <t>パワプロ2020 - 投球解析 - 2020-08-23 14-22-38-02</t>
    <phoneticPr fontId="1"/>
  </si>
  <si>
    <t>BI0EWBG1</t>
    <phoneticPr fontId="1"/>
  </si>
  <si>
    <t>パワプロ2020 - 投球解析 - 2020-08-23 14-22-38-03</t>
    <phoneticPr fontId="1"/>
  </si>
  <si>
    <t>パワプロ2020 - 投球解析 - 2020-08-23 14-22-38-04</t>
    <phoneticPr fontId="1"/>
  </si>
  <si>
    <t>BIN0EWBG1</t>
    <phoneticPr fontId="1"/>
  </si>
  <si>
    <t>パワプロ2020 - 投球解析 - 2020-08-23 14-22-38-05</t>
    <phoneticPr fontId="1"/>
  </si>
  <si>
    <t>IN0EWBG1</t>
    <phoneticPr fontId="1"/>
  </si>
  <si>
    <t>パワプロ2020 - 投球解析 - 2020-08-23 14-22-38-06</t>
    <phoneticPr fontId="1"/>
  </si>
  <si>
    <t>0I0EWB1</t>
    <phoneticPr fontId="1"/>
  </si>
  <si>
    <t>パワプロ2020 - 投球解析 - 2020-08-23 14-22-38-07</t>
    <phoneticPr fontId="1"/>
  </si>
  <si>
    <t>cl</t>
    <phoneticPr fontId="1"/>
  </si>
  <si>
    <t>BI0EWBG</t>
    <phoneticPr fontId="1"/>
  </si>
  <si>
    <t>パワプロ2020 - 投球解析 - 2020-08-23 14-22-38-08</t>
    <phoneticPr fontId="1"/>
  </si>
  <si>
    <t>150</t>
    <phoneticPr fontId="1"/>
  </si>
  <si>
    <t>パワプロ2020 - 投球解析 - 2020-08-23 14-23-42-00</t>
    <phoneticPr fontId="1"/>
  </si>
  <si>
    <t>パワプロ2020 - 投球解析 - 2020-08-23 14-23-42-01</t>
    <phoneticPr fontId="1"/>
  </si>
  <si>
    <t>パワプロ2020 - 投球解析 - 2020-08-23 14-23-42-02</t>
    <phoneticPr fontId="1"/>
  </si>
  <si>
    <t>パワプロ2020 - 投球解析 - 2020-08-23 14-23-42-03</t>
    <phoneticPr fontId="1"/>
  </si>
  <si>
    <t>パワプロ2020 - 投球解析 - 2020-08-23 14-23-42-04</t>
    <phoneticPr fontId="1"/>
  </si>
  <si>
    <t>BN0EWBG1</t>
    <phoneticPr fontId="1"/>
  </si>
  <si>
    <t>パワプロ2020 - 投球解析 - 2020-08-23 14-23-42-05</t>
    <phoneticPr fontId="1"/>
  </si>
  <si>
    <t>パワプロ2020 - 投球解析 - 2020-08-23 14-23-42-06</t>
    <phoneticPr fontId="1"/>
  </si>
  <si>
    <t>II0EWB1</t>
    <phoneticPr fontId="1"/>
  </si>
  <si>
    <t>パワプロ2020 - 投球解析 - 2020-08-23 14-23-42-07</t>
    <phoneticPr fontId="1"/>
  </si>
  <si>
    <t>IN0BWBG1</t>
    <phoneticPr fontId="1"/>
  </si>
  <si>
    <t>パワプロ2020 - 投球解析 - 2020-08-23 14-23-42-08</t>
    <phoneticPr fontId="1"/>
  </si>
  <si>
    <t>II0EWBG1</t>
    <phoneticPr fontId="1"/>
  </si>
  <si>
    <t>パワプロ2020 - 投球解析 - 2020-08-23 14-23-42-09</t>
    <phoneticPr fontId="1"/>
  </si>
  <si>
    <t>DDO00) 3</t>
    <phoneticPr fontId="1"/>
  </si>
  <si>
    <t>パワプロ2020 - 投球解析 - 2020-08-23 14-24-49-00</t>
    <phoneticPr fontId="1"/>
  </si>
  <si>
    <t>パワプロ2020 - 投球解析 - 2020-08-23 14-24-49-01</t>
    <phoneticPr fontId="1"/>
  </si>
  <si>
    <t>パワプロ2020 - 投球解析 - 2020-08-23 14-24-49-02</t>
    <phoneticPr fontId="1"/>
  </si>
  <si>
    <t>パワプロ2020 - 投球解析 - 2020-08-23 14-24-49-03</t>
    <phoneticPr fontId="1"/>
  </si>
  <si>
    <t>パワプロ2020 - 投球解析 - 2020-08-23 14-24-49-04</t>
    <phoneticPr fontId="1"/>
  </si>
  <si>
    <t>パワプロ2020 - 投球解析 - 2020-08-23 14-24-49-05</t>
    <phoneticPr fontId="1"/>
  </si>
  <si>
    <t>パワプロ2020 - 投球解析 - 2020-08-23 14-24-49-06</t>
    <phoneticPr fontId="1"/>
  </si>
  <si>
    <t>パワプロ2020 - 投球解析 - 2020-08-23 14-24-49-07</t>
    <phoneticPr fontId="1"/>
  </si>
  <si>
    <t>パワプロ2020 - 投球解析 - 2020-08-23 14-24-49-08</t>
    <phoneticPr fontId="1"/>
  </si>
  <si>
    <t>パワプロ2020 - 投球解析 - 2020-08-23 14-24-49-09</t>
    <phoneticPr fontId="1"/>
  </si>
  <si>
    <t>100EWB1</t>
    <phoneticPr fontId="1"/>
  </si>
  <si>
    <t>パワプロ2020 - 投球解析 - 2020-08-23 14-25-58-00</t>
    <phoneticPr fontId="1"/>
  </si>
  <si>
    <t>パワプロ2020 - 投球解析 - 2020-08-23 14-25-58-01</t>
    <phoneticPr fontId="1"/>
  </si>
  <si>
    <t>00EWBG1</t>
    <phoneticPr fontId="1"/>
  </si>
  <si>
    <t>パワプロ2020 - 投球解析 - 2020-08-23 14-25-58-02</t>
    <phoneticPr fontId="1"/>
  </si>
  <si>
    <t>BOB</t>
    <phoneticPr fontId="1"/>
  </si>
  <si>
    <t>パワプロ2020 - 投球解析 - 2020-08-23 14-25-58-03</t>
    <phoneticPr fontId="1"/>
  </si>
  <si>
    <t>パワプロ2020 - 投球解析 - 2020-08-23 14-25-58-04</t>
    <phoneticPr fontId="1"/>
  </si>
  <si>
    <t>パワプロ2020 - 投球解析 - 2020-08-23 14-25-58-05</t>
    <phoneticPr fontId="1"/>
  </si>
  <si>
    <t>パワプロ2020 - 投球解析 - 2020-08-23 14-25-58-06</t>
    <phoneticPr fontId="1"/>
  </si>
  <si>
    <t>パワプロ2020 - 投球解析 - 2020-08-23 14-25-58-07</t>
    <phoneticPr fontId="1"/>
  </si>
  <si>
    <t>パワプロ2020 - 投球解析 - 2020-08-23 14-25-58-08</t>
    <phoneticPr fontId="1"/>
  </si>
  <si>
    <t>パワプロ2020 - 投球解析 - 2020-08-23 14-25-58-09</t>
    <phoneticPr fontId="1"/>
  </si>
  <si>
    <t>パワプロ2020 - 投球解析 - 2020-08-23 14-27-07-00</t>
    <phoneticPr fontId="1"/>
  </si>
  <si>
    <t>BI0EWB1</t>
    <phoneticPr fontId="1"/>
  </si>
  <si>
    <t>パワプロ2020 - 投球解析 - 2020-08-23 14-27-07-01</t>
    <phoneticPr fontId="1"/>
  </si>
  <si>
    <t>パワプロ2020 - 投球解析 - 2020-08-23 14-27-07-02</t>
    <phoneticPr fontId="1"/>
  </si>
  <si>
    <t>パワプロ2020 - 投球解析 - 2020-08-23 14-27-07-03</t>
    <phoneticPr fontId="1"/>
  </si>
  <si>
    <t>パワプロ2020 - 投球解析 - 2020-08-23 14-27-07-04</t>
    <phoneticPr fontId="1"/>
  </si>
  <si>
    <t>パワプロ2020 - 投球解析 - 2020-08-23 14-27-07-05</t>
    <phoneticPr fontId="1"/>
  </si>
  <si>
    <t>パワプロ2020 - 投球解析 - 2020-08-23 14-27-07-06</t>
    <phoneticPr fontId="1"/>
  </si>
  <si>
    <t>パワプロ2020 - 投球解析 - 2020-08-23 14-27-07-07</t>
    <phoneticPr fontId="1"/>
  </si>
  <si>
    <t>パワプロ2020 - 投球解析 - 2020-08-23 14-27-07-08</t>
    <phoneticPr fontId="1"/>
  </si>
  <si>
    <t>パワプロ2020 - 投球解析 - 2020-08-23 14-27-07-09</t>
    <phoneticPr fontId="1"/>
  </si>
  <si>
    <t>0160国必6|</t>
    <phoneticPr fontId="1"/>
  </si>
  <si>
    <t>パワプロ2020 - 投球解析 - 2020-08-23 15-47-01-00</t>
    <phoneticPr fontId="1"/>
  </si>
  <si>
    <t>人10560国暫6|</t>
    <phoneticPr fontId="1"/>
  </si>
  <si>
    <t>パワプロ2020 - 投球解析 - 2020-08-23 15-47-01-01</t>
    <phoneticPr fontId="1"/>
  </si>
  <si>
    <t>rh]</t>
    <phoneticPr fontId="1"/>
  </si>
  <si>
    <t>パワプロ2020 - 投球解析 - 2020-08-23 15-47-01-02</t>
    <phoneticPr fontId="1"/>
  </si>
  <si>
    <t>人1906国必(|</t>
    <phoneticPr fontId="1"/>
  </si>
  <si>
    <t>パワプロ2020 - 投球解析 - 2020-08-23 15-47-01-03</t>
    <phoneticPr fontId="1"/>
  </si>
  <si>
    <t>vii</t>
    <phoneticPr fontId="1"/>
  </si>
  <si>
    <t>パワプロ2020 - 投球解析 - 2020-08-23 15-47-01-04</t>
    <phoneticPr fontId="1"/>
  </si>
  <si>
    <t>79</t>
    <phoneticPr fontId="1"/>
  </si>
  <si>
    <t>106国暫(|</t>
    <phoneticPr fontId="1"/>
  </si>
  <si>
    <t>パワプロ2020 - 投球解析 - 2020-08-23 15-47-01-05</t>
    <phoneticPr fontId="1"/>
  </si>
  <si>
    <t>II6国暫6|</t>
    <phoneticPr fontId="1"/>
  </si>
  <si>
    <t>パワプロ2020 - 投球解析 - 2020-08-23 15-47-01-06</t>
    <phoneticPr fontId="1"/>
  </si>
  <si>
    <t>パワプロ2020 - 投球解析 - 2020-08-23 15-47-01-07</t>
    <phoneticPr fontId="1"/>
  </si>
  <si>
    <t>パワプロ2020 - 投球解析 - 2020-08-23 15-47-01-08</t>
    <phoneticPr fontId="1"/>
  </si>
  <si>
    <t>0160国必(|</t>
    <phoneticPr fontId="1"/>
  </si>
  <si>
    <t>パワプロ2020 - 投球解析 - 2020-08-23 15-47-01-09</t>
    <phoneticPr fontId="1"/>
  </si>
  <si>
    <t>78</t>
    <phoneticPr fontId="1"/>
  </si>
  <si>
    <t>パワプロ2020 - 投球解析 - 2020-08-23 15-48-07-00</t>
    <phoneticPr fontId="1"/>
  </si>
  <si>
    <t>パワプロ2020 - 投球解析 - 2020-08-23 15-48-07-01</t>
    <phoneticPr fontId="1"/>
  </si>
  <si>
    <t>パワプロ2020 - 投球解析 - 2020-08-23 15-48-07-02</t>
    <phoneticPr fontId="1"/>
  </si>
  <si>
    <t>パワプロ2020 - 投球解析 - 2020-08-23 15-48-07-03</t>
    <phoneticPr fontId="1"/>
  </si>
  <si>
    <t>パワプロ2020 - 投球解析 - 2020-08-23 15-48-07-04</t>
    <phoneticPr fontId="1"/>
  </si>
  <si>
    <t>パワプロ2020 - 投球解析 - 2020-08-23 15-48-07-05</t>
    <phoneticPr fontId="1"/>
  </si>
  <si>
    <t>パワプロ2020 - 投球解析 - 2020-08-23 15-48-07-06</t>
    <phoneticPr fontId="1"/>
  </si>
  <si>
    <t>パワプロ2020 - 投球解析 - 2020-08-23 15-48-07-07</t>
    <phoneticPr fontId="1"/>
  </si>
  <si>
    <t>77</t>
    <phoneticPr fontId="1"/>
  </si>
  <si>
    <t>パワプロ2020 - 投球解析 - 2020-08-23 15-48-07-08</t>
    <phoneticPr fontId="1"/>
  </si>
  <si>
    <t>パワプロ2020 - 投球解析 - 2020-08-23 15-48-07-09</t>
    <phoneticPr fontId="1"/>
  </si>
  <si>
    <t>パワプロ2020 - 投球解析 - 2020-08-23 15-49-19-00</t>
    <phoneticPr fontId="1"/>
  </si>
  <si>
    <t>パワプロ2020 - 投球解析 - 2020-08-23 15-49-19-01</t>
    <phoneticPr fontId="1"/>
  </si>
  <si>
    <t>パワプロ2020 - 投球解析 - 2020-08-23 15-49-19-02</t>
    <phoneticPr fontId="1"/>
  </si>
  <si>
    <t>パワプロ2020 - 投球解析 - 2020-08-23 15-49-19-03</t>
    <phoneticPr fontId="1"/>
  </si>
  <si>
    <t>パワプロ2020 - 投球解析 - 2020-08-23 15-49-19-04</t>
    <phoneticPr fontId="1"/>
  </si>
  <si>
    <t>パワプロ2020 - 投球解析 - 2020-08-23 15-49-19-05</t>
    <phoneticPr fontId="1"/>
  </si>
  <si>
    <t>パワプロ2020 - 投球解析 - 2020-08-23 15-49-19-06</t>
    <phoneticPr fontId="1"/>
  </si>
  <si>
    <t>パワプロ2020 - 投球解析 - 2020-08-23 15-49-19-07</t>
    <phoneticPr fontId="1"/>
  </si>
  <si>
    <t>パワプロ2020 - 投球解析 - 2020-08-23 15-49-19-08</t>
    <phoneticPr fontId="1"/>
  </si>
  <si>
    <t>パワプロ2020 - 投球解析 - 2020-08-23 15-49-19-09</t>
    <phoneticPr fontId="1"/>
  </si>
  <si>
    <t>)</t>
    <phoneticPr fontId="1"/>
  </si>
  <si>
    <t>パワプロ2020 - 投球解析 - 2020-08-23 15-51-08-00</t>
    <phoneticPr fontId="1"/>
  </si>
  <si>
    <t>BE)</t>
    <phoneticPr fontId="1"/>
  </si>
  <si>
    <t>パワプロ2020 - 投球解析 - 2020-08-23 15-51-08-01</t>
    <phoneticPr fontId="1"/>
  </si>
  <si>
    <t>パワプロ2020 - 投球解析 - 2020-08-23 15-51-08-02</t>
    <phoneticPr fontId="1"/>
  </si>
  <si>
    <t>Bo</t>
    <phoneticPr fontId="1"/>
  </si>
  <si>
    <t>パワプロ2020 - 投球解析 - 2020-08-23 15-51-08-03</t>
    <phoneticPr fontId="1"/>
  </si>
  <si>
    <t>83</t>
    <phoneticPr fontId="1"/>
  </si>
  <si>
    <t>パワプロ2020 - 投球解析 - 2020-08-23 15-51-08-04</t>
    <phoneticPr fontId="1"/>
  </si>
  <si>
    <t>パワプロ2020 - 投球解析 - 2020-08-23 15-51-08-05</t>
    <phoneticPr fontId="1"/>
  </si>
  <si>
    <t>86</t>
    <phoneticPr fontId="1"/>
  </si>
  <si>
    <t>パワプロ2020 - 投球解析 - 2020-08-23 15-51-08-06</t>
    <phoneticPr fontId="1"/>
  </si>
  <si>
    <t>HE)</t>
    <phoneticPr fontId="1"/>
  </si>
  <si>
    <t>人19I6国還|</t>
    <phoneticPr fontId="1"/>
  </si>
  <si>
    <t>パワプロ2020 - 投球解析 - 2020-08-23 15-51-08-07</t>
    <phoneticPr fontId="1"/>
  </si>
  <si>
    <t>パワプロ2020 - 投球解析 - 2020-08-23 15-51-08-08</t>
    <phoneticPr fontId="1"/>
  </si>
  <si>
    <t>パワプロ2020 - 投球解析 - 2020-08-23 15-51-08-09</t>
    <phoneticPr fontId="1"/>
  </si>
  <si>
    <t>パワプロ2020 - 投球解析 - 2020-08-23 15-52-13-00</t>
    <phoneticPr fontId="1"/>
  </si>
  <si>
    <t>パワプロ2020 - 投球解析 - 2020-08-23 15-52-13-01</t>
    <phoneticPr fontId="1"/>
  </si>
  <si>
    <t>パワプロ2020 - 投球解析 - 2020-08-23 15-52-13-02</t>
    <phoneticPr fontId="1"/>
  </si>
  <si>
    <t>56</t>
    <phoneticPr fontId="1"/>
  </si>
  <si>
    <t>パワプロ2020 - 投球解析 - 2020-08-23 15-52-13-03</t>
    <phoneticPr fontId="1"/>
  </si>
  <si>
    <t>パワプロ2020 - 投球解析 - 2020-08-23 15-52-13-04</t>
    <phoneticPr fontId="1"/>
  </si>
  <si>
    <t>パワプロ2020 - 投球解析 - 2020-08-23 15-52-13-05</t>
    <phoneticPr fontId="1"/>
  </si>
  <si>
    <t>パワプロ2020 - 投球解析 - 2020-08-23 15-52-13-06</t>
    <phoneticPr fontId="1"/>
  </si>
  <si>
    <t>パワプロ2020 - 投球解析 - 2020-08-23 15-52-13-07</t>
    <phoneticPr fontId="1"/>
  </si>
  <si>
    <t>パワプロ2020 - 投球解析 - 2020-08-23 15-52-13-08</t>
    <phoneticPr fontId="1"/>
  </si>
  <si>
    <t>85</t>
    <phoneticPr fontId="1"/>
  </si>
  <si>
    <t>パワプロ2020 - 投球解析 - 2020-08-23 15-52-13-09</t>
    <phoneticPr fontId="1"/>
  </si>
  <si>
    <t>パワプロ2020 - 投球解析 - 2020-08-23 15-53-39-00</t>
    <phoneticPr fontId="1"/>
  </si>
  <si>
    <t>Eo</t>
    <phoneticPr fontId="1"/>
  </si>
  <si>
    <t>パワプロ2020 - 投球解析 - 2020-08-23 15-53-39-01</t>
    <phoneticPr fontId="1"/>
  </si>
  <si>
    <t>人19560国間の</t>
    <phoneticPr fontId="1"/>
  </si>
  <si>
    <t>パワプロ2020 - 投球解析 - 2020-08-23 15-53-39-02</t>
    <phoneticPr fontId="1"/>
  </si>
  <si>
    <t>050国六</t>
    <phoneticPr fontId="1"/>
  </si>
  <si>
    <t>パワプロ2020 - 投球解析 - 2020-08-23 15-53-39-03</t>
    <phoneticPr fontId="1"/>
  </si>
  <si>
    <t>SI6国間</t>
    <phoneticPr fontId="1"/>
  </si>
  <si>
    <t>パワプロ2020 - 投球解析 - 2020-08-23 15-53-39-04</t>
    <phoneticPr fontId="1"/>
  </si>
  <si>
    <t>El</t>
    <phoneticPr fontId="1"/>
  </si>
  <si>
    <t>人10160国六</t>
    <phoneticPr fontId="1"/>
  </si>
  <si>
    <t>パワプロ2020 - 投球解析 - 2020-08-23 15-53-39-05</t>
    <phoneticPr fontId="1"/>
  </si>
  <si>
    <t>90</t>
    <phoneticPr fontId="1"/>
  </si>
  <si>
    <t>パワプロ2020 - 投球解析 - 2020-08-23 15-53-39-06</t>
    <phoneticPr fontId="1"/>
  </si>
  <si>
    <t>II6国還の</t>
    <phoneticPr fontId="1"/>
  </si>
  <si>
    <t>パワプロ2020 - 投球解析 - 2020-08-23 15-53-39-07</t>
    <phoneticPr fontId="1"/>
  </si>
  <si>
    <t>SI6国六</t>
    <phoneticPr fontId="1"/>
  </si>
  <si>
    <t>パワプロ2020 - 投球解析 - 2020-08-23 15-53-39-08</t>
    <phoneticPr fontId="1"/>
  </si>
  <si>
    <t>916国六</t>
    <phoneticPr fontId="1"/>
  </si>
  <si>
    <t>パワプロ2020 - 投球解析 - 2020-08-23 15-53-39-09</t>
    <phoneticPr fontId="1"/>
  </si>
  <si>
    <t>パワプロ2020 - 投球解析 - 2020-08-23 15-54-48-00</t>
    <phoneticPr fontId="1"/>
  </si>
  <si>
    <t>93</t>
    <phoneticPr fontId="1"/>
  </si>
  <si>
    <t>パワプロ2020 - 投球解析 - 2020-08-23 15-54-48-01</t>
    <phoneticPr fontId="1"/>
  </si>
  <si>
    <t>パワプロ2020 - 投球解析 - 2020-08-23 15-54-48-02</t>
    <phoneticPr fontId="1"/>
  </si>
  <si>
    <t>パワプロ2020 - 投球解析 - 2020-08-23 15-54-48-03</t>
    <phoneticPr fontId="1"/>
  </si>
  <si>
    <t>パワプロ2020 - 投球解析 - 2020-08-23 15-54-48-04</t>
    <phoneticPr fontId="1"/>
  </si>
  <si>
    <t>パワプロ2020 - 投球解析 - 2020-08-23 15-54-48-05</t>
    <phoneticPr fontId="1"/>
  </si>
  <si>
    <t>パワプロ2020 - 投球解析 - 2020-08-23 15-54-48-06</t>
    <phoneticPr fontId="1"/>
  </si>
  <si>
    <t>パワプロ2020 - 投球解析 - 2020-08-23 15-54-48-07</t>
    <phoneticPr fontId="1"/>
  </si>
  <si>
    <t>パワプロ2020 - 投球解析 - 2020-08-23 15-54-48-08</t>
    <phoneticPr fontId="1"/>
  </si>
  <si>
    <t>9560国間1</t>
    <phoneticPr fontId="1"/>
  </si>
  <si>
    <t>パワプロ2020 - 投球解析 - 2020-08-23 15-56-09-00</t>
    <phoneticPr fontId="1"/>
  </si>
  <si>
    <t>Ey)</t>
    <phoneticPr fontId="1"/>
  </si>
  <si>
    <t>パワプロ2020 - 投球解析 - 2020-08-23 15-56-09-01</t>
    <phoneticPr fontId="1"/>
  </si>
  <si>
    <t>96</t>
    <phoneticPr fontId="1"/>
  </si>
  <si>
    <t>0506国陳1</t>
    <phoneticPr fontId="1"/>
  </si>
  <si>
    <t>パワプロ2020 - 投球解析 - 2020-08-23 15-56-09-02</t>
    <phoneticPr fontId="1"/>
  </si>
  <si>
    <t>95</t>
    <phoneticPr fontId="1"/>
  </si>
  <si>
    <t>パワプロ2020 - 投球解析 - 2020-08-23 15-56-09-03</t>
    <phoneticPr fontId="1"/>
  </si>
  <si>
    <t>人1916国間1</t>
    <phoneticPr fontId="1"/>
  </si>
  <si>
    <t>パワプロ2020 - 投球解析 - 2020-08-23 15-56-09-04</t>
    <phoneticPr fontId="1"/>
  </si>
  <si>
    <t>Eby</t>
    <phoneticPr fontId="1"/>
  </si>
  <si>
    <t>1006国較1</t>
    <phoneticPr fontId="1"/>
  </si>
  <si>
    <t>パワプロ2020 - 投球解析 - 2020-08-23 15-56-09-05</t>
    <phoneticPr fontId="1"/>
  </si>
  <si>
    <t>IDI6国間1</t>
    <phoneticPr fontId="1"/>
  </si>
  <si>
    <t>パワプロ2020 - 投球解析 - 2020-08-23 15-56-09-06</t>
    <phoneticPr fontId="1"/>
  </si>
  <si>
    <t>パワプロ2020 - 投球解析 - 2020-08-23 15-56-09-07</t>
    <phoneticPr fontId="1"/>
  </si>
  <si>
    <t>パワプロ2020 - 投球解析 - 2020-08-23 15-56-09-08</t>
    <phoneticPr fontId="1"/>
  </si>
  <si>
    <t>9506国間61</t>
    <phoneticPr fontId="1"/>
  </si>
  <si>
    <t>パワプロ2020 - 投球解析 - 2020-08-23 15-56-09-09</t>
    <phoneticPr fontId="1"/>
  </si>
  <si>
    <t>パワプロ2020 - 投球解析 - 2020-08-23 16-03-31-00</t>
    <phoneticPr fontId="1"/>
  </si>
  <si>
    <t>eh</t>
    <phoneticPr fontId="1"/>
  </si>
  <si>
    <t>パワプロ2020 - 投球解析 - 2020-08-23 16-03-31-01</t>
    <phoneticPr fontId="1"/>
  </si>
  <si>
    <t>パワプロ2020 - 投球解析 - 2020-08-23 16-03-31-02</t>
    <phoneticPr fontId="1"/>
  </si>
  <si>
    <t>パワプロ2020 - 投球解析 - 2020-08-23 16-03-31-03</t>
    <phoneticPr fontId="1"/>
  </si>
  <si>
    <t>パワプロ2020 - 投球解析 - 2020-08-23 16-03-31-04</t>
    <phoneticPr fontId="1"/>
  </si>
  <si>
    <t>パワプロ2020 - 投球解析 - 2020-08-23 16-03-31-05</t>
    <phoneticPr fontId="1"/>
  </si>
  <si>
    <t>パワプロ2020 - 投球解析 - 2020-08-23 16-03-31-06</t>
    <phoneticPr fontId="1"/>
  </si>
  <si>
    <t>パワプロ2020 - 投球解析 - 2020-08-23 16-03-31-07</t>
    <phoneticPr fontId="1"/>
  </si>
  <si>
    <t>パワプロ2020 - 投球解析 - 2020-08-23 16-03-31-08</t>
    <phoneticPr fontId="1"/>
  </si>
  <si>
    <t>パワプロ2020 - 投球解析 - 2020-08-23 16-03-31-09</t>
    <phoneticPr fontId="1"/>
  </si>
  <si>
    <t>II6国肢/|</t>
    <phoneticPr fontId="1"/>
  </si>
  <si>
    <t>パワプロ2020 - 投球解析 - 2020-08-23 16-04-57-00</t>
    <phoneticPr fontId="1"/>
  </si>
  <si>
    <t>パワプロ2020 - 投球解析 - 2020-08-23 16-04-57-01</t>
    <phoneticPr fontId="1"/>
  </si>
  <si>
    <t>パワプロ2020 - 投球解析 - 2020-08-23 16-04-57-02</t>
    <phoneticPr fontId="1"/>
  </si>
  <si>
    <t>49</t>
    <phoneticPr fontId="1"/>
  </si>
  <si>
    <t>0I6国肢|</t>
    <phoneticPr fontId="1"/>
  </si>
  <si>
    <t>パワプロ2020 - 投球解析 - 2020-08-23 16-04-57-03</t>
    <phoneticPr fontId="1"/>
  </si>
  <si>
    <t>パワプロ2020 - 投球解析 - 2020-08-23 16-04-57-04</t>
    <phoneticPr fontId="1"/>
  </si>
  <si>
    <t>eb]</t>
    <phoneticPr fontId="1"/>
  </si>
  <si>
    <t>パワプロ2020 - 投球解析 - 2020-08-23 16-04-57-05</t>
    <phoneticPr fontId="1"/>
  </si>
  <si>
    <t>101</t>
    <phoneticPr fontId="1"/>
  </si>
  <si>
    <t>II6還用</t>
    <phoneticPr fontId="1"/>
  </si>
  <si>
    <t>パワプロ2020 - 投球解析 - 2020-08-23 16-04-57-06</t>
    <phoneticPr fontId="1"/>
  </si>
  <si>
    <t>100</t>
    <phoneticPr fontId="1"/>
  </si>
  <si>
    <t>19I6還用</t>
    <phoneticPr fontId="1"/>
  </si>
  <si>
    <t>パワプロ2020 - 投球解析 - 2020-08-23 16-04-57-07</t>
    <phoneticPr fontId="1"/>
  </si>
  <si>
    <t>9I6国肢|</t>
    <phoneticPr fontId="1"/>
  </si>
  <si>
    <t>パワプロ2020 - 投球解析 - 2020-08-23 16-04-57-08</t>
    <phoneticPr fontId="1"/>
  </si>
  <si>
    <t>パワプロ2020 - 投球解析 - 2020-08-23 16-04-57-09</t>
    <phoneticPr fontId="1"/>
  </si>
  <si>
    <t>パワプロ2020 - 投球解析 - 2020-08-23 16-06-08-00</t>
    <phoneticPr fontId="1"/>
  </si>
  <si>
    <t>aT</t>
    <phoneticPr fontId="1"/>
  </si>
  <si>
    <t>パワプロ2020 - 投球解析 - 2020-08-23 16-06-08-01</t>
    <phoneticPr fontId="1"/>
  </si>
  <si>
    <t>パワプロ2020 - 投球解析 - 2020-08-23 16-06-08-02</t>
    <phoneticPr fontId="1"/>
  </si>
  <si>
    <t>人1010還用</t>
    <phoneticPr fontId="1"/>
  </si>
  <si>
    <t>パワプロ2020 - 投球解析 - 2020-08-23 16-06-08-03</t>
    <phoneticPr fontId="1"/>
  </si>
  <si>
    <t>パワプロ2020 - 投球解析 - 2020-08-23 16-06-08-04</t>
    <phoneticPr fontId="1"/>
  </si>
  <si>
    <t>パワプロ2020 - 投球解析 - 2020-08-23 16-06-08-05</t>
    <phoneticPr fontId="1"/>
  </si>
  <si>
    <t>パワプロ2020 - 投球解析 - 2020-08-23 16-06-08-06</t>
    <phoneticPr fontId="1"/>
  </si>
  <si>
    <t>パワプロ2020 - 投球解析 - 2020-08-23 16-06-08-07</t>
    <phoneticPr fontId="1"/>
  </si>
  <si>
    <t>にアー 作た</t>
    <phoneticPr fontId="1"/>
  </si>
  <si>
    <t>パワプロ2020 - 投球解析 - 2020-08-23 16-06-08-08</t>
    <phoneticPr fontId="1"/>
  </si>
  <si>
    <t>19I6国肢/|</t>
    <phoneticPr fontId="1"/>
  </si>
  <si>
    <t>パワプロ2020 - 投球解析 - 2020-08-23 16-06-08-09</t>
    <phoneticPr fontId="1"/>
  </si>
  <si>
    <t>105</t>
    <phoneticPr fontId="1"/>
  </si>
  <si>
    <t>10I6国還</t>
    <phoneticPr fontId="1"/>
  </si>
  <si>
    <t>パワプロ2020 - 投球解析 - 2020-08-23 16-07-35-00</t>
    <phoneticPr fontId="1"/>
  </si>
  <si>
    <t>BI9I6国還</t>
    <phoneticPr fontId="1"/>
  </si>
  <si>
    <t>パワプロ2020 - 投球解析 - 2020-08-23 16-07-35-01</t>
    <phoneticPr fontId="1"/>
  </si>
  <si>
    <t>108</t>
    <phoneticPr fontId="1"/>
  </si>
  <si>
    <t>パワプロ2020 - 投球解析 - 2020-08-23 16-07-35-02</t>
    <phoneticPr fontId="1"/>
  </si>
  <si>
    <t>iv;</t>
    <phoneticPr fontId="1"/>
  </si>
  <si>
    <t>パワプロ2020 - 投球解析 - 2020-08-23 16-07-35-03</t>
    <phoneticPr fontId="1"/>
  </si>
  <si>
    <t>パワプロ2020 - 投球解析 - 2020-08-23 16-07-35-04</t>
    <phoneticPr fontId="1"/>
  </si>
  <si>
    <t>06還時</t>
    <phoneticPr fontId="1"/>
  </si>
  <si>
    <t>パワプロ2020 - 投球解析 - 2020-08-23 16-07-35-05</t>
    <phoneticPr fontId="1"/>
  </si>
  <si>
    <t>パワプロ2020 - 投球解析 - 2020-08-23 16-07-35-06</t>
    <phoneticPr fontId="1"/>
  </si>
  <si>
    <t>パワプロ2020 - 投球解析 - 2020-08-23 16-07-35-07</t>
    <phoneticPr fontId="1"/>
  </si>
  <si>
    <t>19M6国還</t>
    <phoneticPr fontId="1"/>
  </si>
  <si>
    <t>パワプロ2020 - 投球解析 - 2020-08-23 16-07-35-08</t>
    <phoneticPr fontId="1"/>
  </si>
  <si>
    <t>パワプロ2020 - 投球解析 - 2020-08-23 16-07-35-09</t>
    <phoneticPr fontId="1"/>
  </si>
  <si>
    <t>106</t>
    <phoneticPr fontId="1"/>
  </si>
  <si>
    <t>人1960国還</t>
    <phoneticPr fontId="1"/>
  </si>
  <si>
    <t>パワプロ2020 - 投球解析 - 2020-08-23 16-08-46-00</t>
    <phoneticPr fontId="1"/>
  </si>
  <si>
    <t>96国還1</t>
    <phoneticPr fontId="1"/>
  </si>
  <si>
    <t>パワプロ2020 - 投球解析 - 2020-08-23 16-08-46-01</t>
    <phoneticPr fontId="1"/>
  </si>
  <si>
    <t>10M6国還</t>
    <phoneticPr fontId="1"/>
  </si>
  <si>
    <t>パワプロ2020 - 投球解析 - 2020-08-23 16-08-46-02</t>
    <phoneticPr fontId="1"/>
  </si>
  <si>
    <t>パワプロ2020 - 投球解析 - 2020-08-23 16-08-46-03</t>
    <phoneticPr fontId="1"/>
  </si>
  <si>
    <t>107</t>
    <phoneticPr fontId="1"/>
  </si>
  <si>
    <t>パワプロ2020 - 投球解析 - 2020-08-23 16-08-46-04</t>
    <phoneticPr fontId="1"/>
  </si>
  <si>
    <t>0106国還</t>
    <phoneticPr fontId="1"/>
  </si>
  <si>
    <t>パワプロ2020 - 投球解析 - 2020-08-23 16-08-46-05</t>
    <phoneticPr fontId="1"/>
  </si>
  <si>
    <t>anil)</t>
    <phoneticPr fontId="1"/>
  </si>
  <si>
    <t>10M6国還1</t>
    <phoneticPr fontId="1"/>
  </si>
  <si>
    <t>パワプロ2020 - 投球解析 - 2020-08-23 16-08-46-06</t>
    <phoneticPr fontId="1"/>
  </si>
  <si>
    <t>9I6国還</t>
    <phoneticPr fontId="1"/>
  </si>
  <si>
    <t>パワプロ2020 - 投球解析 - 2020-08-23 16-08-46-07</t>
    <phoneticPr fontId="1"/>
  </si>
  <si>
    <t>パワプロ2020 - 投球解析 - 2020-08-23 16-08-46-08</t>
    <phoneticPr fontId="1"/>
  </si>
  <si>
    <t>9M6国還</t>
    <phoneticPr fontId="1"/>
  </si>
  <si>
    <t>パワプロ2020 - 投球解析 - 2020-08-23 16-08-46-09</t>
    <phoneticPr fontId="1"/>
  </si>
  <si>
    <t>el)</t>
    <phoneticPr fontId="1"/>
  </si>
  <si>
    <t>パワプロ2020 - 投球解析 - 2020-08-23 16-09-58-00</t>
    <phoneticPr fontId="1"/>
  </si>
  <si>
    <t>IDI6国還</t>
    <phoneticPr fontId="1"/>
  </si>
  <si>
    <t>パワプロ2020 - 投球解析 - 2020-08-23 16-09-58-01</t>
    <phoneticPr fontId="1"/>
  </si>
  <si>
    <t>人10I6国還</t>
    <phoneticPr fontId="1"/>
  </si>
  <si>
    <t>パワプロ2020 - 投球解析 - 2020-08-23 16-09-58-02</t>
    <phoneticPr fontId="1"/>
  </si>
  <si>
    <t>人1916国還1</t>
    <phoneticPr fontId="1"/>
  </si>
  <si>
    <t>パワプロ2020 - 投球解析 - 2020-08-23 16-09-58-03</t>
    <phoneticPr fontId="1"/>
  </si>
  <si>
    <t>EE</t>
    <phoneticPr fontId="1"/>
  </si>
  <si>
    <t>パワプロ2020 - 投球解析 - 2020-08-23 16-09-58-04</t>
    <phoneticPr fontId="1"/>
  </si>
  <si>
    <t>パワプロ2020 - 投球解析 - 2020-08-23 16-09-58-05</t>
    <phoneticPr fontId="1"/>
  </si>
  <si>
    <t>1060国還1</t>
    <phoneticPr fontId="1"/>
  </si>
  <si>
    <t>パワプロ2020 - 投球解析 - 2020-08-23 16-09-58-06</t>
    <phoneticPr fontId="1"/>
  </si>
  <si>
    <t>パワプロ2020 - 投球解析 - 2020-08-23 16-09-58-07</t>
    <phoneticPr fontId="1"/>
  </si>
  <si>
    <t>パワプロ2020 - 投球解析 - 2020-08-23 16-09-58-08</t>
    <phoneticPr fontId="1"/>
  </si>
  <si>
    <t>人1056国還</t>
    <phoneticPr fontId="1"/>
  </si>
  <si>
    <t>パワプロ2020 - 投球解析 - 2020-08-23 16-09-58-09</t>
    <phoneticPr fontId="1"/>
  </si>
  <si>
    <t>152</t>
    <phoneticPr fontId="1"/>
  </si>
  <si>
    <t>パワプロ2020 - 投球解析 - 2020-08-23 16-11-33-00</t>
    <phoneticPr fontId="1"/>
  </si>
  <si>
    <t>パワプロ2020 - 投球解析 - 2020-08-23 16-11-33-01</t>
    <phoneticPr fontId="1"/>
  </si>
  <si>
    <t>II0BWW/I</t>
    <phoneticPr fontId="1"/>
  </si>
  <si>
    <t>パワプロ2020 - 投球解析 - 2020-08-23 16-11-33-02</t>
    <phoneticPr fontId="1"/>
  </si>
  <si>
    <t>DIEW0W/I</t>
    <phoneticPr fontId="1"/>
  </si>
  <si>
    <t>パワプロ2020 - 投球解析 - 2020-08-23 16-11-33-03</t>
    <phoneticPr fontId="1"/>
  </si>
  <si>
    <t>パワプロ2020 - 投球解析 - 2020-08-23 16-11-33-04</t>
    <phoneticPr fontId="1"/>
  </si>
  <si>
    <t>パワプロ2020 - 投球解析 - 2020-08-23 16-11-33-05</t>
    <phoneticPr fontId="1"/>
  </si>
  <si>
    <t>パワプロ2020 - 投球解析 - 2020-08-23 16-11-33-06</t>
    <phoneticPr fontId="1"/>
  </si>
  <si>
    <t>IMEWW/I</t>
    <phoneticPr fontId="1"/>
  </si>
  <si>
    <t>パワプロ2020 - 投球解析 - 2020-08-23 16-11-33-07</t>
    <phoneticPr fontId="1"/>
  </si>
  <si>
    <t>パワプロ2020 - 投球解析 - 2020-08-23 16-11-33-08</t>
    <phoneticPr fontId="1"/>
  </si>
  <si>
    <t>パワプロ2020 - 投球解析 - 2020-08-23 16-11-33-09</t>
    <phoneticPr fontId="1"/>
  </si>
  <si>
    <t>パワプロ2020 - 投球解析 - 2020-08-23 16-12-41-00</t>
    <phoneticPr fontId="1"/>
  </si>
  <si>
    <t>パワプロ2020 - 投球解析 - 2020-08-23 16-12-41-01</t>
    <phoneticPr fontId="1"/>
  </si>
  <si>
    <t>IDBW0W/I</t>
    <phoneticPr fontId="1"/>
  </si>
  <si>
    <t>パワプロ2020 - 投球解析 - 2020-08-23 16-12-41-02</t>
    <phoneticPr fontId="1"/>
  </si>
  <si>
    <t>パワプロ2020 - 投球解析 - 2020-08-23 16-12-41-03</t>
    <phoneticPr fontId="1"/>
  </si>
  <si>
    <t>パワプロ2020 - 投球解析 - 2020-08-23 16-12-41-04</t>
    <phoneticPr fontId="1"/>
  </si>
  <si>
    <t>IM0E0W/I</t>
    <phoneticPr fontId="1"/>
  </si>
  <si>
    <t>パワプロ2020 - 投球解析 - 2020-08-23 16-12-41-05</t>
    <phoneticPr fontId="1"/>
  </si>
  <si>
    <t>153</t>
    <phoneticPr fontId="1"/>
  </si>
  <si>
    <t>DDO00 4</t>
    <phoneticPr fontId="1"/>
  </si>
  <si>
    <t>パワプロ2020 - 投球解析 - 2020-08-23 16-12-41-06</t>
    <phoneticPr fontId="1"/>
  </si>
  <si>
    <t>19060W/I</t>
    <phoneticPr fontId="1"/>
  </si>
  <si>
    <t>パワプロ2020 - 投球解析 - 2020-08-23 16-12-41-07</t>
    <phoneticPr fontId="1"/>
  </si>
  <si>
    <t>パワプロ2020 - 投球解析 - 2020-08-23 16-12-41-08</t>
    <phoneticPr fontId="1"/>
  </si>
  <si>
    <t>パワプロ2020 - 投球解析 - 2020-08-23 16-12-41-09</t>
    <phoneticPr fontId="1"/>
  </si>
  <si>
    <t>パワプロ2020 - 投球解析 - 2020-08-23 16-13-55-00</t>
    <phoneticPr fontId="1"/>
  </si>
  <si>
    <t>BIM0B60W/I</t>
    <phoneticPr fontId="1"/>
  </si>
  <si>
    <t>パワプロ2020 - 投球解析 - 2020-08-23 16-13-55-01</t>
    <phoneticPr fontId="1"/>
  </si>
  <si>
    <t>et</t>
    <phoneticPr fontId="1"/>
  </si>
  <si>
    <t>10660W/I</t>
    <phoneticPr fontId="1"/>
  </si>
  <si>
    <t>パワプロ2020 - 投球解析 - 2020-08-23 16-13-55-02</t>
    <phoneticPr fontId="1"/>
  </si>
  <si>
    <t>135</t>
    <phoneticPr fontId="1"/>
  </si>
  <si>
    <t>パワプロ2020 - 投球解析 - 2020-08-23 16-13-55-03</t>
    <phoneticPr fontId="1"/>
  </si>
  <si>
    <t>136</t>
    <phoneticPr fontId="1"/>
  </si>
  <si>
    <t>パワプロ2020 - 投球解析 - 2020-08-23 16-13-55-04</t>
    <phoneticPr fontId="1"/>
  </si>
  <si>
    <t>138</t>
    <phoneticPr fontId="1"/>
  </si>
  <si>
    <t>パワプロ2020 - 投球解析 - 2020-08-23 16-13-55-05</t>
    <phoneticPr fontId="1"/>
  </si>
  <si>
    <t>ev)</t>
    <phoneticPr fontId="1"/>
  </si>
  <si>
    <t>10 WI</t>
    <phoneticPr fontId="1"/>
  </si>
  <si>
    <t>パワプロ2020 - 投球解析 - 2020-08-23 16-13-55-06</t>
    <phoneticPr fontId="1"/>
  </si>
  <si>
    <t>IEWW/I</t>
    <phoneticPr fontId="1"/>
  </si>
  <si>
    <t>パワプロ2020 - 投球解析 - 2020-08-23 16-13-55-07</t>
    <phoneticPr fontId="1"/>
  </si>
  <si>
    <t>eC}</t>
    <phoneticPr fontId="1"/>
  </si>
  <si>
    <t>パワプロ2020 - 投球解析 - 2020-08-23 16-13-55-08</t>
    <phoneticPr fontId="1"/>
  </si>
  <si>
    <t>パワプロ2020 - 投球解析 - 2020-08-23 16-13-55-09</t>
    <phoneticPr fontId="1"/>
  </si>
  <si>
    <t>128</t>
    <phoneticPr fontId="1"/>
  </si>
  <si>
    <t>パワプロ2020 - 投球解析 - 2020-08-23 16-15-07-00</t>
    <phoneticPr fontId="1"/>
  </si>
  <si>
    <t>パワプロ2020 - 投球解析 - 2020-08-23 16-15-07-01</t>
    <phoneticPr fontId="1"/>
  </si>
  <si>
    <t>パワプロ2020 - 投球解析 - 2020-08-23 16-15-07-02</t>
    <phoneticPr fontId="1"/>
  </si>
  <si>
    <t>10I0E0W/I</t>
    <phoneticPr fontId="1"/>
  </si>
  <si>
    <t>パワプロ2020 - 投球解析 - 2020-08-23 16-15-07-03</t>
    <phoneticPr fontId="1"/>
  </si>
  <si>
    <t>人19060W/I</t>
    <phoneticPr fontId="1"/>
  </si>
  <si>
    <t>パワプロ2020 - 投球解析 - 2020-08-23 16-15-07-04</t>
    <phoneticPr fontId="1"/>
  </si>
  <si>
    <t>パワプロ2020 - 投球解析 - 2020-08-23 16-15-07-05</t>
    <phoneticPr fontId="1"/>
  </si>
  <si>
    <t>パワプロ2020 - 投球解析 - 2020-08-23 16-15-07-06</t>
    <phoneticPr fontId="1"/>
  </si>
  <si>
    <t>パワプロ2020 - 投球解析 - 2020-08-23 16-15-07-07</t>
    <phoneticPr fontId="1"/>
  </si>
  <si>
    <t>パワプロ2020 - 投球解析 - 2020-08-23 16-15-07-08</t>
    <phoneticPr fontId="1"/>
  </si>
  <si>
    <t>パワプロ2020 - 投球解析 - 2020-08-23 16-15-07-09</t>
    <phoneticPr fontId="1"/>
  </si>
  <si>
    <t>100We1</t>
    <phoneticPr fontId="1"/>
  </si>
  <si>
    <t>パワプロ2020 - 投球解析 - 2020-08-23 16-24-41-00</t>
    <phoneticPr fontId="1"/>
  </si>
  <si>
    <t>パワプロ2020 - 投球解析 - 2020-08-23 16-24-41-01</t>
    <phoneticPr fontId="1"/>
  </si>
  <si>
    <t>パワプロ2020 - 投球解析 - 2020-08-23 16-24-41-02</t>
    <phoneticPr fontId="1"/>
  </si>
  <si>
    <t>パワプロ2020 - 投球解析 - 2020-08-23 16-24-41-03</t>
    <phoneticPr fontId="1"/>
  </si>
  <si>
    <t>パワプロ2020 - 投球解析 - 2020-08-23 16-24-41-04</t>
    <phoneticPr fontId="1"/>
  </si>
  <si>
    <t>パワプロ2020 - 投球解析 - 2020-08-23 16-24-41-05</t>
    <phoneticPr fontId="1"/>
  </si>
  <si>
    <t>パワプロ2020 - 投球解析 - 2020-08-23 16-24-41-06</t>
    <phoneticPr fontId="1"/>
  </si>
  <si>
    <t>パワプロ2020 - 投球解析 - 2020-08-23 16-24-41-07</t>
    <phoneticPr fontId="1"/>
  </si>
  <si>
    <t>145</t>
    <phoneticPr fontId="1"/>
  </si>
  <si>
    <t>60 We</t>
    <phoneticPr fontId="1"/>
  </si>
  <si>
    <t>パワプロ2020 - 投球解析 - 2020-08-23 16-24-41-08</t>
    <phoneticPr fontId="1"/>
  </si>
  <si>
    <t>00606WWe1</t>
    <phoneticPr fontId="1"/>
  </si>
  <si>
    <t>パワプロ2020 - 投球解析 - 2020-08-23 16-24-41-09</t>
    <phoneticPr fontId="1"/>
  </si>
  <si>
    <t>パワプロ2020 - 投球解析 - 2020-08-23 16-25-48-00</t>
    <phoneticPr fontId="1"/>
  </si>
  <si>
    <t>060WWe</t>
    <phoneticPr fontId="1"/>
  </si>
  <si>
    <t>パワプロ2020 - 投球解析 - 2020-08-23 16-25-48-01</t>
    <phoneticPr fontId="1"/>
  </si>
  <si>
    <t>00BWWe1</t>
    <phoneticPr fontId="1"/>
  </si>
  <si>
    <t>パワプロ2020 - 投球解析 - 2020-08-23 16-25-48-02</t>
    <phoneticPr fontId="1"/>
  </si>
  <si>
    <t>100Ws1</t>
    <phoneticPr fontId="1"/>
  </si>
  <si>
    <t>パワプロ2020 - 投球解析 - 2020-08-23 16-25-48-03</t>
    <phoneticPr fontId="1"/>
  </si>
  <si>
    <t>DIEe1</t>
    <phoneticPr fontId="1"/>
  </si>
  <si>
    <t>パワプロ2020 - 投球解析 - 2020-08-23 16-25-48-04</t>
    <phoneticPr fontId="1"/>
  </si>
  <si>
    <t>0106 We</t>
    <phoneticPr fontId="1"/>
  </si>
  <si>
    <t>パワプロ2020 - 投球解析 - 2020-08-23 16-25-48-05</t>
    <phoneticPr fontId="1"/>
  </si>
  <si>
    <t>パワプロ2020 - 投球解析 - 2020-08-23 16-25-48-06</t>
    <phoneticPr fontId="1"/>
  </si>
  <si>
    <t>パワプロ2020 - 投球解析 - 2020-08-23 16-25-48-07</t>
    <phoneticPr fontId="1"/>
  </si>
  <si>
    <t>II We</t>
    <phoneticPr fontId="1"/>
  </si>
  <si>
    <t>パワプロ2020 - 投球解析 - 2020-08-23 16-25-48-08</t>
    <phoneticPr fontId="1"/>
  </si>
  <si>
    <t>060WWe1</t>
    <phoneticPr fontId="1"/>
  </si>
  <si>
    <t>パワプロ2020 - 投球解析 - 2020-08-23 16-25-48-09</t>
    <phoneticPr fontId="1"/>
  </si>
  <si>
    <t>パワプロ2020 - 投球解析 - 2020-08-23 16-26-58-00</t>
    <phoneticPr fontId="1"/>
  </si>
  <si>
    <t>パワプロ2020 - 投球解析 - 2020-08-23 16-26-58-01</t>
    <phoneticPr fontId="1"/>
  </si>
  <si>
    <t>60We1</t>
    <phoneticPr fontId="1"/>
  </si>
  <si>
    <t>パワプロ2020 - 投球解析 - 2020-08-23 16-26-58-02</t>
    <phoneticPr fontId="1"/>
  </si>
  <si>
    <t>パワプロ2020 - 投球解析 - 2020-08-23 16-26-58-03</t>
    <phoneticPr fontId="1"/>
  </si>
  <si>
    <t>人0100Ws1</t>
    <phoneticPr fontId="1"/>
  </si>
  <si>
    <t>パワプロ2020 - 投球解析 - 2020-08-23 16-26-58-04</t>
    <phoneticPr fontId="1"/>
  </si>
  <si>
    <t>as)</t>
    <phoneticPr fontId="1"/>
  </si>
  <si>
    <t>DI0WWe1</t>
    <phoneticPr fontId="1"/>
  </si>
  <si>
    <t>パワプロ2020 - 投球解析 - 2020-08-23 16-26-58-05</t>
    <phoneticPr fontId="1"/>
  </si>
  <si>
    <t>人100WWe1</t>
    <phoneticPr fontId="1"/>
  </si>
  <si>
    <t>パワプロ2020 - 投球解析 - 2020-08-23 16-26-58-06</t>
    <phoneticPr fontId="1"/>
  </si>
  <si>
    <t>IO We</t>
    <phoneticPr fontId="1"/>
  </si>
  <si>
    <t>パワプロ2020 - 投球解析 - 2020-08-23 16-26-58-07</t>
    <phoneticPr fontId="1"/>
  </si>
  <si>
    <t>パワプロ2020 - 投球解析 - 2020-08-23 16-26-58-08</t>
    <phoneticPr fontId="1"/>
  </si>
  <si>
    <t>パワプロ2020 - 投球解析 - 2020-08-23 16-26-58-09</t>
    <phoneticPr fontId="1"/>
  </si>
  <si>
    <t>パワプロ2020 - 投球解析 - 2020-08-23 16-28-07-00</t>
    <phoneticPr fontId="1"/>
  </si>
  <si>
    <t>WWW We</t>
    <phoneticPr fontId="1"/>
  </si>
  <si>
    <t>パワプロ2020 - 投球解析 - 2020-08-23 16-28-07-01</t>
    <phoneticPr fontId="1"/>
  </si>
  <si>
    <t>パワプロ2020 - 投球解析 - 2020-08-23 16-28-07-02</t>
    <phoneticPr fontId="1"/>
  </si>
  <si>
    <t>パワプロ2020 - 投球解析 - 2020-08-23 16-28-07-03</t>
    <phoneticPr fontId="1"/>
  </si>
  <si>
    <t>パワプロ2020 - 投球解析 - 2020-08-23 16-28-07-04</t>
    <phoneticPr fontId="1"/>
  </si>
  <si>
    <t>133</t>
    <phoneticPr fontId="1"/>
  </si>
  <si>
    <t>DD00 8</t>
    <phoneticPr fontId="1"/>
  </si>
  <si>
    <t>パワプロ2020 - 投球解析 - 2020-08-23 16-28-07-05</t>
    <phoneticPr fontId="1"/>
  </si>
  <si>
    <t>DI0BWWe1</t>
    <phoneticPr fontId="1"/>
  </si>
  <si>
    <t>パワプロ2020 - 投球解析 - 2020-08-23 16-28-07-06</t>
    <phoneticPr fontId="1"/>
  </si>
  <si>
    <t>パワプロ2020 - 投球解析 - 2020-08-23 16-28-07-07</t>
    <phoneticPr fontId="1"/>
  </si>
  <si>
    <t>パワプロ2020 - 投球解析 - 2020-08-23 16-28-07-08</t>
    <phoneticPr fontId="1"/>
  </si>
  <si>
    <t>パワプロ2020 - 投球解析 - 2020-08-23 16-28-07-09</t>
    <phoneticPr fontId="1"/>
  </si>
  <si>
    <t>パワプロ2020 - 投球解析 - 2020-08-23 16-29-37-00</t>
    <phoneticPr fontId="1"/>
  </si>
  <si>
    <t>143</t>
    <phoneticPr fontId="1"/>
  </si>
  <si>
    <t>パワプロ2020 - 投球解析 - 2020-08-23 16-29-37-01</t>
    <phoneticPr fontId="1"/>
  </si>
  <si>
    <t>1010の</t>
    <phoneticPr fontId="1"/>
  </si>
  <si>
    <t>パワプロ2020 - 投球解析 - 2020-08-23 16-29-37-02</t>
    <phoneticPr fontId="1"/>
  </si>
  <si>
    <t>パワプロ2020 - 投球解析 - 2020-08-23 16-29-37-03</t>
    <phoneticPr fontId="1"/>
  </si>
  <si>
    <t>パワプロ2020 - 投球解析 - 2020-08-23 16-29-37-04</t>
    <phoneticPr fontId="1"/>
  </si>
  <si>
    <t>パワプロ2020 - 投球解析 - 2020-08-23 16-29-37-05</t>
    <phoneticPr fontId="1"/>
  </si>
  <si>
    <t>パワプロ2020 - 投球解析 - 2020-08-23 16-29-37-06</t>
    <phoneticPr fontId="1"/>
  </si>
  <si>
    <t>パワプロ2020 - 投球解析 - 2020-08-23 16-29-37-07</t>
    <phoneticPr fontId="1"/>
  </si>
  <si>
    <t>パワプロ2020 - 投球解析 - 2020-08-23 16-29-37-08</t>
    <phoneticPr fontId="1"/>
  </si>
  <si>
    <t>パワプロ2020 - 投球解析 - 2020-08-23 16-29-37-09</t>
    <phoneticPr fontId="1"/>
  </si>
  <si>
    <t>パワプロ2020 - 投球解析 - 2020-08-23 16-30-55-00</t>
    <phoneticPr fontId="1"/>
  </si>
  <si>
    <t>パワプロ2020 - 投球解析 - 2020-08-23 16-30-55-01</t>
    <phoneticPr fontId="1"/>
  </si>
  <si>
    <t>パワプロ2020 - 投球解析 - 2020-08-23 16-30-55-02</t>
    <phoneticPr fontId="1"/>
  </si>
  <si>
    <t>パワプロ2020 - 投球解析 - 2020-08-23 16-30-55-03</t>
    <phoneticPr fontId="1"/>
  </si>
  <si>
    <t>パワプロ2020 - 投球解析 - 2020-08-23 16-30-55-04</t>
    <phoneticPr fontId="1"/>
  </si>
  <si>
    <t>パワプロ2020 - 投球解析 - 2020-08-23 16-30-55-05</t>
    <phoneticPr fontId="1"/>
  </si>
  <si>
    <t>パワプロ2020 - 投球解析 - 2020-08-23 16-30-55-06</t>
    <phoneticPr fontId="1"/>
  </si>
  <si>
    <t>パワプロ2020 - 投球解析 - 2020-08-23 16-30-55-07</t>
    <phoneticPr fontId="1"/>
  </si>
  <si>
    <t>II0 7用</t>
    <phoneticPr fontId="1"/>
  </si>
  <si>
    <t>パワプロ2020 - 投球解析 - 2020-08-23 16-30-55-08</t>
    <phoneticPr fontId="1"/>
  </si>
  <si>
    <t>パワプロ2020 - 投球解析 - 2020-08-23 16-30-55-09</t>
    <phoneticPr fontId="1"/>
  </si>
  <si>
    <t>パワプロ2020 - 投球解析 - 2020-08-23 16-32-07-00</t>
    <phoneticPr fontId="1"/>
  </si>
  <si>
    <t>パワプロ2020 - 投球解析 - 2020-08-23 16-32-07-01</t>
    <phoneticPr fontId="1"/>
  </si>
  <si>
    <t>1010 用</t>
    <phoneticPr fontId="1"/>
  </si>
  <si>
    <t>パワプロ2020 - 投球解析 - 2020-08-23 16-32-07-02</t>
    <phoneticPr fontId="1"/>
  </si>
  <si>
    <t>パワプロ2020 - 投球解析 - 2020-08-23 16-32-07-03</t>
    <phoneticPr fontId="1"/>
  </si>
  <si>
    <t>パワプロ2020 - 投球解析 - 2020-08-23 16-32-07-04</t>
    <phoneticPr fontId="1"/>
  </si>
  <si>
    <t>パワプロ2020 - 投球解析 - 2020-08-23 16-32-07-05</t>
    <phoneticPr fontId="1"/>
  </si>
  <si>
    <t>パワプロ2020 - 投球解析 - 2020-08-23 16-32-07-06</t>
    <phoneticPr fontId="1"/>
  </si>
  <si>
    <t>パワプロ2020 - 投球解析 - 2020-08-23 16-32-07-07</t>
    <phoneticPr fontId="1"/>
  </si>
  <si>
    <t>パワプロ2020 - 投球解析 - 2020-08-23 16-32-07-08</t>
    <phoneticPr fontId="1"/>
  </si>
  <si>
    <t>パワプロ2020 - 投球解析 - 2020-08-23 16-32-07-09</t>
    <phoneticPr fontId="1"/>
  </si>
  <si>
    <t>パワプロ2020 - 投球解析 - 2020-08-23 16-33-27-00</t>
    <phoneticPr fontId="1"/>
  </si>
  <si>
    <t>パワプロ2020 - 投球解析 - 2020-08-23 16-33-27-01</t>
    <phoneticPr fontId="1"/>
  </si>
  <si>
    <t>mas)</t>
    <phoneticPr fontId="1"/>
  </si>
  <si>
    <t>パワプロ2020 - 投球解析 - 2020-08-23 16-33-27-02</t>
    <phoneticPr fontId="1"/>
  </si>
  <si>
    <t>パワプロ2020 - 投球解析 - 2020-08-23 16-33-27-03</t>
    <phoneticPr fontId="1"/>
  </si>
  <si>
    <t>パワプロ2020 - 投球解析 - 2020-08-23 16-33-27-04</t>
    <phoneticPr fontId="1"/>
  </si>
  <si>
    <t>パワプロ2020 - 投球解析 - 2020-08-23 16-33-27-05</t>
    <phoneticPr fontId="1"/>
  </si>
  <si>
    <t>パワプロ2020 - 投球解析 - 2020-08-23 16-33-27-06</t>
    <phoneticPr fontId="1"/>
  </si>
  <si>
    <t>116</t>
    <phoneticPr fontId="1"/>
  </si>
  <si>
    <t>パワプロ2020 - 投球解析 - 2020-08-23 16-33-27-07</t>
    <phoneticPr fontId="1"/>
  </si>
  <si>
    <t>DDI0 用</t>
    <phoneticPr fontId="1"/>
  </si>
  <si>
    <t>パワプロ2020 - 投球解析 - 2020-08-23 16-33-27-08</t>
    <phoneticPr fontId="1"/>
  </si>
  <si>
    <t>パワプロ2020 - 投球解析 - 2020-08-24 11-22-14-00</t>
    <phoneticPr fontId="1"/>
  </si>
  <si>
    <t>パワプロ2020 - 投球解析 - 2020-08-24 11-22-14-01</t>
    <phoneticPr fontId="1"/>
  </si>
  <si>
    <t>BI0EWBS</t>
    <phoneticPr fontId="1"/>
  </si>
  <si>
    <t>パワプロ2020 - 投球解析 - 2020-08-24 11-22-14-02</t>
    <phoneticPr fontId="1"/>
  </si>
  <si>
    <t>パワプロ2020 - 投球解析 - 2020-08-24 11-22-14-03</t>
    <phoneticPr fontId="1"/>
  </si>
  <si>
    <t>パワプロ2020 - 投球解析 - 2020-08-24 11-22-14-04</t>
    <phoneticPr fontId="1"/>
  </si>
  <si>
    <t>BOBWBS</t>
    <phoneticPr fontId="1"/>
  </si>
  <si>
    <t>パワプロ2020 - 投球解析 - 2020-08-24 11-22-14-05</t>
    <phoneticPr fontId="1"/>
  </si>
  <si>
    <t>パワプロ2020 - 投球解析 - 2020-08-24 11-22-14-06</t>
    <phoneticPr fontId="1"/>
  </si>
  <si>
    <t>BI0WBS</t>
    <phoneticPr fontId="1"/>
  </si>
  <si>
    <t>パワプロ2020 - 投球解析 - 2020-08-24 11-22-14-07</t>
    <phoneticPr fontId="1"/>
  </si>
  <si>
    <t>DD00 0</t>
    <phoneticPr fontId="1"/>
  </si>
  <si>
    <t>パワプロ2020 - 投球解析 - 2020-08-24 11-22-14-08</t>
    <phoneticPr fontId="1"/>
  </si>
  <si>
    <t>IO</t>
    <phoneticPr fontId="1"/>
  </si>
  <si>
    <t>パワプロ2020 - 投球解析 - 2020-08-24 11-22-14-09</t>
    <phoneticPr fontId="1"/>
  </si>
  <si>
    <t>パワプロ2020 - 投球解析 - 2020-08-24 11-23-23-00</t>
    <phoneticPr fontId="1"/>
  </si>
  <si>
    <t>パワプロ2020 - 投球解析 - 2020-08-24 11-23-23-01</t>
    <phoneticPr fontId="1"/>
  </si>
  <si>
    <t>パワプロ2020 - 投球解析 - 2020-08-24 11-23-23-02</t>
    <phoneticPr fontId="1"/>
  </si>
  <si>
    <t>パワプロ2020 - 投球解析 - 2020-08-24 11-23-23-03</t>
    <phoneticPr fontId="1"/>
  </si>
  <si>
    <t>パワプロ2020 - 投球解析 - 2020-08-24 11-23-23-04</t>
    <phoneticPr fontId="1"/>
  </si>
  <si>
    <t>DDO00)09</t>
    <phoneticPr fontId="1"/>
  </si>
  <si>
    <t>パワプロ2020 - 投球解析 - 2020-08-24 11-23-23-05</t>
    <phoneticPr fontId="1"/>
  </si>
  <si>
    <t>パワプロ2020 - 投球解析 - 2020-08-24 11-23-23-06</t>
    <phoneticPr fontId="1"/>
  </si>
  <si>
    <t>パワプロ2020 - 投球解析 - 2020-08-24 11-23-23-07</t>
    <phoneticPr fontId="1"/>
  </si>
  <si>
    <t>パワプロ2020 - 投球解析 - 2020-08-24 11-23-23-08</t>
    <phoneticPr fontId="1"/>
  </si>
  <si>
    <t>WOW</t>
    <phoneticPr fontId="1"/>
  </si>
  <si>
    <t>パワプロ2020 - 投球解析 - 2020-08-24 11-23-23-09</t>
    <phoneticPr fontId="1"/>
  </si>
  <si>
    <t>パワプロ2020 - 投球解析 - 2020-08-24 11-24-36-00</t>
    <phoneticPr fontId="1"/>
  </si>
  <si>
    <t>パワプロ2020 - 投球解析 - 2020-08-24 11-24-36-01</t>
    <phoneticPr fontId="1"/>
  </si>
  <si>
    <t>パワプロ2020 - 投球解析 - 2020-08-24 11-24-36-02</t>
    <phoneticPr fontId="1"/>
  </si>
  <si>
    <t>BOMB</t>
    <phoneticPr fontId="1"/>
  </si>
  <si>
    <t>パワプロ2020 - 投球解析 - 2020-08-24 11-24-36-03</t>
    <phoneticPr fontId="1"/>
  </si>
  <si>
    <t>NOW</t>
    <phoneticPr fontId="1"/>
  </si>
  <si>
    <t>パワプロ2020 - 投球解析 - 2020-08-24 11-24-36-04</t>
    <phoneticPr fontId="1"/>
  </si>
  <si>
    <t>パワプロ2020 - 投球解析 - 2020-08-24 11-24-36-05</t>
    <phoneticPr fontId="1"/>
  </si>
  <si>
    <t>パワプロ2020 - 投球解析 - 2020-08-24 11-24-36-06</t>
    <phoneticPr fontId="1"/>
  </si>
  <si>
    <t>パワプロ2020 - 投球解析 - 2020-08-24 11-24-36-07</t>
    <phoneticPr fontId="1"/>
  </si>
  <si>
    <t>106上BS</t>
    <phoneticPr fontId="1"/>
  </si>
  <si>
    <t>パワプロ2020 - 投球解析 - 2020-08-24 11-24-36-08</t>
    <phoneticPr fontId="1"/>
  </si>
  <si>
    <t>パワプロ2020 - 投球解析 - 2020-08-24 11-24-36-09</t>
    <phoneticPr fontId="1"/>
  </si>
  <si>
    <t>パワプロ2020 - 投球解析 - 2020-08-24 11-25-48-00</t>
    <phoneticPr fontId="1"/>
  </si>
  <si>
    <t>BI0W上BS</t>
    <phoneticPr fontId="1"/>
  </si>
  <si>
    <t>パワプロ2020 - 投球解析 - 2020-08-24 11-25-48-01</t>
    <phoneticPr fontId="1"/>
  </si>
  <si>
    <t>at}</t>
    <phoneticPr fontId="1"/>
  </si>
  <si>
    <t>パワプロ2020 - 投球解析 - 2020-08-24 11-25-48-02</t>
    <phoneticPr fontId="1"/>
  </si>
  <si>
    <t>パワプロ2020 - 投球解析 - 2020-08-24 11-25-48-03</t>
    <phoneticPr fontId="1"/>
  </si>
  <si>
    <t>000上BS</t>
    <phoneticPr fontId="1"/>
  </si>
  <si>
    <t>パワプロ2020 - 投球解析 - 2020-08-24 11-25-48-04</t>
    <phoneticPr fontId="1"/>
  </si>
  <si>
    <t>パワプロ2020 - 投球解析 - 2020-08-24 11-25-48-05</t>
    <phoneticPr fontId="1"/>
  </si>
  <si>
    <t>00BWBS</t>
    <phoneticPr fontId="1"/>
  </si>
  <si>
    <t>パワプロ2020 - 投球解析 - 2020-08-24 11-25-48-06</t>
    <phoneticPr fontId="1"/>
  </si>
  <si>
    <t>パワプロ2020 - 投球解析 - 2020-08-24 11-25-48-07</t>
    <phoneticPr fontId="1"/>
  </si>
  <si>
    <t>パワプロ2020 - 投球解析 - 2020-08-24 11-25-48-08</t>
    <phoneticPr fontId="1"/>
  </si>
  <si>
    <t>パワプロ2020 - 投球解析 - 2020-08-24 11-25-48-09</t>
    <phoneticPr fontId="1"/>
  </si>
  <si>
    <t>パワプロ2020 - 投球解析 - 2020-08-24 12-00-01-00</t>
    <phoneticPr fontId="1"/>
  </si>
  <si>
    <t>パワプロ2020 - 投球解析 - 2020-08-24 12-00-01-01</t>
    <phoneticPr fontId="1"/>
  </si>
  <si>
    <t>ck</t>
    <phoneticPr fontId="1"/>
  </si>
  <si>
    <t>パワプロ2020 - 投球解析 - 2020-08-24 12-00-01-02</t>
    <phoneticPr fontId="1"/>
  </si>
  <si>
    <t>パワプロ2020 - 投球解析 - 2020-08-24 12-00-01-03</t>
    <phoneticPr fontId="1"/>
  </si>
  <si>
    <t>パワプロ2020 - 投球解析 - 2020-08-24 12-00-01-04</t>
    <phoneticPr fontId="1"/>
  </si>
  <si>
    <t>パワプロ2020 - 投球解析 - 2020-08-24 12-00-01-05</t>
    <phoneticPr fontId="1"/>
  </si>
  <si>
    <t>パワプロ2020 - 投球解析 - 2020-08-24 12-00-01-06</t>
    <phoneticPr fontId="1"/>
  </si>
  <si>
    <t>パワプロ2020 - 投球解析 - 2020-08-24 12-00-01-07</t>
    <phoneticPr fontId="1"/>
  </si>
  <si>
    <t>パワプロ2020 - 投球解析 - 2020-08-24 12-01-04-00</t>
    <phoneticPr fontId="1"/>
  </si>
  <si>
    <t>ts</t>
    <phoneticPr fontId="1"/>
  </si>
  <si>
    <t>パワプロ2020 - 投球解析 - 2020-08-24 12-01-04-01</t>
    <phoneticPr fontId="1"/>
  </si>
  <si>
    <t>パワプロ2020 - 投球解析 - 2020-08-24 12-01-04-02</t>
    <phoneticPr fontId="1"/>
  </si>
  <si>
    <t>パワプロ2020 - 投球解析 - 2020-08-24 12-01-04-03</t>
    <phoneticPr fontId="1"/>
  </si>
  <si>
    <t>パワプロ2020 - 投球解析 - 2020-08-24 12-01-04-04</t>
    <phoneticPr fontId="1"/>
  </si>
  <si>
    <t>パワプロ2020 - 投球解析 - 2020-08-24 12-01-04-05</t>
    <phoneticPr fontId="1"/>
  </si>
  <si>
    <t>パワプロ2020 - 投球解析 - 2020-08-24 12-01-04-06</t>
    <phoneticPr fontId="1"/>
  </si>
  <si>
    <t>パワプロ2020 - 投球解析 - 2020-08-24 12-01-04-07</t>
    <phoneticPr fontId="1"/>
  </si>
  <si>
    <t>パワプロ2020 - 投球解析 - 2020-08-24 12-01-04-08</t>
    <phoneticPr fontId="1"/>
  </si>
  <si>
    <t>パワプロ2020 - 投球解析 - 2020-08-24 12-02-12-00</t>
    <phoneticPr fontId="1"/>
  </si>
  <si>
    <t>パワプロ2020 - 投球解析 - 2020-08-24 12-02-12-01</t>
    <phoneticPr fontId="1"/>
  </si>
  <si>
    <t>パワプロ2020 - 投球解析 - 2020-08-24 12-02-12-02</t>
    <phoneticPr fontId="1"/>
  </si>
  <si>
    <t>パワプロ2020 - 投球解析 - 2020-08-24 12-02-12-03</t>
    <phoneticPr fontId="1"/>
  </si>
  <si>
    <t>パワプロ2020 - 投球解析 - 2020-08-24 12-02-12-04</t>
    <phoneticPr fontId="1"/>
  </si>
  <si>
    <t>パワプロ2020 - 投球解析 - 2020-08-24 12-02-12-05</t>
    <phoneticPr fontId="1"/>
  </si>
  <si>
    <t>パワプロ2020 - 投球解析 - 2020-08-24 12-02-12-06</t>
    <phoneticPr fontId="1"/>
  </si>
  <si>
    <t>パワプロ2020 - 投球解析 - 2020-08-24 12-02-12-07</t>
    <phoneticPr fontId="1"/>
  </si>
  <si>
    <t>パワプロ2020 - 投球解析 - 2020-08-24 12-02-12-08</t>
    <phoneticPr fontId="1"/>
  </si>
  <si>
    <t>パワプロ2020 - 投球解析 - 2020-08-24 12-02-12-09</t>
    <phoneticPr fontId="1"/>
  </si>
  <si>
    <t>パワプロ2020 - 投球解析 - 2020-08-24 12-03-33-00</t>
    <phoneticPr fontId="1"/>
  </si>
  <si>
    <t>パワプロ2020 - 投球解析 - 2020-08-24 12-03-33-01</t>
    <phoneticPr fontId="1"/>
  </si>
  <si>
    <t>パワプロ2020 - 投球解析 - 2020-08-24 12-03-33-02</t>
    <phoneticPr fontId="1"/>
  </si>
  <si>
    <t>パワプロ2020 - 投球解析 - 2020-08-24 12-03-33-03</t>
    <phoneticPr fontId="1"/>
  </si>
  <si>
    <t>パワプロ2020 - 投球解析 - 2020-08-24 12-03-33-04</t>
    <phoneticPr fontId="1"/>
  </si>
  <si>
    <t>パワプロ2020 - 投球解析 - 2020-08-24 12-03-33-05</t>
    <phoneticPr fontId="1"/>
  </si>
  <si>
    <t>パワプロ2020 - 投球解析 - 2020-08-24 12-03-33-06</t>
    <phoneticPr fontId="1"/>
  </si>
  <si>
    <t>パワプロ2020 - 投球解析 - 2020-08-24 12-03-33-07</t>
    <phoneticPr fontId="1"/>
  </si>
  <si>
    <t>パワプロ2020 - 投球解析 - 2020-08-24 12-03-33-08</t>
    <phoneticPr fontId="1"/>
  </si>
  <si>
    <t>パワプロ2020 - 投球解析 - 2020-08-24 12-03-33-09</t>
    <phoneticPr fontId="1"/>
  </si>
  <si>
    <t>パワプロ2020 - 投球解析 - 2020-08-24 12-04-51-00</t>
    <phoneticPr fontId="1"/>
  </si>
  <si>
    <t>パワプロ2020 - 投球解析 - 2020-08-24 12-04-51-01</t>
    <phoneticPr fontId="1"/>
  </si>
  <si>
    <t>パワプロ2020 - 投球解析 - 2020-08-24 12-04-51-02</t>
    <phoneticPr fontId="1"/>
  </si>
  <si>
    <t>パワプロ2020 - 投球解析 - 2020-08-24 12-04-51-03</t>
    <phoneticPr fontId="1"/>
  </si>
  <si>
    <t>パワプロ2020 - 投球解析 - 2020-08-24 12-04-51-04</t>
    <phoneticPr fontId="1"/>
  </si>
  <si>
    <t>パワプロ2020 - 投球解析 - 2020-08-24 12-04-51-05</t>
    <phoneticPr fontId="1"/>
  </si>
  <si>
    <t>eL</t>
    <phoneticPr fontId="1"/>
  </si>
  <si>
    <t>パワプロ2020 - 投球解析 - 2020-08-24 12-04-51-06</t>
    <phoneticPr fontId="1"/>
  </si>
  <si>
    <t>パワプロ2020 - 投球解析 - 2020-08-24 12-04-51-07</t>
    <phoneticPr fontId="1"/>
  </si>
  <si>
    <t>パワプロ2020 - 投球解析 - 2020-08-24 12-04-51-08</t>
    <phoneticPr fontId="1"/>
  </si>
  <si>
    <t>Er}</t>
    <phoneticPr fontId="1"/>
  </si>
  <si>
    <t>パワプロ2020 - 投球解析 - 2020-08-24 12-04-51-09</t>
    <phoneticPr fontId="1"/>
  </si>
  <si>
    <t>パワプロ2020 - 投球解析 - 2020-08-24 12-06-16-00</t>
    <phoneticPr fontId="1"/>
  </si>
  <si>
    <t>パワプロ2020 - 投球解析 - 2020-08-24 12-06-16-01</t>
    <phoneticPr fontId="1"/>
  </si>
  <si>
    <t>パワプロ2020 - 投球解析 - 2020-08-24 12-06-16-02</t>
    <phoneticPr fontId="1"/>
  </si>
  <si>
    <t>パワプロ2020 - 投球解析 - 2020-08-24 12-06-16-03</t>
    <phoneticPr fontId="1"/>
  </si>
  <si>
    <t>パワプロ2020 - 投球解析 - 2020-08-24 12-06-16-04</t>
    <phoneticPr fontId="1"/>
  </si>
  <si>
    <t>パワプロ2020 - 投球解析 - 2020-08-24 12-06-16-05</t>
    <phoneticPr fontId="1"/>
  </si>
  <si>
    <t>パワプロ2020 - 投球解析 - 2020-08-24 12-06-16-06</t>
    <phoneticPr fontId="1"/>
  </si>
  <si>
    <t>パワプロ2020 - 投球解析 - 2020-08-24 12-06-16-07</t>
    <phoneticPr fontId="1"/>
  </si>
  <si>
    <t>パワプロ2020 - 投球解析 - 2020-08-24 12-06-16-08</t>
    <phoneticPr fontId="1"/>
  </si>
  <si>
    <t>パワプロ2020 - 投球解析 - 2020-08-24 12-06-16-09</t>
    <phoneticPr fontId="1"/>
  </si>
  <si>
    <t>パワプロ2020 - 投球解析 - 2020-08-24 12-07-26-00</t>
    <phoneticPr fontId="1"/>
  </si>
  <si>
    <t>パワプロ2020 - 投球解析 - 2020-08-24 12-07-26-01</t>
    <phoneticPr fontId="1"/>
  </si>
  <si>
    <t>パワプロ2020 - 投球解析 - 2020-08-24 12-07-26-02</t>
    <phoneticPr fontId="1"/>
  </si>
  <si>
    <t>パワプロ2020 - 投球解析 - 2020-08-24 12-07-26-03</t>
    <phoneticPr fontId="1"/>
  </si>
  <si>
    <t>パワプロ2020 - 投球解析 - 2020-08-24 12-07-26-04</t>
    <phoneticPr fontId="1"/>
  </si>
  <si>
    <t>パワプロ2020 - 投球解析 - 2020-08-24 12-07-26-05</t>
    <phoneticPr fontId="1"/>
  </si>
  <si>
    <t>パワプロ2020 - 投球解析 - 2020-08-24 12-07-26-06</t>
    <phoneticPr fontId="1"/>
  </si>
  <si>
    <t>パワプロ2020 - 投球解析 - 2020-08-24 12-07-26-07</t>
    <phoneticPr fontId="1"/>
  </si>
  <si>
    <t>パワプロ2020 - 投球解析 - 2020-08-24 12-07-26-08</t>
    <phoneticPr fontId="1"/>
  </si>
  <si>
    <t>パワプロ2020 - 投球解析 - 2020-08-24 12-07-26-09</t>
    <phoneticPr fontId="1"/>
  </si>
  <si>
    <t>rac}</t>
    <phoneticPr fontId="1"/>
  </si>
  <si>
    <t>パワプロ2020 - 投球解析 - 2020-08-24 12-08-41-00</t>
    <phoneticPr fontId="1"/>
  </si>
  <si>
    <t>パワプロ2020 - 投球解析 - 2020-08-24 12-08-41-01</t>
    <phoneticPr fontId="1"/>
  </si>
  <si>
    <t>rds)</t>
    <phoneticPr fontId="1"/>
  </si>
  <si>
    <t>パワプロ2020 - 投球解析 - 2020-08-24 12-08-41-02</t>
    <phoneticPr fontId="1"/>
  </si>
  <si>
    <t>パワプロ2020 - 投球解析 - 2020-08-24 12-08-41-03</t>
    <phoneticPr fontId="1"/>
  </si>
  <si>
    <t>パワプロ2020 - 投球解析 - 2020-08-24 12-08-41-04</t>
    <phoneticPr fontId="1"/>
  </si>
  <si>
    <t>パワプロ2020 - 投球解析 - 2020-08-24 12-08-41-05</t>
    <phoneticPr fontId="1"/>
  </si>
  <si>
    <t>パワプロ2020 - 投球解析 - 2020-08-24 12-08-41-06</t>
    <phoneticPr fontId="1"/>
  </si>
  <si>
    <t>パワプロ2020 - 投球解析 - 2020-08-24 12-08-41-07</t>
    <phoneticPr fontId="1"/>
  </si>
  <si>
    <t>パワプロ2020 - 投球解析 - 2020-08-24 12-08-41-08</t>
    <phoneticPr fontId="1"/>
  </si>
  <si>
    <t>パワプロ2020 - 投球解析 - 2020-08-24 12-08-41-09</t>
    <phoneticPr fontId="1"/>
  </si>
  <si>
    <t>パワプロ2020 - 投球解析 - 2020-08-24 12-08-41-12</t>
    <phoneticPr fontId="1"/>
  </si>
  <si>
    <t>パワプロ2020 - 投球解析 - 2020-08-24 12-08-41-13</t>
    <phoneticPr fontId="1"/>
  </si>
  <si>
    <t>パワプロ2020 - 投球解析 - 2020-08-24 12-10-03-00</t>
    <phoneticPr fontId="1"/>
  </si>
  <si>
    <t>パワプロ2020 - 投球解析 - 2020-08-24 12-10-03-01</t>
    <phoneticPr fontId="1"/>
  </si>
  <si>
    <t>パワプロ2020 - 投球解析 - 2020-08-24 12-10-03-02</t>
    <phoneticPr fontId="1"/>
  </si>
  <si>
    <t>パワプロ2020 - 投球解析 - 2020-08-24 12-10-03-03</t>
    <phoneticPr fontId="1"/>
  </si>
  <si>
    <t>パワプロ2020 - 投球解析 - 2020-08-24 12-10-03-04</t>
    <phoneticPr fontId="1"/>
  </si>
  <si>
    <t>パワプロ2020 - 投球解析 - 2020-08-24 12-10-03-05</t>
    <phoneticPr fontId="1"/>
  </si>
  <si>
    <t>パワプロ2020 - 投球解析 - 2020-08-24 12-10-03-06</t>
    <phoneticPr fontId="1"/>
  </si>
  <si>
    <t>パワプロ2020 - 投球解析 - 2020-08-24 12-10-03-07</t>
    <phoneticPr fontId="1"/>
  </si>
  <si>
    <t>パワプロ2020 - 投球解析 - 2020-08-24 12-10-03-08</t>
    <phoneticPr fontId="1"/>
  </si>
  <si>
    <t>パワプロ2020 - 投球解析 - 2020-08-24 12-10-03-09</t>
    <phoneticPr fontId="1"/>
  </si>
  <si>
    <t>パワプロ2020 - 投球解析 - 2020-08-24 12-11-18-00</t>
    <phoneticPr fontId="1"/>
  </si>
  <si>
    <t>パワプロ2020 - 投球解析 - 2020-08-24 12-11-18-01</t>
    <phoneticPr fontId="1"/>
  </si>
  <si>
    <t>パワプロ2020 - 投球解析 - 2020-08-24 12-11-18-02</t>
    <phoneticPr fontId="1"/>
  </si>
  <si>
    <t>パワプロ2020 - 投球解析 - 2020-08-24 12-11-18-03</t>
    <phoneticPr fontId="1"/>
  </si>
  <si>
    <t>パワプロ2020 - 投球解析 - 2020-08-24 12-11-18-04</t>
    <phoneticPr fontId="1"/>
  </si>
  <si>
    <t>パワプロ2020 - 投球解析 - 2020-08-24 12-11-18-05</t>
    <phoneticPr fontId="1"/>
  </si>
  <si>
    <t>パワプロ2020 - 投球解析 - 2020-08-24 12-11-18-06</t>
    <phoneticPr fontId="1"/>
  </si>
  <si>
    <t>パワプロ2020 - 投球解析 - 2020-08-24 12-11-18-07</t>
    <phoneticPr fontId="1"/>
  </si>
  <si>
    <t>パワプロ2020 - 投球解析 - 2020-08-24 12-11-18-08</t>
    <phoneticPr fontId="1"/>
  </si>
  <si>
    <t>パワプロ2020 - 投球解析 - 2020-08-24 12-11-18-09</t>
    <phoneticPr fontId="1"/>
  </si>
  <si>
    <t>パワプロ2020 - 投球解析 - 2020-08-24 12-11-18-11</t>
    <phoneticPr fontId="1"/>
  </si>
  <si>
    <t>パワプロ2020 - 投球解析 - 2020-08-24 12-11-18-12</t>
    <phoneticPr fontId="1"/>
  </si>
  <si>
    <t>パワプロ2020 - 投球解析 - 2020-08-24 12-11-18-13</t>
    <phoneticPr fontId="1"/>
  </si>
  <si>
    <t>BBI0 6|</t>
    <phoneticPr fontId="1"/>
  </si>
  <si>
    <t>パワプロ2020 - 投球解析 - 2020-08-24 12-12-56-00</t>
    <phoneticPr fontId="1"/>
  </si>
  <si>
    <t>パワプロ2020 - 投球解析 - 2020-08-24 12-12-56-01</t>
    <phoneticPr fontId="1"/>
  </si>
  <si>
    <t>パワプロ2020 - 投球解析 - 2020-08-24 12-12-56-02</t>
    <phoneticPr fontId="1"/>
  </si>
  <si>
    <t>BT0/有6|</t>
    <phoneticPr fontId="1"/>
  </si>
  <si>
    <t>パワプロ2020 - 投球解析 - 2020-08-24 12-12-56-03</t>
    <phoneticPr fontId="1"/>
  </si>
  <si>
    <t>パワプロ2020 - 投球解析 - 2020-08-24 12-12-56-04</t>
    <phoneticPr fontId="1"/>
  </si>
  <si>
    <t>パワプロ2020 - 投球解析 - 2020-08-24 12-12-56-05</t>
    <phoneticPr fontId="1"/>
  </si>
  <si>
    <t>パワプロ2020 - 投球解析 - 2020-08-24 12-12-56-06</t>
    <phoneticPr fontId="1"/>
  </si>
  <si>
    <t>パワプロ2020 - 投球解析 - 2020-08-24 12-12-56-07</t>
    <phoneticPr fontId="1"/>
  </si>
  <si>
    <t>パワプロ2020 - 投球解析 - 2020-08-24 12-12-56-08</t>
    <phoneticPr fontId="1"/>
  </si>
  <si>
    <t>パワプロ2020 - 投球解析 - 2020-08-24 12-12-56-09</t>
    <phoneticPr fontId="1"/>
  </si>
  <si>
    <t>144</t>
    <phoneticPr fontId="1"/>
  </si>
  <si>
    <t>パワプロ2020 - 投球解析 - 2020-08-24 12-21-33-00</t>
    <phoneticPr fontId="1"/>
  </si>
  <si>
    <t>Cy</t>
    <phoneticPr fontId="1"/>
  </si>
  <si>
    <t>人1006|</t>
    <phoneticPr fontId="1"/>
  </si>
  <si>
    <t>パワプロ2020 - 投球解析 - 2020-08-24 12-21-33-01</t>
    <phoneticPr fontId="1"/>
  </si>
  <si>
    <t>パワプロ2020 - 投球解析 - 2020-08-24 12-21-33-02</t>
    <phoneticPr fontId="1"/>
  </si>
  <si>
    <t>パワプロ2020 - 投球解析 - 2020-08-24 12-21-33-03</t>
    <phoneticPr fontId="1"/>
  </si>
  <si>
    <t>パワプロ2020 - 投球解析 - 2020-08-24 12-21-33-04</t>
    <phoneticPr fontId="1"/>
  </si>
  <si>
    <t>パワプロ2020 - 投球解析 - 2020-08-24 12-21-33-05</t>
    <phoneticPr fontId="1"/>
  </si>
  <si>
    <t>パワプロ2020 - 投球解析 - 2020-08-24 12-21-33-06</t>
    <phoneticPr fontId="1"/>
  </si>
  <si>
    <t>00 6|</t>
    <phoneticPr fontId="1"/>
  </si>
  <si>
    <t>パワプロ2020 - 投球解析 - 2020-08-24 12-21-33-07</t>
    <phoneticPr fontId="1"/>
  </si>
  <si>
    <t>パワプロ2020 - 投球解析 - 2020-08-24 12-21-33-08</t>
    <phoneticPr fontId="1"/>
  </si>
  <si>
    <t>パワプロ2020 - 投球解析 - 2020-08-24 12-21-33-09</t>
    <phoneticPr fontId="1"/>
  </si>
  <si>
    <t>パワプロ2020 - 投球解析 - 2020-08-24 12-22-44-00</t>
    <phoneticPr fontId="1"/>
  </si>
  <si>
    <t>パワプロ2020 - 投球解析 - 2020-08-24 12-22-44-01</t>
    <phoneticPr fontId="1"/>
  </si>
  <si>
    <t>パワプロ2020 - 投球解析 - 2020-08-24 12-22-44-02</t>
    <phoneticPr fontId="1"/>
  </si>
  <si>
    <t>パワプロ2020 - 投球解析 - 2020-08-24 12-22-44-03</t>
    <phoneticPr fontId="1"/>
  </si>
  <si>
    <t>パワプロ2020 - 投球解析 - 2020-08-24 12-22-44-04</t>
    <phoneticPr fontId="1"/>
  </si>
  <si>
    <t>パワプロ2020 - 投球解析 - 2020-08-24 12-22-44-05</t>
    <phoneticPr fontId="1"/>
  </si>
  <si>
    <t>パワプロ2020 - 投球解析 - 2020-08-24 12-22-44-06</t>
    <phoneticPr fontId="1"/>
  </si>
  <si>
    <t>パワプロ2020 - 投球解析 - 2020-08-24 12-22-44-07</t>
    <phoneticPr fontId="1"/>
  </si>
  <si>
    <t>BN0 6|</t>
    <phoneticPr fontId="1"/>
  </si>
  <si>
    <t>パワプロ2020 - 投球解析 - 2020-08-24 12-22-44-08</t>
    <phoneticPr fontId="1"/>
  </si>
  <si>
    <t>パワプロ2020 - 投球解析 - 2020-08-24 12-22-44-09</t>
    <phoneticPr fontId="1"/>
  </si>
  <si>
    <t>パワプロ2020 - 投球解析 - 2020-08-24 12-24-03-00</t>
    <phoneticPr fontId="1"/>
  </si>
  <si>
    <t>パワプロ2020 - 投球解析 - 2020-08-24 12-24-03-01</t>
    <phoneticPr fontId="1"/>
  </si>
  <si>
    <t>パワプロ2020 - 投球解析 - 2020-08-24 12-24-03-02</t>
    <phoneticPr fontId="1"/>
  </si>
  <si>
    <t>パワプロ2020 - 投球解析 - 2020-08-24 12-24-03-03</t>
    <phoneticPr fontId="1"/>
  </si>
  <si>
    <t>パワプロ2020 - 投球解析 - 2020-08-24 12-24-03-04</t>
    <phoneticPr fontId="1"/>
  </si>
  <si>
    <t>パワプロ2020 - 投球解析 - 2020-08-24 12-24-03-05</t>
    <phoneticPr fontId="1"/>
  </si>
  <si>
    <t>Er</t>
    <phoneticPr fontId="1"/>
  </si>
  <si>
    <t>パワプロ2020 - 投球解析 - 2020-08-24 12-24-03-06</t>
    <phoneticPr fontId="1"/>
  </si>
  <si>
    <t>eL)</t>
    <phoneticPr fontId="1"/>
  </si>
  <si>
    <t>パワプロ2020 - 投球解析 - 2020-08-24 12-24-03-07</t>
    <phoneticPr fontId="1"/>
  </si>
  <si>
    <t>パワプロ2020 - 投球解析 - 2020-08-24 12-24-03-08</t>
    <phoneticPr fontId="1"/>
  </si>
  <si>
    <t>eb)</t>
    <phoneticPr fontId="1"/>
  </si>
  <si>
    <t>パワプロ2020 - 投球解析 - 2020-08-24 12-24-03-09</t>
    <phoneticPr fontId="1"/>
  </si>
  <si>
    <t>パワプロ2020 - 投球解析 - 2020-08-24 12-25-33-00</t>
    <phoneticPr fontId="1"/>
  </si>
  <si>
    <t>パワプロ2020 - 投球解析 - 2020-08-24 12-25-33-01</t>
    <phoneticPr fontId="1"/>
  </si>
  <si>
    <t>パワプロ2020 - 投球解析 - 2020-08-24 12-25-33-02</t>
    <phoneticPr fontId="1"/>
  </si>
  <si>
    <t>パワプロ2020 - 投球解析 - 2020-08-24 12-25-33-03</t>
    <phoneticPr fontId="1"/>
  </si>
  <si>
    <t>パワプロ2020 - 投球解析 - 2020-08-24 12-25-33-04</t>
    <phoneticPr fontId="1"/>
  </si>
  <si>
    <t>パワプロ2020 - 投球解析 - 2020-08-24 12-25-33-05</t>
    <phoneticPr fontId="1"/>
  </si>
  <si>
    <t>パワプロ2020 - 投球解析 - 2020-08-24 12-25-33-06</t>
    <phoneticPr fontId="1"/>
  </si>
  <si>
    <t>パワプロ2020 - 投球解析 - 2020-08-24 12-25-33-07</t>
    <phoneticPr fontId="1"/>
  </si>
  <si>
    <t>パワプロ2020 - 投球解析 - 2020-08-24 12-25-33-08</t>
    <phoneticPr fontId="1"/>
  </si>
  <si>
    <t>パワプロ2020 - 投球解析 - 2020-08-24 12-25-33-09</t>
    <phoneticPr fontId="1"/>
  </si>
  <si>
    <t>パワプロ2020 - 投球解析 - 2020-08-24 12-26-53-00</t>
    <phoneticPr fontId="1"/>
  </si>
  <si>
    <t>パワプロ2020 - 投球解析 - 2020-08-24 12-26-53-01</t>
    <phoneticPr fontId="1"/>
  </si>
  <si>
    <t>パワプロ2020 - 投球解析 - 2020-08-24 12-26-53-02</t>
    <phoneticPr fontId="1"/>
  </si>
  <si>
    <t>パワプロ2020 - 投球解析 - 2020-08-24 12-26-53-03</t>
    <phoneticPr fontId="1"/>
  </si>
  <si>
    <t>パワプロ2020 - 投球解析 - 2020-08-24 12-26-53-04</t>
    <phoneticPr fontId="1"/>
  </si>
  <si>
    <t>パワプロ2020 - 投球解析 - 2020-08-24 12-26-53-05</t>
    <phoneticPr fontId="1"/>
  </si>
  <si>
    <t>パワプロ2020 - 投球解析 - 2020-08-24 12-26-53-06</t>
    <phoneticPr fontId="1"/>
  </si>
  <si>
    <t>パワプロ2020 - 投球解析 - 2020-08-24 12-26-53-07</t>
    <phoneticPr fontId="1"/>
  </si>
  <si>
    <t>パワプロ2020 - 投球解析 - 2020-08-24 12-26-53-08</t>
    <phoneticPr fontId="1"/>
  </si>
  <si>
    <t>パワプロ2020 - 投球解析 - 2020-08-24 12-28-05-00</t>
    <phoneticPr fontId="1"/>
  </si>
  <si>
    <t>パワプロ2020 - 投球解析 - 2020-08-24 12-28-05-01</t>
    <phoneticPr fontId="1"/>
  </si>
  <si>
    <t>IEWBS1</t>
    <phoneticPr fontId="1"/>
  </si>
  <si>
    <t>パワプロ2020 - 投球解析 - 2020-08-24 12-28-05-02</t>
    <phoneticPr fontId="1"/>
  </si>
  <si>
    <t>パワプロ2020 - 投球解析 - 2020-08-24 12-28-05-03</t>
    <phoneticPr fontId="1"/>
  </si>
  <si>
    <t>BIO0EWBS1</t>
    <phoneticPr fontId="1"/>
  </si>
  <si>
    <t>パワプロ2020 - 投球解析 - 2020-08-24 12-28-05-04</t>
    <phoneticPr fontId="1"/>
  </si>
  <si>
    <t>パワプロ2020 - 投球解析 - 2020-08-24 12-28-05-05</t>
    <phoneticPr fontId="1"/>
  </si>
  <si>
    <t>IOEWBS1</t>
    <phoneticPr fontId="1"/>
  </si>
  <si>
    <t>パワプロ2020 - 投球解析 - 2020-08-24 12-28-05-06</t>
    <phoneticPr fontId="1"/>
  </si>
  <si>
    <t>パワプロ2020 - 投球解析 - 2020-08-24 12-28-05-07</t>
    <phoneticPr fontId="1"/>
  </si>
  <si>
    <t>パワプロ2020 - 投球解析 - 2020-08-24 12-28-05-08</t>
    <phoneticPr fontId="1"/>
  </si>
  <si>
    <t>パワプロ2020 - 投球解析 - 2020-08-24 12-28-05-09</t>
    <phoneticPr fontId="1"/>
  </si>
  <si>
    <t>パワプロ2020 - 投球解析 - 2020-08-24 12-32-08-00</t>
    <phoneticPr fontId="1"/>
  </si>
  <si>
    <t>パワプロ2020 - 投球解析 - 2020-08-24 12-32-08-01</t>
    <phoneticPr fontId="1"/>
  </si>
  <si>
    <t>パワプロ2020 - 投球解析 - 2020-08-24 12-32-08-02</t>
    <phoneticPr fontId="1"/>
  </si>
  <si>
    <t>パワプロ2020 - 投球解析 - 2020-08-24 12-32-08-03</t>
    <phoneticPr fontId="1"/>
  </si>
  <si>
    <t>パワプロ2020 - 投球解析 - 2020-08-24 12-32-08-04</t>
    <phoneticPr fontId="1"/>
  </si>
  <si>
    <t>Co</t>
    <phoneticPr fontId="1"/>
  </si>
  <si>
    <t>パワプロ2020 - 投球解析 - 2020-08-24 12-32-08-05</t>
    <phoneticPr fontId="1"/>
  </si>
  <si>
    <t>パワプロ2020 - 投球解析 - 2020-08-24 12-32-08-06</t>
    <phoneticPr fontId="1"/>
  </si>
  <si>
    <t>set)</t>
    <phoneticPr fontId="1"/>
  </si>
  <si>
    <t>パワプロ2020 - 投球解析 - 2020-08-24 12-32-08-07</t>
    <phoneticPr fontId="1"/>
  </si>
  <si>
    <t>パワプロ2020 - 投球解析 - 2020-08-24 12-32-08-08</t>
    <phoneticPr fontId="1"/>
  </si>
  <si>
    <t>パワプロ2020 - 投球解析 - 2020-08-24 12-32-08-09</t>
    <phoneticPr fontId="1"/>
  </si>
  <si>
    <t>パワプロ2020 - 投球解析 - 2020-08-24 12-33-48-00</t>
    <phoneticPr fontId="1"/>
  </si>
  <si>
    <t>パワプロ2020 - 投球解析 - 2020-08-24 12-33-48-01</t>
    <phoneticPr fontId="1"/>
  </si>
  <si>
    <t>パワプロ2020 - 投球解析 - 2020-08-24 12-33-48-02</t>
    <phoneticPr fontId="1"/>
  </si>
  <si>
    <t>パワプロ2020 - 投球解析 - 2020-08-24 12-33-48-03</t>
    <phoneticPr fontId="1"/>
  </si>
  <si>
    <t>パワプロ2020 - 投球解析 - 2020-08-24 12-33-48-04</t>
    <phoneticPr fontId="1"/>
  </si>
  <si>
    <t>パワプロ2020 - 投球解析 - 2020-08-24 12-33-48-05</t>
    <phoneticPr fontId="1"/>
  </si>
  <si>
    <t>パワプロ2020 - 投球解析 - 2020-08-24 12-33-48-06</t>
    <phoneticPr fontId="1"/>
  </si>
  <si>
    <t>パワプロ2020 - 投球解析 - 2020-08-24 12-33-48-07</t>
    <phoneticPr fontId="1"/>
  </si>
  <si>
    <t>パワプロ2020 - 投球解析 - 2020-08-24 12-33-48-08</t>
    <phoneticPr fontId="1"/>
  </si>
  <si>
    <t>パワプロ2020 - 投球解析 - 2020-08-24 12-33-48-09</t>
    <phoneticPr fontId="1"/>
  </si>
  <si>
    <t>パワプロ2020 - 投球解析 - 2020-08-24 12-35-33-00</t>
    <phoneticPr fontId="1"/>
  </si>
  <si>
    <t>パワプロ2020 - 投球解析 - 2020-08-24 12-35-33-01</t>
    <phoneticPr fontId="1"/>
  </si>
  <si>
    <t>パワプロ2020 - 投球解析 - 2020-08-24 12-35-33-02</t>
    <phoneticPr fontId="1"/>
  </si>
  <si>
    <t>13)</t>
    <phoneticPr fontId="1"/>
  </si>
  <si>
    <t>パワプロ2020 - 投球解析 - 2020-08-24 12-35-33-03</t>
    <phoneticPr fontId="1"/>
  </si>
  <si>
    <t>cl)</t>
    <phoneticPr fontId="1"/>
  </si>
  <si>
    <t>パワプロ2020 - 投球解析 - 2020-08-24 12-35-33-04</t>
    <phoneticPr fontId="1"/>
  </si>
  <si>
    <t>パワプロ2020 - 投球解析 - 2020-08-24 12-35-33-05</t>
    <phoneticPr fontId="1"/>
  </si>
  <si>
    <t>パワプロ2020 - 投球解析 - 2020-08-24 12-35-33-06</t>
    <phoneticPr fontId="1"/>
  </si>
  <si>
    <t>パワプロ2020 - 投球解析 - 2020-08-24 12-35-33-07</t>
    <phoneticPr fontId="1"/>
  </si>
  <si>
    <t>パワプロ2020 - 投球解析 - 2020-08-24 12-35-33-08</t>
    <phoneticPr fontId="1"/>
  </si>
  <si>
    <t>パワプロ2020 - 投球解析 - 2020-08-24 12-35-33-09</t>
    <phoneticPr fontId="1"/>
  </si>
  <si>
    <t>60還還|</t>
    <phoneticPr fontId="1"/>
  </si>
  <si>
    <t>パワプロ2020 - 投球解析 - 2020-08-24 12-36-56-00</t>
    <phoneticPr fontId="1"/>
  </si>
  <si>
    <t>パワプロ2020 - 投球解析 - 2020-08-24 12-36-56-01</t>
    <phoneticPr fontId="1"/>
  </si>
  <si>
    <t>パワプロ2020 - 投球解析 - 2020-08-24 12-36-56-02</t>
    <phoneticPr fontId="1"/>
  </si>
  <si>
    <t>パワプロ2020 - 投球解析 - 2020-08-24 12-36-56-03</t>
    <phoneticPr fontId="1"/>
  </si>
  <si>
    <t>パワプロ2020 - 投球解析 - 2020-08-24 12-36-56-04</t>
    <phoneticPr fontId="1"/>
  </si>
  <si>
    <t>パワプロ2020 - 投球解析 - 2020-08-24 12-36-56-05</t>
    <phoneticPr fontId="1"/>
  </si>
  <si>
    <t>パワプロ2020 - 投球解析 - 2020-08-24 12-36-56-06</t>
    <phoneticPr fontId="1"/>
  </si>
  <si>
    <t>パワプロ2020 - 投球解析 - 2020-08-24 12-36-56-07</t>
    <phoneticPr fontId="1"/>
  </si>
  <si>
    <t>パワプロ2020 - 投球解析 - 2020-08-24 12-36-56-08</t>
    <phoneticPr fontId="1"/>
  </si>
  <si>
    <t>パワプロ2020 - 投球解析 - 2020-08-24 12-36-56-09</t>
    <phoneticPr fontId="1"/>
  </si>
  <si>
    <t>パワプロ2020 - 投球解析 - 2020-08-24 12-38-24-00</t>
    <phoneticPr fontId="1"/>
  </si>
  <si>
    <t>パワプロ2020 - 投球解析 - 2020-08-24 12-38-24-01</t>
    <phoneticPr fontId="1"/>
  </si>
  <si>
    <t>パワプロ2020 - 投球解析 - 2020-08-24 12-38-24-02</t>
    <phoneticPr fontId="1"/>
  </si>
  <si>
    <t>パワプロ2020 - 投球解析 - 2020-08-24 12-38-24-03</t>
    <phoneticPr fontId="1"/>
  </si>
  <si>
    <t>a 5)</t>
    <phoneticPr fontId="1"/>
  </si>
  <si>
    <t>パワプロ2020 - 投球解析 - 2020-08-24 12-38-24-04</t>
    <phoneticPr fontId="1"/>
  </si>
  <si>
    <t>パワプロ2020 - 投球解析 - 2020-08-24 12-38-24-05</t>
    <phoneticPr fontId="1"/>
  </si>
  <si>
    <t>パワプロ2020 - 投球解析 - 2020-08-24 12-38-24-06</t>
    <phoneticPr fontId="1"/>
  </si>
  <si>
    <t>パワプロ2020 - 投球解析 - 2020-08-24 12-38-24-07</t>
    <phoneticPr fontId="1"/>
  </si>
  <si>
    <t>パワプロ2020 - 投球解析 - 2020-08-24 12-38-24-08</t>
    <phoneticPr fontId="1"/>
  </si>
  <si>
    <t>パワプロ2020 - 投球解析 - 2020-08-24 12-38-24-09</t>
    <phoneticPr fontId="1"/>
  </si>
  <si>
    <t>パワプロ2020 - 投球解析 - 2020-08-24 12-39-57-00</t>
    <phoneticPr fontId="1"/>
  </si>
  <si>
    <t>パワプロ2020 - 投球解析 - 2020-08-24 12-39-57-01</t>
    <phoneticPr fontId="1"/>
  </si>
  <si>
    <t>DD0O)() 1</t>
    <phoneticPr fontId="1"/>
  </si>
  <si>
    <t>パワプロ2020 - 投球解析 - 2020-08-24 12-39-57-02</t>
    <phoneticPr fontId="1"/>
  </si>
  <si>
    <t>パワプロ2020 - 投球解析 - 2020-08-24 12-39-57-03</t>
    <phoneticPr fontId="1"/>
  </si>
  <si>
    <t>パワプロ2020 - 投球解析 - 2020-08-24 12-39-57-04</t>
    <phoneticPr fontId="1"/>
  </si>
  <si>
    <t>パワプロ2020 - 投球解析 - 2020-08-24 12-39-57-05</t>
    <phoneticPr fontId="1"/>
  </si>
  <si>
    <t>パワプロ2020 - 投球解析 - 2020-08-24 12-39-57-06</t>
    <phoneticPr fontId="1"/>
  </si>
  <si>
    <t>パワプロ2020 - 投球解析 - 2020-08-24 12-39-57-07</t>
    <phoneticPr fontId="1"/>
  </si>
  <si>
    <t>パワプロ2020 - 投球解析 - 2020-08-24 12-39-57-08</t>
    <phoneticPr fontId="1"/>
  </si>
  <si>
    <t>パワプロ2020 - 投球解析 - 2020-08-24 12-39-57-09</t>
    <phoneticPr fontId="1"/>
  </si>
  <si>
    <t>パワプロ2020 - 投球解析 - 2020-08-24 12-41-25-00</t>
    <phoneticPr fontId="1"/>
  </si>
  <si>
    <t>パワプロ2020 - 投球解析 - 2020-08-24 12-41-25-01</t>
    <phoneticPr fontId="1"/>
  </si>
  <si>
    <t>パワプロ2020 - 投球解析 - 2020-08-24 12-41-25-02</t>
    <phoneticPr fontId="1"/>
  </si>
  <si>
    <t>パワプロ2020 - 投球解析 - 2020-08-24 12-41-25-03</t>
    <phoneticPr fontId="1"/>
  </si>
  <si>
    <t>パワプロ2020 - 投球解析 - 2020-08-24 12-41-25-04</t>
    <phoneticPr fontId="1"/>
  </si>
  <si>
    <t>パワプロ2020 - 投球解析 - 2020-08-24 12-41-25-05</t>
    <phoneticPr fontId="1"/>
  </si>
  <si>
    <t>パワプロ2020 - 投球解析 - 2020-08-24 12-41-25-06</t>
    <phoneticPr fontId="1"/>
  </si>
  <si>
    <t>パワプロ2020 - 投球解析 - 2020-08-24 12-41-25-07</t>
    <phoneticPr fontId="1"/>
  </si>
  <si>
    <t>パワプロ2020 - 投球解析 - 2020-08-24 12-41-25-08</t>
    <phoneticPr fontId="1"/>
  </si>
  <si>
    <t>パワプロ2020 - 投球解析 - 2020-08-24 12-41-25-09</t>
    <phoneticPr fontId="1"/>
  </si>
  <si>
    <t>パワプロ2020 - 投球解析 - 2020-08-24 12-42-52-00</t>
    <phoneticPr fontId="1"/>
  </si>
  <si>
    <t>レンと多ンた</t>
    <phoneticPr fontId="1"/>
  </si>
  <si>
    <t>パワプロ2020 - 投球解析 - 2020-08-24 12-42-52-01</t>
    <phoneticPr fontId="1"/>
  </si>
  <si>
    <t>パワプロ2020 - 投球解析 - 2020-08-24 12-42-52-02</t>
    <phoneticPr fontId="1"/>
  </si>
  <si>
    <t>パワプロ2020 - 投球解析 - 2020-08-24 12-42-52-03</t>
    <phoneticPr fontId="1"/>
  </si>
  <si>
    <t>DD0O) 0() 1</t>
    <phoneticPr fontId="1"/>
  </si>
  <si>
    <t>パワプロ2020 - 投球解析 - 2020-08-24 12-42-52-04</t>
    <phoneticPr fontId="1"/>
  </si>
  <si>
    <t>パワプロ2020 - 投球解析 - 2020-08-24 12-42-52-05</t>
    <phoneticPr fontId="1"/>
  </si>
  <si>
    <t>ロレウンと人ンた</t>
    <phoneticPr fontId="1"/>
  </si>
  <si>
    <t>パワプロ2020 - 投球解析 - 2020-08-24 12-42-52-06</t>
    <phoneticPr fontId="1"/>
  </si>
  <si>
    <t>パワプロ2020 - 投球解析 - 2020-08-24 12-42-52-07</t>
    <phoneticPr fontId="1"/>
  </si>
  <si>
    <t>パワプロ2020 - 投球解析 - 2020-08-24 12-42-52-08</t>
    <phoneticPr fontId="1"/>
  </si>
  <si>
    <t>パワプロ2020 - 投球解析 - 2020-08-24 12-42-52-09</t>
    <phoneticPr fontId="1"/>
  </si>
  <si>
    <t>パワプロ2020 - 投球解析 - 2020-08-24 12-44-26-00</t>
    <phoneticPr fontId="1"/>
  </si>
  <si>
    <t>パワプロ2020 - 投球解析 - 2020-08-24 12-44-26-01</t>
    <phoneticPr fontId="1"/>
  </si>
  <si>
    <t>パワプロ2020 - 投球解析 - 2020-08-24 12-44-26-02</t>
    <phoneticPr fontId="1"/>
  </si>
  <si>
    <t>パワプロ2020 - 投球解析 - 2020-08-24 12-44-26-03</t>
    <phoneticPr fontId="1"/>
  </si>
  <si>
    <t>ジリルクガルル</t>
    <phoneticPr fontId="1"/>
  </si>
  <si>
    <t>パワプロ2020 - 投球解析 - 2020-08-24 12-44-26-04</t>
    <phoneticPr fontId="1"/>
  </si>
  <si>
    <t>パワプロ2020 - 投球解析 - 2020-08-24 12-44-26-05</t>
    <phoneticPr fontId="1"/>
  </si>
  <si>
    <t>パワプロ2020 - 投球解析 - 2020-08-24 12-44-26-06</t>
    <phoneticPr fontId="1"/>
  </si>
  <si>
    <t>パワプロ2020 - 投球解析 - 2020-08-24 12-44-26-07</t>
    <phoneticPr fontId="1"/>
  </si>
  <si>
    <t>パワプロ2020 - 投球解析 - 2020-08-24 12-44-26-08</t>
    <phoneticPr fontId="1"/>
  </si>
  <si>
    <t>パワプロ2020 - 投球解析 - 2020-08-24 12-44-26-09</t>
    <phoneticPr fontId="1"/>
  </si>
  <si>
    <t>パワプロ2020 - 投球解析 - 2020-08-24 12-44-26-10</t>
    <phoneticPr fontId="1"/>
  </si>
  <si>
    <t>パワプロ2020 - 投球解析 - 2020-08-24 12-44-26-11</t>
    <phoneticPr fontId="1"/>
  </si>
  <si>
    <t>パワプロ2020 - 投球解析 - 2020-08-24 12-44-26-17</t>
    <phoneticPr fontId="1"/>
  </si>
  <si>
    <t>パワプロ2020 - 投球解析 - 2020-08-24 12-46-03-00</t>
    <phoneticPr fontId="1"/>
  </si>
  <si>
    <t>パワプロ2020 - 投球解析 - 2020-08-24 12-46-03-01</t>
    <phoneticPr fontId="1"/>
  </si>
  <si>
    <t>パワプロ2020 - 投球解析 - 2020-08-24 12-46-03-02</t>
    <phoneticPr fontId="1"/>
  </si>
  <si>
    <t>1ee</t>
    <phoneticPr fontId="1"/>
  </si>
  <si>
    <t>パワプロ2020 - 投球解析 - 2020-08-24 12-46-03-03</t>
    <phoneticPr fontId="1"/>
  </si>
  <si>
    <t>パワプロ2020 - 投球解析 - 2020-08-24 12-46-03-04</t>
    <phoneticPr fontId="1"/>
  </si>
  <si>
    <t>パワプロ2020 - 投球解析 - 2020-08-24 12-46-03-05</t>
    <phoneticPr fontId="1"/>
  </si>
  <si>
    <t>パワプロ2020 - 投球解析 - 2020-08-24 12-46-03-06</t>
    <phoneticPr fontId="1"/>
  </si>
  <si>
    <t>パワプロ2020 - 投球解析 - 2020-08-24 12-46-03-07</t>
    <phoneticPr fontId="1"/>
  </si>
  <si>
    <t>パワプロ2020 - 投球解析 - 2020-08-24 12-46-03-08</t>
    <phoneticPr fontId="1"/>
  </si>
  <si>
    <t>パワプロ2020 - 投球解析 - 2020-08-24 12-46-03-09</t>
    <phoneticPr fontId="1"/>
  </si>
  <si>
    <t>パワプロ2020 - 投球解析 - 2020-08-24 12-46-03-10</t>
    <phoneticPr fontId="1"/>
  </si>
  <si>
    <t>パワプロ2020 - 投球解析 - 2020-08-24 12-46-03-11</t>
    <phoneticPr fontId="1"/>
  </si>
  <si>
    <t>パワプロ2020 - 投球解析 - 2020-08-24 12-46-03-15</t>
    <phoneticPr fontId="1"/>
  </si>
  <si>
    <t>パワプロ2020 - 投球解析 - 2020-08-24 12-46-03-16</t>
    <phoneticPr fontId="1"/>
  </si>
  <si>
    <t>パワプロ2020 - 投球解析 - 2020-08-24 12-46-03-18</t>
    <phoneticPr fontId="1"/>
  </si>
  <si>
    <t>DD00) 2</t>
    <phoneticPr fontId="1"/>
  </si>
  <si>
    <t>パワプロ2020 - 投球解析 - 2020-08-24 12-47-45-00</t>
    <phoneticPr fontId="1"/>
  </si>
  <si>
    <t>IN0EWW/</t>
    <phoneticPr fontId="1"/>
  </si>
  <si>
    <t>パワプロ2020 - 投球解析 - 2020-08-24 12-47-45-01</t>
    <phoneticPr fontId="1"/>
  </si>
  <si>
    <t>00EOW/</t>
    <phoneticPr fontId="1"/>
  </si>
  <si>
    <t>パワプロ2020 - 投球解析 - 2020-08-24 12-47-45-02</t>
    <phoneticPr fontId="1"/>
  </si>
  <si>
    <t>DDO00)2</t>
    <phoneticPr fontId="1"/>
  </si>
  <si>
    <t>パワプロ2020 - 投球解析 - 2020-08-24 12-47-45-03</t>
    <phoneticPr fontId="1"/>
  </si>
  <si>
    <t>DDO00) 2</t>
    <phoneticPr fontId="1"/>
  </si>
  <si>
    <t>パワプロ2020 - 投球解析 - 2020-08-24 12-47-45-04</t>
    <phoneticPr fontId="1"/>
  </si>
  <si>
    <t>BBI0EOW/</t>
    <phoneticPr fontId="1"/>
  </si>
  <si>
    <t>パワプロ2020 - 投球解析 - 2020-08-24 12-47-45-05</t>
    <phoneticPr fontId="1"/>
  </si>
  <si>
    <t>パワプロ2020 - 投球解析 - 2020-08-24 12-47-45-06</t>
    <phoneticPr fontId="1"/>
  </si>
  <si>
    <t>BI0EWW/</t>
    <phoneticPr fontId="1"/>
  </si>
  <si>
    <t>パワプロ2020 - 投球解析 - 2020-08-24 12-47-45-07</t>
    <phoneticPr fontId="1"/>
  </si>
  <si>
    <t>DD00)2</t>
    <phoneticPr fontId="1"/>
  </si>
  <si>
    <t>パワプロ2020 - 投球解析 - 2020-08-24 12-47-45-08</t>
    <phoneticPr fontId="1"/>
  </si>
  <si>
    <t>BI0EOW/</t>
    <phoneticPr fontId="1"/>
  </si>
  <si>
    <t>パワプロ2020 - 投球解析 - 2020-08-24 12-47-45-09</t>
    <phoneticPr fontId="1"/>
  </si>
  <si>
    <t>パワプロ2020 - 投球解析 - 2020-08-24 12-49-17-00</t>
    <phoneticPr fontId="1"/>
  </si>
  <si>
    <t>パワプロ2020 - 投球解析 - 2020-08-24 12-49-17-01</t>
    <phoneticPr fontId="1"/>
  </si>
  <si>
    <t>パワプロ2020 - 投球解析 - 2020-08-24 12-49-17-02</t>
    <phoneticPr fontId="1"/>
  </si>
  <si>
    <t>パワプロ2020 - 投球解析 - 2020-08-24 12-49-17-03</t>
    <phoneticPr fontId="1"/>
  </si>
  <si>
    <t>パワプロ2020 - 投球解析 - 2020-08-24 12-49-17-04</t>
    <phoneticPr fontId="1"/>
  </si>
  <si>
    <t>パワプロ2020 - 投球解析 - 2020-08-24 12-49-17-05</t>
    <phoneticPr fontId="1"/>
  </si>
  <si>
    <t>パワプロ2020 - 投球解析 - 2020-08-24 12-49-17-06</t>
    <phoneticPr fontId="1"/>
  </si>
  <si>
    <t>パワプロ2020 - 投球解析 - 2020-08-24 12-50-30-00</t>
    <phoneticPr fontId="1"/>
  </si>
  <si>
    <t>パワプロ2020 - 投球解析 - 2020-08-24 12-50-30-01</t>
    <phoneticPr fontId="1"/>
  </si>
  <si>
    <t>パワプロ2020 - 投球解析 - 2020-08-24 12-50-30-02</t>
    <phoneticPr fontId="1"/>
  </si>
  <si>
    <t>パワプロ2020 - 投球解析 - 2020-08-24 12-50-30-03</t>
    <phoneticPr fontId="1"/>
  </si>
  <si>
    <t>パワプロ2020 - 投球解析 - 2020-08-24 12-50-30-04</t>
    <phoneticPr fontId="1"/>
  </si>
  <si>
    <t>パワプロ2020 - 投球解析 - 2020-08-24 12-50-30-05</t>
    <phoneticPr fontId="1"/>
  </si>
  <si>
    <t>BI0BWW/</t>
    <phoneticPr fontId="1"/>
  </si>
  <si>
    <t>パワプロ2020 - 投球解析 - 2020-08-24 12-50-30-06</t>
    <phoneticPr fontId="1"/>
  </si>
  <si>
    <t>パワプロ2020 - 投球解析 - 2020-08-24 12-50-30-07</t>
    <phoneticPr fontId="1"/>
  </si>
  <si>
    <t>パワプロ2020 - 投球解析 - 2020-08-24 12-50-30-08</t>
    <phoneticPr fontId="1"/>
  </si>
  <si>
    <t>パワプロ2020 - 投球解析 - 2020-08-24 12-50-30-09</t>
    <phoneticPr fontId="1"/>
  </si>
  <si>
    <t>パワプロ2020 - 投球解析 - 2020-08-24 12-52-05-00</t>
    <phoneticPr fontId="1"/>
  </si>
  <si>
    <t>パワプロ2020 - 投球解析 - 2020-08-24 12-52-05-01</t>
    <phoneticPr fontId="1"/>
  </si>
  <si>
    <t>パワプロ2020 - 投球解析 - 2020-08-24 12-52-05-02</t>
    <phoneticPr fontId="1"/>
  </si>
  <si>
    <t>パワプロ2020 - 投球解析 - 2020-08-24 12-52-05-03</t>
    <phoneticPr fontId="1"/>
  </si>
  <si>
    <t>alr 5)</t>
    <phoneticPr fontId="1"/>
  </si>
  <si>
    <t>パワプロ2020 - 投球解析 - 2020-08-24 12-52-05-04</t>
    <phoneticPr fontId="1"/>
  </si>
  <si>
    <t>パワプロ2020 - 投球解析 - 2020-08-24 12-52-05-05</t>
    <phoneticPr fontId="1"/>
  </si>
  <si>
    <t>パワプロ2020 - 投球解析 - 2020-08-24 12-52-05-06</t>
    <phoneticPr fontId="1"/>
  </si>
  <si>
    <t>パワプロ2020 - 投球解析 - 2020-08-24 12-52-05-07</t>
    <phoneticPr fontId="1"/>
  </si>
  <si>
    <t>パワプロ2020 - 投球解析 - 2020-08-24 12-52-05-08</t>
    <phoneticPr fontId="1"/>
  </si>
  <si>
    <t>パワプロ2020 - 投球解析 - 2020-08-24 12-52-05-09</t>
    <phoneticPr fontId="1"/>
  </si>
  <si>
    <t>に=</t>
    <phoneticPr fontId="1"/>
  </si>
  <si>
    <t>MOEWW/</t>
    <phoneticPr fontId="1"/>
  </si>
  <si>
    <t>パワプロ2020 - 投球解析 - 2020-08-24 12-53-43-00</t>
    <phoneticPr fontId="1"/>
  </si>
  <si>
    <t>ET}</t>
    <phoneticPr fontId="1"/>
  </si>
  <si>
    <t>パワプロ2020 - 投球解析 - 2020-08-24 12-53-43-01</t>
    <phoneticPr fontId="1"/>
  </si>
  <si>
    <t>パワプロ2020 - 投球解析 - 2020-08-24 12-53-43-02</t>
    <phoneticPr fontId="1"/>
  </si>
  <si>
    <t>パワプロ2020 - 投球解析 - 2020-08-24 12-53-43-03</t>
    <phoneticPr fontId="1"/>
  </si>
  <si>
    <t>100EWW/</t>
    <phoneticPr fontId="1"/>
  </si>
  <si>
    <t>パワプロ2020 - 投球解析 - 2020-08-24 12-53-43-04</t>
    <phoneticPr fontId="1"/>
  </si>
  <si>
    <t>パワプロ2020 - 投球解析 - 2020-08-24 12-53-43-05</t>
    <phoneticPr fontId="1"/>
  </si>
  <si>
    <t>EL</t>
    <phoneticPr fontId="1"/>
  </si>
  <si>
    <t>パワプロ2020 - 投球解析 - 2020-08-24 12-53-43-06</t>
    <phoneticPr fontId="1"/>
  </si>
  <si>
    <t>パワプロ2020 - 投球解析 - 2020-08-24 12-53-43-07</t>
    <phoneticPr fontId="1"/>
  </si>
  <si>
    <t>パワプロ2020 - 投球解析 - 2020-08-24 12-53-43-08</t>
    <phoneticPr fontId="1"/>
  </si>
  <si>
    <t>パワプロ2020 - 投球解析 - 2020-08-24 12-53-43-09</t>
    <phoneticPr fontId="1"/>
  </si>
  <si>
    <t>DDO17</t>
    <phoneticPr fontId="1"/>
  </si>
  <si>
    <t>パワプロ2020 - 投球解析 - 2020-08-24 12-55-39-00</t>
    <phoneticPr fontId="1"/>
  </si>
  <si>
    <t>パワプロ2020 - 投球解析 - 2020-08-24 12-55-39-01</t>
    <phoneticPr fontId="1"/>
  </si>
  <si>
    <t>パワプロ2020 - 投球解析 - 2020-08-24 12-55-39-02</t>
    <phoneticPr fontId="1"/>
  </si>
  <si>
    <t>パワプロ2020 - 投球解析 - 2020-08-24 12-55-39-03</t>
    <phoneticPr fontId="1"/>
  </si>
  <si>
    <t>パワプロ2020 - 投球解析 - 2020-08-24 12-55-39-04</t>
    <phoneticPr fontId="1"/>
  </si>
  <si>
    <t>パワプロ2020 - 投球解析 - 2020-08-24 12-55-39-05</t>
    <phoneticPr fontId="1"/>
  </si>
  <si>
    <t>DDO017</t>
    <phoneticPr fontId="1"/>
  </si>
  <si>
    <t>パワプロ2020 - 投球解析 - 2020-08-24 12-55-39-06</t>
    <phoneticPr fontId="1"/>
  </si>
  <si>
    <t>パワプロ2020 - 投球解析 - 2020-08-24 12-55-39-07</t>
    <phoneticPr fontId="1"/>
  </si>
  <si>
    <t>パワプロ2020 - 投球解析 - 2020-08-24 12-55-39-08</t>
    <phoneticPr fontId="1"/>
  </si>
  <si>
    <t>パワプロ2020 - 投球解析 - 2020-08-24 12-55-39-09</t>
    <phoneticPr fontId="1"/>
  </si>
  <si>
    <t>パワプロ2020 - 投球解析 - 2020-08-24 12-58-52-00</t>
    <phoneticPr fontId="1"/>
  </si>
  <si>
    <t>パワプロ2020 - 投球解析 - 2020-08-24 12-58-52-01</t>
    <phoneticPr fontId="1"/>
  </si>
  <si>
    <t>パワプロ2020 - 投球解析 - 2020-08-24 12-58-52-02</t>
    <phoneticPr fontId="1"/>
  </si>
  <si>
    <t>パワプロ2020 - 投球解析 - 2020-08-24 12-58-52-03</t>
    <phoneticPr fontId="1"/>
  </si>
  <si>
    <t>にコーア衝た</t>
    <phoneticPr fontId="1"/>
  </si>
  <si>
    <t>パワプロ2020 - 投球解析 - 2020-08-24 12-58-52-04</t>
    <phoneticPr fontId="1"/>
  </si>
  <si>
    <t>パワプロ2020 - 投球解析 - 2020-08-24 12-58-52-05</t>
    <phoneticPr fontId="1"/>
  </si>
  <si>
    <t>パワプロ2020 - 投球解析 - 2020-08-24 12-58-52-06</t>
    <phoneticPr fontId="1"/>
  </si>
  <si>
    <t>パワプロ2020 - 投球解析 - 2020-08-24 12-58-52-07</t>
    <phoneticPr fontId="1"/>
  </si>
  <si>
    <t>パワプロ2020 - 投球解析 - 2020-08-24 12-58-52-08</t>
    <phoneticPr fontId="1"/>
  </si>
  <si>
    <t>パワプロ2020 - 投球解析 - 2020-08-24 12-58-52-09</t>
    <phoneticPr fontId="1"/>
  </si>
  <si>
    <t>パワプロ2020 - 投球解析 - 2020-08-24 13-00-20-00</t>
    <phoneticPr fontId="1"/>
  </si>
  <si>
    <t>パワプロ2020 - 投球解析 - 2020-08-24 13-00-20-01</t>
    <phoneticPr fontId="1"/>
  </si>
  <si>
    <t>パワプロ2020 - 投球解析 - 2020-08-24 13-00-20-02</t>
    <phoneticPr fontId="1"/>
  </si>
  <si>
    <t>eT</t>
    <phoneticPr fontId="1"/>
  </si>
  <si>
    <t>パワプロ2020 - 投球解析 - 2020-08-24 13-00-20-03</t>
    <phoneticPr fontId="1"/>
  </si>
  <si>
    <t>パワプロ2020 - 投球解析 - 2020-08-24 13-00-20-04</t>
    <phoneticPr fontId="1"/>
  </si>
  <si>
    <t>パワプロ2020 - 投球解析 - 2020-08-24 13-00-20-05</t>
    <phoneticPr fontId="1"/>
  </si>
  <si>
    <t>パワプロ2020 - 投球解析 - 2020-08-24 13-00-20-06</t>
    <phoneticPr fontId="1"/>
  </si>
  <si>
    <t>ロレウンとレンた</t>
    <phoneticPr fontId="1"/>
  </si>
  <si>
    <t>パワプロ2020 - 投球解析 - 2020-08-24 13-00-20-07</t>
    <phoneticPr fontId="1"/>
  </si>
  <si>
    <t>パワプロ2020 - 投球解析 - 2020-08-24 13-00-20-08</t>
    <phoneticPr fontId="1"/>
  </si>
  <si>
    <t>パワプロ2020 - 投球解析 - 2020-08-24 13-02-04-00</t>
    <phoneticPr fontId="1"/>
  </si>
  <si>
    <t>こす</t>
    <phoneticPr fontId="1"/>
  </si>
  <si>
    <t>パワプロ2020 - 投球解析 - 2020-08-24 13-02-04-01</t>
    <phoneticPr fontId="1"/>
  </si>
  <si>
    <t>パワプロ2020 - 投球解析 - 2020-08-24 13-02-04-02</t>
    <phoneticPr fontId="1"/>
  </si>
  <si>
    <t>パワプロ2020 - 投球解析 - 2020-08-24 13-02-04-03</t>
    <phoneticPr fontId="1"/>
  </si>
  <si>
    <t>パワプロ2020 - 投球解析 - 2020-08-24 13-02-04-04</t>
    <phoneticPr fontId="1"/>
  </si>
  <si>
    <t>パワプロ2020 - 投球解析 - 2020-08-24 13-02-04-05</t>
    <phoneticPr fontId="1"/>
  </si>
  <si>
    <t>リト</t>
    <phoneticPr fontId="1"/>
  </si>
  <si>
    <t>パワプロ2020 - 投球解析 - 2020-08-24 13-02-04-06</t>
    <phoneticPr fontId="1"/>
  </si>
  <si>
    <t>パワプロ2020 - 投球解析 - 2020-08-24 13-02-04-07</t>
    <phoneticPr fontId="1"/>
  </si>
  <si>
    <t>パワプロ2020 - 投球解析 - 2020-08-24 13-02-04-08</t>
    <phoneticPr fontId="1"/>
  </si>
  <si>
    <t>パワプロ2020 - 投球解析 - 2020-08-24 13-02-04-09</t>
    <phoneticPr fontId="1"/>
  </si>
  <si>
    <t>BI6国還</t>
    <phoneticPr fontId="1"/>
  </si>
  <si>
    <t>パワプロ2020 - 投球解析 - 2020-08-24 13-03-51-00</t>
    <phoneticPr fontId="1"/>
  </si>
  <si>
    <t>パワプロ2020 - 投球解析 - 2020-08-24 13-03-51-01</t>
    <phoneticPr fontId="1"/>
  </si>
  <si>
    <t>BI6還還6</t>
    <phoneticPr fontId="1"/>
  </si>
  <si>
    <t>パワプロ2020 - 投球解析 - 2020-08-24 13-03-51-02</t>
    <phoneticPr fontId="1"/>
  </si>
  <si>
    <t>BI0還還</t>
    <phoneticPr fontId="1"/>
  </si>
  <si>
    <t>パワプロ2020 - 投球解析 - 2020-08-24 13-03-51-03</t>
    <phoneticPr fontId="1"/>
  </si>
  <si>
    <t>BI0国還</t>
    <phoneticPr fontId="1"/>
  </si>
  <si>
    <t>パワプロ2020 - 投球解析 - 2020-08-24 13-03-51-04</t>
    <phoneticPr fontId="1"/>
  </si>
  <si>
    <t>パワプロ2020 - 投球解析 - 2020-08-24 13-03-51-05</t>
    <phoneticPr fontId="1"/>
  </si>
  <si>
    <t>BI6還還</t>
    <phoneticPr fontId="1"/>
  </si>
  <si>
    <t>パワプロ2020 - 投球解析 - 2020-08-24 13-03-51-06</t>
    <phoneticPr fontId="1"/>
  </si>
  <si>
    <t>BI6還還%</t>
    <phoneticPr fontId="1"/>
  </si>
  <si>
    <t>パワプロ2020 - 投球解析 - 2020-08-24 13-03-51-07</t>
    <phoneticPr fontId="1"/>
  </si>
  <si>
    <t>BI6国還6</t>
    <phoneticPr fontId="1"/>
  </si>
  <si>
    <t>パワプロ2020 - 投球解析 - 2020-08-24 13-03-51-08</t>
    <phoneticPr fontId="1"/>
  </si>
  <si>
    <t>パワプロ2020 - 投球解析 - 2020-08-24 13-03-51-09</t>
    <phoneticPr fontId="1"/>
  </si>
  <si>
    <t>パワプロ2020 - 投球解析 - 2020-08-24 13-05-36-00</t>
    <phoneticPr fontId="1"/>
  </si>
  <si>
    <t>パワプロ2020 - 投球解析 - 2020-08-24 13-05-36-01</t>
    <phoneticPr fontId="1"/>
  </si>
  <si>
    <t>パワプロ2020 - 投球解析 - 2020-08-24 13-05-36-02</t>
    <phoneticPr fontId="1"/>
  </si>
  <si>
    <t>パワプロ2020 - 投球解析 - 2020-08-24 13-05-36-03</t>
    <phoneticPr fontId="1"/>
  </si>
  <si>
    <t>BI0還還%</t>
    <phoneticPr fontId="1"/>
  </si>
  <si>
    <t>パワプロ2020 - 投球解析 - 2020-08-24 13-05-36-04</t>
    <phoneticPr fontId="1"/>
  </si>
  <si>
    <t>パワプロ2020 - 投球解析 - 2020-08-24 13-05-36-05</t>
    <phoneticPr fontId="1"/>
  </si>
  <si>
    <t>パワプロ2020 - 投球解析 - 2020-08-24 13-05-36-06</t>
    <phoneticPr fontId="1"/>
  </si>
  <si>
    <t>BI0国還6</t>
    <phoneticPr fontId="1"/>
  </si>
  <si>
    <t>パワプロ2020 - 投球解析 - 2020-08-24 13-05-36-07</t>
    <phoneticPr fontId="1"/>
  </si>
  <si>
    <t>050国還6</t>
    <phoneticPr fontId="1"/>
  </si>
  <si>
    <t>パワプロ2020 - 投球解析 - 2020-08-24 13-05-36-08</t>
    <phoneticPr fontId="1"/>
  </si>
  <si>
    <t>パワプロ2020 - 投球解析 - 2020-08-24 13-05-36-09</t>
    <phoneticPr fontId="1"/>
  </si>
  <si>
    <t>パワプロ2020 - 投球解析 - 2020-08-24 13-05-36-10</t>
    <phoneticPr fontId="1"/>
  </si>
  <si>
    <t>パワプロ2020 - 投球解析 - 2020-08-24 13-07-27-00</t>
    <phoneticPr fontId="1"/>
  </si>
  <si>
    <t>パワプロ2020 - 投球解析 - 2020-08-24 13-07-27-01</t>
    <phoneticPr fontId="1"/>
  </si>
  <si>
    <t>パワプロ2020 - 投球解析 - 2020-08-24 13-07-27-02</t>
    <phoneticPr fontId="1"/>
  </si>
  <si>
    <t>パワプロ2020 - 投球解析 - 2020-08-24 13-07-27-03</t>
    <phoneticPr fontId="1"/>
  </si>
  <si>
    <t>パワプロ2020 - 投球解析 - 2020-08-24 13-07-27-04</t>
    <phoneticPr fontId="1"/>
  </si>
  <si>
    <t>パワプロ2020 - 投球解析 - 2020-08-24 13-07-27-05</t>
    <phoneticPr fontId="1"/>
  </si>
  <si>
    <t>Et)</t>
    <phoneticPr fontId="1"/>
  </si>
  <si>
    <t>パワプロ2020 - 投球解析 - 2020-08-24 13-07-27-06</t>
    <phoneticPr fontId="1"/>
  </si>
  <si>
    <t>パワプロ2020 - 投球解析 - 2020-08-24 13-07-27-07</t>
    <phoneticPr fontId="1"/>
  </si>
  <si>
    <t>パワプロ2020 - 投球解析 - 2020-08-24 13-07-27-08</t>
    <phoneticPr fontId="1"/>
  </si>
  <si>
    <t>050還還</t>
    <phoneticPr fontId="1"/>
  </si>
  <si>
    <t>パワプロ2020 - 投球解析 - 2020-08-24 13-09-18-00</t>
    <phoneticPr fontId="1"/>
  </si>
  <si>
    <t>パワプロ2020 - 投球解析 - 2020-08-24 13-09-18-01</t>
    <phoneticPr fontId="1"/>
  </si>
  <si>
    <t>パワプロ2020 - 投球解析 - 2020-08-24 13-09-18-02</t>
    <phoneticPr fontId="1"/>
  </si>
  <si>
    <t>パワプロ2020 - 投球解析 - 2020-08-24 13-09-18-03</t>
    <phoneticPr fontId="1"/>
  </si>
  <si>
    <t>パワプロ2020 - 投球解析 - 2020-08-24 13-09-18-04</t>
    <phoneticPr fontId="1"/>
  </si>
  <si>
    <t>BI0還還6</t>
    <phoneticPr fontId="1"/>
  </si>
  <si>
    <t>パワプロ2020 - 投球解析 - 2020-08-24 13-09-18-05</t>
    <phoneticPr fontId="1"/>
  </si>
  <si>
    <t>パワプロ2020 - 投球解析 - 2020-08-24 13-09-18-06</t>
    <phoneticPr fontId="1"/>
  </si>
  <si>
    <t>パワプロ2020 - 投球解析 - 2020-08-24 13-09-18-07</t>
    <phoneticPr fontId="1"/>
  </si>
  <si>
    <t>パワプロ2020 - 投球解析 - 2020-08-24 13-09-18-08</t>
    <phoneticPr fontId="1"/>
  </si>
  <si>
    <t>1</t>
    <phoneticPr fontId="1"/>
  </si>
  <si>
    <t>パワプロ2020 - 投球解析 - 2020-08-24 13-09-18-09</t>
    <phoneticPr fontId="1"/>
  </si>
  <si>
    <t>パワプロ2020 - 投球解析 - 2020-08-24 13-09-18-10</t>
    <phoneticPr fontId="1"/>
  </si>
  <si>
    <t>BBI6国還</t>
    <phoneticPr fontId="1"/>
  </si>
  <si>
    <t>パワプロ2020 - 投球解析 - 2020-08-24 13-09-18-11</t>
    <phoneticPr fontId="1"/>
  </si>
  <si>
    <t>パワプロ2020 - 投球解析 - 2020-08-24 13-09-18-12</t>
    <phoneticPr fontId="1"/>
  </si>
  <si>
    <t>DDO006</t>
    <phoneticPr fontId="1"/>
  </si>
  <si>
    <t>パワプロ2020 - 投球解析 - 2020-08-24 13-14-19-00</t>
    <phoneticPr fontId="1"/>
  </si>
  <si>
    <t>パワプロ2020 - 投球解析 - 2020-08-24 13-14-19-01</t>
    <phoneticPr fontId="1"/>
  </si>
  <si>
    <t>155</t>
    <phoneticPr fontId="1"/>
  </si>
  <si>
    <t>パワプロ2020 - 投球解析 - 2020-08-24 13-14-19-02</t>
    <phoneticPr fontId="1"/>
  </si>
  <si>
    <t>パワプロ2020 - 投球解析 - 2020-08-24 13-14-19-03</t>
    <phoneticPr fontId="1"/>
  </si>
  <si>
    <t>Lv)</t>
    <phoneticPr fontId="1"/>
  </si>
  <si>
    <t>パワプロ2020 - 投球解析 - 2020-08-24 13-14-19-04</t>
    <phoneticPr fontId="1"/>
  </si>
  <si>
    <t>パワプロ2020 - 投球解析 - 2020-08-24 13-14-19-05</t>
    <phoneticPr fontId="1"/>
  </si>
  <si>
    <t>パワプロ2020 - 投球解析 - 2020-08-24 13-14-19-06</t>
    <phoneticPr fontId="1"/>
  </si>
  <si>
    <t>パワプロ2020 - 投球解析 - 2020-08-24 13-14-19-07</t>
    <phoneticPr fontId="1"/>
  </si>
  <si>
    <t>156</t>
    <phoneticPr fontId="1"/>
  </si>
  <si>
    <t>パワプロ2020 - 投球解析 - 2020-08-24 13-14-19-08</t>
    <phoneticPr fontId="1"/>
  </si>
  <si>
    <t>パワプロ2020 - 投球解析 - 2020-08-24 13-14-19-09</t>
    <phoneticPr fontId="1"/>
  </si>
  <si>
    <t>DDO06</t>
    <phoneticPr fontId="1"/>
  </si>
  <si>
    <t>パワプロ2020 - 投球解析 - 2020-08-24 13-16-19-00</t>
    <phoneticPr fontId="1"/>
  </si>
  <si>
    <t>パワプロ2020 - 投球解析 - 2020-08-24 13-16-19-01</t>
    <phoneticPr fontId="1"/>
  </si>
  <si>
    <t>パワプロ2020 - 投球解析 - 2020-08-24 13-16-19-02</t>
    <phoneticPr fontId="1"/>
  </si>
  <si>
    <t>パワプロ2020 - 投球解析 - 2020-08-24 13-16-19-03</t>
    <phoneticPr fontId="1"/>
  </si>
  <si>
    <t>BI0W和3</t>
    <phoneticPr fontId="1"/>
  </si>
  <si>
    <t>パワプロ2020 - 投球解析 - 2020-08-24 13-16-19-04</t>
    <phoneticPr fontId="1"/>
  </si>
  <si>
    <t>パワプロ2020 - 投球解析 - 2020-08-24 13-16-19-05</t>
    <phoneticPr fontId="1"/>
  </si>
  <si>
    <t>にコア作アコ</t>
    <phoneticPr fontId="1"/>
  </si>
  <si>
    <t>パワプロ2020 - 投球解析 - 2020-08-24 13-16-19-06</t>
    <phoneticPr fontId="1"/>
  </si>
  <si>
    <t>パワプロ2020 - 投球解析 - 2020-08-24 13-16-19-07</t>
    <phoneticPr fontId="1"/>
  </si>
  <si>
    <t>パワプロ2020 - 投球解析 - 2020-08-24 13-16-19-08</t>
    <phoneticPr fontId="1"/>
  </si>
  <si>
    <t>パワプロ2020 - 投球解析 - 2020-08-24 13-17-56-00</t>
    <phoneticPr fontId="1"/>
  </si>
  <si>
    <t>パワプロ2020 - 投球解析 - 2020-08-24 13-17-56-01</t>
    <phoneticPr fontId="1"/>
  </si>
  <si>
    <t>BI0BW邊3</t>
    <phoneticPr fontId="1"/>
  </si>
  <si>
    <t>パワプロ2020 - 投球解析 - 2020-08-24 13-17-56-02</t>
    <phoneticPr fontId="1"/>
  </si>
  <si>
    <t>パワプロ2020 - 投球解析 - 2020-08-24 13-17-56-03</t>
    <phoneticPr fontId="1"/>
  </si>
  <si>
    <t>パワプロ2020 - 投球解析 - 2020-08-24 13-17-56-04</t>
    <phoneticPr fontId="1"/>
  </si>
  <si>
    <t>パワプロ2020 - 投球解析 - 2020-08-24 13-17-56-05</t>
    <phoneticPr fontId="1"/>
  </si>
  <si>
    <t>a5)</t>
    <phoneticPr fontId="1"/>
  </si>
  <si>
    <t>パワプロ2020 - 投球解析 - 2020-08-24 13-17-56-06</t>
    <phoneticPr fontId="1"/>
  </si>
  <si>
    <t>パワプロ2020 - 投球解析 - 2020-08-24 13-17-56-07</t>
    <phoneticPr fontId="1"/>
  </si>
  <si>
    <t>010I0BW邊3</t>
    <phoneticPr fontId="1"/>
  </si>
  <si>
    <t>パワプロ2020 - 投球解析 - 2020-08-24 13-17-56-08</t>
    <phoneticPr fontId="1"/>
  </si>
  <si>
    <t>パワプロ2020 - 投球解析 - 2020-08-24 13-17-56-09</t>
    <phoneticPr fontId="1"/>
  </si>
  <si>
    <t>パワプロ2020 - 投球解析 - 2020-08-24 13-20-06-00</t>
    <phoneticPr fontId="1"/>
  </si>
  <si>
    <t>パワプロ2020 - 投球解析 - 2020-08-24 13-20-06-01</t>
    <phoneticPr fontId="1"/>
  </si>
  <si>
    <t>パワプロ2020 - 投球解析 - 2020-08-24 13-20-06-02</t>
    <phoneticPr fontId="1"/>
  </si>
  <si>
    <t>ce)</t>
    <phoneticPr fontId="1"/>
  </si>
  <si>
    <t>パワプロ2020 - 投球解析 - 2020-08-24 13-20-06-03</t>
    <phoneticPr fontId="1"/>
  </si>
  <si>
    <t>パワプロ2020 - 投球解析 - 2020-08-24 13-20-06-04</t>
    <phoneticPr fontId="1"/>
  </si>
  <si>
    <t>BI0BW和る</t>
    <phoneticPr fontId="1"/>
  </si>
  <si>
    <t>パワプロ2020 - 投球解析 - 2020-08-24 13-20-06-05</t>
    <phoneticPr fontId="1"/>
  </si>
  <si>
    <t>パワプロ2020 - 投球解析 - 2020-08-24 13-20-06-06</t>
    <phoneticPr fontId="1"/>
  </si>
  <si>
    <t>eT}</t>
    <phoneticPr fontId="1"/>
  </si>
  <si>
    <t>パワプロ2020 - 投球解析 - 2020-08-24 13-20-06-07</t>
    <phoneticPr fontId="1"/>
  </si>
  <si>
    <t>パワプロ2020 - 投球解析 - 2020-08-24 13-20-06-08</t>
    <phoneticPr fontId="1"/>
  </si>
  <si>
    <t>パワプロ2020 - 投球解析 - 2020-08-24 13-20-06-09</t>
    <phoneticPr fontId="1"/>
  </si>
  <si>
    <t>時6男|</t>
    <phoneticPr fontId="1"/>
  </si>
  <si>
    <t>パワプロ2020 - 投球解析 - 2020-08-26 21-15-29-00</t>
    <phoneticPr fontId="1"/>
  </si>
  <si>
    <t>TA0OO) 1</t>
    <phoneticPr fontId="1"/>
  </si>
  <si>
    <t>パワプロ2020 - 投球解析 - 2020-08-26 21-15-29-01</t>
    <phoneticPr fontId="1"/>
  </si>
  <si>
    <t>時6前|</t>
    <phoneticPr fontId="1"/>
  </si>
  <si>
    <t>パワプロ2020 - 投球解析 - 2020-08-26 21-15-29-02</t>
    <phoneticPr fontId="1"/>
  </si>
  <si>
    <t>パワプロ2020 - 投球解析 - 2020-08-26 21-15-29-03</t>
    <phoneticPr fontId="1"/>
  </si>
  <si>
    <t>時80前|</t>
    <phoneticPr fontId="1"/>
  </si>
  <si>
    <t>パワプロ2020 - 投球解析 - 2020-08-26 21-15-29-04</t>
    <phoneticPr fontId="1"/>
  </si>
  <si>
    <t>時0胃|</t>
    <phoneticPr fontId="1"/>
  </si>
  <si>
    <t>パワプロ2020 - 投球解析 - 2020-08-26 21-15-29-05</t>
    <phoneticPr fontId="1"/>
  </si>
  <si>
    <t>パワプロ2020 - 投球解析 - 2020-08-26 21-15-29-06</t>
    <phoneticPr fontId="1"/>
  </si>
  <si>
    <t>パワプロ2020 - 投球解析 - 2020-08-26 21-15-29-07</t>
    <phoneticPr fontId="1"/>
  </si>
  <si>
    <t>時:前|</t>
    <phoneticPr fontId="1"/>
  </si>
  <si>
    <t>パワプロ2020 - 投球解析 - 2020-08-26 21-15-29-08</t>
    <phoneticPr fontId="1"/>
  </si>
  <si>
    <t>パワプロ2020 - 投球解析 - 2020-08-26 21-15-29-09</t>
    <phoneticPr fontId="1"/>
  </si>
  <si>
    <t>パワプロ2020 - 投球解析 - 2020-08-26 21-17-48-00</t>
    <phoneticPr fontId="1"/>
  </si>
  <si>
    <t>パワプロ2020 - 投球解析 - 2020-08-26 21-17-48-01</t>
    <phoneticPr fontId="1"/>
  </si>
  <si>
    <t>パワプロ2020 - 投球解析 - 2020-08-26 21-17-48-02</t>
    <phoneticPr fontId="1"/>
  </si>
  <si>
    <t>700胃|</t>
    <phoneticPr fontId="1"/>
  </si>
  <si>
    <t>パワプロ2020 - 投球解析 - 2020-08-26 21-17-48-03</t>
    <phoneticPr fontId="1"/>
  </si>
  <si>
    <t>TA0O) 1</t>
    <phoneticPr fontId="1"/>
  </si>
  <si>
    <t>パワプロ2020 - 投球解析 - 2020-08-26 21-17-48-04</t>
    <phoneticPr fontId="1"/>
  </si>
  <si>
    <t>rT)</t>
    <phoneticPr fontId="1"/>
  </si>
  <si>
    <t>TAOO) 1</t>
    <phoneticPr fontId="1"/>
  </si>
  <si>
    <t>パワプロ2020 - 投球解析 - 2020-08-26 21-17-48-05</t>
    <phoneticPr fontId="1"/>
  </si>
  <si>
    <t>パワプロ2020 - 投球解析 - 2020-08-26 21-17-48-06</t>
    <phoneticPr fontId="1"/>
  </si>
  <si>
    <t>時</t>
    <phoneticPr fontId="1"/>
  </si>
  <si>
    <t>パワプロ2020 - 投球解析 - 2020-08-26 21-19-02-00</t>
    <phoneticPr fontId="1"/>
  </si>
  <si>
    <t>時(00</t>
    <phoneticPr fontId="1"/>
  </si>
  <si>
    <t>パワプロ2020 - 投球解析 - 2020-08-26 21-19-02-01</t>
    <phoneticPr fontId="1"/>
  </si>
  <si>
    <t>パワプロ2020 - 投球解析 - 2020-08-26 21-19-02-02</t>
    <phoneticPr fontId="1"/>
  </si>
  <si>
    <t>時0</t>
    <phoneticPr fontId="1"/>
  </si>
  <si>
    <t>パワプロ2020 - 投球解析 - 2020-08-26 21-19-02-03</t>
    <phoneticPr fontId="1"/>
  </si>
  <si>
    <t>パワプロ2020 - 投球解析 - 2020-08-26 21-19-02-04</t>
    <phoneticPr fontId="1"/>
  </si>
  <si>
    <t>パワプロ2020 - 投球解析 - 2020-08-26 21-19-02-05</t>
    <phoneticPr fontId="1"/>
  </si>
  <si>
    <t>パワプロ2020 - 投球解析 - 2020-08-26 21-19-02-06</t>
    <phoneticPr fontId="1"/>
  </si>
  <si>
    <t>パワプロ2020 - 投球解析 - 2020-08-26 21-19-02-07</t>
    <phoneticPr fontId="1"/>
  </si>
  <si>
    <t>パワプロ2020 - 投球解析 - 2020-08-26 21-19-02-08</t>
    <phoneticPr fontId="1"/>
  </si>
  <si>
    <t>パワプロ2020 - 投球解析 - 2020-08-26 21-19-02-09</t>
    <phoneticPr fontId="1"/>
  </si>
  <si>
    <t>パワプロ2020 - 投球解析 - 2020-08-26 21-20-35-00</t>
    <phoneticPr fontId="1"/>
  </si>
  <si>
    <t>パワプロ2020 - 投球解析 - 2020-08-26 21-20-35-01</t>
    <phoneticPr fontId="1"/>
  </si>
  <si>
    <t>パワプロ2020 - 投球解析 - 2020-08-26 21-20-35-02</t>
    <phoneticPr fontId="1"/>
  </si>
  <si>
    <t>パワプロ2020 - 投球解析 - 2020-08-26 21-20-35-03</t>
    <phoneticPr fontId="1"/>
  </si>
  <si>
    <t>パワプロ2020 - 投球解析 - 2020-08-26 21-20-35-04</t>
    <phoneticPr fontId="1"/>
  </si>
  <si>
    <t>にアア作アた</t>
    <phoneticPr fontId="1"/>
  </si>
  <si>
    <t>パワプロ2020 - 投球解析 - 2020-08-26 21-20-35-05</t>
    <phoneticPr fontId="1"/>
  </si>
  <si>
    <t>パワプロ2020 - 投球解析 - 2020-08-26 21-20-35-06</t>
    <phoneticPr fontId="1"/>
  </si>
  <si>
    <t>時(06</t>
    <phoneticPr fontId="1"/>
  </si>
  <si>
    <t>パワプロ2020 - 投球解析 - 2020-08-26 21-20-35-07</t>
    <phoneticPr fontId="1"/>
  </si>
  <si>
    <t>パワプロ2020 - 投球解析 - 2020-08-26 21-20-35-08</t>
    <phoneticPr fontId="1"/>
  </si>
  <si>
    <t>パワプロ2020 - 投球解析 - 2020-08-26 21-20-35-09</t>
    <phoneticPr fontId="1"/>
  </si>
  <si>
    <t>md)</t>
    <phoneticPr fontId="1"/>
  </si>
  <si>
    <t>パワプロ2020 - 投球解析 - 2020-08-26 21-30-58-00</t>
    <phoneticPr fontId="1"/>
  </si>
  <si>
    <t>TAO003</t>
    <phoneticPr fontId="1"/>
  </si>
  <si>
    <t>パワプロ2020 - 投球解析 - 2020-08-26 21-30-58-01</t>
    <phoneticPr fontId="1"/>
  </si>
  <si>
    <t>パワプロ2020 - 投球解析 - 2020-08-26 21-30-58-02</t>
    <phoneticPr fontId="1"/>
  </si>
  <si>
    <t>mis)</t>
    <phoneticPr fontId="1"/>
  </si>
  <si>
    <t>パワプロ2020 - 投球解析 - 2020-08-26 21-30-58-03</t>
    <phoneticPr fontId="1"/>
  </si>
  <si>
    <t>にコーア衝に当た</t>
    <phoneticPr fontId="1"/>
  </si>
  <si>
    <t>パワプロ2020 - 投球解析 - 2020-08-26 21-30-58-04</t>
    <phoneticPr fontId="1"/>
  </si>
  <si>
    <t>a}</t>
    <phoneticPr fontId="1"/>
  </si>
  <si>
    <t>パワプロ2020 - 投球解析 - 2020-08-26 21-30-58-05</t>
    <phoneticPr fontId="1"/>
  </si>
  <si>
    <t>パワプロ2020 - 投球解析 - 2020-08-26 21-30-58-06</t>
    <phoneticPr fontId="1"/>
  </si>
  <si>
    <t>パワプロ2020 - 投球解析 - 2020-08-26 21-30-58-07</t>
    <phoneticPr fontId="1"/>
  </si>
  <si>
    <t>時60 Be1</t>
    <phoneticPr fontId="1"/>
  </si>
  <si>
    <t>パワプロ2020 - 投球解析 - 2020-08-26 21-30-58-08</t>
    <phoneticPr fontId="1"/>
  </si>
  <si>
    <t>mts)</t>
    <phoneticPr fontId="1"/>
  </si>
  <si>
    <t>700 Be</t>
    <phoneticPr fontId="1"/>
  </si>
  <si>
    <t>パワプロ2020 - 投球解析 - 2020-08-26 21-30-58-09</t>
    <phoneticPr fontId="1"/>
  </si>
  <si>
    <t>nc}</t>
    <phoneticPr fontId="1"/>
  </si>
  <si>
    <t>パワプロ2020 - 投球解析 - 2020-08-26 21-35-18-00</t>
    <phoneticPr fontId="1"/>
  </si>
  <si>
    <t>パワプロ2020 - 投球解析 - 2020-08-26 21-35-18-01</t>
    <phoneticPr fontId="1"/>
  </si>
  <si>
    <t>ni</t>
    <phoneticPr fontId="1"/>
  </si>
  <si>
    <t>パワプロ2020 - 投球解析 - 2020-08-26 21-35-18-02</t>
    <phoneticPr fontId="1"/>
  </si>
  <si>
    <t>パワプロ2020 - 投球解析 - 2020-08-26 21-35-18-03</t>
    <phoneticPr fontId="1"/>
  </si>
  <si>
    <t>パワプロ2020 - 投球解析 - 2020-08-26 21-35-18-04</t>
    <phoneticPr fontId="1"/>
  </si>
  <si>
    <t>時0 BC</t>
    <phoneticPr fontId="1"/>
  </si>
  <si>
    <t>パワプロ2020 - 投球解析 - 2020-08-26 21-35-18-05</t>
    <phoneticPr fontId="1"/>
  </si>
  <si>
    <t>時0 Be1</t>
    <phoneticPr fontId="1"/>
  </si>
  <si>
    <t>パワプロ2020 - 投球解析 - 2020-08-26 21-35-18-06</t>
    <phoneticPr fontId="1"/>
  </si>
  <si>
    <t>パワプロ2020 - 投球解析 - 2020-08-26 21-35-18-07</t>
    <phoneticPr fontId="1"/>
  </si>
  <si>
    <t>パワプロ2020 - 投球解析 - 2020-08-26 21-35-18-08</t>
    <phoneticPr fontId="1"/>
  </si>
  <si>
    <t>パワプロ2020 - 投球解析 - 2020-08-26 21-35-18-09</t>
    <phoneticPr fontId="1"/>
  </si>
  <si>
    <t>DDO023</t>
    <phoneticPr fontId="1"/>
  </si>
  <si>
    <t>パワプロ2020 - 投球解析 - 2020-08-27 18-14-40-00</t>
    <phoneticPr fontId="1"/>
  </si>
  <si>
    <t>DDO23</t>
    <phoneticPr fontId="1"/>
  </si>
  <si>
    <t>パワプロ2020 - 投球解析 - 2020-08-27 18-14-40-01</t>
    <phoneticPr fontId="1"/>
  </si>
  <si>
    <t>パワプロ2020 - 投球解析 - 2020-08-27 18-14-40-02</t>
    <phoneticPr fontId="1"/>
  </si>
  <si>
    <t>パワプロ2020 - 投球解析 - 2020-08-27 18-14-40-03</t>
    <phoneticPr fontId="1"/>
  </si>
  <si>
    <t>パワプロ2020 - 投球解析 - 2020-08-27 18-14-40-04</t>
    <phoneticPr fontId="1"/>
  </si>
  <si>
    <t>パワプロ2020 - 投球解析 - 2020-08-27 18-14-40-05</t>
    <phoneticPr fontId="1"/>
  </si>
  <si>
    <t>パワプロ2020 - 投球解析 - 2020-08-27 18-14-40-06</t>
    <phoneticPr fontId="1"/>
  </si>
  <si>
    <t>ar 5)</t>
    <phoneticPr fontId="1"/>
  </si>
  <si>
    <t>パワプロ2020 - 投球解析 - 2020-08-27 18-14-40-07</t>
    <phoneticPr fontId="1"/>
  </si>
  <si>
    <t>BBI0 1</t>
    <phoneticPr fontId="1"/>
  </si>
  <si>
    <t>パワプロ2020 - 投球解析 - 2020-08-27 18-14-40-08</t>
    <phoneticPr fontId="1"/>
  </si>
  <si>
    <t>パワプロ2020 - 投球解析 - 2020-08-27 18-14-40-09</t>
    <phoneticPr fontId="1"/>
  </si>
  <si>
    <t>パワプロ2020 - 投球解析 - 2020-08-27 18-16-14-00</t>
    <phoneticPr fontId="1"/>
  </si>
  <si>
    <t>パワプロ2020 - 投球解析 - 2020-08-27 18-16-14-01</t>
    <phoneticPr fontId="1"/>
  </si>
  <si>
    <t>パワプロ2020 - 投球解析 - 2020-08-27 18-16-14-02</t>
    <phoneticPr fontId="1"/>
  </si>
  <si>
    <t>BI0 BC</t>
    <phoneticPr fontId="1"/>
  </si>
  <si>
    <t>パワプロ2020 - 投球解析 - 2020-08-27 18-16-14-03</t>
    <phoneticPr fontId="1"/>
  </si>
  <si>
    <t>パワプロ2020 - 投球解析 - 2020-08-27 18-16-14-04</t>
    <phoneticPr fontId="1"/>
  </si>
  <si>
    <t>BI0 6</t>
    <phoneticPr fontId="1"/>
  </si>
  <si>
    <t>パワプロ2020 - 投球解析 - 2020-08-27 18-16-14-05</t>
    <phoneticPr fontId="1"/>
  </si>
  <si>
    <t>パワプロ2020 - 投球解析 - 2020-08-27 18-16-14-06</t>
    <phoneticPr fontId="1"/>
  </si>
  <si>
    <t>パワプロ2020 - 投球解析 - 2020-08-27 18-16-14-07</t>
    <phoneticPr fontId="1"/>
  </si>
  <si>
    <t>パワプロ2020 - 投球解析 - 2020-08-27 18-16-14-08</t>
    <phoneticPr fontId="1"/>
  </si>
  <si>
    <t>パワプロ2020 - 投球解析 - 2020-08-27 18-16-14-09</t>
    <phoneticPr fontId="1"/>
  </si>
  <si>
    <t>レニクタ1の</t>
    <phoneticPr fontId="1"/>
  </si>
  <si>
    <t>パワプロ2020 - 投球解析 - 2020-08-27 18-17-46-00</t>
    <phoneticPr fontId="1"/>
  </si>
  <si>
    <t>レラプリの</t>
    <phoneticPr fontId="1"/>
  </si>
  <si>
    <t>パワプロ2020 - 投球解析 - 2020-08-27 18-17-46-01</t>
    <phoneticPr fontId="1"/>
  </si>
  <si>
    <t>レとツニクタの</t>
    <phoneticPr fontId="1"/>
  </si>
  <si>
    <t>102</t>
    <phoneticPr fontId="1"/>
  </si>
  <si>
    <t>パワプロ2020 - 投球解析 - 2020-08-27 18-17-46-02</t>
    <phoneticPr fontId="1"/>
  </si>
  <si>
    <t>レタプリ</t>
    <phoneticPr fontId="1"/>
  </si>
  <si>
    <t>パワプロ2020 - 投球解析 - 2020-08-27 18-17-46-03</t>
    <phoneticPr fontId="1"/>
  </si>
  <si>
    <t>パワプロ2020 - 投球解析 - 2020-08-27 18-17-46-04</t>
    <phoneticPr fontId="1"/>
  </si>
  <si>
    <t>レラクタの</t>
    <phoneticPr fontId="1"/>
  </si>
  <si>
    <t>BI0 61</t>
    <phoneticPr fontId="1"/>
  </si>
  <si>
    <t>パワプロ2020 - 投球解析 - 2020-08-27 18-17-46-05</t>
    <phoneticPr fontId="1"/>
  </si>
  <si>
    <t>レニプリの</t>
    <phoneticPr fontId="1"/>
  </si>
  <si>
    <t>パワプロ2020 - 投球解析 - 2020-08-27 18-17-46-06</t>
    <phoneticPr fontId="1"/>
  </si>
  <si>
    <t>ツメガワ</t>
    <phoneticPr fontId="1"/>
  </si>
  <si>
    <t>パワプロ2020 - 投球解析 - 2020-08-27 18-17-46-07</t>
    <phoneticPr fontId="1"/>
  </si>
  <si>
    <t>oh)</t>
    <phoneticPr fontId="1"/>
  </si>
  <si>
    <t>パワプロ2020 - 投球解析 - 2020-08-27 18-17-46-08</t>
    <phoneticPr fontId="1"/>
  </si>
  <si>
    <t>パワプロ2020 - 投球解析 - 2020-08-27 18-17-46-09</t>
    <phoneticPr fontId="1"/>
  </si>
  <si>
    <t>ans)</t>
    <phoneticPr fontId="1"/>
  </si>
  <si>
    <t>BI0 01</t>
    <phoneticPr fontId="1"/>
  </si>
  <si>
    <t>パワプロ2020 - 投球解析 - 2020-08-27 18-19-19-00</t>
    <phoneticPr fontId="1"/>
  </si>
  <si>
    <t>パワプロ2020 - 投球解析 - 2020-08-27 18-19-19-01</t>
    <phoneticPr fontId="1"/>
  </si>
  <si>
    <t>109</t>
    <phoneticPr fontId="1"/>
  </si>
  <si>
    <t>パワプロ2020 - 投球解析 - 2020-08-27 18-19-19-02</t>
    <phoneticPr fontId="1"/>
  </si>
  <si>
    <t>パワプロ2020 - 投球解析 - 2020-08-27 18-19-19-03</t>
    <phoneticPr fontId="1"/>
  </si>
  <si>
    <t>an]</t>
    <phoneticPr fontId="1"/>
  </si>
  <si>
    <t>パワプロ2020 - 投球解析 - 2020-08-27 18-19-19-04</t>
    <phoneticPr fontId="1"/>
  </si>
  <si>
    <t>パワプロ2020 - 投球解析 - 2020-08-27 18-19-19-05</t>
    <phoneticPr fontId="1"/>
  </si>
  <si>
    <t>any)</t>
    <phoneticPr fontId="1"/>
  </si>
  <si>
    <t>パワプロ2020 - 投球解析 - 2020-08-27 18-19-19-06</t>
    <phoneticPr fontId="1"/>
  </si>
  <si>
    <t>ant]</t>
    <phoneticPr fontId="1"/>
  </si>
  <si>
    <t>00 61</t>
    <phoneticPr fontId="1"/>
  </si>
  <si>
    <t>パワプロ2020 - 投球解析 - 2020-08-27 18-19-19-07</t>
    <phoneticPr fontId="1"/>
  </si>
  <si>
    <t>an)</t>
    <phoneticPr fontId="1"/>
  </si>
  <si>
    <t>パワプロ2020 - 投球解析 - 2020-08-27 18-19-19-08</t>
    <phoneticPr fontId="1"/>
  </si>
  <si>
    <t>a1)</t>
    <phoneticPr fontId="1"/>
  </si>
  <si>
    <t>パワプロ2020 - 投球解析 - 2020-08-27 18-19-19-09</t>
    <phoneticPr fontId="1"/>
  </si>
  <si>
    <t>na</t>
    <phoneticPr fontId="1"/>
  </si>
  <si>
    <t>DDO024</t>
    <phoneticPr fontId="1"/>
  </si>
  <si>
    <t>パワプロ2020 - 投球解析 - 2020-08-27 18-21-04-00</t>
    <phoneticPr fontId="1"/>
  </si>
  <si>
    <t>パワプロ2020 - 投球解析 - 2020-08-27 18-21-04-01</t>
    <phoneticPr fontId="1"/>
  </si>
  <si>
    <t>パワプロ2020 - 投球解析 - 2020-08-27 18-21-04-02</t>
    <phoneticPr fontId="1"/>
  </si>
  <si>
    <t>パワプロ2020 - 投球解析 - 2020-08-27 18-21-04-03</t>
    <phoneticPr fontId="1"/>
  </si>
  <si>
    <t>DDO24</t>
    <phoneticPr fontId="1"/>
  </si>
  <si>
    <t>パワプロ2020 - 投球解析 - 2020-08-27 18-21-04-04</t>
    <phoneticPr fontId="1"/>
  </si>
  <si>
    <t>パワプロ2020 - 投球解析 - 2020-08-27 18-21-04-05</t>
    <phoneticPr fontId="1"/>
  </si>
  <si>
    <t>nz</t>
    <phoneticPr fontId="1"/>
  </si>
  <si>
    <t>DDO0O24</t>
    <phoneticPr fontId="1"/>
  </si>
  <si>
    <t>パワプロ2020 - 投球解析 - 2020-08-27 18-21-04-06</t>
    <phoneticPr fontId="1"/>
  </si>
  <si>
    <t>mn</t>
    <phoneticPr fontId="1"/>
  </si>
  <si>
    <t>パワプロ2020 - 投球解析 - 2020-08-27 18-21-04-07</t>
    <phoneticPr fontId="1"/>
  </si>
  <si>
    <t>パワプロ2020 - 投球解析 - 2020-08-27 18-21-04-08</t>
    <phoneticPr fontId="1"/>
  </si>
  <si>
    <t>パワプロ2020 - 投球解析 - 2020-08-27 18-21-04-09</t>
    <phoneticPr fontId="1"/>
  </si>
  <si>
    <t>パワプロ2020 - 投球解析 - 2020-08-27 18-22-42-00</t>
    <phoneticPr fontId="1"/>
  </si>
  <si>
    <t>パワプロ2020 - 投球解析 - 2020-08-27 18-22-42-01</t>
    <phoneticPr fontId="1"/>
  </si>
  <si>
    <t>パワプロ2020 - 投球解析 - 2020-08-27 18-22-42-02</t>
    <phoneticPr fontId="1"/>
  </si>
  <si>
    <t>パワプロ2020 - 投球解析 - 2020-08-27 18-22-42-03</t>
    <phoneticPr fontId="1"/>
  </si>
  <si>
    <t>ann)</t>
    <phoneticPr fontId="1"/>
  </si>
  <si>
    <t>パワプロ2020 - 投球解析 - 2020-08-27 18-22-42-04</t>
    <phoneticPr fontId="1"/>
  </si>
  <si>
    <t>パワプロ2020 - 投球解析 - 2020-08-27 18-22-42-05</t>
    <phoneticPr fontId="1"/>
  </si>
  <si>
    <t>パワプロ2020 - 投球解析 - 2020-08-27 18-22-42-06</t>
    <phoneticPr fontId="1"/>
  </si>
  <si>
    <t>パワプロ2020 - 投球解析 - 2020-08-27 18-22-42-07</t>
    <phoneticPr fontId="1"/>
  </si>
  <si>
    <t>mr}</t>
    <phoneticPr fontId="1"/>
  </si>
  <si>
    <t>パワプロ2020 - 投球解析 - 2020-08-27 18-22-42-08</t>
    <phoneticPr fontId="1"/>
  </si>
  <si>
    <t>にセア作当アコ</t>
    <phoneticPr fontId="1"/>
  </si>
  <si>
    <t>パワプロ2020 - 投球解析 - 2020-08-27 18-22-42-09</t>
    <phoneticPr fontId="1"/>
  </si>
  <si>
    <t>パワプロ2020 - 投球解析 - 2020-08-27 18-24-30-00</t>
    <phoneticPr fontId="1"/>
  </si>
  <si>
    <t>パワプロ2020 - 投球解析 - 2020-08-27 18-24-30-01</t>
    <phoneticPr fontId="1"/>
  </si>
  <si>
    <t>nih)</t>
    <phoneticPr fontId="1"/>
  </si>
  <si>
    <t>パワプロ2020 - 投球解析 - 2020-08-27 18-24-30-02</t>
    <phoneticPr fontId="1"/>
  </si>
  <si>
    <t>nie)</t>
    <phoneticPr fontId="1"/>
  </si>
  <si>
    <t>パワプロ2020 - 投球解析 - 2020-08-27 18-24-30-03</t>
    <phoneticPr fontId="1"/>
  </si>
  <si>
    <t>パワプロ2020 - 投球解析 - 2020-08-27 18-24-30-04</t>
    <phoneticPr fontId="1"/>
  </si>
  <si>
    <t>パワプロ2020 - 投球解析 - 2020-08-27 18-24-30-05</t>
    <phoneticPr fontId="1"/>
  </si>
  <si>
    <t>パワプロ2020 - 投球解析 - 2020-08-27 18-24-30-06</t>
    <phoneticPr fontId="1"/>
  </si>
  <si>
    <t>ah)</t>
    <phoneticPr fontId="1"/>
  </si>
  <si>
    <t>パワプロ2020 - 投球解析 - 2020-08-27 18-24-30-07</t>
    <phoneticPr fontId="1"/>
  </si>
  <si>
    <t>パワプロ2020 - 投球解析 - 2020-08-27 18-24-30-08</t>
    <phoneticPr fontId="1"/>
  </si>
  <si>
    <t>パワプロ2020 - 投球解析 - 2020-08-27 18-24-30-09</t>
    <phoneticPr fontId="1"/>
  </si>
  <si>
    <t>Ee</t>
    <phoneticPr fontId="1"/>
  </si>
  <si>
    <t>パワプロ2020 - 投球解析 - 2020-08-27 18-26-47-00</t>
    <phoneticPr fontId="1"/>
  </si>
  <si>
    <t>パワプロ2020 - 投球解析 - 2020-08-27 18-26-47-01</t>
    <phoneticPr fontId="1"/>
  </si>
  <si>
    <t>パワプロ2020 - 投球解析 - 2020-08-27 18-26-47-02</t>
    <phoneticPr fontId="1"/>
  </si>
  <si>
    <t>パワプロ2020 - 投球解析 - 2020-08-27 18-26-47-03</t>
    <phoneticPr fontId="1"/>
  </si>
  <si>
    <t>パワプロ2020 - 投球解析 - 2020-08-27 18-26-47-04</t>
    <phoneticPr fontId="1"/>
  </si>
  <si>
    <t>94</t>
    <phoneticPr fontId="1"/>
  </si>
  <si>
    <t>パワプロ2020 - 投球解析 - 2020-08-27 18-26-47-05</t>
    <phoneticPr fontId="1"/>
  </si>
  <si>
    <t>Br</t>
    <phoneticPr fontId="1"/>
  </si>
  <si>
    <t>パワプロ2020 - 投球解析 - 2020-08-27 18-26-47-06</t>
    <phoneticPr fontId="1"/>
  </si>
  <si>
    <t>パワプロ2020 - 投球解析 - 2020-08-27 18-26-47-07</t>
    <phoneticPr fontId="1"/>
  </si>
  <si>
    <t>パワプロ2020 - 投球解析 - 2020-08-27 18-26-47-08</t>
    <phoneticPr fontId="1"/>
  </si>
  <si>
    <t>パワプロ2020 - 投球解析 - 2020-08-27 18-26-47-09</t>
    <phoneticPr fontId="1"/>
  </si>
  <si>
    <t>SI前</t>
    <phoneticPr fontId="1"/>
  </si>
  <si>
    <t>パワプロ2020 - 投球解析 - 2020-08-28 22-31-31-00</t>
    <phoneticPr fontId="1"/>
  </si>
  <si>
    <t>IE6肖|</t>
    <phoneticPr fontId="1"/>
  </si>
  <si>
    <t>パワプロ2020 - 投球解析 - 2020-08-28 22-31-31-01</t>
    <phoneticPr fontId="1"/>
  </si>
  <si>
    <t>IE0肖|</t>
    <phoneticPr fontId="1"/>
  </si>
  <si>
    <t>パワプロ2020 - 投球解析 - 2020-08-28 22-31-31-02</t>
    <phoneticPr fontId="1"/>
  </si>
  <si>
    <t>パワプロ2020 - 投球解析 - 2020-08-28 22-31-31-03</t>
    <phoneticPr fontId="1"/>
  </si>
  <si>
    <t>パワプロ2020 - 投球解析 - 2020-08-28 22-31-31-04</t>
    <phoneticPr fontId="1"/>
  </si>
  <si>
    <t>パワプロ2020 - 投球解析 - 2020-08-28 22-31-31-05</t>
    <phoneticPr fontId="1"/>
  </si>
  <si>
    <t>SI06肖|</t>
    <phoneticPr fontId="1"/>
  </si>
  <si>
    <t>パワプロ2020 - 投球解析 - 2020-08-28 22-31-31-06</t>
    <phoneticPr fontId="1"/>
  </si>
  <si>
    <t>IE6胃|</t>
    <phoneticPr fontId="1"/>
  </si>
  <si>
    <t>パワプロ2020 - 投球解析 - 2020-08-28 22-31-31-07</t>
    <phoneticPr fontId="1"/>
  </si>
  <si>
    <t>rt)</t>
    <phoneticPr fontId="1"/>
  </si>
  <si>
    <t>パワプロ2020 - 投球解析 - 2020-08-28 22-31-31-08</t>
    <phoneticPr fontId="1"/>
  </si>
  <si>
    <t>IE60肖|</t>
    <phoneticPr fontId="1"/>
  </si>
  <si>
    <t>パワプロ2020 - 投球解析 - 2020-08-28 22-31-31-09</t>
    <phoneticPr fontId="1"/>
  </si>
  <si>
    <t>パワプロ2020 - 投球解析 - 2020-08-28 22-33-04-00</t>
    <phoneticPr fontId="1"/>
  </si>
  <si>
    <t>SI00肖|</t>
    <phoneticPr fontId="1"/>
  </si>
  <si>
    <t>パワプロ2020 - 投球解析 - 2020-08-28 22-33-04-01</t>
    <phoneticPr fontId="1"/>
  </si>
  <si>
    <t>SI 肖|</t>
    <phoneticPr fontId="1"/>
  </si>
  <si>
    <t>パワプロ2020 - 投球解析 - 2020-08-28 22-33-04-02</t>
    <phoneticPr fontId="1"/>
  </si>
  <si>
    <t>パワプロ2020 - 投球解析 - 2020-08-28 22-33-04-03</t>
    <phoneticPr fontId="1"/>
  </si>
  <si>
    <t>cc)</t>
    <phoneticPr fontId="1"/>
  </si>
  <si>
    <t>パワプロ2020 - 投球解析 - 2020-08-28 22-33-04-04</t>
    <phoneticPr fontId="1"/>
  </si>
  <si>
    <t>パワプロ2020 - 投球解析 - 2020-08-28 22-33-04-05</t>
    <phoneticPr fontId="1"/>
  </si>
  <si>
    <t>にコア 作アた</t>
    <phoneticPr fontId="1"/>
  </si>
  <si>
    <t>SE0肖|</t>
    <phoneticPr fontId="1"/>
  </si>
  <si>
    <t>パワプロ2020 - 投球解析 - 2020-08-28 22-33-04-06</t>
    <phoneticPr fontId="1"/>
  </si>
  <si>
    <t>パワプロ2020 - 投球解析 - 2020-08-28 22-33-04-07</t>
    <phoneticPr fontId="1"/>
  </si>
  <si>
    <t>パワプロ2020 - 投球解析 - 2020-08-28 22-33-04-08</t>
    <phoneticPr fontId="1"/>
  </si>
  <si>
    <t>パワプロ2020 - 投球解析 - 2020-08-28 22-33-04-09</t>
    <phoneticPr fontId="1"/>
  </si>
  <si>
    <t>パワプロ2020 - 投球解析 - 2020-08-28 22-34-32-00</t>
    <phoneticPr fontId="1"/>
  </si>
  <si>
    <t>パワプロ2020 - 投球解析 - 2020-08-28 22-34-32-01</t>
    <phoneticPr fontId="1"/>
  </si>
  <si>
    <t>|</t>
    <phoneticPr fontId="1"/>
  </si>
  <si>
    <t>パワプロ2020 - 投球解析 - 2020-08-28 22-34-32-02</t>
    <phoneticPr fontId="1"/>
  </si>
  <si>
    <t>パワプロ2020 - 投球解析 - 2020-08-28 22-34-32-03</t>
    <phoneticPr fontId="1"/>
  </si>
  <si>
    <t>パワプロ2020 - 投球解析 - 2020-08-28 22-34-32-04</t>
    <phoneticPr fontId="1"/>
  </si>
  <si>
    <t>パワプロ2020 - 投球解析 - 2020-08-28 22-34-32-05</t>
    <phoneticPr fontId="1"/>
  </si>
  <si>
    <t>パワプロ2020 - 投球解析 - 2020-08-28 22-34-32-06</t>
    <phoneticPr fontId="1"/>
  </si>
  <si>
    <t>パワプロ2020 - 投球解析 - 2020-08-28 22-34-32-07</t>
    <phoneticPr fontId="1"/>
  </si>
  <si>
    <t>1320</t>
    <phoneticPr fontId="1"/>
  </si>
  <si>
    <t>パワプロ2020 - 投球解析 - 2020-08-28 22-34-32-08</t>
    <phoneticPr fontId="1"/>
  </si>
  <si>
    <t>60肖|</t>
    <phoneticPr fontId="1"/>
  </si>
  <si>
    <t>パワプロ2020 - 投球解析 - 2020-08-28 22-34-32-09</t>
    <phoneticPr fontId="1"/>
  </si>
  <si>
    <t>パワプロ2020 - 投球解析 - 2020-08-28 22-36-12-00</t>
    <phoneticPr fontId="1"/>
  </si>
  <si>
    <t>パワプロ2020 - 投球解析 - 2020-08-28 22-36-12-01</t>
    <phoneticPr fontId="1"/>
  </si>
  <si>
    <t>パワプロ2020 - 投球解析 - 2020-08-28 22-36-12-02</t>
    <phoneticPr fontId="1"/>
  </si>
  <si>
    <t>PEん</t>
    <phoneticPr fontId="1"/>
  </si>
  <si>
    <t>IE前</t>
    <phoneticPr fontId="1"/>
  </si>
  <si>
    <t>パワプロ2020 - 投球解析 - 2020-08-28 22-36-12-03</t>
    <phoneticPr fontId="1"/>
  </si>
  <si>
    <t>mn)</t>
    <phoneticPr fontId="1"/>
  </si>
  <si>
    <t>パワプロ2020 - 投球解析 - 2020-08-28 22-36-12-04</t>
    <phoneticPr fontId="1"/>
  </si>
  <si>
    <t>mi}</t>
    <phoneticPr fontId="1"/>
  </si>
  <si>
    <t>パワプロ2020 - 投球解析 - 2020-08-28 22-36-12-05</t>
    <phoneticPr fontId="1"/>
  </si>
  <si>
    <t>amt)</t>
    <phoneticPr fontId="1"/>
  </si>
  <si>
    <t>パワプロ2020 - 投球解析 - 2020-08-28 22-36-12-06</t>
    <phoneticPr fontId="1"/>
  </si>
  <si>
    <t>SW 肖|</t>
    <phoneticPr fontId="1"/>
  </si>
  <si>
    <t>パワプロ2020 - 投球解析 - 2020-08-28 22-36-12-07</t>
    <phoneticPr fontId="1"/>
  </si>
  <si>
    <t>パワプロ2020 - 投球解析 - 2020-08-28 22-36-12-08</t>
    <phoneticPr fontId="1"/>
  </si>
  <si>
    <t>パワプロ2020 - 投球解析 - 2020-08-28 22-36-12-09</t>
    <phoneticPr fontId="1"/>
  </si>
  <si>
    <t>are)</t>
    <phoneticPr fontId="1"/>
  </si>
  <si>
    <t>IE6肖</t>
    <phoneticPr fontId="1"/>
  </si>
  <si>
    <t>パワプロ2020 - 投球解析 - 2020-08-28 22-37-55-00</t>
    <phoneticPr fontId="1"/>
  </si>
  <si>
    <t>パワプロ2020 - 投球解析 - 2020-08-28 22-37-55-01</t>
    <phoneticPr fontId="1"/>
  </si>
  <si>
    <t>パワプロ2020 - 投球解析 - 2020-08-28 22-37-55-02</t>
    <phoneticPr fontId="1"/>
  </si>
  <si>
    <t>パワプロ2020 - 投球解析 - 2020-08-28 22-37-55-03</t>
    <phoneticPr fontId="1"/>
  </si>
  <si>
    <t>ar 3)</t>
    <phoneticPr fontId="1"/>
  </si>
  <si>
    <t>パワプロ2020 - 投球解析 - 2020-08-28 22-37-55-04</t>
    <phoneticPr fontId="1"/>
  </si>
  <si>
    <t>パワプロ2020 - 投球解析 - 2020-08-28 22-37-55-05</t>
    <phoneticPr fontId="1"/>
  </si>
  <si>
    <t>パワプロ2020 - 投球解析 - 2020-08-28 22-37-55-06</t>
    <phoneticPr fontId="1"/>
  </si>
  <si>
    <t>パワプロ2020 - 投球解析 - 2020-08-28 22-37-55-07</t>
    <phoneticPr fontId="1"/>
  </si>
  <si>
    <t>パワプロ2020 - 投球解析 - 2020-08-28 22-37-55-08</t>
    <phoneticPr fontId="1"/>
  </si>
  <si>
    <t>パワプロ2020 - 投球解析 - 2020-08-28 22-37-55-09</t>
    <phoneticPr fontId="1"/>
  </si>
  <si>
    <t>DO026</t>
    <phoneticPr fontId="1"/>
  </si>
  <si>
    <t>パワプロ2020 - 投球解析 - 2020-08-29 09-37-40-00</t>
    <phoneticPr fontId="1"/>
  </si>
  <si>
    <t>パワプロ2020 - 投球解析 - 2020-08-29 09-37-40-01</t>
    <phoneticPr fontId="1"/>
  </si>
  <si>
    <t>0 7/必</t>
    <phoneticPr fontId="1"/>
  </si>
  <si>
    <t>パワプロ2020 - 投球解析 - 2020-08-29 09-37-40-02</t>
    <phoneticPr fontId="1"/>
  </si>
  <si>
    <t>als)</t>
    <phoneticPr fontId="1"/>
  </si>
  <si>
    <t>パワプロ2020 - 投球解析 - 2020-08-29 09-37-40-03</t>
    <phoneticPr fontId="1"/>
  </si>
  <si>
    <t>パワプロ2020 - 投球解析 - 2020-08-29 09-37-40-04</t>
    <phoneticPr fontId="1"/>
  </si>
  <si>
    <t>パワプロ2020 - 投球解析 - 2020-08-29 09-37-40-05</t>
    <phoneticPr fontId="1"/>
  </si>
  <si>
    <t>パワプロ2020 - 投球解析 - 2020-08-29 09-37-40-06</t>
    <phoneticPr fontId="1"/>
  </si>
  <si>
    <t>パワプロ2020 - 投球解析 - 2020-08-29 09-37-40-07</t>
    <phoneticPr fontId="1"/>
  </si>
  <si>
    <t>パワプロ2020 - 投球解析 - 2020-08-29 09-37-40-08</t>
    <phoneticPr fontId="1"/>
  </si>
  <si>
    <t>パワプロ2020 - 投球解析 - 2020-08-29 09-37-40-09</t>
    <phoneticPr fontId="1"/>
  </si>
  <si>
    <t>パワプロ2020 - 投球解析 - 2020-08-29 09-39-15-00</t>
    <phoneticPr fontId="1"/>
  </si>
  <si>
    <t>パワプロ2020 - 投球解析 - 2020-08-29 09-39-15-01</t>
    <phoneticPr fontId="1"/>
  </si>
  <si>
    <t>DO0O026</t>
    <phoneticPr fontId="1"/>
  </si>
  <si>
    <t>パワプロ2020 - 投球解析 - 2020-08-29 09-39-15-02</t>
    <phoneticPr fontId="1"/>
  </si>
  <si>
    <t>パワプロ2020 - 投球解析 - 2020-08-29 09-39-15-03</t>
    <phoneticPr fontId="1"/>
  </si>
  <si>
    <t>パワプロ2020 - 投球解析 - 2020-08-29 09-39-15-04</t>
    <phoneticPr fontId="1"/>
  </si>
  <si>
    <t>パワプロ2020 - 投球解析 - 2020-08-29 09-39-15-05</t>
    <phoneticPr fontId="1"/>
  </si>
  <si>
    <t>パワプロ2020 - 投球解析 - 2020-08-29 09-39-15-06</t>
    <phoneticPr fontId="1"/>
  </si>
  <si>
    <t>パワプロ2020 - 投球解析 - 2020-08-29 09-39-15-07</t>
    <phoneticPr fontId="1"/>
  </si>
  <si>
    <t>DO0026</t>
    <phoneticPr fontId="1"/>
  </si>
  <si>
    <t>パワプロ2020 - 投球解析 - 2020-08-29 09-39-15-08</t>
    <phoneticPr fontId="1"/>
  </si>
  <si>
    <t>パワプロ2020 - 投球解析 - 2020-08-29 09-39-15-09</t>
    <phoneticPr fontId="1"/>
  </si>
  <si>
    <t>パワプロ2020 - 投球解析 - 2020-08-29 09-41-06-00</t>
    <phoneticPr fontId="1"/>
  </si>
  <si>
    <t>パワプロ2020 - 投球解析 - 2020-08-29 09-41-06-01</t>
    <phoneticPr fontId="1"/>
  </si>
  <si>
    <t>パワプロ2020 - 投球解析 - 2020-08-29 09-41-06-02</t>
    <phoneticPr fontId="1"/>
  </si>
  <si>
    <t>パワプロ2020 - 投球解析 - 2020-08-29 09-41-06-03</t>
    <phoneticPr fontId="1"/>
  </si>
  <si>
    <t>パワプロ2020 - 投球解析 - 2020-08-29 09-41-06-04</t>
    <phoneticPr fontId="1"/>
  </si>
  <si>
    <t>パワプロ2020 - 投球解析 - 2020-08-29 09-41-06-05</t>
    <phoneticPr fontId="1"/>
  </si>
  <si>
    <t>パワプロ2020 - 投球解析 - 2020-08-29 09-41-06-06</t>
    <phoneticPr fontId="1"/>
  </si>
  <si>
    <t>パワプロ2020 - 投球解析 - 2020-08-29 09-41-06-07</t>
    <phoneticPr fontId="1"/>
  </si>
  <si>
    <t>パワプロ2020 - 投球解析 - 2020-08-29 09-41-06-08</t>
    <phoneticPr fontId="1"/>
  </si>
  <si>
    <t>パワプロ2020 - 投球解析 - 2020-08-29 09-41-06-09</t>
    <phoneticPr fontId="1"/>
  </si>
  <si>
    <t>パワプロ2020 - 投球解析 - 2020-08-29 09-42-48-00</t>
    <phoneticPr fontId="1"/>
  </si>
  <si>
    <t>ard =)</t>
    <phoneticPr fontId="1"/>
  </si>
  <si>
    <t>パワプロ2020 - 投球解析 - 2020-08-29 09-42-48-01</t>
    <phoneticPr fontId="1"/>
  </si>
  <si>
    <t>パワプロ2020 - 投球解析 - 2020-08-29 09-42-48-02</t>
    <phoneticPr fontId="1"/>
  </si>
  <si>
    <t>パワプロ2020 - 投球解析 - 2020-08-29 09-42-48-03</t>
    <phoneticPr fontId="1"/>
  </si>
  <si>
    <t>パワプロ2020 - 投球解析 - 2020-08-29 09-42-48-04</t>
    <phoneticPr fontId="1"/>
  </si>
  <si>
    <t>パワプロ2020 - 投球解析 - 2020-08-29 09-42-48-05</t>
    <phoneticPr fontId="1"/>
  </si>
  <si>
    <t>パワプロ2020 - 投球解析 - 2020-08-29 09-42-48-06</t>
    <phoneticPr fontId="1"/>
  </si>
  <si>
    <t>パワプロ2020 - 投球解析 - 2020-08-29 09-42-48-07</t>
    <phoneticPr fontId="1"/>
  </si>
  <si>
    <t>パワプロ2020 - 投球解析 - 2020-08-29 09-42-48-08</t>
    <phoneticPr fontId="1"/>
  </si>
  <si>
    <t>IE0</t>
    <phoneticPr fontId="1"/>
  </si>
  <si>
    <t>パワプロ2020 - 投球解析 - 2020-08-29 09-44-23-00</t>
    <phoneticPr fontId="1"/>
  </si>
  <si>
    <t>パワプロ2020 - 投球解析 - 2020-08-29 09-44-23-01</t>
    <phoneticPr fontId="1"/>
  </si>
  <si>
    <t>パワプロ2020 - 投球解析 - 2020-08-29 09-44-23-02</t>
    <phoneticPr fontId="1"/>
  </si>
  <si>
    <t>パワプロ2020 - 投球解析 - 2020-08-29 09-44-23-03</t>
    <phoneticPr fontId="1"/>
  </si>
  <si>
    <t>IE6還</t>
    <phoneticPr fontId="1"/>
  </si>
  <si>
    <t>パワプロ2020 - 投球解析 - 2020-08-29 09-44-23-04</t>
    <phoneticPr fontId="1"/>
  </si>
  <si>
    <t>パワプロ2020 - 投球解析 - 2020-08-29 09-44-23-05</t>
    <phoneticPr fontId="1"/>
  </si>
  <si>
    <t>IE0胃|</t>
    <phoneticPr fontId="1"/>
  </si>
  <si>
    <t>パワプロ2020 - 投球解析 - 2020-08-29 09-44-23-06</t>
    <phoneticPr fontId="1"/>
  </si>
  <si>
    <t>パワプロ2020 - 投球解析 - 2020-08-29 09-44-23-07</t>
    <phoneticPr fontId="1"/>
  </si>
  <si>
    <t>IN</t>
    <phoneticPr fontId="1"/>
  </si>
  <si>
    <t>パワプロ2020 - 投球解析 - 2020-08-29 09-44-23-08</t>
    <phoneticPr fontId="1"/>
  </si>
  <si>
    <t>パワプロ2020 - 投球解析 - 2020-08-29 09-44-23-09</t>
    <phoneticPr fontId="1"/>
  </si>
  <si>
    <t>パワプロ2020 - 投球解析 - 2020-08-29 09-46-05-00</t>
    <phoneticPr fontId="1"/>
  </si>
  <si>
    <t>パワプロ2020 - 投球解析 - 2020-08-29 09-46-05-01</t>
    <phoneticPr fontId="1"/>
  </si>
  <si>
    <t>パワプロ2020 - 投球解析 - 2020-08-29 09-46-05-02</t>
    <phoneticPr fontId="1"/>
  </si>
  <si>
    <t>IE胃|</t>
    <phoneticPr fontId="1"/>
  </si>
  <si>
    <t>パワプロ2020 - 投球解析 - 2020-08-29 09-46-05-03</t>
    <phoneticPr fontId="1"/>
  </si>
  <si>
    <t>パワプロ2020 - 投球解析 - 2020-08-29 09-46-05-04</t>
    <phoneticPr fontId="1"/>
  </si>
  <si>
    <t>パワプロ2020 - 投球解析 - 2020-08-29 09-46-05-05</t>
    <phoneticPr fontId="1"/>
  </si>
  <si>
    <t>パワプロ2020 - 投球解析 - 2020-08-29 09-46-05-06</t>
    <phoneticPr fontId="1"/>
  </si>
  <si>
    <t>パワプロ2020 - 投球解析 - 2020-08-29 09-46-05-07</t>
    <phoneticPr fontId="1"/>
  </si>
  <si>
    <t>パワプロ2020 - 投球解析 - 2020-08-29 09-46-05-08</t>
    <phoneticPr fontId="1"/>
  </si>
  <si>
    <t>IE6</t>
    <phoneticPr fontId="1"/>
  </si>
  <si>
    <t>パワプロ2020 - 投球解析 - 2020-08-29 09-46-05-09</t>
    <phoneticPr fontId="1"/>
  </si>
  <si>
    <t>パワプロ2020 - 投球解析 - 2020-08-29 09-48-04-00</t>
    <phoneticPr fontId="1"/>
  </si>
  <si>
    <t>パワプロ2020 - 投球解析 - 2020-08-29 09-48-04-01</t>
    <phoneticPr fontId="1"/>
  </si>
  <si>
    <t>パワプロ2020 - 投球解析 - 2020-08-29 09-48-04-02</t>
    <phoneticPr fontId="1"/>
  </si>
  <si>
    <t>パワプロ2020 - 投球解析 - 2020-08-29 09-48-04-03</t>
    <phoneticPr fontId="1"/>
  </si>
  <si>
    <t>パワプロ2020 - 投球解析 - 2020-08-29 09-48-04-04</t>
    <phoneticPr fontId="1"/>
  </si>
  <si>
    <t>パワプロ2020 - 投球解析 - 2020-08-29 09-48-04-05</t>
    <phoneticPr fontId="1"/>
  </si>
  <si>
    <t>パワプロ2020 - 投球解析 - 2020-08-29 09-48-04-06</t>
    <phoneticPr fontId="1"/>
  </si>
  <si>
    <t>パワプロ2020 - 投球解析 - 2020-08-29 09-48-04-07</t>
    <phoneticPr fontId="1"/>
  </si>
  <si>
    <t>ard 5}</t>
    <phoneticPr fontId="1"/>
  </si>
  <si>
    <t>パワプロ2020 - 投球解析 - 2020-08-29 09-48-04-08</t>
    <phoneticPr fontId="1"/>
  </si>
  <si>
    <t>ra]</t>
    <phoneticPr fontId="1"/>
  </si>
  <si>
    <t>パワプロ2020 - 投球解析 - 2020-08-29 09-48-04-09</t>
    <phoneticPr fontId="1"/>
  </si>
  <si>
    <t>IE肖|</t>
    <phoneticPr fontId="1"/>
  </si>
  <si>
    <t>パワプロ2020 - 投球解析 - 2020-08-29 09-49-52-00</t>
    <phoneticPr fontId="1"/>
  </si>
  <si>
    <t>al 5)</t>
    <phoneticPr fontId="1"/>
  </si>
  <si>
    <t>パワプロ2020 - 投球解析 - 2020-08-29 09-49-52-01</t>
    <phoneticPr fontId="1"/>
  </si>
  <si>
    <t>パワプロ2020 - 投球解析 - 2020-08-29 09-49-52-02</t>
    <phoneticPr fontId="1"/>
  </si>
  <si>
    <t>パワプロ2020 - 投球解析 - 2020-08-29 09-49-52-03</t>
    <phoneticPr fontId="1"/>
  </si>
  <si>
    <t>パワプロ2020 - 投球解析 - 2020-08-29 09-49-52-04</t>
    <phoneticPr fontId="1"/>
  </si>
  <si>
    <t>パワプロ2020 - 投球解析 - 2020-08-29 09-49-52-05</t>
    <phoneticPr fontId="1"/>
  </si>
  <si>
    <t>パワプロ2020 - 投球解析 - 2020-08-29 09-49-52-06</t>
    <phoneticPr fontId="1"/>
  </si>
  <si>
    <t>ジア</t>
    <phoneticPr fontId="1"/>
  </si>
  <si>
    <t>パワプロ2020 - 投球解析 - 2020-08-29 09-49-52-07</t>
    <phoneticPr fontId="1"/>
  </si>
  <si>
    <t>パワプロ2020 - 投球解析 - 2020-08-29 09-49-52-08</t>
    <phoneticPr fontId="1"/>
  </si>
  <si>
    <t>パワプロ2020 - 投球解析 - 2020-08-29 09-49-52-09</t>
    <phoneticPr fontId="1"/>
  </si>
  <si>
    <t>168</t>
    <phoneticPr fontId="1"/>
  </si>
  <si>
    <t>ADO00() 1</t>
    <phoneticPr fontId="1"/>
  </si>
  <si>
    <t>パワプロ2020 - 投球解析 - 2020-08-29 15-42-43-00</t>
    <phoneticPr fontId="1"/>
  </si>
  <si>
    <t>wr</t>
    <phoneticPr fontId="1"/>
  </si>
  <si>
    <t>LSDI0BO且|</t>
    <phoneticPr fontId="1"/>
  </si>
  <si>
    <t>パワプロ2020 - 投球解析 - 2020-08-29 15-42-43-01</t>
    <phoneticPr fontId="1"/>
  </si>
  <si>
    <t>wird</t>
    <phoneticPr fontId="1"/>
  </si>
  <si>
    <t>LSDI0BO還|</t>
    <phoneticPr fontId="1"/>
  </si>
  <si>
    <t>パワプロ2020 - 投球解析 - 2020-08-29 15-42-43-02</t>
    <phoneticPr fontId="1"/>
  </si>
  <si>
    <t>169</t>
    <phoneticPr fontId="1"/>
  </si>
  <si>
    <t>LSDI0BO朋|</t>
    <phoneticPr fontId="1"/>
  </si>
  <si>
    <t>パワプロ2020 - 投球解析 - 2020-08-29 15-42-43-03</t>
    <phoneticPr fontId="1"/>
  </si>
  <si>
    <t>LBHI0BO還|</t>
    <phoneticPr fontId="1"/>
  </si>
  <si>
    <t>パワプロ2020 - 投球解析 - 2020-08-29 15-42-43-04</t>
    <phoneticPr fontId="1"/>
  </si>
  <si>
    <t>170</t>
    <phoneticPr fontId="1"/>
  </si>
  <si>
    <t>LSDIO0BO還|</t>
    <phoneticPr fontId="1"/>
  </si>
  <si>
    <t>パワプロ2020 - 投球解析 - 2020-08-29 15-42-43-05</t>
    <phoneticPr fontId="1"/>
  </si>
  <si>
    <t>val</t>
    <phoneticPr fontId="1"/>
  </si>
  <si>
    <t>ADO0() 1</t>
    <phoneticPr fontId="1"/>
  </si>
  <si>
    <t>パワプロ2020 - 投球解析 - 2020-08-29 15-42-43-06</t>
    <phoneticPr fontId="1"/>
  </si>
  <si>
    <t>wis</t>
    <phoneticPr fontId="1"/>
  </si>
  <si>
    <t>パワプロ2020 - 投球解析 - 2020-08-29 15-42-43-07</t>
    <phoneticPr fontId="1"/>
  </si>
  <si>
    <t>173</t>
    <phoneticPr fontId="1"/>
  </si>
  <si>
    <t>パワプロ2020 - 投球解析 - 2020-08-29 15-42-43-08</t>
    <phoneticPr fontId="1"/>
  </si>
  <si>
    <t>パワプロ2020 - 投球解析 - 2020-08-29 15-42-43-09</t>
    <phoneticPr fontId="1"/>
  </si>
  <si>
    <t>2の1主人をJIプチ</t>
    <phoneticPr fontId="1"/>
  </si>
  <si>
    <t>パワプロ2020 - 投球解析 - 2020-08-29 15-44-12-00</t>
    <phoneticPr fontId="1"/>
  </si>
  <si>
    <t>パワプロ2020 - 投球解析 - 2020-08-29 15-44-12-01</t>
    <phoneticPr fontId="1"/>
  </si>
  <si>
    <t>at:</t>
    <phoneticPr fontId="1"/>
  </si>
  <si>
    <t>LINBO還|</t>
    <phoneticPr fontId="1"/>
  </si>
  <si>
    <t>パワプロ2020 - 投球解析 - 2020-08-29 15-44-12-02</t>
    <phoneticPr fontId="1"/>
  </si>
  <si>
    <t>LSDIO0BO胃|</t>
    <phoneticPr fontId="1"/>
  </si>
  <si>
    <t>パワプロ2020 - 投球解析 - 2020-08-29 15-44-12-03</t>
    <phoneticPr fontId="1"/>
  </si>
  <si>
    <t>パワプロ2020 - 投球解析 - 2020-08-29 15-44-12-04</t>
    <phoneticPr fontId="1"/>
  </si>
  <si>
    <t>にコア 作アコ</t>
    <phoneticPr fontId="1"/>
  </si>
  <si>
    <t>パワプロ2020 - 投球解析 - 2020-08-29 15-44-12-05</t>
    <phoneticPr fontId="1"/>
  </si>
  <si>
    <t>パワプロ2020 - 投球解析 - 2020-08-29 15-44-12-06</t>
    <phoneticPr fontId="1"/>
  </si>
  <si>
    <t>AD0 0() 1</t>
    <phoneticPr fontId="1"/>
  </si>
  <si>
    <t>パワプロ2020 - 投球解析 - 2020-08-29 15-44-12-07</t>
    <phoneticPr fontId="1"/>
  </si>
  <si>
    <t>wee}</t>
    <phoneticPr fontId="1"/>
  </si>
  <si>
    <t>パワプロ2020 - 投球解析 - 2020-08-29 15-44-12-08</t>
    <phoneticPr fontId="1"/>
  </si>
  <si>
    <t>に 作た</t>
    <phoneticPr fontId="1"/>
  </si>
  <si>
    <t>パワプロ2020 - 投球解析 - 2020-08-29 15-44-12-09</t>
    <phoneticPr fontId="1"/>
  </si>
  <si>
    <t>パワプロ2020 - 投球解析 - 2020-08-29 15-44-12-10</t>
    <phoneticPr fontId="1"/>
  </si>
  <si>
    <t>ait)</t>
    <phoneticPr fontId="1"/>
  </si>
  <si>
    <t>LSDIO0BO且|</t>
    <phoneticPr fontId="1"/>
  </si>
  <si>
    <t>パワプロ2020 - 投球解析 - 2020-08-29 15-45-22-00</t>
    <phoneticPr fontId="1"/>
  </si>
  <si>
    <t>パワプロ2020 - 投球解析 - 2020-08-29 15-45-22-01</t>
    <phoneticPr fontId="1"/>
  </si>
  <si>
    <t>ロレシンと 人ンた</t>
    <phoneticPr fontId="1"/>
  </si>
  <si>
    <t>nT}</t>
    <phoneticPr fontId="1"/>
  </si>
  <si>
    <t>LSDI0BO有|</t>
    <phoneticPr fontId="1"/>
  </si>
  <si>
    <t>パワプロ2020 - 投球解析 - 2020-08-29 15-45-22-02</t>
    <phoneticPr fontId="1"/>
  </si>
  <si>
    <t>1be</t>
    <phoneticPr fontId="1"/>
  </si>
  <si>
    <t>パワプロ2020 - 投球解析 - 2020-08-29 15-45-22-03</t>
    <phoneticPr fontId="1"/>
  </si>
  <si>
    <t>160</t>
    <phoneticPr fontId="1"/>
  </si>
  <si>
    <t>パワプロ2020 - 投球解析 - 2020-08-29 15-45-22-04</t>
    <phoneticPr fontId="1"/>
  </si>
  <si>
    <t>レンと多&gt;た</t>
    <phoneticPr fontId="1"/>
  </si>
  <si>
    <t>Ta)</t>
    <phoneticPr fontId="1"/>
  </si>
  <si>
    <t>パワプロ2020 - 投球解析 - 2020-08-29 15-45-22-05</t>
    <phoneticPr fontId="1"/>
  </si>
  <si>
    <t>BI0BO胃|</t>
    <phoneticPr fontId="1"/>
  </si>
  <si>
    <t>パワプロ2020 - 投球解析 - 2020-08-29 15-45-22-06</t>
    <phoneticPr fontId="1"/>
  </si>
  <si>
    <t>パワプロ2020 - 投球解析 - 2020-08-29 15-45-22-07</t>
    <phoneticPr fontId="1"/>
  </si>
  <si>
    <t>De}</t>
    <phoneticPr fontId="1"/>
  </si>
  <si>
    <t>パワプロ2020 - 投球解析 - 2020-08-29 15-45-22-08</t>
    <phoneticPr fontId="1"/>
  </si>
  <si>
    <t>パワプロ2020 - 投球解析 - 2020-08-29 15-45-22-09</t>
    <phoneticPr fontId="1"/>
  </si>
  <si>
    <t>SDIOBO還|</t>
    <phoneticPr fontId="1"/>
  </si>
  <si>
    <t>パワプロ2020 - 投球解析 - 2020-08-29 15-46-34-00</t>
    <phoneticPr fontId="1"/>
  </si>
  <si>
    <t>パワプロ2020 - 投球解析 - 2020-08-29 15-46-34-01</t>
    <phoneticPr fontId="1"/>
  </si>
  <si>
    <t>LSDI0BO胃|</t>
    <phoneticPr fontId="1"/>
  </si>
  <si>
    <t>パワプロ2020 - 投球解析 - 2020-08-29 15-46-34-02</t>
    <phoneticPr fontId="1"/>
  </si>
  <si>
    <t>ADO0) 0() 1</t>
    <phoneticPr fontId="1"/>
  </si>
  <si>
    <t>パワプロ2020 - 投球解析 - 2020-08-29 15-46-34-03</t>
    <phoneticPr fontId="1"/>
  </si>
  <si>
    <t>LINBO且|</t>
    <phoneticPr fontId="1"/>
  </si>
  <si>
    <t>パワプロ2020 - 投球解析 - 2020-08-29 15-46-34-04</t>
    <phoneticPr fontId="1"/>
  </si>
  <si>
    <t>パワプロ2020 - 投球解析 - 2020-08-29 15-46-34-05</t>
    <phoneticPr fontId="1"/>
  </si>
  <si>
    <t>パワプロ2020 - 投球解析 - 2020-08-29 15-46-34-06</t>
    <phoneticPr fontId="1"/>
  </si>
  <si>
    <t>LINBG前|</t>
    <phoneticPr fontId="1"/>
  </si>
  <si>
    <t>パワプロ2020 - 投球解析 - 2020-08-29 15-46-34-07</t>
    <phoneticPr fontId="1"/>
  </si>
  <si>
    <t>パワプロ2020 - 投球解析 - 2020-08-29 15-46-34-08</t>
    <phoneticPr fontId="1"/>
  </si>
  <si>
    <t>LSDI0BO思|</t>
    <phoneticPr fontId="1"/>
  </si>
  <si>
    <t>パワプロ2020 - 投球解析 - 2020-08-29 15-46-34-09</t>
    <phoneticPr fontId="1"/>
  </si>
  <si>
    <t>BB</t>
    <phoneticPr fontId="1"/>
  </si>
  <si>
    <t>パワプロ2020 - 投球解析 - 2020-08-29 15-48-09-00</t>
    <phoneticPr fontId="1"/>
  </si>
  <si>
    <t>BOBW</t>
    <phoneticPr fontId="1"/>
  </si>
  <si>
    <t>パワプロ2020 - 投球解析 - 2020-08-29 15-48-09-01</t>
    <phoneticPr fontId="1"/>
  </si>
  <si>
    <t>パワプロ2020 - 投球解析 - 2020-08-29 15-48-09-03</t>
    <phoneticPr fontId="1"/>
  </si>
  <si>
    <t>パワプロ2020 - 投球解析 - 2020-08-29 15-48-09-04</t>
    <phoneticPr fontId="1"/>
  </si>
  <si>
    <t>パワプロ2020 - 投球解析 - 2020-08-29 15-48-09-05</t>
    <phoneticPr fontId="1"/>
  </si>
  <si>
    <t>パワプロ2020 - 投球解析 - 2020-08-29 15-48-09-06</t>
    <phoneticPr fontId="1"/>
  </si>
  <si>
    <t>BIG</t>
    <phoneticPr fontId="1"/>
  </si>
  <si>
    <t>パワプロ2020 - 投球解析 - 2020-08-29 15-48-09-07</t>
    <phoneticPr fontId="1"/>
  </si>
  <si>
    <t>パワプロ2020 - 投球解析 - 2020-08-29 15-48-09-08</t>
    <phoneticPr fontId="1"/>
  </si>
  <si>
    <t>パワプロ2020 - 投球解析 - 2020-08-29 15-48-09-09</t>
    <phoneticPr fontId="1"/>
  </si>
  <si>
    <t>パワプロ2020 - 投球解析 - 2020-08-29 15-49-13-00</t>
    <phoneticPr fontId="1"/>
  </si>
  <si>
    <t>パワプロ2020 - 投球解析 - 2020-08-29 15-49-13-01</t>
    <phoneticPr fontId="1"/>
  </si>
  <si>
    <t>141</t>
    <phoneticPr fontId="1"/>
  </si>
  <si>
    <t>パワプロ2020 - 投球解析 - 2020-08-29 15-49-13-02</t>
    <phoneticPr fontId="1"/>
  </si>
  <si>
    <t>パワプロ2020 - 投球解析 - 2020-08-29 15-49-13-03</t>
    <phoneticPr fontId="1"/>
  </si>
  <si>
    <t>パワプロ2020 - 投球解析 - 2020-08-29 15-49-13-04</t>
    <phoneticPr fontId="1"/>
  </si>
  <si>
    <t>パワプロ2020 - 投球解析 - 2020-08-29 15-49-13-05</t>
    <phoneticPr fontId="1"/>
  </si>
  <si>
    <t>パワプロ2020 - 投球解析 - 2020-08-29 15-49-13-06</t>
    <phoneticPr fontId="1"/>
  </si>
  <si>
    <t>パワプロ2020 - 投球解析 - 2020-08-29 15-49-13-07</t>
    <phoneticPr fontId="1"/>
  </si>
  <si>
    <t>パワプロ2020 - 投球解析 - 2020-08-29 15-49-13-08</t>
    <phoneticPr fontId="1"/>
  </si>
  <si>
    <t>パワプロ2020 - 投球解析 - 2020-08-29 15-49-13-09</t>
    <phoneticPr fontId="1"/>
  </si>
  <si>
    <t>パワプロ2020 - 投球解析 - 2020-08-29 15-50-19-00</t>
    <phoneticPr fontId="1"/>
  </si>
  <si>
    <t>パワプロ2020 - 投球解析 - 2020-08-29 15-50-19-01</t>
    <phoneticPr fontId="1"/>
  </si>
  <si>
    <t>パワプロ2020 - 投球解析 - 2020-08-29 15-50-19-02</t>
    <phoneticPr fontId="1"/>
  </si>
  <si>
    <t>BBO</t>
    <phoneticPr fontId="1"/>
  </si>
  <si>
    <t>パワプロ2020 - 投球解析 - 2020-08-29 15-50-19-03</t>
    <phoneticPr fontId="1"/>
  </si>
  <si>
    <t>パワプロ2020 - 投球解析 - 2020-08-29 15-50-19-04</t>
    <phoneticPr fontId="1"/>
  </si>
  <si>
    <t>パワプロ2020 - 投球解析 - 2020-08-29 15-50-19-05</t>
    <phoneticPr fontId="1"/>
  </si>
  <si>
    <t>パワプロ2020 - 投球解析 - 2020-08-29 15-50-19-06</t>
    <phoneticPr fontId="1"/>
  </si>
  <si>
    <t>パワプロ2020 - 投球解析 - 2020-08-29 15-50-19-07</t>
    <phoneticPr fontId="1"/>
  </si>
  <si>
    <t>rw)</t>
    <phoneticPr fontId="1"/>
  </si>
  <si>
    <t>パワプロ2020 - 投球解析 - 2020-08-29 15-50-19-08</t>
    <phoneticPr fontId="1"/>
  </si>
  <si>
    <t>パワプロ2020 - 投球解析 - 2020-08-29 15-50-19-09</t>
    <phoneticPr fontId="1"/>
  </si>
  <si>
    <t>パワプロ2020 - 投球解析 - 2020-08-29 15-51-26-00</t>
    <phoneticPr fontId="1"/>
  </si>
  <si>
    <t>パワプロ2020 - 投球解析 - 2020-08-29 15-51-26-01</t>
    <phoneticPr fontId="1"/>
  </si>
  <si>
    <t>パワプロ2020 - 投球解析 - 2020-08-29 15-51-26-02</t>
    <phoneticPr fontId="1"/>
  </si>
  <si>
    <t>パワプロ2020 - 投球解析 - 2020-08-29 15-51-26-03</t>
    <phoneticPr fontId="1"/>
  </si>
  <si>
    <t>パワプロ2020 - 投球解析 - 2020-08-29 15-51-26-04</t>
    <phoneticPr fontId="1"/>
  </si>
  <si>
    <t>BOBO</t>
    <phoneticPr fontId="1"/>
  </si>
  <si>
    <t>パワプロ2020 - 投球解析 - 2020-08-29 15-51-26-05</t>
    <phoneticPr fontId="1"/>
  </si>
  <si>
    <t>パワプロ2020 - 投球解析 - 2020-08-29 15-51-26-06</t>
    <phoneticPr fontId="1"/>
  </si>
  <si>
    <t>パワプロ2020 - 投球解析 - 2020-08-29 15-51-26-07</t>
    <phoneticPr fontId="1"/>
  </si>
  <si>
    <t>パワプロ2020 - 投球解析 - 2020-08-29 15-51-26-08</t>
    <phoneticPr fontId="1"/>
  </si>
  <si>
    <t>パワプロ2020 - 投球解析 - 2020-08-29 15-51-26-09</t>
    <phoneticPr fontId="1"/>
  </si>
  <si>
    <t>パワプロ2020 - 投球解析 - 2020-08-29 15-52-32-00</t>
    <phoneticPr fontId="1"/>
  </si>
  <si>
    <t>パワプロ2020 - 投球解析 - 2020-08-29 15-52-32-01</t>
    <phoneticPr fontId="1"/>
  </si>
  <si>
    <t>cmt}</t>
    <phoneticPr fontId="1"/>
  </si>
  <si>
    <t>パワプロ2020 - 投球解析 - 2020-08-29 15-52-32-02</t>
    <phoneticPr fontId="1"/>
  </si>
  <si>
    <t>パワプロ2020 - 投球解析 - 2020-08-29 15-52-32-03</t>
    <phoneticPr fontId="1"/>
  </si>
  <si>
    <t>パワプロ2020 - 投球解析 - 2020-08-29 15-52-32-04</t>
    <phoneticPr fontId="1"/>
  </si>
  <si>
    <t>パワプロ2020 - 投球解析 - 2020-08-29 15-52-32-05</t>
    <phoneticPr fontId="1"/>
  </si>
  <si>
    <t>パワプロ2020 - 投球解析 - 2020-08-29 15-52-32-06</t>
    <phoneticPr fontId="1"/>
  </si>
  <si>
    <t>パワプロ2020 - 投球解析 - 2020-08-29 15-52-32-07</t>
    <phoneticPr fontId="1"/>
  </si>
  <si>
    <t>パワプロ2020 - 投球解析 - 2020-08-29 15-52-32-08</t>
    <phoneticPr fontId="1"/>
  </si>
  <si>
    <t>パワプロ2020 - 投球解析 - 2020-08-29 15-52-32-09</t>
    <phoneticPr fontId="1"/>
  </si>
  <si>
    <t>パワプロ2020 - 投球解析 - 2020-08-29 15-53-40-00</t>
    <phoneticPr fontId="1"/>
  </si>
  <si>
    <t>パワプロ2020 - 投球解析 - 2020-08-29 15-53-40-01</t>
    <phoneticPr fontId="1"/>
  </si>
  <si>
    <t>パワプロ2020 - 投球解析 - 2020-08-29 15-53-40-02</t>
    <phoneticPr fontId="1"/>
  </si>
  <si>
    <t>パワプロ2020 - 投球解析 - 2020-08-29 15-53-40-03</t>
    <phoneticPr fontId="1"/>
  </si>
  <si>
    <t>パワプロ2020 - 投球解析 - 2020-08-29 15-53-40-04</t>
    <phoneticPr fontId="1"/>
  </si>
  <si>
    <t>パワプロ2020 - 投球解析 - 2020-08-29 15-53-40-05</t>
    <phoneticPr fontId="1"/>
  </si>
  <si>
    <t>パワプロ2020 - 投球解析 - 2020-08-29 15-53-40-06</t>
    <phoneticPr fontId="1"/>
  </si>
  <si>
    <t>パワプロ2020 - 投球解析 - 2020-08-29 15-53-40-07</t>
    <phoneticPr fontId="1"/>
  </si>
  <si>
    <t>パワプロ2020 - 投球解析 - 2020-08-29 15-53-40-08</t>
    <phoneticPr fontId="1"/>
  </si>
  <si>
    <t>パワプロ2020 - 投球解析 - 2020-08-29 15-53-40-09</t>
    <phoneticPr fontId="1"/>
  </si>
  <si>
    <t>P1:)</t>
    <phoneticPr fontId="1"/>
  </si>
  <si>
    <t>ADO003</t>
    <phoneticPr fontId="1"/>
  </si>
  <si>
    <t>パワプロ2020 - 投球解析 - 2020-08-29 15-55-24-00</t>
    <phoneticPr fontId="1"/>
  </si>
  <si>
    <t>ADOO03</t>
    <phoneticPr fontId="1"/>
  </si>
  <si>
    <t>パワプロ2020 - 投球解析 - 2020-08-29 15-55-24-01</t>
    <phoneticPr fontId="1"/>
  </si>
  <si>
    <t>BB BC1</t>
    <phoneticPr fontId="1"/>
  </si>
  <si>
    <t>パワプロ2020 - 投球解析 - 2020-08-29 15-55-24-02</t>
    <phoneticPr fontId="1"/>
  </si>
  <si>
    <t>BB et1</t>
    <phoneticPr fontId="1"/>
  </si>
  <si>
    <t>パワプロ2020 - 投球解析 - 2020-08-29 15-55-24-03</t>
    <phoneticPr fontId="1"/>
  </si>
  <si>
    <t>DC1</t>
    <phoneticPr fontId="1"/>
  </si>
  <si>
    <t>パワプロ2020 - 投球解析 - 2020-08-29 15-55-24-04</t>
    <phoneticPr fontId="1"/>
  </si>
  <si>
    <t>パワプロ2020 - 投球解析 - 2020-08-29 15-55-24-05</t>
    <phoneticPr fontId="1"/>
  </si>
  <si>
    <t>ADO00O3</t>
    <phoneticPr fontId="1"/>
  </si>
  <si>
    <t>パワプロ2020 - 投球解析 - 2020-08-29 15-55-24-06</t>
    <phoneticPr fontId="1"/>
  </si>
  <si>
    <t>ADO00 3</t>
    <phoneticPr fontId="1"/>
  </si>
  <si>
    <t>パワプロ2020 - 投球解析 - 2020-08-29 15-55-24-07</t>
    <phoneticPr fontId="1"/>
  </si>
  <si>
    <t>BB 1</t>
    <phoneticPr fontId="1"/>
  </si>
  <si>
    <t>パワプロ2020 - 投球解析 - 2020-08-29 15-55-24-08</t>
    <phoneticPr fontId="1"/>
  </si>
  <si>
    <t>eT:</t>
    <phoneticPr fontId="1"/>
  </si>
  <si>
    <t>Be1</t>
    <phoneticPr fontId="1"/>
  </si>
  <si>
    <t>パワプロ2020 - 投球解析 - 2020-08-29 15-55-24-09</t>
    <phoneticPr fontId="1"/>
  </si>
  <si>
    <t>159</t>
    <phoneticPr fontId="1"/>
  </si>
  <si>
    <t>パワプロ2020 - 投球解析 - 2020-08-29 15-56-35-00</t>
    <phoneticPr fontId="1"/>
  </si>
  <si>
    <t>ADO0OS3</t>
    <phoneticPr fontId="1"/>
  </si>
  <si>
    <t>パワプロ2020 - 投球解析 - 2020-08-29 15-56-35-01</t>
    <phoneticPr fontId="1"/>
  </si>
  <si>
    <t>パワプロ2020 - 投球解析 - 2020-08-29 15-56-35-02</t>
    <phoneticPr fontId="1"/>
  </si>
  <si>
    <t>163</t>
    <phoneticPr fontId="1"/>
  </si>
  <si>
    <t>DIG Be1</t>
    <phoneticPr fontId="1"/>
  </si>
  <si>
    <t>パワプロ2020 - 投球解析 - 2020-08-29 15-56-35-03</t>
    <phoneticPr fontId="1"/>
  </si>
  <si>
    <t>BB Be1</t>
    <phoneticPr fontId="1"/>
  </si>
  <si>
    <t>パワプロ2020 - 投球解析 - 2020-08-29 15-56-35-04</t>
    <phoneticPr fontId="1"/>
  </si>
  <si>
    <t>パワプロ2020 - 投球解析 - 2020-08-29 15-56-35-05</t>
    <phoneticPr fontId="1"/>
  </si>
  <si>
    <t>パワプロ2020 - 投球解析 - 2020-08-29 15-56-35-06</t>
    <phoneticPr fontId="1"/>
  </si>
  <si>
    <t>パワプロ2020 - 投球解析 - 2020-08-29 15-56-35-07</t>
    <phoneticPr fontId="1"/>
  </si>
  <si>
    <t>LT</t>
    <phoneticPr fontId="1"/>
  </si>
  <si>
    <t>BC1</t>
    <phoneticPr fontId="1"/>
  </si>
  <si>
    <t>パワプロ2020 - 投球解析 - 2020-08-29 15-56-35-08</t>
    <phoneticPr fontId="1"/>
  </si>
  <si>
    <t>パワプロ2020 - 投球解析 - 2020-08-29 15-56-35-09</t>
    <phoneticPr fontId="1"/>
  </si>
  <si>
    <t>HHスライダー</t>
    <phoneticPr fontId="1"/>
  </si>
  <si>
    <t>パワプロ2020 - 投球解析 - 2020-08-29 15-57-36-00</t>
    <phoneticPr fontId="1"/>
  </si>
  <si>
    <t>DIG BC1</t>
    <phoneticPr fontId="1"/>
  </si>
  <si>
    <t>パワプロ2020 - 投球解析 - 2020-08-29 15-57-36-01</t>
    <phoneticPr fontId="1"/>
  </si>
  <si>
    <t>BOO1</t>
    <phoneticPr fontId="1"/>
  </si>
  <si>
    <t>パワプロ2020 - 投球解析 - 2020-08-29 15-57-36-02</t>
    <phoneticPr fontId="1"/>
  </si>
  <si>
    <t>パワプロ2020 - 投球解析 - 2020-08-29 15-57-36-03</t>
    <phoneticPr fontId="1"/>
  </si>
  <si>
    <t>LE}</t>
    <phoneticPr fontId="1"/>
  </si>
  <si>
    <t>0 1</t>
    <phoneticPr fontId="1"/>
  </si>
  <si>
    <t>パワプロ2020 - 投球解析 - 2020-08-29 15-57-36-04</t>
    <phoneticPr fontId="1"/>
  </si>
  <si>
    <t>パワプロ2020 - 投球解析 - 2020-08-29 15-57-36-05</t>
    <phoneticPr fontId="1"/>
  </si>
  <si>
    <t>ロレウシンコ</t>
    <phoneticPr fontId="1"/>
  </si>
  <si>
    <t>パワプロ2020 - 投球解析 - 2020-08-29 15-57-36-06</t>
    <phoneticPr fontId="1"/>
  </si>
  <si>
    <t>パワプロ2020 - 投球解析 - 2020-08-29 15-57-36-07</t>
    <phoneticPr fontId="1"/>
  </si>
  <si>
    <t>154</t>
    <phoneticPr fontId="1"/>
  </si>
  <si>
    <t>パワプロ2020 - 投球解析 - 2020-08-29 15-57-36-08</t>
    <phoneticPr fontId="1"/>
  </si>
  <si>
    <t>151</t>
    <phoneticPr fontId="1"/>
  </si>
  <si>
    <t>パワプロ2020 - 投球解析 - 2020-08-29 15-57-36-09</t>
    <phoneticPr fontId="1"/>
  </si>
  <si>
    <t>ンンキングツーシーム</t>
    <phoneticPr fontId="1"/>
  </si>
  <si>
    <t>パワプロ2020 - 投球解析 - 2020-08-29 15-58-43-00</t>
    <phoneticPr fontId="1"/>
  </si>
  <si>
    <t>パワプロ2020 - 投球解析 - 2020-08-29 15-58-43-01</t>
    <phoneticPr fontId="1"/>
  </si>
  <si>
    <t>パワプロ2020 - 投球解析 - 2020-08-29 15-58-43-02</t>
    <phoneticPr fontId="1"/>
  </si>
  <si>
    <t>パワプロ2020 - 投球解析 - 2020-08-29 15-58-43-03</t>
    <phoneticPr fontId="1"/>
  </si>
  <si>
    <t>De1</t>
    <phoneticPr fontId="1"/>
  </si>
  <si>
    <t>パワプロ2020 - 投球解析 - 2020-08-29 15-58-43-04</t>
    <phoneticPr fontId="1"/>
  </si>
  <si>
    <t>パワプロ2020 - 投球解析 - 2020-08-29 15-58-43-05</t>
    <phoneticPr fontId="1"/>
  </si>
  <si>
    <t>パワプロ2020 - 投球解析 - 2020-08-29 15-58-43-06</t>
    <phoneticPr fontId="1"/>
  </si>
  <si>
    <t>パワプロ2020 - 投球解析 - 2020-08-29 15-58-43-07</t>
    <phoneticPr fontId="1"/>
  </si>
  <si>
    <t>パワプロ2020 - 投球解析 - 2020-08-29 15-58-43-08</t>
    <phoneticPr fontId="1"/>
  </si>
  <si>
    <t>パワプロ2020 - 投球解析 - 2020-08-29 15-58-43-09</t>
    <phoneticPr fontId="1"/>
  </si>
  <si>
    <t>ADO0O4</t>
    <phoneticPr fontId="1"/>
  </si>
  <si>
    <t>パワプロ2020 - 投球解析 - 2020-08-29 16-00-15-00</t>
    <phoneticPr fontId="1"/>
  </si>
  <si>
    <t>DBW/I</t>
    <phoneticPr fontId="1"/>
  </si>
  <si>
    <t>パワプロ2020 - 投球解析 - 2020-08-29 16-00-15-01</t>
    <phoneticPr fontId="1"/>
  </si>
  <si>
    <t>DB /|</t>
    <phoneticPr fontId="1"/>
  </si>
  <si>
    <t>パワプロ2020 - 投球解析 - 2020-08-29 16-00-15-02</t>
    <phoneticPr fontId="1"/>
  </si>
  <si>
    <t>ADO0O 4</t>
    <phoneticPr fontId="1"/>
  </si>
  <si>
    <t>パワプロ2020 - 投球解析 - 2020-08-29 16-00-15-03</t>
    <phoneticPr fontId="1"/>
  </si>
  <si>
    <t>ADOO4</t>
    <phoneticPr fontId="1"/>
  </si>
  <si>
    <t>パワプロ2020 - 投球解析 - 2020-08-29 16-00-15-04</t>
    <phoneticPr fontId="1"/>
  </si>
  <si>
    <t>パワプロ2020 - 投球解析 - 2020-08-29 16-00-15-05</t>
    <phoneticPr fontId="1"/>
  </si>
  <si>
    <t>WI</t>
    <phoneticPr fontId="1"/>
  </si>
  <si>
    <t>パワプロ2020 - 投球解析 - 2020-08-29 16-00-15-06</t>
    <phoneticPr fontId="1"/>
  </si>
  <si>
    <t>パワプロ2020 - 投球解析 - 2020-08-29 16-00-15-07</t>
    <phoneticPr fontId="1"/>
  </si>
  <si>
    <t>パワプロ2020 - 投球解析 - 2020-08-29 16-00-15-08</t>
    <phoneticPr fontId="1"/>
  </si>
  <si>
    <t>DIGI</t>
    <phoneticPr fontId="1"/>
  </si>
  <si>
    <t>パワプロ2020 - 投球解析 - 2020-08-29 16-00-15-09</t>
    <phoneticPr fontId="1"/>
  </si>
  <si>
    <t>DI</t>
    <phoneticPr fontId="1"/>
  </si>
  <si>
    <t>パワプロ2020 - 投球解析 - 2020-08-29 16-01-23-00</t>
    <phoneticPr fontId="1"/>
  </si>
  <si>
    <t>パワプロ2020 - 投球解析 - 2020-08-29 16-01-23-01</t>
    <phoneticPr fontId="1"/>
  </si>
  <si>
    <t>パワプロ2020 - 投球解析 - 2020-08-29 16-01-23-02</t>
    <phoneticPr fontId="1"/>
  </si>
  <si>
    <t>パワプロ2020 - 投球解析 - 2020-08-29 16-01-23-03</t>
    <phoneticPr fontId="1"/>
  </si>
  <si>
    <t>パワプロ2020 - 投球解析 - 2020-08-29 16-01-23-04</t>
    <phoneticPr fontId="1"/>
  </si>
  <si>
    <t>DBW/|</t>
    <phoneticPr fontId="1"/>
  </si>
  <si>
    <t>パワプロ2020 - 投球解析 - 2020-08-29 16-01-23-05</t>
    <phoneticPr fontId="1"/>
  </si>
  <si>
    <t>DBW 4I</t>
    <phoneticPr fontId="1"/>
  </si>
  <si>
    <t>パワプロ2020 - 投球解析 - 2020-08-29 16-01-23-06</t>
    <phoneticPr fontId="1"/>
  </si>
  <si>
    <t>パワプロ2020 - 投球解析 - 2020-08-29 16-01-23-07</t>
    <phoneticPr fontId="1"/>
  </si>
  <si>
    <t>DBW |</t>
    <phoneticPr fontId="1"/>
  </si>
  <si>
    <t>パワプロ2020 - 投球解析 - 2020-08-29 16-01-23-08</t>
    <phoneticPr fontId="1"/>
  </si>
  <si>
    <t>ADO0OO4</t>
    <phoneticPr fontId="1"/>
  </si>
  <si>
    <t>パワプロ2020 - 投球解析 - 2020-08-29 16-01-23-09</t>
    <phoneticPr fontId="1"/>
  </si>
  <si>
    <t>an</t>
    <phoneticPr fontId="1"/>
  </si>
  <si>
    <t>パワプロ2020 - 投球解析 - 2020-08-29 16-06-51-00</t>
    <phoneticPr fontId="1"/>
  </si>
  <si>
    <t>ジリメッガ1ルルん</t>
    <phoneticPr fontId="1"/>
  </si>
  <si>
    <t>パワプロ2020 - 投球解析 - 2020-08-29 16-06-51-01</t>
    <phoneticPr fontId="1"/>
  </si>
  <si>
    <t>111</t>
    <phoneticPr fontId="1"/>
  </si>
  <si>
    <t>パワプロ2020 - 投球解析 - 2020-08-29 16-06-51-02</t>
    <phoneticPr fontId="1"/>
  </si>
  <si>
    <t>mnt)</t>
    <phoneticPr fontId="1"/>
  </si>
  <si>
    <t>パワプロ2020 - 投球解析 - 2020-08-29 16-06-51-03</t>
    <phoneticPr fontId="1"/>
  </si>
  <si>
    <t>パワプロ2020 - 投球解析 - 2020-08-29 16-06-51-04</t>
    <phoneticPr fontId="1"/>
  </si>
  <si>
    <t>ジリメッガルルEpん</t>
    <phoneticPr fontId="1"/>
  </si>
  <si>
    <t>パワプロ2020 - 投球解析 - 2020-08-29 16-06-51-05</t>
    <phoneticPr fontId="1"/>
  </si>
  <si>
    <t>ae</t>
    <phoneticPr fontId="1"/>
  </si>
  <si>
    <t>パワプロ2020 - 投球解析 - 2020-08-29 16-06-51-06</t>
    <phoneticPr fontId="1"/>
  </si>
  <si>
    <t>ジリルクガリルルEpん</t>
    <phoneticPr fontId="1"/>
  </si>
  <si>
    <t>ars</t>
    <phoneticPr fontId="1"/>
  </si>
  <si>
    <t>WI|</t>
    <phoneticPr fontId="1"/>
  </si>
  <si>
    <t>パワプロ2020 - 投球解析 - 2020-08-29 16-06-51-07</t>
    <phoneticPr fontId="1"/>
  </si>
  <si>
    <t>ジリメッグ1ルルん</t>
    <phoneticPr fontId="1"/>
  </si>
  <si>
    <t>am</t>
    <phoneticPr fontId="1"/>
  </si>
  <si>
    <t>パワプロ2020 - 投球解析 - 2020-08-29 16-06-51-08</t>
    <phoneticPr fontId="1"/>
  </si>
  <si>
    <t>110</t>
    <phoneticPr fontId="1"/>
  </si>
  <si>
    <t>ADO00O4</t>
    <phoneticPr fontId="1"/>
  </si>
  <si>
    <t>パワプロ2020 - 投球解析 - 2020-08-29 16-06-51-09</t>
    <phoneticPr fontId="1"/>
  </si>
  <si>
    <t>パワプロ2020 - 投球解析 - 2020-09-08 23-37-52-00</t>
    <phoneticPr fontId="1"/>
  </si>
  <si>
    <t>パワプロ2020 - 投球解析 - 2020-09-08 23-37-52-01</t>
    <phoneticPr fontId="1"/>
  </si>
  <si>
    <t>パワプロ2020 - 投球解析 - 2020-09-08 23-37-52-02</t>
    <phoneticPr fontId="1"/>
  </si>
  <si>
    <t>パワプロ2020 - 投球解析 - 2020-09-08 23-37-52-03</t>
    <phoneticPr fontId="1"/>
  </si>
  <si>
    <t>パワプロ2020 - 投球解析 - 2020-09-08 23-37-52-04</t>
    <phoneticPr fontId="1"/>
  </si>
  <si>
    <t>パワプロ2020 - 投球解析 - 2020-09-08 23-37-52-05</t>
    <phoneticPr fontId="1"/>
  </si>
  <si>
    <t>パワプロ2020 - 投球解析 - 2020-09-08 23-37-52-06</t>
    <phoneticPr fontId="1"/>
  </si>
  <si>
    <t>パワプロ2020 - 投球解析 - 2020-09-08 23-37-52-07</t>
    <phoneticPr fontId="1"/>
  </si>
  <si>
    <t>パワプロ2020 - 投球解析 - 2020-09-08 23-37-52-08</t>
    <phoneticPr fontId="1"/>
  </si>
  <si>
    <t>パワプロ2020 - 投球解析 - 2020-09-08 23-37-52-09</t>
    <phoneticPr fontId="1"/>
  </si>
  <si>
    <t>パワプロ2020 - 投球解析 - 2020-09-08 23-39-02-00</t>
    <phoneticPr fontId="1"/>
  </si>
  <si>
    <t>パワプロ2020 - 投球解析 - 2020-09-08 23-39-02-01</t>
    <phoneticPr fontId="1"/>
  </si>
  <si>
    <t>にコーの作アたー</t>
    <phoneticPr fontId="1"/>
  </si>
  <si>
    <t>パワプロ2020 - 投球解析 - 2020-09-08 23-39-02-02</t>
    <phoneticPr fontId="1"/>
  </si>
  <si>
    <t>パワプロ2020 - 投球解析 - 2020-09-08 23-39-02-03</t>
    <phoneticPr fontId="1"/>
  </si>
  <si>
    <t>パワプロ2020 - 投球解析 - 2020-09-08 23-39-02-04</t>
    <phoneticPr fontId="1"/>
  </si>
  <si>
    <t>パワプロ2020 - 投球解析 - 2020-09-08 23-39-02-05</t>
    <phoneticPr fontId="1"/>
  </si>
  <si>
    <t>パワプロ2020 - 投球解析 - 2020-09-08 23-39-02-06</t>
    <phoneticPr fontId="1"/>
  </si>
  <si>
    <t>にコア 作当アた</t>
    <phoneticPr fontId="1"/>
  </si>
  <si>
    <t>パワプロ2020 - 投球解析 - 2020-09-08 23-39-02-07</t>
    <phoneticPr fontId="1"/>
  </si>
  <si>
    <t>パワプロ2020 - 投球解析 - 2020-09-08 23-39-02-08</t>
    <phoneticPr fontId="1"/>
  </si>
  <si>
    <t>パワプロ2020 - 投球解析 - 2020-09-08 23-39-02-09</t>
    <phoneticPr fontId="1"/>
  </si>
  <si>
    <t>パワプロ2020 - 投球解析 - 2020-09-15 23-12-43-00</t>
    <phoneticPr fontId="1"/>
  </si>
  <si>
    <t>パワプロ2020 - 投球解析 - 2020-09-15 23-12-43-01</t>
    <phoneticPr fontId="1"/>
  </si>
  <si>
    <t>0160国暫(|</t>
    <phoneticPr fontId="1"/>
  </si>
  <si>
    <t>パワプロ2020 - 投球解析 - 2020-09-15 23-12-43-02</t>
    <phoneticPr fontId="1"/>
  </si>
  <si>
    <t>パワプロ2020 - 投球解析 - 2020-09-15 23-12-43-03</t>
    <phoneticPr fontId="1"/>
  </si>
  <si>
    <t>パワプロ2020 - 投球解析 - 2020-09-15 23-12-43-04</t>
    <phoneticPr fontId="1"/>
  </si>
  <si>
    <t>II6還軒6|</t>
    <phoneticPr fontId="1"/>
  </si>
  <si>
    <t>パワプロ2020 - 投球解析 - 2020-09-15 23-12-43-05</t>
    <phoneticPr fontId="1"/>
  </si>
  <si>
    <t>II6国攻6|</t>
    <phoneticPr fontId="1"/>
  </si>
  <si>
    <t>パワプロ2020 - 投球解析 - 2020-09-15 23-12-43-06</t>
    <phoneticPr fontId="1"/>
  </si>
  <si>
    <t>II6国暫(|</t>
    <phoneticPr fontId="1"/>
  </si>
  <si>
    <t>パワプロ2020 - 投球解析 - 2020-09-15 23-12-43-07</t>
    <phoneticPr fontId="1"/>
  </si>
  <si>
    <t>人1960国必(|</t>
    <phoneticPr fontId="1"/>
  </si>
  <si>
    <t>パワプロ2020 - 投球解析 - 2020-09-15 23-12-43-08</t>
    <phoneticPr fontId="1"/>
  </si>
  <si>
    <t>パワプロ2020 - 投球解析 - 2020-09-15 23-12-43-09</t>
    <phoneticPr fontId="1"/>
  </si>
  <si>
    <t>パワプロ2020 - 投球解析 - 2020-09-15 23-12-43-10</t>
    <phoneticPr fontId="1"/>
  </si>
  <si>
    <t>96国暫(|</t>
    <phoneticPr fontId="1"/>
  </si>
  <si>
    <t>パワプロ2020 - 投球解析 - 2020-09-15 23-13-52-00</t>
    <phoneticPr fontId="1"/>
  </si>
  <si>
    <t>パワプロ2020 - 投球解析 - 2020-09-15 23-13-52-01</t>
    <phoneticPr fontId="1"/>
  </si>
  <si>
    <t>パワプロ2020 - 投球解析 - 2020-09-15 23-13-52-02</t>
    <phoneticPr fontId="1"/>
  </si>
  <si>
    <t>DI6国必(|</t>
    <phoneticPr fontId="1"/>
  </si>
  <si>
    <t>パワプロ2020 - 投球解析 - 2020-09-15 23-13-52-03</t>
    <phoneticPr fontId="1"/>
  </si>
  <si>
    <t>パワプロ2020 - 投球解析 - 2020-09-15 23-13-52-04</t>
    <phoneticPr fontId="1"/>
  </si>
  <si>
    <t>vm)</t>
    <phoneticPr fontId="1"/>
  </si>
  <si>
    <t>0106国軒(|</t>
    <phoneticPr fontId="1"/>
  </si>
  <si>
    <t>パワプロ2020 - 投球解析 - 2020-09-15 23-13-52-05</t>
    <phoneticPr fontId="1"/>
  </si>
  <si>
    <t>10I6還区6|</t>
    <phoneticPr fontId="1"/>
  </si>
  <si>
    <t>パワプロ2020 - 投球解析 - 2020-09-15 23-13-52-06</t>
    <phoneticPr fontId="1"/>
  </si>
  <si>
    <t>パワプロ2020 - 投球解析 - 2020-09-15 23-13-52-07</t>
    <phoneticPr fontId="1"/>
  </si>
  <si>
    <t>人19160国必6|</t>
    <phoneticPr fontId="1"/>
  </si>
  <si>
    <t>パワプロ2020 - 投球解析 - 2020-09-15 23-13-52-08</t>
    <phoneticPr fontId="1"/>
  </si>
  <si>
    <t>パワプロ2020 - 投球解析 - 2020-09-15 23-13-52-09</t>
    <phoneticPr fontId="1"/>
  </si>
  <si>
    <t>0560国間1</t>
    <phoneticPr fontId="1"/>
  </si>
  <si>
    <t>パワプロ2020 - 投球解析 - 2020-09-15 23-15-41-00</t>
    <phoneticPr fontId="1"/>
  </si>
  <si>
    <t>人1960国間1</t>
    <phoneticPr fontId="1"/>
  </si>
  <si>
    <t>パワプロ2020 - 投球解析 - 2020-09-15 23-15-41-01</t>
    <phoneticPr fontId="1"/>
  </si>
  <si>
    <t>9M6国間C1</t>
    <phoneticPr fontId="1"/>
  </si>
  <si>
    <t>パワプロ2020 - 投球解析 - 2020-09-15 23-15-41-02</t>
    <phoneticPr fontId="1"/>
  </si>
  <si>
    <t>II6国隊1</t>
    <phoneticPr fontId="1"/>
  </si>
  <si>
    <t>パワプロ2020 - 投球解析 - 2020-09-15 23-15-41-03</t>
    <phoneticPr fontId="1"/>
  </si>
  <si>
    <t>パワプロ2020 - 投球解析 - 2020-09-15 23-15-41-04</t>
    <phoneticPr fontId="1"/>
  </si>
  <si>
    <t>Evi</t>
    <phoneticPr fontId="1"/>
  </si>
  <si>
    <t>パワプロ2020 - 投球解析 - 2020-09-15 23-15-41-05</t>
    <phoneticPr fontId="1"/>
  </si>
  <si>
    <t>0I6国間C1</t>
    <phoneticPr fontId="1"/>
  </si>
  <si>
    <t>パワプロ2020 - 投球解析 - 2020-09-15 23-15-41-06</t>
    <phoneticPr fontId="1"/>
  </si>
  <si>
    <t>人1906国還1</t>
    <phoneticPr fontId="1"/>
  </si>
  <si>
    <t>パワプロ2020 - 投球解析 - 2020-09-15 23-15-41-07</t>
    <phoneticPr fontId="1"/>
  </si>
  <si>
    <t>0160国還1</t>
    <phoneticPr fontId="1"/>
  </si>
  <si>
    <t>パワプロ2020 - 投球解析 - 2020-09-15 23-15-41-08</t>
    <phoneticPr fontId="1"/>
  </si>
  <si>
    <t>DDO0 13</t>
    <phoneticPr fontId="1"/>
  </si>
  <si>
    <t>パワプロ2020 - 投球解析 - 2020-09-15 23-15-41-09</t>
    <phoneticPr fontId="1"/>
  </si>
  <si>
    <t>パワプロ2020 - 投球解析 - 2020-09-15 23-15-41-10</t>
    <phoneticPr fontId="1"/>
  </si>
  <si>
    <t>人1960国較1</t>
    <phoneticPr fontId="1"/>
  </si>
  <si>
    <t>パワプロ2020 - 投球解析 - 2020-09-15 23-16-56-00</t>
    <phoneticPr fontId="1"/>
  </si>
  <si>
    <t>パワプロ2020 - 投球解析 - 2020-09-15 23-16-56-01</t>
    <phoneticPr fontId="1"/>
  </si>
  <si>
    <t>人19016国間1</t>
    <phoneticPr fontId="1"/>
  </si>
  <si>
    <t>パワプロ2020 - 投球解析 - 2020-09-15 23-16-56-02</t>
    <phoneticPr fontId="1"/>
  </si>
  <si>
    <t>パワプロ2020 - 投球解析 - 2020-09-15 23-16-56-03</t>
    <phoneticPr fontId="1"/>
  </si>
  <si>
    <t>10M6国間C1</t>
    <phoneticPr fontId="1"/>
  </si>
  <si>
    <t>パワプロ2020 - 投球解析 - 2020-09-15 23-16-56-04</t>
    <phoneticPr fontId="1"/>
  </si>
  <si>
    <t>9I6国間C1</t>
    <phoneticPr fontId="1"/>
  </si>
  <si>
    <t>パワプロ2020 - 投球解析 - 2020-09-15 23-16-56-05</t>
    <phoneticPr fontId="1"/>
  </si>
  <si>
    <t>0160国間1</t>
    <phoneticPr fontId="1"/>
  </si>
  <si>
    <t>パワプロ2020 - 投球解析 - 2020-09-15 23-16-56-06</t>
    <phoneticPr fontId="1"/>
  </si>
  <si>
    <t>パワプロ2020 - 投球解析 - 2020-09-15 23-16-56-07</t>
    <phoneticPr fontId="1"/>
  </si>
  <si>
    <t>0I6国間1</t>
    <phoneticPr fontId="1"/>
  </si>
  <si>
    <t>パワプロ2020 - 投球解析 - 2020-09-15 23-16-56-08</t>
    <phoneticPr fontId="1"/>
  </si>
  <si>
    <t>9M6国還1</t>
    <phoneticPr fontId="1"/>
  </si>
  <si>
    <t>パワプロ2020 - 投球解析 - 2020-09-15 23-16-56-09</t>
    <phoneticPr fontId="1"/>
  </si>
  <si>
    <t>パワプロ2020 - 投球解析 - 2020-09-15 23-18-54-00</t>
    <phoneticPr fontId="1"/>
  </si>
  <si>
    <t>パワプロ2020 - 投球解析 - 2020-09-15 23-18-54-01</t>
    <phoneticPr fontId="1"/>
  </si>
  <si>
    <t>ae}</t>
    <phoneticPr fontId="1"/>
  </si>
  <si>
    <t>パワプロ2020 - 投球解析 - 2020-09-15 23-18-54-02</t>
    <phoneticPr fontId="1"/>
  </si>
  <si>
    <t>パワプロ2020 - 投球解析 - 2020-09-15 23-18-54-03</t>
    <phoneticPr fontId="1"/>
  </si>
  <si>
    <t>パワプロ2020 - 投球解析 - 2020-09-15 23-18-54-04</t>
    <phoneticPr fontId="1"/>
  </si>
  <si>
    <t>パワプロ2020 - 投球解析 - 2020-09-15 23-18-54-05</t>
    <phoneticPr fontId="1"/>
  </si>
  <si>
    <t>az</t>
    <phoneticPr fontId="1"/>
  </si>
  <si>
    <t>パワプロ2020 - 投球解析 - 2020-09-15 23-18-54-06</t>
    <phoneticPr fontId="1"/>
  </si>
  <si>
    <t>パワプロ2020 - 投球解析 - 2020-09-15 23-18-54-07</t>
    <phoneticPr fontId="1"/>
  </si>
  <si>
    <t>パワプロ2020 - 投球解析 - 2020-09-15 23-18-54-08</t>
    <phoneticPr fontId="1"/>
  </si>
  <si>
    <t>ma)</t>
    <phoneticPr fontId="1"/>
  </si>
  <si>
    <t>パワプロ2020 - 投球解析 - 2020-09-15 23-18-54-09</t>
    <phoneticPr fontId="1"/>
  </si>
  <si>
    <t>パワプロ2020 - 投球解析 - 2020-09-15 23-18-54-10</t>
    <phoneticPr fontId="1"/>
  </si>
  <si>
    <t>パワプロ2020 - 投球解析 - 2020-09-15 23-20-06-00</t>
    <phoneticPr fontId="1"/>
  </si>
  <si>
    <t>パワプロ2020 - 投球解析 - 2020-09-15 23-20-06-01</t>
    <phoneticPr fontId="1"/>
  </si>
  <si>
    <t>パワプロ2020 - 投球解析 - 2020-09-15 23-20-06-02</t>
    <phoneticPr fontId="1"/>
  </si>
  <si>
    <t>パワプロ2020 - 投球解析 - 2020-09-15 23-20-06-03</t>
    <phoneticPr fontId="1"/>
  </si>
  <si>
    <t>パワプロ2020 - 投球解析 - 2020-09-15 23-20-06-04</t>
    <phoneticPr fontId="1"/>
  </si>
  <si>
    <t>パワプロ2020 - 投球解析 - 2020-09-15 23-20-06-05</t>
    <phoneticPr fontId="1"/>
  </si>
  <si>
    <t>パワプロ2020 - 投球解析 - 2020-09-15 23-20-06-06</t>
    <phoneticPr fontId="1"/>
  </si>
  <si>
    <t>パワプロ2020 - 投球解析 - 2020-09-15 23-20-06-07</t>
    <phoneticPr fontId="1"/>
  </si>
  <si>
    <t>にコー 作アた</t>
    <phoneticPr fontId="1"/>
  </si>
  <si>
    <t>パワプロ2020 - 投球解析 - 2020-09-15 23-20-06-08</t>
    <phoneticPr fontId="1"/>
  </si>
  <si>
    <t>mc</t>
    <phoneticPr fontId="1"/>
  </si>
  <si>
    <t>パワプロ2020 - 投球解析 - 2020-09-15 23-20-06-09</t>
    <phoneticPr fontId="1"/>
  </si>
  <si>
    <t>人1010用3</t>
    <phoneticPr fontId="1"/>
  </si>
  <si>
    <t>パワプロ2020 - 投球解析 - 2020-09-15 23-21-40-00</t>
    <phoneticPr fontId="1"/>
  </si>
  <si>
    <t>166</t>
    <phoneticPr fontId="1"/>
  </si>
  <si>
    <t>DDO26</t>
    <phoneticPr fontId="1"/>
  </si>
  <si>
    <t>パワプロ2020 - 投球解析 - 2020-09-15 23-21-40-01</t>
    <phoneticPr fontId="1"/>
  </si>
  <si>
    <t>BI0 用3</t>
    <phoneticPr fontId="1"/>
  </si>
  <si>
    <t>パワプロ2020 - 投球解析 - 2020-09-15 23-21-40-02</t>
    <phoneticPr fontId="1"/>
  </si>
  <si>
    <t>164</t>
    <phoneticPr fontId="1"/>
  </si>
  <si>
    <t>BI0 用</t>
    <phoneticPr fontId="1"/>
  </si>
  <si>
    <t>パワプロ2020 - 投球解析 - 2020-09-15 23-21-40-03</t>
    <phoneticPr fontId="1"/>
  </si>
  <si>
    <t>パワプロ2020 - 投球解析 - 2020-09-15 23-21-40-04</t>
    <phoneticPr fontId="1"/>
  </si>
  <si>
    <t>DDO026</t>
    <phoneticPr fontId="1"/>
  </si>
  <si>
    <t>パワプロ2020 - 投球解析 - 2020-09-15 23-21-40-05</t>
    <phoneticPr fontId="1"/>
  </si>
  <si>
    <t>BBI0 用3</t>
    <phoneticPr fontId="1"/>
  </si>
  <si>
    <t>パワプロ2020 - 投球解析 - 2020-09-15 23-21-40-06</t>
    <phoneticPr fontId="1"/>
  </si>
  <si>
    <t>パワプロ2020 - 投球解析 - 2020-09-15 23-21-40-07</t>
    <phoneticPr fontId="1"/>
  </si>
  <si>
    <t>00用3</t>
    <phoneticPr fontId="1"/>
  </si>
  <si>
    <t>パワプロ2020 - 投球解析 - 2020-09-15 23-21-40-08</t>
    <phoneticPr fontId="1"/>
  </si>
  <si>
    <t>パワプロ2020 - 投球解析 - 2020-09-15 23-21-40-09</t>
    <phoneticPr fontId="1"/>
  </si>
  <si>
    <t>IDIO 月61</t>
    <phoneticPr fontId="1"/>
  </si>
  <si>
    <t>パワプロ2020 - 投球解析 - 2020-09-15 23-21-40-10</t>
    <phoneticPr fontId="1"/>
  </si>
  <si>
    <t>165</t>
    <phoneticPr fontId="1"/>
  </si>
  <si>
    <t>010用</t>
    <phoneticPr fontId="1"/>
  </si>
  <si>
    <t>パワプロ2020 - 投球解析 - 2020-09-15 23-21-40-11</t>
    <phoneticPr fontId="1"/>
  </si>
  <si>
    <t>iv)</t>
    <phoneticPr fontId="1"/>
  </si>
  <si>
    <t>パワプロ2020 - 投球解析 - 2020-09-15 23-21-40-12</t>
    <phoneticPr fontId="1"/>
  </si>
  <si>
    <t>パワプロ2020 - 投球解析 - 2020-09-15 23-21-40-13</t>
    <phoneticPr fontId="1"/>
  </si>
  <si>
    <t>100用3</t>
    <phoneticPr fontId="1"/>
  </si>
  <si>
    <t>パワプロ2020 - 投球解析 - 2020-09-15 23-22-58-00</t>
    <phoneticPr fontId="1"/>
  </si>
  <si>
    <t>パワプロ2020 - 投球解析 - 2020-09-15 23-22-58-01</t>
    <phoneticPr fontId="1"/>
  </si>
  <si>
    <t>パワプロ2020 - 投球解析 - 2020-09-15 23-22-58-02</t>
    <phoneticPr fontId="1"/>
  </si>
  <si>
    <t>パワプロ2020 - 投球解析 - 2020-09-15 23-22-58-03</t>
    <phoneticPr fontId="1"/>
  </si>
  <si>
    <t>050用</t>
    <phoneticPr fontId="1"/>
  </si>
  <si>
    <t>パワプロ2020 - 投球解析 - 2020-09-15 23-22-58-04</t>
    <phoneticPr fontId="1"/>
  </si>
  <si>
    <t>パワプロ2020 - 投球解析 - 2020-09-15 23-22-58-05</t>
    <phoneticPr fontId="1"/>
  </si>
  <si>
    <t>パワプロ2020 - 投球解析 - 2020-09-15 23-22-58-06</t>
    <phoneticPr fontId="1"/>
  </si>
  <si>
    <t>167</t>
    <phoneticPr fontId="1"/>
  </si>
  <si>
    <t>人100用</t>
    <phoneticPr fontId="1"/>
  </si>
  <si>
    <t>パワプロ2020 - 投球解析 - 2020-09-15 23-22-58-07</t>
    <phoneticPr fontId="1"/>
  </si>
  <si>
    <t>パワプロ2020 - 投球解析 - 2020-09-15 23-22-58-08</t>
    <phoneticPr fontId="1"/>
  </si>
  <si>
    <t>SD0)() 1</t>
  </si>
  <si>
    <t>SD0()() 1</t>
  </si>
  <si>
    <t>ras}</t>
  </si>
  <si>
    <t>ci0BW肖|</t>
  </si>
  <si>
    <t>KGDI0EW前|</t>
  </si>
  <si>
    <t>SD00)2</t>
  </si>
  <si>
    <t>SD00 2</t>
  </si>
  <si>
    <t>CDI0EOW/</t>
  </si>
  <si>
    <t>SD00) 2</t>
  </si>
  <si>
    <t>CDI0EO</t>
  </si>
  <si>
    <t>SDO002</t>
  </si>
  <si>
    <t>KBI0BWBG1</t>
  </si>
  <si>
    <t>KBI0BW NG</t>
  </si>
  <si>
    <t>KBI0BW 1</t>
  </si>
  <si>
    <t>KBI0EWBG1</t>
  </si>
  <si>
    <t>SD00 3</t>
  </si>
  <si>
    <t>KBI0EW 1</t>
  </si>
  <si>
    <t>KBI0BW Be1</t>
  </si>
  <si>
    <t>KBI0EWP/I</t>
  </si>
  <si>
    <t>KBI0BWP/I</t>
  </si>
  <si>
    <t>SD00 4</t>
  </si>
  <si>
    <t>SD004</t>
  </si>
  <si>
    <t>KGBI0EWP/I</t>
  </si>
  <si>
    <t>SD001</t>
  </si>
  <si>
    <t>SD001</t>
    <phoneticPr fontId="1"/>
  </si>
  <si>
    <t>SD002</t>
  </si>
  <si>
    <t>SD002</t>
    <phoneticPr fontId="1"/>
  </si>
  <si>
    <t>SD003</t>
  </si>
  <si>
    <t>SD004</t>
    <phoneticPr fontId="1"/>
  </si>
  <si>
    <t>NG</t>
    <phoneticPr fontId="1"/>
  </si>
  <si>
    <t>DD027</t>
    <phoneticPr fontId="1"/>
  </si>
  <si>
    <t>P078</t>
  </si>
  <si>
    <t>P079</t>
  </si>
  <si>
    <t>P080</t>
  </si>
  <si>
    <t>P081</t>
  </si>
  <si>
    <t>P082</t>
  </si>
  <si>
    <t>P083</t>
  </si>
  <si>
    <t>P084</t>
  </si>
  <si>
    <t>P085</t>
  </si>
  <si>
    <t>P086</t>
  </si>
  <si>
    <t>DD028</t>
    <phoneticPr fontId="1"/>
  </si>
  <si>
    <t>C</t>
    <phoneticPr fontId="1"/>
  </si>
  <si>
    <t>E</t>
    <phoneticPr fontId="1"/>
  </si>
  <si>
    <t>DD029</t>
    <phoneticPr fontId="1"/>
  </si>
  <si>
    <t>DD030</t>
    <phoneticPr fontId="1"/>
  </si>
  <si>
    <t>DD031</t>
    <phoneticPr fontId="1"/>
  </si>
  <si>
    <t>DD032</t>
    <phoneticPr fontId="1"/>
  </si>
  <si>
    <t>SD0)() 1</t>
    <phoneticPr fontId="1"/>
  </si>
  <si>
    <t>パワプロ2020 - 投球解析 - 2020-09-27 12-10-22-00</t>
    <phoneticPr fontId="1"/>
  </si>
  <si>
    <t>SD0()() 1</t>
    <phoneticPr fontId="1"/>
  </si>
  <si>
    <t>パワプロ2020 - 投球解析 - 2020-09-27 12-10-22-01</t>
    <phoneticPr fontId="1"/>
  </si>
  <si>
    <t>パワプロ2020 - 投球解析 - 2020-09-27 12-10-22-02</t>
    <phoneticPr fontId="1"/>
  </si>
  <si>
    <t>パワプロ2020 - 投球解析 - 2020-09-27 12-10-22-03</t>
    <phoneticPr fontId="1"/>
  </si>
  <si>
    <t>パワプロ2020 - 投球解析 - 2020-09-27 12-10-22-04</t>
    <phoneticPr fontId="1"/>
  </si>
  <si>
    <t>パワプロ2020 - 投球解析 - 2020-09-27 12-10-22-05</t>
    <phoneticPr fontId="1"/>
  </si>
  <si>
    <t>パワプロ2020 - 投球解析 - 2020-09-27 12-10-22-06</t>
    <phoneticPr fontId="1"/>
  </si>
  <si>
    <t>パワプロ2020 - 投球解析 - 2020-09-27 12-10-22-07</t>
    <phoneticPr fontId="1"/>
  </si>
  <si>
    <t>ras}</t>
    <phoneticPr fontId="1"/>
  </si>
  <si>
    <t>パワプロ2020 - 投球解析 - 2020-09-27 12-10-22-08</t>
    <phoneticPr fontId="1"/>
  </si>
  <si>
    <t>ci0BW肖|</t>
    <phoneticPr fontId="1"/>
  </si>
  <si>
    <t>パワプロ2020 - 投球解析 - 2020-09-27 12-10-22-09</t>
    <phoneticPr fontId="1"/>
  </si>
  <si>
    <t>パワプロ2020 - 投球解析 - 2020-09-27 12-11-30-00</t>
    <phoneticPr fontId="1"/>
  </si>
  <si>
    <t>パワプロ2020 - 投球解析 - 2020-09-27 12-11-30-01</t>
    <phoneticPr fontId="1"/>
  </si>
  <si>
    <t>パワプロ2020 - 投球解析 - 2020-09-27 12-11-30-02</t>
    <phoneticPr fontId="1"/>
  </si>
  <si>
    <t>パワプロ2020 - 投球解析 - 2020-09-27 12-11-30-03</t>
    <phoneticPr fontId="1"/>
  </si>
  <si>
    <t>パワプロ2020 - 投球解析 - 2020-09-27 12-11-30-04</t>
    <phoneticPr fontId="1"/>
  </si>
  <si>
    <t>KGDI0EW前|</t>
    <phoneticPr fontId="1"/>
  </si>
  <si>
    <t>パワプロ2020 - 投球解析 - 2020-09-27 12-11-30-05</t>
    <phoneticPr fontId="1"/>
  </si>
  <si>
    <t>パワプロ2020 - 投球解析 - 2020-09-27 12-11-30-06</t>
    <phoneticPr fontId="1"/>
  </si>
  <si>
    <t>パワプロ2020 - 投球解析 - 2020-09-27 12-11-30-07</t>
    <phoneticPr fontId="1"/>
  </si>
  <si>
    <t>パワプロ2020 - 投球解析 - 2020-09-27 12-11-30-08</t>
    <phoneticPr fontId="1"/>
  </si>
  <si>
    <t>パワプロ2020 - 投球解析 - 2020-09-27 12-11-30-09</t>
    <phoneticPr fontId="1"/>
  </si>
  <si>
    <t>SD00)2</t>
    <phoneticPr fontId="1"/>
  </si>
  <si>
    <t>パワプロ2020 - 投球解析 - 2020-09-27 12-13-07-00</t>
    <phoneticPr fontId="1"/>
  </si>
  <si>
    <t>パワプロ2020 - 投球解析 - 2020-09-27 12-13-07-01</t>
    <phoneticPr fontId="1"/>
  </si>
  <si>
    <t>パワプロ2020 - 投球解析 - 2020-09-27 12-13-07-02</t>
    <phoneticPr fontId="1"/>
  </si>
  <si>
    <t>パワプロ2020 - 投球解析 - 2020-09-27 12-13-07-03</t>
    <phoneticPr fontId="1"/>
  </si>
  <si>
    <t>パワプロ2020 - 投球解析 - 2020-09-27 12-13-07-04</t>
    <phoneticPr fontId="1"/>
  </si>
  <si>
    <t>SD00 2</t>
    <phoneticPr fontId="1"/>
  </si>
  <si>
    <t>パワプロ2020 - 投球解析 - 2020-09-27 12-13-07-05</t>
    <phoneticPr fontId="1"/>
  </si>
  <si>
    <t>パワプロ2020 - 投球解析 - 2020-09-27 12-13-07-06</t>
    <phoneticPr fontId="1"/>
  </si>
  <si>
    <t>パワプロ2020 - 投球解析 - 2020-09-27 12-13-07-07</t>
    <phoneticPr fontId="1"/>
  </si>
  <si>
    <t>パワプロ2020 - 投球解析 - 2020-09-27 12-13-07-08</t>
    <phoneticPr fontId="1"/>
  </si>
  <si>
    <t>CDI0EOW/</t>
    <phoneticPr fontId="1"/>
  </si>
  <si>
    <t>パワプロ2020 - 投球解析 - 2020-09-27 12-13-07-09</t>
    <phoneticPr fontId="1"/>
  </si>
  <si>
    <t>パワプロ2020 - 投球解析 - 2020-09-27 12-14-14-00</t>
    <phoneticPr fontId="1"/>
  </si>
  <si>
    <t>SD00) 2</t>
    <phoneticPr fontId="1"/>
  </si>
  <si>
    <t>パワプロ2020 - 投球解析 - 2020-09-27 12-14-14-01</t>
    <phoneticPr fontId="1"/>
  </si>
  <si>
    <t>CDI0EO</t>
    <phoneticPr fontId="1"/>
  </si>
  <si>
    <t>パワプロ2020 - 投球解析 - 2020-09-27 12-14-14-02</t>
    <phoneticPr fontId="1"/>
  </si>
  <si>
    <t>パワプロ2020 - 投球解析 - 2020-09-27 12-14-14-03</t>
    <phoneticPr fontId="1"/>
  </si>
  <si>
    <t>パワプロ2020 - 投球解析 - 2020-09-27 12-14-14-04</t>
    <phoneticPr fontId="1"/>
  </si>
  <si>
    <t>パワプロ2020 - 投球解析 - 2020-09-27 12-14-14-05</t>
    <phoneticPr fontId="1"/>
  </si>
  <si>
    <t>パワプロ2020 - 投球解析 - 2020-09-27 12-14-14-06</t>
    <phoneticPr fontId="1"/>
  </si>
  <si>
    <t>パワプロ2020 - 投球解析 - 2020-09-27 12-14-14-07</t>
    <phoneticPr fontId="1"/>
  </si>
  <si>
    <t>パワプロ2020 - 投球解析 - 2020-09-27 12-14-14-08</t>
    <phoneticPr fontId="1"/>
  </si>
  <si>
    <t>にアーア作だ</t>
    <phoneticPr fontId="1"/>
  </si>
  <si>
    <t>SDO002</t>
    <phoneticPr fontId="1"/>
  </si>
  <si>
    <t>パワプロ2020 - 投球解析 - 2020-09-27 12-14-14-09</t>
    <phoneticPr fontId="1"/>
  </si>
  <si>
    <t>KBI0BWBG1</t>
    <phoneticPr fontId="1"/>
  </si>
  <si>
    <t>パワプロ2020 - 投球解析 - 2020-09-27 12-15-46-00</t>
    <phoneticPr fontId="1"/>
  </si>
  <si>
    <t>KBI0BW NG</t>
    <phoneticPr fontId="1"/>
  </si>
  <si>
    <t>パワプロ2020 - 投球解析 - 2020-09-27 12-15-46-01</t>
    <phoneticPr fontId="1"/>
  </si>
  <si>
    <t>KBI0BW 1</t>
    <phoneticPr fontId="1"/>
  </si>
  <si>
    <t>パワプロ2020 - 投球解析 - 2020-09-27 12-15-46-02</t>
    <phoneticPr fontId="1"/>
  </si>
  <si>
    <t>パワプロ2020 - 投球解析 - 2020-09-27 12-15-46-03</t>
    <phoneticPr fontId="1"/>
  </si>
  <si>
    <t>KBI0EWBG1</t>
    <phoneticPr fontId="1"/>
  </si>
  <si>
    <t>パワプロ2020 - 投球解析 - 2020-09-27 12-15-46-04</t>
    <phoneticPr fontId="1"/>
  </si>
  <si>
    <t>SD00 3</t>
    <phoneticPr fontId="1"/>
  </si>
  <si>
    <t>パワプロ2020 - 投球解析 - 2020-09-27 12-15-46-05</t>
    <phoneticPr fontId="1"/>
  </si>
  <si>
    <t>パワプロ2020 - 投球解析 - 2020-09-27 12-15-46-06</t>
    <phoneticPr fontId="1"/>
  </si>
  <si>
    <t>KBI0EW 1</t>
    <phoneticPr fontId="1"/>
  </si>
  <si>
    <t>パワプロ2020 - 投球解析 - 2020-09-27 12-15-46-07</t>
    <phoneticPr fontId="1"/>
  </si>
  <si>
    <t>パワプロ2020 - 投球解析 - 2020-09-27 12-15-46-08</t>
    <phoneticPr fontId="1"/>
  </si>
  <si>
    <t>パワプロ2020 - 投球解析 - 2020-09-27 12-15-46-09</t>
    <phoneticPr fontId="1"/>
  </si>
  <si>
    <t>パワプロ2020 - 投球解析 - 2020-09-27 12-16-50-00</t>
    <phoneticPr fontId="1"/>
  </si>
  <si>
    <t>パワプロ2020 - 投球解析 - 2020-09-27 12-16-50-01</t>
    <phoneticPr fontId="1"/>
  </si>
  <si>
    <t>パワプロ2020 - 投球解析 - 2020-09-27 12-16-50-02</t>
    <phoneticPr fontId="1"/>
  </si>
  <si>
    <t>パワプロ2020 - 投球解析 - 2020-09-27 12-16-50-03</t>
    <phoneticPr fontId="1"/>
  </si>
  <si>
    <t>にコー 但当た</t>
    <phoneticPr fontId="1"/>
  </si>
  <si>
    <t>KBI0BW Be1</t>
    <phoneticPr fontId="1"/>
  </si>
  <si>
    <t>パワプロ2020 - 投球解析 - 2020-09-27 12-16-50-04</t>
    <phoneticPr fontId="1"/>
  </si>
  <si>
    <t>パワプロ2020 - 投球解析 - 2020-09-27 12-16-50-05</t>
    <phoneticPr fontId="1"/>
  </si>
  <si>
    <t>パワプロ2020 - 投球解析 - 2020-09-27 12-16-50-06</t>
    <phoneticPr fontId="1"/>
  </si>
  <si>
    <t>パワプロ2020 - 投球解析 - 2020-09-27 12-16-50-07</t>
    <phoneticPr fontId="1"/>
  </si>
  <si>
    <t>パワプロ2020 - 投球解析 - 2020-09-27 12-16-50-08</t>
    <phoneticPr fontId="1"/>
  </si>
  <si>
    <t>パワプロ2020 - 投球解析 - 2020-09-27 12-16-50-09</t>
    <phoneticPr fontId="1"/>
  </si>
  <si>
    <t>KBI0EWP/I</t>
    <phoneticPr fontId="1"/>
  </si>
  <si>
    <t>パワプロ2020 - 投球解析 - 2020-09-27 12-18-28-00</t>
    <phoneticPr fontId="1"/>
  </si>
  <si>
    <t>パワプロ2020 - 投球解析 - 2020-09-27 12-18-28-01</t>
    <phoneticPr fontId="1"/>
  </si>
  <si>
    <t>パワプロ2020 - 投球解析 - 2020-09-27 12-18-28-02</t>
    <phoneticPr fontId="1"/>
  </si>
  <si>
    <t>パワプロ2020 - 投球解析 - 2020-09-27 12-18-28-03</t>
    <phoneticPr fontId="1"/>
  </si>
  <si>
    <t>パワプロ2020 - 投球解析 - 2020-09-27 12-18-28-04</t>
    <phoneticPr fontId="1"/>
  </si>
  <si>
    <t>KBI0BWP/I</t>
    <phoneticPr fontId="1"/>
  </si>
  <si>
    <t>パワプロ2020 - 投球解析 - 2020-09-27 12-18-28-05</t>
    <phoneticPr fontId="1"/>
  </si>
  <si>
    <t>パワプロ2020 - 投球解析 - 2020-09-27 12-18-28-06</t>
    <phoneticPr fontId="1"/>
  </si>
  <si>
    <t>SD00 4</t>
    <phoneticPr fontId="1"/>
  </si>
  <si>
    <t>パワプロ2020 - 投球解析 - 2020-09-27 12-18-28-07</t>
    <phoneticPr fontId="1"/>
  </si>
  <si>
    <t>パワプロ2020 - 投球解析 - 2020-09-27 12-18-28-08</t>
    <phoneticPr fontId="1"/>
  </si>
  <si>
    <t>パワプロ2020 - 投球解析 - 2020-09-27 12-18-28-09</t>
    <phoneticPr fontId="1"/>
  </si>
  <si>
    <t>パワプロ2020 - 投球解析 - 2020-09-27 12-19-42-00</t>
    <phoneticPr fontId="1"/>
  </si>
  <si>
    <t>パワプロ2020 - 投球解析 - 2020-09-27 12-19-42-01</t>
    <phoneticPr fontId="1"/>
  </si>
  <si>
    <t>パワプロ2020 - 投球解析 - 2020-09-27 12-19-42-02</t>
    <phoneticPr fontId="1"/>
  </si>
  <si>
    <t>パワプロ2020 - 投球解析 - 2020-09-27 12-19-42-03</t>
    <phoneticPr fontId="1"/>
  </si>
  <si>
    <t>KGBI0EWP/I</t>
    <phoneticPr fontId="1"/>
  </si>
  <si>
    <t>パワプロ2020 - 投球解析 - 2020-09-27 12-19-42-04</t>
    <phoneticPr fontId="1"/>
  </si>
  <si>
    <t>パワプロ2020 - 投球解析 - 2020-09-27 12-19-42-05</t>
    <phoneticPr fontId="1"/>
  </si>
  <si>
    <t>パワプロ2020 - 投球解析 - 2020-09-27 12-19-42-06</t>
    <phoneticPr fontId="1"/>
  </si>
  <si>
    <t>iy</t>
    <phoneticPr fontId="1"/>
  </si>
  <si>
    <t>パワプロ2020 - 投球解析 - 2020-09-27 12-19-42-07</t>
    <phoneticPr fontId="1"/>
  </si>
  <si>
    <t>パワプロ2020 - 投球解析 - 2020-09-27 12-19-42-08</t>
    <phoneticPr fontId="1"/>
  </si>
  <si>
    <t>パワプロ2020 - 投球解析 - 2020-09-27 12-19-42-09</t>
    <phoneticPr fontId="1"/>
  </si>
  <si>
    <t>DDO027</t>
  </si>
  <si>
    <t>DDO0O27</t>
  </si>
  <si>
    <t>1900用。1</t>
  </si>
  <si>
    <t>II0 BZ。1</t>
  </si>
  <si>
    <t>II0 7太。1</t>
  </si>
  <si>
    <t>人19010太2</t>
  </si>
  <si>
    <t>II0 BZ太。1</t>
  </si>
  <si>
    <t>0I0 用21</t>
  </si>
  <si>
    <t>II0 21</t>
  </si>
  <si>
    <t>II0放2</t>
  </si>
  <si>
    <t>II0 &lt;</t>
  </si>
  <si>
    <t>人19607太。1</t>
  </si>
  <si>
    <t>0167胡。1</t>
  </si>
  <si>
    <t>00胡。1</t>
  </si>
  <si>
    <t>II0 2</t>
  </si>
  <si>
    <t>00用。1</t>
  </si>
  <si>
    <t>190太。1</t>
  </si>
  <si>
    <t>DDO028</t>
  </si>
  <si>
    <t>II0胡21</t>
  </si>
  <si>
    <t>II0 だ1</t>
  </si>
  <si>
    <t>DDO030)</t>
  </si>
  <si>
    <t>BI0K6|</t>
  </si>
  <si>
    <t>BBI0 Ka</t>
  </si>
  <si>
    <t>BI0K0|</t>
  </si>
  <si>
    <t>0I0K6|</t>
  </si>
  <si>
    <t>DDO30)</t>
  </si>
  <si>
    <t>DD0O) 3 1</t>
  </si>
  <si>
    <t>DD0) 3 1</t>
  </si>
  <si>
    <t>DD0O 3 1</t>
  </si>
  <si>
    <t>DDO) 3 1</t>
  </si>
  <si>
    <t>0 6人g/</t>
  </si>
  <si>
    <t>DDO032</t>
  </si>
  <si>
    <t>人DIG人g/</t>
  </si>
  <si>
    <t>DI Cg</t>
  </si>
  <si>
    <t>DI0G 9</t>
  </si>
  <si>
    <t>IWC人g/</t>
  </si>
  <si>
    <t>0 Ga</t>
  </si>
  <si>
    <t>DOG人g/</t>
  </si>
  <si>
    <t>DC人a/</t>
  </si>
  <si>
    <t>DC 9</t>
  </si>
  <si>
    <t>DI 6 9</t>
  </si>
  <si>
    <t>II0Rg/</t>
  </si>
  <si>
    <t>0 eg</t>
  </si>
  <si>
    <t>DI0 Ga</t>
  </si>
  <si>
    <t>DC人g/</t>
  </si>
  <si>
    <t>De 9</t>
  </si>
  <si>
    <t>DD027</t>
  </si>
  <si>
    <t>DD027</t>
    <phoneticPr fontId="1"/>
  </si>
  <si>
    <t>DD028</t>
  </si>
  <si>
    <t>DD028</t>
    <phoneticPr fontId="1"/>
  </si>
  <si>
    <t>DD029</t>
  </si>
  <si>
    <t>DD030</t>
  </si>
  <si>
    <t>DD031</t>
  </si>
  <si>
    <t>DD032</t>
  </si>
  <si>
    <t>DD029</t>
    <phoneticPr fontId="1"/>
  </si>
  <si>
    <t>DD030</t>
    <phoneticPr fontId="1"/>
  </si>
  <si>
    <t>DD031</t>
    <phoneticPr fontId="1"/>
  </si>
  <si>
    <t>DD032</t>
    <phoneticPr fontId="1"/>
  </si>
  <si>
    <t>NG</t>
    <phoneticPr fontId="1"/>
  </si>
  <si>
    <t>DD033</t>
  </si>
  <si>
    <t>DD033</t>
    <phoneticPr fontId="1"/>
  </si>
  <si>
    <t>DD034</t>
  </si>
  <si>
    <t>DD034</t>
    <phoneticPr fontId="1"/>
  </si>
  <si>
    <t>DD035</t>
  </si>
  <si>
    <t>DD035</t>
    <phoneticPr fontId="1"/>
  </si>
  <si>
    <t>DD036</t>
  </si>
  <si>
    <t>DD036</t>
    <phoneticPr fontId="1"/>
  </si>
  <si>
    <t>E</t>
    <phoneticPr fontId="1"/>
  </si>
  <si>
    <t>調子極端</t>
    <rPh sb="0" eb="2">
      <t>チョウシ</t>
    </rPh>
    <rPh sb="2" eb="4">
      <t>キョクタン</t>
    </rPh>
    <phoneticPr fontId="1"/>
  </si>
  <si>
    <t>DDO027</t>
    <phoneticPr fontId="1"/>
  </si>
  <si>
    <t>パワプロ2020 - 投球解析 - 2020-09-28 22-42-08-00</t>
    <phoneticPr fontId="1"/>
  </si>
  <si>
    <t>パワプロ2020 - 投球解析 - 2020-09-28 22-42-08-01</t>
    <phoneticPr fontId="1"/>
  </si>
  <si>
    <t>パワプロ2020 - 投球解析 - 2020-09-28 22-42-08-02</t>
    <phoneticPr fontId="1"/>
  </si>
  <si>
    <t>パワプロ2020 - 投球解析 - 2020-09-28 22-42-08-03</t>
    <phoneticPr fontId="1"/>
  </si>
  <si>
    <t>rd</t>
    <phoneticPr fontId="1"/>
  </si>
  <si>
    <t>パワプロ2020 - 投球解析 - 2020-09-28 22-42-08-04</t>
    <phoneticPr fontId="1"/>
  </si>
  <si>
    <t>DDO0O27</t>
    <phoneticPr fontId="1"/>
  </si>
  <si>
    <t>パワプロ2020 - 投球解析 - 2020-09-28 22-42-08-05</t>
    <phoneticPr fontId="1"/>
  </si>
  <si>
    <t>パワプロ2020 - 投球解析 - 2020-09-28 22-42-08-06</t>
    <phoneticPr fontId="1"/>
  </si>
  <si>
    <t>パワプロ2020 - 投球解析 - 2020-09-28 22-42-08-07</t>
    <phoneticPr fontId="1"/>
  </si>
  <si>
    <t>パワプロ2020 - 投球解析 - 2020-09-28 22-42-08-08</t>
    <phoneticPr fontId="1"/>
  </si>
  <si>
    <t>パワプロ2020 - 投球解析 - 2020-09-28 22-42-08-09</t>
    <phoneticPr fontId="1"/>
  </si>
  <si>
    <t>パワプロ2020 - 投球解析 - 2020-09-28 22-43-20-00</t>
    <phoneticPr fontId="1"/>
  </si>
  <si>
    <t>パワプロ2020 - 投球解析 - 2020-09-28 22-43-20-01</t>
    <phoneticPr fontId="1"/>
  </si>
  <si>
    <t>パワプロ2020 - 投球解析 - 2020-09-28 22-43-20-02</t>
    <phoneticPr fontId="1"/>
  </si>
  <si>
    <t>パワプロ2020 - 投球解析 - 2020-09-28 22-43-20-03</t>
    <phoneticPr fontId="1"/>
  </si>
  <si>
    <t>パワプロ2020 - 投球解析 - 2020-09-28 22-43-20-04</t>
    <phoneticPr fontId="1"/>
  </si>
  <si>
    <t>パワプロ2020 - 投球解析 - 2020-09-28 22-43-20-05</t>
    <phoneticPr fontId="1"/>
  </si>
  <si>
    <t>パワプロ2020 - 投球解析 - 2020-09-28 22-43-20-06</t>
    <phoneticPr fontId="1"/>
  </si>
  <si>
    <t>パワプロ2020 - 投球解析 - 2020-09-28 22-43-20-07</t>
    <phoneticPr fontId="1"/>
  </si>
  <si>
    <t>パワプロ2020 - 投球解析 - 2020-09-28 22-43-20-08</t>
    <phoneticPr fontId="1"/>
  </si>
  <si>
    <t>パワプロ2020 - 投球解析 - 2020-09-28 22-43-20-09</t>
    <phoneticPr fontId="1"/>
  </si>
  <si>
    <t>1900用。1</t>
    <phoneticPr fontId="1"/>
  </si>
  <si>
    <t>パワプロ2020 - 投球解析 - 2020-09-28 22-44-58-00</t>
    <phoneticPr fontId="1"/>
  </si>
  <si>
    <t>パワプロ2020 - 投球解析 - 2020-09-28 22-44-58-01</t>
    <phoneticPr fontId="1"/>
  </si>
  <si>
    <t>II0 BZ。1</t>
    <phoneticPr fontId="1"/>
  </si>
  <si>
    <t>パワプロ2020 - 投球解析 - 2020-09-28 22-44-58-02</t>
    <phoneticPr fontId="1"/>
  </si>
  <si>
    <t>ate)</t>
    <phoneticPr fontId="1"/>
  </si>
  <si>
    <t>II0 7太。1</t>
    <phoneticPr fontId="1"/>
  </si>
  <si>
    <t>パワプロ2020 - 投球解析 - 2020-09-28 22-44-58-03</t>
    <phoneticPr fontId="1"/>
  </si>
  <si>
    <t>人19010太2</t>
    <phoneticPr fontId="1"/>
  </si>
  <si>
    <t>パワプロ2020 - 投球解析 - 2020-09-28 22-44-58-04</t>
    <phoneticPr fontId="1"/>
  </si>
  <si>
    <t>II0 BZ太。1</t>
    <phoneticPr fontId="1"/>
  </si>
  <si>
    <t>パワプロ2020 - 投球解析 - 2020-09-28 22-44-58-05</t>
    <phoneticPr fontId="1"/>
  </si>
  <si>
    <t>0I0 用21</t>
    <phoneticPr fontId="1"/>
  </si>
  <si>
    <t>パワプロ2020 - 投球解析 - 2020-09-28 22-44-58-06</t>
    <phoneticPr fontId="1"/>
  </si>
  <si>
    <t>II0 21</t>
    <phoneticPr fontId="1"/>
  </si>
  <si>
    <t>パワプロ2020 - 投球解析 - 2020-09-28 22-44-58-07</t>
    <phoneticPr fontId="1"/>
  </si>
  <si>
    <t>II0放2</t>
    <phoneticPr fontId="1"/>
  </si>
  <si>
    <t>パワプロ2020 - 投球解析 - 2020-09-28 22-44-58-08</t>
    <phoneticPr fontId="1"/>
  </si>
  <si>
    <t>wie}</t>
    <phoneticPr fontId="1"/>
  </si>
  <si>
    <t>II0 &lt;</t>
    <phoneticPr fontId="1"/>
  </si>
  <si>
    <t>パワプロ2020 - 投球解析 - 2020-09-28 22-44-58-09</t>
    <phoneticPr fontId="1"/>
  </si>
  <si>
    <t>人19607太。1</t>
    <phoneticPr fontId="1"/>
  </si>
  <si>
    <t>パワプロ2020 - 投球解析 - 2020-09-28 22-46-07-00</t>
    <phoneticPr fontId="1"/>
  </si>
  <si>
    <t>0167胡。1</t>
    <phoneticPr fontId="1"/>
  </si>
  <si>
    <t>パワプロ2020 - 投球解析 - 2020-09-28 22-46-07-01</t>
    <phoneticPr fontId="1"/>
  </si>
  <si>
    <t>00胡。1</t>
    <phoneticPr fontId="1"/>
  </si>
  <si>
    <t>パワプロ2020 - 投球解析 - 2020-09-28 22-46-07-02</t>
    <phoneticPr fontId="1"/>
  </si>
  <si>
    <t>II0 2</t>
    <phoneticPr fontId="1"/>
  </si>
  <si>
    <t>パワプロ2020 - 投球解析 - 2020-09-28 22-46-07-03</t>
    <phoneticPr fontId="1"/>
  </si>
  <si>
    <t>00用。1</t>
    <phoneticPr fontId="1"/>
  </si>
  <si>
    <t>パワプロ2020 - 投球解析 - 2020-09-28 22-46-07-04</t>
    <phoneticPr fontId="1"/>
  </si>
  <si>
    <t>tt)</t>
    <phoneticPr fontId="1"/>
  </si>
  <si>
    <t>パワプロ2020 - 投球解析 - 2020-09-28 22-46-07-05</t>
    <phoneticPr fontId="1"/>
  </si>
  <si>
    <t>190太。1</t>
    <phoneticPr fontId="1"/>
  </si>
  <si>
    <t>パワプロ2020 - 投球解析 - 2020-09-28 22-46-07-06</t>
    <phoneticPr fontId="1"/>
  </si>
  <si>
    <t>DDO028</t>
    <phoneticPr fontId="1"/>
  </si>
  <si>
    <t>パワプロ2020 - 投球解析 - 2020-09-28 22-46-07-07</t>
    <phoneticPr fontId="1"/>
  </si>
  <si>
    <t>Dt)</t>
    <phoneticPr fontId="1"/>
  </si>
  <si>
    <t>II0胡21</t>
    <phoneticPr fontId="1"/>
  </si>
  <si>
    <t>パワプロ2020 - 投球解析 - 2020-09-28 22-46-07-08</t>
    <phoneticPr fontId="1"/>
  </si>
  <si>
    <t>II0 だ1</t>
    <phoneticPr fontId="1"/>
  </si>
  <si>
    <t>パワプロ2020 - 投球解析 - 2020-09-28 22-46-07-09</t>
    <phoneticPr fontId="1"/>
  </si>
  <si>
    <t>Ph)</t>
    <phoneticPr fontId="1"/>
  </si>
  <si>
    <t>パワプロ2020 - 投球解析 - 2020-09-28 22-47-36-00</t>
    <phoneticPr fontId="1"/>
  </si>
  <si>
    <t>パワプロ2020 - 投球解析 - 2020-09-28 22-47-36-01</t>
    <phoneticPr fontId="1"/>
  </si>
  <si>
    <t>158</t>
    <phoneticPr fontId="1"/>
  </si>
  <si>
    <t>パワプロ2020 - 投球解析 - 2020-09-28 22-47-36-02</t>
    <phoneticPr fontId="1"/>
  </si>
  <si>
    <t>パワプロ2020 - 投球解析 - 2020-09-28 22-47-36-03</t>
    <phoneticPr fontId="1"/>
  </si>
  <si>
    <t>Da)</t>
    <phoneticPr fontId="1"/>
  </si>
  <si>
    <t>パワプロ2020 - 投球解析 - 2020-09-28 22-47-36-04</t>
    <phoneticPr fontId="1"/>
  </si>
  <si>
    <t>パワプロ2020 - 投球解析 - 2020-09-28 22-47-36-05</t>
    <phoneticPr fontId="1"/>
  </si>
  <si>
    <t>パワプロ2020 - 投球解析 - 2020-09-28 22-47-36-06</t>
    <phoneticPr fontId="1"/>
  </si>
  <si>
    <t>パワプロ2020 - 投球解析 - 2020-09-28 22-47-36-07</t>
    <phoneticPr fontId="1"/>
  </si>
  <si>
    <t>パワプロ2020 - 投球解析 - 2020-09-28 22-47-36-08</t>
    <phoneticPr fontId="1"/>
  </si>
  <si>
    <t>パワプロ2020 - 投球解析 - 2020-09-28 22-47-36-09</t>
    <phoneticPr fontId="1"/>
  </si>
  <si>
    <t>パワプロ2020 - 投球解析 - 2020-09-28 22-48-45-00</t>
    <phoneticPr fontId="1"/>
  </si>
  <si>
    <t>パワプロ2020 - 投球解析 - 2020-09-28 22-48-45-01</t>
    <phoneticPr fontId="1"/>
  </si>
  <si>
    <t>パワプロ2020 - 投球解析 - 2020-09-28 22-48-45-02</t>
    <phoneticPr fontId="1"/>
  </si>
  <si>
    <t>パワプロ2020 - 投球解析 - 2020-09-28 22-48-45-03</t>
    <phoneticPr fontId="1"/>
  </si>
  <si>
    <t>BI0必ら</t>
    <phoneticPr fontId="1"/>
  </si>
  <si>
    <t>パワプロ2020 - 投球解析 - 2020-09-28 22-48-45-04</t>
    <phoneticPr fontId="1"/>
  </si>
  <si>
    <t>パワプロ2020 - 投球解析 - 2020-09-28 22-48-45-05</t>
    <phoneticPr fontId="1"/>
  </si>
  <si>
    <t>パワプロ2020 - 投球解析 - 2020-09-28 22-48-45-06</t>
    <phoneticPr fontId="1"/>
  </si>
  <si>
    <t>DDO0O20</t>
    <phoneticPr fontId="1"/>
  </si>
  <si>
    <t>パワプロ2020 - 投球解析 - 2020-09-28 22-48-45-07</t>
    <phoneticPr fontId="1"/>
  </si>
  <si>
    <t>パワプロ2020 - 投球解析 - 2020-09-28 22-48-45-08</t>
    <phoneticPr fontId="1"/>
  </si>
  <si>
    <t>パワプロ2020 - 投球解析 - 2020-09-28 22-48-45-09</t>
    <phoneticPr fontId="1"/>
  </si>
  <si>
    <t>DDO030)</t>
    <phoneticPr fontId="1"/>
  </si>
  <si>
    <t>パワプロ2020 - 投球解析 - 2020-09-28 22-50-09-00</t>
    <phoneticPr fontId="1"/>
  </si>
  <si>
    <t>BI0K6|</t>
    <phoneticPr fontId="1"/>
  </si>
  <si>
    <t>パワプロ2020 - 投球解析 - 2020-09-28 22-50-09-01</t>
    <phoneticPr fontId="1"/>
  </si>
  <si>
    <t>パワプロ2020 - 投球解析 - 2020-09-28 22-50-09-02</t>
    <phoneticPr fontId="1"/>
  </si>
  <si>
    <t>パワプロ2020 - 投球解析 - 2020-09-28 22-50-09-03</t>
    <phoneticPr fontId="1"/>
  </si>
  <si>
    <t>パワプロ2020 - 投球解析 - 2020-09-28 22-50-09-04</t>
    <phoneticPr fontId="1"/>
  </si>
  <si>
    <t>BBI0 Ka</t>
    <phoneticPr fontId="1"/>
  </si>
  <si>
    <t>パワプロ2020 - 投球解析 - 2020-09-28 22-50-09-05</t>
    <phoneticPr fontId="1"/>
  </si>
  <si>
    <t>パワプロ2020 - 投球解析 - 2020-09-28 22-50-09-06</t>
    <phoneticPr fontId="1"/>
  </si>
  <si>
    <t>パワプロ2020 - 投球解析 - 2020-09-28 22-50-09-07</t>
    <phoneticPr fontId="1"/>
  </si>
  <si>
    <t>パワプロ2020 - 投球解析 - 2020-09-28 22-50-09-08</t>
    <phoneticPr fontId="1"/>
  </si>
  <si>
    <t>BI0K0|</t>
    <phoneticPr fontId="1"/>
  </si>
  <si>
    <t>パワプロ2020 - 投球解析 - 2020-09-28 22-50-09-09</t>
    <phoneticPr fontId="1"/>
  </si>
  <si>
    <t>0I0K6|</t>
    <phoneticPr fontId="1"/>
  </si>
  <si>
    <t>パワプロ2020 - 投球解析 - 2020-09-28 22-51-15-00</t>
    <phoneticPr fontId="1"/>
  </si>
  <si>
    <t>パワプロ2020 - 投球解析 - 2020-09-28 22-51-15-01</t>
    <phoneticPr fontId="1"/>
  </si>
  <si>
    <t>パワプロ2020 - 投球解析 - 2020-09-28 22-51-15-02</t>
    <phoneticPr fontId="1"/>
  </si>
  <si>
    <t>パワプロ2020 - 投球解析 - 2020-09-28 22-51-15-03</t>
    <phoneticPr fontId="1"/>
  </si>
  <si>
    <t>パワプロ2020 - 投球解析 - 2020-09-28 22-51-15-04</t>
    <phoneticPr fontId="1"/>
  </si>
  <si>
    <t>パワプロ2020 - 投球解析 - 2020-09-28 22-51-15-05</t>
    <phoneticPr fontId="1"/>
  </si>
  <si>
    <t>パワプロ2020 - 投球解析 - 2020-09-28 22-51-15-06</t>
    <phoneticPr fontId="1"/>
  </si>
  <si>
    <t>DDO30)</t>
    <phoneticPr fontId="1"/>
  </si>
  <si>
    <t>パワプロ2020 - 投球解析 - 2020-09-28 22-51-15-07</t>
    <phoneticPr fontId="1"/>
  </si>
  <si>
    <t>パワプロ2020 - 投球解析 - 2020-09-28 22-51-15-08</t>
    <phoneticPr fontId="1"/>
  </si>
  <si>
    <t>パワプロ2020 - 投球解析 - 2020-09-28 22-51-15-09</t>
    <phoneticPr fontId="1"/>
  </si>
  <si>
    <t>DD0O) 3 1</t>
    <phoneticPr fontId="1"/>
  </si>
  <si>
    <t>パワプロ2020 - 投球解析 - 2020-09-28 22-52-46-00</t>
    <phoneticPr fontId="1"/>
  </si>
  <si>
    <t>DD0) 3 1</t>
    <phoneticPr fontId="1"/>
  </si>
  <si>
    <t>パワプロ2020 - 投球解析 - 2020-09-28 22-52-46-01</t>
    <phoneticPr fontId="1"/>
  </si>
  <si>
    <t>パワプロ2020 - 投球解析 - 2020-09-28 22-52-46-02</t>
    <phoneticPr fontId="1"/>
  </si>
  <si>
    <t>パワプロ2020 - 投球解析 - 2020-09-28 22-52-46-03</t>
    <phoneticPr fontId="1"/>
  </si>
  <si>
    <t>DD0O 3 1</t>
    <phoneticPr fontId="1"/>
  </si>
  <si>
    <t>パワプロ2020 - 投球解析 - 2020-09-28 22-52-46-04</t>
    <phoneticPr fontId="1"/>
  </si>
  <si>
    <t>CT</t>
    <phoneticPr fontId="1"/>
  </si>
  <si>
    <t>パワプロ2020 - 投球解析 - 2020-09-28 22-52-46-05</t>
    <phoneticPr fontId="1"/>
  </si>
  <si>
    <t>パワプロ2020 - 投球解析 - 2020-09-28 22-52-46-06</t>
    <phoneticPr fontId="1"/>
  </si>
  <si>
    <t>パワプロ2020 - 投球解析 - 2020-09-28 22-52-46-07</t>
    <phoneticPr fontId="1"/>
  </si>
  <si>
    <t>パワプロ2020 - 投球解析 - 2020-09-28 22-52-46-08</t>
    <phoneticPr fontId="1"/>
  </si>
  <si>
    <t>パワプロ2020 - 投球解析 - 2020-09-28 22-52-46-09</t>
    <phoneticPr fontId="1"/>
  </si>
  <si>
    <t>パワプロ2020 - 投球解析 - 2020-09-28 22-53-54-00</t>
    <phoneticPr fontId="1"/>
  </si>
  <si>
    <t>パワプロ2020 - 投球解析 - 2020-09-28 22-53-54-01</t>
    <phoneticPr fontId="1"/>
  </si>
  <si>
    <t>パワプロ2020 - 投球解析 - 2020-09-28 22-53-54-02</t>
    <phoneticPr fontId="1"/>
  </si>
  <si>
    <t>DDO) 3 1</t>
    <phoneticPr fontId="1"/>
  </si>
  <si>
    <t>パワプロ2020 - 投球解析 - 2020-09-28 22-53-54-03</t>
    <phoneticPr fontId="1"/>
  </si>
  <si>
    <t>パワプロ2020 - 投球解析 - 2020-09-28 22-53-54-04</t>
    <phoneticPr fontId="1"/>
  </si>
  <si>
    <t>パワプロ2020 - 投球解析 - 2020-09-28 22-53-54-05</t>
    <phoneticPr fontId="1"/>
  </si>
  <si>
    <t>パワプロ2020 - 投球解析 - 2020-09-28 22-53-54-06</t>
    <phoneticPr fontId="1"/>
  </si>
  <si>
    <t>パワプロ2020 - 投球解析 - 2020-09-28 22-53-54-07</t>
    <phoneticPr fontId="1"/>
  </si>
  <si>
    <t>パワプロ2020 - 投球解析 - 2020-09-28 22-53-54-08</t>
    <phoneticPr fontId="1"/>
  </si>
  <si>
    <t>パワプロ2020 - 投球解析 - 2020-09-28 22-53-54-09</t>
    <phoneticPr fontId="1"/>
  </si>
  <si>
    <t>anh</t>
    <phoneticPr fontId="1"/>
  </si>
  <si>
    <t>0 6人g/</t>
    <phoneticPr fontId="1"/>
  </si>
  <si>
    <t>パワプロ2020 - 投球解析 - 2020-09-28 22-55-36-00</t>
    <phoneticPr fontId="1"/>
  </si>
  <si>
    <t>anh)</t>
    <phoneticPr fontId="1"/>
  </si>
  <si>
    <t>DDO032</t>
    <phoneticPr fontId="1"/>
  </si>
  <si>
    <t>パワプロ2020 - 投球解析 - 2020-09-28 22-55-36-01</t>
    <phoneticPr fontId="1"/>
  </si>
  <si>
    <t>人DIG人g/</t>
    <phoneticPr fontId="1"/>
  </si>
  <si>
    <t>パワプロ2020 - 投球解析 - 2020-09-28 22-55-36-02</t>
    <phoneticPr fontId="1"/>
  </si>
  <si>
    <t>DI Cg</t>
    <phoneticPr fontId="1"/>
  </si>
  <si>
    <t>パワプロ2020 - 投球解析 - 2020-09-28 22-55-36-03</t>
    <phoneticPr fontId="1"/>
  </si>
  <si>
    <t>DI0G 9</t>
    <phoneticPr fontId="1"/>
  </si>
  <si>
    <t>パワプロ2020 - 投球解析 - 2020-09-28 22-55-36-04</t>
    <phoneticPr fontId="1"/>
  </si>
  <si>
    <t>IWC人g/</t>
    <phoneticPr fontId="1"/>
  </si>
  <si>
    <t>パワプロ2020 - 投球解析 - 2020-09-28 22-55-36-05</t>
    <phoneticPr fontId="1"/>
  </si>
  <si>
    <t>0 Ga</t>
    <phoneticPr fontId="1"/>
  </si>
  <si>
    <t>パワプロ2020 - 投球解析 - 2020-09-28 22-55-36-06</t>
    <phoneticPr fontId="1"/>
  </si>
  <si>
    <t>DOG人g/</t>
    <phoneticPr fontId="1"/>
  </si>
  <si>
    <t>パワプロ2020 - 投球解析 - 2020-09-28 22-55-36-07</t>
    <phoneticPr fontId="1"/>
  </si>
  <si>
    <t>DC人a/</t>
    <phoneticPr fontId="1"/>
  </si>
  <si>
    <t>パワプロ2020 - 投球解析 - 2020-09-28 22-55-36-08</t>
    <phoneticPr fontId="1"/>
  </si>
  <si>
    <t>DC 9</t>
    <phoneticPr fontId="1"/>
  </si>
  <si>
    <t>パワプロ2020 - 投球解析 - 2020-09-28 22-56-38-00</t>
    <phoneticPr fontId="1"/>
  </si>
  <si>
    <t>パワプロ2020 - 投球解析 - 2020-09-28 22-56-38-01</t>
    <phoneticPr fontId="1"/>
  </si>
  <si>
    <t>DI 6 9</t>
    <phoneticPr fontId="1"/>
  </si>
  <si>
    <t>パワプロ2020 - 投球解析 - 2020-09-28 22-56-38-02</t>
    <phoneticPr fontId="1"/>
  </si>
  <si>
    <t>II0Rg/</t>
    <phoneticPr fontId="1"/>
  </si>
  <si>
    <t>パワプロ2020 - 投球解析 - 2020-09-28 22-56-38-03</t>
    <phoneticPr fontId="1"/>
  </si>
  <si>
    <t>nv)</t>
    <phoneticPr fontId="1"/>
  </si>
  <si>
    <t>パワプロ2020 - 投球解析 - 2020-09-28 22-56-38-04</t>
    <phoneticPr fontId="1"/>
  </si>
  <si>
    <t>0 eg</t>
    <phoneticPr fontId="1"/>
  </si>
  <si>
    <t>パワプロ2020 - 投球解析 - 2020-09-28 22-56-38-05</t>
    <phoneticPr fontId="1"/>
  </si>
  <si>
    <t>DI0 Ga</t>
    <phoneticPr fontId="1"/>
  </si>
  <si>
    <t>パワプロ2020 - 投球解析 - 2020-09-28 22-56-38-06</t>
    <phoneticPr fontId="1"/>
  </si>
  <si>
    <t>DC人g/</t>
    <phoneticPr fontId="1"/>
  </si>
  <si>
    <t>パワプロ2020 - 投球解析 - 2020-09-28 22-56-38-07</t>
    <phoneticPr fontId="1"/>
  </si>
  <si>
    <t>パワプロ2020 - 投球解析 - 2020-09-28 22-56-38-08</t>
    <phoneticPr fontId="1"/>
  </si>
  <si>
    <t>De 9</t>
    <phoneticPr fontId="1"/>
  </si>
  <si>
    <t>パワプロ2020 - 投球解析 - 2020-09-28 22-56-38-09</t>
    <phoneticPr fontId="1"/>
  </si>
  <si>
    <t>II0 EC</t>
  </si>
  <si>
    <t>DDO033</t>
  </si>
  <si>
    <t>II0EC</t>
  </si>
  <si>
    <t>II0 REC</t>
  </si>
  <si>
    <t>00 EEC</t>
  </si>
  <si>
    <t>1900RC</t>
  </si>
  <si>
    <t>IM0EK</t>
  </si>
  <si>
    <t>190RC1</t>
  </si>
  <si>
    <t>IM0RC</t>
  </si>
  <si>
    <t>00KC</t>
  </si>
  <si>
    <t>00EC</t>
  </si>
  <si>
    <t>IM0R</t>
  </si>
  <si>
    <t>II0EEWC</t>
  </si>
  <si>
    <t>00 RW/|</t>
  </si>
  <si>
    <t>DDO0O34</t>
  </si>
  <si>
    <t>DDO034</t>
  </si>
  <si>
    <t>II0 KW/|</t>
  </si>
  <si>
    <t>90 KW/|</t>
  </si>
  <si>
    <t>900Kを|</t>
  </si>
  <si>
    <t>人190 KW/|</t>
  </si>
  <si>
    <t>90 RW/|</t>
  </si>
  <si>
    <t>IM0 KW/|</t>
  </si>
  <si>
    <t>II0 RW/|</t>
  </si>
  <si>
    <t>190 RW/|</t>
  </si>
  <si>
    <t>00 Ka1</t>
  </si>
  <si>
    <t>II0Eg1</t>
  </si>
  <si>
    <t>II0 Ra</t>
  </si>
  <si>
    <t>00 Rg1</t>
  </si>
  <si>
    <t>DDO0O35</t>
  </si>
  <si>
    <t>II0 ES</t>
  </si>
  <si>
    <t>90 Rg1</t>
  </si>
  <si>
    <t>人19010Eる1</t>
  </si>
  <si>
    <t>00 Ra</t>
  </si>
  <si>
    <t>00 RW</t>
  </si>
  <si>
    <t>00Eる1</t>
  </si>
  <si>
    <t>190 Ka1</t>
  </si>
  <si>
    <t>II0 Ei</t>
  </si>
  <si>
    <t>DDO035</t>
  </si>
  <si>
    <t>II0 Rg1</t>
  </si>
  <si>
    <t>DDO35</t>
  </si>
  <si>
    <t>II0 EE</t>
  </si>
  <si>
    <t>II0 ES1</t>
  </si>
  <si>
    <t>DDO36</t>
  </si>
  <si>
    <t>100者</t>
  </si>
  <si>
    <t>BI0 本者</t>
  </si>
  <si>
    <t>BI0 者</t>
  </si>
  <si>
    <t>BI0本用</t>
  </si>
  <si>
    <t>BI0 者3</t>
  </si>
  <si>
    <t>dd033</t>
    <phoneticPr fontId="1"/>
  </si>
  <si>
    <t>DD002</t>
    <phoneticPr fontId="1"/>
  </si>
  <si>
    <t>NG</t>
    <phoneticPr fontId="1"/>
  </si>
  <si>
    <t>DD037</t>
  </si>
  <si>
    <t>DD037</t>
    <phoneticPr fontId="1"/>
  </si>
  <si>
    <t>P087</t>
  </si>
  <si>
    <t>P088</t>
  </si>
  <si>
    <t>P089</t>
  </si>
  <si>
    <t>P090</t>
  </si>
  <si>
    <t>P091</t>
  </si>
  <si>
    <t>P092</t>
  </si>
  <si>
    <t>P093</t>
  </si>
  <si>
    <t>DD038</t>
  </si>
  <si>
    <t>DD038</t>
    <phoneticPr fontId="1"/>
  </si>
  <si>
    <t>G</t>
    <phoneticPr fontId="1"/>
  </si>
  <si>
    <t>DD039</t>
  </si>
  <si>
    <t>DD039</t>
    <phoneticPr fontId="1"/>
  </si>
  <si>
    <t>DD040</t>
  </si>
  <si>
    <t>DD040</t>
    <phoneticPr fontId="1"/>
  </si>
  <si>
    <t>DD041</t>
  </si>
  <si>
    <t>DD041</t>
    <phoneticPr fontId="1"/>
  </si>
  <si>
    <t>DD042</t>
  </si>
  <si>
    <t>DD042</t>
    <phoneticPr fontId="1"/>
  </si>
  <si>
    <t>DD043</t>
  </si>
  <si>
    <t>DD043</t>
    <phoneticPr fontId="1"/>
  </si>
  <si>
    <t>C</t>
    <phoneticPr fontId="1"/>
  </si>
  <si>
    <t>奪三振</t>
    <rPh sb="0" eb="3">
      <t>ダツサンシン</t>
    </rPh>
    <phoneticPr fontId="1"/>
  </si>
  <si>
    <t>勝ち運</t>
    <rPh sb="0" eb="1">
      <t>カ</t>
    </rPh>
    <rPh sb="2" eb="3">
      <t>ウン</t>
    </rPh>
    <phoneticPr fontId="1"/>
  </si>
  <si>
    <t>rh</t>
  </si>
  <si>
    <t>70</t>
  </si>
  <si>
    <t>vit)</t>
  </si>
  <si>
    <t>rit)</t>
  </si>
  <si>
    <t>Hs)</t>
  </si>
  <si>
    <t>gs</t>
  </si>
  <si>
    <t>EE)</t>
  </si>
  <si>
    <t>EE</t>
  </si>
  <si>
    <t>BI</t>
  </si>
  <si>
    <t>Ee</t>
  </si>
  <si>
    <t>ey</t>
  </si>
  <si>
    <t>vm)</t>
  </si>
  <si>
    <t>vy</t>
  </si>
  <si>
    <t>ストレート</t>
    <phoneticPr fontId="1"/>
  </si>
  <si>
    <t>L)</t>
    <phoneticPr fontId="1"/>
  </si>
  <si>
    <t>パワプロ2020 - 投球解析 - 2020-10-04 12-22-49-00</t>
    <phoneticPr fontId="1"/>
  </si>
  <si>
    <t>set</t>
    <phoneticPr fontId="1"/>
  </si>
  <si>
    <t>II0 EC</t>
    <phoneticPr fontId="1"/>
  </si>
  <si>
    <t>パワプロ2020 - 投球解析 - 2020-10-04 12-22-49-01</t>
    <phoneticPr fontId="1"/>
  </si>
  <si>
    <t>eb)</t>
    <phoneticPr fontId="1"/>
  </si>
  <si>
    <t>パワプロ2020 - 投球解析 - 2020-10-04 12-22-49-02</t>
    <phoneticPr fontId="1"/>
  </si>
  <si>
    <t>vi</t>
    <phoneticPr fontId="1"/>
  </si>
  <si>
    <t>DDO033</t>
    <phoneticPr fontId="1"/>
  </si>
  <si>
    <t>パワプロ2020 - 投球解析 - 2020-10-04 12-22-49-03</t>
    <phoneticPr fontId="1"/>
  </si>
  <si>
    <t>et)</t>
    <phoneticPr fontId="1"/>
  </si>
  <si>
    <t>II0EC</t>
    <phoneticPr fontId="1"/>
  </si>
  <si>
    <t>パワプロ2020 - 投球解析 - 2020-10-04 12-22-49-04</t>
    <phoneticPr fontId="1"/>
  </si>
  <si>
    <t>136</t>
    <phoneticPr fontId="1"/>
  </si>
  <si>
    <t>II0 REC</t>
    <phoneticPr fontId="1"/>
  </si>
  <si>
    <t>パワプロ2020 - 投球解析 - 2020-10-04 12-22-49-05</t>
    <phoneticPr fontId="1"/>
  </si>
  <si>
    <t>と</t>
    <phoneticPr fontId="1"/>
  </si>
  <si>
    <t>138</t>
    <phoneticPr fontId="1"/>
  </si>
  <si>
    <t>00 EEC</t>
    <phoneticPr fontId="1"/>
  </si>
  <si>
    <t>パワプロ2020 - 投球解析 - 2020-10-04 12-22-49-06</t>
    <phoneticPr fontId="1"/>
  </si>
  <si>
    <t>パワプロ2020 - 投球解析 - 2020-10-04 12-22-49-07</t>
    <phoneticPr fontId="1"/>
  </si>
  <si>
    <t>パワプロ2020 - 投球解析 - 2020-10-04 12-22-49-08</t>
    <phoneticPr fontId="1"/>
  </si>
  <si>
    <t>iL}</t>
    <phoneticPr fontId="1"/>
  </si>
  <si>
    <t>パワプロ2020 - 投球解析 - 2020-10-04 12-22-49-09</t>
    <phoneticPr fontId="1"/>
  </si>
  <si>
    <t>ムービングファスト</t>
    <phoneticPr fontId="1"/>
  </si>
  <si>
    <t>ra</t>
    <phoneticPr fontId="1"/>
  </si>
  <si>
    <t>1900RC</t>
    <phoneticPr fontId="1"/>
  </si>
  <si>
    <t>パワプロ2020 - 投球解析 - 2020-10-04 12-24-00-00</t>
    <phoneticPr fontId="1"/>
  </si>
  <si>
    <t>IM0EK</t>
    <phoneticPr fontId="1"/>
  </si>
  <si>
    <t>パワプロ2020 - 投球解析 - 2020-10-04 12-24-00-01</t>
    <phoneticPr fontId="1"/>
  </si>
  <si>
    <t>129</t>
    <phoneticPr fontId="1"/>
  </si>
  <si>
    <t>190RC1</t>
    <phoneticPr fontId="1"/>
  </si>
  <si>
    <t>パワプロ2020 - 投球解析 - 2020-10-04 12-24-00-02</t>
    <phoneticPr fontId="1"/>
  </si>
  <si>
    <t>130</t>
    <phoneticPr fontId="1"/>
  </si>
  <si>
    <t>パワプロ2020 - 投球解析 - 2020-10-04 12-24-00-03</t>
    <phoneticPr fontId="1"/>
  </si>
  <si>
    <t>rai</t>
    <phoneticPr fontId="1"/>
  </si>
  <si>
    <t>IM0RC</t>
    <phoneticPr fontId="1"/>
  </si>
  <si>
    <t>パワプロ2020 - 投球解析 - 2020-10-04 12-24-00-04</t>
    <phoneticPr fontId="1"/>
  </si>
  <si>
    <t>00KC</t>
    <phoneticPr fontId="1"/>
  </si>
  <si>
    <t>パワプロ2020 - 投球解析 - 2020-10-04 12-24-00-05</t>
    <phoneticPr fontId="1"/>
  </si>
  <si>
    <t>00EC</t>
    <phoneticPr fontId="1"/>
  </si>
  <si>
    <t>パワプロ2020 - 投球解析 - 2020-10-04 12-24-00-06</t>
    <phoneticPr fontId="1"/>
  </si>
  <si>
    <t>127</t>
    <phoneticPr fontId="1"/>
  </si>
  <si>
    <t>IM0R</t>
    <phoneticPr fontId="1"/>
  </si>
  <si>
    <t>パワプロ2020 - 投球解析 - 2020-10-04 12-24-00-07</t>
    <phoneticPr fontId="1"/>
  </si>
  <si>
    <t>eit)</t>
    <phoneticPr fontId="1"/>
  </si>
  <si>
    <t>II0EEWC</t>
    <phoneticPr fontId="1"/>
  </si>
  <si>
    <t>パワプロ2020 - 投球解析 - 2020-10-04 12-24-00-08</t>
    <phoneticPr fontId="1"/>
  </si>
  <si>
    <t>パワプロ2020 - 投球解析 - 2020-10-04 12-24-00-09</t>
    <phoneticPr fontId="1"/>
  </si>
  <si>
    <t>ra)</t>
    <phoneticPr fontId="1"/>
  </si>
  <si>
    <t>00 RW/|</t>
    <phoneticPr fontId="1"/>
  </si>
  <si>
    <t>パワプロ2020 - 投球解析 - 2020-10-04 12-26-38-00</t>
    <phoneticPr fontId="1"/>
  </si>
  <si>
    <t>119</t>
    <phoneticPr fontId="1"/>
  </si>
  <si>
    <t>DDO0O34</t>
    <phoneticPr fontId="1"/>
  </si>
  <si>
    <t>パワプロ2020 - 投球解析 - 2020-10-04 12-26-38-01</t>
    <phoneticPr fontId="1"/>
  </si>
  <si>
    <t>DDO034</t>
    <phoneticPr fontId="1"/>
  </si>
  <si>
    <t>パワプロ2020 - 投球解析 - 2020-10-04 12-26-38-02</t>
    <phoneticPr fontId="1"/>
  </si>
  <si>
    <t>123</t>
    <phoneticPr fontId="1"/>
  </si>
  <si>
    <t>II0 KW/|</t>
    <phoneticPr fontId="1"/>
  </si>
  <si>
    <t>パワプロ2020 - 投球解析 - 2020-10-04 12-26-38-03</t>
    <phoneticPr fontId="1"/>
  </si>
  <si>
    <t>パワプロ2020 - 投球解析 - 2020-10-04 12-26-38-04</t>
    <phoneticPr fontId="1"/>
  </si>
  <si>
    <t>120</t>
    <phoneticPr fontId="1"/>
  </si>
  <si>
    <t>90 KW/|</t>
    <phoneticPr fontId="1"/>
  </si>
  <si>
    <t>パワプロ2020 - 投球解析 - 2020-10-04 12-26-38-05</t>
    <phoneticPr fontId="1"/>
  </si>
  <si>
    <t>art}</t>
    <phoneticPr fontId="1"/>
  </si>
  <si>
    <t>パワプロ2020 - 投球解析 - 2020-10-04 12-26-38-06</t>
    <phoneticPr fontId="1"/>
  </si>
  <si>
    <t>パワプロ2020 - 投球解析 - 2020-10-04 12-26-38-07</t>
    <phoneticPr fontId="1"/>
  </si>
  <si>
    <t>900Kを|</t>
    <phoneticPr fontId="1"/>
  </si>
  <si>
    <t>パワプロ2020 - 投球解析 - 2020-10-04 12-26-38-08</t>
    <phoneticPr fontId="1"/>
  </si>
  <si>
    <t>art)</t>
    <phoneticPr fontId="1"/>
  </si>
  <si>
    <t>人190 KW/|</t>
    <phoneticPr fontId="1"/>
  </si>
  <si>
    <t>パワプロ2020 - 投球解析 - 2020-10-04 12-26-38-09</t>
    <phoneticPr fontId="1"/>
  </si>
  <si>
    <t>ami)</t>
    <phoneticPr fontId="1"/>
  </si>
  <si>
    <t>90 RW/|</t>
    <phoneticPr fontId="1"/>
  </si>
  <si>
    <t>パワプロ2020 - 投球解析 - 2020-10-04 12-27-46-00</t>
    <phoneticPr fontId="1"/>
  </si>
  <si>
    <t>er</t>
    <phoneticPr fontId="1"/>
  </si>
  <si>
    <t>パワプロ2020 - 投球解析 - 2020-10-04 12-27-46-01</t>
    <phoneticPr fontId="1"/>
  </si>
  <si>
    <t>115</t>
    <phoneticPr fontId="1"/>
  </si>
  <si>
    <t>IM0 KW/|</t>
    <phoneticPr fontId="1"/>
  </si>
  <si>
    <t>パワプロ2020 - 投球解析 - 2020-10-04 12-27-46-02</t>
    <phoneticPr fontId="1"/>
  </si>
  <si>
    <t>mn)</t>
    <phoneticPr fontId="1"/>
  </si>
  <si>
    <t>パワプロ2020 - 投球解析 - 2020-10-04 12-27-46-03</t>
    <phoneticPr fontId="1"/>
  </si>
  <si>
    <t>nr</t>
    <phoneticPr fontId="1"/>
  </si>
  <si>
    <t>II0 RW/|</t>
    <phoneticPr fontId="1"/>
  </si>
  <si>
    <t>パワプロ2020 - 投球解析 - 2020-10-04 12-27-46-04</t>
    <phoneticPr fontId="1"/>
  </si>
  <si>
    <t>パワプロ2020 - 投球解析 - 2020-10-04 12-27-46-05</t>
    <phoneticPr fontId="1"/>
  </si>
  <si>
    <t>190 RW/|</t>
    <phoneticPr fontId="1"/>
  </si>
  <si>
    <t>パワプロ2020 - 投球解析 - 2020-10-04 12-27-46-06</t>
    <phoneticPr fontId="1"/>
  </si>
  <si>
    <t>ni}</t>
    <phoneticPr fontId="1"/>
  </si>
  <si>
    <t>パワプロ2020 - 投球解析 - 2020-10-04 12-27-46-07</t>
    <phoneticPr fontId="1"/>
  </si>
  <si>
    <t>ee)</t>
    <phoneticPr fontId="1"/>
  </si>
  <si>
    <t>パワプロ2020 - 投球解析 - 2020-10-04 12-27-46-08</t>
    <phoneticPr fontId="1"/>
  </si>
  <si>
    <t>mi)</t>
    <phoneticPr fontId="1"/>
  </si>
  <si>
    <t>パワプロ2020 - 投球解析 - 2020-10-04 12-27-46-09</t>
    <phoneticPr fontId="1"/>
  </si>
  <si>
    <t>ae</t>
    <phoneticPr fontId="1"/>
  </si>
  <si>
    <t>00 Ka1</t>
    <phoneticPr fontId="1"/>
  </si>
  <si>
    <t>パワプロ2020 - 投球解析 - 2020-10-04 12-29-40-00</t>
    <phoneticPr fontId="1"/>
  </si>
  <si>
    <t>mt)</t>
    <phoneticPr fontId="1"/>
  </si>
  <si>
    <t>II0Eg1</t>
    <phoneticPr fontId="1"/>
  </si>
  <si>
    <t>パワプロ2020 - 投球解析 - 2020-10-04 12-29-40-01</t>
    <phoneticPr fontId="1"/>
  </si>
  <si>
    <t>110</t>
    <phoneticPr fontId="1"/>
  </si>
  <si>
    <t>II0 Ra</t>
    <phoneticPr fontId="1"/>
  </si>
  <si>
    <t>パワプロ2020 - 投球解析 - 2020-10-04 12-29-40-02</t>
    <phoneticPr fontId="1"/>
  </si>
  <si>
    <t>ars</t>
    <phoneticPr fontId="1"/>
  </si>
  <si>
    <t>00 Rg1</t>
    <phoneticPr fontId="1"/>
  </si>
  <si>
    <t>パワプロ2020 - 投球解析 - 2020-10-04 12-29-40-03</t>
    <phoneticPr fontId="1"/>
  </si>
  <si>
    <t>DDO0O35</t>
    <phoneticPr fontId="1"/>
  </si>
  <si>
    <t>パワプロ2020 - 投球解析 - 2020-10-04 12-29-40-04</t>
    <phoneticPr fontId="1"/>
  </si>
  <si>
    <t>aa</t>
    <phoneticPr fontId="1"/>
  </si>
  <si>
    <t>II0 ES</t>
    <phoneticPr fontId="1"/>
  </si>
  <si>
    <t>パワプロ2020 - 投球解析 - 2020-10-04 12-29-40-05</t>
    <phoneticPr fontId="1"/>
  </si>
  <si>
    <t>am</t>
    <phoneticPr fontId="1"/>
  </si>
  <si>
    <t>90 Rg1</t>
    <phoneticPr fontId="1"/>
  </si>
  <si>
    <t>パワプロ2020 - 投球解析 - 2020-10-04 12-29-40-06</t>
    <phoneticPr fontId="1"/>
  </si>
  <si>
    <t>aa)</t>
    <phoneticPr fontId="1"/>
  </si>
  <si>
    <t>人19010Eる1</t>
    <phoneticPr fontId="1"/>
  </si>
  <si>
    <t>パワプロ2020 - 投球解析 - 2020-10-04 12-29-40-07</t>
    <phoneticPr fontId="1"/>
  </si>
  <si>
    <t>rs</t>
    <phoneticPr fontId="1"/>
  </si>
  <si>
    <t>00 Ra</t>
    <phoneticPr fontId="1"/>
  </si>
  <si>
    <t>パワプロ2020 - 投球解析 - 2020-10-04 12-29-40-08</t>
    <phoneticPr fontId="1"/>
  </si>
  <si>
    <t>00 RW</t>
    <phoneticPr fontId="1"/>
  </si>
  <si>
    <t>パワプロ2020 - 投球解析 - 2020-10-04 12-29-40-09</t>
    <phoneticPr fontId="1"/>
  </si>
  <si>
    <t>105</t>
    <phoneticPr fontId="1"/>
  </si>
  <si>
    <t>パワプロ2020 - 投球解析 - 2020-10-04 12-31-02-00</t>
    <phoneticPr fontId="1"/>
  </si>
  <si>
    <t>anil)</t>
    <phoneticPr fontId="1"/>
  </si>
  <si>
    <t>00Eる1</t>
    <phoneticPr fontId="1"/>
  </si>
  <si>
    <t>パワプロ2020 - 投球解析 - 2020-10-04 12-31-02-01</t>
    <phoneticPr fontId="1"/>
  </si>
  <si>
    <t>104</t>
    <phoneticPr fontId="1"/>
  </si>
  <si>
    <t>190 Ka1</t>
    <phoneticPr fontId="1"/>
  </si>
  <si>
    <t>パワプロ2020 - 投球解析 - 2020-10-04 12-31-02-02</t>
    <phoneticPr fontId="1"/>
  </si>
  <si>
    <t>ands)</t>
    <phoneticPr fontId="1"/>
  </si>
  <si>
    <t>II0 Ei</t>
    <phoneticPr fontId="1"/>
  </si>
  <si>
    <t>パワプロ2020 - 投球解析 - 2020-10-04 12-31-02-03</t>
    <phoneticPr fontId="1"/>
  </si>
  <si>
    <t>anid)</t>
    <phoneticPr fontId="1"/>
  </si>
  <si>
    <t>DDO035</t>
    <phoneticPr fontId="1"/>
  </si>
  <si>
    <t>パワプロ2020 - 投球解析 - 2020-10-04 12-31-02-04</t>
    <phoneticPr fontId="1"/>
  </si>
  <si>
    <t>II0 Rg1</t>
    <phoneticPr fontId="1"/>
  </si>
  <si>
    <t>パワプロ2020 - 投球解析 - 2020-10-04 12-31-02-05</t>
    <phoneticPr fontId="1"/>
  </si>
  <si>
    <t>DDO35</t>
    <phoneticPr fontId="1"/>
  </si>
  <si>
    <t>パワプロ2020 - 投球解析 - 2020-10-04 12-31-02-06</t>
    <phoneticPr fontId="1"/>
  </si>
  <si>
    <t>anh}</t>
    <phoneticPr fontId="1"/>
  </si>
  <si>
    <t>II0 EE</t>
    <phoneticPr fontId="1"/>
  </si>
  <si>
    <t>パワプロ2020 - 投球解析 - 2020-10-04 12-31-02-07</t>
    <phoneticPr fontId="1"/>
  </si>
  <si>
    <t>ans)</t>
    <phoneticPr fontId="1"/>
  </si>
  <si>
    <t>II0 ES1</t>
    <phoneticPr fontId="1"/>
  </si>
  <si>
    <t>パワプロ2020 - 投球解析 - 2020-10-04 12-31-02-08</t>
    <phoneticPr fontId="1"/>
  </si>
  <si>
    <t>an]</t>
    <phoneticPr fontId="1"/>
  </si>
  <si>
    <t>パワプロ2020 - 投球解析 - 2020-10-04 12-31-02-09</t>
    <phoneticPr fontId="1"/>
  </si>
  <si>
    <t>170</t>
    <phoneticPr fontId="1"/>
  </si>
  <si>
    <t>DDO36</t>
    <phoneticPr fontId="1"/>
  </si>
  <si>
    <t>パワプロ2020 - 投球解析 - 2020-10-04 12-33-15-00</t>
    <phoneticPr fontId="1"/>
  </si>
  <si>
    <t>wid</t>
    <phoneticPr fontId="1"/>
  </si>
  <si>
    <t>パワプロ2020 - 投球解析 - 2020-10-04 12-33-15-01</t>
    <phoneticPr fontId="1"/>
  </si>
  <si>
    <t>aT}</t>
    <phoneticPr fontId="1"/>
  </si>
  <si>
    <t>100者</t>
    <phoneticPr fontId="1"/>
  </si>
  <si>
    <t>パワプロ2020 - 投球解析 - 2020-10-04 12-33-15-02</t>
    <phoneticPr fontId="1"/>
  </si>
  <si>
    <t>169</t>
    <phoneticPr fontId="1"/>
  </si>
  <si>
    <t>パワプロ2020 - 投球解析 - 2020-10-04 12-33-15-03</t>
    <phoneticPr fontId="1"/>
  </si>
  <si>
    <t>173</t>
    <phoneticPr fontId="1"/>
  </si>
  <si>
    <t>パワプロ2020 - 投球解析 - 2020-10-04 12-33-15-04</t>
    <phoneticPr fontId="1"/>
  </si>
  <si>
    <t>パワプロ2020 - 投球解析 - 2020-10-04 12-33-15-05</t>
    <phoneticPr fontId="1"/>
  </si>
  <si>
    <t>パワプロ2020 - 投球解析 - 2020-10-04 12-33-15-06</t>
    <phoneticPr fontId="1"/>
  </si>
  <si>
    <t>とに</t>
    <phoneticPr fontId="1"/>
  </si>
  <si>
    <t>パワプロ2020 - 投球解析 - 2020-10-04 12-33-15-07</t>
    <phoneticPr fontId="1"/>
  </si>
  <si>
    <t>a)</t>
    <phoneticPr fontId="1"/>
  </si>
  <si>
    <t>パワプロ2020 - 投球解析 - 2020-10-04 12-33-15-08</t>
    <phoneticPr fontId="1"/>
  </si>
  <si>
    <t>パワプロ2020 - 投球解析 - 2020-10-04 12-33-15-09</t>
    <phoneticPr fontId="1"/>
  </si>
  <si>
    <t>1)</t>
    <phoneticPr fontId="1"/>
  </si>
  <si>
    <t>BI0 本者</t>
    <phoneticPr fontId="1"/>
  </si>
  <si>
    <t>パワプロ2020 - 投球解析 - 2020-10-04 12-34-25-00</t>
    <phoneticPr fontId="1"/>
  </si>
  <si>
    <t>Eh)</t>
    <phoneticPr fontId="1"/>
  </si>
  <si>
    <t>BI0 者</t>
    <phoneticPr fontId="1"/>
  </si>
  <si>
    <t>パワプロ2020 - 投球解析 - 2020-10-04 12-34-25-01</t>
    <phoneticPr fontId="1"/>
  </si>
  <si>
    <t>163</t>
    <phoneticPr fontId="1"/>
  </si>
  <si>
    <t>BI0本用</t>
    <phoneticPr fontId="1"/>
  </si>
  <si>
    <t>パワプロ2020 - 投球解析 - 2020-10-04 12-34-25-02</t>
    <phoneticPr fontId="1"/>
  </si>
  <si>
    <t>Ph)</t>
    <phoneticPr fontId="1"/>
  </si>
  <si>
    <t>パワプロ2020 - 投球解析 - 2020-10-04 12-34-25-03</t>
    <phoneticPr fontId="1"/>
  </si>
  <si>
    <t>160</t>
    <phoneticPr fontId="1"/>
  </si>
  <si>
    <t>パワプロ2020 - 投球解析 - 2020-10-04 12-34-25-04</t>
    <phoneticPr fontId="1"/>
  </si>
  <si>
    <t>1be</t>
    <phoneticPr fontId="1"/>
  </si>
  <si>
    <t>パワプロ2020 - 投球解析 - 2020-10-04 12-34-25-05</t>
    <phoneticPr fontId="1"/>
  </si>
  <si>
    <t>BI0 者3</t>
    <phoneticPr fontId="1"/>
  </si>
  <si>
    <t>パワプロ2020 - 投球解析 - 2020-10-04 12-34-25-06</t>
    <phoneticPr fontId="1"/>
  </si>
  <si>
    <t>De}</t>
    <phoneticPr fontId="1"/>
  </si>
  <si>
    <t>パワプロ2020 - 投球解析 - 2020-10-04 12-34-25-07</t>
    <phoneticPr fontId="1"/>
  </si>
  <si>
    <t>DE}</t>
    <phoneticPr fontId="1"/>
  </si>
  <si>
    <t>パワプロ2020 - 投球解析 - 2020-10-04 12-34-25-08</t>
    <phoneticPr fontId="1"/>
  </si>
  <si>
    <t>パワプロ2020 - 投球解析 - 2020-10-04 12-34-25-09</t>
    <phoneticPr fontId="1"/>
  </si>
  <si>
    <t>acts}</t>
    <phoneticPr fontId="1"/>
  </si>
  <si>
    <t>BI0EOW/</t>
    <phoneticPr fontId="1"/>
  </si>
  <si>
    <t>パワプロ2020 - 投球解析 - 2020-10-04 12-37-58-00</t>
    <phoneticPr fontId="1"/>
  </si>
  <si>
    <t>act</t>
    <phoneticPr fontId="1"/>
  </si>
  <si>
    <t>BOB</t>
    <phoneticPr fontId="1"/>
  </si>
  <si>
    <t>パワプロ2020 - 投球解析 - 2020-10-04 12-37-58-01</t>
    <phoneticPr fontId="1"/>
  </si>
  <si>
    <t>150</t>
    <phoneticPr fontId="1"/>
  </si>
  <si>
    <t>DDO00) 2</t>
    <phoneticPr fontId="1"/>
  </si>
  <si>
    <t>パワプロ2020 - 投球解析 - 2020-10-04 12-37-58-02</t>
    <phoneticPr fontId="1"/>
  </si>
  <si>
    <t>cls)</t>
    <phoneticPr fontId="1"/>
  </si>
  <si>
    <t>パワプロ2020 - 投球解析 - 2020-10-04 12-37-58-03</t>
    <phoneticPr fontId="1"/>
  </si>
  <si>
    <t>cv)</t>
    <phoneticPr fontId="1"/>
  </si>
  <si>
    <t>00EWW/</t>
    <phoneticPr fontId="1"/>
  </si>
  <si>
    <t>パワプロ2020 - 投球解析 - 2020-10-04 12-37-58-04</t>
    <phoneticPr fontId="1"/>
  </si>
  <si>
    <t>cL)</t>
    <phoneticPr fontId="1"/>
  </si>
  <si>
    <t>BI0EWW/</t>
    <phoneticPr fontId="1"/>
  </si>
  <si>
    <t>パワプロ2020 - 投球解析 - 2020-10-04 12-37-58-05</t>
    <phoneticPr fontId="1"/>
  </si>
  <si>
    <t>DDO00)2</t>
    <phoneticPr fontId="1"/>
  </si>
  <si>
    <t>パワプロ2020 - 投球解析 - 2020-10-04 12-37-58-06</t>
    <phoneticPr fontId="1"/>
  </si>
  <si>
    <t>パワプロ2020 - 投球解析 - 2020-10-04 12-37-58-07</t>
    <phoneticPr fontId="1"/>
  </si>
  <si>
    <t>149</t>
    <phoneticPr fontId="1"/>
  </si>
  <si>
    <t>パワプロ2020 - 投球解析 - 2020-10-04 12-37-58-08</t>
    <phoneticPr fontId="1"/>
  </si>
  <si>
    <t>140</t>
    <phoneticPr fontId="1"/>
  </si>
  <si>
    <t>パワプロ2020 - 投球解析 - 2020-10-04 12-38-58-00</t>
    <phoneticPr fontId="1"/>
  </si>
  <si>
    <t>Td</t>
    <phoneticPr fontId="1"/>
  </si>
  <si>
    <t>パワプロ2020 - 投球解析 - 2020-10-04 12-38-58-01</t>
    <phoneticPr fontId="1"/>
  </si>
  <si>
    <t>141</t>
    <phoneticPr fontId="1"/>
  </si>
  <si>
    <t>パワプロ2020 - 投球解析 - 2020-10-04 12-38-58-02</t>
    <phoneticPr fontId="1"/>
  </si>
  <si>
    <t>ev)</t>
    <phoneticPr fontId="1"/>
  </si>
  <si>
    <t>パワプロ2020 - 投球解析 - 2020-10-04 12-38-58-03</t>
    <phoneticPr fontId="1"/>
  </si>
  <si>
    <t>パワプロ2020 - 投球解析 - 2020-10-04 12-38-58-04</t>
    <phoneticPr fontId="1"/>
  </si>
  <si>
    <t>パワプロ2020 - 投球解析 - 2020-10-04 12-38-58-05</t>
    <phoneticPr fontId="1"/>
  </si>
  <si>
    <t>パワプロ2020 - 投球解析 - 2020-10-04 12-38-58-06</t>
    <phoneticPr fontId="1"/>
  </si>
  <si>
    <t>パワプロ2020 - 投球解析 - 2020-10-04 12-38-58-07</t>
    <phoneticPr fontId="1"/>
  </si>
  <si>
    <t>ari)</t>
    <phoneticPr fontId="1"/>
  </si>
  <si>
    <t>パワプロ2020 - 投球解析 - 2020-10-04 12-38-58-08</t>
    <phoneticPr fontId="1"/>
  </si>
  <si>
    <t>パワプロ2020 - 投球解析 - 2020-10-04 12-38-58-09</t>
    <phoneticPr fontId="1"/>
  </si>
  <si>
    <t>超スローボール</t>
  </si>
  <si>
    <t>rr}</t>
  </si>
  <si>
    <t>DDO0O37</t>
  </si>
  <si>
    <t>パワプロ2020 - 投球解析 - 2020-10-23 21-40-21-00</t>
  </si>
  <si>
    <t>rE}</t>
  </si>
  <si>
    <t>パワプロ2020 - 投球解析 - 2020-10-23 21-40-21-01</t>
  </si>
  <si>
    <t>2有め和EE」</t>
  </si>
  <si>
    <t>パワプロ2020 - 投球解析 - 2020-10-23 21-40-21-02</t>
  </si>
  <si>
    <t>vr}</t>
  </si>
  <si>
    <t>パワプロ2020 - 投球解析 - 2020-10-23 21-40-21-03</t>
  </si>
  <si>
    <t>DDO037</t>
  </si>
  <si>
    <t>パワプロ2020 - 投球解析 - 2020-10-23 21-40-21-04</t>
  </si>
  <si>
    <t>パワプロ2020 - 投球解析 - 2020-10-23 21-40-21-05</t>
  </si>
  <si>
    <t>rr</t>
  </si>
  <si>
    <t>パワプロ2020 - 投球解析 - 2020-10-23 21-40-21-06</t>
  </si>
  <si>
    <t>2有め邊EEG」</t>
  </si>
  <si>
    <t>パワプロ2020 - 投球解析 - 2020-10-23 21-40-21-07</t>
  </si>
  <si>
    <t>パワプロ2020 - 投球解析 - 2020-10-23 21-40-21-08</t>
  </si>
  <si>
    <t>パワプロ2020 - 投球解析 - 2020-10-23 21-40-21-09</t>
  </si>
  <si>
    <t>II0 We</t>
  </si>
  <si>
    <t>パワプロ2020 - 投球解析 - 2020-10-23 21-41-59-00</t>
  </si>
  <si>
    <t>90Eを2</t>
  </si>
  <si>
    <t>パワプロ2020 - 投球解析 - 2020-10-23 21-41-59-01</t>
  </si>
  <si>
    <t>DI0 EEを2</t>
  </si>
  <si>
    <t>パワプロ2020 - 投球解析 - 2020-10-23 21-41-59-02</t>
  </si>
  <si>
    <t>90を2</t>
  </si>
  <si>
    <t>パワプロ2020 - 投球解析 - 2020-10-23 21-41-59-03</t>
  </si>
  <si>
    <t>2有めEE」</t>
  </si>
  <si>
    <t>II0 REを。1</t>
  </si>
  <si>
    <t>パワプロ2020 - 投球解析 - 2020-10-23 21-41-59-04</t>
  </si>
  <si>
    <t>なEE」</t>
  </si>
  <si>
    <t>II0 EEを2</t>
  </si>
  <si>
    <t>パワプロ2020 - 投球解析 - 2020-10-23 21-41-59-05</t>
  </si>
  <si>
    <t>2有め人四E」</t>
  </si>
  <si>
    <t>II0 Ws</t>
  </si>
  <si>
    <t>パワプロ2020 - 投球解析 - 2020-10-23 21-41-59-06</t>
  </si>
  <si>
    <t>2用四E」</t>
  </si>
  <si>
    <t>DDO038</t>
  </si>
  <si>
    <t>パワプロ2020 - 投球解析 - 2020-10-23 21-41-59-07</t>
  </si>
  <si>
    <t>90 EEを&gt;</t>
  </si>
  <si>
    <t>パワプロ2020 - 投球解析 - 2020-10-23 21-41-59-08</t>
  </si>
  <si>
    <t>人100 EEを2</t>
  </si>
  <si>
    <t>パワプロ2020 - 投球解析 - 2020-10-23 21-41-59-09</t>
  </si>
  <si>
    <t>2有め邊EG」</t>
  </si>
  <si>
    <t>a:</t>
  </si>
  <si>
    <t>DDO0O30</t>
  </si>
  <si>
    <t>パワプロ2020 - 投球解析 - 2020-10-23 21-43-52-00</t>
  </si>
  <si>
    <t>2め和EE」</t>
  </si>
  <si>
    <t>7]</t>
  </si>
  <si>
    <t>BI0</t>
  </si>
  <si>
    <t>パワプロ2020 - 投球解析 - 2020-10-23 21-43-52-01</t>
  </si>
  <si>
    <t>DDO309</t>
  </si>
  <si>
    <t>パワプロ2020 - 投球解析 - 2020-10-23 21-43-52-02</t>
  </si>
  <si>
    <t>パワプロ2020 - 投球解析 - 2020-10-23 21-43-52-03</t>
  </si>
  <si>
    <t>rh}</t>
  </si>
  <si>
    <t>DDO0O309</t>
  </si>
  <si>
    <t>パワプロ2020 - 投球解析 - 2020-10-23 21-43-52-04</t>
  </si>
  <si>
    <t>7)</t>
  </si>
  <si>
    <t>パワプロ2020 - 投球解析 - 2020-10-23 21-43-52-05</t>
  </si>
  <si>
    <t>2有めEE</t>
  </si>
  <si>
    <t>00る9</t>
  </si>
  <si>
    <t>パワプロ2020 - 投球解析 - 2020-10-23 21-43-52-06</t>
  </si>
  <si>
    <t>だめ</t>
  </si>
  <si>
    <t>パワプロ2020 - 投球解析 - 2020-10-23 21-43-52-07</t>
  </si>
  <si>
    <t>ri)</t>
  </si>
  <si>
    <t>パワプロ2020 - 投球解析 - 2020-10-23 21-43-52-08</t>
  </si>
  <si>
    <t>なめ</t>
  </si>
  <si>
    <t>パワプロ2020 - 投球解析 - 2020-10-23 21-43-52-09</t>
  </si>
  <si>
    <t>パワプロ2020 - 投球解析 - 2020-10-23 21-45-41-00</t>
  </si>
  <si>
    <t>パワプロ2020 - 投球解析 - 2020-10-23 21-45-41-01</t>
  </si>
  <si>
    <t>パワプロ2020 - 投球解析 - 2020-10-23 21-45-41-02</t>
  </si>
  <si>
    <t>パワプロ2020 - 投球解析 - 2020-10-23 21-45-41-03</t>
  </si>
  <si>
    <t>パワプロ2020 - 投球解析 - 2020-10-23 21-45-41-04</t>
  </si>
  <si>
    <t>2有め邊E」</t>
  </si>
  <si>
    <t>パワプロ2020 - 投球解析 - 2020-10-23 21-45-41-05</t>
  </si>
  <si>
    <t>な有め科四EE」</t>
  </si>
  <si>
    <t>パワプロ2020 - 投球解析 - 2020-10-23 21-45-41-06</t>
  </si>
  <si>
    <t>パワプロ2020 - 投球解析 - 2020-10-23 21-45-41-07</t>
  </si>
  <si>
    <t>パワプロ2020 - 投球解析 - 2020-10-23 21-45-41-08</t>
  </si>
  <si>
    <t>パワプロ2020 - 投球解析 - 2020-10-23 21-45-41-09</t>
  </si>
  <si>
    <t>DD0) 4 1</t>
  </si>
  <si>
    <t>パワプロ2020 - 投球解析 - 2020-10-23 21-47-23-00</t>
  </si>
  <si>
    <t>パワプロ2020 - 投球解析 - 2020-10-23 21-47-23-01</t>
  </si>
  <si>
    <t>パワプロ2020 - 投球解析 - 2020-10-23 21-47-23-02</t>
  </si>
  <si>
    <t>だめ邊E」</t>
  </si>
  <si>
    <t>パワプロ2020 - 投球解析 - 2020-10-23 21-47-23-03</t>
  </si>
  <si>
    <t>を及科四EEG」</t>
  </si>
  <si>
    <t>DD0O) 4 1</t>
  </si>
  <si>
    <t>パワプロ2020 - 投球解析 - 2020-10-23 21-47-23-04</t>
  </si>
  <si>
    <t>パワプロ2020 - 投球解析 - 2020-10-23 21-47-23-05</t>
  </si>
  <si>
    <t>パワプロ2020 - 投球解析 - 2020-10-23 21-47-23-06</t>
  </si>
  <si>
    <t>パワプロ2020 - 投球解析 - 2020-10-23 21-47-23-07</t>
  </si>
  <si>
    <t>パワプロ2020 - 投球解析 - 2020-10-23 21-47-23-08</t>
  </si>
  <si>
    <t>をEE</t>
  </si>
  <si>
    <t>パワプロ2020 - 投球解析 - 2020-10-23 21-47-23-09</t>
  </si>
  <si>
    <t>パワプロ2020 - 投球解析 - 2020-10-23 21-49-13-00</t>
  </si>
  <si>
    <t>DDO042</t>
  </si>
  <si>
    <t>パワプロ2020 - 投球解析 - 2020-10-23 21-49-13-01</t>
  </si>
  <si>
    <t>Hts</t>
  </si>
  <si>
    <t>パワプロ2020 - 投球解析 - 2020-10-23 21-49-13-02</t>
  </si>
  <si>
    <t>HT]</t>
  </si>
  <si>
    <t>DDO0O42</t>
  </si>
  <si>
    <t>パワプロ2020 - 投球解析 - 2020-10-23 21-49-13-03</t>
  </si>
  <si>
    <t>パワプロ2020 - 投球解析 - 2020-10-23 21-49-13-04</t>
  </si>
  <si>
    <t>Hh]</t>
  </si>
  <si>
    <t>パワプロ2020 - 投球解析 - 2020-10-23 21-49-13-05</t>
  </si>
  <si>
    <t>2有めEt」</t>
  </si>
  <si>
    <t>Hh)</t>
  </si>
  <si>
    <t>パワプロ2020 - 投球解析 - 2020-10-23 21-49-13-06</t>
  </si>
  <si>
    <t>2有めの</t>
  </si>
  <si>
    <t>パワプロ2020 - 投球解析 - 2020-10-23 21-49-13-07</t>
  </si>
  <si>
    <t>its</t>
  </si>
  <si>
    <t>パワプロ2020 - 投球解析 - 2020-10-23 21-49-13-08</t>
  </si>
  <si>
    <t>tH)</t>
  </si>
  <si>
    <t>パワプロ2020 - 投球解析 - 2020-10-23 21-49-13-09</t>
  </si>
  <si>
    <t>BI0W/C</t>
  </si>
  <si>
    <t>パワプロ2020 - 投球解析 - 2020-10-23 21-54-50-00</t>
  </si>
  <si>
    <t>BI0W4C</t>
  </si>
  <si>
    <t>パワプロ2020 - 投球解析 - 2020-10-23 21-54-50-01</t>
  </si>
  <si>
    <t>0W/C</t>
  </si>
  <si>
    <t>パワプロ2020 - 投球解析 - 2020-10-23 21-54-50-02</t>
  </si>
  <si>
    <t>パワプロ2020 - 投球解析 - 2020-10-23 21-54-50-03</t>
  </si>
  <si>
    <t>2有め7E</t>
  </si>
  <si>
    <t>パワプロ2020 - 投球解析 - 2020-10-23 21-54-50-04</t>
  </si>
  <si>
    <t>2昌和rg」</t>
  </si>
  <si>
    <t>0100W4C</t>
  </si>
  <si>
    <t>パワプロ2020 - 投球解析 - 2020-10-23 21-54-50-05</t>
  </si>
  <si>
    <t>EE!</t>
  </si>
  <si>
    <t>0W4C</t>
  </si>
  <si>
    <t>パワプロ2020 - 投球解析 - 2020-10-23 21-54-50-06</t>
  </si>
  <si>
    <t>DDO043</t>
  </si>
  <si>
    <t>パワプロ2020 - 投球解析 - 2020-10-23 21-54-50-07</t>
  </si>
  <si>
    <t>2有め四E」</t>
  </si>
  <si>
    <t>パワプロ2020 - 投球解析 - 2020-10-23 21-54-50-08</t>
  </si>
  <si>
    <t>だめEE</t>
  </si>
  <si>
    <t>パワプロ2020 - 投球解析 - 2020-10-23 21-54-50-09</t>
  </si>
  <si>
    <t>【超スローボール】
超スローボールの球速を解析しました！詳しくは画像にて！
1/1
#パワプロ　#実況パワフルプロ野球2020
#パワプロ特能解析</t>
    <rPh sb="1" eb="2">
      <t>チョウ</t>
    </rPh>
    <rPh sb="10" eb="11">
      <t>チョウ</t>
    </rPh>
    <rPh sb="18" eb="20">
      <t>キュウソク</t>
    </rPh>
    <rPh sb="21" eb="23">
      <t>カイセキ</t>
    </rPh>
    <rPh sb="28" eb="29">
      <t>クワ</t>
    </rPh>
    <rPh sb="32" eb="34">
      <t>ガゾウ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</si>
</sst>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);[Red]\(0\)"/>
  </numFmts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u/>
      <sz val="11"/>
      <color theme="10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</cellStyleXfs>
  <cellXfs count="12">
    <xf numFmtId="0" fontId="0" fillId="0" borderId="0" xfId="0">
      <alignment vertical="center"/>
    </xf>
    <xf numFmtId="0" fontId="2" fillId="0" borderId="0" xfId="1">
      <alignment vertical="center"/>
    </xf>
    <xf numFmtId="176" fontId="0" fillId="0" borderId="0" xfId="0" applyNumberFormat="1">
      <alignment vertical="center"/>
    </xf>
    <xf numFmtId="0" fontId="0" fillId="0" borderId="0" xfId="0" applyAlignment="1">
      <alignment vertical="center" wrapText="1"/>
    </xf>
    <xf numFmtId="0" fontId="0" fillId="2" borderId="0" xfId="0" applyFill="1">
      <alignment vertical="center"/>
    </xf>
    <xf numFmtId="0" fontId="0" fillId="0" borderId="0" xfId="0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left" vertical="top" textRotation="180"/>
    </xf>
    <xf numFmtId="49" fontId="0" fillId="0" borderId="0" xfId="0" applyNumberFormat="1" applyAlignment="1">
      <alignment horizontal="center" vertical="center"/>
    </xf>
    <xf numFmtId="49" fontId="0" fillId="0" borderId="0" xfId="0" applyNumberFormat="1">
      <alignment vertical="center"/>
    </xf>
    <xf numFmtId="0" fontId="0" fillId="0" borderId="0" xfId="0" applyNumberFormat="1">
      <alignment vertical="center"/>
    </xf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球速分布!$A$19:$A$29</c:f>
              <c:numCache>
                <c:formatCode>General</c:formatCode>
                <c:ptCount val="11"/>
                <c:pt idx="0">
                  <c:v>-17</c:v>
                </c:pt>
                <c:pt idx="1">
                  <c:v>-18</c:v>
                </c:pt>
                <c:pt idx="2">
                  <c:v>-19</c:v>
                </c:pt>
                <c:pt idx="3">
                  <c:v>-20</c:v>
                </c:pt>
                <c:pt idx="4">
                  <c:v>-21</c:v>
                </c:pt>
                <c:pt idx="5">
                  <c:v>-22</c:v>
                </c:pt>
                <c:pt idx="6">
                  <c:v>-23</c:v>
                </c:pt>
                <c:pt idx="7">
                  <c:v>-24</c:v>
                </c:pt>
                <c:pt idx="8">
                  <c:v>-25</c:v>
                </c:pt>
                <c:pt idx="9">
                  <c:v>-26</c:v>
                </c:pt>
                <c:pt idx="10">
                  <c:v>-27</c:v>
                </c:pt>
              </c:numCache>
            </c:numRef>
          </c:xVal>
          <c:yVal>
            <c:numRef>
              <c:f>球速分布!$B$19:$B$29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5</c:v>
                </c:pt>
                <c:pt idx="5">
                  <c:v>16</c:v>
                </c:pt>
                <c:pt idx="6">
                  <c:v>9</c:v>
                </c:pt>
                <c:pt idx="7">
                  <c:v>14</c:v>
                </c:pt>
                <c:pt idx="8">
                  <c:v>8</c:v>
                </c:pt>
                <c:pt idx="9">
                  <c:v>0</c:v>
                </c:pt>
                <c:pt idx="1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78-46E2-BBCC-7DF1CF3E54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03303232"/>
        <c:axId val="703307264"/>
      </c:scatterChart>
      <c:valAx>
        <c:axId val="7033032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03307264"/>
        <c:crosses val="autoZero"/>
        <c:crossBetween val="midCat"/>
      </c:valAx>
      <c:valAx>
        <c:axId val="703307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033032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output!$U$1</c:f>
              <c:strCache>
                <c:ptCount val="1"/>
                <c:pt idx="0">
                  <c:v>時間
（モーション）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rgbClr val="0070C0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-0.11103592592592593"/>
                  <c:y val="-1.5608703703703704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ja-JP"/>
                </a:p>
              </c:txPr>
            </c:trendlineLbl>
          </c:trendline>
          <c:xVal>
            <c:numRef>
              <c:f>output!$R$2:$R$1980</c:f>
              <c:numCache>
                <c:formatCode>General</c:formatCode>
                <c:ptCount val="1979"/>
                <c:pt idx="0">
                  <c:v>#N/A</c:v>
                </c:pt>
                <c:pt idx="1">
                  <c:v>7.0921985815602835E-3</c:v>
                </c:pt>
                <c:pt idx="2">
                  <c:v>7.1428571428571426E-3</c:v>
                </c:pt>
                <c:pt idx="3">
                  <c:v>7.0422535211267607E-3</c:v>
                </c:pt>
                <c:pt idx="4">
                  <c:v>7.1942446043165471E-3</c:v>
                </c:pt>
                <c:pt idx="5">
                  <c:v>7.0422535211267607E-3</c:v>
                </c:pt>
                <c:pt idx="6">
                  <c:v>7.1428571428571426E-3</c:v>
                </c:pt>
                <c:pt idx="7">
                  <c:v>7.1942446043165471E-3</c:v>
                </c:pt>
                <c:pt idx="8">
                  <c:v>7.1428571428571426E-3</c:v>
                </c:pt>
                <c:pt idx="9">
                  <c:v>7.1942446043165471E-3</c:v>
                </c:pt>
                <c:pt idx="10">
                  <c:v>7.0422535211267607E-3</c:v>
                </c:pt>
                <c:pt idx="11">
                  <c:v>7.0422535211267607E-3</c:v>
                </c:pt>
                <c:pt idx="12">
                  <c:v>7.1428571428571426E-3</c:v>
                </c:pt>
                <c:pt idx="13">
                  <c:v>7.0921985815602835E-3</c:v>
                </c:pt>
                <c:pt idx="14">
                  <c:v>7.1428571428571426E-3</c:v>
                </c:pt>
                <c:pt idx="15">
                  <c:v>7.0921985815602835E-3</c:v>
                </c:pt>
                <c:pt idx="16">
                  <c:v>7.0921985815602835E-3</c:v>
                </c:pt>
                <c:pt idx="17">
                  <c:v>7.0422535211267607E-3</c:v>
                </c:pt>
                <c:pt idx="18">
                  <c:v>7.0921985815602835E-3</c:v>
                </c:pt>
                <c:pt idx="19">
                  <c:v>7.1942446043165471E-3</c:v>
                </c:pt>
                <c:pt idx="20">
                  <c:v>7.7519379844961239E-3</c:v>
                </c:pt>
                <c:pt idx="21">
                  <c:v>7.9365079365079361E-3</c:v>
                </c:pt>
                <c:pt idx="22">
                  <c:v>7.874015748031496E-3</c:v>
                </c:pt>
                <c:pt idx="23">
                  <c:v>7.874015748031496E-3</c:v>
                </c:pt>
                <c:pt idx="24">
                  <c:v>8.2644628099173556E-3</c:v>
                </c:pt>
                <c:pt idx="25">
                  <c:v>7.9365079365079361E-3</c:v>
                </c:pt>
                <c:pt idx="26">
                  <c:v>7.9365079365079361E-3</c:v>
                </c:pt>
                <c:pt idx="27">
                  <c:v>7.8125E-3</c:v>
                </c:pt>
                <c:pt idx="28">
                  <c:v>7.9365079365079361E-3</c:v>
                </c:pt>
                <c:pt idx="29">
                  <c:v>7.9365079365079361E-3</c:v>
                </c:pt>
                <c:pt idx="30">
                  <c:v>8.771929824561403E-3</c:v>
                </c:pt>
                <c:pt idx="31">
                  <c:v>8.6956521739130436E-3</c:v>
                </c:pt>
                <c:pt idx="32">
                  <c:v>1.0526315789473684E-2</c:v>
                </c:pt>
                <c:pt idx="33">
                  <c:v>8.6956521739130436E-3</c:v>
                </c:pt>
                <c:pt idx="34">
                  <c:v>8.8495575221238937E-3</c:v>
                </c:pt>
                <c:pt idx="35">
                  <c:v>8.8495575221238937E-3</c:v>
                </c:pt>
                <c:pt idx="36">
                  <c:v>8.8495575221238937E-3</c:v>
                </c:pt>
                <c:pt idx="37">
                  <c:v>8.8495575221238937E-3</c:v>
                </c:pt>
                <c:pt idx="38">
                  <c:v>8.8495575221238937E-3</c:v>
                </c:pt>
                <c:pt idx="39">
                  <c:v>8.6956521739130436E-3</c:v>
                </c:pt>
                <c:pt idx="40">
                  <c:v>8.130081300813009E-3</c:v>
                </c:pt>
                <c:pt idx="41">
                  <c:v>8.1967213114754103E-3</c:v>
                </c:pt>
                <c:pt idx="42">
                  <c:v>8.1967213114754103E-3</c:v>
                </c:pt>
                <c:pt idx="43">
                  <c:v>7.8125E-3</c:v>
                </c:pt>
                <c:pt idx="44">
                  <c:v>7.8125E-3</c:v>
                </c:pt>
                <c:pt idx="45">
                  <c:v>8.130081300813009E-3</c:v>
                </c:pt>
                <c:pt idx="46">
                  <c:v>7.8125E-3</c:v>
                </c:pt>
                <c:pt idx="47">
                  <c:v>8.0645161290322578E-3</c:v>
                </c:pt>
                <c:pt idx="48">
                  <c:v>8.2644628099173556E-3</c:v>
                </c:pt>
                <c:pt idx="49">
                  <c:v>7.874015748031496E-3</c:v>
                </c:pt>
                <c:pt idx="50">
                  <c:v>8.4033613445378148E-3</c:v>
                </c:pt>
                <c:pt idx="51">
                  <c:v>8.4033613445378148E-3</c:v>
                </c:pt>
                <c:pt idx="52">
                  <c:v>7.8125E-3</c:v>
                </c:pt>
                <c:pt idx="53">
                  <c:v>8.3333333333333332E-3</c:v>
                </c:pt>
                <c:pt idx="54">
                  <c:v>8.2644628099173556E-3</c:v>
                </c:pt>
                <c:pt idx="55">
                  <c:v>8.4745762711864406E-3</c:v>
                </c:pt>
                <c:pt idx="56">
                  <c:v>8.4745762711864406E-3</c:v>
                </c:pt>
                <c:pt idx="57">
                  <c:v>8.4745762711864406E-3</c:v>
                </c:pt>
                <c:pt idx="58">
                  <c:v>8.2644628099173556E-3</c:v>
                </c:pt>
                <c:pt idx="59">
                  <c:v>8.4745762711864406E-3</c:v>
                </c:pt>
                <c:pt idx="60">
                  <c:v>7.575757575757576E-3</c:v>
                </c:pt>
                <c:pt idx="61">
                  <c:v>7.6923076923076927E-3</c:v>
                </c:pt>
                <c:pt idx="62">
                  <c:v>7.6923076923076927E-3</c:v>
                </c:pt>
                <c:pt idx="63">
                  <c:v>7.6923076923076927E-3</c:v>
                </c:pt>
                <c:pt idx="64">
                  <c:v>7.6335877862595417E-3</c:v>
                </c:pt>
                <c:pt idx="65">
                  <c:v>7.6335877862595417E-3</c:v>
                </c:pt>
                <c:pt idx="66">
                  <c:v>7.575757575757576E-3</c:v>
                </c:pt>
                <c:pt idx="67">
                  <c:v>7.6923076923076927E-3</c:v>
                </c:pt>
                <c:pt idx="68">
                  <c:v>7.575757575757576E-3</c:v>
                </c:pt>
                <c:pt idx="69">
                  <c:v>7.6335877862595417E-3</c:v>
                </c:pt>
                <c:pt idx="70">
                  <c:v>6.7567567567567571E-3</c:v>
                </c:pt>
                <c:pt idx="71">
                  <c:v>6.8027210884353739E-3</c:v>
                </c:pt>
                <c:pt idx="72">
                  <c:v>6.9444444444444441E-3</c:v>
                </c:pt>
                <c:pt idx="73">
                  <c:v>6.8493150684931503E-3</c:v>
                </c:pt>
                <c:pt idx="74">
                  <c:v>6.8965517241379309E-3</c:v>
                </c:pt>
                <c:pt idx="75">
                  <c:v>6.8027210884353739E-3</c:v>
                </c:pt>
                <c:pt idx="76">
                  <c:v>6.8027210884353739E-3</c:v>
                </c:pt>
                <c:pt idx="77">
                  <c:v>6.9444444444444441E-3</c:v>
                </c:pt>
                <c:pt idx="78">
                  <c:v>6.993006993006993E-3</c:v>
                </c:pt>
                <c:pt idx="79">
                  <c:v>6.8027210884353739E-3</c:v>
                </c:pt>
                <c:pt idx="80">
                  <c:v>6.9444444444444441E-3</c:v>
                </c:pt>
                <c:pt idx="81">
                  <c:v>6.7567567567567571E-3</c:v>
                </c:pt>
                <c:pt idx="82">
                  <c:v>6.7567567567567571E-3</c:v>
                </c:pt>
                <c:pt idx="83">
                  <c:v>6.8965517241379309E-3</c:v>
                </c:pt>
                <c:pt idx="84">
                  <c:v>6.993006993006993E-3</c:v>
                </c:pt>
                <c:pt idx="85">
                  <c:v>6.8493150684931503E-3</c:v>
                </c:pt>
                <c:pt idx="86">
                  <c:v>6.8493150684931503E-3</c:v>
                </c:pt>
                <c:pt idx="87">
                  <c:v>6.8493150684931503E-3</c:v>
                </c:pt>
                <c:pt idx="88">
                  <c:v>6.9444444444444441E-3</c:v>
                </c:pt>
                <c:pt idx="89">
                  <c:v>6.8965517241379309E-3</c:v>
                </c:pt>
                <c:pt idx="90">
                  <c:v>7.8125E-3</c:v>
                </c:pt>
                <c:pt idx="91">
                  <c:v>7.874015748031496E-3</c:v>
                </c:pt>
                <c:pt idx="92">
                  <c:v>7.9365079365079361E-3</c:v>
                </c:pt>
                <c:pt idx="93">
                  <c:v>7.9365079365079361E-3</c:v>
                </c:pt>
                <c:pt idx="94">
                  <c:v>7.8125E-3</c:v>
                </c:pt>
                <c:pt idx="95">
                  <c:v>8.0000000000000002E-3</c:v>
                </c:pt>
                <c:pt idx="96">
                  <c:v>7.9365079365079361E-3</c:v>
                </c:pt>
                <c:pt idx="97">
                  <c:v>7.8125E-3</c:v>
                </c:pt>
                <c:pt idx="98">
                  <c:v>8.130081300813009E-3</c:v>
                </c:pt>
                <c:pt idx="99">
                  <c:v>8.0000000000000002E-3</c:v>
                </c:pt>
                <c:pt idx="100">
                  <c:v>8.3333333333333332E-3</c:v>
                </c:pt>
                <c:pt idx="101">
                  <c:v>8.3333333333333332E-3</c:v>
                </c:pt>
                <c:pt idx="102">
                  <c:v>7.874015748031496E-3</c:v>
                </c:pt>
                <c:pt idx="103">
                  <c:v>7.9365079365079361E-3</c:v>
                </c:pt>
                <c:pt idx="104">
                  <c:v>7.8125E-3</c:v>
                </c:pt>
                <c:pt idx="105">
                  <c:v>7.9365079365079361E-3</c:v>
                </c:pt>
                <c:pt idx="106">
                  <c:v>8.0000000000000002E-3</c:v>
                </c:pt>
                <c:pt idx="107">
                  <c:v>8.2644628099173556E-3</c:v>
                </c:pt>
                <c:pt idx="108">
                  <c:v>7.8125E-3</c:v>
                </c:pt>
                <c:pt idx="109">
                  <c:v>8.0000000000000002E-3</c:v>
                </c:pt>
                <c:pt idx="110">
                  <c:v>7.9365079365079361E-3</c:v>
                </c:pt>
                <c:pt idx="111">
                  <c:v>8.6206896551724137E-3</c:v>
                </c:pt>
                <c:pt idx="112">
                  <c:v>7.4074074074074077E-3</c:v>
                </c:pt>
                <c:pt idx="113">
                  <c:v>8.5470085470085479E-3</c:v>
                </c:pt>
                <c:pt idx="114">
                  <c:v>8.5470085470085479E-3</c:v>
                </c:pt>
                <c:pt idx="115">
                  <c:v>8.6956521739130436E-3</c:v>
                </c:pt>
                <c:pt idx="116">
                  <c:v>8.4745762711864406E-3</c:v>
                </c:pt>
                <c:pt idx="117">
                  <c:v>8.6956521739130436E-3</c:v>
                </c:pt>
                <c:pt idx="118">
                  <c:v>8.771929824561403E-3</c:v>
                </c:pt>
                <c:pt idx="119">
                  <c:v>8.771929824561403E-3</c:v>
                </c:pt>
                <c:pt idx="120">
                  <c:v>6.7567567567567571E-3</c:v>
                </c:pt>
                <c:pt idx="121">
                  <c:v>6.993006993006993E-3</c:v>
                </c:pt>
                <c:pt idx="122">
                  <c:v>6.9444444444444441E-3</c:v>
                </c:pt>
                <c:pt idx="123">
                  <c:v>6.8965517241379309E-3</c:v>
                </c:pt>
                <c:pt idx="124">
                  <c:v>6.8027210884353739E-3</c:v>
                </c:pt>
                <c:pt idx="125">
                  <c:v>6.8965517241379309E-3</c:v>
                </c:pt>
                <c:pt idx="126">
                  <c:v>6.8493150684931503E-3</c:v>
                </c:pt>
                <c:pt idx="127">
                  <c:v>6.8027210884353739E-3</c:v>
                </c:pt>
                <c:pt idx="128">
                  <c:v>6.8027210884353739E-3</c:v>
                </c:pt>
                <c:pt idx="129">
                  <c:v>6.8493150684931503E-3</c:v>
                </c:pt>
                <c:pt idx="130">
                  <c:v>6.8027210884353739E-3</c:v>
                </c:pt>
                <c:pt idx="131">
                  <c:v>6.7567567567567571E-3</c:v>
                </c:pt>
                <c:pt idx="132">
                  <c:v>6.8493150684931503E-3</c:v>
                </c:pt>
                <c:pt idx="133">
                  <c:v>6.7567567567567571E-3</c:v>
                </c:pt>
                <c:pt idx="134">
                  <c:v>6.8493150684931503E-3</c:v>
                </c:pt>
                <c:pt idx="135">
                  <c:v>6.8027210884353739E-3</c:v>
                </c:pt>
                <c:pt idx="136">
                  <c:v>6.8493150684931503E-3</c:v>
                </c:pt>
                <c:pt idx="137">
                  <c:v>6.8027210884353739E-3</c:v>
                </c:pt>
                <c:pt idx="138">
                  <c:v>6.7567567567567571E-3</c:v>
                </c:pt>
                <c:pt idx="139">
                  <c:v>6.7567567567567571E-3</c:v>
                </c:pt>
                <c:pt idx="140">
                  <c:v>8.2644628099173556E-3</c:v>
                </c:pt>
                <c:pt idx="141">
                  <c:v>7.8125E-3</c:v>
                </c:pt>
                <c:pt idx="142">
                  <c:v>8.1967213114754103E-3</c:v>
                </c:pt>
                <c:pt idx="143">
                  <c:v>7.8125E-3</c:v>
                </c:pt>
                <c:pt idx="144">
                  <c:v>8.1967213114754103E-3</c:v>
                </c:pt>
                <c:pt idx="145">
                  <c:v>8.2644628099173556E-3</c:v>
                </c:pt>
                <c:pt idx="146">
                  <c:v>8.2644628099173556E-3</c:v>
                </c:pt>
                <c:pt idx="147">
                  <c:v>8.0645161290322578E-3</c:v>
                </c:pt>
                <c:pt idx="148">
                  <c:v>7.8125E-3</c:v>
                </c:pt>
                <c:pt idx="149">
                  <c:v>8.2644628099173556E-3</c:v>
                </c:pt>
                <c:pt idx="150">
                  <c:v>6.7114093959731542E-3</c:v>
                </c:pt>
                <c:pt idx="151">
                  <c:v>6.8493150684931503E-3</c:v>
                </c:pt>
                <c:pt idx="152">
                  <c:v>6.7567567567567571E-3</c:v>
                </c:pt>
                <c:pt idx="153">
                  <c:v>6.7567567567567571E-3</c:v>
                </c:pt>
                <c:pt idx="154">
                  <c:v>6.8493150684931503E-3</c:v>
                </c:pt>
                <c:pt idx="155">
                  <c:v>6.7114093959731542E-3</c:v>
                </c:pt>
                <c:pt idx="156">
                  <c:v>6.7567567567567571E-3</c:v>
                </c:pt>
                <c:pt idx="157">
                  <c:v>6.8493150684931503E-3</c:v>
                </c:pt>
                <c:pt idx="158">
                  <c:v>6.8965517241379309E-3</c:v>
                </c:pt>
                <c:pt idx="159">
                  <c:v>6.6666666666666671E-3</c:v>
                </c:pt>
                <c:pt idx="160">
                  <c:v>6.8027210884353739E-3</c:v>
                </c:pt>
                <c:pt idx="161">
                  <c:v>6.8027210884353739E-3</c:v>
                </c:pt>
                <c:pt idx="162">
                  <c:v>6.7567567567567571E-3</c:v>
                </c:pt>
                <c:pt idx="163">
                  <c:v>6.7567567567567571E-3</c:v>
                </c:pt>
                <c:pt idx="164">
                  <c:v>6.8027210884353739E-3</c:v>
                </c:pt>
                <c:pt idx="165">
                  <c:v>6.7567567567567571E-3</c:v>
                </c:pt>
                <c:pt idx="166">
                  <c:v>6.8027210884353739E-3</c:v>
                </c:pt>
                <c:pt idx="167">
                  <c:v>6.7114093959731542E-3</c:v>
                </c:pt>
                <c:pt idx="168">
                  <c:v>6.8493150684931503E-3</c:v>
                </c:pt>
                <c:pt idx="169">
                  <c:v>7.0422535211267607E-3</c:v>
                </c:pt>
                <c:pt idx="170">
                  <c:v>7.1428571428571426E-3</c:v>
                </c:pt>
                <c:pt idx="171">
                  <c:v>7.1428571428571426E-3</c:v>
                </c:pt>
                <c:pt idx="172">
                  <c:v>7.0422535211267607E-3</c:v>
                </c:pt>
                <c:pt idx="173">
                  <c:v>7.1428571428571426E-3</c:v>
                </c:pt>
                <c:pt idx="174">
                  <c:v>7.0921985815602835E-3</c:v>
                </c:pt>
                <c:pt idx="175">
                  <c:v>7.1942446043165471E-3</c:v>
                </c:pt>
                <c:pt idx="176">
                  <c:v>7.1428571428571426E-3</c:v>
                </c:pt>
                <c:pt idx="177">
                  <c:v>7.0921985815602835E-3</c:v>
                </c:pt>
                <c:pt idx="178">
                  <c:v>7.1942446043165471E-3</c:v>
                </c:pt>
                <c:pt idx="179">
                  <c:v>7.8125E-3</c:v>
                </c:pt>
                <c:pt idx="180">
                  <c:v>8.3333333333333332E-3</c:v>
                </c:pt>
                <c:pt idx="181">
                  <c:v>8.0645161290322578E-3</c:v>
                </c:pt>
                <c:pt idx="182">
                  <c:v>7.9365079365079361E-3</c:v>
                </c:pt>
                <c:pt idx="183">
                  <c:v>7.9365079365079361E-3</c:v>
                </c:pt>
                <c:pt idx="184">
                  <c:v>7.8125E-3</c:v>
                </c:pt>
                <c:pt idx="185">
                  <c:v>8.130081300813009E-3</c:v>
                </c:pt>
                <c:pt idx="186">
                  <c:v>7.8125E-3</c:v>
                </c:pt>
                <c:pt idx="187">
                  <c:v>8.3333333333333332E-3</c:v>
                </c:pt>
                <c:pt idx="188">
                  <c:v>8.130081300813009E-3</c:v>
                </c:pt>
                <c:pt idx="189">
                  <c:v>7.6923076923076927E-3</c:v>
                </c:pt>
                <c:pt idx="190">
                  <c:v>7.6923076923076927E-3</c:v>
                </c:pt>
                <c:pt idx="191">
                  <c:v>7.874015748031496E-3</c:v>
                </c:pt>
                <c:pt idx="192">
                  <c:v>7.874015748031496E-3</c:v>
                </c:pt>
                <c:pt idx="193">
                  <c:v>7.8125E-3</c:v>
                </c:pt>
                <c:pt idx="194">
                  <c:v>7.8125E-3</c:v>
                </c:pt>
                <c:pt idx="195">
                  <c:v>7.874015748031496E-3</c:v>
                </c:pt>
                <c:pt idx="196">
                  <c:v>7.7519379844961239E-3</c:v>
                </c:pt>
                <c:pt idx="197">
                  <c:v>7.7519379844961239E-3</c:v>
                </c:pt>
                <c:pt idx="198">
                  <c:v>7.874015748031496E-3</c:v>
                </c:pt>
                <c:pt idx="199">
                  <c:v>1.2658227848101266E-2</c:v>
                </c:pt>
                <c:pt idx="200">
                  <c:v>#N/A</c:v>
                </c:pt>
                <c:pt idx="201">
                  <c:v>1.2658227848101266E-2</c:v>
                </c:pt>
                <c:pt idx="202">
                  <c:v>1.2658227848101266E-2</c:v>
                </c:pt>
                <c:pt idx="203">
                  <c:v>1.282051282051282E-2</c:v>
                </c:pt>
                <c:pt idx="204">
                  <c:v>1.2658227848101266E-2</c:v>
                </c:pt>
                <c:pt idx="205">
                  <c:v>1.2658227848101266E-2</c:v>
                </c:pt>
                <c:pt idx="206">
                  <c:v>1.2658227848101266E-2</c:v>
                </c:pt>
                <c:pt idx="207">
                  <c:v>1.282051282051282E-2</c:v>
                </c:pt>
                <c:pt idx="208">
                  <c:v>1.2658227848101266E-2</c:v>
                </c:pt>
                <c:pt idx="209">
                  <c:v>1.282051282051282E-2</c:v>
                </c:pt>
                <c:pt idx="210">
                  <c:v>1.282051282051282E-2</c:v>
                </c:pt>
                <c:pt idx="211">
                  <c:v>#N/A</c:v>
                </c:pt>
                <c:pt idx="212">
                  <c:v>1.282051282051282E-2</c:v>
                </c:pt>
                <c:pt idx="213">
                  <c:v>1.2658227848101266E-2</c:v>
                </c:pt>
                <c:pt idx="214">
                  <c:v>1.2658227848101266E-2</c:v>
                </c:pt>
                <c:pt idx="215">
                  <c:v>#N/A</c:v>
                </c:pt>
                <c:pt idx="216">
                  <c:v>1.282051282051282E-2</c:v>
                </c:pt>
                <c:pt idx="217">
                  <c:v>1.2987012987012988E-2</c:v>
                </c:pt>
                <c:pt idx="218">
                  <c:v>1.2658227848101266E-2</c:v>
                </c:pt>
                <c:pt idx="219">
                  <c:v>1.4285714285714285E-2</c:v>
                </c:pt>
                <c:pt idx="220">
                  <c:v>1.4285714285714285E-2</c:v>
                </c:pt>
                <c:pt idx="221">
                  <c:v>1.4285714285714285E-2</c:v>
                </c:pt>
                <c:pt idx="222">
                  <c:v>1.4285714285714285E-2</c:v>
                </c:pt>
                <c:pt idx="223">
                  <c:v>1.4285714285714285E-2</c:v>
                </c:pt>
                <c:pt idx="224">
                  <c:v>1.4285714285714285E-2</c:v>
                </c:pt>
                <c:pt idx="225">
                  <c:v>1.4285714285714285E-2</c:v>
                </c:pt>
                <c:pt idx="226">
                  <c:v>1.4285714285714285E-2</c:v>
                </c:pt>
                <c:pt idx="227">
                  <c:v>1.4285714285714285E-2</c:v>
                </c:pt>
                <c:pt idx="228">
                  <c:v>1.4285714285714285E-2</c:v>
                </c:pt>
                <c:pt idx="229">
                  <c:v>1.1764705882352941E-2</c:v>
                </c:pt>
                <c:pt idx="230">
                  <c:v>1.1904761904761904E-2</c:v>
                </c:pt>
                <c:pt idx="231">
                  <c:v>1.1904761904761904E-2</c:v>
                </c:pt>
                <c:pt idx="232">
                  <c:v>1.1764705882352941E-2</c:v>
                </c:pt>
                <c:pt idx="233">
                  <c:v>1.2048192771084338E-2</c:v>
                </c:pt>
                <c:pt idx="234">
                  <c:v>1.1904761904761904E-2</c:v>
                </c:pt>
                <c:pt idx="235">
                  <c:v>1.1627906976744186E-2</c:v>
                </c:pt>
                <c:pt idx="236">
                  <c:v>1.1904761904761904E-2</c:v>
                </c:pt>
                <c:pt idx="237">
                  <c:v>1.1627906976744186E-2</c:v>
                </c:pt>
                <c:pt idx="238">
                  <c:v>1.1904761904761904E-2</c:v>
                </c:pt>
                <c:pt idx="239">
                  <c:v>1.1904761904761904E-2</c:v>
                </c:pt>
                <c:pt idx="240">
                  <c:v>1.1904761904761904E-2</c:v>
                </c:pt>
                <c:pt idx="241">
                  <c:v>1.1904761904761904E-2</c:v>
                </c:pt>
                <c:pt idx="242">
                  <c:v>#N/A</c:v>
                </c:pt>
                <c:pt idx="243">
                  <c:v>1.1764705882352941E-2</c:v>
                </c:pt>
                <c:pt idx="244">
                  <c:v>1.1904761904761904E-2</c:v>
                </c:pt>
                <c:pt idx="245">
                  <c:v>1.1627906976744186E-2</c:v>
                </c:pt>
                <c:pt idx="246">
                  <c:v>1.1904761904761904E-2</c:v>
                </c:pt>
                <c:pt idx="247">
                  <c:v>1.1627906976744186E-2</c:v>
                </c:pt>
                <c:pt idx="248">
                  <c:v>1.1764705882352941E-2</c:v>
                </c:pt>
                <c:pt idx="249">
                  <c:v>1.0869565217391304E-2</c:v>
                </c:pt>
                <c:pt idx="250">
                  <c:v>1.098901098901099E-2</c:v>
                </c:pt>
                <c:pt idx="251">
                  <c:v>1.1111111111111112E-2</c:v>
                </c:pt>
                <c:pt idx="252">
                  <c:v>1.098901098901099E-2</c:v>
                </c:pt>
                <c:pt idx="253">
                  <c:v>1.098901098901099E-2</c:v>
                </c:pt>
                <c:pt idx="254">
                  <c:v>1.098901098901099E-2</c:v>
                </c:pt>
                <c:pt idx="255">
                  <c:v>1.1111111111111112E-2</c:v>
                </c:pt>
                <c:pt idx="256">
                  <c:v>1.1111111111111112E-2</c:v>
                </c:pt>
                <c:pt idx="257">
                  <c:v>1.1111111111111112E-2</c:v>
                </c:pt>
                <c:pt idx="258">
                  <c:v>1.098901098901099E-2</c:v>
                </c:pt>
                <c:pt idx="259">
                  <c:v>1.0869565217391304E-2</c:v>
                </c:pt>
                <c:pt idx="260">
                  <c:v>1.0752688172043012E-2</c:v>
                </c:pt>
                <c:pt idx="261">
                  <c:v>1.1111111111111112E-2</c:v>
                </c:pt>
                <c:pt idx="262">
                  <c:v>1.1111111111111112E-2</c:v>
                </c:pt>
                <c:pt idx="263">
                  <c:v>1.0752688172043012E-2</c:v>
                </c:pt>
                <c:pt idx="264">
                  <c:v>1.0752688172043012E-2</c:v>
                </c:pt>
                <c:pt idx="265">
                  <c:v>1.1111111111111112E-2</c:v>
                </c:pt>
                <c:pt idx="266">
                  <c:v>1.098901098901099E-2</c:v>
                </c:pt>
                <c:pt idx="267">
                  <c:v>1.1111111111111112E-2</c:v>
                </c:pt>
                <c:pt idx="268">
                  <c:v>1.020408163265306E-2</c:v>
                </c:pt>
                <c:pt idx="269">
                  <c:v>1.0309278350515464E-2</c:v>
                </c:pt>
                <c:pt idx="270">
                  <c:v>1.0416666666666666E-2</c:v>
                </c:pt>
                <c:pt idx="271">
                  <c:v>1.0526315789473684E-2</c:v>
                </c:pt>
                <c:pt idx="272">
                  <c:v>1.0416666666666666E-2</c:v>
                </c:pt>
                <c:pt idx="273">
                  <c:v>1.020408163265306E-2</c:v>
                </c:pt>
                <c:pt idx="274">
                  <c:v>1.0309278350515464E-2</c:v>
                </c:pt>
                <c:pt idx="275">
                  <c:v>1.0309278350515464E-2</c:v>
                </c:pt>
                <c:pt idx="276">
                  <c:v>1.020408163265306E-2</c:v>
                </c:pt>
                <c:pt idx="277">
                  <c:v>1.0416666666666666E-2</c:v>
                </c:pt>
                <c:pt idx="278">
                  <c:v>1.0309278350515464E-2</c:v>
                </c:pt>
                <c:pt idx="279">
                  <c:v>1.020408163265306E-2</c:v>
                </c:pt>
                <c:pt idx="280">
                  <c:v>1.0416666666666666E-2</c:v>
                </c:pt>
                <c:pt idx="281">
                  <c:v>1.0416666666666666E-2</c:v>
                </c:pt>
                <c:pt idx="282">
                  <c:v>1.0526315789473684E-2</c:v>
                </c:pt>
                <c:pt idx="283">
                  <c:v>1.020408163265306E-2</c:v>
                </c:pt>
                <c:pt idx="284">
                  <c:v>1.0526315789473684E-2</c:v>
                </c:pt>
                <c:pt idx="285">
                  <c:v>1.020408163265306E-2</c:v>
                </c:pt>
                <c:pt idx="286">
                  <c:v>1.0526315789473684E-2</c:v>
                </c:pt>
                <c:pt idx="287">
                  <c:v>1.0526315789473684E-2</c:v>
                </c:pt>
                <c:pt idx="288">
                  <c:v>7.1942446043165471E-3</c:v>
                </c:pt>
                <c:pt idx="289">
                  <c:v>1.0101010101010102E-2</c:v>
                </c:pt>
                <c:pt idx="290">
                  <c:v>6.7114093959731542E-3</c:v>
                </c:pt>
                <c:pt idx="291">
                  <c:v>#N/A</c:v>
                </c:pt>
                <c:pt idx="292">
                  <c:v>1.0101010101010102E-2</c:v>
                </c:pt>
                <c:pt idx="293">
                  <c:v>1.0101010101010102E-2</c:v>
                </c:pt>
                <c:pt idx="294">
                  <c:v>9.9009900990099011E-3</c:v>
                </c:pt>
                <c:pt idx="295">
                  <c:v>0.01</c:v>
                </c:pt>
                <c:pt idx="296">
                  <c:v>7.1942446043165471E-3</c:v>
                </c:pt>
                <c:pt idx="297">
                  <c:v>9.9009900990099011E-3</c:v>
                </c:pt>
                <c:pt idx="298">
                  <c:v>7.1942446043165471E-3</c:v>
                </c:pt>
                <c:pt idx="299">
                  <c:v>9.8039215686274508E-3</c:v>
                </c:pt>
                <c:pt idx="300">
                  <c:v>1.020408163265306E-2</c:v>
                </c:pt>
                <c:pt idx="301">
                  <c:v>0.01</c:v>
                </c:pt>
                <c:pt idx="302">
                  <c:v>6.7114093959731542E-3</c:v>
                </c:pt>
                <c:pt idx="303">
                  <c:v>9.8039215686274508E-3</c:v>
                </c:pt>
                <c:pt idx="304">
                  <c:v>1.0101010101010102E-2</c:v>
                </c:pt>
                <c:pt idx="305">
                  <c:v>1.0101010101010102E-2</c:v>
                </c:pt>
                <c:pt idx="306">
                  <c:v>0.01</c:v>
                </c:pt>
                <c:pt idx="307">
                  <c:v>1.0101010101010102E-2</c:v>
                </c:pt>
                <c:pt idx="308">
                  <c:v>9.5238095238095247E-3</c:v>
                </c:pt>
                <c:pt idx="309">
                  <c:v>9.5238095238095247E-3</c:v>
                </c:pt>
                <c:pt idx="310">
                  <c:v>9.2592592592592587E-3</c:v>
                </c:pt>
                <c:pt idx="311">
                  <c:v>9.3457943925233638E-3</c:v>
                </c:pt>
                <c:pt idx="312">
                  <c:v>9.5238095238095247E-3</c:v>
                </c:pt>
                <c:pt idx="313">
                  <c:v>9.5238095238095247E-3</c:v>
                </c:pt>
                <c:pt idx="314">
                  <c:v>9.2592592592592587E-3</c:v>
                </c:pt>
                <c:pt idx="315">
                  <c:v>9.5238095238095247E-3</c:v>
                </c:pt>
                <c:pt idx="316">
                  <c:v>9.2592592592592587E-3</c:v>
                </c:pt>
                <c:pt idx="317">
                  <c:v>9.2592592592592587E-3</c:v>
                </c:pt>
                <c:pt idx="318">
                  <c:v>9.433962264150943E-3</c:v>
                </c:pt>
                <c:pt idx="319">
                  <c:v>9.2592592592592587E-3</c:v>
                </c:pt>
                <c:pt idx="320">
                  <c:v>9.433962264150943E-3</c:v>
                </c:pt>
                <c:pt idx="321">
                  <c:v>9.2592592592592587E-3</c:v>
                </c:pt>
                <c:pt idx="322">
                  <c:v>9.3457943925233638E-3</c:v>
                </c:pt>
                <c:pt idx="323">
                  <c:v>9.2592592592592587E-3</c:v>
                </c:pt>
                <c:pt idx="324">
                  <c:v>9.433962264150943E-3</c:v>
                </c:pt>
                <c:pt idx="325">
                  <c:v>9.2592592592592587E-3</c:v>
                </c:pt>
                <c:pt idx="326">
                  <c:v>9.5238095238095247E-3</c:v>
                </c:pt>
                <c:pt idx="327">
                  <c:v>9.5238095238095247E-3</c:v>
                </c:pt>
                <c:pt idx="328">
                  <c:v>7.1942446043165471E-3</c:v>
                </c:pt>
                <c:pt idx="329">
                  <c:v>1.0526315789473684E-2</c:v>
                </c:pt>
                <c:pt idx="330">
                  <c:v>#N/A</c:v>
                </c:pt>
                <c:pt idx="331">
                  <c:v>1.0309278350515464E-2</c:v>
                </c:pt>
                <c:pt idx="332">
                  <c:v>6.9444444444444441E-3</c:v>
                </c:pt>
                <c:pt idx="333">
                  <c:v>#N/A</c:v>
                </c:pt>
                <c:pt idx="334">
                  <c:v>1.0309278350515464E-2</c:v>
                </c:pt>
                <c:pt idx="335">
                  <c:v>1.0309278350515464E-2</c:v>
                </c:pt>
                <c:pt idx="336">
                  <c:v>1.0309278350515464E-2</c:v>
                </c:pt>
                <c:pt idx="337">
                  <c:v>7.1942446043165471E-3</c:v>
                </c:pt>
                <c:pt idx="338">
                  <c:v>6.5789473684210523E-3</c:v>
                </c:pt>
                <c:pt idx="339">
                  <c:v>6.7567567567567571E-3</c:v>
                </c:pt>
                <c:pt idx="340">
                  <c:v>6.7114093959731542E-3</c:v>
                </c:pt>
                <c:pt idx="341">
                  <c:v>6.6666666666666671E-3</c:v>
                </c:pt>
                <c:pt idx="342">
                  <c:v>6.5359477124183009E-3</c:v>
                </c:pt>
                <c:pt idx="343">
                  <c:v>6.6225165562913907E-3</c:v>
                </c:pt>
                <c:pt idx="344">
                  <c:v>6.7567567567567571E-3</c:v>
                </c:pt>
                <c:pt idx="345">
                  <c:v>6.7567567567567571E-3</c:v>
                </c:pt>
                <c:pt idx="346">
                  <c:v>6.7567567567567571E-3</c:v>
                </c:pt>
                <c:pt idx="347">
                  <c:v>6.7567567567567571E-3</c:v>
                </c:pt>
                <c:pt idx="348">
                  <c:v>6.6225165562913907E-3</c:v>
                </c:pt>
                <c:pt idx="349">
                  <c:v>6.6225165562913907E-3</c:v>
                </c:pt>
                <c:pt idx="350">
                  <c:v>6.6225165562913907E-3</c:v>
                </c:pt>
                <c:pt idx="351">
                  <c:v>6.6225165562913907E-3</c:v>
                </c:pt>
                <c:pt idx="352">
                  <c:v>6.6666666666666671E-3</c:v>
                </c:pt>
                <c:pt idx="353">
                  <c:v>6.5789473684210523E-3</c:v>
                </c:pt>
                <c:pt idx="354">
                  <c:v>6.5359477124183009E-3</c:v>
                </c:pt>
                <c:pt idx="355">
                  <c:v>6.7567567567567571E-3</c:v>
                </c:pt>
                <c:pt idx="356">
                  <c:v>6.5789473684210523E-3</c:v>
                </c:pt>
                <c:pt idx="357">
                  <c:v>6.6666666666666671E-3</c:v>
                </c:pt>
                <c:pt idx="358">
                  <c:v>7.1942446043165471E-3</c:v>
                </c:pt>
                <c:pt idx="359">
                  <c:v>6.8027210884353739E-3</c:v>
                </c:pt>
                <c:pt idx="360">
                  <c:v>1.0869565217391304E-2</c:v>
                </c:pt>
                <c:pt idx="361">
                  <c:v>7.4074074074074077E-3</c:v>
                </c:pt>
                <c:pt idx="362">
                  <c:v>7.3529411764705881E-3</c:v>
                </c:pt>
                <c:pt idx="363">
                  <c:v>7.246376811594203E-3</c:v>
                </c:pt>
                <c:pt idx="364">
                  <c:v>1.0309278350515464E-2</c:v>
                </c:pt>
                <c:pt idx="365">
                  <c:v>7.462686567164179E-3</c:v>
                </c:pt>
                <c:pt idx="366">
                  <c:v>8.771929824561403E-3</c:v>
                </c:pt>
                <c:pt idx="367">
                  <c:v>6.8027210884353739E-3</c:v>
                </c:pt>
                <c:pt idx="368">
                  <c:v>7.8125E-3</c:v>
                </c:pt>
                <c:pt idx="369">
                  <c:v>7.8125E-3</c:v>
                </c:pt>
                <c:pt idx="370">
                  <c:v>7.7519379844961239E-3</c:v>
                </c:pt>
                <c:pt idx="371">
                  <c:v>7.9365079365079361E-3</c:v>
                </c:pt>
                <c:pt idx="372">
                  <c:v>7.9365079365079361E-3</c:v>
                </c:pt>
                <c:pt idx="373">
                  <c:v>7.9365079365079361E-3</c:v>
                </c:pt>
                <c:pt idx="374">
                  <c:v>7.7519379844961239E-3</c:v>
                </c:pt>
                <c:pt idx="375">
                  <c:v>8.0000000000000002E-3</c:v>
                </c:pt>
                <c:pt idx="376">
                  <c:v>7.8125E-3</c:v>
                </c:pt>
                <c:pt idx="377">
                  <c:v>8.2644628099173556E-3</c:v>
                </c:pt>
                <c:pt idx="378">
                  <c:v>6.7567567567567571E-3</c:v>
                </c:pt>
                <c:pt idx="379">
                  <c:v>6.8965517241379309E-3</c:v>
                </c:pt>
                <c:pt idx="380">
                  <c:v>6.8965517241379309E-3</c:v>
                </c:pt>
                <c:pt idx="381">
                  <c:v>6.9444444444444441E-3</c:v>
                </c:pt>
                <c:pt idx="382">
                  <c:v>6.8027210884353739E-3</c:v>
                </c:pt>
                <c:pt idx="383">
                  <c:v>6.7567567567567571E-3</c:v>
                </c:pt>
                <c:pt idx="384">
                  <c:v>6.7567567567567571E-3</c:v>
                </c:pt>
                <c:pt idx="385">
                  <c:v>6.8027210884353739E-3</c:v>
                </c:pt>
                <c:pt idx="386">
                  <c:v>6.8965517241379309E-3</c:v>
                </c:pt>
                <c:pt idx="387">
                  <c:v>6.8493150684931503E-3</c:v>
                </c:pt>
                <c:pt idx="388">
                  <c:v>6.7567567567567571E-3</c:v>
                </c:pt>
                <c:pt idx="389">
                  <c:v>6.9444444444444441E-3</c:v>
                </c:pt>
                <c:pt idx="390">
                  <c:v>6.9444444444444441E-3</c:v>
                </c:pt>
                <c:pt idx="391">
                  <c:v>6.8965517241379309E-3</c:v>
                </c:pt>
                <c:pt idx="392">
                  <c:v>6.8027210884353739E-3</c:v>
                </c:pt>
                <c:pt idx="393">
                  <c:v>6.8493150684931503E-3</c:v>
                </c:pt>
                <c:pt idx="394">
                  <c:v>6.8493150684931503E-3</c:v>
                </c:pt>
                <c:pt idx="395">
                  <c:v>6.7567567567567571E-3</c:v>
                </c:pt>
                <c:pt idx="396">
                  <c:v>6.8493150684931503E-3</c:v>
                </c:pt>
                <c:pt idx="397">
                  <c:v>6.8027210884353739E-3</c:v>
                </c:pt>
                <c:pt idx="398">
                  <c:v>7.7519379844961239E-3</c:v>
                </c:pt>
                <c:pt idx="399">
                  <c:v>7.8125E-3</c:v>
                </c:pt>
                <c:pt idx="400">
                  <c:v>7.8125E-3</c:v>
                </c:pt>
                <c:pt idx="401">
                  <c:v>7.8125E-3</c:v>
                </c:pt>
                <c:pt idx="402">
                  <c:v>7.8125E-3</c:v>
                </c:pt>
                <c:pt idx="403">
                  <c:v>7.9365079365079361E-3</c:v>
                </c:pt>
                <c:pt idx="404">
                  <c:v>8.130081300813009E-3</c:v>
                </c:pt>
                <c:pt idx="405">
                  <c:v>7.8125E-3</c:v>
                </c:pt>
                <c:pt idx="406">
                  <c:v>8.0000000000000002E-3</c:v>
                </c:pt>
                <c:pt idx="407">
                  <c:v>7.874015748031496E-3</c:v>
                </c:pt>
                <c:pt idx="408">
                  <c:v>7.0422535211267607E-3</c:v>
                </c:pt>
                <c:pt idx="409">
                  <c:v>7.0422535211267607E-3</c:v>
                </c:pt>
                <c:pt idx="410">
                  <c:v>7.6335877862595417E-3</c:v>
                </c:pt>
                <c:pt idx="411">
                  <c:v>7.575757575757576E-3</c:v>
                </c:pt>
                <c:pt idx="412">
                  <c:v>7.6335877862595417E-3</c:v>
                </c:pt>
                <c:pt idx="413">
                  <c:v>7.5187969924812026E-3</c:v>
                </c:pt>
                <c:pt idx="414">
                  <c:v>7.6923076923076927E-3</c:v>
                </c:pt>
                <c:pt idx="415">
                  <c:v>7.6335877862595417E-3</c:v>
                </c:pt>
                <c:pt idx="416">
                  <c:v>7.5187969924812026E-3</c:v>
                </c:pt>
                <c:pt idx="417">
                  <c:v>#N/A</c:v>
                </c:pt>
                <c:pt idx="418">
                  <c:v>6.9444444444444441E-3</c:v>
                </c:pt>
                <c:pt idx="419">
                  <c:v>6.993006993006993E-3</c:v>
                </c:pt>
                <c:pt idx="420">
                  <c:v>6.8965517241379309E-3</c:v>
                </c:pt>
                <c:pt idx="421">
                  <c:v>6.8965517241379309E-3</c:v>
                </c:pt>
                <c:pt idx="422">
                  <c:v>6.7567567567567571E-3</c:v>
                </c:pt>
                <c:pt idx="423">
                  <c:v>6.8965517241379309E-3</c:v>
                </c:pt>
                <c:pt idx="424">
                  <c:v>6.8027210884353739E-3</c:v>
                </c:pt>
                <c:pt idx="425">
                  <c:v>6.8965517241379309E-3</c:v>
                </c:pt>
                <c:pt idx="426">
                  <c:v>6.8493150684931503E-3</c:v>
                </c:pt>
                <c:pt idx="427">
                  <c:v>6.8027210884353739E-3</c:v>
                </c:pt>
                <c:pt idx="428">
                  <c:v>6.993006993006993E-3</c:v>
                </c:pt>
                <c:pt idx="429">
                  <c:v>6.8027210884353739E-3</c:v>
                </c:pt>
                <c:pt idx="430">
                  <c:v>6.8493150684931503E-3</c:v>
                </c:pt>
                <c:pt idx="431">
                  <c:v>6.8493150684931503E-3</c:v>
                </c:pt>
                <c:pt idx="432">
                  <c:v>6.8965517241379309E-3</c:v>
                </c:pt>
                <c:pt idx="433">
                  <c:v>6.993006993006993E-3</c:v>
                </c:pt>
                <c:pt idx="434">
                  <c:v>6.8027210884353739E-3</c:v>
                </c:pt>
                <c:pt idx="435">
                  <c:v>6.9444444444444441E-3</c:v>
                </c:pt>
                <c:pt idx="436">
                  <c:v>6.7567567567567571E-3</c:v>
                </c:pt>
                <c:pt idx="437">
                  <c:v>#N/A</c:v>
                </c:pt>
                <c:pt idx="438">
                  <c:v>8.1967213114754103E-3</c:v>
                </c:pt>
                <c:pt idx="439">
                  <c:v>8.2644628099173556E-3</c:v>
                </c:pt>
                <c:pt idx="440">
                  <c:v>7.8125E-3</c:v>
                </c:pt>
                <c:pt idx="441">
                  <c:v>8.2644628099173556E-3</c:v>
                </c:pt>
                <c:pt idx="442">
                  <c:v>8.130081300813009E-3</c:v>
                </c:pt>
                <c:pt idx="443">
                  <c:v>8.2644628099173556E-3</c:v>
                </c:pt>
                <c:pt idx="444">
                  <c:v>8.1967213114754103E-3</c:v>
                </c:pt>
                <c:pt idx="445">
                  <c:v>7.874015748031496E-3</c:v>
                </c:pt>
                <c:pt idx="446">
                  <c:v>8.1967213114754103E-3</c:v>
                </c:pt>
                <c:pt idx="447">
                  <c:v>8.3333333333333332E-3</c:v>
                </c:pt>
                <c:pt idx="448">
                  <c:v>8.4033613445378148E-3</c:v>
                </c:pt>
                <c:pt idx="449">
                  <c:v>8.4033613445378148E-3</c:v>
                </c:pt>
                <c:pt idx="450">
                  <c:v>8.6206896551724137E-3</c:v>
                </c:pt>
                <c:pt idx="451">
                  <c:v>1.0526315789473684E-2</c:v>
                </c:pt>
                <c:pt idx="452">
                  <c:v>8.4033613445378148E-3</c:v>
                </c:pt>
                <c:pt idx="453">
                  <c:v>8.5470085470085479E-3</c:v>
                </c:pt>
                <c:pt idx="454">
                  <c:v>8.4745762711864406E-3</c:v>
                </c:pt>
                <c:pt idx="455">
                  <c:v>8.6206896551724137E-3</c:v>
                </c:pt>
                <c:pt idx="456">
                  <c:v>8.4745762711864406E-3</c:v>
                </c:pt>
                <c:pt idx="457">
                  <c:v>7.462686567164179E-3</c:v>
                </c:pt>
                <c:pt idx="458">
                  <c:v>7.5187969924812026E-3</c:v>
                </c:pt>
                <c:pt idx="459">
                  <c:v>7.0422535211267607E-3</c:v>
                </c:pt>
                <c:pt idx="460">
                  <c:v>7.4074074074074077E-3</c:v>
                </c:pt>
                <c:pt idx="461">
                  <c:v>7.5187969924812026E-3</c:v>
                </c:pt>
                <c:pt idx="462">
                  <c:v>7.3529411764705881E-3</c:v>
                </c:pt>
                <c:pt idx="463">
                  <c:v>7.3529411764705881E-3</c:v>
                </c:pt>
                <c:pt idx="464">
                  <c:v>7.575757575757576E-3</c:v>
                </c:pt>
                <c:pt idx="465">
                  <c:v>7.4074074074074077E-3</c:v>
                </c:pt>
                <c:pt idx="466">
                  <c:v>7.1942446043165471E-3</c:v>
                </c:pt>
                <c:pt idx="467">
                  <c:v>6.9444444444444441E-3</c:v>
                </c:pt>
                <c:pt idx="468">
                  <c:v>7.5187969924812026E-3</c:v>
                </c:pt>
                <c:pt idx="469">
                  <c:v>7.3529411764705881E-3</c:v>
                </c:pt>
                <c:pt idx="470">
                  <c:v>7.5187969924812026E-3</c:v>
                </c:pt>
                <c:pt idx="471">
                  <c:v>7.3529411764705881E-3</c:v>
                </c:pt>
                <c:pt idx="472">
                  <c:v>7.462686567164179E-3</c:v>
                </c:pt>
                <c:pt idx="473">
                  <c:v>7.4074074074074077E-3</c:v>
                </c:pt>
                <c:pt idx="474">
                  <c:v>7.575757575757576E-3</c:v>
                </c:pt>
                <c:pt idx="475">
                  <c:v>7.3529411764705881E-3</c:v>
                </c:pt>
                <c:pt idx="476">
                  <c:v>7.462686567164179E-3</c:v>
                </c:pt>
                <c:pt idx="477">
                  <c:v>7.9365079365079361E-3</c:v>
                </c:pt>
                <c:pt idx="478">
                  <c:v>7.874015748031496E-3</c:v>
                </c:pt>
                <c:pt idx="479">
                  <c:v>7.874015748031496E-3</c:v>
                </c:pt>
                <c:pt idx="480">
                  <c:v>7.8125E-3</c:v>
                </c:pt>
                <c:pt idx="481">
                  <c:v>7.8125E-3</c:v>
                </c:pt>
                <c:pt idx="482">
                  <c:v>7.9365079365079361E-3</c:v>
                </c:pt>
                <c:pt idx="483">
                  <c:v>7.8125E-3</c:v>
                </c:pt>
                <c:pt idx="484">
                  <c:v>7.9365079365079361E-3</c:v>
                </c:pt>
                <c:pt idx="485">
                  <c:v>7.9365079365079361E-3</c:v>
                </c:pt>
                <c:pt idx="486">
                  <c:v>8.130081300813009E-3</c:v>
                </c:pt>
                <c:pt idx="487">
                  <c:v>8.4745762711864406E-3</c:v>
                </c:pt>
                <c:pt idx="488">
                  <c:v>8.6206896551724137E-3</c:v>
                </c:pt>
                <c:pt idx="489">
                  <c:v>9.2592592592592587E-3</c:v>
                </c:pt>
                <c:pt idx="490">
                  <c:v>8.5470085470085479E-3</c:v>
                </c:pt>
                <c:pt idx="491">
                  <c:v>8.5470085470085479E-3</c:v>
                </c:pt>
                <c:pt idx="492">
                  <c:v>8.5470085470085479E-3</c:v>
                </c:pt>
                <c:pt idx="493">
                  <c:v>8.4745762711864406E-3</c:v>
                </c:pt>
                <c:pt idx="494">
                  <c:v>8.6956521739130436E-3</c:v>
                </c:pt>
                <c:pt idx="495">
                  <c:v>8.4745762711864406E-3</c:v>
                </c:pt>
                <c:pt idx="496">
                  <c:v>8.6206896551724137E-3</c:v>
                </c:pt>
                <c:pt idx="497">
                  <c:v>6.8027210884353739E-3</c:v>
                </c:pt>
                <c:pt idx="498">
                  <c:v>6.8965517241379309E-3</c:v>
                </c:pt>
                <c:pt idx="499">
                  <c:v>6.993006993006993E-3</c:v>
                </c:pt>
                <c:pt idx="500">
                  <c:v>6.9444444444444441E-3</c:v>
                </c:pt>
                <c:pt idx="501">
                  <c:v>6.8965517241379309E-3</c:v>
                </c:pt>
                <c:pt idx="502">
                  <c:v>6.8493150684931503E-3</c:v>
                </c:pt>
                <c:pt idx="503">
                  <c:v>6.8493150684931503E-3</c:v>
                </c:pt>
                <c:pt idx="504">
                  <c:v>6.993006993006993E-3</c:v>
                </c:pt>
                <c:pt idx="505">
                  <c:v>6.8965517241379309E-3</c:v>
                </c:pt>
                <c:pt idx="506">
                  <c:v>6.7567567567567571E-3</c:v>
                </c:pt>
                <c:pt idx="507">
                  <c:v>6.7567567567567571E-3</c:v>
                </c:pt>
                <c:pt idx="508">
                  <c:v>6.8965517241379309E-3</c:v>
                </c:pt>
                <c:pt idx="509">
                  <c:v>6.7567567567567571E-3</c:v>
                </c:pt>
                <c:pt idx="510">
                  <c:v>6.993006993006993E-3</c:v>
                </c:pt>
                <c:pt idx="511">
                  <c:v>6.8027210884353739E-3</c:v>
                </c:pt>
                <c:pt idx="512">
                  <c:v>6.7567567567567571E-3</c:v>
                </c:pt>
                <c:pt idx="513">
                  <c:v>6.8027210884353739E-3</c:v>
                </c:pt>
                <c:pt idx="514">
                  <c:v>7.8125E-3</c:v>
                </c:pt>
                <c:pt idx="515">
                  <c:v>8.2644628099173556E-3</c:v>
                </c:pt>
                <c:pt idx="516">
                  <c:v>8.1967213114754103E-3</c:v>
                </c:pt>
                <c:pt idx="517">
                  <c:v>8.130081300813009E-3</c:v>
                </c:pt>
                <c:pt idx="518">
                  <c:v>8.130081300813009E-3</c:v>
                </c:pt>
                <c:pt idx="519">
                  <c:v>8.2644628099173556E-3</c:v>
                </c:pt>
                <c:pt idx="520">
                  <c:v>7.8125E-3</c:v>
                </c:pt>
                <c:pt idx="521">
                  <c:v>8.2644628099173556E-3</c:v>
                </c:pt>
                <c:pt idx="522">
                  <c:v>8.130081300813009E-3</c:v>
                </c:pt>
                <c:pt idx="523">
                  <c:v>8.2644628099173556E-3</c:v>
                </c:pt>
                <c:pt idx="524">
                  <c:v>8.2644628099173556E-3</c:v>
                </c:pt>
                <c:pt idx="525">
                  <c:v>8.2644628099173556E-3</c:v>
                </c:pt>
                <c:pt idx="526">
                  <c:v>8.130081300813009E-3</c:v>
                </c:pt>
                <c:pt idx="527">
                  <c:v>8.1967213114754103E-3</c:v>
                </c:pt>
                <c:pt idx="528">
                  <c:v>8.2644628099173556E-3</c:v>
                </c:pt>
                <c:pt idx="529">
                  <c:v>8.2644628099173556E-3</c:v>
                </c:pt>
                <c:pt idx="530">
                  <c:v>8.130081300813009E-3</c:v>
                </c:pt>
                <c:pt idx="531">
                  <c:v>8.2644628099173556E-3</c:v>
                </c:pt>
                <c:pt idx="532">
                  <c:v>8.2644628099173556E-3</c:v>
                </c:pt>
                <c:pt idx="533">
                  <c:v>8.2644628099173556E-3</c:v>
                </c:pt>
                <c:pt idx="534">
                  <c:v>1.0309278350515464E-2</c:v>
                </c:pt>
                <c:pt idx="535">
                  <c:v>1.0309278350515464E-2</c:v>
                </c:pt>
                <c:pt idx="536">
                  <c:v>7.5187969924812026E-3</c:v>
                </c:pt>
                <c:pt idx="537">
                  <c:v>7.462686567164179E-3</c:v>
                </c:pt>
                <c:pt idx="538">
                  <c:v>7.3529411764705881E-3</c:v>
                </c:pt>
                <c:pt idx="539">
                  <c:v>7.462686567164179E-3</c:v>
                </c:pt>
                <c:pt idx="540">
                  <c:v>1.0416666666666666E-2</c:v>
                </c:pt>
                <c:pt idx="541">
                  <c:v>6.8027210884353739E-3</c:v>
                </c:pt>
                <c:pt idx="542">
                  <c:v>8.771929824561403E-3</c:v>
                </c:pt>
                <c:pt idx="543">
                  <c:v>7.462686567164179E-3</c:v>
                </c:pt>
                <c:pt idx="544">
                  <c:v>6.9444444444444441E-3</c:v>
                </c:pt>
                <c:pt idx="545">
                  <c:v>6.7567567567567571E-3</c:v>
                </c:pt>
                <c:pt idx="546">
                  <c:v>6.7567567567567571E-3</c:v>
                </c:pt>
                <c:pt idx="547">
                  <c:v>6.8493150684931503E-3</c:v>
                </c:pt>
                <c:pt idx="548">
                  <c:v>6.8965517241379309E-3</c:v>
                </c:pt>
                <c:pt idx="549">
                  <c:v>6.9444444444444441E-3</c:v>
                </c:pt>
                <c:pt idx="550">
                  <c:v>6.7567567567567571E-3</c:v>
                </c:pt>
                <c:pt idx="551">
                  <c:v>6.8965517241379309E-3</c:v>
                </c:pt>
                <c:pt idx="552">
                  <c:v>6.8493150684931503E-3</c:v>
                </c:pt>
                <c:pt idx="553">
                  <c:v>6.8027210884353739E-3</c:v>
                </c:pt>
                <c:pt idx="554">
                  <c:v>6.8027210884353739E-3</c:v>
                </c:pt>
                <c:pt idx="555">
                  <c:v>6.9444444444444441E-3</c:v>
                </c:pt>
                <c:pt idx="556">
                  <c:v>6.7567567567567571E-3</c:v>
                </c:pt>
                <c:pt idx="557">
                  <c:v>6.9444444444444441E-3</c:v>
                </c:pt>
                <c:pt idx="558">
                  <c:v>6.8965517241379309E-3</c:v>
                </c:pt>
                <c:pt idx="559">
                  <c:v>6.8493150684931503E-3</c:v>
                </c:pt>
                <c:pt idx="560">
                  <c:v>6.7567567567567571E-3</c:v>
                </c:pt>
                <c:pt idx="561">
                  <c:v>6.8493150684931503E-3</c:v>
                </c:pt>
                <c:pt idx="562">
                  <c:v>6.9444444444444441E-3</c:v>
                </c:pt>
                <c:pt idx="563">
                  <c:v>6.7567567567567571E-3</c:v>
                </c:pt>
                <c:pt idx="564">
                  <c:v>8.130081300813009E-3</c:v>
                </c:pt>
                <c:pt idx="565">
                  <c:v>7.9365079365079361E-3</c:v>
                </c:pt>
                <c:pt idx="566">
                  <c:v>7.9365079365079361E-3</c:v>
                </c:pt>
                <c:pt idx="567">
                  <c:v>7.9365079365079361E-3</c:v>
                </c:pt>
                <c:pt idx="568">
                  <c:v>8.0645161290322578E-3</c:v>
                </c:pt>
                <c:pt idx="569">
                  <c:v>8.130081300813009E-3</c:v>
                </c:pt>
                <c:pt idx="570">
                  <c:v>8.0000000000000002E-3</c:v>
                </c:pt>
                <c:pt idx="571">
                  <c:v>7.9365079365079361E-3</c:v>
                </c:pt>
                <c:pt idx="572">
                  <c:v>8.130081300813009E-3</c:v>
                </c:pt>
                <c:pt idx="573">
                  <c:v>7.8125E-3</c:v>
                </c:pt>
                <c:pt idx="574">
                  <c:v>7.9365079365079361E-3</c:v>
                </c:pt>
                <c:pt idx="575">
                  <c:v>8.130081300813009E-3</c:v>
                </c:pt>
                <c:pt idx="576">
                  <c:v>8.2644628099173556E-3</c:v>
                </c:pt>
                <c:pt idx="577">
                  <c:v>8.2644628099173556E-3</c:v>
                </c:pt>
                <c:pt idx="578">
                  <c:v>8.130081300813009E-3</c:v>
                </c:pt>
                <c:pt idx="579">
                  <c:v>8.130081300813009E-3</c:v>
                </c:pt>
                <c:pt idx="580">
                  <c:v>7.8125E-3</c:v>
                </c:pt>
                <c:pt idx="581">
                  <c:v>8.2644628099173556E-3</c:v>
                </c:pt>
                <c:pt idx="582">
                  <c:v>7.874015748031496E-3</c:v>
                </c:pt>
                <c:pt idx="583">
                  <c:v>8.1967213114754103E-3</c:v>
                </c:pt>
                <c:pt idx="584">
                  <c:v>8.3333333333333332E-3</c:v>
                </c:pt>
                <c:pt idx="585">
                  <c:v>8.1967213114754103E-3</c:v>
                </c:pt>
                <c:pt idx="586">
                  <c:v>8.130081300813009E-3</c:v>
                </c:pt>
                <c:pt idx="587">
                  <c:v>8.130081300813009E-3</c:v>
                </c:pt>
                <c:pt idx="588">
                  <c:v>8.3333333333333332E-3</c:v>
                </c:pt>
                <c:pt idx="589">
                  <c:v>8.2644628099173556E-3</c:v>
                </c:pt>
                <c:pt idx="590">
                  <c:v>8.130081300813009E-3</c:v>
                </c:pt>
                <c:pt idx="591">
                  <c:v>8.130081300813009E-3</c:v>
                </c:pt>
                <c:pt idx="592">
                  <c:v>8.1967213114754103E-3</c:v>
                </c:pt>
                <c:pt idx="593">
                  <c:v>8.1967213114754103E-3</c:v>
                </c:pt>
                <c:pt idx="594">
                  <c:v>8.2644628099173556E-3</c:v>
                </c:pt>
                <c:pt idx="595">
                  <c:v>8.1967213114754103E-3</c:v>
                </c:pt>
                <c:pt idx="596">
                  <c:v>8.1967213114754103E-3</c:v>
                </c:pt>
                <c:pt idx="597">
                  <c:v>8.1967213114754103E-3</c:v>
                </c:pt>
                <c:pt idx="598">
                  <c:v>8.2644628099173556E-3</c:v>
                </c:pt>
                <c:pt idx="599">
                  <c:v>6.7567567567567571E-3</c:v>
                </c:pt>
                <c:pt idx="600">
                  <c:v>6.9444444444444441E-3</c:v>
                </c:pt>
                <c:pt idx="601">
                  <c:v>6.8965517241379309E-3</c:v>
                </c:pt>
                <c:pt idx="602">
                  <c:v>6.8493150684931503E-3</c:v>
                </c:pt>
                <c:pt idx="603">
                  <c:v>6.9444444444444441E-3</c:v>
                </c:pt>
                <c:pt idx="604">
                  <c:v>6.8027210884353739E-3</c:v>
                </c:pt>
                <c:pt idx="605">
                  <c:v>6.9444444444444441E-3</c:v>
                </c:pt>
                <c:pt idx="606">
                  <c:v>6.8493150684931503E-3</c:v>
                </c:pt>
                <c:pt idx="607">
                  <c:v>6.8965517241379309E-3</c:v>
                </c:pt>
                <c:pt idx="608">
                  <c:v>6.8965517241379309E-3</c:v>
                </c:pt>
                <c:pt idx="609">
                  <c:v>6.9444444444444441E-3</c:v>
                </c:pt>
                <c:pt idx="610">
                  <c:v>6.9444444444444441E-3</c:v>
                </c:pt>
                <c:pt idx="611">
                  <c:v>6.9444444444444441E-3</c:v>
                </c:pt>
                <c:pt idx="612">
                  <c:v>6.8493150684931503E-3</c:v>
                </c:pt>
                <c:pt idx="613">
                  <c:v>6.8493150684931503E-3</c:v>
                </c:pt>
                <c:pt idx="614">
                  <c:v>6.7567567567567571E-3</c:v>
                </c:pt>
                <c:pt idx="615">
                  <c:v>6.8027210884353739E-3</c:v>
                </c:pt>
                <c:pt idx="616">
                  <c:v>6.9444444444444441E-3</c:v>
                </c:pt>
                <c:pt idx="617">
                  <c:v>6.9444444444444441E-3</c:v>
                </c:pt>
                <c:pt idx="618">
                  <c:v>6.8965517241379309E-3</c:v>
                </c:pt>
                <c:pt idx="619">
                  <c:v>8.2644628099173556E-3</c:v>
                </c:pt>
                <c:pt idx="620">
                  <c:v>8.3333333333333332E-3</c:v>
                </c:pt>
                <c:pt idx="621">
                  <c:v>8.1967213114754103E-3</c:v>
                </c:pt>
                <c:pt idx="622">
                  <c:v>8.2644628099173556E-3</c:v>
                </c:pt>
                <c:pt idx="623">
                  <c:v>8.2644628099173556E-3</c:v>
                </c:pt>
                <c:pt idx="624">
                  <c:v>8.2644628099173556E-3</c:v>
                </c:pt>
                <c:pt idx="625">
                  <c:v>8.1967213114754103E-3</c:v>
                </c:pt>
                <c:pt idx="626">
                  <c:v>8.130081300813009E-3</c:v>
                </c:pt>
                <c:pt idx="627">
                  <c:v>8.130081300813009E-3</c:v>
                </c:pt>
                <c:pt idx="628">
                  <c:v>8.2644628099173556E-3</c:v>
                </c:pt>
                <c:pt idx="629">
                  <c:v>7.3529411764705881E-3</c:v>
                </c:pt>
                <c:pt idx="630">
                  <c:v>8.771929824561403E-3</c:v>
                </c:pt>
                <c:pt idx="631">
                  <c:v>1.0309278350515464E-2</c:v>
                </c:pt>
                <c:pt idx="632">
                  <c:v>7.4074074074074077E-3</c:v>
                </c:pt>
                <c:pt idx="633">
                  <c:v>1.0309278350515464E-2</c:v>
                </c:pt>
                <c:pt idx="634">
                  <c:v>1.0309278350515464E-2</c:v>
                </c:pt>
                <c:pt idx="635">
                  <c:v>7.462686567164179E-3</c:v>
                </c:pt>
                <c:pt idx="636">
                  <c:v>7.1942446043165471E-3</c:v>
                </c:pt>
                <c:pt idx="637">
                  <c:v>7.5187969924812026E-3</c:v>
                </c:pt>
                <c:pt idx="638">
                  <c:v>7.1942446043165471E-3</c:v>
                </c:pt>
                <c:pt idx="639">
                  <c:v>6.7114093959731542E-3</c:v>
                </c:pt>
                <c:pt idx="640">
                  <c:v>6.5789473684210523E-3</c:v>
                </c:pt>
                <c:pt idx="641">
                  <c:v>6.7114093959731542E-3</c:v>
                </c:pt>
                <c:pt idx="642">
                  <c:v>6.5789473684210523E-3</c:v>
                </c:pt>
                <c:pt idx="643">
                  <c:v>6.7567567567567571E-3</c:v>
                </c:pt>
                <c:pt idx="644">
                  <c:v>6.7567567567567571E-3</c:v>
                </c:pt>
                <c:pt idx="645">
                  <c:v>6.6225165562913907E-3</c:v>
                </c:pt>
                <c:pt idx="646">
                  <c:v>6.5789473684210523E-3</c:v>
                </c:pt>
                <c:pt idx="647">
                  <c:v>6.5789473684210523E-3</c:v>
                </c:pt>
                <c:pt idx="648">
                  <c:v>#N/A</c:v>
                </c:pt>
                <c:pt idx="649">
                  <c:v>6.7567567567567571E-3</c:v>
                </c:pt>
                <c:pt idx="650">
                  <c:v>6.5359477124183009E-3</c:v>
                </c:pt>
                <c:pt idx="651">
                  <c:v>6.5789473684210523E-3</c:v>
                </c:pt>
                <c:pt idx="652">
                  <c:v>6.7114093959731542E-3</c:v>
                </c:pt>
                <c:pt idx="653">
                  <c:v>6.6225165562913907E-3</c:v>
                </c:pt>
                <c:pt idx="654">
                  <c:v>6.5789473684210523E-3</c:v>
                </c:pt>
                <c:pt idx="655">
                  <c:v>6.5359477124183009E-3</c:v>
                </c:pt>
                <c:pt idx="656">
                  <c:v>6.7567567567567571E-3</c:v>
                </c:pt>
                <c:pt idx="657">
                  <c:v>6.5359477124183009E-3</c:v>
                </c:pt>
                <c:pt idx="658">
                  <c:v>7.7519379844961239E-3</c:v>
                </c:pt>
                <c:pt idx="659">
                  <c:v>7.874015748031496E-3</c:v>
                </c:pt>
                <c:pt idx="660">
                  <c:v>7.9365079365079361E-3</c:v>
                </c:pt>
                <c:pt idx="661">
                  <c:v>8.3333333333333332E-3</c:v>
                </c:pt>
                <c:pt idx="662">
                  <c:v>7.9365079365079361E-3</c:v>
                </c:pt>
                <c:pt idx="663">
                  <c:v>7.874015748031496E-3</c:v>
                </c:pt>
                <c:pt idx="664">
                  <c:v>7.874015748031496E-3</c:v>
                </c:pt>
                <c:pt idx="665">
                  <c:v>7.9365079365079361E-3</c:v>
                </c:pt>
                <c:pt idx="666">
                  <c:v>7.7519379844961239E-3</c:v>
                </c:pt>
                <c:pt idx="667">
                  <c:v>7.8125E-3</c:v>
                </c:pt>
                <c:pt idx="668">
                  <c:v>7.246376811594203E-3</c:v>
                </c:pt>
                <c:pt idx="669">
                  <c:v>7.1428571428571426E-3</c:v>
                </c:pt>
                <c:pt idx="670">
                  <c:v>1.0869565217391304E-2</c:v>
                </c:pt>
                <c:pt idx="671">
                  <c:v>7.246376811594203E-3</c:v>
                </c:pt>
                <c:pt idx="672">
                  <c:v>7.0422535211267607E-3</c:v>
                </c:pt>
                <c:pt idx="673">
                  <c:v>7.0921985815602835E-3</c:v>
                </c:pt>
                <c:pt idx="674">
                  <c:v>7.1428571428571426E-3</c:v>
                </c:pt>
                <c:pt idx="675">
                  <c:v>7.246376811594203E-3</c:v>
                </c:pt>
                <c:pt idx="676">
                  <c:v>7.1942446043165471E-3</c:v>
                </c:pt>
                <c:pt idx="677">
                  <c:v>6.8965517241379309E-3</c:v>
                </c:pt>
                <c:pt idx="678">
                  <c:v>6.8493150684931503E-3</c:v>
                </c:pt>
                <c:pt idx="679">
                  <c:v>6.9444444444444441E-3</c:v>
                </c:pt>
                <c:pt idx="680">
                  <c:v>6.8027210884353739E-3</c:v>
                </c:pt>
                <c:pt idx="681">
                  <c:v>6.8493150684931503E-3</c:v>
                </c:pt>
                <c:pt idx="682">
                  <c:v>6.8027210884353739E-3</c:v>
                </c:pt>
                <c:pt idx="683">
                  <c:v>6.9444444444444441E-3</c:v>
                </c:pt>
                <c:pt idx="684">
                  <c:v>6.8493150684931503E-3</c:v>
                </c:pt>
                <c:pt idx="685">
                  <c:v>6.9444444444444441E-3</c:v>
                </c:pt>
                <c:pt idx="686">
                  <c:v>6.8027210884353739E-3</c:v>
                </c:pt>
                <c:pt idx="687">
                  <c:v>6.8027210884353739E-3</c:v>
                </c:pt>
                <c:pt idx="688">
                  <c:v>6.8027210884353739E-3</c:v>
                </c:pt>
                <c:pt idx="689">
                  <c:v>6.993006993006993E-3</c:v>
                </c:pt>
                <c:pt idx="690">
                  <c:v>6.8965517241379309E-3</c:v>
                </c:pt>
                <c:pt idx="691">
                  <c:v>6.8493150684931503E-3</c:v>
                </c:pt>
                <c:pt idx="692">
                  <c:v>6.8965517241379309E-3</c:v>
                </c:pt>
                <c:pt idx="693">
                  <c:v>6.8493150684931503E-3</c:v>
                </c:pt>
                <c:pt idx="694">
                  <c:v>6.7567567567567571E-3</c:v>
                </c:pt>
                <c:pt idx="695">
                  <c:v>6.8965517241379309E-3</c:v>
                </c:pt>
                <c:pt idx="696">
                  <c:v>6.7567567567567571E-3</c:v>
                </c:pt>
                <c:pt idx="697">
                  <c:v>6.8493150684931503E-3</c:v>
                </c:pt>
                <c:pt idx="698">
                  <c:v>1.0752688172043012E-2</c:v>
                </c:pt>
                <c:pt idx="699">
                  <c:v>7.575757575757576E-3</c:v>
                </c:pt>
                <c:pt idx="700">
                  <c:v>6.6225165562913907E-3</c:v>
                </c:pt>
                <c:pt idx="701">
                  <c:v>7.575757575757576E-3</c:v>
                </c:pt>
                <c:pt idx="702">
                  <c:v>7.575757575757576E-3</c:v>
                </c:pt>
                <c:pt idx="703">
                  <c:v>7.6335877862595417E-3</c:v>
                </c:pt>
                <c:pt idx="704">
                  <c:v>1.0752688172043012E-2</c:v>
                </c:pt>
                <c:pt idx="705">
                  <c:v>7.575757575757576E-3</c:v>
                </c:pt>
                <c:pt idx="706">
                  <c:v>7.575757575757576E-3</c:v>
                </c:pt>
                <c:pt idx="707">
                  <c:v>7.6923076923076927E-3</c:v>
                </c:pt>
                <c:pt idx="708">
                  <c:v>7.9365079365079361E-3</c:v>
                </c:pt>
                <c:pt idx="709">
                  <c:v>7.8125E-3</c:v>
                </c:pt>
                <c:pt idx="710">
                  <c:v>7.7519379844961239E-3</c:v>
                </c:pt>
                <c:pt idx="711">
                  <c:v>7.874015748031496E-3</c:v>
                </c:pt>
                <c:pt idx="712">
                  <c:v>7.9365079365079361E-3</c:v>
                </c:pt>
                <c:pt idx="713">
                  <c:v>7.874015748031496E-3</c:v>
                </c:pt>
                <c:pt idx="714">
                  <c:v>7.8125E-3</c:v>
                </c:pt>
                <c:pt idx="715">
                  <c:v>7.874015748031496E-3</c:v>
                </c:pt>
                <c:pt idx="716">
                  <c:v>7.9365079365079361E-3</c:v>
                </c:pt>
                <c:pt idx="717">
                  <c:v>8.130081300813009E-3</c:v>
                </c:pt>
                <c:pt idx="718">
                  <c:v>6.8965517241379309E-3</c:v>
                </c:pt>
                <c:pt idx="719">
                  <c:v>6.8027210884353739E-3</c:v>
                </c:pt>
                <c:pt idx="720">
                  <c:v>6.7567567567567571E-3</c:v>
                </c:pt>
                <c:pt idx="721">
                  <c:v>6.8027210884353739E-3</c:v>
                </c:pt>
                <c:pt idx="722">
                  <c:v>6.8027210884353739E-3</c:v>
                </c:pt>
                <c:pt idx="723">
                  <c:v>6.7567567567567571E-3</c:v>
                </c:pt>
                <c:pt idx="724">
                  <c:v>6.8493150684931503E-3</c:v>
                </c:pt>
                <c:pt idx="725">
                  <c:v>6.7567567567567571E-3</c:v>
                </c:pt>
                <c:pt idx="726">
                  <c:v>6.8493150684931503E-3</c:v>
                </c:pt>
                <c:pt idx="727">
                  <c:v>6.6666666666666671E-3</c:v>
                </c:pt>
                <c:pt idx="728">
                  <c:v>6.6666666666666671E-3</c:v>
                </c:pt>
                <c:pt idx="729">
                  <c:v>6.6666666666666671E-3</c:v>
                </c:pt>
                <c:pt idx="730">
                  <c:v>6.7114093959731542E-3</c:v>
                </c:pt>
                <c:pt idx="731">
                  <c:v>6.7567567567567571E-3</c:v>
                </c:pt>
                <c:pt idx="732">
                  <c:v>6.8027210884353739E-3</c:v>
                </c:pt>
                <c:pt idx="733">
                  <c:v>6.7114093959731542E-3</c:v>
                </c:pt>
                <c:pt idx="734">
                  <c:v>6.7567567567567571E-3</c:v>
                </c:pt>
                <c:pt idx="735">
                  <c:v>6.8027210884353739E-3</c:v>
                </c:pt>
                <c:pt idx="736">
                  <c:v>6.7567567567567571E-3</c:v>
                </c:pt>
                <c:pt idx="737">
                  <c:v>6.8027210884353739E-3</c:v>
                </c:pt>
                <c:pt idx="738">
                  <c:v>7.1942446043165471E-3</c:v>
                </c:pt>
                <c:pt idx="739">
                  <c:v>7.1942446043165471E-3</c:v>
                </c:pt>
                <c:pt idx="740">
                  <c:v>7.1428571428571426E-3</c:v>
                </c:pt>
                <c:pt idx="741">
                  <c:v>7.0921985815602835E-3</c:v>
                </c:pt>
                <c:pt idx="742">
                  <c:v>1.0869565217391304E-2</c:v>
                </c:pt>
                <c:pt idx="743">
                  <c:v>1.0869565217391304E-2</c:v>
                </c:pt>
                <c:pt idx="744">
                  <c:v>7.0422535211267607E-3</c:v>
                </c:pt>
                <c:pt idx="745">
                  <c:v>7.1428571428571426E-3</c:v>
                </c:pt>
                <c:pt idx="746">
                  <c:v>7.1428571428571426E-3</c:v>
                </c:pt>
                <c:pt idx="747">
                  <c:v>7.1942446043165471E-3</c:v>
                </c:pt>
                <c:pt idx="748">
                  <c:v>7.8125E-3</c:v>
                </c:pt>
                <c:pt idx="749">
                  <c:v>8.3333333333333332E-3</c:v>
                </c:pt>
                <c:pt idx="750">
                  <c:v>7.9365079365079361E-3</c:v>
                </c:pt>
                <c:pt idx="751">
                  <c:v>8.0645161290322578E-3</c:v>
                </c:pt>
                <c:pt idx="752">
                  <c:v>7.9365079365079361E-3</c:v>
                </c:pt>
                <c:pt idx="753">
                  <c:v>7.9365079365079361E-3</c:v>
                </c:pt>
                <c:pt idx="754">
                  <c:v>8.2644628099173556E-3</c:v>
                </c:pt>
                <c:pt idx="755">
                  <c:v>7.874015748031496E-3</c:v>
                </c:pt>
                <c:pt idx="756">
                  <c:v>8.130081300813009E-3</c:v>
                </c:pt>
                <c:pt idx="757">
                  <c:v>8.0645161290322578E-3</c:v>
                </c:pt>
                <c:pt idx="758">
                  <c:v>7.874015748031496E-3</c:v>
                </c:pt>
                <c:pt idx="759">
                  <c:v>8.3333333333333332E-3</c:v>
                </c:pt>
                <c:pt idx="760">
                  <c:v>8.0645161290322578E-3</c:v>
                </c:pt>
                <c:pt idx="761">
                  <c:v>8.0000000000000002E-3</c:v>
                </c:pt>
                <c:pt idx="762">
                  <c:v>8.130081300813009E-3</c:v>
                </c:pt>
                <c:pt idx="763">
                  <c:v>8.0645161290322578E-3</c:v>
                </c:pt>
                <c:pt idx="764">
                  <c:v>8.1967213114754103E-3</c:v>
                </c:pt>
                <c:pt idx="765">
                  <c:v>8.130081300813009E-3</c:v>
                </c:pt>
                <c:pt idx="766">
                  <c:v>8.130081300813009E-3</c:v>
                </c:pt>
                <c:pt idx="767">
                  <c:v>8.0645161290322578E-3</c:v>
                </c:pt>
                <c:pt idx="768">
                  <c:v>8.130081300813009E-3</c:v>
                </c:pt>
                <c:pt idx="769">
                  <c:v>8.0000000000000002E-3</c:v>
                </c:pt>
                <c:pt idx="770">
                  <c:v>8.1967213114754103E-3</c:v>
                </c:pt>
                <c:pt idx="771">
                  <c:v>8.130081300813009E-3</c:v>
                </c:pt>
                <c:pt idx="772">
                  <c:v>8.0645161290322578E-3</c:v>
                </c:pt>
                <c:pt idx="773">
                  <c:v>7.8125E-3</c:v>
                </c:pt>
                <c:pt idx="774">
                  <c:v>8.3333333333333332E-3</c:v>
                </c:pt>
                <c:pt idx="775">
                  <c:v>8.1967213114754103E-3</c:v>
                </c:pt>
                <c:pt idx="776">
                  <c:v>6.7567567567567571E-3</c:v>
                </c:pt>
                <c:pt idx="777">
                  <c:v>6.7114093959731542E-3</c:v>
                </c:pt>
                <c:pt idx="778">
                  <c:v>6.8493150684931503E-3</c:v>
                </c:pt>
                <c:pt idx="779">
                  <c:v>6.7567567567567571E-3</c:v>
                </c:pt>
                <c:pt idx="780">
                  <c:v>6.7567567567567571E-3</c:v>
                </c:pt>
                <c:pt idx="781">
                  <c:v>6.7114093959731542E-3</c:v>
                </c:pt>
                <c:pt idx="782">
                  <c:v>6.8493150684931503E-3</c:v>
                </c:pt>
                <c:pt idx="783">
                  <c:v>6.8027210884353739E-3</c:v>
                </c:pt>
                <c:pt idx="784">
                  <c:v>6.8027210884353739E-3</c:v>
                </c:pt>
                <c:pt idx="785">
                  <c:v>6.8027210884353739E-3</c:v>
                </c:pt>
                <c:pt idx="786">
                  <c:v>6.7114093959731542E-3</c:v>
                </c:pt>
                <c:pt idx="787">
                  <c:v>6.7567567567567571E-3</c:v>
                </c:pt>
                <c:pt idx="788">
                  <c:v>6.7114093959731542E-3</c:v>
                </c:pt>
                <c:pt idx="789">
                  <c:v>6.7114093959731542E-3</c:v>
                </c:pt>
                <c:pt idx="790">
                  <c:v>6.7567567567567571E-3</c:v>
                </c:pt>
                <c:pt idx="791">
                  <c:v>6.8027210884353739E-3</c:v>
                </c:pt>
                <c:pt idx="792">
                  <c:v>6.7567567567567571E-3</c:v>
                </c:pt>
                <c:pt idx="793">
                  <c:v>7.0422535211267607E-3</c:v>
                </c:pt>
                <c:pt idx="794">
                  <c:v>7.2992700729927005E-3</c:v>
                </c:pt>
                <c:pt idx="795">
                  <c:v>7.0921985815602835E-3</c:v>
                </c:pt>
                <c:pt idx="796">
                  <c:v>7.246376811594203E-3</c:v>
                </c:pt>
                <c:pt idx="797">
                  <c:v>7.1942446043165471E-3</c:v>
                </c:pt>
                <c:pt idx="798">
                  <c:v>7.1942446043165471E-3</c:v>
                </c:pt>
                <c:pt idx="799">
                  <c:v>7.1428571428571426E-3</c:v>
                </c:pt>
                <c:pt idx="800">
                  <c:v>7.1428571428571426E-3</c:v>
                </c:pt>
                <c:pt idx="801">
                  <c:v>7.1942446043165471E-3</c:v>
                </c:pt>
                <c:pt idx="802">
                  <c:v>7.246376811594203E-3</c:v>
                </c:pt>
                <c:pt idx="803">
                  <c:v>8.3333333333333332E-3</c:v>
                </c:pt>
                <c:pt idx="804">
                  <c:v>7.9365079365079361E-3</c:v>
                </c:pt>
                <c:pt idx="805">
                  <c:v>8.130081300813009E-3</c:v>
                </c:pt>
                <c:pt idx="806">
                  <c:v>8.130081300813009E-3</c:v>
                </c:pt>
                <c:pt idx="807">
                  <c:v>7.9365079365079361E-3</c:v>
                </c:pt>
                <c:pt idx="808">
                  <c:v>8.0000000000000002E-3</c:v>
                </c:pt>
                <c:pt idx="809">
                  <c:v>8.130081300813009E-3</c:v>
                </c:pt>
                <c:pt idx="810">
                  <c:v>8.130081300813009E-3</c:v>
                </c:pt>
                <c:pt idx="811">
                  <c:v>8.130081300813009E-3</c:v>
                </c:pt>
                <c:pt idx="812">
                  <c:v>8.130081300813009E-3</c:v>
                </c:pt>
                <c:pt idx="813">
                  <c:v>1.020408163265306E-2</c:v>
                </c:pt>
                <c:pt idx="814">
                  <c:v>6.4935064935064939E-3</c:v>
                </c:pt>
                <c:pt idx="815">
                  <c:v>7.1428571428571426E-3</c:v>
                </c:pt>
                <c:pt idx="816">
                  <c:v>7.1428571428571426E-3</c:v>
                </c:pt>
                <c:pt idx="817">
                  <c:v>7.3529411764705881E-3</c:v>
                </c:pt>
                <c:pt idx="818">
                  <c:v>7.1428571428571426E-3</c:v>
                </c:pt>
                <c:pt idx="819">
                  <c:v>1.0416666666666666E-2</c:v>
                </c:pt>
                <c:pt idx="820">
                  <c:v>7.3529411764705881E-3</c:v>
                </c:pt>
                <c:pt idx="821">
                  <c:v>7.3529411764705881E-3</c:v>
                </c:pt>
                <c:pt idx="822">
                  <c:v>7.1428571428571426E-3</c:v>
                </c:pt>
                <c:pt idx="823">
                  <c:v>6.7567567567567571E-3</c:v>
                </c:pt>
                <c:pt idx="824">
                  <c:v>6.7567567567567571E-3</c:v>
                </c:pt>
                <c:pt idx="825">
                  <c:v>6.8965517241379309E-3</c:v>
                </c:pt>
                <c:pt idx="826">
                  <c:v>6.7567567567567571E-3</c:v>
                </c:pt>
                <c:pt idx="827">
                  <c:v>6.8493150684931503E-3</c:v>
                </c:pt>
                <c:pt idx="828">
                  <c:v>6.7567567567567571E-3</c:v>
                </c:pt>
                <c:pt idx="829">
                  <c:v>6.8493150684931503E-3</c:v>
                </c:pt>
                <c:pt idx="830">
                  <c:v>6.7567567567567571E-3</c:v>
                </c:pt>
                <c:pt idx="831">
                  <c:v>6.8027210884353739E-3</c:v>
                </c:pt>
                <c:pt idx="832">
                  <c:v>6.8965517241379309E-3</c:v>
                </c:pt>
                <c:pt idx="833">
                  <c:v>6.8965517241379309E-3</c:v>
                </c:pt>
                <c:pt idx="834">
                  <c:v>6.8027210884353739E-3</c:v>
                </c:pt>
                <c:pt idx="835">
                  <c:v>6.993006993006993E-3</c:v>
                </c:pt>
                <c:pt idx="836">
                  <c:v>6.993006993006993E-3</c:v>
                </c:pt>
                <c:pt idx="837">
                  <c:v>6.7567567567567571E-3</c:v>
                </c:pt>
                <c:pt idx="838">
                  <c:v>6.8027210884353739E-3</c:v>
                </c:pt>
                <c:pt idx="839">
                  <c:v>6.7567567567567571E-3</c:v>
                </c:pt>
                <c:pt idx="840">
                  <c:v>6.9444444444444441E-3</c:v>
                </c:pt>
                <c:pt idx="841">
                  <c:v>6.9444444444444441E-3</c:v>
                </c:pt>
                <c:pt idx="842">
                  <c:v>6.993006993006993E-3</c:v>
                </c:pt>
                <c:pt idx="843">
                  <c:v>7.4074074074074077E-3</c:v>
                </c:pt>
                <c:pt idx="844">
                  <c:v>7.3529411764705881E-3</c:v>
                </c:pt>
                <c:pt idx="845">
                  <c:v>7.1428571428571426E-3</c:v>
                </c:pt>
                <c:pt idx="846">
                  <c:v>1.0869565217391304E-2</c:v>
                </c:pt>
                <c:pt idx="847">
                  <c:v>1.0869565217391304E-2</c:v>
                </c:pt>
                <c:pt idx="848">
                  <c:v>7.1942446043165471E-3</c:v>
                </c:pt>
                <c:pt idx="849">
                  <c:v>7.1942446043165471E-3</c:v>
                </c:pt>
                <c:pt idx="850">
                  <c:v>1.0309278350515464E-2</c:v>
                </c:pt>
                <c:pt idx="851">
                  <c:v>7.246376811594203E-3</c:v>
                </c:pt>
                <c:pt idx="852">
                  <c:v>8.3333333333333332E-3</c:v>
                </c:pt>
                <c:pt idx="853">
                  <c:v>8.130081300813009E-3</c:v>
                </c:pt>
                <c:pt idx="854">
                  <c:v>8.130081300813009E-3</c:v>
                </c:pt>
                <c:pt idx="855">
                  <c:v>8.2644628099173556E-3</c:v>
                </c:pt>
                <c:pt idx="856">
                  <c:v>8.2644628099173556E-3</c:v>
                </c:pt>
                <c:pt idx="857">
                  <c:v>8.130081300813009E-3</c:v>
                </c:pt>
                <c:pt idx="858">
                  <c:v>8.2644628099173556E-3</c:v>
                </c:pt>
                <c:pt idx="859">
                  <c:v>8.2644628099173556E-3</c:v>
                </c:pt>
                <c:pt idx="860">
                  <c:v>8.130081300813009E-3</c:v>
                </c:pt>
                <c:pt idx="861">
                  <c:v>8.2644628099173556E-3</c:v>
                </c:pt>
                <c:pt idx="862">
                  <c:v>6.9444444444444441E-3</c:v>
                </c:pt>
                <c:pt idx="863">
                  <c:v>6.8965517241379309E-3</c:v>
                </c:pt>
                <c:pt idx="864">
                  <c:v>6.8493150684931503E-3</c:v>
                </c:pt>
                <c:pt idx="865">
                  <c:v>6.7567567567567571E-3</c:v>
                </c:pt>
                <c:pt idx="866">
                  <c:v>6.8027210884353739E-3</c:v>
                </c:pt>
                <c:pt idx="867">
                  <c:v>6.9444444444444441E-3</c:v>
                </c:pt>
                <c:pt idx="868">
                  <c:v>6.8027210884353739E-3</c:v>
                </c:pt>
                <c:pt idx="869">
                  <c:v>6.8027210884353739E-3</c:v>
                </c:pt>
                <c:pt idx="870">
                  <c:v>6.8027210884353739E-3</c:v>
                </c:pt>
                <c:pt idx="871">
                  <c:v>6.8027210884353739E-3</c:v>
                </c:pt>
                <c:pt idx="872">
                  <c:v>6.8027210884353739E-3</c:v>
                </c:pt>
                <c:pt idx="873">
                  <c:v>6.8027210884353739E-3</c:v>
                </c:pt>
                <c:pt idx="874">
                  <c:v>6.8027210884353739E-3</c:v>
                </c:pt>
                <c:pt idx="875">
                  <c:v>6.8493150684931503E-3</c:v>
                </c:pt>
                <c:pt idx="876">
                  <c:v>6.8965517241379309E-3</c:v>
                </c:pt>
                <c:pt idx="877">
                  <c:v>6.8493150684931503E-3</c:v>
                </c:pt>
                <c:pt idx="878">
                  <c:v>6.8965517241379309E-3</c:v>
                </c:pt>
                <c:pt idx="879">
                  <c:v>6.7567567567567571E-3</c:v>
                </c:pt>
                <c:pt idx="880">
                  <c:v>6.8965517241379309E-3</c:v>
                </c:pt>
                <c:pt idx="881">
                  <c:v>6.8493150684931503E-3</c:v>
                </c:pt>
                <c:pt idx="882">
                  <c:v>#N/A</c:v>
                </c:pt>
                <c:pt idx="883">
                  <c:v>7.246376811594203E-3</c:v>
                </c:pt>
                <c:pt idx="884">
                  <c:v>7.3529411764705881E-3</c:v>
                </c:pt>
                <c:pt idx="885">
                  <c:v>7.1942446043165471E-3</c:v>
                </c:pt>
                <c:pt idx="886">
                  <c:v>7.246376811594203E-3</c:v>
                </c:pt>
                <c:pt idx="887">
                  <c:v>7.1428571428571426E-3</c:v>
                </c:pt>
                <c:pt idx="888">
                  <c:v>6.8493150684931503E-3</c:v>
                </c:pt>
                <c:pt idx="889">
                  <c:v>7.4074074074074077E-3</c:v>
                </c:pt>
                <c:pt idx="890">
                  <c:v>7.1942446043165471E-3</c:v>
                </c:pt>
                <c:pt idx="891">
                  <c:v>1.0309278350515464E-2</c:v>
                </c:pt>
                <c:pt idx="892">
                  <c:v>8.1967213114754103E-3</c:v>
                </c:pt>
                <c:pt idx="893">
                  <c:v>7.8125E-3</c:v>
                </c:pt>
                <c:pt idx="894">
                  <c:v>8.1967213114754103E-3</c:v>
                </c:pt>
                <c:pt idx="895">
                  <c:v>8.2644628099173556E-3</c:v>
                </c:pt>
                <c:pt idx="896">
                  <c:v>8.130081300813009E-3</c:v>
                </c:pt>
                <c:pt idx="897">
                  <c:v>7.874015748031496E-3</c:v>
                </c:pt>
                <c:pt idx="898">
                  <c:v>8.1967213114754103E-3</c:v>
                </c:pt>
                <c:pt idx="899">
                  <c:v>8.130081300813009E-3</c:v>
                </c:pt>
                <c:pt idx="900">
                  <c:v>8.1967213114754103E-3</c:v>
                </c:pt>
                <c:pt idx="901">
                  <c:v>#N/A</c:v>
                </c:pt>
                <c:pt idx="902">
                  <c:v>8.130081300813009E-3</c:v>
                </c:pt>
                <c:pt idx="903">
                  <c:v>8.1967213114754103E-3</c:v>
                </c:pt>
                <c:pt idx="904">
                  <c:v>8.130081300813009E-3</c:v>
                </c:pt>
                <c:pt idx="905">
                  <c:v>6.4516129032258064E-3</c:v>
                </c:pt>
                <c:pt idx="906">
                  <c:v>6.4935064935064939E-3</c:v>
                </c:pt>
                <c:pt idx="907">
                  <c:v>6.4516129032258064E-3</c:v>
                </c:pt>
                <c:pt idx="908">
                  <c:v>6.5789473684210523E-3</c:v>
                </c:pt>
                <c:pt idx="909">
                  <c:v>6.369426751592357E-3</c:v>
                </c:pt>
                <c:pt idx="910">
                  <c:v>6.5359477124183009E-3</c:v>
                </c:pt>
                <c:pt idx="911">
                  <c:v>6.5789473684210523E-3</c:v>
                </c:pt>
                <c:pt idx="912">
                  <c:v>6.5359477124183009E-3</c:v>
                </c:pt>
                <c:pt idx="913">
                  <c:v>6.41025641025641E-3</c:v>
                </c:pt>
                <c:pt idx="914">
                  <c:v>6.5359477124183009E-3</c:v>
                </c:pt>
                <c:pt idx="915">
                  <c:v>6.41025641025641E-3</c:v>
                </c:pt>
                <c:pt idx="916">
                  <c:v>6.369426751592357E-3</c:v>
                </c:pt>
                <c:pt idx="917">
                  <c:v>6.369426751592357E-3</c:v>
                </c:pt>
                <c:pt idx="918">
                  <c:v>6.5359477124183009E-3</c:v>
                </c:pt>
                <c:pt idx="919">
                  <c:v>6.5359477124183009E-3</c:v>
                </c:pt>
                <c:pt idx="920">
                  <c:v>6.4516129032258064E-3</c:v>
                </c:pt>
                <c:pt idx="921">
                  <c:v>6.5789473684210523E-3</c:v>
                </c:pt>
                <c:pt idx="922">
                  <c:v>6.41025641025641E-3</c:v>
                </c:pt>
                <c:pt idx="923">
                  <c:v>6.369426751592357E-3</c:v>
                </c:pt>
                <c:pt idx="924">
                  <c:v>8.2644628099173556E-3</c:v>
                </c:pt>
                <c:pt idx="925">
                  <c:v>8.130081300813009E-3</c:v>
                </c:pt>
                <c:pt idx="926">
                  <c:v>8.3333333333333332E-3</c:v>
                </c:pt>
                <c:pt idx="927">
                  <c:v>7.8125E-3</c:v>
                </c:pt>
                <c:pt idx="928">
                  <c:v>7.9365079365079361E-3</c:v>
                </c:pt>
                <c:pt idx="929">
                  <c:v>7.874015748031496E-3</c:v>
                </c:pt>
                <c:pt idx="930">
                  <c:v>7.9365079365079361E-3</c:v>
                </c:pt>
                <c:pt idx="931">
                  <c:v>8.0645161290322578E-3</c:v>
                </c:pt>
                <c:pt idx="932">
                  <c:v>7.8125E-3</c:v>
                </c:pt>
                <c:pt idx="933">
                  <c:v>8.130081300813009E-3</c:v>
                </c:pt>
                <c:pt idx="934">
                  <c:v>7.1428571428571426E-3</c:v>
                </c:pt>
                <c:pt idx="935">
                  <c:v>7.0422535211267607E-3</c:v>
                </c:pt>
                <c:pt idx="936">
                  <c:v>7.1942446043165471E-3</c:v>
                </c:pt>
                <c:pt idx="937">
                  <c:v>6.8965517241379309E-3</c:v>
                </c:pt>
                <c:pt idx="938">
                  <c:v>7.0422535211267607E-3</c:v>
                </c:pt>
                <c:pt idx="939">
                  <c:v>7.1942446043165471E-3</c:v>
                </c:pt>
                <c:pt idx="940">
                  <c:v>7.0422535211267607E-3</c:v>
                </c:pt>
                <c:pt idx="941">
                  <c:v>6.4935064935064939E-3</c:v>
                </c:pt>
                <c:pt idx="942">
                  <c:v>7.246376811594203E-3</c:v>
                </c:pt>
                <c:pt idx="943">
                  <c:v>7.1428571428571426E-3</c:v>
                </c:pt>
                <c:pt idx="944">
                  <c:v>7.0422535211267607E-3</c:v>
                </c:pt>
                <c:pt idx="945">
                  <c:v>7.0921985815602835E-3</c:v>
                </c:pt>
                <c:pt idx="946">
                  <c:v>7.0921985815602835E-3</c:v>
                </c:pt>
                <c:pt idx="947">
                  <c:v>7.0921985815602835E-3</c:v>
                </c:pt>
                <c:pt idx="948">
                  <c:v>7.0921985815602835E-3</c:v>
                </c:pt>
                <c:pt idx="949">
                  <c:v>7.0921985815602835E-3</c:v>
                </c:pt>
                <c:pt idx="950">
                  <c:v>7.1428571428571426E-3</c:v>
                </c:pt>
                <c:pt idx="951">
                  <c:v>7.0921985815602835E-3</c:v>
                </c:pt>
                <c:pt idx="952">
                  <c:v>6.993006993006993E-3</c:v>
                </c:pt>
                <c:pt idx="953">
                  <c:v>6.9444444444444441E-3</c:v>
                </c:pt>
                <c:pt idx="954">
                  <c:v>6.993006993006993E-3</c:v>
                </c:pt>
                <c:pt idx="955">
                  <c:v>7.0422535211267607E-3</c:v>
                </c:pt>
                <c:pt idx="956">
                  <c:v>6.8965517241379309E-3</c:v>
                </c:pt>
                <c:pt idx="957">
                  <c:v>6.993006993006993E-3</c:v>
                </c:pt>
                <c:pt idx="958">
                  <c:v>6.8965517241379309E-3</c:v>
                </c:pt>
                <c:pt idx="959">
                  <c:v>6.9444444444444441E-3</c:v>
                </c:pt>
                <c:pt idx="960">
                  <c:v>6.9444444444444441E-3</c:v>
                </c:pt>
                <c:pt idx="961">
                  <c:v>7.8125E-3</c:v>
                </c:pt>
                <c:pt idx="962">
                  <c:v>7.8125E-3</c:v>
                </c:pt>
                <c:pt idx="963">
                  <c:v>8.0645161290322578E-3</c:v>
                </c:pt>
                <c:pt idx="964">
                  <c:v>7.9365079365079361E-3</c:v>
                </c:pt>
                <c:pt idx="965">
                  <c:v>8.0000000000000002E-3</c:v>
                </c:pt>
                <c:pt idx="966">
                  <c:v>7.9365079365079361E-3</c:v>
                </c:pt>
                <c:pt idx="967">
                  <c:v>7.874015748031496E-3</c:v>
                </c:pt>
                <c:pt idx="968">
                  <c:v>8.0000000000000002E-3</c:v>
                </c:pt>
                <c:pt idx="969">
                  <c:v>8.130081300813009E-3</c:v>
                </c:pt>
                <c:pt idx="970">
                  <c:v>7.874015748031496E-3</c:v>
                </c:pt>
                <c:pt idx="971">
                  <c:v>7.8125E-3</c:v>
                </c:pt>
                <c:pt idx="972">
                  <c:v>7.874015748031496E-3</c:v>
                </c:pt>
                <c:pt idx="973">
                  <c:v>8.0000000000000002E-3</c:v>
                </c:pt>
                <c:pt idx="974">
                  <c:v>8.3333333333333332E-3</c:v>
                </c:pt>
                <c:pt idx="975">
                  <c:v>7.8125E-3</c:v>
                </c:pt>
                <c:pt idx="976">
                  <c:v>7.874015748031496E-3</c:v>
                </c:pt>
                <c:pt idx="977">
                  <c:v>7.8125E-3</c:v>
                </c:pt>
                <c:pt idx="978">
                  <c:v>7.8125E-3</c:v>
                </c:pt>
                <c:pt idx="979">
                  <c:v>8.0000000000000002E-3</c:v>
                </c:pt>
                <c:pt idx="980">
                  <c:v>7.9365079365079361E-3</c:v>
                </c:pt>
                <c:pt idx="981">
                  <c:v>8.6206896551724137E-3</c:v>
                </c:pt>
                <c:pt idx="982">
                  <c:v>8.5470085470085479E-3</c:v>
                </c:pt>
                <c:pt idx="983">
                  <c:v>8.4745762711864406E-3</c:v>
                </c:pt>
                <c:pt idx="984">
                  <c:v>8.6206896551724137E-3</c:v>
                </c:pt>
                <c:pt idx="985">
                  <c:v>7.9365079365079361E-3</c:v>
                </c:pt>
                <c:pt idx="986">
                  <c:v>8.8495575221238937E-3</c:v>
                </c:pt>
                <c:pt idx="987">
                  <c:v>8.771929824561403E-3</c:v>
                </c:pt>
                <c:pt idx="988">
                  <c:v>8.6956521739130436E-3</c:v>
                </c:pt>
                <c:pt idx="989">
                  <c:v>8.6206896551724137E-3</c:v>
                </c:pt>
                <c:pt idx="990">
                  <c:v>8.6206896551724137E-3</c:v>
                </c:pt>
                <c:pt idx="991">
                  <c:v>8.771929824561403E-3</c:v>
                </c:pt>
                <c:pt idx="992">
                  <c:v>8.6956521739130436E-3</c:v>
                </c:pt>
                <c:pt idx="993">
                  <c:v>8.8495575221238937E-3</c:v>
                </c:pt>
                <c:pt idx="994">
                  <c:v>8.5470085470085479E-3</c:v>
                </c:pt>
                <c:pt idx="995">
                  <c:v>8.5470085470085479E-3</c:v>
                </c:pt>
                <c:pt idx="996">
                  <c:v>8.6206896551724137E-3</c:v>
                </c:pt>
                <c:pt idx="997">
                  <c:v>8.6206896551724137E-3</c:v>
                </c:pt>
                <c:pt idx="998">
                  <c:v>8.6956521739130436E-3</c:v>
                </c:pt>
                <c:pt idx="999">
                  <c:v>8.771929824561403E-3</c:v>
                </c:pt>
                <c:pt idx="1000">
                  <c:v>8.6956521739130436E-3</c:v>
                </c:pt>
                <c:pt idx="1001">
                  <c:v>8.0645161290322578E-3</c:v>
                </c:pt>
                <c:pt idx="1002">
                  <c:v>7.874015748031496E-3</c:v>
                </c:pt>
                <c:pt idx="1003">
                  <c:v>7.874015748031496E-3</c:v>
                </c:pt>
                <c:pt idx="1004">
                  <c:v>8.0645161290322578E-3</c:v>
                </c:pt>
                <c:pt idx="1005">
                  <c:v>7.874015748031496E-3</c:v>
                </c:pt>
                <c:pt idx="1006">
                  <c:v>7.874015748031496E-3</c:v>
                </c:pt>
                <c:pt idx="1007">
                  <c:v>7.8125E-3</c:v>
                </c:pt>
                <c:pt idx="1008">
                  <c:v>7.9365079365079361E-3</c:v>
                </c:pt>
                <c:pt idx="1009">
                  <c:v>7.8125E-3</c:v>
                </c:pt>
                <c:pt idx="1010">
                  <c:v>7.9365079365079361E-3</c:v>
                </c:pt>
                <c:pt idx="1011">
                  <c:v>7.874015748031496E-3</c:v>
                </c:pt>
                <c:pt idx="1012">
                  <c:v>8.0000000000000002E-3</c:v>
                </c:pt>
                <c:pt idx="1013">
                  <c:v>7.8125E-3</c:v>
                </c:pt>
                <c:pt idx="1014">
                  <c:v>8.0000000000000002E-3</c:v>
                </c:pt>
                <c:pt idx="1015">
                  <c:v>7.8125E-3</c:v>
                </c:pt>
                <c:pt idx="1016">
                  <c:v>8.0000000000000002E-3</c:v>
                </c:pt>
                <c:pt idx="1017">
                  <c:v>7.8125E-3</c:v>
                </c:pt>
                <c:pt idx="1018">
                  <c:v>7.9365079365079361E-3</c:v>
                </c:pt>
                <c:pt idx="1019">
                  <c:v>8.0000000000000002E-3</c:v>
                </c:pt>
                <c:pt idx="1020">
                  <c:v>8.0000000000000002E-3</c:v>
                </c:pt>
                <c:pt idx="1021">
                  <c:v>0.01</c:v>
                </c:pt>
                <c:pt idx="1022">
                  <c:v>0.01</c:v>
                </c:pt>
                <c:pt idx="1023">
                  <c:v>9.8039215686274508E-3</c:v>
                </c:pt>
                <c:pt idx="1024">
                  <c:v>1.0101010101010102E-2</c:v>
                </c:pt>
                <c:pt idx="1025">
                  <c:v>0.01</c:v>
                </c:pt>
                <c:pt idx="1026">
                  <c:v>7.1942446043165471E-3</c:v>
                </c:pt>
                <c:pt idx="1027">
                  <c:v>#N/A</c:v>
                </c:pt>
                <c:pt idx="1028">
                  <c:v>0.01</c:v>
                </c:pt>
                <c:pt idx="1029">
                  <c:v>9.9009900990099011E-3</c:v>
                </c:pt>
                <c:pt idx="1030">
                  <c:v>7.1942446043165471E-3</c:v>
                </c:pt>
                <c:pt idx="1031">
                  <c:v>9.433962264150943E-3</c:v>
                </c:pt>
                <c:pt idx="1032">
                  <c:v>9.433962264150943E-3</c:v>
                </c:pt>
                <c:pt idx="1033">
                  <c:v>9.1743119266055051E-3</c:v>
                </c:pt>
                <c:pt idx="1034">
                  <c:v>9.2592592592592587E-3</c:v>
                </c:pt>
                <c:pt idx="1035">
                  <c:v>9.433962264150943E-3</c:v>
                </c:pt>
                <c:pt idx="1036">
                  <c:v>9.3457943925233638E-3</c:v>
                </c:pt>
                <c:pt idx="1037">
                  <c:v>9.3457943925233638E-3</c:v>
                </c:pt>
                <c:pt idx="1038">
                  <c:v>9.433962264150943E-3</c:v>
                </c:pt>
                <c:pt idx="1039">
                  <c:v>9.433962264150943E-3</c:v>
                </c:pt>
                <c:pt idx="1040">
                  <c:v>9.433962264150943E-3</c:v>
                </c:pt>
                <c:pt idx="1041">
                  <c:v>8.8495575221238937E-3</c:v>
                </c:pt>
                <c:pt idx="1042">
                  <c:v>8.6206896551724137E-3</c:v>
                </c:pt>
                <c:pt idx="1043">
                  <c:v>8.6206896551724137E-3</c:v>
                </c:pt>
                <c:pt idx="1044">
                  <c:v>8.6956521739130436E-3</c:v>
                </c:pt>
                <c:pt idx="1045">
                  <c:v>8.6206896551724137E-3</c:v>
                </c:pt>
                <c:pt idx="1046">
                  <c:v>8.6956521739130436E-3</c:v>
                </c:pt>
                <c:pt idx="1047">
                  <c:v>8.771929824561403E-3</c:v>
                </c:pt>
                <c:pt idx="1048">
                  <c:v>8.6206896551724137E-3</c:v>
                </c:pt>
                <c:pt idx="1049">
                  <c:v>8.771929824561403E-3</c:v>
                </c:pt>
                <c:pt idx="1050">
                  <c:v>8.771929824561403E-3</c:v>
                </c:pt>
                <c:pt idx="1051">
                  <c:v>8.771929824561403E-3</c:v>
                </c:pt>
                <c:pt idx="1052">
                  <c:v>8.8495575221238937E-3</c:v>
                </c:pt>
                <c:pt idx="1053">
                  <c:v>8.771929824561403E-3</c:v>
                </c:pt>
                <c:pt idx="1054">
                  <c:v>8.5470085470085479E-3</c:v>
                </c:pt>
                <c:pt idx="1055">
                  <c:v>8.6206896551724137E-3</c:v>
                </c:pt>
                <c:pt idx="1056">
                  <c:v>8.5470085470085479E-3</c:v>
                </c:pt>
                <c:pt idx="1057">
                  <c:v>8.6956521739130436E-3</c:v>
                </c:pt>
                <c:pt idx="1058">
                  <c:v>8.8495575221238937E-3</c:v>
                </c:pt>
                <c:pt idx="1059">
                  <c:v>8.771929824561403E-3</c:v>
                </c:pt>
                <c:pt idx="1060">
                  <c:v>8.6206896551724137E-3</c:v>
                </c:pt>
                <c:pt idx="1061">
                  <c:v>9.2592592592592587E-3</c:v>
                </c:pt>
                <c:pt idx="1062">
                  <c:v>9.433962264150943E-3</c:v>
                </c:pt>
                <c:pt idx="1063">
                  <c:v>9.3457943925233638E-3</c:v>
                </c:pt>
                <c:pt idx="1064">
                  <c:v>9.3457943925233638E-3</c:v>
                </c:pt>
                <c:pt idx="1065">
                  <c:v>9.2592592592592587E-3</c:v>
                </c:pt>
                <c:pt idx="1066">
                  <c:v>9.2592592592592587E-3</c:v>
                </c:pt>
                <c:pt idx="1067">
                  <c:v>9.1743119266055051E-3</c:v>
                </c:pt>
                <c:pt idx="1068">
                  <c:v>9.1743119266055051E-3</c:v>
                </c:pt>
                <c:pt idx="1069">
                  <c:v>9.2592592592592587E-3</c:v>
                </c:pt>
                <c:pt idx="1070">
                  <c:v>9.1743119266055051E-3</c:v>
                </c:pt>
                <c:pt idx="1071">
                  <c:v>6.9444444444444441E-3</c:v>
                </c:pt>
                <c:pt idx="1072">
                  <c:v>1.0869565217391304E-2</c:v>
                </c:pt>
                <c:pt idx="1073">
                  <c:v>1.0752688172043012E-2</c:v>
                </c:pt>
                <c:pt idx="1074">
                  <c:v>1.0752688172043012E-2</c:v>
                </c:pt>
                <c:pt idx="1075">
                  <c:v>1.0869565217391304E-2</c:v>
                </c:pt>
                <c:pt idx="1076">
                  <c:v>1.0638297872340425E-2</c:v>
                </c:pt>
                <c:pt idx="1077">
                  <c:v>1.0638297872340425E-2</c:v>
                </c:pt>
                <c:pt idx="1078">
                  <c:v>1.0869565217391304E-2</c:v>
                </c:pt>
                <c:pt idx="1079">
                  <c:v>6.9444444444444441E-3</c:v>
                </c:pt>
                <c:pt idx="1080">
                  <c:v>1.0869565217391304E-2</c:v>
                </c:pt>
                <c:pt idx="1081">
                  <c:v>6.8027210884353739E-3</c:v>
                </c:pt>
                <c:pt idx="1082">
                  <c:v>6.8027210884353739E-3</c:v>
                </c:pt>
                <c:pt idx="1083">
                  <c:v>6.8493150684931503E-3</c:v>
                </c:pt>
                <c:pt idx="1084">
                  <c:v>6.8493150684931503E-3</c:v>
                </c:pt>
                <c:pt idx="1085">
                  <c:v>6.8027210884353739E-3</c:v>
                </c:pt>
                <c:pt idx="1086">
                  <c:v>6.8493150684931503E-3</c:v>
                </c:pt>
                <c:pt idx="1087">
                  <c:v>6.8493150684931503E-3</c:v>
                </c:pt>
                <c:pt idx="1088">
                  <c:v>6.8027210884353739E-3</c:v>
                </c:pt>
                <c:pt idx="1089">
                  <c:v>6.9444444444444441E-3</c:v>
                </c:pt>
                <c:pt idx="1090">
                  <c:v>6.8493150684931503E-3</c:v>
                </c:pt>
                <c:pt idx="1091">
                  <c:v>6.8965517241379309E-3</c:v>
                </c:pt>
                <c:pt idx="1092">
                  <c:v>6.7567567567567571E-3</c:v>
                </c:pt>
                <c:pt idx="1093">
                  <c:v>6.8965517241379309E-3</c:v>
                </c:pt>
                <c:pt idx="1094">
                  <c:v>6.993006993006993E-3</c:v>
                </c:pt>
                <c:pt idx="1095">
                  <c:v>6.9444444444444441E-3</c:v>
                </c:pt>
                <c:pt idx="1096">
                  <c:v>6.8027210884353739E-3</c:v>
                </c:pt>
                <c:pt idx="1097">
                  <c:v>6.8493150684931503E-3</c:v>
                </c:pt>
                <c:pt idx="1098">
                  <c:v>6.9444444444444441E-3</c:v>
                </c:pt>
                <c:pt idx="1099">
                  <c:v>6.9444444444444441E-3</c:v>
                </c:pt>
                <c:pt idx="1100">
                  <c:v>#N/A</c:v>
                </c:pt>
                <c:pt idx="1101">
                  <c:v>7.6923076923076927E-3</c:v>
                </c:pt>
                <c:pt idx="1102">
                  <c:v>7.5187969924812026E-3</c:v>
                </c:pt>
                <c:pt idx="1103">
                  <c:v>#N/A</c:v>
                </c:pt>
                <c:pt idx="1104">
                  <c:v>7.6335877862595417E-3</c:v>
                </c:pt>
                <c:pt idx="1105">
                  <c:v>6.6225165562913907E-3</c:v>
                </c:pt>
                <c:pt idx="1106">
                  <c:v>7.5187969924812026E-3</c:v>
                </c:pt>
                <c:pt idx="1107">
                  <c:v>7.5187969924812026E-3</c:v>
                </c:pt>
                <c:pt idx="1108">
                  <c:v>7.6335877862595417E-3</c:v>
                </c:pt>
                <c:pt idx="1109">
                  <c:v>#N/A</c:v>
                </c:pt>
                <c:pt idx="1110">
                  <c:v>7.575757575757576E-3</c:v>
                </c:pt>
                <c:pt idx="1111">
                  <c:v>8.4745762711864406E-3</c:v>
                </c:pt>
                <c:pt idx="1112">
                  <c:v>8.6206896551724137E-3</c:v>
                </c:pt>
                <c:pt idx="1113">
                  <c:v>1.0869565217391304E-2</c:v>
                </c:pt>
                <c:pt idx="1114">
                  <c:v>8.4745762711864406E-3</c:v>
                </c:pt>
                <c:pt idx="1115">
                  <c:v>8.6206896551724137E-3</c:v>
                </c:pt>
                <c:pt idx="1116">
                  <c:v>8.4745762711864406E-3</c:v>
                </c:pt>
                <c:pt idx="1117">
                  <c:v>8.4745762711864406E-3</c:v>
                </c:pt>
                <c:pt idx="1118">
                  <c:v>8.4033613445378148E-3</c:v>
                </c:pt>
                <c:pt idx="1119">
                  <c:v>8.5470085470085479E-3</c:v>
                </c:pt>
                <c:pt idx="1120">
                  <c:v>7.9365079365079361E-3</c:v>
                </c:pt>
                <c:pt idx="1121">
                  <c:v>7.7519379844961239E-3</c:v>
                </c:pt>
                <c:pt idx="1122">
                  <c:v>7.8125E-3</c:v>
                </c:pt>
                <c:pt idx="1123">
                  <c:v>8.3333333333333332E-3</c:v>
                </c:pt>
                <c:pt idx="1124">
                  <c:v>7.8125E-3</c:v>
                </c:pt>
                <c:pt idx="1125">
                  <c:v>7.9365079365079361E-3</c:v>
                </c:pt>
                <c:pt idx="1126">
                  <c:v>7.874015748031496E-3</c:v>
                </c:pt>
                <c:pt idx="1127">
                  <c:v>7.7519379844961239E-3</c:v>
                </c:pt>
                <c:pt idx="1128">
                  <c:v>8.2644628099173556E-3</c:v>
                </c:pt>
                <c:pt idx="1129">
                  <c:v>8.3333333333333332E-3</c:v>
                </c:pt>
                <c:pt idx="1130">
                  <c:v>7.8125E-3</c:v>
                </c:pt>
                <c:pt idx="1131">
                  <c:v>7.8125E-3</c:v>
                </c:pt>
                <c:pt idx="1132">
                  <c:v>7.9365079365079361E-3</c:v>
                </c:pt>
                <c:pt idx="1133">
                  <c:v>7.874015748031496E-3</c:v>
                </c:pt>
                <c:pt idx="1134">
                  <c:v>7.9365079365079361E-3</c:v>
                </c:pt>
                <c:pt idx="1135">
                  <c:v>8.2644628099173556E-3</c:v>
                </c:pt>
                <c:pt idx="1136">
                  <c:v>7.9365079365079361E-3</c:v>
                </c:pt>
                <c:pt idx="1137">
                  <c:v>7.9365079365079361E-3</c:v>
                </c:pt>
                <c:pt idx="1138">
                  <c:v>7.8125E-3</c:v>
                </c:pt>
                <c:pt idx="1139">
                  <c:v>8.0000000000000002E-3</c:v>
                </c:pt>
                <c:pt idx="1140">
                  <c:v>8.3333333333333332E-3</c:v>
                </c:pt>
                <c:pt idx="1141">
                  <c:v>7.9365079365079361E-3</c:v>
                </c:pt>
                <c:pt idx="1142">
                  <c:v>7.8125E-3</c:v>
                </c:pt>
                <c:pt idx="1143">
                  <c:v>7.7519379844961239E-3</c:v>
                </c:pt>
                <c:pt idx="1144">
                  <c:v>7.8125E-3</c:v>
                </c:pt>
                <c:pt idx="1145">
                  <c:v>8.3333333333333332E-3</c:v>
                </c:pt>
                <c:pt idx="1146">
                  <c:v>7.8125E-3</c:v>
                </c:pt>
                <c:pt idx="1147">
                  <c:v>8.3333333333333332E-3</c:v>
                </c:pt>
                <c:pt idx="1148">
                  <c:v>7.9365079365079361E-3</c:v>
                </c:pt>
                <c:pt idx="1149">
                  <c:v>7.8125E-3</c:v>
                </c:pt>
                <c:pt idx="1150">
                  <c:v>7.8125E-3</c:v>
                </c:pt>
                <c:pt idx="1151">
                  <c:v>7.9365079365079361E-3</c:v>
                </c:pt>
                <c:pt idx="1152">
                  <c:v>8.3333333333333332E-3</c:v>
                </c:pt>
                <c:pt idx="1153">
                  <c:v>7.874015748031496E-3</c:v>
                </c:pt>
                <c:pt idx="1154">
                  <c:v>7.8125E-3</c:v>
                </c:pt>
                <c:pt idx="1155">
                  <c:v>7.874015748031496E-3</c:v>
                </c:pt>
                <c:pt idx="1156">
                  <c:v>7.7519379844961239E-3</c:v>
                </c:pt>
                <c:pt idx="1157">
                  <c:v>7.874015748031496E-3</c:v>
                </c:pt>
                <c:pt idx="1158">
                  <c:v>7.9365079365079361E-3</c:v>
                </c:pt>
                <c:pt idx="1159">
                  <c:v>8.3333333333333332E-3</c:v>
                </c:pt>
                <c:pt idx="1160">
                  <c:v>8.2644628099173556E-3</c:v>
                </c:pt>
                <c:pt idx="1161">
                  <c:v>7.7519379844961239E-3</c:v>
                </c:pt>
                <c:pt idx="1162">
                  <c:v>7.9365079365079361E-3</c:v>
                </c:pt>
                <c:pt idx="1163">
                  <c:v>8.2644628099173556E-3</c:v>
                </c:pt>
                <c:pt idx="1164">
                  <c:v>8.3333333333333332E-3</c:v>
                </c:pt>
                <c:pt idx="1165">
                  <c:v>7.9365079365079361E-3</c:v>
                </c:pt>
                <c:pt idx="1166">
                  <c:v>7.8125E-3</c:v>
                </c:pt>
                <c:pt idx="1167">
                  <c:v>7.7519379844961239E-3</c:v>
                </c:pt>
                <c:pt idx="1168">
                  <c:v>7.874015748031496E-3</c:v>
                </c:pt>
                <c:pt idx="1169">
                  <c:v>7.8125E-3</c:v>
                </c:pt>
                <c:pt idx="1170">
                  <c:v>7.9365079365079361E-3</c:v>
                </c:pt>
                <c:pt idx="1171">
                  <c:v>7.9365079365079361E-3</c:v>
                </c:pt>
                <c:pt idx="1172">
                  <c:v>8.130081300813009E-3</c:v>
                </c:pt>
                <c:pt idx="1173">
                  <c:v>7.7519379844961239E-3</c:v>
                </c:pt>
                <c:pt idx="1174">
                  <c:v>7.8125E-3</c:v>
                </c:pt>
                <c:pt idx="1175">
                  <c:v>7.8125E-3</c:v>
                </c:pt>
                <c:pt idx="1176">
                  <c:v>7.9365079365079361E-3</c:v>
                </c:pt>
                <c:pt idx="1177">
                  <c:v>7.874015748031496E-3</c:v>
                </c:pt>
                <c:pt idx="1178">
                  <c:v>7.9365079365079361E-3</c:v>
                </c:pt>
                <c:pt idx="1179">
                  <c:v>7.7519379844961239E-3</c:v>
                </c:pt>
                <c:pt idx="1180">
                  <c:v>7.9365079365079361E-3</c:v>
                </c:pt>
                <c:pt idx="1181">
                  <c:v>7.874015748031496E-3</c:v>
                </c:pt>
                <c:pt idx="1182">
                  <c:v>7.8125E-3</c:v>
                </c:pt>
                <c:pt idx="1183">
                  <c:v>7.874015748031496E-3</c:v>
                </c:pt>
                <c:pt idx="1184">
                  <c:v>8.3333333333333332E-3</c:v>
                </c:pt>
                <c:pt idx="1185">
                  <c:v>8.0000000000000002E-3</c:v>
                </c:pt>
                <c:pt idx="1186">
                  <c:v>8.2644628099173556E-3</c:v>
                </c:pt>
                <c:pt idx="1187">
                  <c:v>8.130081300813009E-3</c:v>
                </c:pt>
                <c:pt idx="1188">
                  <c:v>7.8125E-3</c:v>
                </c:pt>
                <c:pt idx="1189">
                  <c:v>7.874015748031496E-3</c:v>
                </c:pt>
                <c:pt idx="1190">
                  <c:v>8.2644628099173556E-3</c:v>
                </c:pt>
                <c:pt idx="1191">
                  <c:v>7.874015748031496E-3</c:v>
                </c:pt>
                <c:pt idx="1192">
                  <c:v>7.9365079365079361E-3</c:v>
                </c:pt>
                <c:pt idx="1193">
                  <c:v>7.9365079365079361E-3</c:v>
                </c:pt>
                <c:pt idx="1194">
                  <c:v>8.2644628099173556E-3</c:v>
                </c:pt>
                <c:pt idx="1195">
                  <c:v>7.7519379844961239E-3</c:v>
                </c:pt>
                <c:pt idx="1196">
                  <c:v>7.7519379844961239E-3</c:v>
                </c:pt>
                <c:pt idx="1197">
                  <c:v>8.130081300813009E-3</c:v>
                </c:pt>
                <c:pt idx="1198">
                  <c:v>7.9365079365079361E-3</c:v>
                </c:pt>
                <c:pt idx="1199">
                  <c:v>7.874015748031496E-3</c:v>
                </c:pt>
                <c:pt idx="1200">
                  <c:v>7.9365079365079361E-3</c:v>
                </c:pt>
                <c:pt idx="1201">
                  <c:v>7.9365079365079361E-3</c:v>
                </c:pt>
                <c:pt idx="1202">
                  <c:v>8.2644628099173556E-3</c:v>
                </c:pt>
                <c:pt idx="1203">
                  <c:v>7.9365079365079361E-3</c:v>
                </c:pt>
                <c:pt idx="1204">
                  <c:v>7.8125E-3</c:v>
                </c:pt>
                <c:pt idx="1205">
                  <c:v>8.0000000000000002E-3</c:v>
                </c:pt>
                <c:pt idx="1206">
                  <c:v>8.2644628099173556E-3</c:v>
                </c:pt>
                <c:pt idx="1207">
                  <c:v>8.3333333333333332E-3</c:v>
                </c:pt>
                <c:pt idx="1208">
                  <c:v>7.874015748031496E-3</c:v>
                </c:pt>
                <c:pt idx="1209">
                  <c:v>7.9365079365079361E-3</c:v>
                </c:pt>
                <c:pt idx="1210">
                  <c:v>5.9523809523809521E-3</c:v>
                </c:pt>
                <c:pt idx="1211">
                  <c:v>5.8139534883720929E-3</c:v>
                </c:pt>
                <c:pt idx="1212">
                  <c:v>5.8139534883720929E-3</c:v>
                </c:pt>
                <c:pt idx="1213">
                  <c:v>5.9171597633136093E-3</c:v>
                </c:pt>
                <c:pt idx="1214">
                  <c:v>5.9523809523809521E-3</c:v>
                </c:pt>
                <c:pt idx="1215">
                  <c:v>5.8823529411764705E-3</c:v>
                </c:pt>
                <c:pt idx="1216">
                  <c:v>5.8479532163742687E-3</c:v>
                </c:pt>
                <c:pt idx="1217">
                  <c:v>5.8139534883720929E-3</c:v>
                </c:pt>
                <c:pt idx="1218">
                  <c:v>5.7803468208092483E-3</c:v>
                </c:pt>
                <c:pt idx="1219">
                  <c:v>#N/A</c:v>
                </c:pt>
                <c:pt idx="1220">
                  <c:v>#N/A</c:v>
                </c:pt>
                <c:pt idx="1221">
                  <c:v>5.8823529411764705E-3</c:v>
                </c:pt>
                <c:pt idx="1222">
                  <c:v>5.9171597633136093E-3</c:v>
                </c:pt>
                <c:pt idx="1223">
                  <c:v>5.9523809523809521E-3</c:v>
                </c:pt>
                <c:pt idx="1224">
                  <c:v>5.9171597633136093E-3</c:v>
                </c:pt>
                <c:pt idx="1225">
                  <c:v>5.8479532163742687E-3</c:v>
                </c:pt>
                <c:pt idx="1226">
                  <c:v>5.7803468208092483E-3</c:v>
                </c:pt>
                <c:pt idx="1227">
                  <c:v>5.7803468208092483E-3</c:v>
                </c:pt>
                <c:pt idx="1228">
                  <c:v>5.7803468208092483E-3</c:v>
                </c:pt>
                <c:pt idx="1229">
                  <c:v>5.7803468208092483E-3</c:v>
                </c:pt>
                <c:pt idx="1230">
                  <c:v>5.8823529411764705E-3</c:v>
                </c:pt>
                <c:pt idx="1231">
                  <c:v>6.2500000000000003E-3</c:v>
                </c:pt>
                <c:pt idx="1232">
                  <c:v>9.8039215686274508E-3</c:v>
                </c:pt>
                <c:pt idx="1233">
                  <c:v>6.0975609756097563E-3</c:v>
                </c:pt>
                <c:pt idx="1234">
                  <c:v>6.1728395061728392E-3</c:v>
                </c:pt>
                <c:pt idx="1235">
                  <c:v>6.2500000000000003E-3</c:v>
                </c:pt>
                <c:pt idx="1236">
                  <c:v>6.2111801242236021E-3</c:v>
                </c:pt>
                <c:pt idx="1237">
                  <c:v>6.0975609756097563E-3</c:v>
                </c:pt>
                <c:pt idx="1238">
                  <c:v>6.1728395061728392E-3</c:v>
                </c:pt>
                <c:pt idx="1239">
                  <c:v>6.1349693251533744E-3</c:v>
                </c:pt>
                <c:pt idx="1240">
                  <c:v>#N/A</c:v>
                </c:pt>
                <c:pt idx="1241">
                  <c:v>6.9444444444444441E-3</c:v>
                </c:pt>
                <c:pt idx="1242">
                  <c:v>7.0422535211267607E-3</c:v>
                </c:pt>
                <c:pt idx="1243">
                  <c:v>9.8039215686274508E-3</c:v>
                </c:pt>
                <c:pt idx="1244">
                  <c:v>6.9444444444444441E-3</c:v>
                </c:pt>
                <c:pt idx="1245">
                  <c:v>1.020408163265306E-2</c:v>
                </c:pt>
                <c:pt idx="1246">
                  <c:v>7.0422535211267607E-3</c:v>
                </c:pt>
                <c:pt idx="1247">
                  <c:v>7.0921985815602835E-3</c:v>
                </c:pt>
                <c:pt idx="1248">
                  <c:v>6.9444444444444441E-3</c:v>
                </c:pt>
                <c:pt idx="1249">
                  <c:v>6.9444444444444441E-3</c:v>
                </c:pt>
                <c:pt idx="1250">
                  <c:v>6.9444444444444441E-3</c:v>
                </c:pt>
                <c:pt idx="1251">
                  <c:v>6.993006993006993E-3</c:v>
                </c:pt>
                <c:pt idx="1252">
                  <c:v>7.1942446043165471E-3</c:v>
                </c:pt>
                <c:pt idx="1253">
                  <c:v>6.993006993006993E-3</c:v>
                </c:pt>
                <c:pt idx="1254">
                  <c:v>7.0921985815602835E-3</c:v>
                </c:pt>
                <c:pt idx="1255">
                  <c:v>7.1942446043165471E-3</c:v>
                </c:pt>
                <c:pt idx="1256">
                  <c:v>7.1942446043165471E-3</c:v>
                </c:pt>
                <c:pt idx="1257">
                  <c:v>7.1942446043165471E-3</c:v>
                </c:pt>
                <c:pt idx="1258">
                  <c:v>7.0921985815602835E-3</c:v>
                </c:pt>
                <c:pt idx="1259">
                  <c:v>7.0422535211267607E-3</c:v>
                </c:pt>
                <c:pt idx="1260">
                  <c:v>7.0422535211267607E-3</c:v>
                </c:pt>
                <c:pt idx="1261">
                  <c:v>7.1942446043165471E-3</c:v>
                </c:pt>
                <c:pt idx="1262">
                  <c:v>7.0921985815602835E-3</c:v>
                </c:pt>
                <c:pt idx="1263">
                  <c:v>7.0921985815602835E-3</c:v>
                </c:pt>
                <c:pt idx="1264">
                  <c:v>7.0921985815602835E-3</c:v>
                </c:pt>
                <c:pt idx="1265">
                  <c:v>7.1428571428571426E-3</c:v>
                </c:pt>
                <c:pt idx="1266">
                  <c:v>7.1428571428571426E-3</c:v>
                </c:pt>
                <c:pt idx="1267">
                  <c:v>7.1942446043165471E-3</c:v>
                </c:pt>
                <c:pt idx="1268">
                  <c:v>7.0921985815602835E-3</c:v>
                </c:pt>
                <c:pt idx="1269">
                  <c:v>7.1428571428571426E-3</c:v>
                </c:pt>
                <c:pt idx="1270">
                  <c:v>7.0921985815602835E-3</c:v>
                </c:pt>
                <c:pt idx="1271">
                  <c:v>7.9365079365079361E-3</c:v>
                </c:pt>
                <c:pt idx="1272">
                  <c:v>7.874015748031496E-3</c:v>
                </c:pt>
                <c:pt idx="1273">
                  <c:v>7.8125E-3</c:v>
                </c:pt>
                <c:pt idx="1274">
                  <c:v>7.8125E-3</c:v>
                </c:pt>
                <c:pt idx="1275">
                  <c:v>7.7519379844961239E-3</c:v>
                </c:pt>
                <c:pt idx="1276">
                  <c:v>8.130081300813009E-3</c:v>
                </c:pt>
                <c:pt idx="1277">
                  <c:v>7.7519379844961239E-3</c:v>
                </c:pt>
                <c:pt idx="1278">
                  <c:v>7.9365079365079361E-3</c:v>
                </c:pt>
                <c:pt idx="1279">
                  <c:v>7.874015748031496E-3</c:v>
                </c:pt>
                <c:pt idx="1280">
                  <c:v>7.9365079365079361E-3</c:v>
                </c:pt>
                <c:pt idx="1281">
                  <c:v>7.6923076923076927E-3</c:v>
                </c:pt>
                <c:pt idx="1282">
                  <c:v>1.0752688172043012E-2</c:v>
                </c:pt>
                <c:pt idx="1283">
                  <c:v>7.575757575757576E-3</c:v>
                </c:pt>
                <c:pt idx="1284">
                  <c:v>7.575757575757576E-3</c:v>
                </c:pt>
                <c:pt idx="1285">
                  <c:v>7.5187969924812026E-3</c:v>
                </c:pt>
                <c:pt idx="1286">
                  <c:v>7.5187969924812026E-3</c:v>
                </c:pt>
                <c:pt idx="1287">
                  <c:v>7.462686567164179E-3</c:v>
                </c:pt>
                <c:pt idx="1288">
                  <c:v>7.6923076923076927E-3</c:v>
                </c:pt>
                <c:pt idx="1289">
                  <c:v>7.575757575757576E-3</c:v>
                </c:pt>
                <c:pt idx="1290">
                  <c:v>#N/A</c:v>
                </c:pt>
                <c:pt idx="1291">
                  <c:v>8.3333333333333332E-3</c:v>
                </c:pt>
                <c:pt idx="1292">
                  <c:v>8.4033613445378148E-3</c:v>
                </c:pt>
                <c:pt idx="1293">
                  <c:v>8.4745762711864406E-3</c:v>
                </c:pt>
                <c:pt idx="1294">
                  <c:v>8.3333333333333332E-3</c:v>
                </c:pt>
                <c:pt idx="1295">
                  <c:v>8.2644628099173556E-3</c:v>
                </c:pt>
                <c:pt idx="1296">
                  <c:v>8.3333333333333332E-3</c:v>
                </c:pt>
                <c:pt idx="1297">
                  <c:v>8.4033613445378148E-3</c:v>
                </c:pt>
                <c:pt idx="1298">
                  <c:v>8.0000000000000002E-3</c:v>
                </c:pt>
                <c:pt idx="1299">
                  <c:v>8.3333333333333332E-3</c:v>
                </c:pt>
                <c:pt idx="1300">
                  <c:v>8.3333333333333332E-3</c:v>
                </c:pt>
                <c:pt idx="1301">
                  <c:v>7.1942446043165471E-3</c:v>
                </c:pt>
                <c:pt idx="1302">
                  <c:v>7.1942446043165471E-3</c:v>
                </c:pt>
                <c:pt idx="1303">
                  <c:v>7.3529411764705881E-3</c:v>
                </c:pt>
                <c:pt idx="1304">
                  <c:v>7.2992700729927005E-3</c:v>
                </c:pt>
                <c:pt idx="1305">
                  <c:v>7.1942446043165471E-3</c:v>
                </c:pt>
                <c:pt idx="1306">
                  <c:v>7.1942446043165471E-3</c:v>
                </c:pt>
                <c:pt idx="1307">
                  <c:v>7.246376811594203E-3</c:v>
                </c:pt>
                <c:pt idx="1308">
                  <c:v>7.246376811594203E-3</c:v>
                </c:pt>
                <c:pt idx="1309">
                  <c:v>7.4074074074074077E-3</c:v>
                </c:pt>
                <c:pt idx="1310">
                  <c:v>#N/A</c:v>
                </c:pt>
                <c:pt idx="1311">
                  <c:v>6.2893081761006293E-3</c:v>
                </c:pt>
                <c:pt idx="1312">
                  <c:v>6.2500000000000003E-3</c:v>
                </c:pt>
                <c:pt idx="1313">
                  <c:v>6.2500000000000003E-3</c:v>
                </c:pt>
                <c:pt idx="1314">
                  <c:v>6.1728395061728392E-3</c:v>
                </c:pt>
                <c:pt idx="1315">
                  <c:v>6.2500000000000003E-3</c:v>
                </c:pt>
                <c:pt idx="1316">
                  <c:v>6.2893081761006293E-3</c:v>
                </c:pt>
                <c:pt idx="1317">
                  <c:v>6.1728395061728392E-3</c:v>
                </c:pt>
                <c:pt idx="1318">
                  <c:v>6.2500000000000003E-3</c:v>
                </c:pt>
                <c:pt idx="1319">
                  <c:v>6.2500000000000003E-3</c:v>
                </c:pt>
                <c:pt idx="1320">
                  <c:v>6.3291139240506328E-3</c:v>
                </c:pt>
                <c:pt idx="1321">
                  <c:v>6.2893081761006293E-3</c:v>
                </c:pt>
                <c:pt idx="1322">
                  <c:v>6.2111801242236021E-3</c:v>
                </c:pt>
                <c:pt idx="1323">
                  <c:v>6.2893081761006293E-3</c:v>
                </c:pt>
                <c:pt idx="1324">
                  <c:v>6.1349693251533744E-3</c:v>
                </c:pt>
                <c:pt idx="1325">
                  <c:v>6.2111801242236021E-3</c:v>
                </c:pt>
                <c:pt idx="1326">
                  <c:v>6.1349693251533744E-3</c:v>
                </c:pt>
                <c:pt idx="1327">
                  <c:v>6.1349693251533744E-3</c:v>
                </c:pt>
                <c:pt idx="1328">
                  <c:v>6.2893081761006293E-3</c:v>
                </c:pt>
                <c:pt idx="1329">
                  <c:v>6.1728395061728392E-3</c:v>
                </c:pt>
                <c:pt idx="1330">
                  <c:v>#N/A</c:v>
                </c:pt>
                <c:pt idx="1331">
                  <c:v>6.5789473684210523E-3</c:v>
                </c:pt>
                <c:pt idx="1332">
                  <c:v>1.0752688172043012E-2</c:v>
                </c:pt>
                <c:pt idx="1333">
                  <c:v>6.5789473684210523E-3</c:v>
                </c:pt>
                <c:pt idx="1334">
                  <c:v>6.4935064935064939E-3</c:v>
                </c:pt>
                <c:pt idx="1335">
                  <c:v>6.5359477124183009E-3</c:v>
                </c:pt>
                <c:pt idx="1336">
                  <c:v>1.0869565217391304E-2</c:v>
                </c:pt>
                <c:pt idx="1337">
                  <c:v>6.4935064935064939E-3</c:v>
                </c:pt>
                <c:pt idx="1338">
                  <c:v>6.6225165562913907E-3</c:v>
                </c:pt>
                <c:pt idx="1339">
                  <c:v>6.4935064935064939E-3</c:v>
                </c:pt>
                <c:pt idx="1340">
                  <c:v>6.6225165562913907E-3</c:v>
                </c:pt>
                <c:pt idx="1341">
                  <c:v>6.7114093959731542E-3</c:v>
                </c:pt>
                <c:pt idx="1342">
                  <c:v>1.0752688172043012E-2</c:v>
                </c:pt>
                <c:pt idx="1343">
                  <c:v>6.8965517241379309E-3</c:v>
                </c:pt>
                <c:pt idx="1344">
                  <c:v>6.6666666666666671E-3</c:v>
                </c:pt>
                <c:pt idx="1345">
                  <c:v>6.6225165562913907E-3</c:v>
                </c:pt>
                <c:pt idx="1346">
                  <c:v>6.6225165562913907E-3</c:v>
                </c:pt>
                <c:pt idx="1347">
                  <c:v>6.5789473684210523E-3</c:v>
                </c:pt>
                <c:pt idx="1348">
                  <c:v>6.7114093959731542E-3</c:v>
                </c:pt>
                <c:pt idx="1349">
                  <c:v>6.5789473684210523E-3</c:v>
                </c:pt>
                <c:pt idx="1350">
                  <c:v>6.6666666666666671E-3</c:v>
                </c:pt>
                <c:pt idx="1351">
                  <c:v>7.6335877862595417E-3</c:v>
                </c:pt>
                <c:pt idx="1352">
                  <c:v>7.6335877862595417E-3</c:v>
                </c:pt>
                <c:pt idx="1353">
                  <c:v>7.6335877862595417E-3</c:v>
                </c:pt>
                <c:pt idx="1354">
                  <c:v>7.575757575757576E-3</c:v>
                </c:pt>
                <c:pt idx="1355">
                  <c:v>7.5187969924812026E-3</c:v>
                </c:pt>
                <c:pt idx="1356">
                  <c:v>7.7519379844961239E-3</c:v>
                </c:pt>
                <c:pt idx="1357">
                  <c:v>7.5187969924812026E-3</c:v>
                </c:pt>
                <c:pt idx="1358">
                  <c:v>7.7519379844961239E-3</c:v>
                </c:pt>
                <c:pt idx="1359">
                  <c:v>7.5187969924812026E-3</c:v>
                </c:pt>
                <c:pt idx="1360">
                  <c:v>7.6335877862595417E-3</c:v>
                </c:pt>
                <c:pt idx="1361">
                  <c:v>7.7519379844961239E-3</c:v>
                </c:pt>
                <c:pt idx="1362">
                  <c:v>7.6335877862595417E-3</c:v>
                </c:pt>
                <c:pt idx="1363">
                  <c:v>7.575757575757576E-3</c:v>
                </c:pt>
                <c:pt idx="1364">
                  <c:v>7.6335877862595417E-3</c:v>
                </c:pt>
                <c:pt idx="1365">
                  <c:v>7.5187969924812026E-3</c:v>
                </c:pt>
                <c:pt idx="1366">
                  <c:v>7.5187969924812026E-3</c:v>
                </c:pt>
                <c:pt idx="1367">
                  <c:v>7.6335877862595417E-3</c:v>
                </c:pt>
                <c:pt idx="1368">
                  <c:v>7.5187969924812026E-3</c:v>
                </c:pt>
                <c:pt idx="1369">
                  <c:v>7.7519379844961239E-3</c:v>
                </c:pt>
                <c:pt idx="1370">
                  <c:v>7.6335877862595417E-3</c:v>
                </c:pt>
                <c:pt idx="1371">
                  <c:v>9.0090090090090089E-3</c:v>
                </c:pt>
                <c:pt idx="1372">
                  <c:v>8.8495575221238937E-3</c:v>
                </c:pt>
                <c:pt idx="1373">
                  <c:v>9.0090090090090089E-3</c:v>
                </c:pt>
                <c:pt idx="1374">
                  <c:v>9.0909090909090905E-3</c:v>
                </c:pt>
                <c:pt idx="1375">
                  <c:v>9.0090090090090089E-3</c:v>
                </c:pt>
                <c:pt idx="1376">
                  <c:v>8.8495575221238937E-3</c:v>
                </c:pt>
                <c:pt idx="1377">
                  <c:v>8.8495575221238937E-3</c:v>
                </c:pt>
                <c:pt idx="1378">
                  <c:v>8.9285714285714281E-3</c:v>
                </c:pt>
                <c:pt idx="1379">
                  <c:v>9.0090090090090089E-3</c:v>
                </c:pt>
                <c:pt idx="1380">
                  <c:v>9.0909090909090905E-3</c:v>
                </c:pt>
                <c:pt idx="1381">
                  <c:v>7.1428571428571426E-3</c:v>
                </c:pt>
                <c:pt idx="1382">
                  <c:v>7.1942446043165471E-3</c:v>
                </c:pt>
                <c:pt idx="1383">
                  <c:v>7.1428571428571426E-3</c:v>
                </c:pt>
                <c:pt idx="1384">
                  <c:v>7.0921985815602835E-3</c:v>
                </c:pt>
                <c:pt idx="1385">
                  <c:v>7.1942446043165471E-3</c:v>
                </c:pt>
                <c:pt idx="1386">
                  <c:v>7.1428571428571426E-3</c:v>
                </c:pt>
                <c:pt idx="1387">
                  <c:v>7.0921985815602835E-3</c:v>
                </c:pt>
                <c:pt idx="1388">
                  <c:v>7.1428571428571426E-3</c:v>
                </c:pt>
                <c:pt idx="1389">
                  <c:v>7.1428571428571426E-3</c:v>
                </c:pt>
                <c:pt idx="1390">
                  <c:v>7.1942446043165471E-3</c:v>
                </c:pt>
                <c:pt idx="1391">
                  <c:v>7.0422535211267607E-3</c:v>
                </c:pt>
                <c:pt idx="1392">
                  <c:v>7.1942446043165471E-3</c:v>
                </c:pt>
                <c:pt idx="1393">
                  <c:v>7.1942446043165471E-3</c:v>
                </c:pt>
                <c:pt idx="1394">
                  <c:v>7.0921985815602835E-3</c:v>
                </c:pt>
                <c:pt idx="1395">
                  <c:v>7.1428571428571426E-3</c:v>
                </c:pt>
                <c:pt idx="1396">
                  <c:v>7.0921985815602835E-3</c:v>
                </c:pt>
                <c:pt idx="1397">
                  <c:v>7.0422535211267607E-3</c:v>
                </c:pt>
                <c:pt idx="1398">
                  <c:v>7.1428571428571426E-3</c:v>
                </c:pt>
                <c:pt idx="1399">
                  <c:v>6.993006993006993E-3</c:v>
                </c:pt>
                <c:pt idx="1400">
                  <c:v>7.1428571428571426E-3</c:v>
                </c:pt>
                <c:pt idx="1401">
                  <c:v>1.282051282051282E-2</c:v>
                </c:pt>
                <c:pt idx="1402">
                  <c:v>1.282051282051282E-2</c:v>
                </c:pt>
                <c:pt idx="1403">
                  <c:v>1.282051282051282E-2</c:v>
                </c:pt>
                <c:pt idx="1404">
                  <c:v>1.282051282051282E-2</c:v>
                </c:pt>
                <c:pt idx="1405">
                  <c:v>1.2500000000000001E-2</c:v>
                </c:pt>
                <c:pt idx="1406">
                  <c:v>1.2658227848101266E-2</c:v>
                </c:pt>
                <c:pt idx="1407">
                  <c:v>1.282051282051282E-2</c:v>
                </c:pt>
                <c:pt idx="1408">
                  <c:v>1.2658227848101266E-2</c:v>
                </c:pt>
                <c:pt idx="1409">
                  <c:v>1.2500000000000001E-2</c:v>
                </c:pt>
                <c:pt idx="1410">
                  <c:v>1.2500000000000001E-2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1.2987012987012988E-2</c:v>
                </c:pt>
                <c:pt idx="1415">
                  <c:v>1.282051282051282E-2</c:v>
                </c:pt>
                <c:pt idx="1416">
                  <c:v>1.282051282051282E-2</c:v>
                </c:pt>
                <c:pt idx="1417">
                  <c:v>#N/A</c:v>
                </c:pt>
                <c:pt idx="1418">
                  <c:v>1.282051282051282E-2</c:v>
                </c:pt>
                <c:pt idx="1419">
                  <c:v>1.2658227848101266E-2</c:v>
                </c:pt>
                <c:pt idx="1420">
                  <c:v>1.2658227848101266E-2</c:v>
                </c:pt>
                <c:pt idx="1421">
                  <c:v>1.2658227848101266E-2</c:v>
                </c:pt>
                <c:pt idx="1422">
                  <c:v>1.0416666666666666E-2</c:v>
                </c:pt>
                <c:pt idx="1423">
                  <c:v>1.0309278350515464E-2</c:v>
                </c:pt>
                <c:pt idx="1424">
                  <c:v>1.0309278350515464E-2</c:v>
                </c:pt>
                <c:pt idx="1425">
                  <c:v>1.0526315789473684E-2</c:v>
                </c:pt>
                <c:pt idx="1426">
                  <c:v>1.0309278350515464E-2</c:v>
                </c:pt>
                <c:pt idx="1427">
                  <c:v>1.0309278350515464E-2</c:v>
                </c:pt>
                <c:pt idx="1428">
                  <c:v>1.0416666666666666E-2</c:v>
                </c:pt>
                <c:pt idx="1429">
                  <c:v>1.0309278350515464E-2</c:v>
                </c:pt>
                <c:pt idx="1430">
                  <c:v>1.0416666666666666E-2</c:v>
                </c:pt>
                <c:pt idx="1431">
                  <c:v>1.0526315789473684E-2</c:v>
                </c:pt>
                <c:pt idx="1432">
                  <c:v>#N/A</c:v>
                </c:pt>
                <c:pt idx="1433">
                  <c:v>1.0309278350515464E-2</c:v>
                </c:pt>
                <c:pt idx="1434">
                  <c:v>#N/A</c:v>
                </c:pt>
                <c:pt idx="1435">
                  <c:v>7.1942446043165471E-3</c:v>
                </c:pt>
                <c:pt idx="1436">
                  <c:v>1.020408163265306E-2</c:v>
                </c:pt>
                <c:pt idx="1437">
                  <c:v>1.0309278350515464E-2</c:v>
                </c:pt>
                <c:pt idx="1438">
                  <c:v>1.0526315789473684E-2</c:v>
                </c:pt>
                <c:pt idx="1439">
                  <c:v>1.0309278350515464E-2</c:v>
                </c:pt>
                <c:pt idx="1440">
                  <c:v>#N/A</c:v>
                </c:pt>
                <c:pt idx="1441">
                  <c:v>1.020408163265306E-2</c:v>
                </c:pt>
                <c:pt idx="1442">
                  <c:v>1.0309278350515464E-2</c:v>
                </c:pt>
                <c:pt idx="1443">
                  <c:v>8.771929824561403E-3</c:v>
                </c:pt>
                <c:pt idx="1444">
                  <c:v>8.6206896551724137E-3</c:v>
                </c:pt>
                <c:pt idx="1445">
                  <c:v>8.8495575221238937E-3</c:v>
                </c:pt>
                <c:pt idx="1446">
                  <c:v>8.6206896551724137E-3</c:v>
                </c:pt>
                <c:pt idx="1447">
                  <c:v>8.8495575221238937E-3</c:v>
                </c:pt>
                <c:pt idx="1448">
                  <c:v>8.8495575221238937E-3</c:v>
                </c:pt>
                <c:pt idx="1449">
                  <c:v>8.771929824561403E-3</c:v>
                </c:pt>
                <c:pt idx="1450">
                  <c:v>8.6206896551724137E-3</c:v>
                </c:pt>
                <c:pt idx="1451">
                  <c:v>8.771929824561403E-3</c:v>
                </c:pt>
                <c:pt idx="1452">
                  <c:v>8.6206896551724137E-3</c:v>
                </c:pt>
                <c:pt idx="1453">
                  <c:v>#N/A</c:v>
                </c:pt>
                <c:pt idx="1454">
                  <c:v>8.6206896551724137E-3</c:v>
                </c:pt>
                <c:pt idx="1455">
                  <c:v>8.5470085470085479E-3</c:v>
                </c:pt>
                <c:pt idx="1456">
                  <c:v>8.5470085470085479E-3</c:v>
                </c:pt>
                <c:pt idx="1457">
                  <c:v>8.5470085470085479E-3</c:v>
                </c:pt>
                <c:pt idx="1458">
                  <c:v>8.771929824561403E-3</c:v>
                </c:pt>
                <c:pt idx="1459">
                  <c:v>8.771929824561403E-3</c:v>
                </c:pt>
                <c:pt idx="1460">
                  <c:v>8.6206896551724137E-3</c:v>
                </c:pt>
                <c:pt idx="1461">
                  <c:v>8.5470085470085479E-3</c:v>
                </c:pt>
                <c:pt idx="1462">
                  <c:v>8.6956521739130436E-3</c:v>
                </c:pt>
                <c:pt idx="1463">
                  <c:v>#N/A</c:v>
                </c:pt>
                <c:pt idx="1464">
                  <c:v>5.9523809523809521E-3</c:v>
                </c:pt>
                <c:pt idx="1465">
                  <c:v>6.024096385542169E-3</c:v>
                </c:pt>
                <c:pt idx="1466">
                  <c:v>5.9523809523809521E-3</c:v>
                </c:pt>
                <c:pt idx="1467">
                  <c:v>6.0975609756097563E-3</c:v>
                </c:pt>
                <c:pt idx="1468">
                  <c:v>6.0975609756097563E-3</c:v>
                </c:pt>
                <c:pt idx="1469">
                  <c:v>6.1349693251533744E-3</c:v>
                </c:pt>
                <c:pt idx="1470">
                  <c:v>6.024096385542169E-3</c:v>
                </c:pt>
                <c:pt idx="1471">
                  <c:v>5.9523809523809521E-3</c:v>
                </c:pt>
                <c:pt idx="1472">
                  <c:v>6.0975609756097563E-3</c:v>
                </c:pt>
                <c:pt idx="1473">
                  <c:v>6.024096385542169E-3</c:v>
                </c:pt>
                <c:pt idx="1474">
                  <c:v>#N/A</c:v>
                </c:pt>
                <c:pt idx="1475">
                  <c:v>6.0606060606060606E-3</c:v>
                </c:pt>
                <c:pt idx="1476">
                  <c:v>#N/A</c:v>
                </c:pt>
                <c:pt idx="1477">
                  <c:v>#N/A</c:v>
                </c:pt>
                <c:pt idx="1478">
                  <c:v>6.024096385542169E-3</c:v>
                </c:pt>
                <c:pt idx="1479">
                  <c:v>5.9523809523809521E-3</c:v>
                </c:pt>
                <c:pt idx="1480">
                  <c:v>5.9880239520958087E-3</c:v>
                </c:pt>
                <c:pt idx="1481">
                  <c:v>6.1349693251533744E-3</c:v>
                </c:pt>
                <c:pt idx="1482">
                  <c:v>6.0606060606060606E-3</c:v>
                </c:pt>
                <c:pt idx="1483">
                  <c:v>5.9523809523809521E-3</c:v>
                </c:pt>
                <c:pt idx="1484">
                  <c:v>6.1349693251533744E-3</c:v>
                </c:pt>
                <c:pt idx="1485">
                  <c:v>5.9880239520958087E-3</c:v>
                </c:pt>
                <c:pt idx="1486">
                  <c:v>#N/A</c:v>
                </c:pt>
                <c:pt idx="1487">
                  <c:v>7.8125E-3</c:v>
                </c:pt>
                <c:pt idx="1488">
                  <c:v>7.6335877862595417E-3</c:v>
                </c:pt>
                <c:pt idx="1489">
                  <c:v>7.6923076923076927E-3</c:v>
                </c:pt>
                <c:pt idx="1490">
                  <c:v>7.6923076923076927E-3</c:v>
                </c:pt>
                <c:pt idx="1491">
                  <c:v>7.6335877862595417E-3</c:v>
                </c:pt>
                <c:pt idx="1492">
                  <c:v>7.575757575757576E-3</c:v>
                </c:pt>
                <c:pt idx="1493">
                  <c:v>7.6923076923076927E-3</c:v>
                </c:pt>
                <c:pt idx="1494">
                  <c:v>7.7519379844961239E-3</c:v>
                </c:pt>
                <c:pt idx="1495">
                  <c:v>7.8125E-3</c:v>
                </c:pt>
                <c:pt idx="1496">
                  <c:v>7.7519379844961239E-3</c:v>
                </c:pt>
                <c:pt idx="1497">
                  <c:v>7.575757575757576E-3</c:v>
                </c:pt>
                <c:pt idx="1498">
                  <c:v>7.7519379844961239E-3</c:v>
                </c:pt>
                <c:pt idx="1499">
                  <c:v>7.6335877862595417E-3</c:v>
                </c:pt>
                <c:pt idx="1500">
                  <c:v>7.575757575757576E-3</c:v>
                </c:pt>
                <c:pt idx="1501">
                  <c:v>7.8125E-3</c:v>
                </c:pt>
                <c:pt idx="1502">
                  <c:v>7.8125E-3</c:v>
                </c:pt>
                <c:pt idx="1503">
                  <c:v>7.575757575757576E-3</c:v>
                </c:pt>
                <c:pt idx="1504">
                  <c:v>7.6335877862595417E-3</c:v>
                </c:pt>
                <c:pt idx="1505">
                  <c:v>7.575757575757576E-3</c:v>
                </c:pt>
                <c:pt idx="1506">
                  <c:v>7.6335877862595417E-3</c:v>
                </c:pt>
                <c:pt idx="1507">
                  <c:v>6.993006993006993E-3</c:v>
                </c:pt>
                <c:pt idx="1508">
                  <c:v>6.9444444444444441E-3</c:v>
                </c:pt>
                <c:pt idx="1509">
                  <c:v>7.0422535211267607E-3</c:v>
                </c:pt>
                <c:pt idx="1510">
                  <c:v>7.0921985815602835E-3</c:v>
                </c:pt>
                <c:pt idx="1511">
                  <c:v>6.9444444444444441E-3</c:v>
                </c:pt>
                <c:pt idx="1512">
                  <c:v>7.0422535211267607E-3</c:v>
                </c:pt>
                <c:pt idx="1513">
                  <c:v>7.0422535211267607E-3</c:v>
                </c:pt>
                <c:pt idx="1514">
                  <c:v>7.0422535211267607E-3</c:v>
                </c:pt>
                <c:pt idx="1515">
                  <c:v>7.0422535211267607E-3</c:v>
                </c:pt>
                <c:pt idx="1516">
                  <c:v>7.0921985815602835E-3</c:v>
                </c:pt>
                <c:pt idx="1517">
                  <c:v>7.0921985815602835E-3</c:v>
                </c:pt>
                <c:pt idx="1518">
                  <c:v>6.993006993006993E-3</c:v>
                </c:pt>
                <c:pt idx="1519">
                  <c:v>7.0422535211267607E-3</c:v>
                </c:pt>
                <c:pt idx="1520">
                  <c:v>6.993006993006993E-3</c:v>
                </c:pt>
                <c:pt idx="1521">
                  <c:v>6.9444444444444441E-3</c:v>
                </c:pt>
                <c:pt idx="1522">
                  <c:v>7.0422535211267607E-3</c:v>
                </c:pt>
                <c:pt idx="1523">
                  <c:v>7.0422535211267607E-3</c:v>
                </c:pt>
                <c:pt idx="1524">
                  <c:v>7.0921985815602835E-3</c:v>
                </c:pt>
                <c:pt idx="1525">
                  <c:v>7.0422535211267607E-3</c:v>
                </c:pt>
                <c:pt idx="1526">
                  <c:v>6.8965517241379309E-3</c:v>
                </c:pt>
                <c:pt idx="1527">
                  <c:v>6.6666666666666671E-3</c:v>
                </c:pt>
                <c:pt idx="1528">
                  <c:v>6.6225165562913907E-3</c:v>
                </c:pt>
                <c:pt idx="1529">
                  <c:v>6.6666666666666671E-3</c:v>
                </c:pt>
                <c:pt idx="1530">
                  <c:v>6.7114093959731542E-3</c:v>
                </c:pt>
                <c:pt idx="1531">
                  <c:v>6.8027210884353739E-3</c:v>
                </c:pt>
                <c:pt idx="1532">
                  <c:v>6.7114093959731542E-3</c:v>
                </c:pt>
                <c:pt idx="1533">
                  <c:v>6.7567567567567571E-3</c:v>
                </c:pt>
                <c:pt idx="1534">
                  <c:v>6.7567567567567571E-3</c:v>
                </c:pt>
                <c:pt idx="1535">
                  <c:v>6.6225165562913907E-3</c:v>
                </c:pt>
                <c:pt idx="1536">
                  <c:v>6.8027210884353739E-3</c:v>
                </c:pt>
                <c:pt idx="1537">
                  <c:v>6.5789473684210523E-3</c:v>
                </c:pt>
                <c:pt idx="1538">
                  <c:v>6.6666666666666671E-3</c:v>
                </c:pt>
                <c:pt idx="1539">
                  <c:v>6.7567567567567571E-3</c:v>
                </c:pt>
                <c:pt idx="1540">
                  <c:v>6.5789473684210523E-3</c:v>
                </c:pt>
                <c:pt idx="1541">
                  <c:v>6.8027210884353739E-3</c:v>
                </c:pt>
                <c:pt idx="1542">
                  <c:v>6.7567567567567571E-3</c:v>
                </c:pt>
                <c:pt idx="1543">
                  <c:v>6.7114093959731542E-3</c:v>
                </c:pt>
                <c:pt idx="1544">
                  <c:v>6.5789473684210523E-3</c:v>
                </c:pt>
                <c:pt idx="1545">
                  <c:v>6.6666666666666671E-3</c:v>
                </c:pt>
                <c:pt idx="1546">
                  <c:v>6.8027210884353739E-3</c:v>
                </c:pt>
                <c:pt idx="1547">
                  <c:v>8.6956521739130436E-3</c:v>
                </c:pt>
                <c:pt idx="1548">
                  <c:v>8.6956521739130436E-3</c:v>
                </c:pt>
                <c:pt idx="1549">
                  <c:v>8.6956521739130436E-3</c:v>
                </c:pt>
                <c:pt idx="1550">
                  <c:v>8.5470085470085479E-3</c:v>
                </c:pt>
                <c:pt idx="1551">
                  <c:v>8.5470085470085479E-3</c:v>
                </c:pt>
                <c:pt idx="1552">
                  <c:v>8.5470085470085479E-3</c:v>
                </c:pt>
                <c:pt idx="1553">
                  <c:v>8.5470085470085479E-3</c:v>
                </c:pt>
                <c:pt idx="1554">
                  <c:v>8.5470085470085479E-3</c:v>
                </c:pt>
                <c:pt idx="1555">
                  <c:v>8.771929824561403E-3</c:v>
                </c:pt>
                <c:pt idx="1556">
                  <c:v>8.5470085470085479E-3</c:v>
                </c:pt>
                <c:pt idx="1557">
                  <c:v>8.5470085470085479E-3</c:v>
                </c:pt>
                <c:pt idx="1558">
                  <c:v>8.6206896551724137E-3</c:v>
                </c:pt>
                <c:pt idx="1559">
                  <c:v>8.5470085470085479E-3</c:v>
                </c:pt>
                <c:pt idx="1560">
                  <c:v>8.6956521739130436E-3</c:v>
                </c:pt>
                <c:pt idx="1561">
                  <c:v>8.6206896551724137E-3</c:v>
                </c:pt>
                <c:pt idx="1562">
                  <c:v>8.6206896551724137E-3</c:v>
                </c:pt>
                <c:pt idx="1563">
                  <c:v>8.6206896551724137E-3</c:v>
                </c:pt>
                <c:pt idx="1564">
                  <c:v>8.4745762711864406E-3</c:v>
                </c:pt>
                <c:pt idx="1565">
                  <c:v>8.4745762711864406E-3</c:v>
                </c:pt>
                <c:pt idx="1566">
                  <c:v>8.771929824561403E-3</c:v>
                </c:pt>
                <c:pt idx="1567">
                  <c:v>8.130081300813009E-3</c:v>
                </c:pt>
                <c:pt idx="1568">
                  <c:v>8.2644628099173556E-3</c:v>
                </c:pt>
                <c:pt idx="1569">
                  <c:v>8.3333333333333332E-3</c:v>
                </c:pt>
                <c:pt idx="1570">
                  <c:v>8.1967213114754103E-3</c:v>
                </c:pt>
                <c:pt idx="1571">
                  <c:v>8.1967213114754103E-3</c:v>
                </c:pt>
                <c:pt idx="1572">
                  <c:v>8.3333333333333332E-3</c:v>
                </c:pt>
                <c:pt idx="1573">
                  <c:v>8.3333333333333332E-3</c:v>
                </c:pt>
                <c:pt idx="1574">
                  <c:v>8.1967213114754103E-3</c:v>
                </c:pt>
                <c:pt idx="1575">
                  <c:v>8.2644628099173556E-3</c:v>
                </c:pt>
                <c:pt idx="1576">
                  <c:v>8.3333333333333332E-3</c:v>
                </c:pt>
                <c:pt idx="1577">
                  <c:v>8.2644628099173556E-3</c:v>
                </c:pt>
                <c:pt idx="1578">
                  <c:v>8.4745762711864406E-3</c:v>
                </c:pt>
                <c:pt idx="1579">
                  <c:v>8.4033613445378148E-3</c:v>
                </c:pt>
                <c:pt idx="1580">
                  <c:v>8.3333333333333332E-3</c:v>
                </c:pt>
                <c:pt idx="1581">
                  <c:v>8.2644628099173556E-3</c:v>
                </c:pt>
                <c:pt idx="1582">
                  <c:v>8.4745762711864406E-3</c:v>
                </c:pt>
                <c:pt idx="1583">
                  <c:v>8.2644628099173556E-3</c:v>
                </c:pt>
                <c:pt idx="1584">
                  <c:v>8.2644628099173556E-3</c:v>
                </c:pt>
                <c:pt idx="1585">
                  <c:v>8.2644628099173556E-3</c:v>
                </c:pt>
                <c:pt idx="1586">
                  <c:v>8.4033613445378148E-3</c:v>
                </c:pt>
                <c:pt idx="1587">
                  <c:v>5.7803468208092483E-3</c:v>
                </c:pt>
                <c:pt idx="1588">
                  <c:v>5.9523809523809521E-3</c:v>
                </c:pt>
                <c:pt idx="1589">
                  <c:v>5.8139534883720929E-3</c:v>
                </c:pt>
                <c:pt idx="1590">
                  <c:v>5.9171597633136093E-3</c:v>
                </c:pt>
                <c:pt idx="1591">
                  <c:v>5.8823529411764705E-3</c:v>
                </c:pt>
                <c:pt idx="1592">
                  <c:v>5.8823529411764705E-3</c:v>
                </c:pt>
                <c:pt idx="1593">
                  <c:v>5.8479532163742687E-3</c:v>
                </c:pt>
                <c:pt idx="1594">
                  <c:v>5.8139534883720929E-3</c:v>
                </c:pt>
                <c:pt idx="1595">
                  <c:v>5.8479532163742687E-3</c:v>
                </c:pt>
                <c:pt idx="1596">
                  <c:v>5.7803468208092483E-3</c:v>
                </c:pt>
                <c:pt idx="1597">
                  <c:v>5.9523809523809521E-3</c:v>
                </c:pt>
                <c:pt idx="1598">
                  <c:v>5.9523809523809521E-3</c:v>
                </c:pt>
                <c:pt idx="1599">
                  <c:v>5.9523809523809521E-3</c:v>
                </c:pt>
                <c:pt idx="1600">
                  <c:v>5.9523809523809521E-3</c:v>
                </c:pt>
                <c:pt idx="1601">
                  <c:v>5.9880239520958087E-3</c:v>
                </c:pt>
                <c:pt idx="1602">
                  <c:v>6.0606060606060606E-3</c:v>
                </c:pt>
                <c:pt idx="1603">
                  <c:v>6.0975609756097563E-3</c:v>
                </c:pt>
                <c:pt idx="1604">
                  <c:v>5.9523809523809521E-3</c:v>
                </c:pt>
                <c:pt idx="1605">
                  <c:v>6.0606060606060606E-3</c:v>
                </c:pt>
                <c:pt idx="1606">
                  <c:v>5.9523809523809521E-3</c:v>
                </c:pt>
                <c:pt idx="1607">
                  <c:v>6.2893081761006293E-3</c:v>
                </c:pt>
                <c:pt idx="1608">
                  <c:v>6.2893081761006293E-3</c:v>
                </c:pt>
                <c:pt idx="1609">
                  <c:v>6.3291139240506328E-3</c:v>
                </c:pt>
                <c:pt idx="1610">
                  <c:v>6.3291139240506328E-3</c:v>
                </c:pt>
                <c:pt idx="1611">
                  <c:v>6.2111801242236021E-3</c:v>
                </c:pt>
                <c:pt idx="1612">
                  <c:v>6.2500000000000003E-3</c:v>
                </c:pt>
                <c:pt idx="1613">
                  <c:v>6.2500000000000003E-3</c:v>
                </c:pt>
                <c:pt idx="1614">
                  <c:v>6.2500000000000003E-3</c:v>
                </c:pt>
                <c:pt idx="1615">
                  <c:v>6.2893081761006293E-3</c:v>
                </c:pt>
                <c:pt idx="1616">
                  <c:v>6.369426751592357E-3</c:v>
                </c:pt>
                <c:pt idx="1617">
                  <c:v>6.5789473684210523E-3</c:v>
                </c:pt>
                <c:pt idx="1618">
                  <c:v>6.369426751592357E-3</c:v>
                </c:pt>
                <c:pt idx="1619">
                  <c:v>6.4516129032258064E-3</c:v>
                </c:pt>
                <c:pt idx="1620">
                  <c:v>6.369426751592357E-3</c:v>
                </c:pt>
                <c:pt idx="1621">
                  <c:v>6.41025641025641E-3</c:v>
                </c:pt>
                <c:pt idx="1622">
                  <c:v>6.4516129032258064E-3</c:v>
                </c:pt>
                <c:pt idx="1623">
                  <c:v>1.0752688172043012E-2</c:v>
                </c:pt>
                <c:pt idx="1624">
                  <c:v>6.5359477124183009E-3</c:v>
                </c:pt>
                <c:pt idx="1625">
                  <c:v>6.4516129032258064E-3</c:v>
                </c:pt>
                <c:pt idx="1626">
                  <c:v>#N/A</c:v>
                </c:pt>
                <c:pt idx="1627">
                  <c:v>7.575757575757576E-3</c:v>
                </c:pt>
                <c:pt idx="1628">
                  <c:v>7.7519379844961239E-3</c:v>
                </c:pt>
                <c:pt idx="1629">
                  <c:v>7.6923076923076927E-3</c:v>
                </c:pt>
                <c:pt idx="1630">
                  <c:v>7.575757575757576E-3</c:v>
                </c:pt>
                <c:pt idx="1631">
                  <c:v>7.6923076923076927E-3</c:v>
                </c:pt>
                <c:pt idx="1632">
                  <c:v>7.7519379844961239E-3</c:v>
                </c:pt>
                <c:pt idx="1633">
                  <c:v>7.7519379844961239E-3</c:v>
                </c:pt>
                <c:pt idx="1634">
                  <c:v>7.8125E-3</c:v>
                </c:pt>
                <c:pt idx="1635">
                  <c:v>7.7519379844961239E-3</c:v>
                </c:pt>
                <c:pt idx="1636">
                  <c:v>7.575757575757576E-3</c:v>
                </c:pt>
                <c:pt idx="1637">
                  <c:v>7.8125E-3</c:v>
                </c:pt>
                <c:pt idx="1638">
                  <c:v>7.8125E-3</c:v>
                </c:pt>
                <c:pt idx="1639">
                  <c:v>7.9365079365079361E-3</c:v>
                </c:pt>
                <c:pt idx="1640">
                  <c:v>7.9365079365079361E-3</c:v>
                </c:pt>
                <c:pt idx="1641">
                  <c:v>7.874015748031496E-3</c:v>
                </c:pt>
                <c:pt idx="1642">
                  <c:v>7.9365079365079361E-3</c:v>
                </c:pt>
                <c:pt idx="1643">
                  <c:v>7.9365079365079361E-3</c:v>
                </c:pt>
                <c:pt idx="1644">
                  <c:v>7.874015748031496E-3</c:v>
                </c:pt>
                <c:pt idx="1645">
                  <c:v>7.9365079365079361E-3</c:v>
                </c:pt>
                <c:pt idx="1646">
                  <c:v>7.9365079365079361E-3</c:v>
                </c:pt>
                <c:pt idx="1647">
                  <c:v>6.9444444444444441E-3</c:v>
                </c:pt>
                <c:pt idx="1648">
                  <c:v>7.0422535211267607E-3</c:v>
                </c:pt>
                <c:pt idx="1649">
                  <c:v>6.9444444444444441E-3</c:v>
                </c:pt>
                <c:pt idx="1650">
                  <c:v>6.9444444444444441E-3</c:v>
                </c:pt>
                <c:pt idx="1651">
                  <c:v>7.0921985815602835E-3</c:v>
                </c:pt>
                <c:pt idx="1652">
                  <c:v>7.0422535211267607E-3</c:v>
                </c:pt>
                <c:pt idx="1653">
                  <c:v>6.8965517241379309E-3</c:v>
                </c:pt>
                <c:pt idx="1654">
                  <c:v>6.9444444444444441E-3</c:v>
                </c:pt>
                <c:pt idx="1655">
                  <c:v>6.993006993006993E-3</c:v>
                </c:pt>
                <c:pt idx="1656">
                  <c:v>6.9444444444444441E-3</c:v>
                </c:pt>
                <c:pt idx="1657">
                  <c:v>7.1428571428571426E-3</c:v>
                </c:pt>
                <c:pt idx="1658">
                  <c:v>7.1942446043165471E-3</c:v>
                </c:pt>
                <c:pt idx="1659">
                  <c:v>7.0921985815602835E-3</c:v>
                </c:pt>
                <c:pt idx="1660">
                  <c:v>7.246376811594203E-3</c:v>
                </c:pt>
                <c:pt idx="1661">
                  <c:v>7.1942446043165471E-3</c:v>
                </c:pt>
                <c:pt idx="1662">
                  <c:v>7.0921985815602835E-3</c:v>
                </c:pt>
                <c:pt idx="1663">
                  <c:v>7.1942446043165471E-3</c:v>
                </c:pt>
                <c:pt idx="1664">
                  <c:v>7.1942446043165471E-3</c:v>
                </c:pt>
                <c:pt idx="1665">
                  <c:v>7.0921985815602835E-3</c:v>
                </c:pt>
                <c:pt idx="1666">
                  <c:v>7.2992700729927005E-3</c:v>
                </c:pt>
                <c:pt idx="1667">
                  <c:v>#N/A</c:v>
                </c:pt>
                <c:pt idx="1668">
                  <c:v>#N/A</c:v>
                </c:pt>
                <c:pt idx="1669">
                  <c:v>9.0090090090090089E-3</c:v>
                </c:pt>
                <c:pt idx="1670">
                  <c:v>9.1743119266055051E-3</c:v>
                </c:pt>
                <c:pt idx="1671">
                  <c:v>9.2592592592592587E-3</c:v>
                </c:pt>
                <c:pt idx="1672">
                  <c:v>9.0909090909090905E-3</c:v>
                </c:pt>
                <c:pt idx="1673">
                  <c:v>9.1743119266055051E-3</c:v>
                </c:pt>
                <c:pt idx="1674">
                  <c:v>9.0909090909090905E-3</c:v>
                </c:pt>
                <c:pt idx="1675">
                  <c:v>9.0909090909090905E-3</c:v>
                </c:pt>
                <c:pt idx="1676">
                  <c:v>9.3457943925233638E-3</c:v>
                </c:pt>
                <c:pt idx="1677">
                  <c:v>9.2592592592592587E-3</c:v>
                </c:pt>
                <c:pt idx="1678">
                  <c:v>9.2592592592592587E-3</c:v>
                </c:pt>
                <c:pt idx="1679">
                  <c:v>9.2592592592592587E-3</c:v>
                </c:pt>
                <c:pt idx="1680">
                  <c:v>9.3457943925233638E-3</c:v>
                </c:pt>
                <c:pt idx="1681">
                  <c:v>9.2592592592592587E-3</c:v>
                </c:pt>
                <c:pt idx="1682">
                  <c:v>9.1743119266055051E-3</c:v>
                </c:pt>
                <c:pt idx="1683">
                  <c:v>9.3457943925233638E-3</c:v>
                </c:pt>
                <c:pt idx="1684">
                  <c:v>9.1743119266055051E-3</c:v>
                </c:pt>
                <c:pt idx="1685">
                  <c:v>9.3457943925233638E-3</c:v>
                </c:pt>
                <c:pt idx="1686">
                  <c:v>#N/A</c:v>
                </c:pt>
                <c:pt idx="1687">
                  <c:v>7.246376811594203E-3</c:v>
                </c:pt>
                <c:pt idx="1688">
                  <c:v>7.4074074074074077E-3</c:v>
                </c:pt>
                <c:pt idx="1689">
                  <c:v>7.2992700729927005E-3</c:v>
                </c:pt>
                <c:pt idx="1690">
                  <c:v>7.4074074074074077E-3</c:v>
                </c:pt>
                <c:pt idx="1691">
                  <c:v>7.3529411764705881E-3</c:v>
                </c:pt>
                <c:pt idx="1692">
                  <c:v>7.246376811594203E-3</c:v>
                </c:pt>
                <c:pt idx="1693">
                  <c:v>7.3529411764705881E-3</c:v>
                </c:pt>
                <c:pt idx="1694">
                  <c:v>7.246376811594203E-3</c:v>
                </c:pt>
                <c:pt idx="1695">
                  <c:v>7.4074074074074077E-3</c:v>
                </c:pt>
                <c:pt idx="1696">
                  <c:v>7.874015748031496E-3</c:v>
                </c:pt>
                <c:pt idx="1697">
                  <c:v>7.874015748031496E-3</c:v>
                </c:pt>
                <c:pt idx="1698">
                  <c:v>7.7519379844961239E-3</c:v>
                </c:pt>
                <c:pt idx="1699">
                  <c:v>7.6923076923076927E-3</c:v>
                </c:pt>
                <c:pt idx="1700">
                  <c:v>7.874015748031496E-3</c:v>
                </c:pt>
                <c:pt idx="1701">
                  <c:v>7.874015748031496E-3</c:v>
                </c:pt>
                <c:pt idx="1702">
                  <c:v>7.7519379844961239E-3</c:v>
                </c:pt>
                <c:pt idx="1703">
                  <c:v>7.874015748031496E-3</c:v>
                </c:pt>
                <c:pt idx="1704">
                  <c:v>7.6923076923076927E-3</c:v>
                </c:pt>
                <c:pt idx="1705">
                  <c:v>7.7519379844961239E-3</c:v>
                </c:pt>
                <c:pt idx="1706">
                  <c:v>8.2644628099173556E-3</c:v>
                </c:pt>
                <c:pt idx="1707">
                  <c:v>8.4033613445378148E-3</c:v>
                </c:pt>
                <c:pt idx="1708">
                  <c:v>8.4033613445378148E-3</c:v>
                </c:pt>
                <c:pt idx="1709">
                  <c:v>8.130081300813009E-3</c:v>
                </c:pt>
                <c:pt idx="1710">
                  <c:v>8.2644628099173556E-3</c:v>
                </c:pt>
                <c:pt idx="1711">
                  <c:v>8.3333333333333332E-3</c:v>
                </c:pt>
                <c:pt idx="1712">
                  <c:v>8.3333333333333332E-3</c:v>
                </c:pt>
                <c:pt idx="1713">
                  <c:v>8.3333333333333332E-3</c:v>
                </c:pt>
                <c:pt idx="1714">
                  <c:v>8.3333333333333332E-3</c:v>
                </c:pt>
                <c:pt idx="1715">
                  <c:v>8.3333333333333332E-3</c:v>
                </c:pt>
                <c:pt idx="1716">
                  <c:v>8.6206896551724137E-3</c:v>
                </c:pt>
                <c:pt idx="1717">
                  <c:v>8.771929824561403E-3</c:v>
                </c:pt>
                <c:pt idx="1718">
                  <c:v>8.6956521739130436E-3</c:v>
                </c:pt>
                <c:pt idx="1719">
                  <c:v>8.6206896551724137E-3</c:v>
                </c:pt>
                <c:pt idx="1720">
                  <c:v>8.8495575221238937E-3</c:v>
                </c:pt>
                <c:pt idx="1721">
                  <c:v>8.6956521739130436E-3</c:v>
                </c:pt>
                <c:pt idx="1722">
                  <c:v>8.6956521739130436E-3</c:v>
                </c:pt>
                <c:pt idx="1723">
                  <c:v>8.8495575221238937E-3</c:v>
                </c:pt>
                <c:pt idx="1724">
                  <c:v>8.6956521739130436E-3</c:v>
                </c:pt>
                <c:pt idx="1725">
                  <c:v>8.6206896551724137E-3</c:v>
                </c:pt>
                <c:pt idx="1726">
                  <c:v>8.8495575221238937E-3</c:v>
                </c:pt>
                <c:pt idx="1727">
                  <c:v>9.0909090909090905E-3</c:v>
                </c:pt>
                <c:pt idx="1728">
                  <c:v>9.0909090909090905E-3</c:v>
                </c:pt>
                <c:pt idx="1729">
                  <c:v>8.9285714285714281E-3</c:v>
                </c:pt>
                <c:pt idx="1730">
                  <c:v>9.0909090909090905E-3</c:v>
                </c:pt>
                <c:pt idx="1731">
                  <c:v>9.0090090090090089E-3</c:v>
                </c:pt>
                <c:pt idx="1732">
                  <c:v>9.0090090090090089E-3</c:v>
                </c:pt>
                <c:pt idx="1733">
                  <c:v>9.0090090090090089E-3</c:v>
                </c:pt>
                <c:pt idx="1734">
                  <c:v>8.9285714285714281E-3</c:v>
                </c:pt>
                <c:pt idx="1735">
                  <c:v>9.0090090090090089E-3</c:v>
                </c:pt>
                <c:pt idx="1736">
                  <c:v>9.5238095238095247E-3</c:v>
                </c:pt>
                <c:pt idx="1737">
                  <c:v>9.433962264150943E-3</c:v>
                </c:pt>
                <c:pt idx="1738">
                  <c:v>9.6153846153846159E-3</c:v>
                </c:pt>
                <c:pt idx="1739">
                  <c:v>9.433962264150943E-3</c:v>
                </c:pt>
                <c:pt idx="1740">
                  <c:v>9.433962264150943E-3</c:v>
                </c:pt>
                <c:pt idx="1741">
                  <c:v>9.6153846153846159E-3</c:v>
                </c:pt>
                <c:pt idx="1742">
                  <c:v>9.6153846153846159E-3</c:v>
                </c:pt>
                <c:pt idx="1743">
                  <c:v>9.5238095238095247E-3</c:v>
                </c:pt>
                <c:pt idx="1744">
                  <c:v>9.433962264150943E-3</c:v>
                </c:pt>
                <c:pt idx="1745">
                  <c:v>9.433962264150943E-3</c:v>
                </c:pt>
                <c:pt idx="1746">
                  <c:v>5.8823529411764705E-3</c:v>
                </c:pt>
                <c:pt idx="1747">
                  <c:v>5.8139534883720929E-3</c:v>
                </c:pt>
                <c:pt idx="1748">
                  <c:v>5.9523809523809521E-3</c:v>
                </c:pt>
                <c:pt idx="1749">
                  <c:v>5.9171597633136093E-3</c:v>
                </c:pt>
                <c:pt idx="1750">
                  <c:v>5.7803468208092483E-3</c:v>
                </c:pt>
                <c:pt idx="1751">
                  <c:v>5.9523809523809521E-3</c:v>
                </c:pt>
                <c:pt idx="1752">
                  <c:v>5.8139534883720929E-3</c:v>
                </c:pt>
                <c:pt idx="1753">
                  <c:v>5.7803468208092483E-3</c:v>
                </c:pt>
                <c:pt idx="1754">
                  <c:v>5.9171597633136093E-3</c:v>
                </c:pt>
                <c:pt idx="1755">
                  <c:v>5.9523809523809521E-3</c:v>
                </c:pt>
                <c:pt idx="1756">
                  <c:v>6.2893081761006293E-3</c:v>
                </c:pt>
                <c:pt idx="1757">
                  <c:v>6.2893081761006293E-3</c:v>
                </c:pt>
                <c:pt idx="1758">
                  <c:v>6.1349693251533744E-3</c:v>
                </c:pt>
                <c:pt idx="1759">
                  <c:v>6.2893081761006293E-3</c:v>
                </c:pt>
                <c:pt idx="1760">
                  <c:v>6.2500000000000003E-3</c:v>
                </c:pt>
                <c:pt idx="1761">
                  <c:v>6.1728395061728392E-3</c:v>
                </c:pt>
                <c:pt idx="1762">
                  <c:v>6.1349693251533744E-3</c:v>
                </c:pt>
                <c:pt idx="1763">
                  <c:v>6.1349693251533744E-3</c:v>
                </c:pt>
                <c:pt idx="1764">
                  <c:v>6.1349693251533744E-3</c:v>
                </c:pt>
                <c:pt idx="1765">
                  <c:v>6.1728395061728392E-3</c:v>
                </c:pt>
                <c:pt idx="1766">
                  <c:v>6.7567567567567571E-3</c:v>
                </c:pt>
                <c:pt idx="1767">
                  <c:v>6.7567567567567571E-3</c:v>
                </c:pt>
                <c:pt idx="1768">
                  <c:v>6.6666666666666671E-3</c:v>
                </c:pt>
                <c:pt idx="1769">
                  <c:v>6.8493150684931503E-3</c:v>
                </c:pt>
                <c:pt idx="1770">
                  <c:v>6.8027210884353739E-3</c:v>
                </c:pt>
                <c:pt idx="1771">
                  <c:v>6.8965517241379309E-3</c:v>
                </c:pt>
                <c:pt idx="1772">
                  <c:v>6.8027210884353739E-3</c:v>
                </c:pt>
                <c:pt idx="1773">
                  <c:v>6.6666666666666671E-3</c:v>
                </c:pt>
                <c:pt idx="1774">
                  <c:v>6.7114093959731542E-3</c:v>
                </c:pt>
                <c:pt idx="1775">
                  <c:v>7.1428571428571426E-3</c:v>
                </c:pt>
                <c:pt idx="1776">
                  <c:v>7.0422535211267607E-3</c:v>
                </c:pt>
                <c:pt idx="1777">
                  <c:v>7.0921985815602835E-3</c:v>
                </c:pt>
                <c:pt idx="1778">
                  <c:v>7.2992700729927005E-3</c:v>
                </c:pt>
                <c:pt idx="1779">
                  <c:v>7.1428571428571426E-3</c:v>
                </c:pt>
                <c:pt idx="1780">
                  <c:v>7.1428571428571426E-3</c:v>
                </c:pt>
                <c:pt idx="1781">
                  <c:v>7.0422535211267607E-3</c:v>
                </c:pt>
                <c:pt idx="1782">
                  <c:v>7.246376811594203E-3</c:v>
                </c:pt>
                <c:pt idx="1783">
                  <c:v>7.1428571428571426E-3</c:v>
                </c:pt>
                <c:pt idx="1784">
                  <c:v>7.246376811594203E-3</c:v>
                </c:pt>
                <c:pt idx="1785">
                  <c:v>1.3513513513513514E-2</c:v>
                </c:pt>
                <c:pt idx="1786">
                  <c:v>1.3698630136986301E-2</c:v>
                </c:pt>
                <c:pt idx="1787">
                  <c:v>1.3513513513513514E-2</c:v>
                </c:pt>
                <c:pt idx="1788">
                  <c:v>1.3698630136986301E-2</c:v>
                </c:pt>
                <c:pt idx="1789">
                  <c:v>1.3698630136986301E-2</c:v>
                </c:pt>
                <c:pt idx="1790">
                  <c:v>1.3698630136986301E-2</c:v>
                </c:pt>
                <c:pt idx="1791">
                  <c:v>1.3888888888888888E-2</c:v>
                </c:pt>
                <c:pt idx="1792">
                  <c:v>1.3513513513513514E-2</c:v>
                </c:pt>
                <c:pt idx="1793">
                  <c:v>1.3888888888888888E-2</c:v>
                </c:pt>
                <c:pt idx="1794">
                  <c:v>1.3513513513513514E-2</c:v>
                </c:pt>
                <c:pt idx="1795">
                  <c:v>1.4285714285714285E-2</c:v>
                </c:pt>
                <c:pt idx="1796">
                  <c:v>1.4285714285714285E-2</c:v>
                </c:pt>
                <c:pt idx="1797">
                  <c:v>1.4285714285714285E-2</c:v>
                </c:pt>
                <c:pt idx="1798">
                  <c:v>1.4285714285714285E-2</c:v>
                </c:pt>
                <c:pt idx="1799">
                  <c:v>1.4285714285714285E-2</c:v>
                </c:pt>
                <c:pt idx="1800">
                  <c:v>1.4285714285714285E-2</c:v>
                </c:pt>
                <c:pt idx="1801">
                  <c:v>1.4285714285714285E-2</c:v>
                </c:pt>
                <c:pt idx="1802">
                  <c:v>1.4285714285714285E-2</c:v>
                </c:pt>
                <c:pt idx="1803">
                  <c:v>1.4285714285714285E-2</c:v>
                </c:pt>
                <c:pt idx="1804">
                  <c:v>1.4285714285714285E-2</c:v>
                </c:pt>
                <c:pt idx="1805">
                  <c:v>1.282051282051282E-2</c:v>
                </c:pt>
                <c:pt idx="1806">
                  <c:v>1.2987012987012988E-2</c:v>
                </c:pt>
                <c:pt idx="1807">
                  <c:v>1.2987012987012988E-2</c:v>
                </c:pt>
                <c:pt idx="1808">
                  <c:v>1.2987012987012988E-2</c:v>
                </c:pt>
                <c:pt idx="1809">
                  <c:v>1.282051282051282E-2</c:v>
                </c:pt>
                <c:pt idx="1810">
                  <c:v>1.2987012987012988E-2</c:v>
                </c:pt>
                <c:pt idx="1811">
                  <c:v>1.282051282051282E-2</c:v>
                </c:pt>
                <c:pt idx="1812">
                  <c:v>1.3157894736842105E-2</c:v>
                </c:pt>
                <c:pt idx="1813">
                  <c:v>1.3157894736842105E-2</c:v>
                </c:pt>
                <c:pt idx="1814">
                  <c:v>1.2987012987012988E-2</c:v>
                </c:pt>
                <c:pt idx="1815">
                  <c:v>1.4285714285714285E-2</c:v>
                </c:pt>
                <c:pt idx="1816">
                  <c:v>1.4285714285714285E-2</c:v>
                </c:pt>
                <c:pt idx="1817">
                  <c:v>1.4285714285714285E-2</c:v>
                </c:pt>
                <c:pt idx="1818">
                  <c:v>1.4285714285714285E-2</c:v>
                </c:pt>
                <c:pt idx="1819">
                  <c:v>1.4285714285714285E-2</c:v>
                </c:pt>
                <c:pt idx="1820">
                  <c:v>1.4285714285714285E-2</c:v>
                </c:pt>
                <c:pt idx="1821">
                  <c:v>1.4285714285714285E-2</c:v>
                </c:pt>
                <c:pt idx="1822">
                  <c:v>1.4285714285714285E-2</c:v>
                </c:pt>
                <c:pt idx="1823">
                  <c:v>1.4285714285714285E-2</c:v>
                </c:pt>
                <c:pt idx="1824">
                  <c:v>1.4285714285714285E-2</c:v>
                </c:pt>
                <c:pt idx="1825">
                  <c:v>1.4285714285714285E-2</c:v>
                </c:pt>
                <c:pt idx="1826">
                  <c:v>1.4285714285714285E-2</c:v>
                </c:pt>
                <c:pt idx="1827">
                  <c:v>1.4285714285714285E-2</c:v>
                </c:pt>
                <c:pt idx="1828">
                  <c:v>1.4285714285714285E-2</c:v>
                </c:pt>
                <c:pt idx="1829">
                  <c:v>1.4285714285714285E-2</c:v>
                </c:pt>
                <c:pt idx="1830">
                  <c:v>1.4285714285714285E-2</c:v>
                </c:pt>
                <c:pt idx="1831">
                  <c:v>1.4285714285714285E-2</c:v>
                </c:pt>
                <c:pt idx="1832">
                  <c:v>1.4285714285714285E-2</c:v>
                </c:pt>
                <c:pt idx="1833">
                  <c:v>1.4285714285714285E-2</c:v>
                </c:pt>
                <c:pt idx="1834">
                  <c:v>1.4285714285714285E-2</c:v>
                </c:pt>
                <c:pt idx="1835">
                  <c:v>1.1494252873563218E-2</c:v>
                </c:pt>
                <c:pt idx="1836">
                  <c:v>1.1494252873563218E-2</c:v>
                </c:pt>
                <c:pt idx="1837">
                  <c:v>1.1363636363636364E-2</c:v>
                </c:pt>
                <c:pt idx="1838">
                  <c:v>1.1363636363636364E-2</c:v>
                </c:pt>
                <c:pt idx="1839">
                  <c:v>1.1627906976744186E-2</c:v>
                </c:pt>
                <c:pt idx="1840">
                  <c:v>1.1235955056179775E-2</c:v>
                </c:pt>
                <c:pt idx="1841">
                  <c:v>1.1235955056179775E-2</c:v>
                </c:pt>
                <c:pt idx="1842">
                  <c:v>1.1494252873563218E-2</c:v>
                </c:pt>
                <c:pt idx="1843">
                  <c:v>1.1363636363636364E-2</c:v>
                </c:pt>
                <c:pt idx="1844">
                  <c:v>1.1627906976744186E-2</c:v>
                </c:pt>
                <c:pt idx="1845">
                  <c:v>1.0526315789473684E-2</c:v>
                </c:pt>
                <c:pt idx="1846">
                  <c:v>1.0638297872340425E-2</c:v>
                </c:pt>
                <c:pt idx="1847">
                  <c:v>1.0526315789473684E-2</c:v>
                </c:pt>
                <c:pt idx="1848">
                  <c:v>1.0638297872340425E-2</c:v>
                </c:pt>
                <c:pt idx="1849">
                  <c:v>1.0638297872340425E-2</c:v>
                </c:pt>
                <c:pt idx="1850">
                  <c:v>1.0638297872340425E-2</c:v>
                </c:pt>
                <c:pt idx="1851">
                  <c:v>1.0638297872340425E-2</c:v>
                </c:pt>
                <c:pt idx="1852">
                  <c:v>1.0526315789473684E-2</c:v>
                </c:pt>
                <c:pt idx="1853">
                  <c:v>1.0752688172043012E-2</c:v>
                </c:pt>
                <c:pt idx="1854">
                  <c:v>1.0526315789473684E-2</c:v>
                </c:pt>
              </c:numCache>
            </c:numRef>
          </c:xVal>
          <c:yVal>
            <c:numRef>
              <c:f>output!$U$2:$U$1980</c:f>
              <c:numCache>
                <c:formatCode>General</c:formatCode>
                <c:ptCount val="1979"/>
                <c:pt idx="0">
                  <c:v>0</c:v>
                </c:pt>
                <c:pt idx="1">
                  <c:v>0.58159722222222221</c:v>
                </c:pt>
                <c:pt idx="2">
                  <c:v>0.58229166666666665</c:v>
                </c:pt>
                <c:pt idx="3">
                  <c:v>0.57777777777777772</c:v>
                </c:pt>
                <c:pt idx="4">
                  <c:v>0.58715277777777775</c:v>
                </c:pt>
                <c:pt idx="5">
                  <c:v>0.57673611111111112</c:v>
                </c:pt>
                <c:pt idx="6">
                  <c:v>0.58298611111111109</c:v>
                </c:pt>
                <c:pt idx="7">
                  <c:v>0.58750000000000002</c:v>
                </c:pt>
                <c:pt idx="8">
                  <c:v>0.58159722222222221</c:v>
                </c:pt>
                <c:pt idx="9">
                  <c:v>0.5878472222222223</c:v>
                </c:pt>
                <c:pt idx="10">
                  <c:v>0.51249999999999996</c:v>
                </c:pt>
                <c:pt idx="11">
                  <c:v>0.51284722222222223</c:v>
                </c:pt>
                <c:pt idx="12">
                  <c:v>0.52048611111111109</c:v>
                </c:pt>
                <c:pt idx="13">
                  <c:v>0.51354166666666667</c:v>
                </c:pt>
                <c:pt idx="14">
                  <c:v>0.52118055555555554</c:v>
                </c:pt>
                <c:pt idx="15">
                  <c:v>0.51180555555555551</c:v>
                </c:pt>
                <c:pt idx="16">
                  <c:v>0.51180555555555551</c:v>
                </c:pt>
                <c:pt idx="17">
                  <c:v>0.51215277777777779</c:v>
                </c:pt>
                <c:pt idx="18">
                  <c:v>0.51180555555555551</c:v>
                </c:pt>
                <c:pt idx="19">
                  <c:v>0.52326388888888886</c:v>
                </c:pt>
                <c:pt idx="20">
                  <c:v>0.67534722222222221</c:v>
                </c:pt>
                <c:pt idx="21">
                  <c:v>0.68888888888888888</c:v>
                </c:pt>
                <c:pt idx="22">
                  <c:v>0.68263888888888891</c:v>
                </c:pt>
                <c:pt idx="23">
                  <c:v>0.68194444444444435</c:v>
                </c:pt>
                <c:pt idx="24">
                  <c:v>0.6815972222222223</c:v>
                </c:pt>
                <c:pt idx="25">
                  <c:v>0.6875</c:v>
                </c:pt>
                <c:pt idx="26">
                  <c:v>0.68819444444444444</c:v>
                </c:pt>
                <c:pt idx="27">
                  <c:v>0.6791666666666667</c:v>
                </c:pt>
                <c:pt idx="28">
                  <c:v>0.68298611111111107</c:v>
                </c:pt>
                <c:pt idx="29">
                  <c:v>0.68888888888888888</c:v>
                </c:pt>
                <c:pt idx="30">
                  <c:v>0.86354166666666665</c:v>
                </c:pt>
                <c:pt idx="31">
                  <c:v>0.85798611111111112</c:v>
                </c:pt>
                <c:pt idx="32">
                  <c:v>0.86006944444444444</c:v>
                </c:pt>
                <c:pt idx="33">
                  <c:v>0.86145833333333333</c:v>
                </c:pt>
                <c:pt idx="34">
                  <c:v>0.87604166666666672</c:v>
                </c:pt>
                <c:pt idx="35">
                  <c:v>0.86631944444444442</c:v>
                </c:pt>
                <c:pt idx="36">
                  <c:v>0.87465277777777772</c:v>
                </c:pt>
                <c:pt idx="37">
                  <c:v>0.87638888888888888</c:v>
                </c:pt>
                <c:pt idx="38">
                  <c:v>0.87604166666666672</c:v>
                </c:pt>
                <c:pt idx="39">
                  <c:v>0.859375</c:v>
                </c:pt>
                <c:pt idx="40">
                  <c:v>0.68229166666666663</c:v>
                </c:pt>
                <c:pt idx="41">
                  <c:v>0.65798611111111105</c:v>
                </c:pt>
                <c:pt idx="42">
                  <c:v>0.65659722222222228</c:v>
                </c:pt>
                <c:pt idx="43">
                  <c:v>0.64930555555555558</c:v>
                </c:pt>
                <c:pt idx="44">
                  <c:v>0.65451388888888895</c:v>
                </c:pt>
                <c:pt idx="45">
                  <c:v>0.65451388888888895</c:v>
                </c:pt>
                <c:pt idx="46">
                  <c:v>0.6489583333333333</c:v>
                </c:pt>
                <c:pt idx="47">
                  <c:v>0.64583333333333337</c:v>
                </c:pt>
                <c:pt idx="48">
                  <c:v>0.65937500000000004</c:v>
                </c:pt>
                <c:pt idx="49">
                  <c:v>0.6586805555555556</c:v>
                </c:pt>
                <c:pt idx="50">
                  <c:v>0.7319444444444444</c:v>
                </c:pt>
                <c:pt idx="51">
                  <c:v>0.7319444444444444</c:v>
                </c:pt>
                <c:pt idx="52">
                  <c:v>0.72881944444444435</c:v>
                </c:pt>
                <c:pt idx="53">
                  <c:v>0.72673611111111103</c:v>
                </c:pt>
                <c:pt idx="54">
                  <c:v>0.7260416666666667</c:v>
                </c:pt>
                <c:pt idx="55">
                  <c:v>0.74062499999999998</c:v>
                </c:pt>
                <c:pt idx="56">
                  <c:v>0.73298611111111112</c:v>
                </c:pt>
                <c:pt idx="57">
                  <c:v>0.73888888888888893</c:v>
                </c:pt>
                <c:pt idx="58">
                  <c:v>0.7246527777777777</c:v>
                </c:pt>
                <c:pt idx="59">
                  <c:v>0.73298611111111112</c:v>
                </c:pt>
                <c:pt idx="60">
                  <c:v>0.66180555555555565</c:v>
                </c:pt>
                <c:pt idx="61">
                  <c:v>0.66527777777777775</c:v>
                </c:pt>
                <c:pt idx="62">
                  <c:v>0.66631944444444435</c:v>
                </c:pt>
                <c:pt idx="63">
                  <c:v>0.6659722222222223</c:v>
                </c:pt>
                <c:pt idx="64">
                  <c:v>0.6635416666666667</c:v>
                </c:pt>
                <c:pt idx="65">
                  <c:v>0.66493055555555558</c:v>
                </c:pt>
                <c:pt idx="66">
                  <c:v>0.66006944444444438</c:v>
                </c:pt>
                <c:pt idx="67">
                  <c:v>0.67048611111111112</c:v>
                </c:pt>
                <c:pt idx="68">
                  <c:v>0.66006944444444438</c:v>
                </c:pt>
                <c:pt idx="69">
                  <c:v>0.66423611111111103</c:v>
                </c:pt>
                <c:pt idx="70">
                  <c:v>0.5625</c:v>
                </c:pt>
                <c:pt idx="71">
                  <c:v>0.56527777777777777</c:v>
                </c:pt>
                <c:pt idx="72">
                  <c:v>0.57361111111111107</c:v>
                </c:pt>
                <c:pt idx="73">
                  <c:v>0.56805555555555565</c:v>
                </c:pt>
                <c:pt idx="74">
                  <c:v>0.57152777777777775</c:v>
                </c:pt>
                <c:pt idx="75">
                  <c:v>0.56388888888888888</c:v>
                </c:pt>
                <c:pt idx="76">
                  <c:v>0.56388888888888888</c:v>
                </c:pt>
                <c:pt idx="77">
                  <c:v>0.57326388888888891</c:v>
                </c:pt>
                <c:pt idx="78">
                  <c:v>0.57465277777777779</c:v>
                </c:pt>
                <c:pt idx="79">
                  <c:v>0.56319444444444444</c:v>
                </c:pt>
                <c:pt idx="80">
                  <c:v>0.51006944444444446</c:v>
                </c:pt>
                <c:pt idx="81">
                  <c:v>0.50069444444444444</c:v>
                </c:pt>
                <c:pt idx="82">
                  <c:v>0.50104166666666672</c:v>
                </c:pt>
                <c:pt idx="83">
                  <c:v>0.5072916666666667</c:v>
                </c:pt>
                <c:pt idx="84">
                  <c:v>0.50937500000000002</c:v>
                </c:pt>
                <c:pt idx="85">
                  <c:v>0.50520833333333337</c:v>
                </c:pt>
                <c:pt idx="86">
                  <c:v>0.50381944444444449</c:v>
                </c:pt>
                <c:pt idx="87">
                  <c:v>0.50416666666666665</c:v>
                </c:pt>
                <c:pt idx="88">
                  <c:v>0.50868055555555558</c:v>
                </c:pt>
                <c:pt idx="89">
                  <c:v>0.50868055555555558</c:v>
                </c:pt>
                <c:pt idx="90">
                  <c:v>0.6875</c:v>
                </c:pt>
                <c:pt idx="91">
                  <c:v>0.69374999999999998</c:v>
                </c:pt>
                <c:pt idx="92">
                  <c:v>0.69409722222222225</c:v>
                </c:pt>
                <c:pt idx="93">
                  <c:v>0.69409722222222225</c:v>
                </c:pt>
                <c:pt idx="94">
                  <c:v>0.68923611111111105</c:v>
                </c:pt>
                <c:pt idx="95">
                  <c:v>0.69756944444444435</c:v>
                </c:pt>
                <c:pt idx="96">
                  <c:v>0.69444444444444442</c:v>
                </c:pt>
                <c:pt idx="97">
                  <c:v>0.68958333333333333</c:v>
                </c:pt>
                <c:pt idx="98">
                  <c:v>0.68784722222222228</c:v>
                </c:pt>
                <c:pt idx="99">
                  <c:v>0.69930555555555562</c:v>
                </c:pt>
                <c:pt idx="100">
                  <c:v>0.64444444444444438</c:v>
                </c:pt>
                <c:pt idx="101">
                  <c:v>0.6430555555555556</c:v>
                </c:pt>
                <c:pt idx="102">
                  <c:v>0.63715277777777779</c:v>
                </c:pt>
                <c:pt idx="103">
                  <c:v>0.64131944444444444</c:v>
                </c:pt>
                <c:pt idx="104">
                  <c:v>0.63159722222222225</c:v>
                </c:pt>
                <c:pt idx="105">
                  <c:v>0.640625</c:v>
                </c:pt>
                <c:pt idx="106">
                  <c:v>0.64270833333333333</c:v>
                </c:pt>
                <c:pt idx="107">
                  <c:v>0.63888888888888895</c:v>
                </c:pt>
                <c:pt idx="108">
                  <c:v>0.6322916666666667</c:v>
                </c:pt>
                <c:pt idx="109">
                  <c:v>0.64444444444444438</c:v>
                </c:pt>
                <c:pt idx="110">
                  <c:v>0.8822916666666667</c:v>
                </c:pt>
                <c:pt idx="111">
                  <c:v>0.87916666666666665</c:v>
                </c:pt>
                <c:pt idx="112">
                  <c:v>0.89027777777777772</c:v>
                </c:pt>
                <c:pt idx="113">
                  <c:v>0.87673611111111105</c:v>
                </c:pt>
                <c:pt idx="114">
                  <c:v>0.87604166666666672</c:v>
                </c:pt>
                <c:pt idx="115">
                  <c:v>0.89166666666666672</c:v>
                </c:pt>
                <c:pt idx="116">
                  <c:v>0.87395833333333328</c:v>
                </c:pt>
                <c:pt idx="117">
                  <c:v>0.89201388888888888</c:v>
                </c:pt>
                <c:pt idx="118">
                  <c:v>0.89548611111111109</c:v>
                </c:pt>
                <c:pt idx="119">
                  <c:v>0.89548611111111109</c:v>
                </c:pt>
                <c:pt idx="120">
                  <c:v>0.56284722222222228</c:v>
                </c:pt>
                <c:pt idx="121">
                  <c:v>0.57499999999999996</c:v>
                </c:pt>
                <c:pt idx="122">
                  <c:v>0.57187500000000002</c:v>
                </c:pt>
                <c:pt idx="123">
                  <c:v>0.57187500000000002</c:v>
                </c:pt>
                <c:pt idx="124">
                  <c:v>0.56423611111111105</c:v>
                </c:pt>
                <c:pt idx="125">
                  <c:v>0.57152777777777775</c:v>
                </c:pt>
                <c:pt idx="126">
                  <c:v>0.56944444444444442</c:v>
                </c:pt>
                <c:pt idx="127">
                  <c:v>0.56423611111111105</c:v>
                </c:pt>
                <c:pt idx="128">
                  <c:v>0.5625</c:v>
                </c:pt>
                <c:pt idx="129">
                  <c:v>0.56631944444444438</c:v>
                </c:pt>
                <c:pt idx="130">
                  <c:v>0.50312500000000004</c:v>
                </c:pt>
                <c:pt idx="131">
                  <c:v>0.50069444444444444</c:v>
                </c:pt>
                <c:pt idx="132">
                  <c:v>0.50381944444444449</c:v>
                </c:pt>
                <c:pt idx="133">
                  <c:v>0.50104166666666672</c:v>
                </c:pt>
                <c:pt idx="134">
                  <c:v>0.50520833333333337</c:v>
                </c:pt>
                <c:pt idx="135">
                  <c:v>0.50173611111111116</c:v>
                </c:pt>
                <c:pt idx="136">
                  <c:v>0.50486111111111109</c:v>
                </c:pt>
                <c:pt idx="137">
                  <c:v>0.50277777777777777</c:v>
                </c:pt>
                <c:pt idx="138">
                  <c:v>0.50069444444444444</c:v>
                </c:pt>
                <c:pt idx="139">
                  <c:v>0.50104166666666672</c:v>
                </c:pt>
                <c:pt idx="140">
                  <c:v>0.77812499999999996</c:v>
                </c:pt>
                <c:pt idx="141">
                  <c:v>0.76493055555555556</c:v>
                </c:pt>
                <c:pt idx="142">
                  <c:v>0.76631944444444444</c:v>
                </c:pt>
                <c:pt idx="143">
                  <c:v>0.76354166666666667</c:v>
                </c:pt>
                <c:pt idx="144">
                  <c:v>0.76631944444444444</c:v>
                </c:pt>
                <c:pt idx="145">
                  <c:v>0.77638888888888891</c:v>
                </c:pt>
                <c:pt idx="146">
                  <c:v>0.77569444444444435</c:v>
                </c:pt>
                <c:pt idx="147">
                  <c:v>0.765625</c:v>
                </c:pt>
                <c:pt idx="148">
                  <c:v>0.76388888888888895</c:v>
                </c:pt>
                <c:pt idx="149">
                  <c:v>0.77569444444444435</c:v>
                </c:pt>
                <c:pt idx="150">
                  <c:v>0.55972222222222223</c:v>
                </c:pt>
                <c:pt idx="151">
                  <c:v>0.56944444444444442</c:v>
                </c:pt>
                <c:pt idx="152">
                  <c:v>0.56180555555555556</c:v>
                </c:pt>
                <c:pt idx="153">
                  <c:v>0.56215277777777772</c:v>
                </c:pt>
                <c:pt idx="154">
                  <c:v>0.56909722222222225</c:v>
                </c:pt>
                <c:pt idx="155">
                  <c:v>0.55937499999999996</c:v>
                </c:pt>
                <c:pt idx="156">
                  <c:v>0.56215277777777772</c:v>
                </c:pt>
                <c:pt idx="157">
                  <c:v>0.56562500000000004</c:v>
                </c:pt>
                <c:pt idx="158">
                  <c:v>0.56562500000000004</c:v>
                </c:pt>
                <c:pt idx="159">
                  <c:v>9.8958333333333329E-2</c:v>
                </c:pt>
                <c:pt idx="160">
                  <c:v>0.50312500000000004</c:v>
                </c:pt>
                <c:pt idx="161">
                  <c:v>0.50173611111111116</c:v>
                </c:pt>
                <c:pt idx="162">
                  <c:v>0.50034722222222217</c:v>
                </c:pt>
                <c:pt idx="163">
                  <c:v>0.50104166666666672</c:v>
                </c:pt>
                <c:pt idx="164">
                  <c:v>0.50173611111111116</c:v>
                </c:pt>
                <c:pt idx="165">
                  <c:v>0.49965277777777778</c:v>
                </c:pt>
                <c:pt idx="166">
                  <c:v>0.50312500000000004</c:v>
                </c:pt>
                <c:pt idx="167">
                  <c:v>0.49965277777777778</c:v>
                </c:pt>
                <c:pt idx="168">
                  <c:v>0.50416666666666665</c:v>
                </c:pt>
                <c:pt idx="169">
                  <c:v>0.6225694444444444</c:v>
                </c:pt>
                <c:pt idx="170">
                  <c:v>0.62951388888888893</c:v>
                </c:pt>
                <c:pt idx="171">
                  <c:v>0.63020833333333337</c:v>
                </c:pt>
                <c:pt idx="172">
                  <c:v>0.62395833333333328</c:v>
                </c:pt>
                <c:pt idx="173">
                  <c:v>0.62916666666666665</c:v>
                </c:pt>
                <c:pt idx="174">
                  <c:v>0.62604166666666672</c:v>
                </c:pt>
                <c:pt idx="175">
                  <c:v>0.63263888888888897</c:v>
                </c:pt>
                <c:pt idx="176">
                  <c:v>0.62916666666666665</c:v>
                </c:pt>
                <c:pt idx="177">
                  <c:v>0.62708333333333333</c:v>
                </c:pt>
                <c:pt idx="178">
                  <c:v>0.63194444444444442</c:v>
                </c:pt>
                <c:pt idx="179">
                  <c:v>0.37777777777777782</c:v>
                </c:pt>
                <c:pt idx="180">
                  <c:v>0.74375000000000002</c:v>
                </c:pt>
                <c:pt idx="181">
                  <c:v>0.74826388888888895</c:v>
                </c:pt>
                <c:pt idx="182">
                  <c:v>0.73159722222222223</c:v>
                </c:pt>
                <c:pt idx="183">
                  <c:v>0.73229166666666667</c:v>
                </c:pt>
                <c:pt idx="184">
                  <c:v>0.74479166666666663</c:v>
                </c:pt>
                <c:pt idx="185">
                  <c:v>0.74895833333333328</c:v>
                </c:pt>
                <c:pt idx="186">
                  <c:v>0.75624999999999998</c:v>
                </c:pt>
                <c:pt idx="187">
                  <c:v>0.7427083333333333</c:v>
                </c:pt>
                <c:pt idx="188">
                  <c:v>0.7475694444444444</c:v>
                </c:pt>
                <c:pt idx="189">
                  <c:v>-0.60833333333333328</c:v>
                </c:pt>
                <c:pt idx="190">
                  <c:v>0.62638888888888888</c:v>
                </c:pt>
                <c:pt idx="191">
                  <c:v>0.63993055555555556</c:v>
                </c:pt>
                <c:pt idx="192">
                  <c:v>0.63923611111111112</c:v>
                </c:pt>
                <c:pt idx="193">
                  <c:v>0.6322916666666667</c:v>
                </c:pt>
                <c:pt idx="194">
                  <c:v>0.63194444444444442</c:v>
                </c:pt>
                <c:pt idx="195">
                  <c:v>0.63993055555555556</c:v>
                </c:pt>
                <c:pt idx="196">
                  <c:v>0.62847222222222221</c:v>
                </c:pt>
                <c:pt idx="197">
                  <c:v>0.6274305555555556</c:v>
                </c:pt>
                <c:pt idx="198">
                  <c:v>0.63715277777777779</c:v>
                </c:pt>
                <c:pt idx="199">
                  <c:v>0.92638888888888893</c:v>
                </c:pt>
                <c:pt idx="200">
                  <c:v>0.9159722222222223</c:v>
                </c:pt>
                <c:pt idx="201">
                  <c:v>0.92743055555555565</c:v>
                </c:pt>
                <c:pt idx="202">
                  <c:v>0.94270833333333337</c:v>
                </c:pt>
                <c:pt idx="203">
                  <c:v>0.94236111111111109</c:v>
                </c:pt>
                <c:pt idx="204">
                  <c:v>0.92743055555555565</c:v>
                </c:pt>
                <c:pt idx="205">
                  <c:v>0.93229166666666663</c:v>
                </c:pt>
                <c:pt idx="206">
                  <c:v>0.92986111111111103</c:v>
                </c:pt>
                <c:pt idx="207">
                  <c:v>0.9315972222222223</c:v>
                </c:pt>
                <c:pt idx="208">
                  <c:v>0.9277777777777777</c:v>
                </c:pt>
                <c:pt idx="209">
                  <c:v>0.73993055555555565</c:v>
                </c:pt>
                <c:pt idx="210">
                  <c:v>0.7402777777777777</c:v>
                </c:pt>
                <c:pt idx="211">
                  <c:v>0.72986111111111107</c:v>
                </c:pt>
                <c:pt idx="212">
                  <c:v>0.74201388888888897</c:v>
                </c:pt>
                <c:pt idx="213">
                  <c:v>0.73159722222222223</c:v>
                </c:pt>
                <c:pt idx="214">
                  <c:v>0.73159722222222223</c:v>
                </c:pt>
                <c:pt idx="215">
                  <c:v>0.72986111111111107</c:v>
                </c:pt>
                <c:pt idx="216">
                  <c:v>0.73923611111111109</c:v>
                </c:pt>
                <c:pt idx="217">
                  <c:v>0.74201388888888897</c:v>
                </c:pt>
                <c:pt idx="218">
                  <c:v>0.73923611111111109</c:v>
                </c:pt>
                <c:pt idx="219">
                  <c:v>1.1954861111111112</c:v>
                </c:pt>
                <c:pt idx="220">
                  <c:v>1.4121527777777778</c:v>
                </c:pt>
                <c:pt idx="221">
                  <c:v>1.4121527777777778</c:v>
                </c:pt>
                <c:pt idx="222">
                  <c:v>1.4125000000000001</c:v>
                </c:pt>
                <c:pt idx="223">
                  <c:v>1.4121527777777778</c:v>
                </c:pt>
                <c:pt idx="224">
                  <c:v>1.4121527777777778</c:v>
                </c:pt>
                <c:pt idx="225">
                  <c:v>1.4121527777777778</c:v>
                </c:pt>
                <c:pt idx="226">
                  <c:v>1.4121527777777778</c:v>
                </c:pt>
                <c:pt idx="227">
                  <c:v>1.4125000000000001</c:v>
                </c:pt>
                <c:pt idx="228">
                  <c:v>1.4118055555555555</c:v>
                </c:pt>
                <c:pt idx="229">
                  <c:v>0.87534722222222228</c:v>
                </c:pt>
                <c:pt idx="230">
                  <c:v>0.87708333333333333</c:v>
                </c:pt>
                <c:pt idx="231">
                  <c:v>0.87916666666666665</c:v>
                </c:pt>
                <c:pt idx="232">
                  <c:v>0.87465277777777772</c:v>
                </c:pt>
                <c:pt idx="233">
                  <c:v>0.88194444444444442</c:v>
                </c:pt>
                <c:pt idx="234">
                  <c:v>0.87881944444444438</c:v>
                </c:pt>
                <c:pt idx="235">
                  <c:v>0.86354166666666665</c:v>
                </c:pt>
                <c:pt idx="236">
                  <c:v>0.87465277777777772</c:v>
                </c:pt>
                <c:pt idx="237">
                  <c:v>0.86354166666666665</c:v>
                </c:pt>
                <c:pt idx="238">
                  <c:v>0.87604166666666672</c:v>
                </c:pt>
                <c:pt idx="239">
                  <c:v>0.70868055555555565</c:v>
                </c:pt>
                <c:pt idx="240">
                  <c:v>0.70798611111111109</c:v>
                </c:pt>
                <c:pt idx="241">
                  <c:v>0.71180555555555558</c:v>
                </c:pt>
                <c:pt idx="242">
                  <c:v>0.70381944444444444</c:v>
                </c:pt>
                <c:pt idx="243">
                  <c:v>0.70729166666666665</c:v>
                </c:pt>
                <c:pt idx="244">
                  <c:v>0.70729166666666665</c:v>
                </c:pt>
                <c:pt idx="245">
                  <c:v>0.703125</c:v>
                </c:pt>
                <c:pt idx="246">
                  <c:v>0.71180555555555558</c:v>
                </c:pt>
                <c:pt idx="247">
                  <c:v>0.70381944444444444</c:v>
                </c:pt>
                <c:pt idx="248">
                  <c:v>0.70451388888888888</c:v>
                </c:pt>
                <c:pt idx="249">
                  <c:v>0.81215277777777772</c:v>
                </c:pt>
                <c:pt idx="250">
                  <c:v>0.82326388888888891</c:v>
                </c:pt>
                <c:pt idx="251">
                  <c:v>0.82986111111111105</c:v>
                </c:pt>
                <c:pt idx="252">
                  <c:v>0.81597222222222221</c:v>
                </c:pt>
                <c:pt idx="253">
                  <c:v>0.82291666666666663</c:v>
                </c:pt>
                <c:pt idx="254">
                  <c:v>0.82361111111111107</c:v>
                </c:pt>
                <c:pt idx="255">
                  <c:v>0.82847222222222228</c:v>
                </c:pt>
                <c:pt idx="256">
                  <c:v>0.82847222222222228</c:v>
                </c:pt>
                <c:pt idx="257">
                  <c:v>0.82951388888888888</c:v>
                </c:pt>
                <c:pt idx="258">
                  <c:v>0.82604166666666667</c:v>
                </c:pt>
                <c:pt idx="259">
                  <c:v>0.671875</c:v>
                </c:pt>
                <c:pt idx="260">
                  <c:v>0.66631944444444435</c:v>
                </c:pt>
                <c:pt idx="261">
                  <c:v>0.67743055555555565</c:v>
                </c:pt>
                <c:pt idx="262">
                  <c:v>0.67743055555555565</c:v>
                </c:pt>
                <c:pt idx="263">
                  <c:v>0.6659722222222223</c:v>
                </c:pt>
                <c:pt idx="264">
                  <c:v>0.66631944444444435</c:v>
                </c:pt>
                <c:pt idx="265">
                  <c:v>0.67708333333333337</c:v>
                </c:pt>
                <c:pt idx="266">
                  <c:v>0.67326388888888888</c:v>
                </c:pt>
                <c:pt idx="267">
                  <c:v>0.6777777777777777</c:v>
                </c:pt>
                <c:pt idx="268">
                  <c:v>0.77673611111111107</c:v>
                </c:pt>
                <c:pt idx="269">
                  <c:v>0.7788194444444444</c:v>
                </c:pt>
                <c:pt idx="270">
                  <c:v>0.78229166666666672</c:v>
                </c:pt>
                <c:pt idx="271">
                  <c:v>0.79201388888888891</c:v>
                </c:pt>
                <c:pt idx="272">
                  <c:v>0.79062500000000002</c:v>
                </c:pt>
                <c:pt idx="273">
                  <c:v>0.77673611111111107</c:v>
                </c:pt>
                <c:pt idx="274">
                  <c:v>0.77743055555555562</c:v>
                </c:pt>
                <c:pt idx="275">
                  <c:v>0.77916666666666667</c:v>
                </c:pt>
                <c:pt idx="276">
                  <c:v>0.77673611111111107</c:v>
                </c:pt>
                <c:pt idx="277">
                  <c:v>0.79166666666666663</c:v>
                </c:pt>
                <c:pt idx="278">
                  <c:v>0.65243055555555562</c:v>
                </c:pt>
                <c:pt idx="279">
                  <c:v>0.64756944444444442</c:v>
                </c:pt>
                <c:pt idx="280">
                  <c:v>0.65347222222222223</c:v>
                </c:pt>
                <c:pt idx="281">
                  <c:v>0.65520833333333328</c:v>
                </c:pt>
                <c:pt idx="282">
                  <c:v>0.6586805555555556</c:v>
                </c:pt>
                <c:pt idx="283">
                  <c:v>0.64756944444444442</c:v>
                </c:pt>
                <c:pt idx="284">
                  <c:v>0.65659722222222228</c:v>
                </c:pt>
                <c:pt idx="285">
                  <c:v>0.64756944444444442</c:v>
                </c:pt>
                <c:pt idx="286">
                  <c:v>0.65625</c:v>
                </c:pt>
                <c:pt idx="287">
                  <c:v>0.6586805555555556</c:v>
                </c:pt>
                <c:pt idx="288">
                  <c:v>#N/A</c:v>
                </c:pt>
                <c:pt idx="289">
                  <c:v>0.76527777777777772</c:v>
                </c:pt>
                <c:pt idx="290">
                  <c:v>#N/A</c:v>
                </c:pt>
                <c:pt idx="291">
                  <c:v>#N/A</c:v>
                </c:pt>
                <c:pt idx="292">
                  <c:v>0.76597222222222228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0.75798611111111103</c:v>
                </c:pt>
                <c:pt idx="298">
                  <c:v>0.62534722222222228</c:v>
                </c:pt>
                <c:pt idx="299">
                  <c:v>0.62847222222222221</c:v>
                </c:pt>
                <c:pt idx="300">
                  <c:v>0.64201388888888888</c:v>
                </c:pt>
                <c:pt idx="301">
                  <c:v>#N/A</c:v>
                </c:pt>
                <c:pt idx="302">
                  <c:v>#N/A</c:v>
                </c:pt>
                <c:pt idx="303">
                  <c:v>0.62847222222222221</c:v>
                </c:pt>
                <c:pt idx="304">
                  <c:v>0.64270833333333333</c:v>
                </c:pt>
                <c:pt idx="305">
                  <c:v>0.64270833333333333</c:v>
                </c:pt>
                <c:pt idx="306">
                  <c:v>0.64027777777777772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0.71527777777777779</c:v>
                </c:pt>
                <c:pt idx="311">
                  <c:v>0.72291666666666665</c:v>
                </c:pt>
                <c:pt idx="312">
                  <c:v>0.7319444444444444</c:v>
                </c:pt>
                <c:pt idx="313">
                  <c:v>#N/A</c:v>
                </c:pt>
                <c:pt idx="314">
                  <c:v>0.71493055555555562</c:v>
                </c:pt>
                <c:pt idx="315">
                  <c:v>0.7319444444444444</c:v>
                </c:pt>
                <c:pt idx="316">
                  <c:v>#N/A</c:v>
                </c:pt>
                <c:pt idx="317">
                  <c:v>0.71527777777777779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0.60868055555555556</c:v>
                </c:pt>
                <c:pt idx="322">
                  <c:v>0.61076388888888888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0.61562499999999998</c:v>
                </c:pt>
                <c:pt idx="327">
                  <c:v>#N/A</c:v>
                </c:pt>
                <c:pt idx="328">
                  <c:v>0.24409722222222224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0.84895833333333337</c:v>
                </c:pt>
                <c:pt idx="333">
                  <c:v>0.84548611111111105</c:v>
                </c:pt>
                <c:pt idx="334">
                  <c:v>#N/A</c:v>
                </c:pt>
                <c:pt idx="335">
                  <c:v>0.8413194444444444</c:v>
                </c:pt>
                <c:pt idx="336">
                  <c:v>0.83159722222222221</c:v>
                </c:pt>
                <c:pt idx="337">
                  <c:v>#N/A</c:v>
                </c:pt>
                <c:pt idx="338">
                  <c:v>0.5493055555555556</c:v>
                </c:pt>
                <c:pt idx="339">
                  <c:v>0.56076388888888895</c:v>
                </c:pt>
                <c:pt idx="340">
                  <c:v>#N/A</c:v>
                </c:pt>
                <c:pt idx="341">
                  <c:v>#N/A</c:v>
                </c:pt>
                <c:pt idx="342">
                  <c:v>0.54861111111111105</c:v>
                </c:pt>
                <c:pt idx="343">
                  <c:v>0.55312499999999998</c:v>
                </c:pt>
                <c:pt idx="344">
                  <c:v>0.56041666666666667</c:v>
                </c:pt>
                <c:pt idx="345">
                  <c:v>#N/A</c:v>
                </c:pt>
                <c:pt idx="346">
                  <c:v>0.56076388888888895</c:v>
                </c:pt>
                <c:pt idx="347">
                  <c:v>0.56111111111111112</c:v>
                </c:pt>
                <c:pt idx="348">
                  <c:v>0.49687500000000001</c:v>
                </c:pt>
                <c:pt idx="349">
                  <c:v>#N/A</c:v>
                </c:pt>
                <c:pt idx="350">
                  <c:v>#N/A</c:v>
                </c:pt>
                <c:pt idx="351">
                  <c:v>0.49583333333333335</c:v>
                </c:pt>
                <c:pt idx="352">
                  <c:v>0.49722222222222218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0.49513888888888885</c:v>
                </c:pt>
                <c:pt idx="357">
                  <c:v>0.49722222222222218</c:v>
                </c:pt>
                <c:pt idx="358">
                  <c:v>0.66111111111111109</c:v>
                </c:pt>
                <c:pt idx="359">
                  <c:v>#N/A</c:v>
                </c:pt>
                <c:pt idx="360">
                  <c:v>#N/A</c:v>
                </c:pt>
                <c:pt idx="361">
                  <c:v>0.66111111111111109</c:v>
                </c:pt>
                <c:pt idx="362">
                  <c:v>0.6586805555555556</c:v>
                </c:pt>
                <c:pt idx="363">
                  <c:v>0.65312499999999996</c:v>
                </c:pt>
                <c:pt idx="364">
                  <c:v>#N/A</c:v>
                </c:pt>
                <c:pt idx="365">
                  <c:v>#N/A</c:v>
                </c:pt>
                <c:pt idx="366">
                  <c:v>0.66249999999999998</c:v>
                </c:pt>
                <c:pt idx="367">
                  <c:v>0.65694444444444444</c:v>
                </c:pt>
                <c:pt idx="368">
                  <c:v>0.72777777777777775</c:v>
                </c:pt>
                <c:pt idx="369">
                  <c:v>0.72743055555555558</c:v>
                </c:pt>
                <c:pt idx="370">
                  <c:v>0.72326388888888893</c:v>
                </c:pt>
                <c:pt idx="371">
                  <c:v>#N/A</c:v>
                </c:pt>
                <c:pt idx="372">
                  <c:v>#N/A</c:v>
                </c:pt>
                <c:pt idx="373">
                  <c:v>0.7402777777777777</c:v>
                </c:pt>
                <c:pt idx="374">
                  <c:v>#N/A</c:v>
                </c:pt>
                <c:pt idx="375">
                  <c:v>0.74201388888888897</c:v>
                </c:pt>
                <c:pt idx="376">
                  <c:v>0.72534722222222225</c:v>
                </c:pt>
                <c:pt idx="377">
                  <c:v>#N/A</c:v>
                </c:pt>
                <c:pt idx="378">
                  <c:v>#N/A</c:v>
                </c:pt>
                <c:pt idx="379">
                  <c:v>0.57256944444444435</c:v>
                </c:pt>
                <c:pt idx="380">
                  <c:v>0.57048611111111103</c:v>
                </c:pt>
                <c:pt idx="381">
                  <c:v>0.57187500000000002</c:v>
                </c:pt>
                <c:pt idx="382">
                  <c:v>0.5649305555555556</c:v>
                </c:pt>
                <c:pt idx="383">
                  <c:v>0.5625</c:v>
                </c:pt>
                <c:pt idx="384">
                  <c:v>0.5625</c:v>
                </c:pt>
                <c:pt idx="385">
                  <c:v>0.56423611111111105</c:v>
                </c:pt>
                <c:pt idx="386">
                  <c:v>#N/A</c:v>
                </c:pt>
                <c:pt idx="387">
                  <c:v>#N/A</c:v>
                </c:pt>
                <c:pt idx="388">
                  <c:v>0.50104166666666672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0.50520833333333337</c:v>
                </c:pt>
                <c:pt idx="395">
                  <c:v>0.50104166666666672</c:v>
                </c:pt>
                <c:pt idx="396">
                  <c:v>#N/A</c:v>
                </c:pt>
                <c:pt idx="397">
                  <c:v>#N/A</c:v>
                </c:pt>
                <c:pt idx="398">
                  <c:v>-1.1371527777777779</c:v>
                </c:pt>
                <c:pt idx="399">
                  <c:v>0.6309027777777777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0.6430555555555556</c:v>
                </c:pt>
                <c:pt idx="407">
                  <c:v>0.63993055555555556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0.6621527777777777</c:v>
                </c:pt>
                <c:pt idx="412">
                  <c:v>0.66562500000000002</c:v>
                </c:pt>
                <c:pt idx="413">
                  <c:v>#N/A</c:v>
                </c:pt>
                <c:pt idx="414">
                  <c:v>#N/A</c:v>
                </c:pt>
                <c:pt idx="415">
                  <c:v>0.66493055555555558</c:v>
                </c:pt>
                <c:pt idx="416">
                  <c:v>0.66111111111111109</c:v>
                </c:pt>
                <c:pt idx="417">
                  <c:v>0</c:v>
                </c:pt>
                <c:pt idx="418">
                  <c:v>0.57291666666666663</c:v>
                </c:pt>
                <c:pt idx="419">
                  <c:v>0.57499999999999996</c:v>
                </c:pt>
                <c:pt idx="420">
                  <c:v>#N/A</c:v>
                </c:pt>
                <c:pt idx="421">
                  <c:v>0.57187500000000002</c:v>
                </c:pt>
                <c:pt idx="422">
                  <c:v>0.5625</c:v>
                </c:pt>
                <c:pt idx="423">
                  <c:v>0.5722222222222223</c:v>
                </c:pt>
                <c:pt idx="424">
                  <c:v>0.56319444444444444</c:v>
                </c:pt>
                <c:pt idx="425">
                  <c:v>0.57118055555555558</c:v>
                </c:pt>
                <c:pt idx="426">
                  <c:v>0.56909722222222225</c:v>
                </c:pt>
                <c:pt idx="427">
                  <c:v>0.56423611111111105</c:v>
                </c:pt>
                <c:pt idx="428">
                  <c:v>0.51006944444444446</c:v>
                </c:pt>
                <c:pt idx="429">
                  <c:v>#N/A</c:v>
                </c:pt>
                <c:pt idx="430">
                  <c:v>0.50520833333333337</c:v>
                </c:pt>
                <c:pt idx="431">
                  <c:v>0.50520833333333337</c:v>
                </c:pt>
                <c:pt idx="432">
                  <c:v>0.5072916666666667</c:v>
                </c:pt>
                <c:pt idx="433">
                  <c:v>0.51041666666666663</c:v>
                </c:pt>
                <c:pt idx="434">
                  <c:v>0.50243055555555549</c:v>
                </c:pt>
                <c:pt idx="435">
                  <c:v>0.5072916666666667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0.77916666666666667</c:v>
                </c:pt>
                <c:pt idx="440">
                  <c:v>#N/A</c:v>
                </c:pt>
                <c:pt idx="441">
                  <c:v>0.7788194444444444</c:v>
                </c:pt>
                <c:pt idx="442">
                  <c:v>0.765625</c:v>
                </c:pt>
                <c:pt idx="443">
                  <c:v>0.77812499999999996</c:v>
                </c:pt>
                <c:pt idx="444">
                  <c:v>0.77326388888888897</c:v>
                </c:pt>
                <c:pt idx="445">
                  <c:v>0.77847222222222223</c:v>
                </c:pt>
                <c:pt idx="446">
                  <c:v>0.7753472222222223</c:v>
                </c:pt>
                <c:pt idx="447">
                  <c:v>0.78159722222222228</c:v>
                </c:pt>
                <c:pt idx="448">
                  <c:v>0.84201388888888895</c:v>
                </c:pt>
                <c:pt idx="449">
                  <c:v>0.83194444444444438</c:v>
                </c:pt>
                <c:pt idx="450">
                  <c:v>0.84548611111111105</c:v>
                </c:pt>
                <c:pt idx="451">
                  <c:v>0.83159722222222221</c:v>
                </c:pt>
                <c:pt idx="452">
                  <c:v>0.84236111111111112</c:v>
                </c:pt>
                <c:pt idx="453">
                  <c:v>0.84270833333333328</c:v>
                </c:pt>
                <c:pt idx="454">
                  <c:v>0.84375</c:v>
                </c:pt>
                <c:pt idx="455">
                  <c:v>0.84756944444444438</c:v>
                </c:pt>
                <c:pt idx="456">
                  <c:v>#N/A</c:v>
                </c:pt>
                <c:pt idx="457">
                  <c:v>0.60624999999999996</c:v>
                </c:pt>
                <c:pt idx="458">
                  <c:v>0.60763888888888895</c:v>
                </c:pt>
                <c:pt idx="459">
                  <c:v>#N/A</c:v>
                </c:pt>
                <c:pt idx="460">
                  <c:v>0.60243055555555558</c:v>
                </c:pt>
                <c:pt idx="461">
                  <c:v>0.609375</c:v>
                </c:pt>
                <c:pt idx="462">
                  <c:v>#N/A</c:v>
                </c:pt>
                <c:pt idx="463">
                  <c:v>0.59826388888888893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-9.8263888888888887E-2</c:v>
                </c:pt>
                <c:pt idx="468">
                  <c:v>0.53576388888888893</c:v>
                </c:pt>
                <c:pt idx="469">
                  <c:v>0.53090277777777783</c:v>
                </c:pt>
                <c:pt idx="470">
                  <c:v>0.53645833333333337</c:v>
                </c:pt>
                <c:pt idx="471">
                  <c:v>0.53090277777777783</c:v>
                </c:pt>
                <c:pt idx="472">
                  <c:v>#N/A</c:v>
                </c:pt>
                <c:pt idx="473">
                  <c:v>0.53090277777777783</c:v>
                </c:pt>
                <c:pt idx="474">
                  <c:v>0.5385416666666667</c:v>
                </c:pt>
                <c:pt idx="475">
                  <c:v>0.53090277777777783</c:v>
                </c:pt>
                <c:pt idx="476">
                  <c:v>#N/A</c:v>
                </c:pt>
                <c:pt idx="477">
                  <c:v>0.67847222222222225</c:v>
                </c:pt>
                <c:pt idx="478">
                  <c:v>0.67361111111111105</c:v>
                </c:pt>
                <c:pt idx="479">
                  <c:v>0.6743055555555556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0.67118055555555556</c:v>
                </c:pt>
                <c:pt idx="484">
                  <c:v>0.67708333333333337</c:v>
                </c:pt>
                <c:pt idx="485">
                  <c:v>#N/A</c:v>
                </c:pt>
                <c:pt idx="486">
                  <c:v>0.67152777777777772</c:v>
                </c:pt>
                <c:pt idx="487">
                  <c:v>0.67534722222222221</c:v>
                </c:pt>
                <c:pt idx="488">
                  <c:v>#N/A</c:v>
                </c:pt>
                <c:pt idx="489">
                  <c:v>0.67638888888888893</c:v>
                </c:pt>
                <c:pt idx="490">
                  <c:v>#N/A</c:v>
                </c:pt>
                <c:pt idx="491">
                  <c:v>#N/A</c:v>
                </c:pt>
                <c:pt idx="492">
                  <c:v>0.6777777777777777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0.68298611111111107</c:v>
                </c:pt>
                <c:pt idx="497">
                  <c:v>0.5649305555555556</c:v>
                </c:pt>
                <c:pt idx="498">
                  <c:v>0.57048611111111103</c:v>
                </c:pt>
                <c:pt idx="499">
                  <c:v>0.57465277777777779</c:v>
                </c:pt>
                <c:pt idx="500">
                  <c:v>0.57361111111111107</c:v>
                </c:pt>
                <c:pt idx="501">
                  <c:v>0.57152777777777775</c:v>
                </c:pt>
                <c:pt idx="502">
                  <c:v>0.56909722222222225</c:v>
                </c:pt>
                <c:pt idx="503">
                  <c:v>0.56805555555555565</c:v>
                </c:pt>
                <c:pt idx="504">
                  <c:v>0.57499999999999996</c:v>
                </c:pt>
                <c:pt idx="505">
                  <c:v>0.50763888888888886</c:v>
                </c:pt>
                <c:pt idx="506">
                  <c:v>0.50069444444444444</c:v>
                </c:pt>
                <c:pt idx="507">
                  <c:v>0.50069444444444444</c:v>
                </c:pt>
                <c:pt idx="508">
                  <c:v>0.50624999999999998</c:v>
                </c:pt>
                <c:pt idx="509">
                  <c:v>0.50104166666666672</c:v>
                </c:pt>
                <c:pt idx="510">
                  <c:v>0.51006944444444446</c:v>
                </c:pt>
                <c:pt idx="511">
                  <c:v>0.50243055555555549</c:v>
                </c:pt>
                <c:pt idx="512">
                  <c:v>0.50104166666666672</c:v>
                </c:pt>
                <c:pt idx="513">
                  <c:v>0.50173611111111116</c:v>
                </c:pt>
                <c:pt idx="514">
                  <c:v>0.765625</c:v>
                </c:pt>
                <c:pt idx="515">
                  <c:v>0.7753472222222223</c:v>
                </c:pt>
                <c:pt idx="516">
                  <c:v>0.76631944444444444</c:v>
                </c:pt>
                <c:pt idx="517">
                  <c:v>0.76354166666666667</c:v>
                </c:pt>
                <c:pt idx="518">
                  <c:v>0.7631944444444444</c:v>
                </c:pt>
                <c:pt idx="519">
                  <c:v>0.7753472222222223</c:v>
                </c:pt>
                <c:pt idx="520">
                  <c:v>0.7788194444444444</c:v>
                </c:pt>
                <c:pt idx="521">
                  <c:v>0.77743055555555562</c:v>
                </c:pt>
                <c:pt idx="522">
                  <c:v>0.7631944444444444</c:v>
                </c:pt>
                <c:pt idx="523">
                  <c:v>0.77743055555555562</c:v>
                </c:pt>
                <c:pt idx="524">
                  <c:v>-0.28993055555555552</c:v>
                </c:pt>
                <c:pt idx="525">
                  <c:v>0.75937500000000002</c:v>
                </c:pt>
                <c:pt idx="526">
                  <c:v>0.74895833333333328</c:v>
                </c:pt>
                <c:pt idx="527">
                  <c:v>0.75937500000000002</c:v>
                </c:pt>
                <c:pt idx="528">
                  <c:v>0.76215277777777779</c:v>
                </c:pt>
                <c:pt idx="529">
                  <c:v>0.76006944444444435</c:v>
                </c:pt>
                <c:pt idx="530">
                  <c:v>0.74895833333333328</c:v>
                </c:pt>
                <c:pt idx="531">
                  <c:v>0.76111111111111107</c:v>
                </c:pt>
                <c:pt idx="532">
                  <c:v>0.76006944444444435</c:v>
                </c:pt>
                <c:pt idx="533">
                  <c:v>0.76215277777777779</c:v>
                </c:pt>
                <c:pt idx="534">
                  <c:v>-1.3225694444444445</c:v>
                </c:pt>
                <c:pt idx="535">
                  <c:v>0.64479166666666665</c:v>
                </c:pt>
                <c:pt idx="536">
                  <c:v>0.65625</c:v>
                </c:pt>
                <c:pt idx="537">
                  <c:v>0.65486111111111112</c:v>
                </c:pt>
                <c:pt idx="538">
                  <c:v>0.6479166666666667</c:v>
                </c:pt>
                <c:pt idx="539">
                  <c:v>0.65243055555555562</c:v>
                </c:pt>
                <c:pt idx="540">
                  <c:v>0.6489583333333333</c:v>
                </c:pt>
                <c:pt idx="541">
                  <c:v>0.64340277777777777</c:v>
                </c:pt>
                <c:pt idx="542">
                  <c:v>0.6538194444444444</c:v>
                </c:pt>
                <c:pt idx="543">
                  <c:v>0.65486111111111112</c:v>
                </c:pt>
                <c:pt idx="544">
                  <c:v>0.57048611111111103</c:v>
                </c:pt>
                <c:pt idx="545">
                  <c:v>0.5625</c:v>
                </c:pt>
                <c:pt idx="546">
                  <c:v>0.56215277777777772</c:v>
                </c:pt>
                <c:pt idx="547">
                  <c:v>0.56909722222222225</c:v>
                </c:pt>
                <c:pt idx="548">
                  <c:v>0.5722222222222223</c:v>
                </c:pt>
                <c:pt idx="549">
                  <c:v>0.57361111111111107</c:v>
                </c:pt>
                <c:pt idx="550">
                  <c:v>0.5625</c:v>
                </c:pt>
                <c:pt idx="551">
                  <c:v>0.57152777777777775</c:v>
                </c:pt>
                <c:pt idx="552">
                  <c:v>0.56909722222222225</c:v>
                </c:pt>
                <c:pt idx="553">
                  <c:v>0.5625</c:v>
                </c:pt>
                <c:pt idx="554">
                  <c:v>0.50312500000000004</c:v>
                </c:pt>
                <c:pt idx="555">
                  <c:v>0.50659722222222225</c:v>
                </c:pt>
                <c:pt idx="556">
                  <c:v>0.50104166666666672</c:v>
                </c:pt>
                <c:pt idx="557">
                  <c:v>0.5083333333333333</c:v>
                </c:pt>
                <c:pt idx="558">
                  <c:v>0.50590277777777781</c:v>
                </c:pt>
                <c:pt idx="559">
                  <c:v>0.50451388888888882</c:v>
                </c:pt>
                <c:pt idx="560">
                  <c:v>0.50104166666666672</c:v>
                </c:pt>
                <c:pt idx="561">
                  <c:v>0.50451388888888882</c:v>
                </c:pt>
                <c:pt idx="562">
                  <c:v>0.50902777777777775</c:v>
                </c:pt>
                <c:pt idx="563">
                  <c:v>0.50104166666666672</c:v>
                </c:pt>
                <c:pt idx="564">
                  <c:v>-0.90138888888888891</c:v>
                </c:pt>
                <c:pt idx="565">
                  <c:v>0.78159722222222228</c:v>
                </c:pt>
                <c:pt idx="566">
                  <c:v>0.78159722222222228</c:v>
                </c:pt>
                <c:pt idx="567">
                  <c:v>0.78298611111111105</c:v>
                </c:pt>
                <c:pt idx="568">
                  <c:v>0.79513888888888895</c:v>
                </c:pt>
                <c:pt idx="569">
                  <c:v>0.79062500000000002</c:v>
                </c:pt>
                <c:pt idx="570">
                  <c:v>0.79062500000000002</c:v>
                </c:pt>
                <c:pt idx="571">
                  <c:v>0.78159722222222228</c:v>
                </c:pt>
                <c:pt idx="572">
                  <c:v>0.79895833333333333</c:v>
                </c:pt>
                <c:pt idx="573">
                  <c:v>0.7993055555555556</c:v>
                </c:pt>
                <c:pt idx="574">
                  <c:v>0.78159722222222228</c:v>
                </c:pt>
                <c:pt idx="575">
                  <c:v>0.79895833333333333</c:v>
                </c:pt>
                <c:pt idx="576">
                  <c:v>0.77708333333333335</c:v>
                </c:pt>
                <c:pt idx="577">
                  <c:v>0.77743055555555562</c:v>
                </c:pt>
                <c:pt idx="578">
                  <c:v>0.76527777777777772</c:v>
                </c:pt>
                <c:pt idx="579">
                  <c:v>0.76493055555555556</c:v>
                </c:pt>
                <c:pt idx="580">
                  <c:v>0.76597222222222228</c:v>
                </c:pt>
                <c:pt idx="581">
                  <c:v>0.77673611111111107</c:v>
                </c:pt>
                <c:pt idx="582">
                  <c:v>0.7753472222222223</c:v>
                </c:pt>
                <c:pt idx="583">
                  <c:v>0.77465277777777775</c:v>
                </c:pt>
                <c:pt idx="584">
                  <c:v>0.77951388888888895</c:v>
                </c:pt>
                <c:pt idx="585">
                  <c:v>0.7739583333333333</c:v>
                </c:pt>
                <c:pt idx="586">
                  <c:v>0.74861111111111112</c:v>
                </c:pt>
                <c:pt idx="587">
                  <c:v>0.74583333333333335</c:v>
                </c:pt>
                <c:pt idx="588">
                  <c:v>0.76354166666666667</c:v>
                </c:pt>
                <c:pt idx="589">
                  <c:v>0.76076388888888891</c:v>
                </c:pt>
                <c:pt idx="590">
                  <c:v>0.74687499999999996</c:v>
                </c:pt>
                <c:pt idx="591">
                  <c:v>0.74652777777777779</c:v>
                </c:pt>
                <c:pt idx="592">
                  <c:v>0.74965277777777772</c:v>
                </c:pt>
                <c:pt idx="593">
                  <c:v>0.74965277777777772</c:v>
                </c:pt>
                <c:pt idx="594">
                  <c:v>0.7597222222222223</c:v>
                </c:pt>
                <c:pt idx="595">
                  <c:v>0.74895833333333328</c:v>
                </c:pt>
                <c:pt idx="596">
                  <c:v>0.74965277777777772</c:v>
                </c:pt>
                <c:pt idx="597">
                  <c:v>0.74965277777777772</c:v>
                </c:pt>
                <c:pt idx="598">
                  <c:v>0.7597222222222223</c:v>
                </c:pt>
                <c:pt idx="599">
                  <c:v>#N/A</c:v>
                </c:pt>
                <c:pt idx="600">
                  <c:v>0.57152777777777775</c:v>
                </c:pt>
                <c:pt idx="601">
                  <c:v>0.57048611111111103</c:v>
                </c:pt>
                <c:pt idx="602">
                  <c:v>#N/A</c:v>
                </c:pt>
                <c:pt idx="603">
                  <c:v>0.57256944444444435</c:v>
                </c:pt>
                <c:pt idx="604">
                  <c:v>0.56423611111111105</c:v>
                </c:pt>
                <c:pt idx="605">
                  <c:v>0.57326388888888891</c:v>
                </c:pt>
                <c:pt idx="606">
                  <c:v>0.56909722222222225</c:v>
                </c:pt>
                <c:pt idx="607">
                  <c:v>0.57013888888888897</c:v>
                </c:pt>
                <c:pt idx="608">
                  <c:v>0.57187500000000002</c:v>
                </c:pt>
                <c:pt idx="609">
                  <c:v>0.50763888888888886</c:v>
                </c:pt>
                <c:pt idx="610">
                  <c:v>#N/A</c:v>
                </c:pt>
                <c:pt idx="611">
                  <c:v>0.50902777777777775</c:v>
                </c:pt>
                <c:pt idx="612">
                  <c:v>0.50381944444444449</c:v>
                </c:pt>
                <c:pt idx="613">
                  <c:v>0.50451388888888882</c:v>
                </c:pt>
                <c:pt idx="614">
                  <c:v>0.50104166666666672</c:v>
                </c:pt>
                <c:pt idx="615">
                  <c:v>0.50312500000000004</c:v>
                </c:pt>
                <c:pt idx="616">
                  <c:v>#N/A</c:v>
                </c:pt>
                <c:pt idx="617">
                  <c:v>0.50763888888888886</c:v>
                </c:pt>
                <c:pt idx="618">
                  <c:v>0.50590277777777781</c:v>
                </c:pt>
                <c:pt idx="619">
                  <c:v>0.77569444444444435</c:v>
                </c:pt>
                <c:pt idx="620">
                  <c:v>0.78020833333333328</c:v>
                </c:pt>
                <c:pt idx="621">
                  <c:v>0.7729166666666667</c:v>
                </c:pt>
                <c:pt idx="622">
                  <c:v>0.77673611111111107</c:v>
                </c:pt>
                <c:pt idx="623">
                  <c:v>0.77673611111111107</c:v>
                </c:pt>
                <c:pt idx="624">
                  <c:v>0.77569444444444435</c:v>
                </c:pt>
                <c:pt idx="625">
                  <c:v>0.77361111111111103</c:v>
                </c:pt>
                <c:pt idx="626">
                  <c:v>0.76631944444444444</c:v>
                </c:pt>
                <c:pt idx="627">
                  <c:v>#N/A</c:v>
                </c:pt>
                <c:pt idx="628">
                  <c:v>0.7788194444444444</c:v>
                </c:pt>
                <c:pt idx="629">
                  <c:v>0.64583333333333337</c:v>
                </c:pt>
                <c:pt idx="630">
                  <c:v>0.65486111111111112</c:v>
                </c:pt>
                <c:pt idx="631">
                  <c:v>0.64444444444444438</c:v>
                </c:pt>
                <c:pt idx="632">
                  <c:v>0.6479166666666667</c:v>
                </c:pt>
                <c:pt idx="633">
                  <c:v>0.64340277777777777</c:v>
                </c:pt>
                <c:pt idx="634">
                  <c:v>0.64513888888888893</c:v>
                </c:pt>
                <c:pt idx="635">
                  <c:v>0.65486111111111112</c:v>
                </c:pt>
                <c:pt idx="636">
                  <c:v>0.64965277777777775</c:v>
                </c:pt>
                <c:pt idx="637">
                  <c:v>#N/A</c:v>
                </c:pt>
                <c:pt idx="638">
                  <c:v>0.64930555555555558</c:v>
                </c:pt>
                <c:pt idx="639">
                  <c:v>0.55972222222222223</c:v>
                </c:pt>
                <c:pt idx="640">
                  <c:v>0.55173611111111109</c:v>
                </c:pt>
                <c:pt idx="641">
                  <c:v>0.55902777777777779</c:v>
                </c:pt>
                <c:pt idx="642">
                  <c:v>0.55243055555555565</c:v>
                </c:pt>
                <c:pt idx="643">
                  <c:v>0.56111111111111112</c:v>
                </c:pt>
                <c:pt idx="644">
                  <c:v>0.55798611111111107</c:v>
                </c:pt>
                <c:pt idx="645">
                  <c:v>0.5541666666666667</c:v>
                </c:pt>
                <c:pt idx="646">
                  <c:v>0.55138888888888893</c:v>
                </c:pt>
                <c:pt idx="647">
                  <c:v>0.54965277777777777</c:v>
                </c:pt>
                <c:pt idx="648">
                  <c:v>#N/A</c:v>
                </c:pt>
                <c:pt idx="649">
                  <c:v>-1.7708333333333333E-2</c:v>
                </c:pt>
                <c:pt idx="650">
                  <c:v>0.49270833333333336</c:v>
                </c:pt>
                <c:pt idx="651">
                  <c:v>0.49444444444444446</c:v>
                </c:pt>
                <c:pt idx="652">
                  <c:v>0.49791666666666667</c:v>
                </c:pt>
                <c:pt idx="653">
                  <c:v>0.49548611111111113</c:v>
                </c:pt>
                <c:pt idx="654">
                  <c:v>0.49409722222222219</c:v>
                </c:pt>
                <c:pt idx="655">
                  <c:v>0.49270833333333336</c:v>
                </c:pt>
                <c:pt idx="656">
                  <c:v>0.49895833333333334</c:v>
                </c:pt>
                <c:pt idx="657">
                  <c:v>0.49270833333333336</c:v>
                </c:pt>
                <c:pt idx="658">
                  <c:v>0.72395833333333337</c:v>
                </c:pt>
                <c:pt idx="659">
                  <c:v>0.72951388888888891</c:v>
                </c:pt>
                <c:pt idx="660">
                  <c:v>#N/A</c:v>
                </c:pt>
                <c:pt idx="661">
                  <c:v>0.73993055555555565</c:v>
                </c:pt>
                <c:pt idx="662">
                  <c:v>#N/A</c:v>
                </c:pt>
                <c:pt idx="663">
                  <c:v>0.73020833333333335</c:v>
                </c:pt>
                <c:pt idx="664">
                  <c:v>#N/A</c:v>
                </c:pt>
                <c:pt idx="665">
                  <c:v>0.74097222222222225</c:v>
                </c:pt>
                <c:pt idx="666">
                  <c:v>0.72291666666666665</c:v>
                </c:pt>
                <c:pt idx="667">
                  <c:v>0.72569444444444442</c:v>
                </c:pt>
                <c:pt idx="668">
                  <c:v>0.63923611111111112</c:v>
                </c:pt>
                <c:pt idx="669">
                  <c:v>0.63159722222222225</c:v>
                </c:pt>
                <c:pt idx="670">
                  <c:v>0.64027777777777772</c:v>
                </c:pt>
                <c:pt idx="671">
                  <c:v>0.63958333333333328</c:v>
                </c:pt>
                <c:pt idx="672">
                  <c:v>0.62847222222222221</c:v>
                </c:pt>
                <c:pt idx="673">
                  <c:v>0.63020833333333337</c:v>
                </c:pt>
                <c:pt idx="674">
                  <c:v>0.63159722222222225</c:v>
                </c:pt>
                <c:pt idx="675">
                  <c:v>0.64027777777777772</c:v>
                </c:pt>
                <c:pt idx="676">
                  <c:v>0.63715277777777779</c:v>
                </c:pt>
                <c:pt idx="677">
                  <c:v>0.63194444444444442</c:v>
                </c:pt>
                <c:pt idx="678">
                  <c:v>0.56631944444444438</c:v>
                </c:pt>
                <c:pt idx="679">
                  <c:v>0.57361111111111107</c:v>
                </c:pt>
                <c:pt idx="680">
                  <c:v>0.56354166666666672</c:v>
                </c:pt>
                <c:pt idx="681">
                  <c:v>0.56597222222222221</c:v>
                </c:pt>
                <c:pt idx="682">
                  <c:v>0.56458333333333333</c:v>
                </c:pt>
                <c:pt idx="683">
                  <c:v>0.5722222222222223</c:v>
                </c:pt>
                <c:pt idx="684">
                  <c:v>0.56874999999999998</c:v>
                </c:pt>
                <c:pt idx="685">
                  <c:v>0.5722222222222223</c:v>
                </c:pt>
                <c:pt idx="686">
                  <c:v>0.56354166666666672</c:v>
                </c:pt>
                <c:pt idx="687">
                  <c:v>0.56354166666666672</c:v>
                </c:pt>
                <c:pt idx="688">
                  <c:v>0.50312500000000004</c:v>
                </c:pt>
                <c:pt idx="689">
                  <c:v>0.51041666666666663</c:v>
                </c:pt>
                <c:pt idx="690">
                  <c:v>0.50659722222222225</c:v>
                </c:pt>
                <c:pt idx="691">
                  <c:v>0.50486111111111109</c:v>
                </c:pt>
                <c:pt idx="692">
                  <c:v>0.50451388888888882</c:v>
                </c:pt>
                <c:pt idx="693">
                  <c:v>0.50520833333333337</c:v>
                </c:pt>
                <c:pt idx="694">
                  <c:v>0.50069444444444444</c:v>
                </c:pt>
                <c:pt idx="695">
                  <c:v>0.50694444444444442</c:v>
                </c:pt>
                <c:pt idx="696">
                  <c:v>0.50104166666666672</c:v>
                </c:pt>
                <c:pt idx="697">
                  <c:v>0.50520833333333337</c:v>
                </c:pt>
                <c:pt idx="698">
                  <c:v>#N/A</c:v>
                </c:pt>
                <c:pt idx="699">
                  <c:v>0.6635416666666667</c:v>
                </c:pt>
                <c:pt idx="700">
                  <c:v>0.66631944444444435</c:v>
                </c:pt>
                <c:pt idx="701">
                  <c:v>0.66319444444444442</c:v>
                </c:pt>
                <c:pt idx="702">
                  <c:v>0.6621527777777777</c:v>
                </c:pt>
                <c:pt idx="703">
                  <c:v>0.671875</c:v>
                </c:pt>
                <c:pt idx="704">
                  <c:v>0.66145833333333337</c:v>
                </c:pt>
                <c:pt idx="705">
                  <c:v>0.66423611111111103</c:v>
                </c:pt>
                <c:pt idx="706">
                  <c:v>0.6635416666666667</c:v>
                </c:pt>
                <c:pt idx="707">
                  <c:v>0.67222222222222228</c:v>
                </c:pt>
                <c:pt idx="708">
                  <c:v>0.64131944444444444</c:v>
                </c:pt>
                <c:pt idx="709">
                  <c:v>0.6309027777777777</c:v>
                </c:pt>
                <c:pt idx="710">
                  <c:v>0.62916666666666665</c:v>
                </c:pt>
                <c:pt idx="711">
                  <c:v>0.63749999999999996</c:v>
                </c:pt>
                <c:pt idx="712">
                  <c:v>0.64201388888888888</c:v>
                </c:pt>
                <c:pt idx="713">
                  <c:v>0.63784722222222223</c:v>
                </c:pt>
                <c:pt idx="714">
                  <c:v>0.6309027777777777</c:v>
                </c:pt>
                <c:pt idx="715">
                  <c:v>0.63888888888888895</c:v>
                </c:pt>
                <c:pt idx="716">
                  <c:v>0.64027777777777772</c:v>
                </c:pt>
                <c:pt idx="717">
                  <c:v>0.64270833333333333</c:v>
                </c:pt>
                <c:pt idx="718">
                  <c:v>0.56597222222222221</c:v>
                </c:pt>
                <c:pt idx="719">
                  <c:v>0.56423611111111105</c:v>
                </c:pt>
                <c:pt idx="720">
                  <c:v>#N/A</c:v>
                </c:pt>
                <c:pt idx="721">
                  <c:v>0.56319444444444444</c:v>
                </c:pt>
                <c:pt idx="722">
                  <c:v>0.56319444444444444</c:v>
                </c:pt>
                <c:pt idx="723">
                  <c:v>0.56041666666666667</c:v>
                </c:pt>
                <c:pt idx="724">
                  <c:v>0.5684027777777777</c:v>
                </c:pt>
                <c:pt idx="725">
                  <c:v>0.56215277777777772</c:v>
                </c:pt>
                <c:pt idx="726">
                  <c:v>0.56527777777777777</c:v>
                </c:pt>
                <c:pt idx="727">
                  <c:v>0.55729166666666663</c:v>
                </c:pt>
                <c:pt idx="728">
                  <c:v>0.49861111111111112</c:v>
                </c:pt>
                <c:pt idx="729">
                  <c:v>0.49895833333333334</c:v>
                </c:pt>
                <c:pt idx="730">
                  <c:v>0.49861111111111112</c:v>
                </c:pt>
                <c:pt idx="731">
                  <c:v>0.49895833333333334</c:v>
                </c:pt>
                <c:pt idx="732">
                  <c:v>0.50312500000000004</c:v>
                </c:pt>
                <c:pt idx="733">
                  <c:v>0.49861111111111112</c:v>
                </c:pt>
                <c:pt idx="734">
                  <c:v>0.50034722222222217</c:v>
                </c:pt>
                <c:pt idx="735">
                  <c:v>0.50173611111111116</c:v>
                </c:pt>
                <c:pt idx="736">
                  <c:v>0.50034722222222217</c:v>
                </c:pt>
                <c:pt idx="737">
                  <c:v>0.50312500000000004</c:v>
                </c:pt>
                <c:pt idx="738">
                  <c:v>0.63645833333333335</c:v>
                </c:pt>
                <c:pt idx="739">
                  <c:v>0.63854166666666667</c:v>
                </c:pt>
                <c:pt idx="740">
                  <c:v>0.63159722222222225</c:v>
                </c:pt>
                <c:pt idx="741">
                  <c:v>0.63020833333333337</c:v>
                </c:pt>
                <c:pt idx="742">
                  <c:v>#N/A</c:v>
                </c:pt>
                <c:pt idx="743">
                  <c:v>0.63993055555555556</c:v>
                </c:pt>
                <c:pt idx="744">
                  <c:v>0.62777777777777777</c:v>
                </c:pt>
                <c:pt idx="745">
                  <c:v>0.63124999999999998</c:v>
                </c:pt>
                <c:pt idx="746">
                  <c:v>0.63680555555555562</c:v>
                </c:pt>
                <c:pt idx="747">
                  <c:v>0.63715277777777779</c:v>
                </c:pt>
                <c:pt idx="748">
                  <c:v>0.77916666666666667</c:v>
                </c:pt>
                <c:pt idx="749">
                  <c:v>#N/A</c:v>
                </c:pt>
                <c:pt idx="750">
                  <c:v>0.78159722222222228</c:v>
                </c:pt>
                <c:pt idx="751">
                  <c:v>0.79374999999999996</c:v>
                </c:pt>
                <c:pt idx="752">
                  <c:v>0.78020833333333328</c:v>
                </c:pt>
                <c:pt idx="753">
                  <c:v>0.78055555555555556</c:v>
                </c:pt>
                <c:pt idx="754">
                  <c:v>0.77812499999999996</c:v>
                </c:pt>
                <c:pt idx="755">
                  <c:v>0.78090277777777772</c:v>
                </c:pt>
                <c:pt idx="756">
                  <c:v>0.7895833333333333</c:v>
                </c:pt>
                <c:pt idx="757">
                  <c:v>#N/A</c:v>
                </c:pt>
                <c:pt idx="758">
                  <c:v>0.78090277777777772</c:v>
                </c:pt>
                <c:pt idx="759">
                  <c:v>0.78298611111111105</c:v>
                </c:pt>
                <c:pt idx="760">
                  <c:v>0.79340277777777779</c:v>
                </c:pt>
                <c:pt idx="761">
                  <c:v>0.74340277777777775</c:v>
                </c:pt>
                <c:pt idx="762">
                  <c:v>0.74895833333333328</c:v>
                </c:pt>
                <c:pt idx="763">
                  <c:v>0.74652777777777779</c:v>
                </c:pt>
                <c:pt idx="764">
                  <c:v>0.7583333333333333</c:v>
                </c:pt>
                <c:pt idx="765">
                  <c:v>0.7475694444444444</c:v>
                </c:pt>
                <c:pt idx="766">
                  <c:v>0.75763888888888897</c:v>
                </c:pt>
                <c:pt idx="767">
                  <c:v>0.74687499999999996</c:v>
                </c:pt>
                <c:pt idx="768">
                  <c:v>0.75937500000000002</c:v>
                </c:pt>
                <c:pt idx="769">
                  <c:v>0.74479166666666663</c:v>
                </c:pt>
                <c:pt idx="770">
                  <c:v>0.75798611111111103</c:v>
                </c:pt>
                <c:pt idx="771">
                  <c:v>0.75763888888888897</c:v>
                </c:pt>
                <c:pt idx="772">
                  <c:v>0.74652777777777779</c:v>
                </c:pt>
                <c:pt idx="773">
                  <c:v>0.75937500000000002</c:v>
                </c:pt>
                <c:pt idx="774">
                  <c:v>0.74479166666666663</c:v>
                </c:pt>
                <c:pt idx="775">
                  <c:v>0.75763888888888897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0.56215277777777772</c:v>
                </c:pt>
                <c:pt idx="780">
                  <c:v>0.56180555555555556</c:v>
                </c:pt>
                <c:pt idx="781">
                  <c:v>#N/A</c:v>
                </c:pt>
                <c:pt idx="782">
                  <c:v>0.56597222222222221</c:v>
                </c:pt>
                <c:pt idx="783">
                  <c:v>0.5649305555555556</c:v>
                </c:pt>
                <c:pt idx="784">
                  <c:v>0.56527777777777777</c:v>
                </c:pt>
                <c:pt idx="785">
                  <c:v>0.56458333333333333</c:v>
                </c:pt>
                <c:pt idx="786">
                  <c:v>0.49930555555555556</c:v>
                </c:pt>
                <c:pt idx="787">
                  <c:v>0.50034722222222217</c:v>
                </c:pt>
                <c:pt idx="788">
                  <c:v>0.49965277777777778</c:v>
                </c:pt>
                <c:pt idx="789">
                  <c:v>0.49895833333333334</c:v>
                </c:pt>
                <c:pt idx="790">
                  <c:v>0.49895833333333334</c:v>
                </c:pt>
                <c:pt idx="791">
                  <c:v>0.50173611111111116</c:v>
                </c:pt>
                <c:pt idx="792">
                  <c:v>0.49965277777777778</c:v>
                </c:pt>
                <c:pt idx="793">
                  <c:v>0.58194444444444438</c:v>
                </c:pt>
                <c:pt idx="794">
                  <c:v>0.59548611111111105</c:v>
                </c:pt>
                <c:pt idx="795">
                  <c:v>0.58715277777777775</c:v>
                </c:pt>
                <c:pt idx="796">
                  <c:v>0.59305555555555556</c:v>
                </c:pt>
                <c:pt idx="797">
                  <c:v>0.59097222222222223</c:v>
                </c:pt>
                <c:pt idx="798">
                  <c:v>0.5913194444444444</c:v>
                </c:pt>
                <c:pt idx="799">
                  <c:v>0.58958333333333335</c:v>
                </c:pt>
                <c:pt idx="800">
                  <c:v>0.58819444444444435</c:v>
                </c:pt>
                <c:pt idx="801">
                  <c:v>0.59201388888888895</c:v>
                </c:pt>
                <c:pt idx="802">
                  <c:v>0.59270833333333328</c:v>
                </c:pt>
                <c:pt idx="803">
                  <c:v>0.7440972222222223</c:v>
                </c:pt>
                <c:pt idx="804">
                  <c:v>0.73263888888888895</c:v>
                </c:pt>
                <c:pt idx="805">
                  <c:v>0.74930555555555556</c:v>
                </c:pt>
                <c:pt idx="806">
                  <c:v>0.7572916666666667</c:v>
                </c:pt>
                <c:pt idx="807">
                  <c:v>0.73159722222222223</c:v>
                </c:pt>
                <c:pt idx="808">
                  <c:v>0.74340277777777775</c:v>
                </c:pt>
                <c:pt idx="809">
                  <c:v>0.75659722222222225</c:v>
                </c:pt>
                <c:pt idx="810">
                  <c:v>0.75694444444444442</c:v>
                </c:pt>
                <c:pt idx="811">
                  <c:v>0.74895833333333328</c:v>
                </c:pt>
                <c:pt idx="812">
                  <c:v>0.7475694444444444</c:v>
                </c:pt>
                <c:pt idx="813">
                  <c:v>#N/A</c:v>
                </c:pt>
                <c:pt idx="814">
                  <c:v>0.58923611111111107</c:v>
                </c:pt>
                <c:pt idx="815">
                  <c:v>0.58263888888888893</c:v>
                </c:pt>
                <c:pt idx="816">
                  <c:v>0.58263888888888893</c:v>
                </c:pt>
                <c:pt idx="817">
                  <c:v>#N/A</c:v>
                </c:pt>
                <c:pt idx="818">
                  <c:v>0.58298611111111109</c:v>
                </c:pt>
                <c:pt idx="819">
                  <c:v>0.58819444444444435</c:v>
                </c:pt>
                <c:pt idx="820">
                  <c:v>0.59513888888888888</c:v>
                </c:pt>
                <c:pt idx="821">
                  <c:v>0.59583333333333333</c:v>
                </c:pt>
                <c:pt idx="822">
                  <c:v>0.58263888888888893</c:v>
                </c:pt>
                <c:pt idx="823">
                  <c:v>0.5625</c:v>
                </c:pt>
                <c:pt idx="824">
                  <c:v>0.5625</c:v>
                </c:pt>
                <c:pt idx="825">
                  <c:v>0.57326388888888891</c:v>
                </c:pt>
                <c:pt idx="826">
                  <c:v>0.5625</c:v>
                </c:pt>
                <c:pt idx="827">
                  <c:v>0.56562500000000004</c:v>
                </c:pt>
                <c:pt idx="828">
                  <c:v>0.56284722222222228</c:v>
                </c:pt>
                <c:pt idx="829">
                  <c:v>0.56631944444444438</c:v>
                </c:pt>
                <c:pt idx="830">
                  <c:v>0.5625</c:v>
                </c:pt>
                <c:pt idx="831">
                  <c:v>0.56527777777777777</c:v>
                </c:pt>
                <c:pt idx="832">
                  <c:v>0.5697916666666667</c:v>
                </c:pt>
                <c:pt idx="833">
                  <c:v>0.50659722222222225</c:v>
                </c:pt>
                <c:pt idx="834">
                  <c:v>0.50173611111111116</c:v>
                </c:pt>
                <c:pt idx="835">
                  <c:v>0.51076388888888891</c:v>
                </c:pt>
                <c:pt idx="836">
                  <c:v>0.50937500000000002</c:v>
                </c:pt>
                <c:pt idx="837">
                  <c:v>0.50069444444444444</c:v>
                </c:pt>
                <c:pt idx="838">
                  <c:v>0.50138888888888888</c:v>
                </c:pt>
                <c:pt idx="839">
                  <c:v>0.50104166666666672</c:v>
                </c:pt>
                <c:pt idx="840">
                  <c:v>0.5072916666666667</c:v>
                </c:pt>
                <c:pt idx="841">
                  <c:v>0.50972222222222219</c:v>
                </c:pt>
                <c:pt idx="842">
                  <c:v>0.51041666666666663</c:v>
                </c:pt>
                <c:pt idx="843">
                  <c:v>0.64201388888888888</c:v>
                </c:pt>
                <c:pt idx="844">
                  <c:v>0.64513888888888893</c:v>
                </c:pt>
                <c:pt idx="845">
                  <c:v>0.63298611111111103</c:v>
                </c:pt>
                <c:pt idx="846">
                  <c:v>0.640625</c:v>
                </c:pt>
                <c:pt idx="847">
                  <c:v>0.64131944444444444</c:v>
                </c:pt>
                <c:pt idx="848">
                  <c:v>0.63715277777777779</c:v>
                </c:pt>
                <c:pt idx="849">
                  <c:v>0.63888888888888895</c:v>
                </c:pt>
                <c:pt idx="850">
                  <c:v>0.64479166666666665</c:v>
                </c:pt>
                <c:pt idx="851">
                  <c:v>0.64097222222222228</c:v>
                </c:pt>
                <c:pt idx="852">
                  <c:v>0.77812499999999996</c:v>
                </c:pt>
                <c:pt idx="853">
                  <c:v>0.76493055555555556</c:v>
                </c:pt>
                <c:pt idx="854">
                  <c:v>0.765625</c:v>
                </c:pt>
                <c:pt idx="855">
                  <c:v>0.7753472222222223</c:v>
                </c:pt>
                <c:pt idx="856">
                  <c:v>0.77673611111111107</c:v>
                </c:pt>
                <c:pt idx="857">
                  <c:v>0.76527777777777772</c:v>
                </c:pt>
                <c:pt idx="858">
                  <c:v>0.77500000000000002</c:v>
                </c:pt>
                <c:pt idx="859">
                  <c:v>0.77604166666666663</c:v>
                </c:pt>
                <c:pt idx="860">
                  <c:v>0.76493055555555556</c:v>
                </c:pt>
                <c:pt idx="861">
                  <c:v>0.77604166666666663</c:v>
                </c:pt>
                <c:pt idx="862">
                  <c:v>0.5722222222222223</c:v>
                </c:pt>
                <c:pt idx="863">
                  <c:v>0.56805555555555565</c:v>
                </c:pt>
                <c:pt idx="864">
                  <c:v>0.56805555555555565</c:v>
                </c:pt>
                <c:pt idx="865">
                  <c:v>0.56284722222222228</c:v>
                </c:pt>
                <c:pt idx="866">
                  <c:v>0.56354166666666672</c:v>
                </c:pt>
                <c:pt idx="867">
                  <c:v>0.57187500000000002</c:v>
                </c:pt>
                <c:pt idx="868">
                  <c:v>0.56354166666666672</c:v>
                </c:pt>
                <c:pt idx="869">
                  <c:v>#N/A</c:v>
                </c:pt>
                <c:pt idx="870">
                  <c:v>0.5649305555555556</c:v>
                </c:pt>
                <c:pt idx="871">
                  <c:v>0.56354166666666672</c:v>
                </c:pt>
                <c:pt idx="872">
                  <c:v>0.50312500000000004</c:v>
                </c:pt>
                <c:pt idx="873">
                  <c:v>0.50243055555555549</c:v>
                </c:pt>
                <c:pt idx="874">
                  <c:v>0.50138888888888888</c:v>
                </c:pt>
                <c:pt idx="875">
                  <c:v>0.50381944444444449</c:v>
                </c:pt>
                <c:pt idx="876">
                  <c:v>#N/A</c:v>
                </c:pt>
                <c:pt idx="877">
                  <c:v>0.50451388888888882</c:v>
                </c:pt>
                <c:pt idx="878">
                  <c:v>#N/A</c:v>
                </c:pt>
                <c:pt idx="879">
                  <c:v>0.50104166666666672</c:v>
                </c:pt>
                <c:pt idx="880">
                  <c:v>0.50659722222222225</c:v>
                </c:pt>
                <c:pt idx="881">
                  <c:v>0.50590277777777781</c:v>
                </c:pt>
                <c:pt idx="882">
                  <c:v>0</c:v>
                </c:pt>
                <c:pt idx="883">
                  <c:v>0.63611111111111107</c:v>
                </c:pt>
                <c:pt idx="884">
                  <c:v>0.64097222222222228</c:v>
                </c:pt>
                <c:pt idx="885">
                  <c:v>#N/A</c:v>
                </c:pt>
                <c:pt idx="886">
                  <c:v>0.63298611111111103</c:v>
                </c:pt>
                <c:pt idx="887">
                  <c:v>0.62812500000000004</c:v>
                </c:pt>
                <c:pt idx="888">
                  <c:v>0.62777777777777777</c:v>
                </c:pt>
                <c:pt idx="889">
                  <c:v>0.63124999999999998</c:v>
                </c:pt>
                <c:pt idx="890">
                  <c:v>0.63159722222222225</c:v>
                </c:pt>
                <c:pt idx="891">
                  <c:v>0.63923611111111112</c:v>
                </c:pt>
                <c:pt idx="892">
                  <c:v>#N/A</c:v>
                </c:pt>
                <c:pt idx="893">
                  <c:v>0.76527777777777772</c:v>
                </c:pt>
                <c:pt idx="894">
                  <c:v>0.7739583333333333</c:v>
                </c:pt>
                <c:pt idx="895">
                  <c:v>0.77777777777777779</c:v>
                </c:pt>
                <c:pt idx="896">
                  <c:v>0.76527777777777772</c:v>
                </c:pt>
                <c:pt idx="897">
                  <c:v>0.77708333333333335</c:v>
                </c:pt>
                <c:pt idx="898">
                  <c:v>0.77361111111111103</c:v>
                </c:pt>
                <c:pt idx="899">
                  <c:v>0.76631944444444444</c:v>
                </c:pt>
                <c:pt idx="900">
                  <c:v>0.77430555555555558</c:v>
                </c:pt>
                <c:pt idx="901">
                  <c:v>#N/A</c:v>
                </c:pt>
                <c:pt idx="902">
                  <c:v>0.76527777777777772</c:v>
                </c:pt>
                <c:pt idx="903">
                  <c:v>#N/A</c:v>
                </c:pt>
                <c:pt idx="904">
                  <c:v>0.76527777777777772</c:v>
                </c:pt>
                <c:pt idx="905">
                  <c:v>0.54236111111111107</c:v>
                </c:pt>
                <c:pt idx="906">
                  <c:v>0.54513888888888895</c:v>
                </c:pt>
                <c:pt idx="907">
                  <c:v>0.54270833333333335</c:v>
                </c:pt>
                <c:pt idx="908">
                  <c:v>0.54965277777777777</c:v>
                </c:pt>
                <c:pt idx="909">
                  <c:v>0.53888888888888897</c:v>
                </c:pt>
                <c:pt idx="910">
                  <c:v>0.54791666666666672</c:v>
                </c:pt>
                <c:pt idx="911">
                  <c:v>0.5493055555555556</c:v>
                </c:pt>
                <c:pt idx="912">
                  <c:v>0.54791666666666672</c:v>
                </c:pt>
                <c:pt idx="913">
                  <c:v>0.54062500000000002</c:v>
                </c:pt>
                <c:pt idx="914">
                  <c:v>0.54791666666666672</c:v>
                </c:pt>
                <c:pt idx="915">
                  <c:v>0.48576388888888888</c:v>
                </c:pt>
                <c:pt idx="916">
                  <c:v>0.48506944444444444</c:v>
                </c:pt>
                <c:pt idx="917">
                  <c:v>0.484375</c:v>
                </c:pt>
                <c:pt idx="918">
                  <c:v>0.49201388888888886</c:v>
                </c:pt>
                <c:pt idx="919">
                  <c:v>#N/A</c:v>
                </c:pt>
                <c:pt idx="920">
                  <c:v>0.48715277777777782</c:v>
                </c:pt>
                <c:pt idx="921">
                  <c:v>0.4934027777777778</c:v>
                </c:pt>
                <c:pt idx="922">
                  <c:v>0.48472222222222222</c:v>
                </c:pt>
                <c:pt idx="923">
                  <c:v>0.48472222222222222</c:v>
                </c:pt>
                <c:pt idx="924">
                  <c:v>0.79270833333333335</c:v>
                </c:pt>
                <c:pt idx="925">
                  <c:v>0.80729166666666663</c:v>
                </c:pt>
                <c:pt idx="926">
                  <c:v>#N/A</c:v>
                </c:pt>
                <c:pt idx="927">
                  <c:v>0.80868055555555562</c:v>
                </c:pt>
                <c:pt idx="928">
                  <c:v>0.7944444444444444</c:v>
                </c:pt>
                <c:pt idx="929">
                  <c:v>0.79374999999999996</c:v>
                </c:pt>
                <c:pt idx="930">
                  <c:v>0.79583333333333328</c:v>
                </c:pt>
                <c:pt idx="931">
                  <c:v>0.80868055555555562</c:v>
                </c:pt>
                <c:pt idx="932">
                  <c:v>#N/A</c:v>
                </c:pt>
                <c:pt idx="933">
                  <c:v>0.81076388888888895</c:v>
                </c:pt>
                <c:pt idx="934">
                  <c:v>0.64270833333333333</c:v>
                </c:pt>
                <c:pt idx="935">
                  <c:v>0.63923611111111112</c:v>
                </c:pt>
                <c:pt idx="936">
                  <c:v>0.64548611111111109</c:v>
                </c:pt>
                <c:pt idx="937">
                  <c:v>0.64131944444444444</c:v>
                </c:pt>
                <c:pt idx="938">
                  <c:v>0.63958333333333328</c:v>
                </c:pt>
                <c:pt idx="939">
                  <c:v>#N/A</c:v>
                </c:pt>
                <c:pt idx="940">
                  <c:v>0.63923611111111112</c:v>
                </c:pt>
                <c:pt idx="941">
                  <c:v>0.6489583333333333</c:v>
                </c:pt>
                <c:pt idx="942">
                  <c:v>0.65347222222222223</c:v>
                </c:pt>
                <c:pt idx="943">
                  <c:v>0.64513888888888893</c:v>
                </c:pt>
                <c:pt idx="944">
                  <c:v>0.57743055555555556</c:v>
                </c:pt>
                <c:pt idx="945">
                  <c:v>0.58229166666666665</c:v>
                </c:pt>
                <c:pt idx="946">
                  <c:v>0.5805555555555556</c:v>
                </c:pt>
                <c:pt idx="947">
                  <c:v>0.58090277777777777</c:v>
                </c:pt>
                <c:pt idx="948">
                  <c:v>0.58090277777777777</c:v>
                </c:pt>
                <c:pt idx="949">
                  <c:v>0.58020833333333333</c:v>
                </c:pt>
                <c:pt idx="950">
                  <c:v>0.58298611111111109</c:v>
                </c:pt>
                <c:pt idx="951">
                  <c:v>0.58125000000000004</c:v>
                </c:pt>
                <c:pt idx="952">
                  <c:v>0.57326388888888891</c:v>
                </c:pt>
                <c:pt idx="953">
                  <c:v>0.57187500000000002</c:v>
                </c:pt>
                <c:pt idx="954">
                  <c:v>0.51180555555555551</c:v>
                </c:pt>
                <c:pt idx="955">
                  <c:v>0.51284722222222223</c:v>
                </c:pt>
                <c:pt idx="956">
                  <c:v>0.50763888888888886</c:v>
                </c:pt>
                <c:pt idx="957">
                  <c:v>0.51111111111111118</c:v>
                </c:pt>
                <c:pt idx="958">
                  <c:v>0.50763888888888886</c:v>
                </c:pt>
                <c:pt idx="959">
                  <c:v>0.5083333333333333</c:v>
                </c:pt>
                <c:pt idx="960">
                  <c:v>0.50798611111111114</c:v>
                </c:pt>
                <c:pt idx="961">
                  <c:v>0.62777777777777777</c:v>
                </c:pt>
                <c:pt idx="962">
                  <c:v>0.62777777777777777</c:v>
                </c:pt>
                <c:pt idx="963">
                  <c:v>0.64201388888888888</c:v>
                </c:pt>
                <c:pt idx="964">
                  <c:v>0.6309027777777777</c:v>
                </c:pt>
                <c:pt idx="965">
                  <c:v>0.63854166666666667</c:v>
                </c:pt>
                <c:pt idx="966">
                  <c:v>0.63298611111111103</c:v>
                </c:pt>
                <c:pt idx="967">
                  <c:v>0.62812500000000004</c:v>
                </c:pt>
                <c:pt idx="968">
                  <c:v>0.63888888888888895</c:v>
                </c:pt>
                <c:pt idx="969">
                  <c:v>0.63923611111111112</c:v>
                </c:pt>
                <c:pt idx="970">
                  <c:v>0.62916666666666665</c:v>
                </c:pt>
                <c:pt idx="971">
                  <c:v>0.54895833333333333</c:v>
                </c:pt>
                <c:pt idx="972">
                  <c:v>0.55034722222222221</c:v>
                </c:pt>
                <c:pt idx="973">
                  <c:v>0.55381944444444442</c:v>
                </c:pt>
                <c:pt idx="974">
                  <c:v>0.5541666666666667</c:v>
                </c:pt>
                <c:pt idx="975">
                  <c:v>0.54895833333333333</c:v>
                </c:pt>
                <c:pt idx="976">
                  <c:v>0.55034722222222221</c:v>
                </c:pt>
                <c:pt idx="977">
                  <c:v>0.54895833333333333</c:v>
                </c:pt>
                <c:pt idx="978">
                  <c:v>0.54895833333333333</c:v>
                </c:pt>
                <c:pt idx="979">
                  <c:v>0.5565972222222223</c:v>
                </c:pt>
                <c:pt idx="980">
                  <c:v>0.55173611111111109</c:v>
                </c:pt>
                <c:pt idx="981">
                  <c:v>0.58368055555555565</c:v>
                </c:pt>
                <c:pt idx="982">
                  <c:v>0.58159722222222221</c:v>
                </c:pt>
                <c:pt idx="983">
                  <c:v>0.58263888888888893</c:v>
                </c:pt>
                <c:pt idx="984">
                  <c:v>0.58229166666666665</c:v>
                </c:pt>
                <c:pt idx="985">
                  <c:v>0.58194444444444438</c:v>
                </c:pt>
                <c:pt idx="986">
                  <c:v>0.5913194444444444</c:v>
                </c:pt>
                <c:pt idx="987">
                  <c:v>0.59027777777777779</c:v>
                </c:pt>
                <c:pt idx="988">
                  <c:v>0.58611111111111103</c:v>
                </c:pt>
                <c:pt idx="989">
                  <c:v>0.5840277777777777</c:v>
                </c:pt>
                <c:pt idx="990">
                  <c:v>0.58194444444444438</c:v>
                </c:pt>
                <c:pt idx="991">
                  <c:v>0.68854166666666672</c:v>
                </c:pt>
                <c:pt idx="992">
                  <c:v>0.67812499999999998</c:v>
                </c:pt>
                <c:pt idx="993">
                  <c:v>0.68958333333333333</c:v>
                </c:pt>
                <c:pt idx="994">
                  <c:v>0.6743055555555556</c:v>
                </c:pt>
                <c:pt idx="995">
                  <c:v>0.6743055555555556</c:v>
                </c:pt>
                <c:pt idx="996">
                  <c:v>0.67534722222222221</c:v>
                </c:pt>
                <c:pt idx="997">
                  <c:v>0.67708333333333337</c:v>
                </c:pt>
                <c:pt idx="998">
                  <c:v>0.68090277777777775</c:v>
                </c:pt>
                <c:pt idx="999">
                  <c:v>0.68229166666666663</c:v>
                </c:pt>
                <c:pt idx="1000">
                  <c:v>0.6802083333333333</c:v>
                </c:pt>
                <c:pt idx="1001">
                  <c:v>0.64201388888888888</c:v>
                </c:pt>
                <c:pt idx="1002">
                  <c:v>0.62847222222222221</c:v>
                </c:pt>
                <c:pt idx="1003">
                  <c:v>0.63020833333333337</c:v>
                </c:pt>
                <c:pt idx="1004">
                  <c:v>0.640625</c:v>
                </c:pt>
                <c:pt idx="1005">
                  <c:v>0.63020833333333337</c:v>
                </c:pt>
                <c:pt idx="1006">
                  <c:v>0.62881944444444438</c:v>
                </c:pt>
                <c:pt idx="1007">
                  <c:v>0.62777777777777777</c:v>
                </c:pt>
                <c:pt idx="1008">
                  <c:v>0.6322916666666667</c:v>
                </c:pt>
                <c:pt idx="1009">
                  <c:v>0.62777777777777777</c:v>
                </c:pt>
                <c:pt idx="1010">
                  <c:v>0.6322916666666667</c:v>
                </c:pt>
                <c:pt idx="1011">
                  <c:v>0.55034722222222221</c:v>
                </c:pt>
                <c:pt idx="1012">
                  <c:v>0.5541666666666667</c:v>
                </c:pt>
                <c:pt idx="1013">
                  <c:v>0.54895833333333333</c:v>
                </c:pt>
                <c:pt idx="1014">
                  <c:v>0.55555555555555558</c:v>
                </c:pt>
                <c:pt idx="1015">
                  <c:v>0.54895833333333333</c:v>
                </c:pt>
                <c:pt idx="1016">
                  <c:v>0.55451388888888897</c:v>
                </c:pt>
                <c:pt idx="1017">
                  <c:v>0.54861111111111105</c:v>
                </c:pt>
                <c:pt idx="1018">
                  <c:v>0.55312499999999998</c:v>
                </c:pt>
                <c:pt idx="1019">
                  <c:v>0.5565972222222223</c:v>
                </c:pt>
                <c:pt idx="1020">
                  <c:v>0.55555555555555558</c:v>
                </c:pt>
                <c:pt idx="1021">
                  <c:v>1.0121527777777777</c:v>
                </c:pt>
                <c:pt idx="1022">
                  <c:v>1.0138888888888888</c:v>
                </c:pt>
                <c:pt idx="1023">
                  <c:v>1.010763888888889</c:v>
                </c:pt>
                <c:pt idx="1024">
                  <c:v>1.015625</c:v>
                </c:pt>
                <c:pt idx="1025">
                  <c:v>1.0104166666666667</c:v>
                </c:pt>
                <c:pt idx="1026">
                  <c:v>1.0163194444444443</c:v>
                </c:pt>
                <c:pt idx="1027">
                  <c:v>1.0149305555555557</c:v>
                </c:pt>
                <c:pt idx="1028">
                  <c:v>1.010763888888889</c:v>
                </c:pt>
                <c:pt idx="1029">
                  <c:v>0.99895833333333328</c:v>
                </c:pt>
                <c:pt idx="1030">
                  <c:v>1.0260416666666667</c:v>
                </c:pt>
                <c:pt idx="1031">
                  <c:v>0.80833333333333335</c:v>
                </c:pt>
                <c:pt idx="1032">
                  <c:v>0.80625000000000002</c:v>
                </c:pt>
                <c:pt idx="1033">
                  <c:v>0.79062500000000002</c:v>
                </c:pt>
                <c:pt idx="1034">
                  <c:v>0.79479166666666667</c:v>
                </c:pt>
                <c:pt idx="1035">
                  <c:v>0.79895833333333333</c:v>
                </c:pt>
                <c:pt idx="1036">
                  <c:v>0.796875</c:v>
                </c:pt>
                <c:pt idx="1037">
                  <c:v>0.79756944444444444</c:v>
                </c:pt>
                <c:pt idx="1038">
                  <c:v>0.80694444444444435</c:v>
                </c:pt>
                <c:pt idx="1039">
                  <c:v>0.80694444444444435</c:v>
                </c:pt>
                <c:pt idx="1040">
                  <c:v>0.8065972222222223</c:v>
                </c:pt>
                <c:pt idx="1041">
                  <c:v>0.6899305555555556</c:v>
                </c:pt>
                <c:pt idx="1042">
                  <c:v>0.67465277777777777</c:v>
                </c:pt>
                <c:pt idx="1043">
                  <c:v>0.67812499999999998</c:v>
                </c:pt>
                <c:pt idx="1044">
                  <c:v>0.68055555555555558</c:v>
                </c:pt>
                <c:pt idx="1045">
                  <c:v>0.67465277777777777</c:v>
                </c:pt>
                <c:pt idx="1046">
                  <c:v>0.67847222222222225</c:v>
                </c:pt>
                <c:pt idx="1047">
                  <c:v>0.6815972222222223</c:v>
                </c:pt>
                <c:pt idx="1048">
                  <c:v>0.67812499999999998</c:v>
                </c:pt>
                <c:pt idx="1049">
                  <c:v>0.68298611111111107</c:v>
                </c:pt>
                <c:pt idx="1050">
                  <c:v>0.68263888888888891</c:v>
                </c:pt>
                <c:pt idx="1051">
                  <c:v>0.58958333333333335</c:v>
                </c:pt>
                <c:pt idx="1052">
                  <c:v>0.59166666666666667</c:v>
                </c:pt>
                <c:pt idx="1053">
                  <c:v>0.58993055555555562</c:v>
                </c:pt>
                <c:pt idx="1054">
                  <c:v>0.58159722222222221</c:v>
                </c:pt>
                <c:pt idx="1055">
                  <c:v>0.58368055555555565</c:v>
                </c:pt>
                <c:pt idx="1056">
                  <c:v>0.58159722222222221</c:v>
                </c:pt>
                <c:pt idx="1057">
                  <c:v>0.5864583333333333</c:v>
                </c:pt>
                <c:pt idx="1058">
                  <c:v>0.59097222222222223</c:v>
                </c:pt>
                <c:pt idx="1059">
                  <c:v>0.5878472222222223</c:v>
                </c:pt>
                <c:pt idx="1060">
                  <c:v>0.58472222222222225</c:v>
                </c:pt>
                <c:pt idx="1061">
                  <c:v>0.71076388888888897</c:v>
                </c:pt>
                <c:pt idx="1062">
                  <c:v>0.7246527777777777</c:v>
                </c:pt>
                <c:pt idx="1063">
                  <c:v>0.71493055555555562</c:v>
                </c:pt>
                <c:pt idx="1064">
                  <c:v>0.7163194444444444</c:v>
                </c:pt>
                <c:pt idx="1065">
                  <c:v>0.71111111111111103</c:v>
                </c:pt>
                <c:pt idx="1066">
                  <c:v>0.71076388888888897</c:v>
                </c:pt>
                <c:pt idx="1067">
                  <c:v>0.70868055555555565</c:v>
                </c:pt>
                <c:pt idx="1068">
                  <c:v>0.70798611111111109</c:v>
                </c:pt>
                <c:pt idx="1069">
                  <c:v>0.71180555555555558</c:v>
                </c:pt>
                <c:pt idx="1070">
                  <c:v>0.70833333333333337</c:v>
                </c:pt>
                <c:pt idx="1071">
                  <c:v>1.0288194444444445</c:v>
                </c:pt>
                <c:pt idx="1072">
                  <c:v>1.0309027777777777</c:v>
                </c:pt>
                <c:pt idx="1073">
                  <c:v>1.0451388888888888</c:v>
                </c:pt>
                <c:pt idx="1074">
                  <c:v>1.028125</c:v>
                </c:pt>
                <c:pt idx="1075">
                  <c:v>1.0475694444444443</c:v>
                </c:pt>
                <c:pt idx="1076">
                  <c:v>1.0315972222222223</c:v>
                </c:pt>
                <c:pt idx="1077">
                  <c:v>1.0315972222222223</c:v>
                </c:pt>
                <c:pt idx="1078">
                  <c:v>1.0475694444444443</c:v>
                </c:pt>
                <c:pt idx="1079">
                  <c:v>1.0322916666666666</c:v>
                </c:pt>
                <c:pt idx="1080">
                  <c:v>1.0475694444444443</c:v>
                </c:pt>
                <c:pt idx="1081">
                  <c:v>0.56354166666666672</c:v>
                </c:pt>
                <c:pt idx="1082">
                  <c:v>0.5649305555555556</c:v>
                </c:pt>
                <c:pt idx="1083">
                  <c:v>0.56944444444444442</c:v>
                </c:pt>
                <c:pt idx="1084">
                  <c:v>0.56909722222222225</c:v>
                </c:pt>
                <c:pt idx="1085">
                  <c:v>0.56388888888888888</c:v>
                </c:pt>
                <c:pt idx="1086">
                  <c:v>0.56631944444444438</c:v>
                </c:pt>
                <c:pt idx="1087">
                  <c:v>0.56562500000000004</c:v>
                </c:pt>
                <c:pt idx="1088">
                  <c:v>0.56423611111111105</c:v>
                </c:pt>
                <c:pt idx="1089">
                  <c:v>0.57048611111111103</c:v>
                </c:pt>
                <c:pt idx="1090">
                  <c:v>0.56944444444444442</c:v>
                </c:pt>
                <c:pt idx="1091">
                  <c:v>0.50659722222222225</c:v>
                </c:pt>
                <c:pt idx="1092">
                  <c:v>0.50104166666666672</c:v>
                </c:pt>
                <c:pt idx="1093">
                  <c:v>0.50659722222222225</c:v>
                </c:pt>
                <c:pt idx="1094">
                  <c:v>0.51076388888888891</c:v>
                </c:pt>
                <c:pt idx="1095">
                  <c:v>0.50868055555555558</c:v>
                </c:pt>
                <c:pt idx="1096">
                  <c:v>0.50173611111111116</c:v>
                </c:pt>
                <c:pt idx="1097">
                  <c:v>0.50520833333333337</c:v>
                </c:pt>
                <c:pt idx="1098">
                  <c:v>0.5083333333333333</c:v>
                </c:pt>
                <c:pt idx="1099">
                  <c:v>0.50902777777777775</c:v>
                </c:pt>
                <c:pt idx="1100">
                  <c:v>0</c:v>
                </c:pt>
                <c:pt idx="1101">
                  <c:v>0.67152777777777772</c:v>
                </c:pt>
                <c:pt idx="1102">
                  <c:v>0.66076388888888893</c:v>
                </c:pt>
                <c:pt idx="1103">
                  <c:v>0.65937500000000004</c:v>
                </c:pt>
                <c:pt idx="1104">
                  <c:v>0.6659722222222223</c:v>
                </c:pt>
                <c:pt idx="1105">
                  <c:v>0.66423611111111103</c:v>
                </c:pt>
                <c:pt idx="1106">
                  <c:v>0.66076388888888893</c:v>
                </c:pt>
                <c:pt idx="1107">
                  <c:v>0.66076388888888893</c:v>
                </c:pt>
                <c:pt idx="1108">
                  <c:v>0.66527777777777775</c:v>
                </c:pt>
                <c:pt idx="1109">
                  <c:v>0.67291666666666672</c:v>
                </c:pt>
                <c:pt idx="1110">
                  <c:v>0.66249999999999998</c:v>
                </c:pt>
                <c:pt idx="1111">
                  <c:v>0.84513888888888888</c:v>
                </c:pt>
                <c:pt idx="1112">
                  <c:v>0.8461805555555556</c:v>
                </c:pt>
                <c:pt idx="1113">
                  <c:v>0.84444444444444444</c:v>
                </c:pt>
                <c:pt idx="1114">
                  <c:v>0.84444444444444444</c:v>
                </c:pt>
                <c:pt idx="1115">
                  <c:v>0.84756944444444438</c:v>
                </c:pt>
                <c:pt idx="1116">
                  <c:v>0.84583333333333333</c:v>
                </c:pt>
                <c:pt idx="1117">
                  <c:v>0.84444444444444444</c:v>
                </c:pt>
                <c:pt idx="1118">
                  <c:v>0.84236111111111112</c:v>
                </c:pt>
                <c:pt idx="1119">
                  <c:v>0.84513888888888888</c:v>
                </c:pt>
                <c:pt idx="1120">
                  <c:v>0.8461805555555556</c:v>
                </c:pt>
                <c:pt idx="1121">
                  <c:v>0.62951388888888893</c:v>
                </c:pt>
                <c:pt idx="1122">
                  <c:v>0.63124999999999998</c:v>
                </c:pt>
                <c:pt idx="1123">
                  <c:v>0.64409722222222221</c:v>
                </c:pt>
                <c:pt idx="1124">
                  <c:v>0.63020833333333337</c:v>
                </c:pt>
                <c:pt idx="1125">
                  <c:v>0.64166666666666672</c:v>
                </c:pt>
                <c:pt idx="1126">
                  <c:v>0.63298611111111103</c:v>
                </c:pt>
                <c:pt idx="1127">
                  <c:v>0.62951388888888893</c:v>
                </c:pt>
                <c:pt idx="1128">
                  <c:v>0.64409722222222221</c:v>
                </c:pt>
                <c:pt idx="1129">
                  <c:v>0.63124999999999998</c:v>
                </c:pt>
                <c:pt idx="1130">
                  <c:v>0.6322916666666667</c:v>
                </c:pt>
                <c:pt idx="1131">
                  <c:v>0.6309027777777777</c:v>
                </c:pt>
                <c:pt idx="1132">
                  <c:v>0.640625</c:v>
                </c:pt>
                <c:pt idx="1133">
                  <c:v>0.63923611111111112</c:v>
                </c:pt>
                <c:pt idx="1134">
                  <c:v>0.64027777777777772</c:v>
                </c:pt>
                <c:pt idx="1135">
                  <c:v>0.63958333333333328</c:v>
                </c:pt>
                <c:pt idx="1136">
                  <c:v>0.640625</c:v>
                </c:pt>
                <c:pt idx="1137">
                  <c:v>0.640625</c:v>
                </c:pt>
                <c:pt idx="1138">
                  <c:v>0.63194444444444442</c:v>
                </c:pt>
                <c:pt idx="1139">
                  <c:v>0.64409722222222221</c:v>
                </c:pt>
                <c:pt idx="1140">
                  <c:v>0.6309027777777777</c:v>
                </c:pt>
                <c:pt idx="1141">
                  <c:v>0.63993055555555556</c:v>
                </c:pt>
                <c:pt idx="1142">
                  <c:v>0.6322916666666667</c:v>
                </c:pt>
                <c:pt idx="1143">
                  <c:v>0.62916666666666665</c:v>
                </c:pt>
                <c:pt idx="1144">
                  <c:v>0.63263888888888897</c:v>
                </c:pt>
                <c:pt idx="1145">
                  <c:v>0.64444444444444438</c:v>
                </c:pt>
                <c:pt idx="1146">
                  <c:v>0.6309027777777777</c:v>
                </c:pt>
                <c:pt idx="1147">
                  <c:v>0.64270833333333333</c:v>
                </c:pt>
                <c:pt idx="1148">
                  <c:v>0.64027777777777772</c:v>
                </c:pt>
                <c:pt idx="1149">
                  <c:v>0.63055555555555565</c:v>
                </c:pt>
                <c:pt idx="1150">
                  <c:v>0.63159722222222225</c:v>
                </c:pt>
                <c:pt idx="1151">
                  <c:v>0.64131944444444444</c:v>
                </c:pt>
                <c:pt idx="1152">
                  <c:v>0.64375000000000004</c:v>
                </c:pt>
                <c:pt idx="1153">
                  <c:v>0.63715277777777779</c:v>
                </c:pt>
                <c:pt idx="1154">
                  <c:v>0.63263888888888897</c:v>
                </c:pt>
                <c:pt idx="1155">
                  <c:v>0.63993055555555556</c:v>
                </c:pt>
                <c:pt idx="1156">
                  <c:v>0.62951388888888893</c:v>
                </c:pt>
                <c:pt idx="1157">
                  <c:v>0.63298611111111103</c:v>
                </c:pt>
                <c:pt idx="1158">
                  <c:v>0.64027777777777772</c:v>
                </c:pt>
                <c:pt idx="1159">
                  <c:v>0.6430555555555556</c:v>
                </c:pt>
                <c:pt idx="1160">
                  <c:v>0.63854166666666667</c:v>
                </c:pt>
                <c:pt idx="1161">
                  <c:v>0.62951388888888893</c:v>
                </c:pt>
                <c:pt idx="1162">
                  <c:v>0.640625</c:v>
                </c:pt>
                <c:pt idx="1163">
                  <c:v>0.63298611111111103</c:v>
                </c:pt>
                <c:pt idx="1164">
                  <c:v>0.64409722222222221</c:v>
                </c:pt>
                <c:pt idx="1165">
                  <c:v>0.64027777777777772</c:v>
                </c:pt>
                <c:pt idx="1166">
                  <c:v>0.63020833333333337</c:v>
                </c:pt>
                <c:pt idx="1167">
                  <c:v>0.62916666666666665</c:v>
                </c:pt>
                <c:pt idx="1168">
                  <c:v>0.63993055555555556</c:v>
                </c:pt>
                <c:pt idx="1169">
                  <c:v>0.6309027777777777</c:v>
                </c:pt>
                <c:pt idx="1170">
                  <c:v>0.64131944444444444</c:v>
                </c:pt>
                <c:pt idx="1171">
                  <c:v>0.64027777777777772</c:v>
                </c:pt>
                <c:pt idx="1172">
                  <c:v>0.64444444444444438</c:v>
                </c:pt>
                <c:pt idx="1173">
                  <c:v>0.62951388888888893</c:v>
                </c:pt>
                <c:pt idx="1174">
                  <c:v>0.6309027777777777</c:v>
                </c:pt>
                <c:pt idx="1175">
                  <c:v>0.63159722222222225</c:v>
                </c:pt>
                <c:pt idx="1176">
                  <c:v>0.640625</c:v>
                </c:pt>
                <c:pt idx="1177">
                  <c:v>0.63993055555555556</c:v>
                </c:pt>
                <c:pt idx="1178">
                  <c:v>0.64097222222222228</c:v>
                </c:pt>
                <c:pt idx="1179">
                  <c:v>0.62881944444444438</c:v>
                </c:pt>
                <c:pt idx="1180">
                  <c:v>0.63993055555555556</c:v>
                </c:pt>
                <c:pt idx="1181">
                  <c:v>0.63784722222222223</c:v>
                </c:pt>
                <c:pt idx="1182">
                  <c:v>0.63020833333333337</c:v>
                </c:pt>
                <c:pt idx="1183">
                  <c:v>0.63958333333333328</c:v>
                </c:pt>
                <c:pt idx="1184">
                  <c:v>0.64409722222222221</c:v>
                </c:pt>
                <c:pt idx="1185">
                  <c:v>0.64270833333333333</c:v>
                </c:pt>
                <c:pt idx="1186">
                  <c:v>0.63298611111111103</c:v>
                </c:pt>
                <c:pt idx="1187">
                  <c:v>0.63194444444444442</c:v>
                </c:pt>
                <c:pt idx="1188">
                  <c:v>0.6322916666666667</c:v>
                </c:pt>
                <c:pt idx="1189">
                  <c:v>0.63749999999999996</c:v>
                </c:pt>
                <c:pt idx="1190">
                  <c:v>0.63298611111111103</c:v>
                </c:pt>
                <c:pt idx="1191">
                  <c:v>0.63958333333333328</c:v>
                </c:pt>
                <c:pt idx="1192">
                  <c:v>0.640625</c:v>
                </c:pt>
                <c:pt idx="1193">
                  <c:v>0.64166666666666672</c:v>
                </c:pt>
                <c:pt idx="1194">
                  <c:v>0.6381944444444444</c:v>
                </c:pt>
                <c:pt idx="1195">
                  <c:v>0.62916666666666665</c:v>
                </c:pt>
                <c:pt idx="1196">
                  <c:v>0.62951388888888893</c:v>
                </c:pt>
                <c:pt idx="1197">
                  <c:v>0.64375000000000004</c:v>
                </c:pt>
                <c:pt idx="1198">
                  <c:v>0.63993055555555556</c:v>
                </c:pt>
                <c:pt idx="1199">
                  <c:v>0.6381944444444444</c:v>
                </c:pt>
                <c:pt idx="1200">
                  <c:v>0.64166666666666672</c:v>
                </c:pt>
                <c:pt idx="1201">
                  <c:v>0.64027777777777772</c:v>
                </c:pt>
                <c:pt idx="1202">
                  <c:v>0.6430555555555556</c:v>
                </c:pt>
                <c:pt idx="1203">
                  <c:v>0.640625</c:v>
                </c:pt>
                <c:pt idx="1204">
                  <c:v>0.63194444444444442</c:v>
                </c:pt>
                <c:pt idx="1205">
                  <c:v>0.64409722222222221</c:v>
                </c:pt>
                <c:pt idx="1206">
                  <c:v>0.63958333333333328</c:v>
                </c:pt>
                <c:pt idx="1207">
                  <c:v>0.64375000000000004</c:v>
                </c:pt>
                <c:pt idx="1208">
                  <c:v>0.63854166666666667</c:v>
                </c:pt>
                <c:pt idx="1209">
                  <c:v>0.640625</c:v>
                </c:pt>
                <c:pt idx="1210">
                  <c:v>0.49270833333333336</c:v>
                </c:pt>
                <c:pt idx="1211">
                  <c:v>0.48576388888888888</c:v>
                </c:pt>
                <c:pt idx="1212">
                  <c:v>0.48402777777777778</c:v>
                </c:pt>
                <c:pt idx="1213">
                  <c:v>0.49062499999999998</c:v>
                </c:pt>
                <c:pt idx="1214">
                  <c:v>0.49375000000000002</c:v>
                </c:pt>
                <c:pt idx="1215">
                  <c:v>0.48958333333333331</c:v>
                </c:pt>
                <c:pt idx="1216">
                  <c:v>0.48784722222222221</c:v>
                </c:pt>
                <c:pt idx="1217">
                  <c:v>0.484375</c:v>
                </c:pt>
                <c:pt idx="1218">
                  <c:v>0.48368055555555556</c:v>
                </c:pt>
                <c:pt idx="1219">
                  <c:v>#N/A</c:v>
                </c:pt>
                <c:pt idx="1220">
                  <c:v>2.3204861111111108</c:v>
                </c:pt>
                <c:pt idx="1221">
                  <c:v>0.44756944444444446</c:v>
                </c:pt>
                <c:pt idx="1222">
                  <c:v>0.44965277777777779</c:v>
                </c:pt>
                <c:pt idx="1223">
                  <c:v>0.44791666666666669</c:v>
                </c:pt>
                <c:pt idx="1224">
                  <c:v>0.44965277777777779</c:v>
                </c:pt>
                <c:pt idx="1225">
                  <c:v>0.4465277777777778</c:v>
                </c:pt>
                <c:pt idx="1226">
                  <c:v>0.44444444444444448</c:v>
                </c:pt>
                <c:pt idx="1227">
                  <c:v>0.4440972222222222</c:v>
                </c:pt>
                <c:pt idx="1228">
                  <c:v>0.4440972222222222</c:v>
                </c:pt>
                <c:pt idx="1229">
                  <c:v>0.4440972222222222</c:v>
                </c:pt>
                <c:pt idx="1230">
                  <c:v>0.44756944444444446</c:v>
                </c:pt>
                <c:pt idx="1231">
                  <c:v>0.57881944444444444</c:v>
                </c:pt>
                <c:pt idx="1232">
                  <c:v>0.57361111111111107</c:v>
                </c:pt>
                <c:pt idx="1233">
                  <c:v>0.57048611111111103</c:v>
                </c:pt>
                <c:pt idx="1234">
                  <c:v>0.57395833333333335</c:v>
                </c:pt>
                <c:pt idx="1235">
                  <c:v>0.57777777777777772</c:v>
                </c:pt>
                <c:pt idx="1236">
                  <c:v>0.57743055555555556</c:v>
                </c:pt>
                <c:pt idx="1237">
                  <c:v>0.5708333333333333</c:v>
                </c:pt>
                <c:pt idx="1238">
                  <c:v>0.57395833333333335</c:v>
                </c:pt>
                <c:pt idx="1239">
                  <c:v>0.57291666666666663</c:v>
                </c:pt>
                <c:pt idx="1240">
                  <c:v>#N/A</c:v>
                </c:pt>
                <c:pt idx="1241">
                  <c:v>0.66111111111111109</c:v>
                </c:pt>
                <c:pt idx="1242">
                  <c:v>0.66562500000000002</c:v>
                </c:pt>
                <c:pt idx="1243">
                  <c:v>0.66562500000000002</c:v>
                </c:pt>
                <c:pt idx="1244">
                  <c:v>0.66111111111111109</c:v>
                </c:pt>
                <c:pt idx="1245">
                  <c:v>0.66041666666666665</c:v>
                </c:pt>
                <c:pt idx="1246">
                  <c:v>0.67222222222222228</c:v>
                </c:pt>
                <c:pt idx="1247">
                  <c:v>0.6635416666666667</c:v>
                </c:pt>
                <c:pt idx="1248">
                  <c:v>0.65937500000000004</c:v>
                </c:pt>
                <c:pt idx="1249">
                  <c:v>0.65972222222222221</c:v>
                </c:pt>
                <c:pt idx="1250">
                  <c:v>0.66076388888888893</c:v>
                </c:pt>
                <c:pt idx="1251">
                  <c:v>0.55312499999999998</c:v>
                </c:pt>
                <c:pt idx="1252">
                  <c:v>0.55937499999999996</c:v>
                </c:pt>
                <c:pt idx="1253">
                  <c:v>0.54965277777777777</c:v>
                </c:pt>
                <c:pt idx="1254">
                  <c:v>0.55381944444444442</c:v>
                </c:pt>
                <c:pt idx="1255">
                  <c:v>0.55868055555555562</c:v>
                </c:pt>
                <c:pt idx="1256">
                  <c:v>0.55868055555555562</c:v>
                </c:pt>
                <c:pt idx="1257">
                  <c:v>0.56076388888888895</c:v>
                </c:pt>
                <c:pt idx="1258">
                  <c:v>0.5541666666666667</c:v>
                </c:pt>
                <c:pt idx="1259">
                  <c:v>0.55208333333333337</c:v>
                </c:pt>
                <c:pt idx="1260">
                  <c:v>0.55208333333333337</c:v>
                </c:pt>
                <c:pt idx="1261">
                  <c:v>0.49791666666666667</c:v>
                </c:pt>
                <c:pt idx="1262">
                  <c:v>0.49409722222222219</c:v>
                </c:pt>
                <c:pt idx="1263">
                  <c:v>0.49756944444444445</c:v>
                </c:pt>
                <c:pt idx="1264">
                  <c:v>0.49409722222222219</c:v>
                </c:pt>
                <c:pt idx="1265">
                  <c:v>0.49861111111111112</c:v>
                </c:pt>
                <c:pt idx="1266">
                  <c:v>0.49965277777777778</c:v>
                </c:pt>
                <c:pt idx="1267">
                  <c:v>0.4982638888888889</c:v>
                </c:pt>
                <c:pt idx="1268">
                  <c:v>0.49687500000000001</c:v>
                </c:pt>
                <c:pt idx="1269">
                  <c:v>0.4982638888888889</c:v>
                </c:pt>
                <c:pt idx="1270">
                  <c:v>0.49409722222222219</c:v>
                </c:pt>
                <c:pt idx="1271">
                  <c:v>0.68888888888888888</c:v>
                </c:pt>
                <c:pt idx="1272">
                  <c:v>0.68194444444444435</c:v>
                </c:pt>
                <c:pt idx="1273">
                  <c:v>0.67847222222222225</c:v>
                </c:pt>
                <c:pt idx="1274">
                  <c:v>0.67881944444444442</c:v>
                </c:pt>
                <c:pt idx="1275">
                  <c:v>0.67638888888888893</c:v>
                </c:pt>
                <c:pt idx="1276">
                  <c:v>0.6777777777777777</c:v>
                </c:pt>
                <c:pt idx="1277">
                  <c:v>0.67604166666666665</c:v>
                </c:pt>
                <c:pt idx="1278">
                  <c:v>0.69027777777777777</c:v>
                </c:pt>
                <c:pt idx="1279">
                  <c:v>0.68194444444444435</c:v>
                </c:pt>
                <c:pt idx="1280">
                  <c:v>0.68958333333333333</c:v>
                </c:pt>
                <c:pt idx="1281">
                  <c:v>0.61458333333333337</c:v>
                </c:pt>
                <c:pt idx="1282">
                  <c:v>0.60590277777777779</c:v>
                </c:pt>
                <c:pt idx="1283">
                  <c:v>0.60972222222222228</c:v>
                </c:pt>
                <c:pt idx="1284">
                  <c:v>0.61111111111111105</c:v>
                </c:pt>
                <c:pt idx="1285">
                  <c:v>0.60624999999999996</c:v>
                </c:pt>
                <c:pt idx="1286">
                  <c:v>0.60590277777777779</c:v>
                </c:pt>
                <c:pt idx="1287">
                  <c:v>0.60659722222222223</c:v>
                </c:pt>
                <c:pt idx="1288">
                  <c:v>0.61631944444444442</c:v>
                </c:pt>
                <c:pt idx="1289">
                  <c:v>0.61076388888888888</c:v>
                </c:pt>
                <c:pt idx="1290">
                  <c:v>0.60590277777777779</c:v>
                </c:pt>
                <c:pt idx="1291">
                  <c:v>0.72951388888888891</c:v>
                </c:pt>
                <c:pt idx="1292">
                  <c:v>0.73159722222222223</c:v>
                </c:pt>
                <c:pt idx="1293">
                  <c:v>0.73819444444444438</c:v>
                </c:pt>
                <c:pt idx="1294">
                  <c:v>0.73090277777777779</c:v>
                </c:pt>
                <c:pt idx="1295">
                  <c:v>0.72499999999999998</c:v>
                </c:pt>
                <c:pt idx="1296">
                  <c:v>0.72881944444444435</c:v>
                </c:pt>
                <c:pt idx="1297">
                  <c:v>0.73819444444444438</c:v>
                </c:pt>
                <c:pt idx="1298">
                  <c:v>0.7270833333333333</c:v>
                </c:pt>
                <c:pt idx="1299">
                  <c:v>0.73090277777777779</c:v>
                </c:pt>
                <c:pt idx="1300">
                  <c:v>0.72986111111111107</c:v>
                </c:pt>
                <c:pt idx="1301">
                  <c:v>0.58958333333333335</c:v>
                </c:pt>
                <c:pt idx="1302">
                  <c:v>0.58888888888888891</c:v>
                </c:pt>
                <c:pt idx="1303">
                  <c:v>0.59548611111111105</c:v>
                </c:pt>
                <c:pt idx="1304">
                  <c:v>0.59513888888888888</c:v>
                </c:pt>
                <c:pt idx="1305">
                  <c:v>0.58993055555555562</c:v>
                </c:pt>
                <c:pt idx="1306">
                  <c:v>0.59027777777777779</c:v>
                </c:pt>
                <c:pt idx="1307">
                  <c:v>0.59097222222222223</c:v>
                </c:pt>
                <c:pt idx="1308">
                  <c:v>0.59097222222222223</c:v>
                </c:pt>
                <c:pt idx="1309">
                  <c:v>0.59895833333333337</c:v>
                </c:pt>
                <c:pt idx="1310">
                  <c:v>0.59097222222222223</c:v>
                </c:pt>
                <c:pt idx="1311">
                  <c:v>0.51215277777777779</c:v>
                </c:pt>
                <c:pt idx="1312">
                  <c:v>0.50868055555555558</c:v>
                </c:pt>
                <c:pt idx="1313">
                  <c:v>0.50902777777777775</c:v>
                </c:pt>
                <c:pt idx="1314">
                  <c:v>0.50416666666666665</c:v>
                </c:pt>
                <c:pt idx="1315">
                  <c:v>0.50868055555555558</c:v>
                </c:pt>
                <c:pt idx="1316">
                  <c:v>0.51215277777777779</c:v>
                </c:pt>
                <c:pt idx="1317">
                  <c:v>0.50381944444444449</c:v>
                </c:pt>
                <c:pt idx="1318">
                  <c:v>0.51041666666666663</c:v>
                </c:pt>
                <c:pt idx="1319">
                  <c:v>0.50868055555555558</c:v>
                </c:pt>
                <c:pt idx="1320">
                  <c:v>0.51354166666666667</c:v>
                </c:pt>
                <c:pt idx="1321">
                  <c:v>0.46527777777777779</c:v>
                </c:pt>
                <c:pt idx="1322">
                  <c:v>0.46493055555555551</c:v>
                </c:pt>
                <c:pt idx="1323">
                  <c:v>0.46458333333333335</c:v>
                </c:pt>
                <c:pt idx="1324">
                  <c:v>0.46250000000000002</c:v>
                </c:pt>
                <c:pt idx="1325">
                  <c:v>0.46458333333333335</c:v>
                </c:pt>
                <c:pt idx="1326">
                  <c:v>0.46250000000000002</c:v>
                </c:pt>
                <c:pt idx="1327">
                  <c:v>0.4621527777777778</c:v>
                </c:pt>
                <c:pt idx="1328">
                  <c:v>0.46562500000000001</c:v>
                </c:pt>
                <c:pt idx="1329">
                  <c:v>0.46423611111111113</c:v>
                </c:pt>
                <c:pt idx="1330">
                  <c:v>0</c:v>
                </c:pt>
                <c:pt idx="1331">
                  <c:v>0.59826388888888893</c:v>
                </c:pt>
                <c:pt idx="1332">
                  <c:v>0.59548611111111105</c:v>
                </c:pt>
                <c:pt idx="1333">
                  <c:v>0.59930555555555565</c:v>
                </c:pt>
                <c:pt idx="1334">
                  <c:v>0.59513888888888888</c:v>
                </c:pt>
                <c:pt idx="1335">
                  <c:v>0.59548611111111105</c:v>
                </c:pt>
                <c:pt idx="1336">
                  <c:v>0.59444444444444444</c:v>
                </c:pt>
                <c:pt idx="1337">
                  <c:v>0.59513888888888888</c:v>
                </c:pt>
                <c:pt idx="1338">
                  <c:v>0.60381944444444435</c:v>
                </c:pt>
                <c:pt idx="1339">
                  <c:v>0.59375</c:v>
                </c:pt>
                <c:pt idx="1340">
                  <c:v>0.6020833333333333</c:v>
                </c:pt>
                <c:pt idx="1341">
                  <c:v>0.60451388888888891</c:v>
                </c:pt>
                <c:pt idx="1342">
                  <c:v>0.59444444444444444</c:v>
                </c:pt>
                <c:pt idx="1343">
                  <c:v>0.60624999999999996</c:v>
                </c:pt>
                <c:pt idx="1344">
                  <c:v>0.60381944444444435</c:v>
                </c:pt>
                <c:pt idx="1345">
                  <c:v>0.60173611111111103</c:v>
                </c:pt>
                <c:pt idx="1346">
                  <c:v>0.59895833333333337</c:v>
                </c:pt>
                <c:pt idx="1347">
                  <c:v>0.59583333333333333</c:v>
                </c:pt>
                <c:pt idx="1348">
                  <c:v>0.60416666666666663</c:v>
                </c:pt>
                <c:pt idx="1349">
                  <c:v>0.59583333333333333</c:v>
                </c:pt>
                <c:pt idx="1350">
                  <c:v>0.6034722222222223</c:v>
                </c:pt>
                <c:pt idx="1351">
                  <c:v>0.58576388888888897</c:v>
                </c:pt>
                <c:pt idx="1352">
                  <c:v>0.58611111111111103</c:v>
                </c:pt>
                <c:pt idx="1353">
                  <c:v>0.58298611111111109</c:v>
                </c:pt>
                <c:pt idx="1354">
                  <c:v>0.58159722222222221</c:v>
                </c:pt>
                <c:pt idx="1355">
                  <c:v>0.57916666666666672</c:v>
                </c:pt>
                <c:pt idx="1356">
                  <c:v>0.58993055555555562</c:v>
                </c:pt>
                <c:pt idx="1357">
                  <c:v>0.57916666666666672</c:v>
                </c:pt>
                <c:pt idx="1358">
                  <c:v>0.58993055555555562</c:v>
                </c:pt>
                <c:pt idx="1359">
                  <c:v>0.57951388888888888</c:v>
                </c:pt>
                <c:pt idx="1360">
                  <c:v>0.58229166666666665</c:v>
                </c:pt>
                <c:pt idx="1361">
                  <c:v>0.52465277777777775</c:v>
                </c:pt>
                <c:pt idx="1362">
                  <c:v>0.52048611111111109</c:v>
                </c:pt>
                <c:pt idx="1363">
                  <c:v>0.51458333333333328</c:v>
                </c:pt>
                <c:pt idx="1364">
                  <c:v>0.51527777777777783</c:v>
                </c:pt>
                <c:pt idx="1365">
                  <c:v>0.51249999999999996</c:v>
                </c:pt>
                <c:pt idx="1366">
                  <c:v>0.51249999999999996</c:v>
                </c:pt>
                <c:pt idx="1367">
                  <c:v>0.52048611111111109</c:v>
                </c:pt>
                <c:pt idx="1368">
                  <c:v>0.51249999999999996</c:v>
                </c:pt>
                <c:pt idx="1369">
                  <c:v>0.5239583333333333</c:v>
                </c:pt>
                <c:pt idx="1370">
                  <c:v>0.52083333333333337</c:v>
                </c:pt>
                <c:pt idx="1371">
                  <c:v>0.86562499999999998</c:v>
                </c:pt>
                <c:pt idx="1372">
                  <c:v>0.8496527777777777</c:v>
                </c:pt>
                <c:pt idx="1373">
                  <c:v>0.86597222222222225</c:v>
                </c:pt>
                <c:pt idx="1374">
                  <c:v>0.87604166666666672</c:v>
                </c:pt>
                <c:pt idx="1375">
                  <c:v>0.86493055555555565</c:v>
                </c:pt>
                <c:pt idx="1376">
                  <c:v>0.85972222222222228</c:v>
                </c:pt>
                <c:pt idx="1377">
                  <c:v>0.8496527777777777</c:v>
                </c:pt>
                <c:pt idx="1378">
                  <c:v>0.86006944444444444</c:v>
                </c:pt>
                <c:pt idx="1379">
                  <c:v>0.86388888888888893</c:v>
                </c:pt>
                <c:pt idx="1380">
                  <c:v>0.87604166666666672</c:v>
                </c:pt>
                <c:pt idx="1381">
                  <c:v>0.57187500000000002</c:v>
                </c:pt>
                <c:pt idx="1382">
                  <c:v>0.57465277777777779</c:v>
                </c:pt>
                <c:pt idx="1383">
                  <c:v>0.5697916666666667</c:v>
                </c:pt>
                <c:pt idx="1384">
                  <c:v>0.56909722222222225</c:v>
                </c:pt>
                <c:pt idx="1385">
                  <c:v>0.57465277777777779</c:v>
                </c:pt>
                <c:pt idx="1386">
                  <c:v>0.57048611111111103</c:v>
                </c:pt>
                <c:pt idx="1387">
                  <c:v>0.5625</c:v>
                </c:pt>
                <c:pt idx="1388">
                  <c:v>0.62118055555555562</c:v>
                </c:pt>
                <c:pt idx="1389">
                  <c:v>0.5697916666666667</c:v>
                </c:pt>
                <c:pt idx="1390">
                  <c:v>0.57326388888888891</c:v>
                </c:pt>
                <c:pt idx="1391">
                  <c:v>0.5371527777777777</c:v>
                </c:pt>
                <c:pt idx="1392">
                  <c:v>0.50937500000000002</c:v>
                </c:pt>
                <c:pt idx="1393">
                  <c:v>0.52638888888888891</c:v>
                </c:pt>
                <c:pt idx="1394">
                  <c:v>0.50520833333333337</c:v>
                </c:pt>
                <c:pt idx="1395">
                  <c:v>0.5072916666666667</c:v>
                </c:pt>
                <c:pt idx="1396">
                  <c:v>0.50590277777777781</c:v>
                </c:pt>
                <c:pt idx="1397">
                  <c:v>0.50173611111111116</c:v>
                </c:pt>
                <c:pt idx="1398">
                  <c:v>0.5072916666666667</c:v>
                </c:pt>
                <c:pt idx="1399">
                  <c:v>0.50173611111111116</c:v>
                </c:pt>
                <c:pt idx="1400">
                  <c:v>0.5083333333333333</c:v>
                </c:pt>
                <c:pt idx="1401">
                  <c:v>0.89131944444444444</c:v>
                </c:pt>
                <c:pt idx="1402">
                  <c:v>0.89340277777777777</c:v>
                </c:pt>
                <c:pt idx="1403">
                  <c:v>0.88298611111111103</c:v>
                </c:pt>
                <c:pt idx="1404">
                  <c:v>0.89201388888888888</c:v>
                </c:pt>
                <c:pt idx="1405">
                  <c:v>0.87673611111111105</c:v>
                </c:pt>
                <c:pt idx="1406">
                  <c:v>0.87881944444444438</c:v>
                </c:pt>
                <c:pt idx="1407">
                  <c:v>0.89444444444444438</c:v>
                </c:pt>
                <c:pt idx="1408">
                  <c:v>0.87951388888888893</c:v>
                </c:pt>
                <c:pt idx="1409">
                  <c:v>0.87708333333333333</c:v>
                </c:pt>
                <c:pt idx="1410">
                  <c:v>0.87708333333333333</c:v>
                </c:pt>
                <c:pt idx="1411">
                  <c:v>#N/A</c:v>
                </c:pt>
                <c:pt idx="1412">
                  <c:v>#N/A</c:v>
                </c:pt>
                <c:pt idx="1413">
                  <c:v>0.70520833333333333</c:v>
                </c:pt>
                <c:pt idx="1414">
                  <c:v>0.72256944444444438</c:v>
                </c:pt>
                <c:pt idx="1415">
                  <c:v>#N/A</c:v>
                </c:pt>
                <c:pt idx="1416">
                  <c:v>0.71076388888888897</c:v>
                </c:pt>
                <c:pt idx="1417">
                  <c:v>#N/A</c:v>
                </c:pt>
                <c:pt idx="1418">
                  <c:v>#N/A</c:v>
                </c:pt>
                <c:pt idx="1419">
                  <c:v>0.70659722222222221</c:v>
                </c:pt>
                <c:pt idx="1420">
                  <c:v>#N/A</c:v>
                </c:pt>
                <c:pt idx="1421">
                  <c:v>0.70625000000000004</c:v>
                </c:pt>
                <c:pt idx="1422">
                  <c:v>0.75624999999999998</c:v>
                </c:pt>
                <c:pt idx="1423">
                  <c:v>0.74965277777777772</c:v>
                </c:pt>
                <c:pt idx="1424">
                  <c:v>0.7475694444444444</c:v>
                </c:pt>
                <c:pt idx="1425">
                  <c:v>0.76041666666666663</c:v>
                </c:pt>
                <c:pt idx="1426">
                  <c:v>0.74687499999999996</c:v>
                </c:pt>
                <c:pt idx="1427">
                  <c:v>0.75520833333333337</c:v>
                </c:pt>
                <c:pt idx="1428">
                  <c:v>0.76006944444444435</c:v>
                </c:pt>
                <c:pt idx="1429">
                  <c:v>0.74965277777777772</c:v>
                </c:pt>
                <c:pt idx="1430">
                  <c:v>0.75520833333333337</c:v>
                </c:pt>
                <c:pt idx="1431">
                  <c:v>0.76180555555555562</c:v>
                </c:pt>
                <c:pt idx="1432">
                  <c:v>#N/A</c:v>
                </c:pt>
                <c:pt idx="1433">
                  <c:v>#N/A</c:v>
                </c:pt>
                <c:pt idx="1434">
                  <c:v>0.63645833333333335</c:v>
                </c:pt>
                <c:pt idx="1435">
                  <c:v>#N/A</c:v>
                </c:pt>
                <c:pt idx="1436">
                  <c:v>0.62986111111111109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0.6309027777777777</c:v>
                </c:pt>
                <c:pt idx="1441">
                  <c:v>#N/A</c:v>
                </c:pt>
                <c:pt idx="1442">
                  <c:v>#N/A</c:v>
                </c:pt>
                <c:pt idx="1443">
                  <c:v>0.66423611111111103</c:v>
                </c:pt>
                <c:pt idx="1444">
                  <c:v>0.65555555555555556</c:v>
                </c:pt>
                <c:pt idx="1445">
                  <c:v>0.66493055555555558</c:v>
                </c:pt>
                <c:pt idx="1446">
                  <c:v>0.65659722222222228</c:v>
                </c:pt>
                <c:pt idx="1447">
                  <c:v>0.6659722222222223</c:v>
                </c:pt>
                <c:pt idx="1448">
                  <c:v>0.66562500000000002</c:v>
                </c:pt>
                <c:pt idx="1449">
                  <c:v>0.66388888888888897</c:v>
                </c:pt>
                <c:pt idx="1450">
                  <c:v>0.65694444444444444</c:v>
                </c:pt>
                <c:pt idx="1451">
                  <c:v>0.6621527777777777</c:v>
                </c:pt>
                <c:pt idx="1452">
                  <c:v>0.65451388888888895</c:v>
                </c:pt>
                <c:pt idx="1453">
                  <c:v>#N/A</c:v>
                </c:pt>
                <c:pt idx="1454">
                  <c:v>0.56423611111111105</c:v>
                </c:pt>
                <c:pt idx="1455">
                  <c:v>0.56423611111111105</c:v>
                </c:pt>
                <c:pt idx="1456">
                  <c:v>0.56423611111111105</c:v>
                </c:pt>
                <c:pt idx="1457">
                  <c:v>0.56423611111111105</c:v>
                </c:pt>
                <c:pt idx="1458">
                  <c:v>0.57499999999999996</c:v>
                </c:pt>
                <c:pt idx="1459">
                  <c:v>0.57743055555555556</c:v>
                </c:pt>
                <c:pt idx="1460">
                  <c:v>0.56597222222222221</c:v>
                </c:pt>
                <c:pt idx="1461">
                  <c:v>0.56423611111111105</c:v>
                </c:pt>
                <c:pt idx="1462">
                  <c:v>0.57291666666666663</c:v>
                </c:pt>
                <c:pt idx="1463">
                  <c:v>0.57465277777777779</c:v>
                </c:pt>
                <c:pt idx="1464">
                  <c:v>0.50312500000000004</c:v>
                </c:pt>
                <c:pt idx="1465">
                  <c:v>0.50694444444444442</c:v>
                </c:pt>
                <c:pt idx="1466">
                  <c:v>0.50312500000000004</c:v>
                </c:pt>
                <c:pt idx="1467">
                  <c:v>0.51111111111111118</c:v>
                </c:pt>
                <c:pt idx="1468">
                  <c:v>0.51041666666666663</c:v>
                </c:pt>
                <c:pt idx="1469">
                  <c:v>0.51284722222222223</c:v>
                </c:pt>
                <c:pt idx="1470">
                  <c:v>0.50659722222222225</c:v>
                </c:pt>
                <c:pt idx="1471">
                  <c:v>0.50312500000000004</c:v>
                </c:pt>
                <c:pt idx="1472">
                  <c:v>0.51076388888888891</c:v>
                </c:pt>
                <c:pt idx="1473">
                  <c:v>0.50694444444444442</c:v>
                </c:pt>
                <c:pt idx="1474">
                  <c:v>#N/A</c:v>
                </c:pt>
                <c:pt idx="1475">
                  <c:v>#N/A</c:v>
                </c:pt>
                <c:pt idx="1476">
                  <c:v>0.45937499999999998</c:v>
                </c:pt>
                <c:pt idx="1477">
                  <c:v>#N/A</c:v>
                </c:pt>
                <c:pt idx="1478">
                  <c:v>#N/A</c:v>
                </c:pt>
                <c:pt idx="1479">
                  <c:v>0.45868055555555554</c:v>
                </c:pt>
                <c:pt idx="1480">
                  <c:v>0.45937499999999998</c:v>
                </c:pt>
                <c:pt idx="1481">
                  <c:v>0.46597222222222218</c:v>
                </c:pt>
                <c:pt idx="1482">
                  <c:v>#N/A</c:v>
                </c:pt>
                <c:pt idx="1483">
                  <c:v>0.45868055555555554</c:v>
                </c:pt>
                <c:pt idx="1484">
                  <c:v>0.46527777777777779</c:v>
                </c:pt>
                <c:pt idx="1485">
                  <c:v>#N/A</c:v>
                </c:pt>
                <c:pt idx="1486">
                  <c:v>#N/A</c:v>
                </c:pt>
                <c:pt idx="1487">
                  <c:v>0.58715277777777775</c:v>
                </c:pt>
                <c:pt idx="1488">
                  <c:v>0.57708333333333328</c:v>
                </c:pt>
                <c:pt idx="1489">
                  <c:v>0.57916666666666672</c:v>
                </c:pt>
                <c:pt idx="1490">
                  <c:v>0.58020833333333333</c:v>
                </c:pt>
                <c:pt idx="1491">
                  <c:v>0.57881944444444444</c:v>
                </c:pt>
                <c:pt idx="1492">
                  <c:v>0.57604166666666667</c:v>
                </c:pt>
                <c:pt idx="1493">
                  <c:v>0.58020833333333333</c:v>
                </c:pt>
                <c:pt idx="1494">
                  <c:v>0.58472222222222225</c:v>
                </c:pt>
                <c:pt idx="1495">
                  <c:v>0.58715277777777775</c:v>
                </c:pt>
                <c:pt idx="1496">
                  <c:v>0.58159722222222221</c:v>
                </c:pt>
                <c:pt idx="1497">
                  <c:v>0.50937500000000002</c:v>
                </c:pt>
                <c:pt idx="1498">
                  <c:v>0.51423611111111112</c:v>
                </c:pt>
                <c:pt idx="1499">
                  <c:v>0.51180555555555551</c:v>
                </c:pt>
                <c:pt idx="1500">
                  <c:v>0.50937500000000002</c:v>
                </c:pt>
                <c:pt idx="1501">
                  <c:v>0.52187499999999998</c:v>
                </c:pt>
                <c:pt idx="1502">
                  <c:v>0.52118055555555554</c:v>
                </c:pt>
                <c:pt idx="1503">
                  <c:v>0.50937500000000002</c:v>
                </c:pt>
                <c:pt idx="1504">
                  <c:v>0.51111111111111118</c:v>
                </c:pt>
                <c:pt idx="1505">
                  <c:v>0.50937500000000002</c:v>
                </c:pt>
                <c:pt idx="1506">
                  <c:v>0.50937500000000002</c:v>
                </c:pt>
                <c:pt idx="1507">
                  <c:v>0.54270833333333335</c:v>
                </c:pt>
                <c:pt idx="1508">
                  <c:v>0.54027777777777775</c:v>
                </c:pt>
                <c:pt idx="1509">
                  <c:v>0.546875</c:v>
                </c:pt>
                <c:pt idx="1510">
                  <c:v>0.54826388888888888</c:v>
                </c:pt>
                <c:pt idx="1511">
                  <c:v>0.5395833333333333</c:v>
                </c:pt>
                <c:pt idx="1512">
                  <c:v>0.546875</c:v>
                </c:pt>
                <c:pt idx="1513">
                  <c:v>0.54618055555555556</c:v>
                </c:pt>
                <c:pt idx="1514">
                  <c:v>0.54652777777777772</c:v>
                </c:pt>
                <c:pt idx="1515">
                  <c:v>0.54548611111111112</c:v>
                </c:pt>
                <c:pt idx="1516">
                  <c:v>0.54756944444444444</c:v>
                </c:pt>
                <c:pt idx="1517">
                  <c:v>0.49131944444444448</c:v>
                </c:pt>
                <c:pt idx="1518">
                  <c:v>0.48715277777777782</c:v>
                </c:pt>
                <c:pt idx="1519">
                  <c:v>0.48993055555555554</c:v>
                </c:pt>
                <c:pt idx="1520">
                  <c:v>0.48784722222222221</c:v>
                </c:pt>
                <c:pt idx="1521">
                  <c:v>0.48645833333333333</c:v>
                </c:pt>
                <c:pt idx="1522">
                  <c:v>0.49027777777777781</c:v>
                </c:pt>
                <c:pt idx="1523">
                  <c:v>0.49062499999999998</c:v>
                </c:pt>
                <c:pt idx="1524">
                  <c:v>0.49270833333333336</c:v>
                </c:pt>
                <c:pt idx="1525">
                  <c:v>0.48993055555555554</c:v>
                </c:pt>
                <c:pt idx="1526">
                  <c:v>0.48506944444444444</c:v>
                </c:pt>
                <c:pt idx="1527">
                  <c:v>0.52708333333333335</c:v>
                </c:pt>
                <c:pt idx="1528">
                  <c:v>0.52430555555555558</c:v>
                </c:pt>
                <c:pt idx="1529">
                  <c:v>0.52638888888888891</c:v>
                </c:pt>
                <c:pt idx="1530">
                  <c:v>0.53020833333333328</c:v>
                </c:pt>
                <c:pt idx="1531">
                  <c:v>0.53298611111111116</c:v>
                </c:pt>
                <c:pt idx="1532">
                  <c:v>0.52986111111111112</c:v>
                </c:pt>
                <c:pt idx="1533">
                  <c:v>0.53194444444444444</c:v>
                </c:pt>
                <c:pt idx="1534">
                  <c:v>0.53090277777777783</c:v>
                </c:pt>
                <c:pt idx="1535">
                  <c:v>0.52534722222222219</c:v>
                </c:pt>
                <c:pt idx="1536">
                  <c:v>0.53298611111111116</c:v>
                </c:pt>
                <c:pt idx="1537">
                  <c:v>0.47499999999999998</c:v>
                </c:pt>
                <c:pt idx="1538">
                  <c:v>0.4777777777777778</c:v>
                </c:pt>
                <c:pt idx="1539">
                  <c:v>0.48090277777777779</c:v>
                </c:pt>
                <c:pt idx="1540">
                  <c:v>0.47499999999999998</c:v>
                </c:pt>
                <c:pt idx="1541">
                  <c:v>0.48298611111111112</c:v>
                </c:pt>
                <c:pt idx="1542">
                  <c:v>0.48159722222222218</c:v>
                </c:pt>
                <c:pt idx="1543">
                  <c:v>0.47951388888888885</c:v>
                </c:pt>
                <c:pt idx="1544">
                  <c:v>0.47499999999999998</c:v>
                </c:pt>
                <c:pt idx="1545">
                  <c:v>0.4777777777777778</c:v>
                </c:pt>
                <c:pt idx="1546">
                  <c:v>0.4826388888888889</c:v>
                </c:pt>
                <c:pt idx="1547">
                  <c:v>0.62812500000000004</c:v>
                </c:pt>
                <c:pt idx="1548">
                  <c:v>0.62881944444444438</c:v>
                </c:pt>
                <c:pt idx="1549">
                  <c:v>0.62777777777777777</c:v>
                </c:pt>
                <c:pt idx="1550">
                  <c:v>0.62152777777777779</c:v>
                </c:pt>
                <c:pt idx="1551">
                  <c:v>0.62187499999999996</c:v>
                </c:pt>
                <c:pt idx="1552">
                  <c:v>0.62187499999999996</c:v>
                </c:pt>
                <c:pt idx="1553">
                  <c:v>0.62395833333333328</c:v>
                </c:pt>
                <c:pt idx="1554">
                  <c:v>0.62187499999999996</c:v>
                </c:pt>
                <c:pt idx="1555">
                  <c:v>0.63298611111111103</c:v>
                </c:pt>
                <c:pt idx="1556">
                  <c:v>0.62326388888888895</c:v>
                </c:pt>
                <c:pt idx="1557">
                  <c:v>0.54513888888888895</c:v>
                </c:pt>
                <c:pt idx="1558">
                  <c:v>0.54826388888888888</c:v>
                </c:pt>
                <c:pt idx="1559">
                  <c:v>0.54548611111111112</c:v>
                </c:pt>
                <c:pt idx="1560">
                  <c:v>0.55034722222222221</c:v>
                </c:pt>
                <c:pt idx="1561">
                  <c:v>0.54861111111111105</c:v>
                </c:pt>
                <c:pt idx="1562">
                  <c:v>0.54791666666666672</c:v>
                </c:pt>
                <c:pt idx="1563">
                  <c:v>0.54861111111111105</c:v>
                </c:pt>
                <c:pt idx="1564">
                  <c:v>0.54479166666666667</c:v>
                </c:pt>
                <c:pt idx="1565">
                  <c:v>0.54479166666666667</c:v>
                </c:pt>
                <c:pt idx="1566">
                  <c:v>0.55173611111111109</c:v>
                </c:pt>
                <c:pt idx="1567">
                  <c:v>0.64513888888888893</c:v>
                </c:pt>
                <c:pt idx="1568">
                  <c:v>0.65590277777777772</c:v>
                </c:pt>
                <c:pt idx="1569">
                  <c:v>0.6586805555555556</c:v>
                </c:pt>
                <c:pt idx="1570">
                  <c:v>0.6489583333333333</c:v>
                </c:pt>
                <c:pt idx="1571">
                  <c:v>0.64687499999999998</c:v>
                </c:pt>
                <c:pt idx="1572">
                  <c:v>0.65729166666666672</c:v>
                </c:pt>
                <c:pt idx="1573">
                  <c:v>0.65833333333333333</c:v>
                </c:pt>
                <c:pt idx="1574">
                  <c:v>0.64687499999999998</c:v>
                </c:pt>
                <c:pt idx="1575">
                  <c:v>0.65659722222222228</c:v>
                </c:pt>
                <c:pt idx="1576">
                  <c:v>0.65729166666666672</c:v>
                </c:pt>
                <c:pt idx="1577">
                  <c:v>0.65625</c:v>
                </c:pt>
                <c:pt idx="1578">
                  <c:v>0.6635416666666667</c:v>
                </c:pt>
                <c:pt idx="1579">
                  <c:v>0.66249999999999998</c:v>
                </c:pt>
                <c:pt idx="1580">
                  <c:v>0.66006944444444438</c:v>
                </c:pt>
                <c:pt idx="1581">
                  <c:v>0.65694444444444444</c:v>
                </c:pt>
                <c:pt idx="1582">
                  <c:v>0.6635416666666667</c:v>
                </c:pt>
                <c:pt idx="1583">
                  <c:v>0.65625</c:v>
                </c:pt>
                <c:pt idx="1584">
                  <c:v>0.65625</c:v>
                </c:pt>
                <c:pt idx="1585">
                  <c:v>0.65625</c:v>
                </c:pt>
                <c:pt idx="1586">
                  <c:v>0.66284722222222225</c:v>
                </c:pt>
                <c:pt idx="1587">
                  <c:v>0.50243055555555549</c:v>
                </c:pt>
                <c:pt idx="1588">
                  <c:v>0.51249999999999996</c:v>
                </c:pt>
                <c:pt idx="1589">
                  <c:v>0.50312500000000004</c:v>
                </c:pt>
                <c:pt idx="1590">
                  <c:v>0.50937500000000002</c:v>
                </c:pt>
                <c:pt idx="1591">
                  <c:v>0.50868055555555558</c:v>
                </c:pt>
                <c:pt idx="1592">
                  <c:v>0.50763888888888886</c:v>
                </c:pt>
                <c:pt idx="1593">
                  <c:v>0.50659722222222225</c:v>
                </c:pt>
                <c:pt idx="1594">
                  <c:v>0.50416666666666665</c:v>
                </c:pt>
                <c:pt idx="1595">
                  <c:v>0.50659722222222225</c:v>
                </c:pt>
                <c:pt idx="1596">
                  <c:v>0.50243055555555549</c:v>
                </c:pt>
                <c:pt idx="1597">
                  <c:v>0.51249999999999996</c:v>
                </c:pt>
                <c:pt idx="1598">
                  <c:v>0.51145833333333335</c:v>
                </c:pt>
                <c:pt idx="1599">
                  <c:v>0.51215277777777779</c:v>
                </c:pt>
                <c:pt idx="1600">
                  <c:v>0.51180555555555551</c:v>
                </c:pt>
                <c:pt idx="1601">
                  <c:v>0.51493055555555556</c:v>
                </c:pt>
                <c:pt idx="1602">
                  <c:v>0.51770833333333333</c:v>
                </c:pt>
                <c:pt idx="1603">
                  <c:v>0.52118055555555554</c:v>
                </c:pt>
                <c:pt idx="1604">
                  <c:v>0.51111111111111118</c:v>
                </c:pt>
                <c:pt idx="1605">
                  <c:v>0.51805555555555549</c:v>
                </c:pt>
                <c:pt idx="1606">
                  <c:v>0.51145833333333335</c:v>
                </c:pt>
                <c:pt idx="1607">
                  <c:v>0.53159722222222217</c:v>
                </c:pt>
                <c:pt idx="1608">
                  <c:v>0.5336805555555556</c:v>
                </c:pt>
                <c:pt idx="1609">
                  <c:v>0.53645833333333337</c:v>
                </c:pt>
                <c:pt idx="1610">
                  <c:v>0.53402777777777777</c:v>
                </c:pt>
                <c:pt idx="1611">
                  <c:v>0.52881944444444451</c:v>
                </c:pt>
                <c:pt idx="1612">
                  <c:v>0.52916666666666667</c:v>
                </c:pt>
                <c:pt idx="1613">
                  <c:v>0.53020833333333328</c:v>
                </c:pt>
                <c:pt idx="1614">
                  <c:v>0.53090277777777783</c:v>
                </c:pt>
                <c:pt idx="1615">
                  <c:v>0.52812499999999996</c:v>
                </c:pt>
                <c:pt idx="1616">
                  <c:v>0.53888888888888897</c:v>
                </c:pt>
                <c:pt idx="1617">
                  <c:v>0.54826388888888888</c:v>
                </c:pt>
                <c:pt idx="1618">
                  <c:v>0.5385416666666667</c:v>
                </c:pt>
                <c:pt idx="1619">
                  <c:v>0.54201388888888891</c:v>
                </c:pt>
                <c:pt idx="1620">
                  <c:v>0.5385416666666667</c:v>
                </c:pt>
                <c:pt idx="1621">
                  <c:v>0.54027777777777775</c:v>
                </c:pt>
                <c:pt idx="1622">
                  <c:v>0.54131944444444435</c:v>
                </c:pt>
                <c:pt idx="1623">
                  <c:v>-1.1291666666666667</c:v>
                </c:pt>
                <c:pt idx="1624">
                  <c:v>0.54652777777777772</c:v>
                </c:pt>
                <c:pt idx="1625">
                  <c:v>0.54201388888888891</c:v>
                </c:pt>
                <c:pt idx="1626">
                  <c:v>0.54409722222222223</c:v>
                </c:pt>
                <c:pt idx="1627">
                  <c:v>0.61250000000000004</c:v>
                </c:pt>
                <c:pt idx="1628">
                  <c:v>0.62361111111111112</c:v>
                </c:pt>
                <c:pt idx="1629">
                  <c:v>0.61597222222222225</c:v>
                </c:pt>
                <c:pt idx="1630">
                  <c:v>0.61250000000000004</c:v>
                </c:pt>
                <c:pt idx="1631">
                  <c:v>0.62118055555555562</c:v>
                </c:pt>
                <c:pt idx="1632">
                  <c:v>0.62326388888888895</c:v>
                </c:pt>
                <c:pt idx="1633">
                  <c:v>0.62326388888888895</c:v>
                </c:pt>
                <c:pt idx="1634">
                  <c:v>0.62604166666666672</c:v>
                </c:pt>
                <c:pt idx="1635">
                  <c:v>0.6225694444444444</c:v>
                </c:pt>
                <c:pt idx="1636">
                  <c:v>0.61250000000000004</c:v>
                </c:pt>
                <c:pt idx="1637">
                  <c:v>0.62430555555555556</c:v>
                </c:pt>
                <c:pt idx="1638">
                  <c:v>0.62465277777777772</c:v>
                </c:pt>
                <c:pt idx="1639">
                  <c:v>0.63020833333333337</c:v>
                </c:pt>
                <c:pt idx="1640">
                  <c:v>0.63159722222222225</c:v>
                </c:pt>
                <c:pt idx="1641">
                  <c:v>0.62777777777777777</c:v>
                </c:pt>
                <c:pt idx="1642">
                  <c:v>0.6322916666666667</c:v>
                </c:pt>
                <c:pt idx="1643">
                  <c:v>0.63055555555555565</c:v>
                </c:pt>
                <c:pt idx="1644">
                  <c:v>0.62916666666666665</c:v>
                </c:pt>
                <c:pt idx="1645">
                  <c:v>0.63159722222222225</c:v>
                </c:pt>
                <c:pt idx="1646">
                  <c:v>0.63298611111111103</c:v>
                </c:pt>
                <c:pt idx="1647">
                  <c:v>0.5722222222222223</c:v>
                </c:pt>
                <c:pt idx="1648">
                  <c:v>0.57951388888888888</c:v>
                </c:pt>
                <c:pt idx="1649">
                  <c:v>0.57291666666666663</c:v>
                </c:pt>
                <c:pt idx="1650">
                  <c:v>0.57256944444444435</c:v>
                </c:pt>
                <c:pt idx="1651">
                  <c:v>0.58020833333333333</c:v>
                </c:pt>
                <c:pt idx="1652">
                  <c:v>0.57743055555555556</c:v>
                </c:pt>
                <c:pt idx="1653">
                  <c:v>0.5722222222222223</c:v>
                </c:pt>
                <c:pt idx="1654">
                  <c:v>0.5722222222222223</c:v>
                </c:pt>
                <c:pt idx="1655">
                  <c:v>0.57673611111111112</c:v>
                </c:pt>
                <c:pt idx="1656">
                  <c:v>0.5722222222222223</c:v>
                </c:pt>
                <c:pt idx="1657">
                  <c:v>0.58715277777777775</c:v>
                </c:pt>
                <c:pt idx="1658">
                  <c:v>0.5878472222222223</c:v>
                </c:pt>
                <c:pt idx="1659">
                  <c:v>0.58090277777777777</c:v>
                </c:pt>
                <c:pt idx="1660">
                  <c:v>0.59270833333333328</c:v>
                </c:pt>
                <c:pt idx="1661">
                  <c:v>0.58888888888888891</c:v>
                </c:pt>
                <c:pt idx="1662">
                  <c:v>0.58229166666666665</c:v>
                </c:pt>
                <c:pt idx="1663">
                  <c:v>0.58888888888888891</c:v>
                </c:pt>
                <c:pt idx="1664">
                  <c:v>0.58993055555555562</c:v>
                </c:pt>
                <c:pt idx="1665">
                  <c:v>0.58229166666666665</c:v>
                </c:pt>
                <c:pt idx="1666">
                  <c:v>0.59340277777777772</c:v>
                </c:pt>
                <c:pt idx="1667">
                  <c:v>0.71006944444444442</c:v>
                </c:pt>
                <c:pt idx="1668">
                  <c:v>0.70937499999999998</c:v>
                </c:pt>
                <c:pt idx="1669">
                  <c:v>0.69687500000000002</c:v>
                </c:pt>
                <c:pt idx="1670">
                  <c:v>0.70972222222222225</c:v>
                </c:pt>
                <c:pt idx="1671">
                  <c:v>0.71215277777777775</c:v>
                </c:pt>
                <c:pt idx="1672">
                  <c:v>0.70486111111111105</c:v>
                </c:pt>
                <c:pt idx="1673">
                  <c:v>0.7090277777777777</c:v>
                </c:pt>
                <c:pt idx="1674">
                  <c:v>0.70625000000000004</c:v>
                </c:pt>
                <c:pt idx="1675">
                  <c:v>0.7055555555555556</c:v>
                </c:pt>
                <c:pt idx="1676">
                  <c:v>0.71527777777777779</c:v>
                </c:pt>
                <c:pt idx="1677">
                  <c:v>0.71319444444444435</c:v>
                </c:pt>
                <c:pt idx="1678">
                  <c:v>0.71180555555555558</c:v>
                </c:pt>
                <c:pt idx="1679">
                  <c:v>0.71354166666666663</c:v>
                </c:pt>
                <c:pt idx="1680">
                  <c:v>0.71493055555555562</c:v>
                </c:pt>
                <c:pt idx="1681">
                  <c:v>0.71319444444444435</c:v>
                </c:pt>
                <c:pt idx="1682">
                  <c:v>0.71076388888888897</c:v>
                </c:pt>
                <c:pt idx="1683">
                  <c:v>0.72361111111111109</c:v>
                </c:pt>
                <c:pt idx="1684">
                  <c:v>0.71076388888888897</c:v>
                </c:pt>
                <c:pt idx="1685">
                  <c:v>0.72222222222222221</c:v>
                </c:pt>
                <c:pt idx="1686">
                  <c:v>0.60312500000000002</c:v>
                </c:pt>
                <c:pt idx="1687">
                  <c:v>0.59270833333333328</c:v>
                </c:pt>
                <c:pt idx="1688">
                  <c:v>0.60243055555555558</c:v>
                </c:pt>
                <c:pt idx="1689">
                  <c:v>0.59305555555555556</c:v>
                </c:pt>
                <c:pt idx="1690">
                  <c:v>0.59930555555555565</c:v>
                </c:pt>
                <c:pt idx="1691">
                  <c:v>0.59583333333333333</c:v>
                </c:pt>
                <c:pt idx="1692">
                  <c:v>0.59270833333333328</c:v>
                </c:pt>
                <c:pt idx="1693">
                  <c:v>0.59756944444444438</c:v>
                </c:pt>
                <c:pt idx="1694">
                  <c:v>0.59270833333333328</c:v>
                </c:pt>
                <c:pt idx="1695">
                  <c:v>0.59930555555555565</c:v>
                </c:pt>
                <c:pt idx="1696">
                  <c:v>0.63159722222222225</c:v>
                </c:pt>
                <c:pt idx="1697">
                  <c:v>0.63159722222222225</c:v>
                </c:pt>
                <c:pt idx="1698">
                  <c:v>0.62534722222222228</c:v>
                </c:pt>
                <c:pt idx="1699">
                  <c:v>0.62187499999999996</c:v>
                </c:pt>
                <c:pt idx="1700">
                  <c:v>0.6309027777777777</c:v>
                </c:pt>
                <c:pt idx="1701">
                  <c:v>0.63159722222222225</c:v>
                </c:pt>
                <c:pt idx="1702">
                  <c:v>0.62395833333333328</c:v>
                </c:pt>
                <c:pt idx="1703">
                  <c:v>0.6322916666666667</c:v>
                </c:pt>
                <c:pt idx="1704">
                  <c:v>0.6225694444444444</c:v>
                </c:pt>
                <c:pt idx="1705">
                  <c:v>0.62673611111111105</c:v>
                </c:pt>
                <c:pt idx="1706">
                  <c:v>0.65347222222222223</c:v>
                </c:pt>
                <c:pt idx="1707">
                  <c:v>0.6621527777777777</c:v>
                </c:pt>
                <c:pt idx="1708">
                  <c:v>0.66145833333333337</c:v>
                </c:pt>
                <c:pt idx="1709">
                  <c:v>0.6465277777777777</c:v>
                </c:pt>
                <c:pt idx="1710">
                  <c:v>0.65659722222222228</c:v>
                </c:pt>
                <c:pt idx="1711">
                  <c:v>0.66006944444444438</c:v>
                </c:pt>
                <c:pt idx="1712">
                  <c:v>0.65833333333333333</c:v>
                </c:pt>
                <c:pt idx="1713">
                  <c:v>0.65902777777777777</c:v>
                </c:pt>
                <c:pt idx="1714">
                  <c:v>0.65937500000000004</c:v>
                </c:pt>
                <c:pt idx="1715">
                  <c:v>0.65798611111111105</c:v>
                </c:pt>
                <c:pt idx="1716">
                  <c:v>0.67951388888888897</c:v>
                </c:pt>
                <c:pt idx="1717">
                  <c:v>0.69097222222222221</c:v>
                </c:pt>
                <c:pt idx="1718">
                  <c:v>0.68090277777777775</c:v>
                </c:pt>
                <c:pt idx="1719">
                  <c:v>0.6791666666666667</c:v>
                </c:pt>
                <c:pt idx="1720">
                  <c:v>0.6947916666666667</c:v>
                </c:pt>
                <c:pt idx="1721">
                  <c:v>0.68263888888888891</c:v>
                </c:pt>
                <c:pt idx="1722">
                  <c:v>0.68229166666666663</c:v>
                </c:pt>
                <c:pt idx="1723">
                  <c:v>0.69409722222222225</c:v>
                </c:pt>
                <c:pt idx="1724">
                  <c:v>0.68298611111111107</c:v>
                </c:pt>
                <c:pt idx="1725">
                  <c:v>0.68055555555555558</c:v>
                </c:pt>
                <c:pt idx="1726">
                  <c:v>0.69618055555555558</c:v>
                </c:pt>
                <c:pt idx="1727">
                  <c:v>0.70763888888888893</c:v>
                </c:pt>
                <c:pt idx="1728">
                  <c:v>0.70486111111111105</c:v>
                </c:pt>
                <c:pt idx="1729">
                  <c:v>0.69444444444444442</c:v>
                </c:pt>
                <c:pt idx="1730">
                  <c:v>0.70798611111111109</c:v>
                </c:pt>
                <c:pt idx="1731">
                  <c:v>0.69791666666666663</c:v>
                </c:pt>
                <c:pt idx="1732">
                  <c:v>0.69895833333333335</c:v>
                </c:pt>
                <c:pt idx="1733">
                  <c:v>0.69687500000000002</c:v>
                </c:pt>
                <c:pt idx="1734">
                  <c:v>0.69270833333333337</c:v>
                </c:pt>
                <c:pt idx="1735">
                  <c:v>0.69861111111111107</c:v>
                </c:pt>
                <c:pt idx="1736">
                  <c:v>0.73993055555555565</c:v>
                </c:pt>
                <c:pt idx="1737">
                  <c:v>0.73090277777777779</c:v>
                </c:pt>
                <c:pt idx="1738">
                  <c:v>0.74201388888888897</c:v>
                </c:pt>
                <c:pt idx="1739">
                  <c:v>0.73090277777777779</c:v>
                </c:pt>
                <c:pt idx="1740">
                  <c:v>0.73159722222222223</c:v>
                </c:pt>
                <c:pt idx="1741">
                  <c:v>0.7427083333333333</c:v>
                </c:pt>
                <c:pt idx="1742">
                  <c:v>0.7427083333333333</c:v>
                </c:pt>
                <c:pt idx="1743">
                  <c:v>0.73263888888888895</c:v>
                </c:pt>
                <c:pt idx="1744">
                  <c:v>0.72986111111111107</c:v>
                </c:pt>
                <c:pt idx="1745">
                  <c:v>0.72881944444444435</c:v>
                </c:pt>
                <c:pt idx="1746">
                  <c:v>0.50763888888888886</c:v>
                </c:pt>
                <c:pt idx="1747">
                  <c:v>0.50312500000000004</c:v>
                </c:pt>
                <c:pt idx="1748">
                  <c:v>0.51354166666666667</c:v>
                </c:pt>
                <c:pt idx="1749">
                  <c:v>0.50972222222222219</c:v>
                </c:pt>
                <c:pt idx="1750">
                  <c:v>0.50243055555555549</c:v>
                </c:pt>
                <c:pt idx="1751">
                  <c:v>0.51354166666666667</c:v>
                </c:pt>
                <c:pt idx="1752">
                  <c:v>0.50451388888888882</c:v>
                </c:pt>
                <c:pt idx="1753">
                  <c:v>0.50277777777777777</c:v>
                </c:pt>
                <c:pt idx="1754">
                  <c:v>0.51006944444444446</c:v>
                </c:pt>
                <c:pt idx="1755">
                  <c:v>0.51354166666666667</c:v>
                </c:pt>
                <c:pt idx="1756">
                  <c:v>0.53576388888888893</c:v>
                </c:pt>
                <c:pt idx="1757">
                  <c:v>0.53576388888888893</c:v>
                </c:pt>
                <c:pt idx="1758">
                  <c:v>0.52500000000000002</c:v>
                </c:pt>
                <c:pt idx="1759">
                  <c:v>0.53541666666666665</c:v>
                </c:pt>
                <c:pt idx="1760">
                  <c:v>0.53159722222222217</c:v>
                </c:pt>
                <c:pt idx="1761">
                  <c:v>0.52812499999999996</c:v>
                </c:pt>
                <c:pt idx="1762">
                  <c:v>0.52604166666666663</c:v>
                </c:pt>
                <c:pt idx="1763">
                  <c:v>0.52465277777777775</c:v>
                </c:pt>
                <c:pt idx="1764">
                  <c:v>0.52604166666666663</c:v>
                </c:pt>
                <c:pt idx="1765">
                  <c:v>0.52812499999999996</c:v>
                </c:pt>
                <c:pt idx="1766">
                  <c:v>0.56145833333333328</c:v>
                </c:pt>
                <c:pt idx="1767">
                  <c:v>0.56111111111111112</c:v>
                </c:pt>
                <c:pt idx="1768">
                  <c:v>0.55763888888888891</c:v>
                </c:pt>
                <c:pt idx="1769">
                  <c:v>0.56874999999999998</c:v>
                </c:pt>
                <c:pt idx="1770">
                  <c:v>0.56284722222222228</c:v>
                </c:pt>
                <c:pt idx="1771">
                  <c:v>0.5697916666666667</c:v>
                </c:pt>
                <c:pt idx="1772">
                  <c:v>0.56354166666666672</c:v>
                </c:pt>
                <c:pt idx="1773">
                  <c:v>0.55729166666666663</c:v>
                </c:pt>
                <c:pt idx="1774">
                  <c:v>0.55833333333333335</c:v>
                </c:pt>
                <c:pt idx="1775">
                  <c:v>0.59027777777777779</c:v>
                </c:pt>
                <c:pt idx="1776">
                  <c:v>0.58229166666666665</c:v>
                </c:pt>
                <c:pt idx="1777">
                  <c:v>0.5864583333333333</c:v>
                </c:pt>
                <c:pt idx="1778">
                  <c:v>0.59548611111111105</c:v>
                </c:pt>
                <c:pt idx="1779">
                  <c:v>0.58750000000000002</c:v>
                </c:pt>
                <c:pt idx="1780">
                  <c:v>0.58819444444444435</c:v>
                </c:pt>
                <c:pt idx="1781">
                  <c:v>0.58194444444444438</c:v>
                </c:pt>
                <c:pt idx="1782">
                  <c:v>0.59340277777777772</c:v>
                </c:pt>
                <c:pt idx="1783">
                  <c:v>0.58854166666666663</c:v>
                </c:pt>
                <c:pt idx="1784">
                  <c:v>0.59479166666666672</c:v>
                </c:pt>
                <c:pt idx="1785">
                  <c:v>1.1798611111111112</c:v>
                </c:pt>
                <c:pt idx="1786">
                  <c:v>1.1993055555555554</c:v>
                </c:pt>
                <c:pt idx="1787">
                  <c:v>1.1809027777777779</c:v>
                </c:pt>
                <c:pt idx="1788">
                  <c:v>1.1958333333333333</c:v>
                </c:pt>
                <c:pt idx="1789">
                  <c:v>1.1975694444444445</c:v>
                </c:pt>
                <c:pt idx="1790">
                  <c:v>1.1819444444444445</c:v>
                </c:pt>
                <c:pt idx="1791">
                  <c:v>1.2118055555555556</c:v>
                </c:pt>
                <c:pt idx="1792">
                  <c:v>1.1809027777777779</c:v>
                </c:pt>
                <c:pt idx="1793">
                  <c:v>1.2142361111111113</c:v>
                </c:pt>
                <c:pt idx="1794">
                  <c:v>1.1777777777777778</c:v>
                </c:pt>
                <c:pt idx="1795">
                  <c:v>1.2618055555555554</c:v>
                </c:pt>
                <c:pt idx="1796">
                  <c:v>1.2618055555555554</c:v>
                </c:pt>
                <c:pt idx="1797">
                  <c:v>1.2621527777777779</c:v>
                </c:pt>
                <c:pt idx="1798">
                  <c:v>1.2618055555555554</c:v>
                </c:pt>
                <c:pt idx="1799">
                  <c:v>1.2621527777777779</c:v>
                </c:pt>
                <c:pt idx="1800">
                  <c:v>1.2618055555555554</c:v>
                </c:pt>
                <c:pt idx="1801">
                  <c:v>1.2618055555555554</c:v>
                </c:pt>
                <c:pt idx="1802">
                  <c:v>1.2618055555555554</c:v>
                </c:pt>
                <c:pt idx="1803">
                  <c:v>1.2618055555555554</c:v>
                </c:pt>
                <c:pt idx="1804">
                  <c:v>1.2621527777777779</c:v>
                </c:pt>
                <c:pt idx="1805">
                  <c:v>1.128125</c:v>
                </c:pt>
                <c:pt idx="1806">
                  <c:v>1.1326388888888888</c:v>
                </c:pt>
                <c:pt idx="1807">
                  <c:v>1.1291666666666667</c:v>
                </c:pt>
                <c:pt idx="1808">
                  <c:v>1.1295138888888887</c:v>
                </c:pt>
                <c:pt idx="1809">
                  <c:v>1.1288194444444446</c:v>
                </c:pt>
                <c:pt idx="1810">
                  <c:v>1.1298611111111112</c:v>
                </c:pt>
                <c:pt idx="1811">
                  <c:v>1.1274305555555555</c:v>
                </c:pt>
                <c:pt idx="1812">
                  <c:v>1.1451388888888887</c:v>
                </c:pt>
                <c:pt idx="1813">
                  <c:v>1.1468750000000001</c:v>
                </c:pt>
                <c:pt idx="1814">
                  <c:v>1.1288194444444446</c:v>
                </c:pt>
                <c:pt idx="1815">
                  <c:v>1.2618055555555554</c:v>
                </c:pt>
                <c:pt idx="1816">
                  <c:v>1.2618055555555554</c:v>
                </c:pt>
                <c:pt idx="1817">
                  <c:v>1.2618055555555554</c:v>
                </c:pt>
                <c:pt idx="1818">
                  <c:v>1.2614583333333333</c:v>
                </c:pt>
                <c:pt idx="1819">
                  <c:v>1.2614583333333333</c:v>
                </c:pt>
                <c:pt idx="1820">
                  <c:v>1.2618055555555554</c:v>
                </c:pt>
                <c:pt idx="1821">
                  <c:v>1.2618055555555554</c:v>
                </c:pt>
                <c:pt idx="1822">
                  <c:v>1.2621527777777779</c:v>
                </c:pt>
                <c:pt idx="1823">
                  <c:v>1.2618055555555554</c:v>
                </c:pt>
                <c:pt idx="1824">
                  <c:v>1.2618055555555554</c:v>
                </c:pt>
                <c:pt idx="1825">
                  <c:v>1.2618055555555554</c:v>
                </c:pt>
                <c:pt idx="1826">
                  <c:v>1.2621527777777779</c:v>
                </c:pt>
                <c:pt idx="1827">
                  <c:v>1.2618055555555554</c:v>
                </c:pt>
                <c:pt idx="1828">
                  <c:v>1.2618055555555554</c:v>
                </c:pt>
                <c:pt idx="1829">
                  <c:v>1.2614583333333333</c:v>
                </c:pt>
                <c:pt idx="1830">
                  <c:v>1.2618055555555554</c:v>
                </c:pt>
                <c:pt idx="1831">
                  <c:v>1.2621527777777779</c:v>
                </c:pt>
                <c:pt idx="1832">
                  <c:v>1.2621527777777779</c:v>
                </c:pt>
                <c:pt idx="1833">
                  <c:v>1.2621527777777779</c:v>
                </c:pt>
                <c:pt idx="1834">
                  <c:v>1.2618055555555554</c:v>
                </c:pt>
                <c:pt idx="1835">
                  <c:v>0.99965277777777772</c:v>
                </c:pt>
                <c:pt idx="1836">
                  <c:v>0.99895833333333328</c:v>
                </c:pt>
                <c:pt idx="1837">
                  <c:v>0.99479166666666663</c:v>
                </c:pt>
                <c:pt idx="1838">
                  <c:v>0.99618055555555562</c:v>
                </c:pt>
                <c:pt idx="1839">
                  <c:v>1.0159722222222223</c:v>
                </c:pt>
                <c:pt idx="1840">
                  <c:v>0.9927083333333333</c:v>
                </c:pt>
                <c:pt idx="1841">
                  <c:v>0.99305555555555558</c:v>
                </c:pt>
                <c:pt idx="1842">
                  <c:v>0.99965277777777772</c:v>
                </c:pt>
                <c:pt idx="1843">
                  <c:v>0.99687499999999996</c:v>
                </c:pt>
                <c:pt idx="1844">
                  <c:v>1.0152777777777777</c:v>
                </c:pt>
                <c:pt idx="1845">
                  <c:v>0.92604166666666665</c:v>
                </c:pt>
                <c:pt idx="1846">
                  <c:v>0.9434027777777777</c:v>
                </c:pt>
                <c:pt idx="1847">
                  <c:v>0.92604166666666665</c:v>
                </c:pt>
                <c:pt idx="1848">
                  <c:v>0.94270833333333337</c:v>
                </c:pt>
                <c:pt idx="1849">
                  <c:v>0.93298611111111107</c:v>
                </c:pt>
                <c:pt idx="1850">
                  <c:v>0.92986111111111103</c:v>
                </c:pt>
                <c:pt idx="1851">
                  <c:v>0.9302083333333333</c:v>
                </c:pt>
                <c:pt idx="1852">
                  <c:v>0.92604166666666665</c:v>
                </c:pt>
                <c:pt idx="1853">
                  <c:v>0.94548611111111103</c:v>
                </c:pt>
                <c:pt idx="1854">
                  <c:v>0.92673611111111109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32-4844-A7EC-FC3E6FE433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4992952"/>
        <c:axId val="814994552"/>
      </c:scatterChart>
      <c:valAx>
        <c:axId val="814992952"/>
        <c:scaling>
          <c:orientation val="minMax"/>
          <c:min val="4.000000000000001E-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/>
                  <a:t>1/</a:t>
                </a:r>
                <a:r>
                  <a:rPr lang="ja-JP" altLang="en-US"/>
                  <a:t>表示球速  </a:t>
                </a:r>
                <a:r>
                  <a:rPr lang="en-US" altLang="ja-JP"/>
                  <a:t>(h/km)</a:t>
                </a:r>
                <a:endParaRPr lang="ja-JP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14994552"/>
        <c:crosses val="autoZero"/>
        <c:crossBetween val="midCat"/>
      </c:valAx>
      <c:valAx>
        <c:axId val="814994552"/>
        <c:scaling>
          <c:orientation val="minMax"/>
          <c:min val="0.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ベースまでの到達時間（秒）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149929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output!$U$1</c:f>
              <c:strCache>
                <c:ptCount val="1"/>
                <c:pt idx="0">
                  <c:v>時間
（モーション）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output!$J$2:$J$1980</c:f>
              <c:numCache>
                <c:formatCode>General</c:formatCode>
                <c:ptCount val="1979"/>
                <c:pt idx="0">
                  <c:v>#N/A</c:v>
                </c:pt>
                <c:pt idx="1">
                  <c:v>141</c:v>
                </c:pt>
                <c:pt idx="2">
                  <c:v>140</c:v>
                </c:pt>
                <c:pt idx="3">
                  <c:v>142</c:v>
                </c:pt>
                <c:pt idx="4">
                  <c:v>139</c:v>
                </c:pt>
                <c:pt idx="5">
                  <c:v>142</c:v>
                </c:pt>
                <c:pt idx="6">
                  <c:v>140</c:v>
                </c:pt>
                <c:pt idx="7">
                  <c:v>139</c:v>
                </c:pt>
                <c:pt idx="8">
                  <c:v>140</c:v>
                </c:pt>
                <c:pt idx="9">
                  <c:v>139</c:v>
                </c:pt>
                <c:pt idx="10">
                  <c:v>142</c:v>
                </c:pt>
                <c:pt idx="11">
                  <c:v>142</c:v>
                </c:pt>
                <c:pt idx="12">
                  <c:v>140</c:v>
                </c:pt>
                <c:pt idx="13">
                  <c:v>141</c:v>
                </c:pt>
                <c:pt idx="14">
                  <c:v>140</c:v>
                </c:pt>
                <c:pt idx="15">
                  <c:v>141</c:v>
                </c:pt>
                <c:pt idx="16">
                  <c:v>141</c:v>
                </c:pt>
                <c:pt idx="17">
                  <c:v>142</c:v>
                </c:pt>
                <c:pt idx="18">
                  <c:v>141</c:v>
                </c:pt>
                <c:pt idx="19">
                  <c:v>139</c:v>
                </c:pt>
                <c:pt idx="20">
                  <c:v>129</c:v>
                </c:pt>
                <c:pt idx="21">
                  <c:v>126</c:v>
                </c:pt>
                <c:pt idx="22">
                  <c:v>127</c:v>
                </c:pt>
                <c:pt idx="23">
                  <c:v>127</c:v>
                </c:pt>
                <c:pt idx="24">
                  <c:v>121</c:v>
                </c:pt>
                <c:pt idx="25">
                  <c:v>126</c:v>
                </c:pt>
                <c:pt idx="26">
                  <c:v>126</c:v>
                </c:pt>
                <c:pt idx="27">
                  <c:v>128</c:v>
                </c:pt>
                <c:pt idx="28">
                  <c:v>126</c:v>
                </c:pt>
                <c:pt idx="29">
                  <c:v>126</c:v>
                </c:pt>
                <c:pt idx="30">
                  <c:v>114</c:v>
                </c:pt>
                <c:pt idx="31">
                  <c:v>115</c:v>
                </c:pt>
                <c:pt idx="32">
                  <c:v>95</c:v>
                </c:pt>
                <c:pt idx="33">
                  <c:v>115</c:v>
                </c:pt>
                <c:pt idx="34">
                  <c:v>113</c:v>
                </c:pt>
                <c:pt idx="35">
                  <c:v>113</c:v>
                </c:pt>
                <c:pt idx="36">
                  <c:v>113</c:v>
                </c:pt>
                <c:pt idx="37">
                  <c:v>113</c:v>
                </c:pt>
                <c:pt idx="38">
                  <c:v>113</c:v>
                </c:pt>
                <c:pt idx="39">
                  <c:v>115</c:v>
                </c:pt>
                <c:pt idx="40">
                  <c:v>123</c:v>
                </c:pt>
                <c:pt idx="41">
                  <c:v>122</c:v>
                </c:pt>
                <c:pt idx="42">
                  <c:v>122</c:v>
                </c:pt>
                <c:pt idx="43">
                  <c:v>128</c:v>
                </c:pt>
                <c:pt idx="44">
                  <c:v>128</c:v>
                </c:pt>
                <c:pt idx="45">
                  <c:v>123</c:v>
                </c:pt>
                <c:pt idx="46">
                  <c:v>128</c:v>
                </c:pt>
                <c:pt idx="47">
                  <c:v>124</c:v>
                </c:pt>
                <c:pt idx="48">
                  <c:v>121</c:v>
                </c:pt>
                <c:pt idx="49">
                  <c:v>127</c:v>
                </c:pt>
                <c:pt idx="50">
                  <c:v>119</c:v>
                </c:pt>
                <c:pt idx="51">
                  <c:v>119</c:v>
                </c:pt>
                <c:pt idx="52">
                  <c:v>128</c:v>
                </c:pt>
                <c:pt idx="53">
                  <c:v>120</c:v>
                </c:pt>
                <c:pt idx="54">
                  <c:v>121</c:v>
                </c:pt>
                <c:pt idx="55">
                  <c:v>118</c:v>
                </c:pt>
                <c:pt idx="56">
                  <c:v>118</c:v>
                </c:pt>
                <c:pt idx="57">
                  <c:v>118</c:v>
                </c:pt>
                <c:pt idx="58">
                  <c:v>121</c:v>
                </c:pt>
                <c:pt idx="59">
                  <c:v>118</c:v>
                </c:pt>
                <c:pt idx="60">
                  <c:v>132</c:v>
                </c:pt>
                <c:pt idx="61">
                  <c:v>130</c:v>
                </c:pt>
                <c:pt idx="62">
                  <c:v>130</c:v>
                </c:pt>
                <c:pt idx="63">
                  <c:v>130</c:v>
                </c:pt>
                <c:pt idx="64">
                  <c:v>131</c:v>
                </c:pt>
                <c:pt idx="65">
                  <c:v>131</c:v>
                </c:pt>
                <c:pt idx="66">
                  <c:v>132</c:v>
                </c:pt>
                <c:pt idx="67">
                  <c:v>130</c:v>
                </c:pt>
                <c:pt idx="68">
                  <c:v>132</c:v>
                </c:pt>
                <c:pt idx="69">
                  <c:v>131</c:v>
                </c:pt>
                <c:pt idx="70">
                  <c:v>148</c:v>
                </c:pt>
                <c:pt idx="71">
                  <c:v>147</c:v>
                </c:pt>
                <c:pt idx="72">
                  <c:v>144</c:v>
                </c:pt>
                <c:pt idx="73">
                  <c:v>146</c:v>
                </c:pt>
                <c:pt idx="74">
                  <c:v>145</c:v>
                </c:pt>
                <c:pt idx="75">
                  <c:v>147</c:v>
                </c:pt>
                <c:pt idx="76">
                  <c:v>147</c:v>
                </c:pt>
                <c:pt idx="77">
                  <c:v>144</c:v>
                </c:pt>
                <c:pt idx="78">
                  <c:v>143</c:v>
                </c:pt>
                <c:pt idx="79">
                  <c:v>147</c:v>
                </c:pt>
                <c:pt idx="80">
                  <c:v>144</c:v>
                </c:pt>
                <c:pt idx="81">
                  <c:v>148</c:v>
                </c:pt>
                <c:pt idx="82">
                  <c:v>148</c:v>
                </c:pt>
                <c:pt idx="83">
                  <c:v>145</c:v>
                </c:pt>
                <c:pt idx="84">
                  <c:v>143</c:v>
                </c:pt>
                <c:pt idx="85">
                  <c:v>146</c:v>
                </c:pt>
                <c:pt idx="86">
                  <c:v>146</c:v>
                </c:pt>
                <c:pt idx="87">
                  <c:v>146</c:v>
                </c:pt>
                <c:pt idx="88">
                  <c:v>144</c:v>
                </c:pt>
                <c:pt idx="89">
                  <c:v>145</c:v>
                </c:pt>
                <c:pt idx="90">
                  <c:v>128</c:v>
                </c:pt>
                <c:pt idx="91">
                  <c:v>127</c:v>
                </c:pt>
                <c:pt idx="92">
                  <c:v>126</c:v>
                </c:pt>
                <c:pt idx="93">
                  <c:v>126</c:v>
                </c:pt>
                <c:pt idx="94">
                  <c:v>128</c:v>
                </c:pt>
                <c:pt idx="95">
                  <c:v>125</c:v>
                </c:pt>
                <c:pt idx="96">
                  <c:v>126</c:v>
                </c:pt>
                <c:pt idx="97">
                  <c:v>128</c:v>
                </c:pt>
                <c:pt idx="98">
                  <c:v>123</c:v>
                </c:pt>
                <c:pt idx="99">
                  <c:v>125</c:v>
                </c:pt>
                <c:pt idx="100">
                  <c:v>120</c:v>
                </c:pt>
                <c:pt idx="101">
                  <c:v>120</c:v>
                </c:pt>
                <c:pt idx="102">
                  <c:v>127</c:v>
                </c:pt>
                <c:pt idx="103">
                  <c:v>126</c:v>
                </c:pt>
                <c:pt idx="104">
                  <c:v>128</c:v>
                </c:pt>
                <c:pt idx="105">
                  <c:v>126</c:v>
                </c:pt>
                <c:pt idx="106">
                  <c:v>125</c:v>
                </c:pt>
                <c:pt idx="107">
                  <c:v>121</c:v>
                </c:pt>
                <c:pt idx="108">
                  <c:v>128</c:v>
                </c:pt>
                <c:pt idx="109">
                  <c:v>125</c:v>
                </c:pt>
                <c:pt idx="110">
                  <c:v>126</c:v>
                </c:pt>
                <c:pt idx="111">
                  <c:v>116</c:v>
                </c:pt>
                <c:pt idx="112">
                  <c:v>135</c:v>
                </c:pt>
                <c:pt idx="113">
                  <c:v>117</c:v>
                </c:pt>
                <c:pt idx="114">
                  <c:v>117</c:v>
                </c:pt>
                <c:pt idx="115">
                  <c:v>115</c:v>
                </c:pt>
                <c:pt idx="116">
                  <c:v>118</c:v>
                </c:pt>
                <c:pt idx="117">
                  <c:v>115</c:v>
                </c:pt>
                <c:pt idx="118">
                  <c:v>114</c:v>
                </c:pt>
                <c:pt idx="119">
                  <c:v>114</c:v>
                </c:pt>
                <c:pt idx="120">
                  <c:v>148</c:v>
                </c:pt>
                <c:pt idx="121">
                  <c:v>143</c:v>
                </c:pt>
                <c:pt idx="122">
                  <c:v>144</c:v>
                </c:pt>
                <c:pt idx="123">
                  <c:v>145</c:v>
                </c:pt>
                <c:pt idx="124">
                  <c:v>147</c:v>
                </c:pt>
                <c:pt idx="125">
                  <c:v>145</c:v>
                </c:pt>
                <c:pt idx="126">
                  <c:v>146</c:v>
                </c:pt>
                <c:pt idx="127">
                  <c:v>147</c:v>
                </c:pt>
                <c:pt idx="128">
                  <c:v>147</c:v>
                </c:pt>
                <c:pt idx="129">
                  <c:v>146</c:v>
                </c:pt>
                <c:pt idx="130">
                  <c:v>147</c:v>
                </c:pt>
                <c:pt idx="131">
                  <c:v>148</c:v>
                </c:pt>
                <c:pt idx="132">
                  <c:v>146</c:v>
                </c:pt>
                <c:pt idx="133">
                  <c:v>148</c:v>
                </c:pt>
                <c:pt idx="134">
                  <c:v>146</c:v>
                </c:pt>
                <c:pt idx="135">
                  <c:v>147</c:v>
                </c:pt>
                <c:pt idx="136">
                  <c:v>146</c:v>
                </c:pt>
                <c:pt idx="137">
                  <c:v>147</c:v>
                </c:pt>
                <c:pt idx="138">
                  <c:v>148</c:v>
                </c:pt>
                <c:pt idx="139">
                  <c:v>148</c:v>
                </c:pt>
                <c:pt idx="140">
                  <c:v>121</c:v>
                </c:pt>
                <c:pt idx="141">
                  <c:v>128</c:v>
                </c:pt>
                <c:pt idx="142">
                  <c:v>122</c:v>
                </c:pt>
                <c:pt idx="143">
                  <c:v>128</c:v>
                </c:pt>
                <c:pt idx="144">
                  <c:v>122</c:v>
                </c:pt>
                <c:pt idx="145">
                  <c:v>121</c:v>
                </c:pt>
                <c:pt idx="146">
                  <c:v>121</c:v>
                </c:pt>
                <c:pt idx="147">
                  <c:v>124</c:v>
                </c:pt>
                <c:pt idx="148">
                  <c:v>128</c:v>
                </c:pt>
                <c:pt idx="149">
                  <c:v>121</c:v>
                </c:pt>
                <c:pt idx="150">
                  <c:v>149</c:v>
                </c:pt>
                <c:pt idx="151">
                  <c:v>146</c:v>
                </c:pt>
                <c:pt idx="152">
                  <c:v>148</c:v>
                </c:pt>
                <c:pt idx="153">
                  <c:v>148</c:v>
                </c:pt>
                <c:pt idx="154">
                  <c:v>146</c:v>
                </c:pt>
                <c:pt idx="155">
                  <c:v>149</c:v>
                </c:pt>
                <c:pt idx="156">
                  <c:v>148</c:v>
                </c:pt>
                <c:pt idx="157">
                  <c:v>146</c:v>
                </c:pt>
                <c:pt idx="158">
                  <c:v>145</c:v>
                </c:pt>
                <c:pt idx="159">
                  <c:v>150</c:v>
                </c:pt>
                <c:pt idx="160">
                  <c:v>147</c:v>
                </c:pt>
                <c:pt idx="161">
                  <c:v>147</c:v>
                </c:pt>
                <c:pt idx="162">
                  <c:v>148</c:v>
                </c:pt>
                <c:pt idx="163">
                  <c:v>148</c:v>
                </c:pt>
                <c:pt idx="164">
                  <c:v>147</c:v>
                </c:pt>
                <c:pt idx="165">
                  <c:v>148</c:v>
                </c:pt>
                <c:pt idx="166">
                  <c:v>147</c:v>
                </c:pt>
                <c:pt idx="167">
                  <c:v>149</c:v>
                </c:pt>
                <c:pt idx="168">
                  <c:v>146</c:v>
                </c:pt>
                <c:pt idx="169">
                  <c:v>142</c:v>
                </c:pt>
                <c:pt idx="170">
                  <c:v>140</c:v>
                </c:pt>
                <c:pt idx="171">
                  <c:v>140</c:v>
                </c:pt>
                <c:pt idx="172">
                  <c:v>142</c:v>
                </c:pt>
                <c:pt idx="173">
                  <c:v>140</c:v>
                </c:pt>
                <c:pt idx="174">
                  <c:v>141</c:v>
                </c:pt>
                <c:pt idx="175">
                  <c:v>139</c:v>
                </c:pt>
                <c:pt idx="176">
                  <c:v>140</c:v>
                </c:pt>
                <c:pt idx="177">
                  <c:v>141</c:v>
                </c:pt>
                <c:pt idx="178">
                  <c:v>139</c:v>
                </c:pt>
                <c:pt idx="179">
                  <c:v>128</c:v>
                </c:pt>
                <c:pt idx="180">
                  <c:v>120</c:v>
                </c:pt>
                <c:pt idx="181">
                  <c:v>124</c:v>
                </c:pt>
                <c:pt idx="182">
                  <c:v>126</c:v>
                </c:pt>
                <c:pt idx="183">
                  <c:v>126</c:v>
                </c:pt>
                <c:pt idx="184">
                  <c:v>128</c:v>
                </c:pt>
                <c:pt idx="185">
                  <c:v>123</c:v>
                </c:pt>
                <c:pt idx="186">
                  <c:v>128</c:v>
                </c:pt>
                <c:pt idx="187">
                  <c:v>120</c:v>
                </c:pt>
                <c:pt idx="188">
                  <c:v>123</c:v>
                </c:pt>
                <c:pt idx="189">
                  <c:v>130</c:v>
                </c:pt>
                <c:pt idx="190">
                  <c:v>130</c:v>
                </c:pt>
                <c:pt idx="191">
                  <c:v>127</c:v>
                </c:pt>
                <c:pt idx="192">
                  <c:v>127</c:v>
                </c:pt>
                <c:pt idx="193">
                  <c:v>128</c:v>
                </c:pt>
                <c:pt idx="194">
                  <c:v>128</c:v>
                </c:pt>
                <c:pt idx="195">
                  <c:v>127</c:v>
                </c:pt>
                <c:pt idx="196">
                  <c:v>129</c:v>
                </c:pt>
                <c:pt idx="197">
                  <c:v>129</c:v>
                </c:pt>
                <c:pt idx="198">
                  <c:v>127</c:v>
                </c:pt>
                <c:pt idx="199">
                  <c:v>79</c:v>
                </c:pt>
                <c:pt idx="200">
                  <c:v>#N/A</c:v>
                </c:pt>
                <c:pt idx="201">
                  <c:v>79</c:v>
                </c:pt>
                <c:pt idx="202">
                  <c:v>79</c:v>
                </c:pt>
                <c:pt idx="203">
                  <c:v>78</c:v>
                </c:pt>
                <c:pt idx="204">
                  <c:v>79</c:v>
                </c:pt>
                <c:pt idx="205">
                  <c:v>79</c:v>
                </c:pt>
                <c:pt idx="206">
                  <c:v>79</c:v>
                </c:pt>
                <c:pt idx="207">
                  <c:v>78</c:v>
                </c:pt>
                <c:pt idx="208">
                  <c:v>79</c:v>
                </c:pt>
                <c:pt idx="209">
                  <c:v>78</c:v>
                </c:pt>
                <c:pt idx="210">
                  <c:v>78</c:v>
                </c:pt>
                <c:pt idx="211">
                  <c:v>#N/A</c:v>
                </c:pt>
                <c:pt idx="212">
                  <c:v>78</c:v>
                </c:pt>
                <c:pt idx="213">
                  <c:v>79</c:v>
                </c:pt>
                <c:pt idx="214">
                  <c:v>79</c:v>
                </c:pt>
                <c:pt idx="215">
                  <c:v>#N/A</c:v>
                </c:pt>
                <c:pt idx="216">
                  <c:v>78</c:v>
                </c:pt>
                <c:pt idx="217">
                  <c:v>77</c:v>
                </c:pt>
                <c:pt idx="218">
                  <c:v>79</c:v>
                </c:pt>
                <c:pt idx="219">
                  <c:v>70</c:v>
                </c:pt>
                <c:pt idx="220">
                  <c:v>70</c:v>
                </c:pt>
                <c:pt idx="221">
                  <c:v>70</c:v>
                </c:pt>
                <c:pt idx="222">
                  <c:v>70</c:v>
                </c:pt>
                <c:pt idx="223">
                  <c:v>70</c:v>
                </c:pt>
                <c:pt idx="224">
                  <c:v>70</c:v>
                </c:pt>
                <c:pt idx="225">
                  <c:v>70</c:v>
                </c:pt>
                <c:pt idx="226">
                  <c:v>70</c:v>
                </c:pt>
                <c:pt idx="227">
                  <c:v>70</c:v>
                </c:pt>
                <c:pt idx="228">
                  <c:v>70</c:v>
                </c:pt>
                <c:pt idx="229">
                  <c:v>85</c:v>
                </c:pt>
                <c:pt idx="230">
                  <c:v>84</c:v>
                </c:pt>
                <c:pt idx="231">
                  <c:v>84</c:v>
                </c:pt>
                <c:pt idx="232">
                  <c:v>85</c:v>
                </c:pt>
                <c:pt idx="233">
                  <c:v>83</c:v>
                </c:pt>
                <c:pt idx="234">
                  <c:v>84</c:v>
                </c:pt>
                <c:pt idx="235">
                  <c:v>86</c:v>
                </c:pt>
                <c:pt idx="236">
                  <c:v>84</c:v>
                </c:pt>
                <c:pt idx="237">
                  <c:v>86</c:v>
                </c:pt>
                <c:pt idx="238">
                  <c:v>84</c:v>
                </c:pt>
                <c:pt idx="239">
                  <c:v>84</c:v>
                </c:pt>
                <c:pt idx="240">
                  <c:v>84</c:v>
                </c:pt>
                <c:pt idx="241">
                  <c:v>84</c:v>
                </c:pt>
                <c:pt idx="242">
                  <c:v>#N/A</c:v>
                </c:pt>
                <c:pt idx="243">
                  <c:v>85</c:v>
                </c:pt>
                <c:pt idx="244">
                  <c:v>84</c:v>
                </c:pt>
                <c:pt idx="245">
                  <c:v>86</c:v>
                </c:pt>
                <c:pt idx="246">
                  <c:v>84</c:v>
                </c:pt>
                <c:pt idx="247">
                  <c:v>86</c:v>
                </c:pt>
                <c:pt idx="248">
                  <c:v>85</c:v>
                </c:pt>
                <c:pt idx="249">
                  <c:v>92</c:v>
                </c:pt>
                <c:pt idx="250">
                  <c:v>91</c:v>
                </c:pt>
                <c:pt idx="251">
                  <c:v>90</c:v>
                </c:pt>
                <c:pt idx="252">
                  <c:v>91</c:v>
                </c:pt>
                <c:pt idx="253">
                  <c:v>91</c:v>
                </c:pt>
                <c:pt idx="254">
                  <c:v>91</c:v>
                </c:pt>
                <c:pt idx="255">
                  <c:v>90</c:v>
                </c:pt>
                <c:pt idx="256">
                  <c:v>90</c:v>
                </c:pt>
                <c:pt idx="257">
                  <c:v>90</c:v>
                </c:pt>
                <c:pt idx="258">
                  <c:v>91</c:v>
                </c:pt>
                <c:pt idx="259">
                  <c:v>92</c:v>
                </c:pt>
                <c:pt idx="260">
                  <c:v>93</c:v>
                </c:pt>
                <c:pt idx="261">
                  <c:v>90</c:v>
                </c:pt>
                <c:pt idx="262">
                  <c:v>90</c:v>
                </c:pt>
                <c:pt idx="263">
                  <c:v>93</c:v>
                </c:pt>
                <c:pt idx="264">
                  <c:v>93</c:v>
                </c:pt>
                <c:pt idx="265">
                  <c:v>90</c:v>
                </c:pt>
                <c:pt idx="266">
                  <c:v>91</c:v>
                </c:pt>
                <c:pt idx="267">
                  <c:v>90</c:v>
                </c:pt>
                <c:pt idx="268">
                  <c:v>98</c:v>
                </c:pt>
                <c:pt idx="269">
                  <c:v>97</c:v>
                </c:pt>
                <c:pt idx="270">
                  <c:v>96</c:v>
                </c:pt>
                <c:pt idx="271">
                  <c:v>95</c:v>
                </c:pt>
                <c:pt idx="272">
                  <c:v>96</c:v>
                </c:pt>
                <c:pt idx="273">
                  <c:v>98</c:v>
                </c:pt>
                <c:pt idx="274">
                  <c:v>97</c:v>
                </c:pt>
                <c:pt idx="275">
                  <c:v>97</c:v>
                </c:pt>
                <c:pt idx="276">
                  <c:v>98</c:v>
                </c:pt>
                <c:pt idx="277">
                  <c:v>96</c:v>
                </c:pt>
                <c:pt idx="278">
                  <c:v>97</c:v>
                </c:pt>
                <c:pt idx="279">
                  <c:v>98</c:v>
                </c:pt>
                <c:pt idx="280">
                  <c:v>96</c:v>
                </c:pt>
                <c:pt idx="281">
                  <c:v>96</c:v>
                </c:pt>
                <c:pt idx="282">
                  <c:v>95</c:v>
                </c:pt>
                <c:pt idx="283">
                  <c:v>98</c:v>
                </c:pt>
                <c:pt idx="284">
                  <c:v>95</c:v>
                </c:pt>
                <c:pt idx="285">
                  <c:v>98</c:v>
                </c:pt>
                <c:pt idx="286">
                  <c:v>95</c:v>
                </c:pt>
                <c:pt idx="287">
                  <c:v>95</c:v>
                </c:pt>
                <c:pt idx="288">
                  <c:v>139</c:v>
                </c:pt>
                <c:pt idx="289">
                  <c:v>99</c:v>
                </c:pt>
                <c:pt idx="290">
                  <c:v>149</c:v>
                </c:pt>
                <c:pt idx="291">
                  <c:v>#N/A</c:v>
                </c:pt>
                <c:pt idx="292">
                  <c:v>99</c:v>
                </c:pt>
                <c:pt idx="293">
                  <c:v>99</c:v>
                </c:pt>
                <c:pt idx="294">
                  <c:v>101</c:v>
                </c:pt>
                <c:pt idx="295">
                  <c:v>100</c:v>
                </c:pt>
                <c:pt idx="296">
                  <c:v>139</c:v>
                </c:pt>
                <c:pt idx="297">
                  <c:v>101</c:v>
                </c:pt>
                <c:pt idx="298">
                  <c:v>139</c:v>
                </c:pt>
                <c:pt idx="299">
                  <c:v>102</c:v>
                </c:pt>
                <c:pt idx="300">
                  <c:v>98</c:v>
                </c:pt>
                <c:pt idx="301">
                  <c:v>100</c:v>
                </c:pt>
                <c:pt idx="302">
                  <c:v>149</c:v>
                </c:pt>
                <c:pt idx="303">
                  <c:v>102</c:v>
                </c:pt>
                <c:pt idx="304">
                  <c:v>99</c:v>
                </c:pt>
                <c:pt idx="305">
                  <c:v>99</c:v>
                </c:pt>
                <c:pt idx="306">
                  <c:v>100</c:v>
                </c:pt>
                <c:pt idx="307">
                  <c:v>99</c:v>
                </c:pt>
                <c:pt idx="308">
                  <c:v>105</c:v>
                </c:pt>
                <c:pt idx="309">
                  <c:v>105</c:v>
                </c:pt>
                <c:pt idx="310">
                  <c:v>108</c:v>
                </c:pt>
                <c:pt idx="311">
                  <c:v>107</c:v>
                </c:pt>
                <c:pt idx="312">
                  <c:v>105</c:v>
                </c:pt>
                <c:pt idx="313">
                  <c:v>105</c:v>
                </c:pt>
                <c:pt idx="314">
                  <c:v>108</c:v>
                </c:pt>
                <c:pt idx="315">
                  <c:v>105</c:v>
                </c:pt>
                <c:pt idx="316">
                  <c:v>108</c:v>
                </c:pt>
                <c:pt idx="317">
                  <c:v>108</c:v>
                </c:pt>
                <c:pt idx="318">
                  <c:v>106</c:v>
                </c:pt>
                <c:pt idx="319">
                  <c:v>108</c:v>
                </c:pt>
                <c:pt idx="320">
                  <c:v>106</c:v>
                </c:pt>
                <c:pt idx="321">
                  <c:v>108</c:v>
                </c:pt>
                <c:pt idx="322">
                  <c:v>107</c:v>
                </c:pt>
                <c:pt idx="323">
                  <c:v>108</c:v>
                </c:pt>
                <c:pt idx="324">
                  <c:v>106</c:v>
                </c:pt>
                <c:pt idx="325">
                  <c:v>108</c:v>
                </c:pt>
                <c:pt idx="326">
                  <c:v>105</c:v>
                </c:pt>
                <c:pt idx="327">
                  <c:v>105</c:v>
                </c:pt>
                <c:pt idx="328">
                  <c:v>139</c:v>
                </c:pt>
                <c:pt idx="329">
                  <c:v>95</c:v>
                </c:pt>
                <c:pt idx="330">
                  <c:v>#N/A</c:v>
                </c:pt>
                <c:pt idx="331">
                  <c:v>97</c:v>
                </c:pt>
                <c:pt idx="332">
                  <c:v>144</c:v>
                </c:pt>
                <c:pt idx="333">
                  <c:v>#N/A</c:v>
                </c:pt>
                <c:pt idx="334">
                  <c:v>97</c:v>
                </c:pt>
                <c:pt idx="335">
                  <c:v>97</c:v>
                </c:pt>
                <c:pt idx="336">
                  <c:v>97</c:v>
                </c:pt>
                <c:pt idx="337">
                  <c:v>139</c:v>
                </c:pt>
                <c:pt idx="338">
                  <c:v>152</c:v>
                </c:pt>
                <c:pt idx="339">
                  <c:v>148</c:v>
                </c:pt>
                <c:pt idx="340">
                  <c:v>149</c:v>
                </c:pt>
                <c:pt idx="341">
                  <c:v>150</c:v>
                </c:pt>
                <c:pt idx="342">
                  <c:v>153</c:v>
                </c:pt>
                <c:pt idx="343">
                  <c:v>151</c:v>
                </c:pt>
                <c:pt idx="344">
                  <c:v>148</c:v>
                </c:pt>
                <c:pt idx="345">
                  <c:v>148</c:v>
                </c:pt>
                <c:pt idx="346">
                  <c:v>148</c:v>
                </c:pt>
                <c:pt idx="347">
                  <c:v>148</c:v>
                </c:pt>
                <c:pt idx="348">
                  <c:v>151</c:v>
                </c:pt>
                <c:pt idx="349">
                  <c:v>151</c:v>
                </c:pt>
                <c:pt idx="350">
                  <c:v>151</c:v>
                </c:pt>
                <c:pt idx="351">
                  <c:v>151</c:v>
                </c:pt>
                <c:pt idx="352">
                  <c:v>150</c:v>
                </c:pt>
                <c:pt idx="353">
                  <c:v>152</c:v>
                </c:pt>
                <c:pt idx="354">
                  <c:v>153</c:v>
                </c:pt>
                <c:pt idx="355">
                  <c:v>148</c:v>
                </c:pt>
                <c:pt idx="356">
                  <c:v>152</c:v>
                </c:pt>
                <c:pt idx="357">
                  <c:v>150</c:v>
                </c:pt>
                <c:pt idx="358">
                  <c:v>139</c:v>
                </c:pt>
                <c:pt idx="359">
                  <c:v>147</c:v>
                </c:pt>
                <c:pt idx="360">
                  <c:v>92</c:v>
                </c:pt>
                <c:pt idx="361">
                  <c:v>135</c:v>
                </c:pt>
                <c:pt idx="362">
                  <c:v>136</c:v>
                </c:pt>
                <c:pt idx="363">
                  <c:v>138</c:v>
                </c:pt>
                <c:pt idx="364">
                  <c:v>97</c:v>
                </c:pt>
                <c:pt idx="365">
                  <c:v>134</c:v>
                </c:pt>
                <c:pt idx="366">
                  <c:v>114</c:v>
                </c:pt>
                <c:pt idx="367">
                  <c:v>147</c:v>
                </c:pt>
                <c:pt idx="368">
                  <c:v>128</c:v>
                </c:pt>
                <c:pt idx="369">
                  <c:v>128</c:v>
                </c:pt>
                <c:pt idx="370">
                  <c:v>129</c:v>
                </c:pt>
                <c:pt idx="371">
                  <c:v>126</c:v>
                </c:pt>
                <c:pt idx="372">
                  <c:v>126</c:v>
                </c:pt>
                <c:pt idx="373">
                  <c:v>126</c:v>
                </c:pt>
                <c:pt idx="374">
                  <c:v>129</c:v>
                </c:pt>
                <c:pt idx="375">
                  <c:v>125</c:v>
                </c:pt>
                <c:pt idx="376">
                  <c:v>128</c:v>
                </c:pt>
                <c:pt idx="377">
                  <c:v>121</c:v>
                </c:pt>
                <c:pt idx="378">
                  <c:v>148</c:v>
                </c:pt>
                <c:pt idx="379">
                  <c:v>145</c:v>
                </c:pt>
                <c:pt idx="380">
                  <c:v>145</c:v>
                </c:pt>
                <c:pt idx="381">
                  <c:v>144</c:v>
                </c:pt>
                <c:pt idx="382">
                  <c:v>147</c:v>
                </c:pt>
                <c:pt idx="383">
                  <c:v>148</c:v>
                </c:pt>
                <c:pt idx="384">
                  <c:v>148</c:v>
                </c:pt>
                <c:pt idx="385">
                  <c:v>147</c:v>
                </c:pt>
                <c:pt idx="386">
                  <c:v>145</c:v>
                </c:pt>
                <c:pt idx="387">
                  <c:v>146</c:v>
                </c:pt>
                <c:pt idx="388">
                  <c:v>148</c:v>
                </c:pt>
                <c:pt idx="389">
                  <c:v>144</c:v>
                </c:pt>
                <c:pt idx="390">
                  <c:v>144</c:v>
                </c:pt>
                <c:pt idx="391">
                  <c:v>145</c:v>
                </c:pt>
                <c:pt idx="392">
                  <c:v>147</c:v>
                </c:pt>
                <c:pt idx="393">
                  <c:v>146</c:v>
                </c:pt>
                <c:pt idx="394">
                  <c:v>146</c:v>
                </c:pt>
                <c:pt idx="395">
                  <c:v>148</c:v>
                </c:pt>
                <c:pt idx="396">
                  <c:v>146</c:v>
                </c:pt>
                <c:pt idx="397">
                  <c:v>147</c:v>
                </c:pt>
                <c:pt idx="398">
                  <c:v>129</c:v>
                </c:pt>
                <c:pt idx="399">
                  <c:v>128</c:v>
                </c:pt>
                <c:pt idx="400">
                  <c:v>128</c:v>
                </c:pt>
                <c:pt idx="401">
                  <c:v>128</c:v>
                </c:pt>
                <c:pt idx="402">
                  <c:v>128</c:v>
                </c:pt>
                <c:pt idx="403">
                  <c:v>126</c:v>
                </c:pt>
                <c:pt idx="404">
                  <c:v>123</c:v>
                </c:pt>
                <c:pt idx="405">
                  <c:v>128</c:v>
                </c:pt>
                <c:pt idx="406">
                  <c:v>125</c:v>
                </c:pt>
                <c:pt idx="407">
                  <c:v>127</c:v>
                </c:pt>
                <c:pt idx="408">
                  <c:v>142</c:v>
                </c:pt>
                <c:pt idx="409">
                  <c:v>142</c:v>
                </c:pt>
                <c:pt idx="410">
                  <c:v>131</c:v>
                </c:pt>
                <c:pt idx="411">
                  <c:v>132</c:v>
                </c:pt>
                <c:pt idx="412">
                  <c:v>131</c:v>
                </c:pt>
                <c:pt idx="413">
                  <c:v>133</c:v>
                </c:pt>
                <c:pt idx="414">
                  <c:v>130</c:v>
                </c:pt>
                <c:pt idx="415">
                  <c:v>131</c:v>
                </c:pt>
                <c:pt idx="416">
                  <c:v>133</c:v>
                </c:pt>
                <c:pt idx="417">
                  <c:v>#N/A</c:v>
                </c:pt>
                <c:pt idx="418">
                  <c:v>144</c:v>
                </c:pt>
                <c:pt idx="419">
                  <c:v>143</c:v>
                </c:pt>
                <c:pt idx="420">
                  <c:v>145</c:v>
                </c:pt>
                <c:pt idx="421">
                  <c:v>145</c:v>
                </c:pt>
                <c:pt idx="422">
                  <c:v>148</c:v>
                </c:pt>
                <c:pt idx="423">
                  <c:v>145</c:v>
                </c:pt>
                <c:pt idx="424">
                  <c:v>147</c:v>
                </c:pt>
                <c:pt idx="425">
                  <c:v>145</c:v>
                </c:pt>
                <c:pt idx="426">
                  <c:v>146</c:v>
                </c:pt>
                <c:pt idx="427">
                  <c:v>147</c:v>
                </c:pt>
                <c:pt idx="428">
                  <c:v>143</c:v>
                </c:pt>
                <c:pt idx="429">
                  <c:v>147</c:v>
                </c:pt>
                <c:pt idx="430">
                  <c:v>146</c:v>
                </c:pt>
                <c:pt idx="431">
                  <c:v>146</c:v>
                </c:pt>
                <c:pt idx="432">
                  <c:v>145</c:v>
                </c:pt>
                <c:pt idx="433">
                  <c:v>143</c:v>
                </c:pt>
                <c:pt idx="434">
                  <c:v>147</c:v>
                </c:pt>
                <c:pt idx="435">
                  <c:v>144</c:v>
                </c:pt>
                <c:pt idx="436">
                  <c:v>148</c:v>
                </c:pt>
                <c:pt idx="437">
                  <c:v>#N/A</c:v>
                </c:pt>
                <c:pt idx="438">
                  <c:v>122</c:v>
                </c:pt>
                <c:pt idx="439">
                  <c:v>121</c:v>
                </c:pt>
                <c:pt idx="440">
                  <c:v>128</c:v>
                </c:pt>
                <c:pt idx="441">
                  <c:v>121</c:v>
                </c:pt>
                <c:pt idx="442">
                  <c:v>123</c:v>
                </c:pt>
                <c:pt idx="443">
                  <c:v>121</c:v>
                </c:pt>
                <c:pt idx="444">
                  <c:v>122</c:v>
                </c:pt>
                <c:pt idx="445">
                  <c:v>127</c:v>
                </c:pt>
                <c:pt idx="446">
                  <c:v>122</c:v>
                </c:pt>
                <c:pt idx="447">
                  <c:v>120</c:v>
                </c:pt>
                <c:pt idx="448">
                  <c:v>119</c:v>
                </c:pt>
                <c:pt idx="449">
                  <c:v>119</c:v>
                </c:pt>
                <c:pt idx="450">
                  <c:v>116</c:v>
                </c:pt>
                <c:pt idx="451">
                  <c:v>95</c:v>
                </c:pt>
                <c:pt idx="452">
                  <c:v>119</c:v>
                </c:pt>
                <c:pt idx="453">
                  <c:v>117</c:v>
                </c:pt>
                <c:pt idx="454">
                  <c:v>118</c:v>
                </c:pt>
                <c:pt idx="455">
                  <c:v>116</c:v>
                </c:pt>
                <c:pt idx="456">
                  <c:v>118</c:v>
                </c:pt>
                <c:pt idx="457">
                  <c:v>134</c:v>
                </c:pt>
                <c:pt idx="458">
                  <c:v>133</c:v>
                </c:pt>
                <c:pt idx="459">
                  <c:v>142</c:v>
                </c:pt>
                <c:pt idx="460">
                  <c:v>135</c:v>
                </c:pt>
                <c:pt idx="461">
                  <c:v>133</c:v>
                </c:pt>
                <c:pt idx="462">
                  <c:v>136</c:v>
                </c:pt>
                <c:pt idx="463">
                  <c:v>136</c:v>
                </c:pt>
                <c:pt idx="464">
                  <c:v>132</c:v>
                </c:pt>
                <c:pt idx="465">
                  <c:v>135</c:v>
                </c:pt>
                <c:pt idx="466">
                  <c:v>139</c:v>
                </c:pt>
                <c:pt idx="467">
                  <c:v>144</c:v>
                </c:pt>
                <c:pt idx="468">
                  <c:v>133</c:v>
                </c:pt>
                <c:pt idx="469">
                  <c:v>136</c:v>
                </c:pt>
                <c:pt idx="470">
                  <c:v>133</c:v>
                </c:pt>
                <c:pt idx="471">
                  <c:v>136</c:v>
                </c:pt>
                <c:pt idx="472">
                  <c:v>134</c:v>
                </c:pt>
                <c:pt idx="473">
                  <c:v>135</c:v>
                </c:pt>
                <c:pt idx="474">
                  <c:v>132</c:v>
                </c:pt>
                <c:pt idx="475">
                  <c:v>136</c:v>
                </c:pt>
                <c:pt idx="476">
                  <c:v>134</c:v>
                </c:pt>
                <c:pt idx="477">
                  <c:v>126</c:v>
                </c:pt>
                <c:pt idx="478">
                  <c:v>127</c:v>
                </c:pt>
                <c:pt idx="479">
                  <c:v>127</c:v>
                </c:pt>
                <c:pt idx="480">
                  <c:v>128</c:v>
                </c:pt>
                <c:pt idx="481">
                  <c:v>128</c:v>
                </c:pt>
                <c:pt idx="482">
                  <c:v>126</c:v>
                </c:pt>
                <c:pt idx="483">
                  <c:v>128</c:v>
                </c:pt>
                <c:pt idx="484">
                  <c:v>126</c:v>
                </c:pt>
                <c:pt idx="485">
                  <c:v>126</c:v>
                </c:pt>
                <c:pt idx="486">
                  <c:v>123</c:v>
                </c:pt>
                <c:pt idx="487">
                  <c:v>118</c:v>
                </c:pt>
                <c:pt idx="488">
                  <c:v>116</c:v>
                </c:pt>
                <c:pt idx="489">
                  <c:v>108</c:v>
                </c:pt>
                <c:pt idx="490">
                  <c:v>117</c:v>
                </c:pt>
                <c:pt idx="491">
                  <c:v>117</c:v>
                </c:pt>
                <c:pt idx="492">
                  <c:v>117</c:v>
                </c:pt>
                <c:pt idx="493">
                  <c:v>118</c:v>
                </c:pt>
                <c:pt idx="494">
                  <c:v>115</c:v>
                </c:pt>
                <c:pt idx="495">
                  <c:v>118</c:v>
                </c:pt>
                <c:pt idx="496">
                  <c:v>116</c:v>
                </c:pt>
                <c:pt idx="497">
                  <c:v>147</c:v>
                </c:pt>
                <c:pt idx="498">
                  <c:v>145</c:v>
                </c:pt>
                <c:pt idx="499">
                  <c:v>143</c:v>
                </c:pt>
                <c:pt idx="500">
                  <c:v>144</c:v>
                </c:pt>
                <c:pt idx="501">
                  <c:v>145</c:v>
                </c:pt>
                <c:pt idx="502">
                  <c:v>146</c:v>
                </c:pt>
                <c:pt idx="503">
                  <c:v>146</c:v>
                </c:pt>
                <c:pt idx="504">
                  <c:v>143</c:v>
                </c:pt>
                <c:pt idx="505">
                  <c:v>145</c:v>
                </c:pt>
                <c:pt idx="506">
                  <c:v>148</c:v>
                </c:pt>
                <c:pt idx="507">
                  <c:v>148</c:v>
                </c:pt>
                <c:pt idx="508">
                  <c:v>145</c:v>
                </c:pt>
                <c:pt idx="509">
                  <c:v>148</c:v>
                </c:pt>
                <c:pt idx="510">
                  <c:v>143</c:v>
                </c:pt>
                <c:pt idx="511">
                  <c:v>147</c:v>
                </c:pt>
                <c:pt idx="512">
                  <c:v>148</c:v>
                </c:pt>
                <c:pt idx="513">
                  <c:v>147</c:v>
                </c:pt>
                <c:pt idx="514">
                  <c:v>128</c:v>
                </c:pt>
                <c:pt idx="515">
                  <c:v>121</c:v>
                </c:pt>
                <c:pt idx="516">
                  <c:v>122</c:v>
                </c:pt>
                <c:pt idx="517">
                  <c:v>123</c:v>
                </c:pt>
                <c:pt idx="518">
                  <c:v>123</c:v>
                </c:pt>
                <c:pt idx="519">
                  <c:v>121</c:v>
                </c:pt>
                <c:pt idx="520">
                  <c:v>128</c:v>
                </c:pt>
                <c:pt idx="521">
                  <c:v>121</c:v>
                </c:pt>
                <c:pt idx="522">
                  <c:v>123</c:v>
                </c:pt>
                <c:pt idx="523">
                  <c:v>121</c:v>
                </c:pt>
                <c:pt idx="524">
                  <c:v>121</c:v>
                </c:pt>
                <c:pt idx="525">
                  <c:v>121</c:v>
                </c:pt>
                <c:pt idx="526">
                  <c:v>123</c:v>
                </c:pt>
                <c:pt idx="527">
                  <c:v>122</c:v>
                </c:pt>
                <c:pt idx="528">
                  <c:v>121</c:v>
                </c:pt>
                <c:pt idx="529">
                  <c:v>121</c:v>
                </c:pt>
                <c:pt idx="530">
                  <c:v>123</c:v>
                </c:pt>
                <c:pt idx="531">
                  <c:v>121</c:v>
                </c:pt>
                <c:pt idx="532">
                  <c:v>121</c:v>
                </c:pt>
                <c:pt idx="533">
                  <c:v>121</c:v>
                </c:pt>
                <c:pt idx="534">
                  <c:v>97</c:v>
                </c:pt>
                <c:pt idx="535">
                  <c:v>97</c:v>
                </c:pt>
                <c:pt idx="536">
                  <c:v>133</c:v>
                </c:pt>
                <c:pt idx="537">
                  <c:v>134</c:v>
                </c:pt>
                <c:pt idx="538">
                  <c:v>136</c:v>
                </c:pt>
                <c:pt idx="539">
                  <c:v>134</c:v>
                </c:pt>
                <c:pt idx="540">
                  <c:v>96</c:v>
                </c:pt>
                <c:pt idx="541">
                  <c:v>147</c:v>
                </c:pt>
                <c:pt idx="542">
                  <c:v>114</c:v>
                </c:pt>
                <c:pt idx="543">
                  <c:v>134</c:v>
                </c:pt>
                <c:pt idx="544">
                  <c:v>144</c:v>
                </c:pt>
                <c:pt idx="545">
                  <c:v>148</c:v>
                </c:pt>
                <c:pt idx="546">
                  <c:v>148</c:v>
                </c:pt>
                <c:pt idx="547">
                  <c:v>146</c:v>
                </c:pt>
                <c:pt idx="548">
                  <c:v>145</c:v>
                </c:pt>
                <c:pt idx="549">
                  <c:v>144</c:v>
                </c:pt>
                <c:pt idx="550">
                  <c:v>148</c:v>
                </c:pt>
                <c:pt idx="551">
                  <c:v>145</c:v>
                </c:pt>
                <c:pt idx="552">
                  <c:v>146</c:v>
                </c:pt>
                <c:pt idx="553">
                  <c:v>147</c:v>
                </c:pt>
                <c:pt idx="554">
                  <c:v>147</c:v>
                </c:pt>
                <c:pt idx="555">
                  <c:v>144</c:v>
                </c:pt>
                <c:pt idx="556">
                  <c:v>148</c:v>
                </c:pt>
                <c:pt idx="557">
                  <c:v>144</c:v>
                </c:pt>
                <c:pt idx="558">
                  <c:v>145</c:v>
                </c:pt>
                <c:pt idx="559">
                  <c:v>146</c:v>
                </c:pt>
                <c:pt idx="560">
                  <c:v>148</c:v>
                </c:pt>
                <c:pt idx="561">
                  <c:v>146</c:v>
                </c:pt>
                <c:pt idx="562">
                  <c:v>144</c:v>
                </c:pt>
                <c:pt idx="563">
                  <c:v>148</c:v>
                </c:pt>
                <c:pt idx="564">
                  <c:v>123</c:v>
                </c:pt>
                <c:pt idx="565">
                  <c:v>126</c:v>
                </c:pt>
                <c:pt idx="566">
                  <c:v>126</c:v>
                </c:pt>
                <c:pt idx="567">
                  <c:v>126</c:v>
                </c:pt>
                <c:pt idx="568">
                  <c:v>124</c:v>
                </c:pt>
                <c:pt idx="569">
                  <c:v>123</c:v>
                </c:pt>
                <c:pt idx="570">
                  <c:v>125</c:v>
                </c:pt>
                <c:pt idx="571">
                  <c:v>126</c:v>
                </c:pt>
                <c:pt idx="572">
                  <c:v>123</c:v>
                </c:pt>
                <c:pt idx="573">
                  <c:v>128</c:v>
                </c:pt>
                <c:pt idx="574">
                  <c:v>126</c:v>
                </c:pt>
                <c:pt idx="575">
                  <c:v>123</c:v>
                </c:pt>
                <c:pt idx="576">
                  <c:v>121</c:v>
                </c:pt>
                <c:pt idx="577">
                  <c:v>121</c:v>
                </c:pt>
                <c:pt idx="578">
                  <c:v>123</c:v>
                </c:pt>
                <c:pt idx="579">
                  <c:v>123</c:v>
                </c:pt>
                <c:pt idx="580">
                  <c:v>128</c:v>
                </c:pt>
                <c:pt idx="581">
                  <c:v>121</c:v>
                </c:pt>
                <c:pt idx="582">
                  <c:v>127</c:v>
                </c:pt>
                <c:pt idx="583">
                  <c:v>122</c:v>
                </c:pt>
                <c:pt idx="584">
                  <c:v>120</c:v>
                </c:pt>
                <c:pt idx="585">
                  <c:v>122</c:v>
                </c:pt>
                <c:pt idx="586">
                  <c:v>123</c:v>
                </c:pt>
                <c:pt idx="587">
                  <c:v>123</c:v>
                </c:pt>
                <c:pt idx="588">
                  <c:v>120</c:v>
                </c:pt>
                <c:pt idx="589">
                  <c:v>121</c:v>
                </c:pt>
                <c:pt idx="590">
                  <c:v>123</c:v>
                </c:pt>
                <c:pt idx="591">
                  <c:v>123</c:v>
                </c:pt>
                <c:pt idx="592">
                  <c:v>122</c:v>
                </c:pt>
                <c:pt idx="593">
                  <c:v>122</c:v>
                </c:pt>
                <c:pt idx="594">
                  <c:v>121</c:v>
                </c:pt>
                <c:pt idx="595">
                  <c:v>122</c:v>
                </c:pt>
                <c:pt idx="596">
                  <c:v>122</c:v>
                </c:pt>
                <c:pt idx="597">
                  <c:v>122</c:v>
                </c:pt>
                <c:pt idx="598">
                  <c:v>121</c:v>
                </c:pt>
                <c:pt idx="599">
                  <c:v>148</c:v>
                </c:pt>
                <c:pt idx="600">
                  <c:v>144</c:v>
                </c:pt>
                <c:pt idx="601">
                  <c:v>145</c:v>
                </c:pt>
                <c:pt idx="602">
                  <c:v>146</c:v>
                </c:pt>
                <c:pt idx="603">
                  <c:v>144</c:v>
                </c:pt>
                <c:pt idx="604">
                  <c:v>147</c:v>
                </c:pt>
                <c:pt idx="605">
                  <c:v>144</c:v>
                </c:pt>
                <c:pt idx="606">
                  <c:v>146</c:v>
                </c:pt>
                <c:pt idx="607">
                  <c:v>145</c:v>
                </c:pt>
                <c:pt idx="608">
                  <c:v>145</c:v>
                </c:pt>
                <c:pt idx="609">
                  <c:v>144</c:v>
                </c:pt>
                <c:pt idx="610">
                  <c:v>144</c:v>
                </c:pt>
                <c:pt idx="611">
                  <c:v>144</c:v>
                </c:pt>
                <c:pt idx="612">
                  <c:v>146</c:v>
                </c:pt>
                <c:pt idx="613">
                  <c:v>146</c:v>
                </c:pt>
                <c:pt idx="614">
                  <c:v>148</c:v>
                </c:pt>
                <c:pt idx="615">
                  <c:v>147</c:v>
                </c:pt>
                <c:pt idx="616">
                  <c:v>144</c:v>
                </c:pt>
                <c:pt idx="617">
                  <c:v>144</c:v>
                </c:pt>
                <c:pt idx="618">
                  <c:v>145</c:v>
                </c:pt>
                <c:pt idx="619">
                  <c:v>121</c:v>
                </c:pt>
                <c:pt idx="620">
                  <c:v>120</c:v>
                </c:pt>
                <c:pt idx="621">
                  <c:v>122</c:v>
                </c:pt>
                <c:pt idx="622">
                  <c:v>121</c:v>
                </c:pt>
                <c:pt idx="623">
                  <c:v>121</c:v>
                </c:pt>
                <c:pt idx="624">
                  <c:v>121</c:v>
                </c:pt>
                <c:pt idx="625">
                  <c:v>122</c:v>
                </c:pt>
                <c:pt idx="626">
                  <c:v>123</c:v>
                </c:pt>
                <c:pt idx="627">
                  <c:v>123</c:v>
                </c:pt>
                <c:pt idx="628">
                  <c:v>121</c:v>
                </c:pt>
                <c:pt idx="629">
                  <c:v>136</c:v>
                </c:pt>
                <c:pt idx="630">
                  <c:v>114</c:v>
                </c:pt>
                <c:pt idx="631">
                  <c:v>97</c:v>
                </c:pt>
                <c:pt idx="632">
                  <c:v>135</c:v>
                </c:pt>
                <c:pt idx="633">
                  <c:v>97</c:v>
                </c:pt>
                <c:pt idx="634">
                  <c:v>97</c:v>
                </c:pt>
                <c:pt idx="635">
                  <c:v>134</c:v>
                </c:pt>
                <c:pt idx="636">
                  <c:v>139</c:v>
                </c:pt>
                <c:pt idx="637">
                  <c:v>133</c:v>
                </c:pt>
                <c:pt idx="638">
                  <c:v>139</c:v>
                </c:pt>
                <c:pt idx="639">
                  <c:v>149</c:v>
                </c:pt>
                <c:pt idx="640">
                  <c:v>152</c:v>
                </c:pt>
                <c:pt idx="641">
                  <c:v>149</c:v>
                </c:pt>
                <c:pt idx="642">
                  <c:v>152</c:v>
                </c:pt>
                <c:pt idx="643">
                  <c:v>148</c:v>
                </c:pt>
                <c:pt idx="644">
                  <c:v>148</c:v>
                </c:pt>
                <c:pt idx="645">
                  <c:v>151</c:v>
                </c:pt>
                <c:pt idx="646">
                  <c:v>152</c:v>
                </c:pt>
                <c:pt idx="647">
                  <c:v>152</c:v>
                </c:pt>
                <c:pt idx="648">
                  <c:v>#N/A</c:v>
                </c:pt>
                <c:pt idx="649">
                  <c:v>148</c:v>
                </c:pt>
                <c:pt idx="650">
                  <c:v>153</c:v>
                </c:pt>
                <c:pt idx="651">
                  <c:v>152</c:v>
                </c:pt>
                <c:pt idx="652">
                  <c:v>149</c:v>
                </c:pt>
                <c:pt idx="653">
                  <c:v>151</c:v>
                </c:pt>
                <c:pt idx="654">
                  <c:v>152</c:v>
                </c:pt>
                <c:pt idx="655">
                  <c:v>153</c:v>
                </c:pt>
                <c:pt idx="656">
                  <c:v>148</c:v>
                </c:pt>
                <c:pt idx="657">
                  <c:v>153</c:v>
                </c:pt>
                <c:pt idx="658">
                  <c:v>129</c:v>
                </c:pt>
                <c:pt idx="659">
                  <c:v>127</c:v>
                </c:pt>
                <c:pt idx="660">
                  <c:v>126</c:v>
                </c:pt>
                <c:pt idx="661">
                  <c:v>120</c:v>
                </c:pt>
                <c:pt idx="662">
                  <c:v>126</c:v>
                </c:pt>
                <c:pt idx="663">
                  <c:v>127</c:v>
                </c:pt>
                <c:pt idx="664">
                  <c:v>127</c:v>
                </c:pt>
                <c:pt idx="665">
                  <c:v>126</c:v>
                </c:pt>
                <c:pt idx="666">
                  <c:v>129</c:v>
                </c:pt>
                <c:pt idx="667">
                  <c:v>128</c:v>
                </c:pt>
                <c:pt idx="668">
                  <c:v>138</c:v>
                </c:pt>
                <c:pt idx="669">
                  <c:v>140</c:v>
                </c:pt>
                <c:pt idx="670">
                  <c:v>92</c:v>
                </c:pt>
                <c:pt idx="671">
                  <c:v>138</c:v>
                </c:pt>
                <c:pt idx="672">
                  <c:v>142</c:v>
                </c:pt>
                <c:pt idx="673">
                  <c:v>141</c:v>
                </c:pt>
                <c:pt idx="674">
                  <c:v>140</c:v>
                </c:pt>
                <c:pt idx="675">
                  <c:v>138</c:v>
                </c:pt>
                <c:pt idx="676">
                  <c:v>139</c:v>
                </c:pt>
                <c:pt idx="677">
                  <c:v>145</c:v>
                </c:pt>
                <c:pt idx="678">
                  <c:v>146</c:v>
                </c:pt>
                <c:pt idx="679">
                  <c:v>144</c:v>
                </c:pt>
                <c:pt idx="680">
                  <c:v>147</c:v>
                </c:pt>
                <c:pt idx="681">
                  <c:v>146</c:v>
                </c:pt>
                <c:pt idx="682">
                  <c:v>147</c:v>
                </c:pt>
                <c:pt idx="683">
                  <c:v>144</c:v>
                </c:pt>
                <c:pt idx="684">
                  <c:v>146</c:v>
                </c:pt>
                <c:pt idx="685">
                  <c:v>144</c:v>
                </c:pt>
                <c:pt idx="686">
                  <c:v>147</c:v>
                </c:pt>
                <c:pt idx="687">
                  <c:v>147</c:v>
                </c:pt>
                <c:pt idx="688">
                  <c:v>147</c:v>
                </c:pt>
                <c:pt idx="689">
                  <c:v>143</c:v>
                </c:pt>
                <c:pt idx="690">
                  <c:v>145</c:v>
                </c:pt>
                <c:pt idx="691">
                  <c:v>146</c:v>
                </c:pt>
                <c:pt idx="692">
                  <c:v>145</c:v>
                </c:pt>
                <c:pt idx="693">
                  <c:v>146</c:v>
                </c:pt>
                <c:pt idx="694">
                  <c:v>148</c:v>
                </c:pt>
                <c:pt idx="695">
                  <c:v>145</c:v>
                </c:pt>
                <c:pt idx="696">
                  <c:v>148</c:v>
                </c:pt>
                <c:pt idx="697">
                  <c:v>146</c:v>
                </c:pt>
                <c:pt idx="698">
                  <c:v>93</c:v>
                </c:pt>
                <c:pt idx="699">
                  <c:v>132</c:v>
                </c:pt>
                <c:pt idx="700">
                  <c:v>151</c:v>
                </c:pt>
                <c:pt idx="701">
                  <c:v>132</c:v>
                </c:pt>
                <c:pt idx="702">
                  <c:v>132</c:v>
                </c:pt>
                <c:pt idx="703">
                  <c:v>131</c:v>
                </c:pt>
                <c:pt idx="704">
                  <c:v>93</c:v>
                </c:pt>
                <c:pt idx="705">
                  <c:v>132</c:v>
                </c:pt>
                <c:pt idx="706">
                  <c:v>132</c:v>
                </c:pt>
                <c:pt idx="707">
                  <c:v>130</c:v>
                </c:pt>
                <c:pt idx="708">
                  <c:v>126</c:v>
                </c:pt>
                <c:pt idx="709">
                  <c:v>128</c:v>
                </c:pt>
                <c:pt idx="710">
                  <c:v>129</c:v>
                </c:pt>
                <c:pt idx="711">
                  <c:v>127</c:v>
                </c:pt>
                <c:pt idx="712">
                  <c:v>126</c:v>
                </c:pt>
                <c:pt idx="713">
                  <c:v>127</c:v>
                </c:pt>
                <c:pt idx="714">
                  <c:v>128</c:v>
                </c:pt>
                <c:pt idx="715">
                  <c:v>127</c:v>
                </c:pt>
                <c:pt idx="716">
                  <c:v>126</c:v>
                </c:pt>
                <c:pt idx="717">
                  <c:v>123</c:v>
                </c:pt>
                <c:pt idx="718">
                  <c:v>145</c:v>
                </c:pt>
                <c:pt idx="719">
                  <c:v>147</c:v>
                </c:pt>
                <c:pt idx="720">
                  <c:v>148</c:v>
                </c:pt>
                <c:pt idx="721">
                  <c:v>147</c:v>
                </c:pt>
                <c:pt idx="722">
                  <c:v>147</c:v>
                </c:pt>
                <c:pt idx="723">
                  <c:v>148</c:v>
                </c:pt>
                <c:pt idx="724">
                  <c:v>146</c:v>
                </c:pt>
                <c:pt idx="725">
                  <c:v>148</c:v>
                </c:pt>
                <c:pt idx="726">
                  <c:v>146</c:v>
                </c:pt>
                <c:pt idx="727">
                  <c:v>150</c:v>
                </c:pt>
                <c:pt idx="728">
                  <c:v>150</c:v>
                </c:pt>
                <c:pt idx="729">
                  <c:v>150</c:v>
                </c:pt>
                <c:pt idx="730">
                  <c:v>149</c:v>
                </c:pt>
                <c:pt idx="731">
                  <c:v>148</c:v>
                </c:pt>
                <c:pt idx="732">
                  <c:v>147</c:v>
                </c:pt>
                <c:pt idx="733">
                  <c:v>149</c:v>
                </c:pt>
                <c:pt idx="734">
                  <c:v>148</c:v>
                </c:pt>
                <c:pt idx="735">
                  <c:v>147</c:v>
                </c:pt>
                <c:pt idx="736">
                  <c:v>148</c:v>
                </c:pt>
                <c:pt idx="737">
                  <c:v>147</c:v>
                </c:pt>
                <c:pt idx="738">
                  <c:v>139</c:v>
                </c:pt>
                <c:pt idx="739">
                  <c:v>139</c:v>
                </c:pt>
                <c:pt idx="740">
                  <c:v>140</c:v>
                </c:pt>
                <c:pt idx="741">
                  <c:v>141</c:v>
                </c:pt>
                <c:pt idx="742">
                  <c:v>92</c:v>
                </c:pt>
                <c:pt idx="743">
                  <c:v>92</c:v>
                </c:pt>
                <c:pt idx="744">
                  <c:v>142</c:v>
                </c:pt>
                <c:pt idx="745">
                  <c:v>140</c:v>
                </c:pt>
                <c:pt idx="746">
                  <c:v>140</c:v>
                </c:pt>
                <c:pt idx="747">
                  <c:v>139</c:v>
                </c:pt>
                <c:pt idx="748">
                  <c:v>128</c:v>
                </c:pt>
                <c:pt idx="749">
                  <c:v>120</c:v>
                </c:pt>
                <c:pt idx="750">
                  <c:v>126</c:v>
                </c:pt>
                <c:pt idx="751">
                  <c:v>124</c:v>
                </c:pt>
                <c:pt idx="752">
                  <c:v>126</c:v>
                </c:pt>
                <c:pt idx="753">
                  <c:v>126</c:v>
                </c:pt>
                <c:pt idx="754">
                  <c:v>121</c:v>
                </c:pt>
                <c:pt idx="755">
                  <c:v>127</c:v>
                </c:pt>
                <c:pt idx="756">
                  <c:v>123</c:v>
                </c:pt>
                <c:pt idx="757">
                  <c:v>124</c:v>
                </c:pt>
                <c:pt idx="758">
                  <c:v>127</c:v>
                </c:pt>
                <c:pt idx="759">
                  <c:v>120</c:v>
                </c:pt>
                <c:pt idx="760">
                  <c:v>124</c:v>
                </c:pt>
                <c:pt idx="761">
                  <c:v>125</c:v>
                </c:pt>
                <c:pt idx="762">
                  <c:v>123</c:v>
                </c:pt>
                <c:pt idx="763">
                  <c:v>124</c:v>
                </c:pt>
                <c:pt idx="764">
                  <c:v>122</c:v>
                </c:pt>
                <c:pt idx="765">
                  <c:v>123</c:v>
                </c:pt>
                <c:pt idx="766">
                  <c:v>123</c:v>
                </c:pt>
                <c:pt idx="767">
                  <c:v>124</c:v>
                </c:pt>
                <c:pt idx="768">
                  <c:v>123</c:v>
                </c:pt>
                <c:pt idx="769">
                  <c:v>125</c:v>
                </c:pt>
                <c:pt idx="770">
                  <c:v>122</c:v>
                </c:pt>
                <c:pt idx="771">
                  <c:v>123</c:v>
                </c:pt>
                <c:pt idx="772">
                  <c:v>124</c:v>
                </c:pt>
                <c:pt idx="773">
                  <c:v>128</c:v>
                </c:pt>
                <c:pt idx="774">
                  <c:v>120</c:v>
                </c:pt>
                <c:pt idx="775">
                  <c:v>122</c:v>
                </c:pt>
                <c:pt idx="776">
                  <c:v>148</c:v>
                </c:pt>
                <c:pt idx="777">
                  <c:v>149</c:v>
                </c:pt>
                <c:pt idx="778">
                  <c:v>146</c:v>
                </c:pt>
                <c:pt idx="779">
                  <c:v>148</c:v>
                </c:pt>
                <c:pt idx="780">
                  <c:v>148</c:v>
                </c:pt>
                <c:pt idx="781">
                  <c:v>149</c:v>
                </c:pt>
                <c:pt idx="782">
                  <c:v>146</c:v>
                </c:pt>
                <c:pt idx="783">
                  <c:v>147</c:v>
                </c:pt>
                <c:pt idx="784">
                  <c:v>147</c:v>
                </c:pt>
                <c:pt idx="785">
                  <c:v>147</c:v>
                </c:pt>
                <c:pt idx="786">
                  <c:v>149</c:v>
                </c:pt>
                <c:pt idx="787">
                  <c:v>148</c:v>
                </c:pt>
                <c:pt idx="788">
                  <c:v>149</c:v>
                </c:pt>
                <c:pt idx="789">
                  <c:v>149</c:v>
                </c:pt>
                <c:pt idx="790">
                  <c:v>148</c:v>
                </c:pt>
                <c:pt idx="791">
                  <c:v>147</c:v>
                </c:pt>
                <c:pt idx="792">
                  <c:v>148</c:v>
                </c:pt>
                <c:pt idx="793">
                  <c:v>142</c:v>
                </c:pt>
                <c:pt idx="794">
                  <c:v>137</c:v>
                </c:pt>
                <c:pt idx="795">
                  <c:v>141</c:v>
                </c:pt>
                <c:pt idx="796">
                  <c:v>138</c:v>
                </c:pt>
                <c:pt idx="797">
                  <c:v>139</c:v>
                </c:pt>
                <c:pt idx="798">
                  <c:v>139</c:v>
                </c:pt>
                <c:pt idx="799">
                  <c:v>140</c:v>
                </c:pt>
                <c:pt idx="800">
                  <c:v>140</c:v>
                </c:pt>
                <c:pt idx="801">
                  <c:v>139</c:v>
                </c:pt>
                <c:pt idx="802">
                  <c:v>138</c:v>
                </c:pt>
                <c:pt idx="803">
                  <c:v>120</c:v>
                </c:pt>
                <c:pt idx="804">
                  <c:v>126</c:v>
                </c:pt>
                <c:pt idx="805">
                  <c:v>123</c:v>
                </c:pt>
                <c:pt idx="806">
                  <c:v>123</c:v>
                </c:pt>
                <c:pt idx="807">
                  <c:v>126</c:v>
                </c:pt>
                <c:pt idx="808">
                  <c:v>125</c:v>
                </c:pt>
                <c:pt idx="809">
                  <c:v>123</c:v>
                </c:pt>
                <c:pt idx="810">
                  <c:v>123</c:v>
                </c:pt>
                <c:pt idx="811">
                  <c:v>123</c:v>
                </c:pt>
                <c:pt idx="812">
                  <c:v>123</c:v>
                </c:pt>
                <c:pt idx="813">
                  <c:v>98</c:v>
                </c:pt>
                <c:pt idx="814">
                  <c:v>154</c:v>
                </c:pt>
                <c:pt idx="815">
                  <c:v>140</c:v>
                </c:pt>
                <c:pt idx="816">
                  <c:v>140</c:v>
                </c:pt>
                <c:pt idx="817">
                  <c:v>136</c:v>
                </c:pt>
                <c:pt idx="818">
                  <c:v>140</c:v>
                </c:pt>
                <c:pt idx="819">
                  <c:v>96</c:v>
                </c:pt>
                <c:pt idx="820">
                  <c:v>136</c:v>
                </c:pt>
                <c:pt idx="821">
                  <c:v>136</c:v>
                </c:pt>
                <c:pt idx="822">
                  <c:v>140</c:v>
                </c:pt>
                <c:pt idx="823">
                  <c:v>148</c:v>
                </c:pt>
                <c:pt idx="824">
                  <c:v>148</c:v>
                </c:pt>
                <c:pt idx="825">
                  <c:v>145</c:v>
                </c:pt>
                <c:pt idx="826">
                  <c:v>148</c:v>
                </c:pt>
                <c:pt idx="827">
                  <c:v>146</c:v>
                </c:pt>
                <c:pt idx="828">
                  <c:v>148</c:v>
                </c:pt>
                <c:pt idx="829">
                  <c:v>146</c:v>
                </c:pt>
                <c:pt idx="830">
                  <c:v>148</c:v>
                </c:pt>
                <c:pt idx="831">
                  <c:v>147</c:v>
                </c:pt>
                <c:pt idx="832">
                  <c:v>145</c:v>
                </c:pt>
                <c:pt idx="833">
                  <c:v>145</c:v>
                </c:pt>
                <c:pt idx="834">
                  <c:v>147</c:v>
                </c:pt>
                <c:pt idx="835">
                  <c:v>143</c:v>
                </c:pt>
                <c:pt idx="836">
                  <c:v>143</c:v>
                </c:pt>
                <c:pt idx="837">
                  <c:v>148</c:v>
                </c:pt>
                <c:pt idx="838">
                  <c:v>147</c:v>
                </c:pt>
                <c:pt idx="839">
                  <c:v>148</c:v>
                </c:pt>
                <c:pt idx="840">
                  <c:v>144</c:v>
                </c:pt>
                <c:pt idx="841">
                  <c:v>144</c:v>
                </c:pt>
                <c:pt idx="842">
                  <c:v>143</c:v>
                </c:pt>
                <c:pt idx="843">
                  <c:v>135</c:v>
                </c:pt>
                <c:pt idx="844">
                  <c:v>136</c:v>
                </c:pt>
                <c:pt idx="845">
                  <c:v>140</c:v>
                </c:pt>
                <c:pt idx="846">
                  <c:v>92</c:v>
                </c:pt>
                <c:pt idx="847">
                  <c:v>92</c:v>
                </c:pt>
                <c:pt idx="848">
                  <c:v>139</c:v>
                </c:pt>
                <c:pt idx="849">
                  <c:v>139</c:v>
                </c:pt>
                <c:pt idx="850">
                  <c:v>97</c:v>
                </c:pt>
                <c:pt idx="851">
                  <c:v>138</c:v>
                </c:pt>
                <c:pt idx="852">
                  <c:v>120</c:v>
                </c:pt>
                <c:pt idx="853">
                  <c:v>123</c:v>
                </c:pt>
                <c:pt idx="854">
                  <c:v>123</c:v>
                </c:pt>
                <c:pt idx="855">
                  <c:v>121</c:v>
                </c:pt>
                <c:pt idx="856">
                  <c:v>121</c:v>
                </c:pt>
                <c:pt idx="857">
                  <c:v>123</c:v>
                </c:pt>
                <c:pt idx="858">
                  <c:v>121</c:v>
                </c:pt>
                <c:pt idx="859">
                  <c:v>121</c:v>
                </c:pt>
                <c:pt idx="860">
                  <c:v>123</c:v>
                </c:pt>
                <c:pt idx="861">
                  <c:v>121</c:v>
                </c:pt>
                <c:pt idx="862">
                  <c:v>144</c:v>
                </c:pt>
                <c:pt idx="863">
                  <c:v>145</c:v>
                </c:pt>
                <c:pt idx="864">
                  <c:v>146</c:v>
                </c:pt>
                <c:pt idx="865">
                  <c:v>148</c:v>
                </c:pt>
                <c:pt idx="866">
                  <c:v>147</c:v>
                </c:pt>
                <c:pt idx="867">
                  <c:v>144</c:v>
                </c:pt>
                <c:pt idx="868">
                  <c:v>147</c:v>
                </c:pt>
                <c:pt idx="869">
                  <c:v>147</c:v>
                </c:pt>
                <c:pt idx="870">
                  <c:v>147</c:v>
                </c:pt>
                <c:pt idx="871">
                  <c:v>147</c:v>
                </c:pt>
                <c:pt idx="872">
                  <c:v>147</c:v>
                </c:pt>
                <c:pt idx="873">
                  <c:v>147</c:v>
                </c:pt>
                <c:pt idx="874">
                  <c:v>147</c:v>
                </c:pt>
                <c:pt idx="875">
                  <c:v>146</c:v>
                </c:pt>
                <c:pt idx="876">
                  <c:v>145</c:v>
                </c:pt>
                <c:pt idx="877">
                  <c:v>146</c:v>
                </c:pt>
                <c:pt idx="878">
                  <c:v>145</c:v>
                </c:pt>
                <c:pt idx="879">
                  <c:v>148</c:v>
                </c:pt>
                <c:pt idx="880">
                  <c:v>145</c:v>
                </c:pt>
                <c:pt idx="881">
                  <c:v>146</c:v>
                </c:pt>
                <c:pt idx="882">
                  <c:v>#N/A</c:v>
                </c:pt>
                <c:pt idx="883">
                  <c:v>138</c:v>
                </c:pt>
                <c:pt idx="884">
                  <c:v>136</c:v>
                </c:pt>
                <c:pt idx="885">
                  <c:v>139</c:v>
                </c:pt>
                <c:pt idx="886">
                  <c:v>138</c:v>
                </c:pt>
                <c:pt idx="887">
                  <c:v>140</c:v>
                </c:pt>
                <c:pt idx="888">
                  <c:v>146</c:v>
                </c:pt>
                <c:pt idx="889">
                  <c:v>135</c:v>
                </c:pt>
                <c:pt idx="890">
                  <c:v>139</c:v>
                </c:pt>
                <c:pt idx="891">
                  <c:v>97</c:v>
                </c:pt>
                <c:pt idx="892">
                  <c:v>122</c:v>
                </c:pt>
                <c:pt idx="893">
                  <c:v>128</c:v>
                </c:pt>
                <c:pt idx="894">
                  <c:v>122</c:v>
                </c:pt>
                <c:pt idx="895">
                  <c:v>121</c:v>
                </c:pt>
                <c:pt idx="896">
                  <c:v>123</c:v>
                </c:pt>
                <c:pt idx="897">
                  <c:v>127</c:v>
                </c:pt>
                <c:pt idx="898">
                  <c:v>122</c:v>
                </c:pt>
                <c:pt idx="899">
                  <c:v>123</c:v>
                </c:pt>
                <c:pt idx="900">
                  <c:v>122</c:v>
                </c:pt>
                <c:pt idx="901">
                  <c:v>#N/A</c:v>
                </c:pt>
                <c:pt idx="902">
                  <c:v>123</c:v>
                </c:pt>
                <c:pt idx="903">
                  <c:v>122</c:v>
                </c:pt>
                <c:pt idx="904">
                  <c:v>123</c:v>
                </c:pt>
                <c:pt idx="905">
                  <c:v>155</c:v>
                </c:pt>
                <c:pt idx="906">
                  <c:v>154</c:v>
                </c:pt>
                <c:pt idx="907">
                  <c:v>155</c:v>
                </c:pt>
                <c:pt idx="908">
                  <c:v>152</c:v>
                </c:pt>
                <c:pt idx="909">
                  <c:v>157</c:v>
                </c:pt>
                <c:pt idx="910">
                  <c:v>153</c:v>
                </c:pt>
                <c:pt idx="911">
                  <c:v>152</c:v>
                </c:pt>
                <c:pt idx="912">
                  <c:v>153</c:v>
                </c:pt>
                <c:pt idx="913">
                  <c:v>156</c:v>
                </c:pt>
                <c:pt idx="914">
                  <c:v>153</c:v>
                </c:pt>
                <c:pt idx="915">
                  <c:v>156</c:v>
                </c:pt>
                <c:pt idx="916">
                  <c:v>157</c:v>
                </c:pt>
                <c:pt idx="917">
                  <c:v>157</c:v>
                </c:pt>
                <c:pt idx="918">
                  <c:v>153</c:v>
                </c:pt>
                <c:pt idx="919">
                  <c:v>153</c:v>
                </c:pt>
                <c:pt idx="920">
                  <c:v>155</c:v>
                </c:pt>
                <c:pt idx="921">
                  <c:v>152</c:v>
                </c:pt>
                <c:pt idx="922">
                  <c:v>156</c:v>
                </c:pt>
                <c:pt idx="923">
                  <c:v>157</c:v>
                </c:pt>
                <c:pt idx="924">
                  <c:v>121</c:v>
                </c:pt>
                <c:pt idx="925">
                  <c:v>123</c:v>
                </c:pt>
                <c:pt idx="926">
                  <c:v>120</c:v>
                </c:pt>
                <c:pt idx="927">
                  <c:v>128</c:v>
                </c:pt>
                <c:pt idx="928">
                  <c:v>126</c:v>
                </c:pt>
                <c:pt idx="929">
                  <c:v>127</c:v>
                </c:pt>
                <c:pt idx="930">
                  <c:v>126</c:v>
                </c:pt>
                <c:pt idx="931">
                  <c:v>124</c:v>
                </c:pt>
                <c:pt idx="932">
                  <c:v>128</c:v>
                </c:pt>
                <c:pt idx="933">
                  <c:v>123</c:v>
                </c:pt>
                <c:pt idx="934">
                  <c:v>140</c:v>
                </c:pt>
                <c:pt idx="935">
                  <c:v>142</c:v>
                </c:pt>
                <c:pt idx="936">
                  <c:v>139</c:v>
                </c:pt>
                <c:pt idx="937">
                  <c:v>145</c:v>
                </c:pt>
                <c:pt idx="938">
                  <c:v>142</c:v>
                </c:pt>
                <c:pt idx="939">
                  <c:v>139</c:v>
                </c:pt>
                <c:pt idx="940">
                  <c:v>142</c:v>
                </c:pt>
                <c:pt idx="941">
                  <c:v>154</c:v>
                </c:pt>
                <c:pt idx="942">
                  <c:v>138</c:v>
                </c:pt>
                <c:pt idx="943">
                  <c:v>140</c:v>
                </c:pt>
                <c:pt idx="944">
                  <c:v>142</c:v>
                </c:pt>
                <c:pt idx="945">
                  <c:v>141</c:v>
                </c:pt>
                <c:pt idx="946">
                  <c:v>141</c:v>
                </c:pt>
                <c:pt idx="947">
                  <c:v>141</c:v>
                </c:pt>
                <c:pt idx="948">
                  <c:v>141</c:v>
                </c:pt>
                <c:pt idx="949">
                  <c:v>141</c:v>
                </c:pt>
                <c:pt idx="950">
                  <c:v>140</c:v>
                </c:pt>
                <c:pt idx="951">
                  <c:v>141</c:v>
                </c:pt>
                <c:pt idx="952">
                  <c:v>143</c:v>
                </c:pt>
                <c:pt idx="953">
                  <c:v>144</c:v>
                </c:pt>
                <c:pt idx="954">
                  <c:v>143</c:v>
                </c:pt>
                <c:pt idx="955">
                  <c:v>142</c:v>
                </c:pt>
                <c:pt idx="956">
                  <c:v>145</c:v>
                </c:pt>
                <c:pt idx="957">
                  <c:v>143</c:v>
                </c:pt>
                <c:pt idx="958">
                  <c:v>145</c:v>
                </c:pt>
                <c:pt idx="959">
                  <c:v>144</c:v>
                </c:pt>
                <c:pt idx="960">
                  <c:v>144</c:v>
                </c:pt>
                <c:pt idx="961">
                  <c:v>128</c:v>
                </c:pt>
                <c:pt idx="962">
                  <c:v>128</c:v>
                </c:pt>
                <c:pt idx="963">
                  <c:v>124</c:v>
                </c:pt>
                <c:pt idx="964">
                  <c:v>126</c:v>
                </c:pt>
                <c:pt idx="965">
                  <c:v>125</c:v>
                </c:pt>
                <c:pt idx="966">
                  <c:v>126</c:v>
                </c:pt>
                <c:pt idx="967">
                  <c:v>127</c:v>
                </c:pt>
                <c:pt idx="968">
                  <c:v>125</c:v>
                </c:pt>
                <c:pt idx="969">
                  <c:v>123</c:v>
                </c:pt>
                <c:pt idx="970">
                  <c:v>127</c:v>
                </c:pt>
                <c:pt idx="971">
                  <c:v>128</c:v>
                </c:pt>
                <c:pt idx="972">
                  <c:v>127</c:v>
                </c:pt>
                <c:pt idx="973">
                  <c:v>125</c:v>
                </c:pt>
                <c:pt idx="974">
                  <c:v>120</c:v>
                </c:pt>
                <c:pt idx="975">
                  <c:v>128</c:v>
                </c:pt>
                <c:pt idx="976">
                  <c:v>127</c:v>
                </c:pt>
                <c:pt idx="977">
                  <c:v>128</c:v>
                </c:pt>
                <c:pt idx="978">
                  <c:v>128</c:v>
                </c:pt>
                <c:pt idx="979">
                  <c:v>125</c:v>
                </c:pt>
                <c:pt idx="980">
                  <c:v>126</c:v>
                </c:pt>
                <c:pt idx="981">
                  <c:v>116</c:v>
                </c:pt>
                <c:pt idx="982">
                  <c:v>117</c:v>
                </c:pt>
                <c:pt idx="983">
                  <c:v>118</c:v>
                </c:pt>
                <c:pt idx="984">
                  <c:v>116</c:v>
                </c:pt>
                <c:pt idx="985">
                  <c:v>126</c:v>
                </c:pt>
                <c:pt idx="986">
                  <c:v>113</c:v>
                </c:pt>
                <c:pt idx="987">
                  <c:v>114</c:v>
                </c:pt>
                <c:pt idx="988">
                  <c:v>115</c:v>
                </c:pt>
                <c:pt idx="989">
                  <c:v>116</c:v>
                </c:pt>
                <c:pt idx="990">
                  <c:v>116</c:v>
                </c:pt>
                <c:pt idx="991">
                  <c:v>114</c:v>
                </c:pt>
                <c:pt idx="992">
                  <c:v>115</c:v>
                </c:pt>
                <c:pt idx="993">
                  <c:v>113</c:v>
                </c:pt>
                <c:pt idx="994">
                  <c:v>117</c:v>
                </c:pt>
                <c:pt idx="995">
                  <c:v>117</c:v>
                </c:pt>
                <c:pt idx="996">
                  <c:v>116</c:v>
                </c:pt>
                <c:pt idx="997">
                  <c:v>116</c:v>
                </c:pt>
                <c:pt idx="998">
                  <c:v>115</c:v>
                </c:pt>
                <c:pt idx="999">
                  <c:v>114</c:v>
                </c:pt>
                <c:pt idx="1000">
                  <c:v>115</c:v>
                </c:pt>
                <c:pt idx="1001">
                  <c:v>124</c:v>
                </c:pt>
                <c:pt idx="1002">
                  <c:v>127</c:v>
                </c:pt>
                <c:pt idx="1003">
                  <c:v>127</c:v>
                </c:pt>
                <c:pt idx="1004">
                  <c:v>124</c:v>
                </c:pt>
                <c:pt idx="1005">
                  <c:v>127</c:v>
                </c:pt>
                <c:pt idx="1006">
                  <c:v>127</c:v>
                </c:pt>
                <c:pt idx="1007">
                  <c:v>128</c:v>
                </c:pt>
                <c:pt idx="1008">
                  <c:v>126</c:v>
                </c:pt>
                <c:pt idx="1009">
                  <c:v>128</c:v>
                </c:pt>
                <c:pt idx="1010">
                  <c:v>126</c:v>
                </c:pt>
                <c:pt idx="1011">
                  <c:v>127</c:v>
                </c:pt>
                <c:pt idx="1012">
                  <c:v>125</c:v>
                </c:pt>
                <c:pt idx="1013">
                  <c:v>128</c:v>
                </c:pt>
                <c:pt idx="1014">
                  <c:v>125</c:v>
                </c:pt>
                <c:pt idx="1015">
                  <c:v>128</c:v>
                </c:pt>
                <c:pt idx="1016">
                  <c:v>125</c:v>
                </c:pt>
                <c:pt idx="1017">
                  <c:v>128</c:v>
                </c:pt>
                <c:pt idx="1018">
                  <c:v>126</c:v>
                </c:pt>
                <c:pt idx="1019">
                  <c:v>125</c:v>
                </c:pt>
                <c:pt idx="1020">
                  <c:v>125</c:v>
                </c:pt>
                <c:pt idx="1021">
                  <c:v>100</c:v>
                </c:pt>
                <c:pt idx="1022">
                  <c:v>100</c:v>
                </c:pt>
                <c:pt idx="1023">
                  <c:v>102</c:v>
                </c:pt>
                <c:pt idx="1024">
                  <c:v>99</c:v>
                </c:pt>
                <c:pt idx="1025">
                  <c:v>100</c:v>
                </c:pt>
                <c:pt idx="1026">
                  <c:v>139</c:v>
                </c:pt>
                <c:pt idx="1027">
                  <c:v>#N/A</c:v>
                </c:pt>
                <c:pt idx="1028">
                  <c:v>100</c:v>
                </c:pt>
                <c:pt idx="1029">
                  <c:v>101</c:v>
                </c:pt>
                <c:pt idx="1030">
                  <c:v>139</c:v>
                </c:pt>
                <c:pt idx="1031">
                  <c:v>106</c:v>
                </c:pt>
                <c:pt idx="1032">
                  <c:v>106</c:v>
                </c:pt>
                <c:pt idx="1033">
                  <c:v>109</c:v>
                </c:pt>
                <c:pt idx="1034">
                  <c:v>108</c:v>
                </c:pt>
                <c:pt idx="1035">
                  <c:v>106</c:v>
                </c:pt>
                <c:pt idx="1036">
                  <c:v>107</c:v>
                </c:pt>
                <c:pt idx="1037">
                  <c:v>107</c:v>
                </c:pt>
                <c:pt idx="1038">
                  <c:v>106</c:v>
                </c:pt>
                <c:pt idx="1039">
                  <c:v>106</c:v>
                </c:pt>
                <c:pt idx="1040">
                  <c:v>106</c:v>
                </c:pt>
                <c:pt idx="1041">
                  <c:v>113</c:v>
                </c:pt>
                <c:pt idx="1042">
                  <c:v>116</c:v>
                </c:pt>
                <c:pt idx="1043">
                  <c:v>116</c:v>
                </c:pt>
                <c:pt idx="1044">
                  <c:v>115</c:v>
                </c:pt>
                <c:pt idx="1045">
                  <c:v>116</c:v>
                </c:pt>
                <c:pt idx="1046">
                  <c:v>115</c:v>
                </c:pt>
                <c:pt idx="1047">
                  <c:v>114</c:v>
                </c:pt>
                <c:pt idx="1048">
                  <c:v>116</c:v>
                </c:pt>
                <c:pt idx="1049">
                  <c:v>114</c:v>
                </c:pt>
                <c:pt idx="1050">
                  <c:v>114</c:v>
                </c:pt>
                <c:pt idx="1051">
                  <c:v>114</c:v>
                </c:pt>
                <c:pt idx="1052">
                  <c:v>113</c:v>
                </c:pt>
                <c:pt idx="1053">
                  <c:v>114</c:v>
                </c:pt>
                <c:pt idx="1054">
                  <c:v>117</c:v>
                </c:pt>
                <c:pt idx="1055">
                  <c:v>116</c:v>
                </c:pt>
                <c:pt idx="1056">
                  <c:v>117</c:v>
                </c:pt>
                <c:pt idx="1057">
                  <c:v>115</c:v>
                </c:pt>
                <c:pt idx="1058">
                  <c:v>113</c:v>
                </c:pt>
                <c:pt idx="1059">
                  <c:v>114</c:v>
                </c:pt>
                <c:pt idx="1060">
                  <c:v>116</c:v>
                </c:pt>
                <c:pt idx="1061">
                  <c:v>108</c:v>
                </c:pt>
                <c:pt idx="1062">
                  <c:v>106</c:v>
                </c:pt>
                <c:pt idx="1063">
                  <c:v>107</c:v>
                </c:pt>
                <c:pt idx="1064">
                  <c:v>107</c:v>
                </c:pt>
                <c:pt idx="1065">
                  <c:v>108</c:v>
                </c:pt>
                <c:pt idx="1066">
                  <c:v>108</c:v>
                </c:pt>
                <c:pt idx="1067">
                  <c:v>109</c:v>
                </c:pt>
                <c:pt idx="1068">
                  <c:v>109</c:v>
                </c:pt>
                <c:pt idx="1069">
                  <c:v>108</c:v>
                </c:pt>
                <c:pt idx="1070">
                  <c:v>109</c:v>
                </c:pt>
                <c:pt idx="1071">
                  <c:v>144</c:v>
                </c:pt>
                <c:pt idx="1072">
                  <c:v>92</c:v>
                </c:pt>
                <c:pt idx="1073">
                  <c:v>93</c:v>
                </c:pt>
                <c:pt idx="1074">
                  <c:v>93</c:v>
                </c:pt>
                <c:pt idx="1075">
                  <c:v>92</c:v>
                </c:pt>
                <c:pt idx="1076">
                  <c:v>94</c:v>
                </c:pt>
                <c:pt idx="1077">
                  <c:v>94</c:v>
                </c:pt>
                <c:pt idx="1078">
                  <c:v>92</c:v>
                </c:pt>
                <c:pt idx="1079">
                  <c:v>144</c:v>
                </c:pt>
                <c:pt idx="1080">
                  <c:v>92</c:v>
                </c:pt>
                <c:pt idx="1081">
                  <c:v>147</c:v>
                </c:pt>
                <c:pt idx="1082">
                  <c:v>147</c:v>
                </c:pt>
                <c:pt idx="1083">
                  <c:v>146</c:v>
                </c:pt>
                <c:pt idx="1084">
                  <c:v>146</c:v>
                </c:pt>
                <c:pt idx="1085">
                  <c:v>147</c:v>
                </c:pt>
                <c:pt idx="1086">
                  <c:v>146</c:v>
                </c:pt>
                <c:pt idx="1087">
                  <c:v>146</c:v>
                </c:pt>
                <c:pt idx="1088">
                  <c:v>147</c:v>
                </c:pt>
                <c:pt idx="1089">
                  <c:v>144</c:v>
                </c:pt>
                <c:pt idx="1090">
                  <c:v>146</c:v>
                </c:pt>
                <c:pt idx="1091">
                  <c:v>145</c:v>
                </c:pt>
                <c:pt idx="1092">
                  <c:v>148</c:v>
                </c:pt>
                <c:pt idx="1093">
                  <c:v>145</c:v>
                </c:pt>
                <c:pt idx="1094">
                  <c:v>143</c:v>
                </c:pt>
                <c:pt idx="1095">
                  <c:v>144</c:v>
                </c:pt>
                <c:pt idx="1096">
                  <c:v>147</c:v>
                </c:pt>
                <c:pt idx="1097">
                  <c:v>146</c:v>
                </c:pt>
                <c:pt idx="1098">
                  <c:v>144</c:v>
                </c:pt>
                <c:pt idx="1099">
                  <c:v>144</c:v>
                </c:pt>
                <c:pt idx="1100">
                  <c:v>#N/A</c:v>
                </c:pt>
                <c:pt idx="1101">
                  <c:v>130</c:v>
                </c:pt>
                <c:pt idx="1102">
                  <c:v>133</c:v>
                </c:pt>
                <c:pt idx="1103">
                  <c:v>#N/A</c:v>
                </c:pt>
                <c:pt idx="1104">
                  <c:v>131</c:v>
                </c:pt>
                <c:pt idx="1105">
                  <c:v>151</c:v>
                </c:pt>
                <c:pt idx="1106">
                  <c:v>133</c:v>
                </c:pt>
                <c:pt idx="1107">
                  <c:v>133</c:v>
                </c:pt>
                <c:pt idx="1108">
                  <c:v>131</c:v>
                </c:pt>
                <c:pt idx="1109">
                  <c:v>#N/A</c:v>
                </c:pt>
                <c:pt idx="1110">
                  <c:v>132</c:v>
                </c:pt>
                <c:pt idx="1111">
                  <c:v>118</c:v>
                </c:pt>
                <c:pt idx="1112">
                  <c:v>116</c:v>
                </c:pt>
                <c:pt idx="1113">
                  <c:v>92</c:v>
                </c:pt>
                <c:pt idx="1114">
                  <c:v>118</c:v>
                </c:pt>
                <c:pt idx="1115">
                  <c:v>116</c:v>
                </c:pt>
                <c:pt idx="1116">
                  <c:v>118</c:v>
                </c:pt>
                <c:pt idx="1117">
                  <c:v>118</c:v>
                </c:pt>
                <c:pt idx="1118">
                  <c:v>119</c:v>
                </c:pt>
                <c:pt idx="1119">
                  <c:v>117</c:v>
                </c:pt>
                <c:pt idx="1120">
                  <c:v>126</c:v>
                </c:pt>
                <c:pt idx="1121">
                  <c:v>129</c:v>
                </c:pt>
                <c:pt idx="1122">
                  <c:v>128</c:v>
                </c:pt>
                <c:pt idx="1123">
                  <c:v>120</c:v>
                </c:pt>
                <c:pt idx="1124">
                  <c:v>128</c:v>
                </c:pt>
                <c:pt idx="1125">
                  <c:v>126</c:v>
                </c:pt>
                <c:pt idx="1126">
                  <c:v>127</c:v>
                </c:pt>
                <c:pt idx="1127">
                  <c:v>129</c:v>
                </c:pt>
                <c:pt idx="1128">
                  <c:v>121</c:v>
                </c:pt>
                <c:pt idx="1129">
                  <c:v>120</c:v>
                </c:pt>
                <c:pt idx="1130">
                  <c:v>128</c:v>
                </c:pt>
                <c:pt idx="1131">
                  <c:v>128</c:v>
                </c:pt>
                <c:pt idx="1132">
                  <c:v>126</c:v>
                </c:pt>
                <c:pt idx="1133">
                  <c:v>127</c:v>
                </c:pt>
                <c:pt idx="1134">
                  <c:v>126</c:v>
                </c:pt>
                <c:pt idx="1135">
                  <c:v>121</c:v>
                </c:pt>
                <c:pt idx="1136">
                  <c:v>126</c:v>
                </c:pt>
                <c:pt idx="1137">
                  <c:v>126</c:v>
                </c:pt>
                <c:pt idx="1138">
                  <c:v>128</c:v>
                </c:pt>
                <c:pt idx="1139">
                  <c:v>125</c:v>
                </c:pt>
                <c:pt idx="1140">
                  <c:v>120</c:v>
                </c:pt>
                <c:pt idx="1141">
                  <c:v>126</c:v>
                </c:pt>
                <c:pt idx="1142">
                  <c:v>128</c:v>
                </c:pt>
                <c:pt idx="1143">
                  <c:v>129</c:v>
                </c:pt>
                <c:pt idx="1144">
                  <c:v>128</c:v>
                </c:pt>
                <c:pt idx="1145">
                  <c:v>120</c:v>
                </c:pt>
                <c:pt idx="1146">
                  <c:v>128</c:v>
                </c:pt>
                <c:pt idx="1147">
                  <c:v>120</c:v>
                </c:pt>
                <c:pt idx="1148">
                  <c:v>126</c:v>
                </c:pt>
                <c:pt idx="1149">
                  <c:v>128</c:v>
                </c:pt>
                <c:pt idx="1150">
                  <c:v>128</c:v>
                </c:pt>
                <c:pt idx="1151">
                  <c:v>126</c:v>
                </c:pt>
                <c:pt idx="1152">
                  <c:v>120</c:v>
                </c:pt>
                <c:pt idx="1153">
                  <c:v>127</c:v>
                </c:pt>
                <c:pt idx="1154">
                  <c:v>128</c:v>
                </c:pt>
                <c:pt idx="1155">
                  <c:v>127</c:v>
                </c:pt>
                <c:pt idx="1156">
                  <c:v>129</c:v>
                </c:pt>
                <c:pt idx="1157">
                  <c:v>127</c:v>
                </c:pt>
                <c:pt idx="1158">
                  <c:v>126</c:v>
                </c:pt>
                <c:pt idx="1159">
                  <c:v>120</c:v>
                </c:pt>
                <c:pt idx="1160">
                  <c:v>121</c:v>
                </c:pt>
                <c:pt idx="1161">
                  <c:v>129</c:v>
                </c:pt>
                <c:pt idx="1162">
                  <c:v>126</c:v>
                </c:pt>
                <c:pt idx="1163">
                  <c:v>121</c:v>
                </c:pt>
                <c:pt idx="1164">
                  <c:v>120</c:v>
                </c:pt>
                <c:pt idx="1165">
                  <c:v>126</c:v>
                </c:pt>
                <c:pt idx="1166">
                  <c:v>128</c:v>
                </c:pt>
                <c:pt idx="1167">
                  <c:v>129</c:v>
                </c:pt>
                <c:pt idx="1168">
                  <c:v>127</c:v>
                </c:pt>
                <c:pt idx="1169">
                  <c:v>128</c:v>
                </c:pt>
                <c:pt idx="1170">
                  <c:v>126</c:v>
                </c:pt>
                <c:pt idx="1171">
                  <c:v>126</c:v>
                </c:pt>
                <c:pt idx="1172">
                  <c:v>123</c:v>
                </c:pt>
                <c:pt idx="1173">
                  <c:v>129</c:v>
                </c:pt>
                <c:pt idx="1174">
                  <c:v>128</c:v>
                </c:pt>
                <c:pt idx="1175">
                  <c:v>128</c:v>
                </c:pt>
                <c:pt idx="1176">
                  <c:v>126</c:v>
                </c:pt>
                <c:pt idx="1177">
                  <c:v>127</c:v>
                </c:pt>
                <c:pt idx="1178">
                  <c:v>126</c:v>
                </c:pt>
                <c:pt idx="1179">
                  <c:v>129</c:v>
                </c:pt>
                <c:pt idx="1180">
                  <c:v>126</c:v>
                </c:pt>
                <c:pt idx="1181">
                  <c:v>127</c:v>
                </c:pt>
                <c:pt idx="1182">
                  <c:v>128</c:v>
                </c:pt>
                <c:pt idx="1183">
                  <c:v>127</c:v>
                </c:pt>
                <c:pt idx="1184">
                  <c:v>120</c:v>
                </c:pt>
                <c:pt idx="1185">
                  <c:v>125</c:v>
                </c:pt>
                <c:pt idx="1186">
                  <c:v>121</c:v>
                </c:pt>
                <c:pt idx="1187">
                  <c:v>123</c:v>
                </c:pt>
                <c:pt idx="1188">
                  <c:v>128</c:v>
                </c:pt>
                <c:pt idx="1189">
                  <c:v>127</c:v>
                </c:pt>
                <c:pt idx="1190">
                  <c:v>121</c:v>
                </c:pt>
                <c:pt idx="1191">
                  <c:v>127</c:v>
                </c:pt>
                <c:pt idx="1192">
                  <c:v>126</c:v>
                </c:pt>
                <c:pt idx="1193">
                  <c:v>126</c:v>
                </c:pt>
                <c:pt idx="1194">
                  <c:v>121</c:v>
                </c:pt>
                <c:pt idx="1195">
                  <c:v>129</c:v>
                </c:pt>
                <c:pt idx="1196">
                  <c:v>129</c:v>
                </c:pt>
                <c:pt idx="1197">
                  <c:v>123</c:v>
                </c:pt>
                <c:pt idx="1198">
                  <c:v>126</c:v>
                </c:pt>
                <c:pt idx="1199">
                  <c:v>127</c:v>
                </c:pt>
                <c:pt idx="1200">
                  <c:v>126</c:v>
                </c:pt>
                <c:pt idx="1201">
                  <c:v>126</c:v>
                </c:pt>
                <c:pt idx="1202">
                  <c:v>121</c:v>
                </c:pt>
                <c:pt idx="1203">
                  <c:v>126</c:v>
                </c:pt>
                <c:pt idx="1204">
                  <c:v>128</c:v>
                </c:pt>
                <c:pt idx="1205">
                  <c:v>125</c:v>
                </c:pt>
                <c:pt idx="1206">
                  <c:v>121</c:v>
                </c:pt>
                <c:pt idx="1207">
                  <c:v>120</c:v>
                </c:pt>
                <c:pt idx="1208">
                  <c:v>127</c:v>
                </c:pt>
                <c:pt idx="1209">
                  <c:v>126</c:v>
                </c:pt>
                <c:pt idx="1210">
                  <c:v>168</c:v>
                </c:pt>
                <c:pt idx="1211">
                  <c:v>172</c:v>
                </c:pt>
                <c:pt idx="1212">
                  <c:v>172</c:v>
                </c:pt>
                <c:pt idx="1213">
                  <c:v>169</c:v>
                </c:pt>
                <c:pt idx="1214">
                  <c:v>168</c:v>
                </c:pt>
                <c:pt idx="1215">
                  <c:v>170</c:v>
                </c:pt>
                <c:pt idx="1216">
                  <c:v>171</c:v>
                </c:pt>
                <c:pt idx="1217">
                  <c:v>172</c:v>
                </c:pt>
                <c:pt idx="1218">
                  <c:v>173</c:v>
                </c:pt>
                <c:pt idx="1219">
                  <c:v>#N/A</c:v>
                </c:pt>
                <c:pt idx="1220">
                  <c:v>#N/A</c:v>
                </c:pt>
                <c:pt idx="1221">
                  <c:v>170</c:v>
                </c:pt>
                <c:pt idx="1222">
                  <c:v>169</c:v>
                </c:pt>
                <c:pt idx="1223">
                  <c:v>168</c:v>
                </c:pt>
                <c:pt idx="1224">
                  <c:v>169</c:v>
                </c:pt>
                <c:pt idx="1225">
                  <c:v>171</c:v>
                </c:pt>
                <c:pt idx="1226">
                  <c:v>173</c:v>
                </c:pt>
                <c:pt idx="1227">
                  <c:v>173</c:v>
                </c:pt>
                <c:pt idx="1228">
                  <c:v>173</c:v>
                </c:pt>
                <c:pt idx="1229">
                  <c:v>173</c:v>
                </c:pt>
                <c:pt idx="1230">
                  <c:v>170</c:v>
                </c:pt>
                <c:pt idx="1231">
                  <c:v>160</c:v>
                </c:pt>
                <c:pt idx="1232">
                  <c:v>102</c:v>
                </c:pt>
                <c:pt idx="1233">
                  <c:v>164</c:v>
                </c:pt>
                <c:pt idx="1234">
                  <c:v>162</c:v>
                </c:pt>
                <c:pt idx="1235">
                  <c:v>160</c:v>
                </c:pt>
                <c:pt idx="1236">
                  <c:v>161</c:v>
                </c:pt>
                <c:pt idx="1237">
                  <c:v>164</c:v>
                </c:pt>
                <c:pt idx="1238">
                  <c:v>162</c:v>
                </c:pt>
                <c:pt idx="1239">
                  <c:v>163</c:v>
                </c:pt>
                <c:pt idx="1240">
                  <c:v>#N/A</c:v>
                </c:pt>
                <c:pt idx="1241">
                  <c:v>144</c:v>
                </c:pt>
                <c:pt idx="1242">
                  <c:v>142</c:v>
                </c:pt>
                <c:pt idx="1243">
                  <c:v>102</c:v>
                </c:pt>
                <c:pt idx="1244">
                  <c:v>144</c:v>
                </c:pt>
                <c:pt idx="1245">
                  <c:v>98</c:v>
                </c:pt>
                <c:pt idx="1246">
                  <c:v>142</c:v>
                </c:pt>
                <c:pt idx="1247">
                  <c:v>141</c:v>
                </c:pt>
                <c:pt idx="1248">
                  <c:v>144</c:v>
                </c:pt>
                <c:pt idx="1249">
                  <c:v>144</c:v>
                </c:pt>
                <c:pt idx="1250">
                  <c:v>144</c:v>
                </c:pt>
                <c:pt idx="1251">
                  <c:v>143</c:v>
                </c:pt>
                <c:pt idx="1252">
                  <c:v>139</c:v>
                </c:pt>
                <c:pt idx="1253">
                  <c:v>143</c:v>
                </c:pt>
                <c:pt idx="1254">
                  <c:v>141</c:v>
                </c:pt>
                <c:pt idx="1255">
                  <c:v>139</c:v>
                </c:pt>
                <c:pt idx="1256">
                  <c:v>139</c:v>
                </c:pt>
                <c:pt idx="1257">
                  <c:v>139</c:v>
                </c:pt>
                <c:pt idx="1258">
                  <c:v>141</c:v>
                </c:pt>
                <c:pt idx="1259">
                  <c:v>142</c:v>
                </c:pt>
                <c:pt idx="1260">
                  <c:v>142</c:v>
                </c:pt>
                <c:pt idx="1261">
                  <c:v>139</c:v>
                </c:pt>
                <c:pt idx="1262">
                  <c:v>141</c:v>
                </c:pt>
                <c:pt idx="1263">
                  <c:v>141</c:v>
                </c:pt>
                <c:pt idx="1264">
                  <c:v>141</c:v>
                </c:pt>
                <c:pt idx="1265">
                  <c:v>140</c:v>
                </c:pt>
                <c:pt idx="1266">
                  <c:v>140</c:v>
                </c:pt>
                <c:pt idx="1267">
                  <c:v>139</c:v>
                </c:pt>
                <c:pt idx="1268">
                  <c:v>141</c:v>
                </c:pt>
                <c:pt idx="1269">
                  <c:v>140</c:v>
                </c:pt>
                <c:pt idx="1270">
                  <c:v>141</c:v>
                </c:pt>
                <c:pt idx="1271">
                  <c:v>126</c:v>
                </c:pt>
                <c:pt idx="1272">
                  <c:v>127</c:v>
                </c:pt>
                <c:pt idx="1273">
                  <c:v>128</c:v>
                </c:pt>
                <c:pt idx="1274">
                  <c:v>128</c:v>
                </c:pt>
                <c:pt idx="1275">
                  <c:v>129</c:v>
                </c:pt>
                <c:pt idx="1276">
                  <c:v>123</c:v>
                </c:pt>
                <c:pt idx="1277">
                  <c:v>129</c:v>
                </c:pt>
                <c:pt idx="1278">
                  <c:v>126</c:v>
                </c:pt>
                <c:pt idx="1279">
                  <c:v>127</c:v>
                </c:pt>
                <c:pt idx="1280">
                  <c:v>126</c:v>
                </c:pt>
                <c:pt idx="1281">
                  <c:v>130</c:v>
                </c:pt>
                <c:pt idx="1282">
                  <c:v>93</c:v>
                </c:pt>
                <c:pt idx="1283">
                  <c:v>132</c:v>
                </c:pt>
                <c:pt idx="1284">
                  <c:v>132</c:v>
                </c:pt>
                <c:pt idx="1285">
                  <c:v>133</c:v>
                </c:pt>
                <c:pt idx="1286">
                  <c:v>133</c:v>
                </c:pt>
                <c:pt idx="1287">
                  <c:v>134</c:v>
                </c:pt>
                <c:pt idx="1288">
                  <c:v>130</c:v>
                </c:pt>
                <c:pt idx="1289">
                  <c:v>132</c:v>
                </c:pt>
                <c:pt idx="1290">
                  <c:v>#N/A</c:v>
                </c:pt>
                <c:pt idx="1291">
                  <c:v>120</c:v>
                </c:pt>
                <c:pt idx="1292">
                  <c:v>119</c:v>
                </c:pt>
                <c:pt idx="1293">
                  <c:v>118</c:v>
                </c:pt>
                <c:pt idx="1294">
                  <c:v>120</c:v>
                </c:pt>
                <c:pt idx="1295">
                  <c:v>121</c:v>
                </c:pt>
                <c:pt idx="1296">
                  <c:v>120</c:v>
                </c:pt>
                <c:pt idx="1297">
                  <c:v>119</c:v>
                </c:pt>
                <c:pt idx="1298">
                  <c:v>125</c:v>
                </c:pt>
                <c:pt idx="1299">
                  <c:v>120</c:v>
                </c:pt>
                <c:pt idx="1300">
                  <c:v>120</c:v>
                </c:pt>
                <c:pt idx="1301">
                  <c:v>139</c:v>
                </c:pt>
                <c:pt idx="1302">
                  <c:v>139</c:v>
                </c:pt>
                <c:pt idx="1303">
                  <c:v>136</c:v>
                </c:pt>
                <c:pt idx="1304">
                  <c:v>137</c:v>
                </c:pt>
                <c:pt idx="1305">
                  <c:v>139</c:v>
                </c:pt>
                <c:pt idx="1306">
                  <c:v>139</c:v>
                </c:pt>
                <c:pt idx="1307">
                  <c:v>138</c:v>
                </c:pt>
                <c:pt idx="1308">
                  <c:v>138</c:v>
                </c:pt>
                <c:pt idx="1309">
                  <c:v>135</c:v>
                </c:pt>
                <c:pt idx="1310">
                  <c:v>#N/A</c:v>
                </c:pt>
                <c:pt idx="1311">
                  <c:v>159</c:v>
                </c:pt>
                <c:pt idx="1312">
                  <c:v>160</c:v>
                </c:pt>
                <c:pt idx="1313">
                  <c:v>160</c:v>
                </c:pt>
                <c:pt idx="1314">
                  <c:v>162</c:v>
                </c:pt>
                <c:pt idx="1315">
                  <c:v>160</c:v>
                </c:pt>
                <c:pt idx="1316">
                  <c:v>159</c:v>
                </c:pt>
                <c:pt idx="1317">
                  <c:v>162</c:v>
                </c:pt>
                <c:pt idx="1318">
                  <c:v>160</c:v>
                </c:pt>
                <c:pt idx="1319">
                  <c:v>160</c:v>
                </c:pt>
                <c:pt idx="1320">
                  <c:v>158</c:v>
                </c:pt>
                <c:pt idx="1321">
                  <c:v>159</c:v>
                </c:pt>
                <c:pt idx="1322">
                  <c:v>161</c:v>
                </c:pt>
                <c:pt idx="1323">
                  <c:v>159</c:v>
                </c:pt>
                <c:pt idx="1324">
                  <c:v>163</c:v>
                </c:pt>
                <c:pt idx="1325">
                  <c:v>161</c:v>
                </c:pt>
                <c:pt idx="1326">
                  <c:v>163</c:v>
                </c:pt>
                <c:pt idx="1327">
                  <c:v>163</c:v>
                </c:pt>
                <c:pt idx="1328">
                  <c:v>159</c:v>
                </c:pt>
                <c:pt idx="1329">
                  <c:v>162</c:v>
                </c:pt>
                <c:pt idx="1330">
                  <c:v>#N/A</c:v>
                </c:pt>
                <c:pt idx="1331">
                  <c:v>152</c:v>
                </c:pt>
                <c:pt idx="1332">
                  <c:v>93</c:v>
                </c:pt>
                <c:pt idx="1333">
                  <c:v>152</c:v>
                </c:pt>
                <c:pt idx="1334">
                  <c:v>154</c:v>
                </c:pt>
                <c:pt idx="1335">
                  <c:v>153</c:v>
                </c:pt>
                <c:pt idx="1336">
                  <c:v>92</c:v>
                </c:pt>
                <c:pt idx="1337">
                  <c:v>154</c:v>
                </c:pt>
                <c:pt idx="1338">
                  <c:v>151</c:v>
                </c:pt>
                <c:pt idx="1339">
                  <c:v>154</c:v>
                </c:pt>
                <c:pt idx="1340">
                  <c:v>151</c:v>
                </c:pt>
                <c:pt idx="1341">
                  <c:v>149</c:v>
                </c:pt>
                <c:pt idx="1342">
                  <c:v>93</c:v>
                </c:pt>
                <c:pt idx="1343">
                  <c:v>145</c:v>
                </c:pt>
                <c:pt idx="1344">
                  <c:v>150</c:v>
                </c:pt>
                <c:pt idx="1345">
                  <c:v>151</c:v>
                </c:pt>
                <c:pt idx="1346">
                  <c:v>151</c:v>
                </c:pt>
                <c:pt idx="1347">
                  <c:v>152</c:v>
                </c:pt>
                <c:pt idx="1348">
                  <c:v>149</c:v>
                </c:pt>
                <c:pt idx="1349">
                  <c:v>152</c:v>
                </c:pt>
                <c:pt idx="1350">
                  <c:v>150</c:v>
                </c:pt>
                <c:pt idx="1351">
                  <c:v>131</c:v>
                </c:pt>
                <c:pt idx="1352">
                  <c:v>131</c:v>
                </c:pt>
                <c:pt idx="1353">
                  <c:v>131</c:v>
                </c:pt>
                <c:pt idx="1354">
                  <c:v>132</c:v>
                </c:pt>
                <c:pt idx="1355">
                  <c:v>133</c:v>
                </c:pt>
                <c:pt idx="1356">
                  <c:v>129</c:v>
                </c:pt>
                <c:pt idx="1357">
                  <c:v>133</c:v>
                </c:pt>
                <c:pt idx="1358">
                  <c:v>129</c:v>
                </c:pt>
                <c:pt idx="1359">
                  <c:v>133</c:v>
                </c:pt>
                <c:pt idx="1360">
                  <c:v>131</c:v>
                </c:pt>
                <c:pt idx="1361">
                  <c:v>129</c:v>
                </c:pt>
                <c:pt idx="1362">
                  <c:v>131</c:v>
                </c:pt>
                <c:pt idx="1363">
                  <c:v>132</c:v>
                </c:pt>
                <c:pt idx="1364">
                  <c:v>131</c:v>
                </c:pt>
                <c:pt idx="1365">
                  <c:v>133</c:v>
                </c:pt>
                <c:pt idx="1366">
                  <c:v>133</c:v>
                </c:pt>
                <c:pt idx="1367">
                  <c:v>131</c:v>
                </c:pt>
                <c:pt idx="1368">
                  <c:v>133</c:v>
                </c:pt>
                <c:pt idx="1369">
                  <c:v>129</c:v>
                </c:pt>
                <c:pt idx="1370">
                  <c:v>131</c:v>
                </c:pt>
                <c:pt idx="1371">
                  <c:v>111</c:v>
                </c:pt>
                <c:pt idx="1372">
                  <c:v>113</c:v>
                </c:pt>
                <c:pt idx="1373">
                  <c:v>111</c:v>
                </c:pt>
                <c:pt idx="1374">
                  <c:v>110</c:v>
                </c:pt>
                <c:pt idx="1375">
                  <c:v>111</c:v>
                </c:pt>
                <c:pt idx="1376">
                  <c:v>113</c:v>
                </c:pt>
                <c:pt idx="1377">
                  <c:v>113</c:v>
                </c:pt>
                <c:pt idx="1378">
                  <c:v>112</c:v>
                </c:pt>
                <c:pt idx="1379">
                  <c:v>111</c:v>
                </c:pt>
                <c:pt idx="1380">
                  <c:v>110</c:v>
                </c:pt>
                <c:pt idx="1381">
                  <c:v>140</c:v>
                </c:pt>
                <c:pt idx="1382">
                  <c:v>139</c:v>
                </c:pt>
                <c:pt idx="1383">
                  <c:v>140</c:v>
                </c:pt>
                <c:pt idx="1384">
                  <c:v>141</c:v>
                </c:pt>
                <c:pt idx="1385">
                  <c:v>139</c:v>
                </c:pt>
                <c:pt idx="1386">
                  <c:v>140</c:v>
                </c:pt>
                <c:pt idx="1387">
                  <c:v>141</c:v>
                </c:pt>
                <c:pt idx="1388">
                  <c:v>140</c:v>
                </c:pt>
                <c:pt idx="1389">
                  <c:v>140</c:v>
                </c:pt>
                <c:pt idx="1390">
                  <c:v>139</c:v>
                </c:pt>
                <c:pt idx="1391">
                  <c:v>142</c:v>
                </c:pt>
                <c:pt idx="1392">
                  <c:v>139</c:v>
                </c:pt>
                <c:pt idx="1393">
                  <c:v>139</c:v>
                </c:pt>
                <c:pt idx="1394">
                  <c:v>141</c:v>
                </c:pt>
                <c:pt idx="1395">
                  <c:v>140</c:v>
                </c:pt>
                <c:pt idx="1396">
                  <c:v>141</c:v>
                </c:pt>
                <c:pt idx="1397">
                  <c:v>142</c:v>
                </c:pt>
                <c:pt idx="1398">
                  <c:v>140</c:v>
                </c:pt>
                <c:pt idx="1399">
                  <c:v>143</c:v>
                </c:pt>
                <c:pt idx="1400">
                  <c:v>140</c:v>
                </c:pt>
                <c:pt idx="1401">
                  <c:v>78</c:v>
                </c:pt>
                <c:pt idx="1402">
                  <c:v>78</c:v>
                </c:pt>
                <c:pt idx="1403">
                  <c:v>78</c:v>
                </c:pt>
                <c:pt idx="1404">
                  <c:v>78</c:v>
                </c:pt>
                <c:pt idx="1405">
                  <c:v>80</c:v>
                </c:pt>
                <c:pt idx="1406">
                  <c:v>79</c:v>
                </c:pt>
                <c:pt idx="1407">
                  <c:v>78</c:v>
                </c:pt>
                <c:pt idx="1408">
                  <c:v>79</c:v>
                </c:pt>
                <c:pt idx="1409">
                  <c:v>80</c:v>
                </c:pt>
                <c:pt idx="1410">
                  <c:v>80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77</c:v>
                </c:pt>
                <c:pt idx="1415">
                  <c:v>78</c:v>
                </c:pt>
                <c:pt idx="1416">
                  <c:v>78</c:v>
                </c:pt>
                <c:pt idx="1417">
                  <c:v>#N/A</c:v>
                </c:pt>
                <c:pt idx="1418">
                  <c:v>78</c:v>
                </c:pt>
                <c:pt idx="1419">
                  <c:v>79</c:v>
                </c:pt>
                <c:pt idx="1420">
                  <c:v>79</c:v>
                </c:pt>
                <c:pt idx="1421">
                  <c:v>79</c:v>
                </c:pt>
                <c:pt idx="1422">
                  <c:v>96</c:v>
                </c:pt>
                <c:pt idx="1423">
                  <c:v>97</c:v>
                </c:pt>
                <c:pt idx="1424">
                  <c:v>97</c:v>
                </c:pt>
                <c:pt idx="1425">
                  <c:v>95</c:v>
                </c:pt>
                <c:pt idx="1426">
                  <c:v>97</c:v>
                </c:pt>
                <c:pt idx="1427">
                  <c:v>97</c:v>
                </c:pt>
                <c:pt idx="1428">
                  <c:v>96</c:v>
                </c:pt>
                <c:pt idx="1429">
                  <c:v>97</c:v>
                </c:pt>
                <c:pt idx="1430">
                  <c:v>96</c:v>
                </c:pt>
                <c:pt idx="1431">
                  <c:v>95</c:v>
                </c:pt>
                <c:pt idx="1432">
                  <c:v>#N/A</c:v>
                </c:pt>
                <c:pt idx="1433">
                  <c:v>97</c:v>
                </c:pt>
                <c:pt idx="1434">
                  <c:v>#N/A</c:v>
                </c:pt>
                <c:pt idx="1435">
                  <c:v>139</c:v>
                </c:pt>
                <c:pt idx="1436">
                  <c:v>98</c:v>
                </c:pt>
                <c:pt idx="1437">
                  <c:v>97</c:v>
                </c:pt>
                <c:pt idx="1438">
                  <c:v>95</c:v>
                </c:pt>
                <c:pt idx="1439">
                  <c:v>97</c:v>
                </c:pt>
                <c:pt idx="1440">
                  <c:v>#N/A</c:v>
                </c:pt>
                <c:pt idx="1441">
                  <c:v>98</c:v>
                </c:pt>
                <c:pt idx="1442">
                  <c:v>97</c:v>
                </c:pt>
                <c:pt idx="1443">
                  <c:v>114</c:v>
                </c:pt>
                <c:pt idx="1444">
                  <c:v>116</c:v>
                </c:pt>
                <c:pt idx="1445">
                  <c:v>113</c:v>
                </c:pt>
                <c:pt idx="1446">
                  <c:v>116</c:v>
                </c:pt>
                <c:pt idx="1447">
                  <c:v>113</c:v>
                </c:pt>
                <c:pt idx="1448">
                  <c:v>113</c:v>
                </c:pt>
                <c:pt idx="1449">
                  <c:v>114</c:v>
                </c:pt>
                <c:pt idx="1450">
                  <c:v>116</c:v>
                </c:pt>
                <c:pt idx="1451">
                  <c:v>114</c:v>
                </c:pt>
                <c:pt idx="1452">
                  <c:v>116</c:v>
                </c:pt>
                <c:pt idx="1453">
                  <c:v>#N/A</c:v>
                </c:pt>
                <c:pt idx="1454">
                  <c:v>116</c:v>
                </c:pt>
                <c:pt idx="1455">
                  <c:v>117</c:v>
                </c:pt>
                <c:pt idx="1456">
                  <c:v>117</c:v>
                </c:pt>
                <c:pt idx="1457">
                  <c:v>117</c:v>
                </c:pt>
                <c:pt idx="1458">
                  <c:v>114</c:v>
                </c:pt>
                <c:pt idx="1459">
                  <c:v>114</c:v>
                </c:pt>
                <c:pt idx="1460">
                  <c:v>116</c:v>
                </c:pt>
                <c:pt idx="1461">
                  <c:v>117</c:v>
                </c:pt>
                <c:pt idx="1462">
                  <c:v>115</c:v>
                </c:pt>
                <c:pt idx="1463">
                  <c:v>#N/A</c:v>
                </c:pt>
                <c:pt idx="1464">
                  <c:v>168</c:v>
                </c:pt>
                <c:pt idx="1465">
                  <c:v>166</c:v>
                </c:pt>
                <c:pt idx="1466">
                  <c:v>168</c:v>
                </c:pt>
                <c:pt idx="1467">
                  <c:v>164</c:v>
                </c:pt>
                <c:pt idx="1468">
                  <c:v>164</c:v>
                </c:pt>
                <c:pt idx="1469">
                  <c:v>163</c:v>
                </c:pt>
                <c:pt idx="1470">
                  <c:v>166</c:v>
                </c:pt>
                <c:pt idx="1471">
                  <c:v>168</c:v>
                </c:pt>
                <c:pt idx="1472">
                  <c:v>164</c:v>
                </c:pt>
                <c:pt idx="1473">
                  <c:v>166</c:v>
                </c:pt>
                <c:pt idx="1474">
                  <c:v>#N/A</c:v>
                </c:pt>
                <c:pt idx="1475">
                  <c:v>165</c:v>
                </c:pt>
                <c:pt idx="1476">
                  <c:v>#N/A</c:v>
                </c:pt>
                <c:pt idx="1477">
                  <c:v>#N/A</c:v>
                </c:pt>
                <c:pt idx="1478">
                  <c:v>166</c:v>
                </c:pt>
                <c:pt idx="1479">
                  <c:v>168</c:v>
                </c:pt>
                <c:pt idx="1480">
                  <c:v>167</c:v>
                </c:pt>
                <c:pt idx="1481">
                  <c:v>163</c:v>
                </c:pt>
                <c:pt idx="1482">
                  <c:v>165</c:v>
                </c:pt>
                <c:pt idx="1483">
                  <c:v>168</c:v>
                </c:pt>
                <c:pt idx="1484">
                  <c:v>163</c:v>
                </c:pt>
                <c:pt idx="1485">
                  <c:v>167</c:v>
                </c:pt>
                <c:pt idx="1486">
                  <c:v>#N/A</c:v>
                </c:pt>
                <c:pt idx="1487">
                  <c:v>128</c:v>
                </c:pt>
                <c:pt idx="1488">
                  <c:v>131</c:v>
                </c:pt>
                <c:pt idx="1489">
                  <c:v>130</c:v>
                </c:pt>
                <c:pt idx="1490">
                  <c:v>130</c:v>
                </c:pt>
                <c:pt idx="1491">
                  <c:v>131</c:v>
                </c:pt>
                <c:pt idx="1492">
                  <c:v>132</c:v>
                </c:pt>
                <c:pt idx="1493">
                  <c:v>130</c:v>
                </c:pt>
                <c:pt idx="1494">
                  <c:v>129</c:v>
                </c:pt>
                <c:pt idx="1495">
                  <c:v>128</c:v>
                </c:pt>
                <c:pt idx="1496">
                  <c:v>129</c:v>
                </c:pt>
                <c:pt idx="1497">
                  <c:v>132</c:v>
                </c:pt>
                <c:pt idx="1498">
                  <c:v>129</c:v>
                </c:pt>
                <c:pt idx="1499">
                  <c:v>131</c:v>
                </c:pt>
                <c:pt idx="1500">
                  <c:v>132</c:v>
                </c:pt>
                <c:pt idx="1501">
                  <c:v>128</c:v>
                </c:pt>
                <c:pt idx="1502">
                  <c:v>128</c:v>
                </c:pt>
                <c:pt idx="1503">
                  <c:v>132</c:v>
                </c:pt>
                <c:pt idx="1504">
                  <c:v>131</c:v>
                </c:pt>
                <c:pt idx="1505">
                  <c:v>132</c:v>
                </c:pt>
                <c:pt idx="1506">
                  <c:v>131</c:v>
                </c:pt>
                <c:pt idx="1507">
                  <c:v>143</c:v>
                </c:pt>
                <c:pt idx="1508">
                  <c:v>144</c:v>
                </c:pt>
                <c:pt idx="1509">
                  <c:v>142</c:v>
                </c:pt>
                <c:pt idx="1510">
                  <c:v>141</c:v>
                </c:pt>
                <c:pt idx="1511">
                  <c:v>144</c:v>
                </c:pt>
                <c:pt idx="1512">
                  <c:v>142</c:v>
                </c:pt>
                <c:pt idx="1513">
                  <c:v>142</c:v>
                </c:pt>
                <c:pt idx="1514">
                  <c:v>142</c:v>
                </c:pt>
                <c:pt idx="1515">
                  <c:v>142</c:v>
                </c:pt>
                <c:pt idx="1516">
                  <c:v>141</c:v>
                </c:pt>
                <c:pt idx="1517">
                  <c:v>141</c:v>
                </c:pt>
                <c:pt idx="1518">
                  <c:v>143</c:v>
                </c:pt>
                <c:pt idx="1519">
                  <c:v>142</c:v>
                </c:pt>
                <c:pt idx="1520">
                  <c:v>143</c:v>
                </c:pt>
                <c:pt idx="1521">
                  <c:v>144</c:v>
                </c:pt>
                <c:pt idx="1522">
                  <c:v>142</c:v>
                </c:pt>
                <c:pt idx="1523">
                  <c:v>142</c:v>
                </c:pt>
                <c:pt idx="1524">
                  <c:v>141</c:v>
                </c:pt>
                <c:pt idx="1525">
                  <c:v>142</c:v>
                </c:pt>
                <c:pt idx="1526">
                  <c:v>145</c:v>
                </c:pt>
                <c:pt idx="1527">
                  <c:v>150</c:v>
                </c:pt>
                <c:pt idx="1528">
                  <c:v>151</c:v>
                </c:pt>
                <c:pt idx="1529">
                  <c:v>150</c:v>
                </c:pt>
                <c:pt idx="1530">
                  <c:v>149</c:v>
                </c:pt>
                <c:pt idx="1531">
                  <c:v>147</c:v>
                </c:pt>
                <c:pt idx="1532">
                  <c:v>149</c:v>
                </c:pt>
                <c:pt idx="1533">
                  <c:v>148</c:v>
                </c:pt>
                <c:pt idx="1534">
                  <c:v>148</c:v>
                </c:pt>
                <c:pt idx="1535">
                  <c:v>151</c:v>
                </c:pt>
                <c:pt idx="1536">
                  <c:v>147</c:v>
                </c:pt>
                <c:pt idx="1537">
                  <c:v>152</c:v>
                </c:pt>
                <c:pt idx="1538">
                  <c:v>150</c:v>
                </c:pt>
                <c:pt idx="1539">
                  <c:v>148</c:v>
                </c:pt>
                <c:pt idx="1540">
                  <c:v>152</c:v>
                </c:pt>
                <c:pt idx="1541">
                  <c:v>147</c:v>
                </c:pt>
                <c:pt idx="1542">
                  <c:v>148</c:v>
                </c:pt>
                <c:pt idx="1543">
                  <c:v>149</c:v>
                </c:pt>
                <c:pt idx="1544">
                  <c:v>152</c:v>
                </c:pt>
                <c:pt idx="1545">
                  <c:v>150</c:v>
                </c:pt>
                <c:pt idx="1546">
                  <c:v>147</c:v>
                </c:pt>
                <c:pt idx="1547">
                  <c:v>115</c:v>
                </c:pt>
                <c:pt idx="1548">
                  <c:v>115</c:v>
                </c:pt>
                <c:pt idx="1549">
                  <c:v>115</c:v>
                </c:pt>
                <c:pt idx="1550">
                  <c:v>117</c:v>
                </c:pt>
                <c:pt idx="1551">
                  <c:v>117</c:v>
                </c:pt>
                <c:pt idx="1552">
                  <c:v>117</c:v>
                </c:pt>
                <c:pt idx="1553">
                  <c:v>117</c:v>
                </c:pt>
                <c:pt idx="1554">
                  <c:v>117</c:v>
                </c:pt>
                <c:pt idx="1555">
                  <c:v>114</c:v>
                </c:pt>
                <c:pt idx="1556">
                  <c:v>117</c:v>
                </c:pt>
                <c:pt idx="1557">
                  <c:v>117</c:v>
                </c:pt>
                <c:pt idx="1558">
                  <c:v>116</c:v>
                </c:pt>
                <c:pt idx="1559">
                  <c:v>117</c:v>
                </c:pt>
                <c:pt idx="1560">
                  <c:v>115</c:v>
                </c:pt>
                <c:pt idx="1561">
                  <c:v>116</c:v>
                </c:pt>
                <c:pt idx="1562">
                  <c:v>116</c:v>
                </c:pt>
                <c:pt idx="1563">
                  <c:v>116</c:v>
                </c:pt>
                <c:pt idx="1564">
                  <c:v>118</c:v>
                </c:pt>
                <c:pt idx="1565">
                  <c:v>118</c:v>
                </c:pt>
                <c:pt idx="1566">
                  <c:v>114</c:v>
                </c:pt>
                <c:pt idx="1567">
                  <c:v>123</c:v>
                </c:pt>
                <c:pt idx="1568">
                  <c:v>121</c:v>
                </c:pt>
                <c:pt idx="1569">
                  <c:v>120</c:v>
                </c:pt>
                <c:pt idx="1570">
                  <c:v>122</c:v>
                </c:pt>
                <c:pt idx="1571">
                  <c:v>122</c:v>
                </c:pt>
                <c:pt idx="1572">
                  <c:v>120</c:v>
                </c:pt>
                <c:pt idx="1573">
                  <c:v>120</c:v>
                </c:pt>
                <c:pt idx="1574">
                  <c:v>122</c:v>
                </c:pt>
                <c:pt idx="1575">
                  <c:v>121</c:v>
                </c:pt>
                <c:pt idx="1576">
                  <c:v>120</c:v>
                </c:pt>
                <c:pt idx="1577">
                  <c:v>121</c:v>
                </c:pt>
                <c:pt idx="1578">
                  <c:v>118</c:v>
                </c:pt>
                <c:pt idx="1579">
                  <c:v>119</c:v>
                </c:pt>
                <c:pt idx="1580">
                  <c:v>120</c:v>
                </c:pt>
                <c:pt idx="1581">
                  <c:v>121</c:v>
                </c:pt>
                <c:pt idx="1582">
                  <c:v>118</c:v>
                </c:pt>
                <c:pt idx="1583">
                  <c:v>121</c:v>
                </c:pt>
                <c:pt idx="1584">
                  <c:v>121</c:v>
                </c:pt>
                <c:pt idx="1585">
                  <c:v>121</c:v>
                </c:pt>
                <c:pt idx="1586">
                  <c:v>119</c:v>
                </c:pt>
                <c:pt idx="1587">
                  <c:v>173</c:v>
                </c:pt>
                <c:pt idx="1588">
                  <c:v>168</c:v>
                </c:pt>
                <c:pt idx="1589">
                  <c:v>172</c:v>
                </c:pt>
                <c:pt idx="1590">
                  <c:v>169</c:v>
                </c:pt>
                <c:pt idx="1591">
                  <c:v>170</c:v>
                </c:pt>
                <c:pt idx="1592">
                  <c:v>170</c:v>
                </c:pt>
                <c:pt idx="1593">
                  <c:v>171</c:v>
                </c:pt>
                <c:pt idx="1594">
                  <c:v>172</c:v>
                </c:pt>
                <c:pt idx="1595">
                  <c:v>171</c:v>
                </c:pt>
                <c:pt idx="1596">
                  <c:v>173</c:v>
                </c:pt>
                <c:pt idx="1597">
                  <c:v>168</c:v>
                </c:pt>
                <c:pt idx="1598">
                  <c:v>168</c:v>
                </c:pt>
                <c:pt idx="1599">
                  <c:v>168</c:v>
                </c:pt>
                <c:pt idx="1600">
                  <c:v>168</c:v>
                </c:pt>
                <c:pt idx="1601">
                  <c:v>167</c:v>
                </c:pt>
                <c:pt idx="1602">
                  <c:v>165</c:v>
                </c:pt>
                <c:pt idx="1603">
                  <c:v>164</c:v>
                </c:pt>
                <c:pt idx="1604">
                  <c:v>168</c:v>
                </c:pt>
                <c:pt idx="1605">
                  <c:v>165</c:v>
                </c:pt>
                <c:pt idx="1606">
                  <c:v>168</c:v>
                </c:pt>
                <c:pt idx="1607">
                  <c:v>159</c:v>
                </c:pt>
                <c:pt idx="1608">
                  <c:v>159</c:v>
                </c:pt>
                <c:pt idx="1609">
                  <c:v>158</c:v>
                </c:pt>
                <c:pt idx="1610">
                  <c:v>158</c:v>
                </c:pt>
                <c:pt idx="1611">
                  <c:v>161</c:v>
                </c:pt>
                <c:pt idx="1612">
                  <c:v>160</c:v>
                </c:pt>
                <c:pt idx="1613">
                  <c:v>160</c:v>
                </c:pt>
                <c:pt idx="1614">
                  <c:v>160</c:v>
                </c:pt>
                <c:pt idx="1615">
                  <c:v>159</c:v>
                </c:pt>
                <c:pt idx="1616">
                  <c:v>157</c:v>
                </c:pt>
                <c:pt idx="1617">
                  <c:v>152</c:v>
                </c:pt>
                <c:pt idx="1618">
                  <c:v>157</c:v>
                </c:pt>
                <c:pt idx="1619">
                  <c:v>155</c:v>
                </c:pt>
                <c:pt idx="1620">
                  <c:v>157</c:v>
                </c:pt>
                <c:pt idx="1621">
                  <c:v>156</c:v>
                </c:pt>
                <c:pt idx="1622">
                  <c:v>155</c:v>
                </c:pt>
                <c:pt idx="1623">
                  <c:v>93</c:v>
                </c:pt>
                <c:pt idx="1624">
                  <c:v>153</c:v>
                </c:pt>
                <c:pt idx="1625">
                  <c:v>155</c:v>
                </c:pt>
                <c:pt idx="1626">
                  <c:v>#N/A</c:v>
                </c:pt>
                <c:pt idx="1627">
                  <c:v>132</c:v>
                </c:pt>
                <c:pt idx="1628">
                  <c:v>129</c:v>
                </c:pt>
                <c:pt idx="1629">
                  <c:v>130</c:v>
                </c:pt>
                <c:pt idx="1630">
                  <c:v>132</c:v>
                </c:pt>
                <c:pt idx="1631">
                  <c:v>130</c:v>
                </c:pt>
                <c:pt idx="1632">
                  <c:v>129</c:v>
                </c:pt>
                <c:pt idx="1633">
                  <c:v>129</c:v>
                </c:pt>
                <c:pt idx="1634">
                  <c:v>128</c:v>
                </c:pt>
                <c:pt idx="1635">
                  <c:v>129</c:v>
                </c:pt>
                <c:pt idx="1636">
                  <c:v>132</c:v>
                </c:pt>
                <c:pt idx="1637">
                  <c:v>128</c:v>
                </c:pt>
                <c:pt idx="1638">
                  <c:v>128</c:v>
                </c:pt>
                <c:pt idx="1639">
                  <c:v>126</c:v>
                </c:pt>
                <c:pt idx="1640">
                  <c:v>126</c:v>
                </c:pt>
                <c:pt idx="1641">
                  <c:v>127</c:v>
                </c:pt>
                <c:pt idx="1642">
                  <c:v>126</c:v>
                </c:pt>
                <c:pt idx="1643">
                  <c:v>126</c:v>
                </c:pt>
                <c:pt idx="1644">
                  <c:v>127</c:v>
                </c:pt>
                <c:pt idx="1645">
                  <c:v>126</c:v>
                </c:pt>
                <c:pt idx="1646">
                  <c:v>126</c:v>
                </c:pt>
                <c:pt idx="1647">
                  <c:v>144</c:v>
                </c:pt>
                <c:pt idx="1648">
                  <c:v>142</c:v>
                </c:pt>
                <c:pt idx="1649">
                  <c:v>144</c:v>
                </c:pt>
                <c:pt idx="1650">
                  <c:v>144</c:v>
                </c:pt>
                <c:pt idx="1651">
                  <c:v>141</c:v>
                </c:pt>
                <c:pt idx="1652">
                  <c:v>142</c:v>
                </c:pt>
                <c:pt idx="1653">
                  <c:v>145</c:v>
                </c:pt>
                <c:pt idx="1654">
                  <c:v>144</c:v>
                </c:pt>
                <c:pt idx="1655">
                  <c:v>143</c:v>
                </c:pt>
                <c:pt idx="1656">
                  <c:v>144</c:v>
                </c:pt>
                <c:pt idx="1657">
                  <c:v>140</c:v>
                </c:pt>
                <c:pt idx="1658">
                  <c:v>139</c:v>
                </c:pt>
                <c:pt idx="1659">
                  <c:v>141</c:v>
                </c:pt>
                <c:pt idx="1660">
                  <c:v>138</c:v>
                </c:pt>
                <c:pt idx="1661">
                  <c:v>139</c:v>
                </c:pt>
                <c:pt idx="1662">
                  <c:v>141</c:v>
                </c:pt>
                <c:pt idx="1663">
                  <c:v>139</c:v>
                </c:pt>
                <c:pt idx="1664">
                  <c:v>139</c:v>
                </c:pt>
                <c:pt idx="1665">
                  <c:v>141</c:v>
                </c:pt>
                <c:pt idx="1666">
                  <c:v>137</c:v>
                </c:pt>
                <c:pt idx="1667">
                  <c:v>#N/A</c:v>
                </c:pt>
                <c:pt idx="1668">
                  <c:v>#N/A</c:v>
                </c:pt>
                <c:pt idx="1669">
                  <c:v>111</c:v>
                </c:pt>
                <c:pt idx="1670">
                  <c:v>109</c:v>
                </c:pt>
                <c:pt idx="1671">
                  <c:v>108</c:v>
                </c:pt>
                <c:pt idx="1672">
                  <c:v>110</c:v>
                </c:pt>
                <c:pt idx="1673">
                  <c:v>109</c:v>
                </c:pt>
                <c:pt idx="1674">
                  <c:v>110</c:v>
                </c:pt>
                <c:pt idx="1675">
                  <c:v>110</c:v>
                </c:pt>
                <c:pt idx="1676">
                  <c:v>107</c:v>
                </c:pt>
                <c:pt idx="1677">
                  <c:v>108</c:v>
                </c:pt>
                <c:pt idx="1678">
                  <c:v>108</c:v>
                </c:pt>
                <c:pt idx="1679">
                  <c:v>108</c:v>
                </c:pt>
                <c:pt idx="1680">
                  <c:v>107</c:v>
                </c:pt>
                <c:pt idx="1681">
                  <c:v>108</c:v>
                </c:pt>
                <c:pt idx="1682">
                  <c:v>109</c:v>
                </c:pt>
                <c:pt idx="1683">
                  <c:v>107</c:v>
                </c:pt>
                <c:pt idx="1684">
                  <c:v>109</c:v>
                </c:pt>
                <c:pt idx="1685">
                  <c:v>107</c:v>
                </c:pt>
                <c:pt idx="1686">
                  <c:v>#N/A</c:v>
                </c:pt>
                <c:pt idx="1687">
                  <c:v>138</c:v>
                </c:pt>
                <c:pt idx="1688">
                  <c:v>135</c:v>
                </c:pt>
                <c:pt idx="1689">
                  <c:v>137</c:v>
                </c:pt>
                <c:pt idx="1690">
                  <c:v>135</c:v>
                </c:pt>
                <c:pt idx="1691">
                  <c:v>136</c:v>
                </c:pt>
                <c:pt idx="1692">
                  <c:v>138</c:v>
                </c:pt>
                <c:pt idx="1693">
                  <c:v>136</c:v>
                </c:pt>
                <c:pt idx="1694">
                  <c:v>138</c:v>
                </c:pt>
                <c:pt idx="1695">
                  <c:v>135</c:v>
                </c:pt>
                <c:pt idx="1696">
                  <c:v>127</c:v>
                </c:pt>
                <c:pt idx="1697">
                  <c:v>127</c:v>
                </c:pt>
                <c:pt idx="1698">
                  <c:v>129</c:v>
                </c:pt>
                <c:pt idx="1699">
                  <c:v>130</c:v>
                </c:pt>
                <c:pt idx="1700">
                  <c:v>127</c:v>
                </c:pt>
                <c:pt idx="1701">
                  <c:v>127</c:v>
                </c:pt>
                <c:pt idx="1702">
                  <c:v>129</c:v>
                </c:pt>
                <c:pt idx="1703">
                  <c:v>127</c:v>
                </c:pt>
                <c:pt idx="1704">
                  <c:v>130</c:v>
                </c:pt>
                <c:pt idx="1705">
                  <c:v>129</c:v>
                </c:pt>
                <c:pt idx="1706">
                  <c:v>121</c:v>
                </c:pt>
                <c:pt idx="1707">
                  <c:v>119</c:v>
                </c:pt>
                <c:pt idx="1708">
                  <c:v>119</c:v>
                </c:pt>
                <c:pt idx="1709">
                  <c:v>123</c:v>
                </c:pt>
                <c:pt idx="1710">
                  <c:v>121</c:v>
                </c:pt>
                <c:pt idx="1711">
                  <c:v>120</c:v>
                </c:pt>
                <c:pt idx="1712">
                  <c:v>120</c:v>
                </c:pt>
                <c:pt idx="1713">
                  <c:v>120</c:v>
                </c:pt>
                <c:pt idx="1714">
                  <c:v>120</c:v>
                </c:pt>
                <c:pt idx="1715">
                  <c:v>120</c:v>
                </c:pt>
                <c:pt idx="1716">
                  <c:v>116</c:v>
                </c:pt>
                <c:pt idx="1717">
                  <c:v>114</c:v>
                </c:pt>
                <c:pt idx="1718">
                  <c:v>115</c:v>
                </c:pt>
                <c:pt idx="1719">
                  <c:v>116</c:v>
                </c:pt>
                <c:pt idx="1720">
                  <c:v>113</c:v>
                </c:pt>
                <c:pt idx="1721">
                  <c:v>115</c:v>
                </c:pt>
                <c:pt idx="1722">
                  <c:v>115</c:v>
                </c:pt>
                <c:pt idx="1723">
                  <c:v>113</c:v>
                </c:pt>
                <c:pt idx="1724">
                  <c:v>115</c:v>
                </c:pt>
                <c:pt idx="1725">
                  <c:v>116</c:v>
                </c:pt>
                <c:pt idx="1726">
                  <c:v>113</c:v>
                </c:pt>
                <c:pt idx="1727">
                  <c:v>110</c:v>
                </c:pt>
                <c:pt idx="1728">
                  <c:v>110</c:v>
                </c:pt>
                <c:pt idx="1729">
                  <c:v>112</c:v>
                </c:pt>
                <c:pt idx="1730">
                  <c:v>110</c:v>
                </c:pt>
                <c:pt idx="1731">
                  <c:v>111</c:v>
                </c:pt>
                <c:pt idx="1732">
                  <c:v>111</c:v>
                </c:pt>
                <c:pt idx="1733">
                  <c:v>111</c:v>
                </c:pt>
                <c:pt idx="1734">
                  <c:v>112</c:v>
                </c:pt>
                <c:pt idx="1735">
                  <c:v>111</c:v>
                </c:pt>
                <c:pt idx="1736">
                  <c:v>105</c:v>
                </c:pt>
                <c:pt idx="1737">
                  <c:v>106</c:v>
                </c:pt>
                <c:pt idx="1738">
                  <c:v>104</c:v>
                </c:pt>
                <c:pt idx="1739">
                  <c:v>106</c:v>
                </c:pt>
                <c:pt idx="1740">
                  <c:v>106</c:v>
                </c:pt>
                <c:pt idx="1741">
                  <c:v>104</c:v>
                </c:pt>
                <c:pt idx="1742">
                  <c:v>104</c:v>
                </c:pt>
                <c:pt idx="1743">
                  <c:v>105</c:v>
                </c:pt>
                <c:pt idx="1744">
                  <c:v>106</c:v>
                </c:pt>
                <c:pt idx="1745">
                  <c:v>106</c:v>
                </c:pt>
                <c:pt idx="1746">
                  <c:v>170</c:v>
                </c:pt>
                <c:pt idx="1747">
                  <c:v>172</c:v>
                </c:pt>
                <c:pt idx="1748">
                  <c:v>168</c:v>
                </c:pt>
                <c:pt idx="1749">
                  <c:v>169</c:v>
                </c:pt>
                <c:pt idx="1750">
                  <c:v>173</c:v>
                </c:pt>
                <c:pt idx="1751">
                  <c:v>168</c:v>
                </c:pt>
                <c:pt idx="1752">
                  <c:v>172</c:v>
                </c:pt>
                <c:pt idx="1753">
                  <c:v>173</c:v>
                </c:pt>
                <c:pt idx="1754">
                  <c:v>169</c:v>
                </c:pt>
                <c:pt idx="1755">
                  <c:v>168</c:v>
                </c:pt>
                <c:pt idx="1756">
                  <c:v>159</c:v>
                </c:pt>
                <c:pt idx="1757">
                  <c:v>159</c:v>
                </c:pt>
                <c:pt idx="1758">
                  <c:v>163</c:v>
                </c:pt>
                <c:pt idx="1759">
                  <c:v>159</c:v>
                </c:pt>
                <c:pt idx="1760">
                  <c:v>160</c:v>
                </c:pt>
                <c:pt idx="1761">
                  <c:v>162</c:v>
                </c:pt>
                <c:pt idx="1762">
                  <c:v>163</c:v>
                </c:pt>
                <c:pt idx="1763">
                  <c:v>163</c:v>
                </c:pt>
                <c:pt idx="1764">
                  <c:v>163</c:v>
                </c:pt>
                <c:pt idx="1765">
                  <c:v>162</c:v>
                </c:pt>
                <c:pt idx="1766">
                  <c:v>148</c:v>
                </c:pt>
                <c:pt idx="1767">
                  <c:v>148</c:v>
                </c:pt>
                <c:pt idx="1768">
                  <c:v>150</c:v>
                </c:pt>
                <c:pt idx="1769">
                  <c:v>146</c:v>
                </c:pt>
                <c:pt idx="1770">
                  <c:v>147</c:v>
                </c:pt>
                <c:pt idx="1771">
                  <c:v>145</c:v>
                </c:pt>
                <c:pt idx="1772">
                  <c:v>147</c:v>
                </c:pt>
                <c:pt idx="1773">
                  <c:v>150</c:v>
                </c:pt>
                <c:pt idx="1774">
                  <c:v>149</c:v>
                </c:pt>
                <c:pt idx="1775">
                  <c:v>140</c:v>
                </c:pt>
                <c:pt idx="1776">
                  <c:v>142</c:v>
                </c:pt>
                <c:pt idx="1777">
                  <c:v>141</c:v>
                </c:pt>
                <c:pt idx="1778">
                  <c:v>137</c:v>
                </c:pt>
                <c:pt idx="1779">
                  <c:v>140</c:v>
                </c:pt>
                <c:pt idx="1780">
                  <c:v>140</c:v>
                </c:pt>
                <c:pt idx="1781">
                  <c:v>142</c:v>
                </c:pt>
                <c:pt idx="1782">
                  <c:v>138</c:v>
                </c:pt>
                <c:pt idx="1783">
                  <c:v>140</c:v>
                </c:pt>
                <c:pt idx="1784">
                  <c:v>138</c:v>
                </c:pt>
                <c:pt idx="1785">
                  <c:v>74</c:v>
                </c:pt>
                <c:pt idx="1786">
                  <c:v>73</c:v>
                </c:pt>
                <c:pt idx="1787">
                  <c:v>74</c:v>
                </c:pt>
                <c:pt idx="1788">
                  <c:v>73</c:v>
                </c:pt>
                <c:pt idx="1789">
                  <c:v>73</c:v>
                </c:pt>
                <c:pt idx="1790">
                  <c:v>73</c:v>
                </c:pt>
                <c:pt idx="1791">
                  <c:v>72</c:v>
                </c:pt>
                <c:pt idx="1792">
                  <c:v>74</c:v>
                </c:pt>
                <c:pt idx="1793">
                  <c:v>72</c:v>
                </c:pt>
                <c:pt idx="1794">
                  <c:v>74</c:v>
                </c:pt>
                <c:pt idx="1795">
                  <c:v>70</c:v>
                </c:pt>
                <c:pt idx="1796">
                  <c:v>70</c:v>
                </c:pt>
                <c:pt idx="1797">
                  <c:v>70</c:v>
                </c:pt>
                <c:pt idx="1798">
                  <c:v>70</c:v>
                </c:pt>
                <c:pt idx="1799">
                  <c:v>70</c:v>
                </c:pt>
                <c:pt idx="1800">
                  <c:v>70</c:v>
                </c:pt>
                <c:pt idx="1801">
                  <c:v>70</c:v>
                </c:pt>
                <c:pt idx="1802">
                  <c:v>70</c:v>
                </c:pt>
                <c:pt idx="1803">
                  <c:v>70</c:v>
                </c:pt>
                <c:pt idx="1804">
                  <c:v>70</c:v>
                </c:pt>
                <c:pt idx="1805">
                  <c:v>78</c:v>
                </c:pt>
                <c:pt idx="1806">
                  <c:v>77</c:v>
                </c:pt>
                <c:pt idx="1807">
                  <c:v>77</c:v>
                </c:pt>
                <c:pt idx="1808">
                  <c:v>77</c:v>
                </c:pt>
                <c:pt idx="1809">
                  <c:v>78</c:v>
                </c:pt>
                <c:pt idx="1810">
                  <c:v>77</c:v>
                </c:pt>
                <c:pt idx="1811">
                  <c:v>78</c:v>
                </c:pt>
                <c:pt idx="1812">
                  <c:v>76</c:v>
                </c:pt>
                <c:pt idx="1813">
                  <c:v>76</c:v>
                </c:pt>
                <c:pt idx="1814">
                  <c:v>77</c:v>
                </c:pt>
                <c:pt idx="1815">
                  <c:v>70</c:v>
                </c:pt>
                <c:pt idx="1816">
                  <c:v>70</c:v>
                </c:pt>
                <c:pt idx="1817">
                  <c:v>70</c:v>
                </c:pt>
                <c:pt idx="1818">
                  <c:v>70</c:v>
                </c:pt>
                <c:pt idx="1819">
                  <c:v>70</c:v>
                </c:pt>
                <c:pt idx="1820">
                  <c:v>70</c:v>
                </c:pt>
                <c:pt idx="1821">
                  <c:v>70</c:v>
                </c:pt>
                <c:pt idx="1822">
                  <c:v>70</c:v>
                </c:pt>
                <c:pt idx="1823">
                  <c:v>70</c:v>
                </c:pt>
                <c:pt idx="1824">
                  <c:v>70</c:v>
                </c:pt>
                <c:pt idx="1825">
                  <c:v>70</c:v>
                </c:pt>
                <c:pt idx="1826">
                  <c:v>70</c:v>
                </c:pt>
                <c:pt idx="1827">
                  <c:v>70</c:v>
                </c:pt>
                <c:pt idx="1828">
                  <c:v>70</c:v>
                </c:pt>
                <c:pt idx="1829">
                  <c:v>70</c:v>
                </c:pt>
                <c:pt idx="1830">
                  <c:v>70</c:v>
                </c:pt>
                <c:pt idx="1831">
                  <c:v>70</c:v>
                </c:pt>
                <c:pt idx="1832">
                  <c:v>70</c:v>
                </c:pt>
                <c:pt idx="1833">
                  <c:v>70</c:v>
                </c:pt>
                <c:pt idx="1834">
                  <c:v>70</c:v>
                </c:pt>
                <c:pt idx="1835">
                  <c:v>87</c:v>
                </c:pt>
                <c:pt idx="1836">
                  <c:v>87</c:v>
                </c:pt>
                <c:pt idx="1837">
                  <c:v>88</c:v>
                </c:pt>
                <c:pt idx="1838">
                  <c:v>88</c:v>
                </c:pt>
                <c:pt idx="1839">
                  <c:v>86</c:v>
                </c:pt>
                <c:pt idx="1840">
                  <c:v>89</c:v>
                </c:pt>
                <c:pt idx="1841">
                  <c:v>89</c:v>
                </c:pt>
                <c:pt idx="1842">
                  <c:v>87</c:v>
                </c:pt>
                <c:pt idx="1843">
                  <c:v>88</c:v>
                </c:pt>
                <c:pt idx="1844">
                  <c:v>86</c:v>
                </c:pt>
                <c:pt idx="1845">
                  <c:v>95</c:v>
                </c:pt>
                <c:pt idx="1846">
                  <c:v>94</c:v>
                </c:pt>
                <c:pt idx="1847">
                  <c:v>95</c:v>
                </c:pt>
                <c:pt idx="1848">
                  <c:v>94</c:v>
                </c:pt>
                <c:pt idx="1849">
                  <c:v>94</c:v>
                </c:pt>
                <c:pt idx="1850">
                  <c:v>94</c:v>
                </c:pt>
                <c:pt idx="1851">
                  <c:v>94</c:v>
                </c:pt>
                <c:pt idx="1852">
                  <c:v>95</c:v>
                </c:pt>
                <c:pt idx="1853">
                  <c:v>93</c:v>
                </c:pt>
                <c:pt idx="1854">
                  <c:v>95</c:v>
                </c:pt>
              </c:numCache>
            </c:numRef>
          </c:xVal>
          <c:yVal>
            <c:numRef>
              <c:f>output!$U$2:$U$1980</c:f>
              <c:numCache>
                <c:formatCode>General</c:formatCode>
                <c:ptCount val="1979"/>
                <c:pt idx="0">
                  <c:v>0</c:v>
                </c:pt>
                <c:pt idx="1">
                  <c:v>0.58159722222222221</c:v>
                </c:pt>
                <c:pt idx="2">
                  <c:v>0.58229166666666665</c:v>
                </c:pt>
                <c:pt idx="3">
                  <c:v>0.57777777777777772</c:v>
                </c:pt>
                <c:pt idx="4">
                  <c:v>0.58715277777777775</c:v>
                </c:pt>
                <c:pt idx="5">
                  <c:v>0.57673611111111112</c:v>
                </c:pt>
                <c:pt idx="6">
                  <c:v>0.58298611111111109</c:v>
                </c:pt>
                <c:pt idx="7">
                  <c:v>0.58750000000000002</c:v>
                </c:pt>
                <c:pt idx="8">
                  <c:v>0.58159722222222221</c:v>
                </c:pt>
                <c:pt idx="9">
                  <c:v>0.5878472222222223</c:v>
                </c:pt>
                <c:pt idx="10">
                  <c:v>0.51249999999999996</c:v>
                </c:pt>
                <c:pt idx="11">
                  <c:v>0.51284722222222223</c:v>
                </c:pt>
                <c:pt idx="12">
                  <c:v>0.52048611111111109</c:v>
                </c:pt>
                <c:pt idx="13">
                  <c:v>0.51354166666666667</c:v>
                </c:pt>
                <c:pt idx="14">
                  <c:v>0.52118055555555554</c:v>
                </c:pt>
                <c:pt idx="15">
                  <c:v>0.51180555555555551</c:v>
                </c:pt>
                <c:pt idx="16">
                  <c:v>0.51180555555555551</c:v>
                </c:pt>
                <c:pt idx="17">
                  <c:v>0.51215277777777779</c:v>
                </c:pt>
                <c:pt idx="18">
                  <c:v>0.51180555555555551</c:v>
                </c:pt>
                <c:pt idx="19">
                  <c:v>0.52326388888888886</c:v>
                </c:pt>
                <c:pt idx="20">
                  <c:v>0.67534722222222221</c:v>
                </c:pt>
                <c:pt idx="21">
                  <c:v>0.68888888888888888</c:v>
                </c:pt>
                <c:pt idx="22">
                  <c:v>0.68263888888888891</c:v>
                </c:pt>
                <c:pt idx="23">
                  <c:v>0.68194444444444435</c:v>
                </c:pt>
                <c:pt idx="24">
                  <c:v>0.6815972222222223</c:v>
                </c:pt>
                <c:pt idx="25">
                  <c:v>0.6875</c:v>
                </c:pt>
                <c:pt idx="26">
                  <c:v>0.68819444444444444</c:v>
                </c:pt>
                <c:pt idx="27">
                  <c:v>0.6791666666666667</c:v>
                </c:pt>
                <c:pt idx="28">
                  <c:v>0.68298611111111107</c:v>
                </c:pt>
                <c:pt idx="29">
                  <c:v>0.68888888888888888</c:v>
                </c:pt>
                <c:pt idx="30">
                  <c:v>0.86354166666666665</c:v>
                </c:pt>
                <c:pt idx="31">
                  <c:v>0.85798611111111112</c:v>
                </c:pt>
                <c:pt idx="32">
                  <c:v>0.86006944444444444</c:v>
                </c:pt>
                <c:pt idx="33">
                  <c:v>0.86145833333333333</c:v>
                </c:pt>
                <c:pt idx="34">
                  <c:v>0.87604166666666672</c:v>
                </c:pt>
                <c:pt idx="35">
                  <c:v>0.86631944444444442</c:v>
                </c:pt>
                <c:pt idx="36">
                  <c:v>0.87465277777777772</c:v>
                </c:pt>
                <c:pt idx="37">
                  <c:v>0.87638888888888888</c:v>
                </c:pt>
                <c:pt idx="38">
                  <c:v>0.87604166666666672</c:v>
                </c:pt>
                <c:pt idx="39">
                  <c:v>0.859375</c:v>
                </c:pt>
                <c:pt idx="40">
                  <c:v>0.68229166666666663</c:v>
                </c:pt>
                <c:pt idx="41">
                  <c:v>0.65798611111111105</c:v>
                </c:pt>
                <c:pt idx="42">
                  <c:v>0.65659722222222228</c:v>
                </c:pt>
                <c:pt idx="43">
                  <c:v>0.64930555555555558</c:v>
                </c:pt>
                <c:pt idx="44">
                  <c:v>0.65451388888888895</c:v>
                </c:pt>
                <c:pt idx="45">
                  <c:v>0.65451388888888895</c:v>
                </c:pt>
                <c:pt idx="46">
                  <c:v>0.6489583333333333</c:v>
                </c:pt>
                <c:pt idx="47">
                  <c:v>0.64583333333333337</c:v>
                </c:pt>
                <c:pt idx="48">
                  <c:v>0.65937500000000004</c:v>
                </c:pt>
                <c:pt idx="49">
                  <c:v>0.6586805555555556</c:v>
                </c:pt>
                <c:pt idx="50">
                  <c:v>0.7319444444444444</c:v>
                </c:pt>
                <c:pt idx="51">
                  <c:v>0.7319444444444444</c:v>
                </c:pt>
                <c:pt idx="52">
                  <c:v>0.72881944444444435</c:v>
                </c:pt>
                <c:pt idx="53">
                  <c:v>0.72673611111111103</c:v>
                </c:pt>
                <c:pt idx="54">
                  <c:v>0.7260416666666667</c:v>
                </c:pt>
                <c:pt idx="55">
                  <c:v>0.74062499999999998</c:v>
                </c:pt>
                <c:pt idx="56">
                  <c:v>0.73298611111111112</c:v>
                </c:pt>
                <c:pt idx="57">
                  <c:v>0.73888888888888893</c:v>
                </c:pt>
                <c:pt idx="58">
                  <c:v>0.7246527777777777</c:v>
                </c:pt>
                <c:pt idx="59">
                  <c:v>0.73298611111111112</c:v>
                </c:pt>
                <c:pt idx="60">
                  <c:v>0.66180555555555565</c:v>
                </c:pt>
                <c:pt idx="61">
                  <c:v>0.66527777777777775</c:v>
                </c:pt>
                <c:pt idx="62">
                  <c:v>0.66631944444444435</c:v>
                </c:pt>
                <c:pt idx="63">
                  <c:v>0.6659722222222223</c:v>
                </c:pt>
                <c:pt idx="64">
                  <c:v>0.6635416666666667</c:v>
                </c:pt>
                <c:pt idx="65">
                  <c:v>0.66493055555555558</c:v>
                </c:pt>
                <c:pt idx="66">
                  <c:v>0.66006944444444438</c:v>
                </c:pt>
                <c:pt idx="67">
                  <c:v>0.67048611111111112</c:v>
                </c:pt>
                <c:pt idx="68">
                  <c:v>0.66006944444444438</c:v>
                </c:pt>
                <c:pt idx="69">
                  <c:v>0.66423611111111103</c:v>
                </c:pt>
                <c:pt idx="70">
                  <c:v>0.5625</c:v>
                </c:pt>
                <c:pt idx="71">
                  <c:v>0.56527777777777777</c:v>
                </c:pt>
                <c:pt idx="72">
                  <c:v>0.57361111111111107</c:v>
                </c:pt>
                <c:pt idx="73">
                  <c:v>0.56805555555555565</c:v>
                </c:pt>
                <c:pt idx="74">
                  <c:v>0.57152777777777775</c:v>
                </c:pt>
                <c:pt idx="75">
                  <c:v>0.56388888888888888</c:v>
                </c:pt>
                <c:pt idx="76">
                  <c:v>0.56388888888888888</c:v>
                </c:pt>
                <c:pt idx="77">
                  <c:v>0.57326388888888891</c:v>
                </c:pt>
                <c:pt idx="78">
                  <c:v>0.57465277777777779</c:v>
                </c:pt>
                <c:pt idx="79">
                  <c:v>0.56319444444444444</c:v>
                </c:pt>
                <c:pt idx="80">
                  <c:v>0.51006944444444446</c:v>
                </c:pt>
                <c:pt idx="81">
                  <c:v>0.50069444444444444</c:v>
                </c:pt>
                <c:pt idx="82">
                  <c:v>0.50104166666666672</c:v>
                </c:pt>
                <c:pt idx="83">
                  <c:v>0.5072916666666667</c:v>
                </c:pt>
                <c:pt idx="84">
                  <c:v>0.50937500000000002</c:v>
                </c:pt>
                <c:pt idx="85">
                  <c:v>0.50520833333333337</c:v>
                </c:pt>
                <c:pt idx="86">
                  <c:v>0.50381944444444449</c:v>
                </c:pt>
                <c:pt idx="87">
                  <c:v>0.50416666666666665</c:v>
                </c:pt>
                <c:pt idx="88">
                  <c:v>0.50868055555555558</c:v>
                </c:pt>
                <c:pt idx="89">
                  <c:v>0.50868055555555558</c:v>
                </c:pt>
                <c:pt idx="90">
                  <c:v>0.6875</c:v>
                </c:pt>
                <c:pt idx="91">
                  <c:v>0.69374999999999998</c:v>
                </c:pt>
                <c:pt idx="92">
                  <c:v>0.69409722222222225</c:v>
                </c:pt>
                <c:pt idx="93">
                  <c:v>0.69409722222222225</c:v>
                </c:pt>
                <c:pt idx="94">
                  <c:v>0.68923611111111105</c:v>
                </c:pt>
                <c:pt idx="95">
                  <c:v>0.69756944444444435</c:v>
                </c:pt>
                <c:pt idx="96">
                  <c:v>0.69444444444444442</c:v>
                </c:pt>
                <c:pt idx="97">
                  <c:v>0.68958333333333333</c:v>
                </c:pt>
                <c:pt idx="98">
                  <c:v>0.68784722222222228</c:v>
                </c:pt>
                <c:pt idx="99">
                  <c:v>0.69930555555555562</c:v>
                </c:pt>
                <c:pt idx="100">
                  <c:v>0.64444444444444438</c:v>
                </c:pt>
                <c:pt idx="101">
                  <c:v>0.6430555555555556</c:v>
                </c:pt>
                <c:pt idx="102">
                  <c:v>0.63715277777777779</c:v>
                </c:pt>
                <c:pt idx="103">
                  <c:v>0.64131944444444444</c:v>
                </c:pt>
                <c:pt idx="104">
                  <c:v>0.63159722222222225</c:v>
                </c:pt>
                <c:pt idx="105">
                  <c:v>0.640625</c:v>
                </c:pt>
                <c:pt idx="106">
                  <c:v>0.64270833333333333</c:v>
                </c:pt>
                <c:pt idx="107">
                  <c:v>0.63888888888888895</c:v>
                </c:pt>
                <c:pt idx="108">
                  <c:v>0.6322916666666667</c:v>
                </c:pt>
                <c:pt idx="109">
                  <c:v>0.64444444444444438</c:v>
                </c:pt>
                <c:pt idx="110">
                  <c:v>0.8822916666666667</c:v>
                </c:pt>
                <c:pt idx="111">
                  <c:v>0.87916666666666665</c:v>
                </c:pt>
                <c:pt idx="112">
                  <c:v>0.89027777777777772</c:v>
                </c:pt>
                <c:pt idx="113">
                  <c:v>0.87673611111111105</c:v>
                </c:pt>
                <c:pt idx="114">
                  <c:v>0.87604166666666672</c:v>
                </c:pt>
                <c:pt idx="115">
                  <c:v>0.89166666666666672</c:v>
                </c:pt>
                <c:pt idx="116">
                  <c:v>0.87395833333333328</c:v>
                </c:pt>
                <c:pt idx="117">
                  <c:v>0.89201388888888888</c:v>
                </c:pt>
                <c:pt idx="118">
                  <c:v>0.89548611111111109</c:v>
                </c:pt>
                <c:pt idx="119">
                  <c:v>0.89548611111111109</c:v>
                </c:pt>
                <c:pt idx="120">
                  <c:v>0.56284722222222228</c:v>
                </c:pt>
                <c:pt idx="121">
                  <c:v>0.57499999999999996</c:v>
                </c:pt>
                <c:pt idx="122">
                  <c:v>0.57187500000000002</c:v>
                </c:pt>
                <c:pt idx="123">
                  <c:v>0.57187500000000002</c:v>
                </c:pt>
                <c:pt idx="124">
                  <c:v>0.56423611111111105</c:v>
                </c:pt>
                <c:pt idx="125">
                  <c:v>0.57152777777777775</c:v>
                </c:pt>
                <c:pt idx="126">
                  <c:v>0.56944444444444442</c:v>
                </c:pt>
                <c:pt idx="127">
                  <c:v>0.56423611111111105</c:v>
                </c:pt>
                <c:pt idx="128">
                  <c:v>0.5625</c:v>
                </c:pt>
                <c:pt idx="129">
                  <c:v>0.56631944444444438</c:v>
                </c:pt>
                <c:pt idx="130">
                  <c:v>0.50312500000000004</c:v>
                </c:pt>
                <c:pt idx="131">
                  <c:v>0.50069444444444444</c:v>
                </c:pt>
                <c:pt idx="132">
                  <c:v>0.50381944444444449</c:v>
                </c:pt>
                <c:pt idx="133">
                  <c:v>0.50104166666666672</c:v>
                </c:pt>
                <c:pt idx="134">
                  <c:v>0.50520833333333337</c:v>
                </c:pt>
                <c:pt idx="135">
                  <c:v>0.50173611111111116</c:v>
                </c:pt>
                <c:pt idx="136">
                  <c:v>0.50486111111111109</c:v>
                </c:pt>
                <c:pt idx="137">
                  <c:v>0.50277777777777777</c:v>
                </c:pt>
                <c:pt idx="138">
                  <c:v>0.50069444444444444</c:v>
                </c:pt>
                <c:pt idx="139">
                  <c:v>0.50104166666666672</c:v>
                </c:pt>
                <c:pt idx="140">
                  <c:v>0.77812499999999996</c:v>
                </c:pt>
                <c:pt idx="141">
                  <c:v>0.76493055555555556</c:v>
                </c:pt>
                <c:pt idx="142">
                  <c:v>0.76631944444444444</c:v>
                </c:pt>
                <c:pt idx="143">
                  <c:v>0.76354166666666667</c:v>
                </c:pt>
                <c:pt idx="144">
                  <c:v>0.76631944444444444</c:v>
                </c:pt>
                <c:pt idx="145">
                  <c:v>0.77638888888888891</c:v>
                </c:pt>
                <c:pt idx="146">
                  <c:v>0.77569444444444435</c:v>
                </c:pt>
                <c:pt idx="147">
                  <c:v>0.765625</c:v>
                </c:pt>
                <c:pt idx="148">
                  <c:v>0.76388888888888895</c:v>
                </c:pt>
                <c:pt idx="149">
                  <c:v>0.77569444444444435</c:v>
                </c:pt>
                <c:pt idx="150">
                  <c:v>0.55972222222222223</c:v>
                </c:pt>
                <c:pt idx="151">
                  <c:v>0.56944444444444442</c:v>
                </c:pt>
                <c:pt idx="152">
                  <c:v>0.56180555555555556</c:v>
                </c:pt>
                <c:pt idx="153">
                  <c:v>0.56215277777777772</c:v>
                </c:pt>
                <c:pt idx="154">
                  <c:v>0.56909722222222225</c:v>
                </c:pt>
                <c:pt idx="155">
                  <c:v>0.55937499999999996</c:v>
                </c:pt>
                <c:pt idx="156">
                  <c:v>0.56215277777777772</c:v>
                </c:pt>
                <c:pt idx="157">
                  <c:v>0.56562500000000004</c:v>
                </c:pt>
                <c:pt idx="158">
                  <c:v>0.56562500000000004</c:v>
                </c:pt>
                <c:pt idx="159">
                  <c:v>9.8958333333333329E-2</c:v>
                </c:pt>
                <c:pt idx="160">
                  <c:v>0.50312500000000004</c:v>
                </c:pt>
                <c:pt idx="161">
                  <c:v>0.50173611111111116</c:v>
                </c:pt>
                <c:pt idx="162">
                  <c:v>0.50034722222222217</c:v>
                </c:pt>
                <c:pt idx="163">
                  <c:v>0.50104166666666672</c:v>
                </c:pt>
                <c:pt idx="164">
                  <c:v>0.50173611111111116</c:v>
                </c:pt>
                <c:pt idx="165">
                  <c:v>0.49965277777777778</c:v>
                </c:pt>
                <c:pt idx="166">
                  <c:v>0.50312500000000004</c:v>
                </c:pt>
                <c:pt idx="167">
                  <c:v>0.49965277777777778</c:v>
                </c:pt>
                <c:pt idx="168">
                  <c:v>0.50416666666666665</c:v>
                </c:pt>
                <c:pt idx="169">
                  <c:v>0.6225694444444444</c:v>
                </c:pt>
                <c:pt idx="170">
                  <c:v>0.62951388888888893</c:v>
                </c:pt>
                <c:pt idx="171">
                  <c:v>0.63020833333333337</c:v>
                </c:pt>
                <c:pt idx="172">
                  <c:v>0.62395833333333328</c:v>
                </c:pt>
                <c:pt idx="173">
                  <c:v>0.62916666666666665</c:v>
                </c:pt>
                <c:pt idx="174">
                  <c:v>0.62604166666666672</c:v>
                </c:pt>
                <c:pt idx="175">
                  <c:v>0.63263888888888897</c:v>
                </c:pt>
                <c:pt idx="176">
                  <c:v>0.62916666666666665</c:v>
                </c:pt>
                <c:pt idx="177">
                  <c:v>0.62708333333333333</c:v>
                </c:pt>
                <c:pt idx="178">
                  <c:v>0.63194444444444442</c:v>
                </c:pt>
                <c:pt idx="179">
                  <c:v>0.37777777777777782</c:v>
                </c:pt>
                <c:pt idx="180">
                  <c:v>0.74375000000000002</c:v>
                </c:pt>
                <c:pt idx="181">
                  <c:v>0.74826388888888895</c:v>
                </c:pt>
                <c:pt idx="182">
                  <c:v>0.73159722222222223</c:v>
                </c:pt>
                <c:pt idx="183">
                  <c:v>0.73229166666666667</c:v>
                </c:pt>
                <c:pt idx="184">
                  <c:v>0.74479166666666663</c:v>
                </c:pt>
                <c:pt idx="185">
                  <c:v>0.74895833333333328</c:v>
                </c:pt>
                <c:pt idx="186">
                  <c:v>0.75624999999999998</c:v>
                </c:pt>
                <c:pt idx="187">
                  <c:v>0.7427083333333333</c:v>
                </c:pt>
                <c:pt idx="188">
                  <c:v>0.7475694444444444</c:v>
                </c:pt>
                <c:pt idx="189">
                  <c:v>-0.60833333333333328</c:v>
                </c:pt>
                <c:pt idx="190">
                  <c:v>0.62638888888888888</c:v>
                </c:pt>
                <c:pt idx="191">
                  <c:v>0.63993055555555556</c:v>
                </c:pt>
                <c:pt idx="192">
                  <c:v>0.63923611111111112</c:v>
                </c:pt>
                <c:pt idx="193">
                  <c:v>0.6322916666666667</c:v>
                </c:pt>
                <c:pt idx="194">
                  <c:v>0.63194444444444442</c:v>
                </c:pt>
                <c:pt idx="195">
                  <c:v>0.63993055555555556</c:v>
                </c:pt>
                <c:pt idx="196">
                  <c:v>0.62847222222222221</c:v>
                </c:pt>
                <c:pt idx="197">
                  <c:v>0.6274305555555556</c:v>
                </c:pt>
                <c:pt idx="198">
                  <c:v>0.63715277777777779</c:v>
                </c:pt>
                <c:pt idx="199">
                  <c:v>0.92638888888888893</c:v>
                </c:pt>
                <c:pt idx="200">
                  <c:v>0.9159722222222223</c:v>
                </c:pt>
                <c:pt idx="201">
                  <c:v>0.92743055555555565</c:v>
                </c:pt>
                <c:pt idx="202">
                  <c:v>0.94270833333333337</c:v>
                </c:pt>
                <c:pt idx="203">
                  <c:v>0.94236111111111109</c:v>
                </c:pt>
                <c:pt idx="204">
                  <c:v>0.92743055555555565</c:v>
                </c:pt>
                <c:pt idx="205">
                  <c:v>0.93229166666666663</c:v>
                </c:pt>
                <c:pt idx="206">
                  <c:v>0.92986111111111103</c:v>
                </c:pt>
                <c:pt idx="207">
                  <c:v>0.9315972222222223</c:v>
                </c:pt>
                <c:pt idx="208">
                  <c:v>0.9277777777777777</c:v>
                </c:pt>
                <c:pt idx="209">
                  <c:v>0.73993055555555565</c:v>
                </c:pt>
                <c:pt idx="210">
                  <c:v>0.7402777777777777</c:v>
                </c:pt>
                <c:pt idx="211">
                  <c:v>0.72986111111111107</c:v>
                </c:pt>
                <c:pt idx="212">
                  <c:v>0.74201388888888897</c:v>
                </c:pt>
                <c:pt idx="213">
                  <c:v>0.73159722222222223</c:v>
                </c:pt>
                <c:pt idx="214">
                  <c:v>0.73159722222222223</c:v>
                </c:pt>
                <c:pt idx="215">
                  <c:v>0.72986111111111107</c:v>
                </c:pt>
                <c:pt idx="216">
                  <c:v>0.73923611111111109</c:v>
                </c:pt>
                <c:pt idx="217">
                  <c:v>0.74201388888888897</c:v>
                </c:pt>
                <c:pt idx="218">
                  <c:v>0.73923611111111109</c:v>
                </c:pt>
                <c:pt idx="219">
                  <c:v>1.1954861111111112</c:v>
                </c:pt>
                <c:pt idx="220">
                  <c:v>1.4121527777777778</c:v>
                </c:pt>
                <c:pt idx="221">
                  <c:v>1.4121527777777778</c:v>
                </c:pt>
                <c:pt idx="222">
                  <c:v>1.4125000000000001</c:v>
                </c:pt>
                <c:pt idx="223">
                  <c:v>1.4121527777777778</c:v>
                </c:pt>
                <c:pt idx="224">
                  <c:v>1.4121527777777778</c:v>
                </c:pt>
                <c:pt idx="225">
                  <c:v>1.4121527777777778</c:v>
                </c:pt>
                <c:pt idx="226">
                  <c:v>1.4121527777777778</c:v>
                </c:pt>
                <c:pt idx="227">
                  <c:v>1.4125000000000001</c:v>
                </c:pt>
                <c:pt idx="228">
                  <c:v>1.4118055555555555</c:v>
                </c:pt>
                <c:pt idx="229">
                  <c:v>0.87534722222222228</c:v>
                </c:pt>
                <c:pt idx="230">
                  <c:v>0.87708333333333333</c:v>
                </c:pt>
                <c:pt idx="231">
                  <c:v>0.87916666666666665</c:v>
                </c:pt>
                <c:pt idx="232">
                  <c:v>0.87465277777777772</c:v>
                </c:pt>
                <c:pt idx="233">
                  <c:v>0.88194444444444442</c:v>
                </c:pt>
                <c:pt idx="234">
                  <c:v>0.87881944444444438</c:v>
                </c:pt>
                <c:pt idx="235">
                  <c:v>0.86354166666666665</c:v>
                </c:pt>
                <c:pt idx="236">
                  <c:v>0.87465277777777772</c:v>
                </c:pt>
                <c:pt idx="237">
                  <c:v>0.86354166666666665</c:v>
                </c:pt>
                <c:pt idx="238">
                  <c:v>0.87604166666666672</c:v>
                </c:pt>
                <c:pt idx="239">
                  <c:v>0.70868055555555565</c:v>
                </c:pt>
                <c:pt idx="240">
                  <c:v>0.70798611111111109</c:v>
                </c:pt>
                <c:pt idx="241">
                  <c:v>0.71180555555555558</c:v>
                </c:pt>
                <c:pt idx="242">
                  <c:v>0.70381944444444444</c:v>
                </c:pt>
                <c:pt idx="243">
                  <c:v>0.70729166666666665</c:v>
                </c:pt>
                <c:pt idx="244">
                  <c:v>0.70729166666666665</c:v>
                </c:pt>
                <c:pt idx="245">
                  <c:v>0.703125</c:v>
                </c:pt>
                <c:pt idx="246">
                  <c:v>0.71180555555555558</c:v>
                </c:pt>
                <c:pt idx="247">
                  <c:v>0.70381944444444444</c:v>
                </c:pt>
                <c:pt idx="248">
                  <c:v>0.70451388888888888</c:v>
                </c:pt>
                <c:pt idx="249">
                  <c:v>0.81215277777777772</c:v>
                </c:pt>
                <c:pt idx="250">
                  <c:v>0.82326388888888891</c:v>
                </c:pt>
                <c:pt idx="251">
                  <c:v>0.82986111111111105</c:v>
                </c:pt>
                <c:pt idx="252">
                  <c:v>0.81597222222222221</c:v>
                </c:pt>
                <c:pt idx="253">
                  <c:v>0.82291666666666663</c:v>
                </c:pt>
                <c:pt idx="254">
                  <c:v>0.82361111111111107</c:v>
                </c:pt>
                <c:pt idx="255">
                  <c:v>0.82847222222222228</c:v>
                </c:pt>
                <c:pt idx="256">
                  <c:v>0.82847222222222228</c:v>
                </c:pt>
                <c:pt idx="257">
                  <c:v>0.82951388888888888</c:v>
                </c:pt>
                <c:pt idx="258">
                  <c:v>0.82604166666666667</c:v>
                </c:pt>
                <c:pt idx="259">
                  <c:v>0.671875</c:v>
                </c:pt>
                <c:pt idx="260">
                  <c:v>0.66631944444444435</c:v>
                </c:pt>
                <c:pt idx="261">
                  <c:v>0.67743055555555565</c:v>
                </c:pt>
                <c:pt idx="262">
                  <c:v>0.67743055555555565</c:v>
                </c:pt>
                <c:pt idx="263">
                  <c:v>0.6659722222222223</c:v>
                </c:pt>
                <c:pt idx="264">
                  <c:v>0.66631944444444435</c:v>
                </c:pt>
                <c:pt idx="265">
                  <c:v>0.67708333333333337</c:v>
                </c:pt>
                <c:pt idx="266">
                  <c:v>0.67326388888888888</c:v>
                </c:pt>
                <c:pt idx="267">
                  <c:v>0.6777777777777777</c:v>
                </c:pt>
                <c:pt idx="268">
                  <c:v>0.77673611111111107</c:v>
                </c:pt>
                <c:pt idx="269">
                  <c:v>0.7788194444444444</c:v>
                </c:pt>
                <c:pt idx="270">
                  <c:v>0.78229166666666672</c:v>
                </c:pt>
                <c:pt idx="271">
                  <c:v>0.79201388888888891</c:v>
                </c:pt>
                <c:pt idx="272">
                  <c:v>0.79062500000000002</c:v>
                </c:pt>
                <c:pt idx="273">
                  <c:v>0.77673611111111107</c:v>
                </c:pt>
                <c:pt idx="274">
                  <c:v>0.77743055555555562</c:v>
                </c:pt>
                <c:pt idx="275">
                  <c:v>0.77916666666666667</c:v>
                </c:pt>
                <c:pt idx="276">
                  <c:v>0.77673611111111107</c:v>
                </c:pt>
                <c:pt idx="277">
                  <c:v>0.79166666666666663</c:v>
                </c:pt>
                <c:pt idx="278">
                  <c:v>0.65243055555555562</c:v>
                </c:pt>
                <c:pt idx="279">
                  <c:v>0.64756944444444442</c:v>
                </c:pt>
                <c:pt idx="280">
                  <c:v>0.65347222222222223</c:v>
                </c:pt>
                <c:pt idx="281">
                  <c:v>0.65520833333333328</c:v>
                </c:pt>
                <c:pt idx="282">
                  <c:v>0.6586805555555556</c:v>
                </c:pt>
                <c:pt idx="283">
                  <c:v>0.64756944444444442</c:v>
                </c:pt>
                <c:pt idx="284">
                  <c:v>0.65659722222222228</c:v>
                </c:pt>
                <c:pt idx="285">
                  <c:v>0.64756944444444442</c:v>
                </c:pt>
                <c:pt idx="286">
                  <c:v>0.65625</c:v>
                </c:pt>
                <c:pt idx="287">
                  <c:v>0.6586805555555556</c:v>
                </c:pt>
                <c:pt idx="288">
                  <c:v>#N/A</c:v>
                </c:pt>
                <c:pt idx="289">
                  <c:v>0.76527777777777772</c:v>
                </c:pt>
                <c:pt idx="290">
                  <c:v>#N/A</c:v>
                </c:pt>
                <c:pt idx="291">
                  <c:v>#N/A</c:v>
                </c:pt>
                <c:pt idx="292">
                  <c:v>0.76597222222222228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0.75798611111111103</c:v>
                </c:pt>
                <c:pt idx="298">
                  <c:v>0.62534722222222228</c:v>
                </c:pt>
                <c:pt idx="299">
                  <c:v>0.62847222222222221</c:v>
                </c:pt>
                <c:pt idx="300">
                  <c:v>0.64201388888888888</c:v>
                </c:pt>
                <c:pt idx="301">
                  <c:v>#N/A</c:v>
                </c:pt>
                <c:pt idx="302">
                  <c:v>#N/A</c:v>
                </c:pt>
                <c:pt idx="303">
                  <c:v>0.62847222222222221</c:v>
                </c:pt>
                <c:pt idx="304">
                  <c:v>0.64270833333333333</c:v>
                </c:pt>
                <c:pt idx="305">
                  <c:v>0.64270833333333333</c:v>
                </c:pt>
                <c:pt idx="306">
                  <c:v>0.64027777777777772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0.71527777777777779</c:v>
                </c:pt>
                <c:pt idx="311">
                  <c:v>0.72291666666666665</c:v>
                </c:pt>
                <c:pt idx="312">
                  <c:v>0.7319444444444444</c:v>
                </c:pt>
                <c:pt idx="313">
                  <c:v>#N/A</c:v>
                </c:pt>
                <c:pt idx="314">
                  <c:v>0.71493055555555562</c:v>
                </c:pt>
                <c:pt idx="315">
                  <c:v>0.7319444444444444</c:v>
                </c:pt>
                <c:pt idx="316">
                  <c:v>#N/A</c:v>
                </c:pt>
                <c:pt idx="317">
                  <c:v>0.71527777777777779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0.60868055555555556</c:v>
                </c:pt>
                <c:pt idx="322">
                  <c:v>0.61076388888888888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0.61562499999999998</c:v>
                </c:pt>
                <c:pt idx="327">
                  <c:v>#N/A</c:v>
                </c:pt>
                <c:pt idx="328">
                  <c:v>0.24409722222222224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0.84895833333333337</c:v>
                </c:pt>
                <c:pt idx="333">
                  <c:v>0.84548611111111105</c:v>
                </c:pt>
                <c:pt idx="334">
                  <c:v>#N/A</c:v>
                </c:pt>
                <c:pt idx="335">
                  <c:v>0.8413194444444444</c:v>
                </c:pt>
                <c:pt idx="336">
                  <c:v>0.83159722222222221</c:v>
                </c:pt>
                <c:pt idx="337">
                  <c:v>#N/A</c:v>
                </c:pt>
                <c:pt idx="338">
                  <c:v>0.5493055555555556</c:v>
                </c:pt>
                <c:pt idx="339">
                  <c:v>0.56076388888888895</c:v>
                </c:pt>
                <c:pt idx="340">
                  <c:v>#N/A</c:v>
                </c:pt>
                <c:pt idx="341">
                  <c:v>#N/A</c:v>
                </c:pt>
                <c:pt idx="342">
                  <c:v>0.54861111111111105</c:v>
                </c:pt>
                <c:pt idx="343">
                  <c:v>0.55312499999999998</c:v>
                </c:pt>
                <c:pt idx="344">
                  <c:v>0.56041666666666667</c:v>
                </c:pt>
                <c:pt idx="345">
                  <c:v>#N/A</c:v>
                </c:pt>
                <c:pt idx="346">
                  <c:v>0.56076388888888895</c:v>
                </c:pt>
                <c:pt idx="347">
                  <c:v>0.56111111111111112</c:v>
                </c:pt>
                <c:pt idx="348">
                  <c:v>0.49687500000000001</c:v>
                </c:pt>
                <c:pt idx="349">
                  <c:v>#N/A</c:v>
                </c:pt>
                <c:pt idx="350">
                  <c:v>#N/A</c:v>
                </c:pt>
                <c:pt idx="351">
                  <c:v>0.49583333333333335</c:v>
                </c:pt>
                <c:pt idx="352">
                  <c:v>0.49722222222222218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0.49513888888888885</c:v>
                </c:pt>
                <c:pt idx="357">
                  <c:v>0.49722222222222218</c:v>
                </c:pt>
                <c:pt idx="358">
                  <c:v>0.66111111111111109</c:v>
                </c:pt>
                <c:pt idx="359">
                  <c:v>#N/A</c:v>
                </c:pt>
                <c:pt idx="360">
                  <c:v>#N/A</c:v>
                </c:pt>
                <c:pt idx="361">
                  <c:v>0.66111111111111109</c:v>
                </c:pt>
                <c:pt idx="362">
                  <c:v>0.6586805555555556</c:v>
                </c:pt>
                <c:pt idx="363">
                  <c:v>0.65312499999999996</c:v>
                </c:pt>
                <c:pt idx="364">
                  <c:v>#N/A</c:v>
                </c:pt>
                <c:pt idx="365">
                  <c:v>#N/A</c:v>
                </c:pt>
                <c:pt idx="366">
                  <c:v>0.66249999999999998</c:v>
                </c:pt>
                <c:pt idx="367">
                  <c:v>0.65694444444444444</c:v>
                </c:pt>
                <c:pt idx="368">
                  <c:v>0.72777777777777775</c:v>
                </c:pt>
                <c:pt idx="369">
                  <c:v>0.72743055555555558</c:v>
                </c:pt>
                <c:pt idx="370">
                  <c:v>0.72326388888888893</c:v>
                </c:pt>
                <c:pt idx="371">
                  <c:v>#N/A</c:v>
                </c:pt>
                <c:pt idx="372">
                  <c:v>#N/A</c:v>
                </c:pt>
                <c:pt idx="373">
                  <c:v>0.7402777777777777</c:v>
                </c:pt>
                <c:pt idx="374">
                  <c:v>#N/A</c:v>
                </c:pt>
                <c:pt idx="375">
                  <c:v>0.74201388888888897</c:v>
                </c:pt>
                <c:pt idx="376">
                  <c:v>0.72534722222222225</c:v>
                </c:pt>
                <c:pt idx="377">
                  <c:v>#N/A</c:v>
                </c:pt>
                <c:pt idx="378">
                  <c:v>#N/A</c:v>
                </c:pt>
                <c:pt idx="379">
                  <c:v>0.57256944444444435</c:v>
                </c:pt>
                <c:pt idx="380">
                  <c:v>0.57048611111111103</c:v>
                </c:pt>
                <c:pt idx="381">
                  <c:v>0.57187500000000002</c:v>
                </c:pt>
                <c:pt idx="382">
                  <c:v>0.5649305555555556</c:v>
                </c:pt>
                <c:pt idx="383">
                  <c:v>0.5625</c:v>
                </c:pt>
                <c:pt idx="384">
                  <c:v>0.5625</c:v>
                </c:pt>
                <c:pt idx="385">
                  <c:v>0.56423611111111105</c:v>
                </c:pt>
                <c:pt idx="386">
                  <c:v>#N/A</c:v>
                </c:pt>
                <c:pt idx="387">
                  <c:v>#N/A</c:v>
                </c:pt>
                <c:pt idx="388">
                  <c:v>0.50104166666666672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0.50520833333333337</c:v>
                </c:pt>
                <c:pt idx="395">
                  <c:v>0.50104166666666672</c:v>
                </c:pt>
                <c:pt idx="396">
                  <c:v>#N/A</c:v>
                </c:pt>
                <c:pt idx="397">
                  <c:v>#N/A</c:v>
                </c:pt>
                <c:pt idx="398">
                  <c:v>-1.1371527777777779</c:v>
                </c:pt>
                <c:pt idx="399">
                  <c:v>0.6309027777777777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0.6430555555555556</c:v>
                </c:pt>
                <c:pt idx="407">
                  <c:v>0.63993055555555556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0.6621527777777777</c:v>
                </c:pt>
                <c:pt idx="412">
                  <c:v>0.66562500000000002</c:v>
                </c:pt>
                <c:pt idx="413">
                  <c:v>#N/A</c:v>
                </c:pt>
                <c:pt idx="414">
                  <c:v>#N/A</c:v>
                </c:pt>
                <c:pt idx="415">
                  <c:v>0.66493055555555558</c:v>
                </c:pt>
                <c:pt idx="416">
                  <c:v>0.66111111111111109</c:v>
                </c:pt>
                <c:pt idx="417">
                  <c:v>0</c:v>
                </c:pt>
                <c:pt idx="418">
                  <c:v>0.57291666666666663</c:v>
                </c:pt>
                <c:pt idx="419">
                  <c:v>0.57499999999999996</c:v>
                </c:pt>
                <c:pt idx="420">
                  <c:v>#N/A</c:v>
                </c:pt>
                <c:pt idx="421">
                  <c:v>0.57187500000000002</c:v>
                </c:pt>
                <c:pt idx="422">
                  <c:v>0.5625</c:v>
                </c:pt>
                <c:pt idx="423">
                  <c:v>0.5722222222222223</c:v>
                </c:pt>
                <c:pt idx="424">
                  <c:v>0.56319444444444444</c:v>
                </c:pt>
                <c:pt idx="425">
                  <c:v>0.57118055555555558</c:v>
                </c:pt>
                <c:pt idx="426">
                  <c:v>0.56909722222222225</c:v>
                </c:pt>
                <c:pt idx="427">
                  <c:v>0.56423611111111105</c:v>
                </c:pt>
                <c:pt idx="428">
                  <c:v>0.51006944444444446</c:v>
                </c:pt>
                <c:pt idx="429">
                  <c:v>#N/A</c:v>
                </c:pt>
                <c:pt idx="430">
                  <c:v>0.50520833333333337</c:v>
                </c:pt>
                <c:pt idx="431">
                  <c:v>0.50520833333333337</c:v>
                </c:pt>
                <c:pt idx="432">
                  <c:v>0.5072916666666667</c:v>
                </c:pt>
                <c:pt idx="433">
                  <c:v>0.51041666666666663</c:v>
                </c:pt>
                <c:pt idx="434">
                  <c:v>0.50243055555555549</c:v>
                </c:pt>
                <c:pt idx="435">
                  <c:v>0.5072916666666667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0.77916666666666667</c:v>
                </c:pt>
                <c:pt idx="440">
                  <c:v>#N/A</c:v>
                </c:pt>
                <c:pt idx="441">
                  <c:v>0.7788194444444444</c:v>
                </c:pt>
                <c:pt idx="442">
                  <c:v>0.765625</c:v>
                </c:pt>
                <c:pt idx="443">
                  <c:v>0.77812499999999996</c:v>
                </c:pt>
                <c:pt idx="444">
                  <c:v>0.77326388888888897</c:v>
                </c:pt>
                <c:pt idx="445">
                  <c:v>0.77847222222222223</c:v>
                </c:pt>
                <c:pt idx="446">
                  <c:v>0.7753472222222223</c:v>
                </c:pt>
                <c:pt idx="447">
                  <c:v>0.78159722222222228</c:v>
                </c:pt>
                <c:pt idx="448">
                  <c:v>0.84201388888888895</c:v>
                </c:pt>
                <c:pt idx="449">
                  <c:v>0.83194444444444438</c:v>
                </c:pt>
                <c:pt idx="450">
                  <c:v>0.84548611111111105</c:v>
                </c:pt>
                <c:pt idx="451">
                  <c:v>0.83159722222222221</c:v>
                </c:pt>
                <c:pt idx="452">
                  <c:v>0.84236111111111112</c:v>
                </c:pt>
                <c:pt idx="453">
                  <c:v>0.84270833333333328</c:v>
                </c:pt>
                <c:pt idx="454">
                  <c:v>0.84375</c:v>
                </c:pt>
                <c:pt idx="455">
                  <c:v>0.84756944444444438</c:v>
                </c:pt>
                <c:pt idx="456">
                  <c:v>#N/A</c:v>
                </c:pt>
                <c:pt idx="457">
                  <c:v>0.60624999999999996</c:v>
                </c:pt>
                <c:pt idx="458">
                  <c:v>0.60763888888888895</c:v>
                </c:pt>
                <c:pt idx="459">
                  <c:v>#N/A</c:v>
                </c:pt>
                <c:pt idx="460">
                  <c:v>0.60243055555555558</c:v>
                </c:pt>
                <c:pt idx="461">
                  <c:v>0.609375</c:v>
                </c:pt>
                <c:pt idx="462">
                  <c:v>#N/A</c:v>
                </c:pt>
                <c:pt idx="463">
                  <c:v>0.59826388888888893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-9.8263888888888887E-2</c:v>
                </c:pt>
                <c:pt idx="468">
                  <c:v>0.53576388888888893</c:v>
                </c:pt>
                <c:pt idx="469">
                  <c:v>0.53090277777777783</c:v>
                </c:pt>
                <c:pt idx="470">
                  <c:v>0.53645833333333337</c:v>
                </c:pt>
                <c:pt idx="471">
                  <c:v>0.53090277777777783</c:v>
                </c:pt>
                <c:pt idx="472">
                  <c:v>#N/A</c:v>
                </c:pt>
                <c:pt idx="473">
                  <c:v>0.53090277777777783</c:v>
                </c:pt>
                <c:pt idx="474">
                  <c:v>0.5385416666666667</c:v>
                </c:pt>
                <c:pt idx="475">
                  <c:v>0.53090277777777783</c:v>
                </c:pt>
                <c:pt idx="476">
                  <c:v>#N/A</c:v>
                </c:pt>
                <c:pt idx="477">
                  <c:v>0.67847222222222225</c:v>
                </c:pt>
                <c:pt idx="478">
                  <c:v>0.67361111111111105</c:v>
                </c:pt>
                <c:pt idx="479">
                  <c:v>0.6743055555555556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0.67118055555555556</c:v>
                </c:pt>
                <c:pt idx="484">
                  <c:v>0.67708333333333337</c:v>
                </c:pt>
                <c:pt idx="485">
                  <c:v>#N/A</c:v>
                </c:pt>
                <c:pt idx="486">
                  <c:v>0.67152777777777772</c:v>
                </c:pt>
                <c:pt idx="487">
                  <c:v>0.67534722222222221</c:v>
                </c:pt>
                <c:pt idx="488">
                  <c:v>#N/A</c:v>
                </c:pt>
                <c:pt idx="489">
                  <c:v>0.67638888888888893</c:v>
                </c:pt>
                <c:pt idx="490">
                  <c:v>#N/A</c:v>
                </c:pt>
                <c:pt idx="491">
                  <c:v>#N/A</c:v>
                </c:pt>
                <c:pt idx="492">
                  <c:v>0.6777777777777777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0.68298611111111107</c:v>
                </c:pt>
                <c:pt idx="497">
                  <c:v>0.5649305555555556</c:v>
                </c:pt>
                <c:pt idx="498">
                  <c:v>0.57048611111111103</c:v>
                </c:pt>
                <c:pt idx="499">
                  <c:v>0.57465277777777779</c:v>
                </c:pt>
                <c:pt idx="500">
                  <c:v>0.57361111111111107</c:v>
                </c:pt>
                <c:pt idx="501">
                  <c:v>0.57152777777777775</c:v>
                </c:pt>
                <c:pt idx="502">
                  <c:v>0.56909722222222225</c:v>
                </c:pt>
                <c:pt idx="503">
                  <c:v>0.56805555555555565</c:v>
                </c:pt>
                <c:pt idx="504">
                  <c:v>0.57499999999999996</c:v>
                </c:pt>
                <c:pt idx="505">
                  <c:v>0.50763888888888886</c:v>
                </c:pt>
                <c:pt idx="506">
                  <c:v>0.50069444444444444</c:v>
                </c:pt>
                <c:pt idx="507">
                  <c:v>0.50069444444444444</c:v>
                </c:pt>
                <c:pt idx="508">
                  <c:v>0.50624999999999998</c:v>
                </c:pt>
                <c:pt idx="509">
                  <c:v>0.50104166666666672</c:v>
                </c:pt>
                <c:pt idx="510">
                  <c:v>0.51006944444444446</c:v>
                </c:pt>
                <c:pt idx="511">
                  <c:v>0.50243055555555549</c:v>
                </c:pt>
                <c:pt idx="512">
                  <c:v>0.50104166666666672</c:v>
                </c:pt>
                <c:pt idx="513">
                  <c:v>0.50173611111111116</c:v>
                </c:pt>
                <c:pt idx="514">
                  <c:v>0.765625</c:v>
                </c:pt>
                <c:pt idx="515">
                  <c:v>0.7753472222222223</c:v>
                </c:pt>
                <c:pt idx="516">
                  <c:v>0.76631944444444444</c:v>
                </c:pt>
                <c:pt idx="517">
                  <c:v>0.76354166666666667</c:v>
                </c:pt>
                <c:pt idx="518">
                  <c:v>0.7631944444444444</c:v>
                </c:pt>
                <c:pt idx="519">
                  <c:v>0.7753472222222223</c:v>
                </c:pt>
                <c:pt idx="520">
                  <c:v>0.7788194444444444</c:v>
                </c:pt>
                <c:pt idx="521">
                  <c:v>0.77743055555555562</c:v>
                </c:pt>
                <c:pt idx="522">
                  <c:v>0.7631944444444444</c:v>
                </c:pt>
                <c:pt idx="523">
                  <c:v>0.77743055555555562</c:v>
                </c:pt>
                <c:pt idx="524">
                  <c:v>-0.28993055555555552</c:v>
                </c:pt>
                <c:pt idx="525">
                  <c:v>0.75937500000000002</c:v>
                </c:pt>
                <c:pt idx="526">
                  <c:v>0.74895833333333328</c:v>
                </c:pt>
                <c:pt idx="527">
                  <c:v>0.75937500000000002</c:v>
                </c:pt>
                <c:pt idx="528">
                  <c:v>0.76215277777777779</c:v>
                </c:pt>
                <c:pt idx="529">
                  <c:v>0.76006944444444435</c:v>
                </c:pt>
                <c:pt idx="530">
                  <c:v>0.74895833333333328</c:v>
                </c:pt>
                <c:pt idx="531">
                  <c:v>0.76111111111111107</c:v>
                </c:pt>
                <c:pt idx="532">
                  <c:v>0.76006944444444435</c:v>
                </c:pt>
                <c:pt idx="533">
                  <c:v>0.76215277777777779</c:v>
                </c:pt>
                <c:pt idx="534">
                  <c:v>-1.3225694444444445</c:v>
                </c:pt>
                <c:pt idx="535">
                  <c:v>0.64479166666666665</c:v>
                </c:pt>
                <c:pt idx="536">
                  <c:v>0.65625</c:v>
                </c:pt>
                <c:pt idx="537">
                  <c:v>0.65486111111111112</c:v>
                </c:pt>
                <c:pt idx="538">
                  <c:v>0.6479166666666667</c:v>
                </c:pt>
                <c:pt idx="539">
                  <c:v>0.65243055555555562</c:v>
                </c:pt>
                <c:pt idx="540">
                  <c:v>0.6489583333333333</c:v>
                </c:pt>
                <c:pt idx="541">
                  <c:v>0.64340277777777777</c:v>
                </c:pt>
                <c:pt idx="542">
                  <c:v>0.6538194444444444</c:v>
                </c:pt>
                <c:pt idx="543">
                  <c:v>0.65486111111111112</c:v>
                </c:pt>
                <c:pt idx="544">
                  <c:v>0.57048611111111103</c:v>
                </c:pt>
                <c:pt idx="545">
                  <c:v>0.5625</c:v>
                </c:pt>
                <c:pt idx="546">
                  <c:v>0.56215277777777772</c:v>
                </c:pt>
                <c:pt idx="547">
                  <c:v>0.56909722222222225</c:v>
                </c:pt>
                <c:pt idx="548">
                  <c:v>0.5722222222222223</c:v>
                </c:pt>
                <c:pt idx="549">
                  <c:v>0.57361111111111107</c:v>
                </c:pt>
                <c:pt idx="550">
                  <c:v>0.5625</c:v>
                </c:pt>
                <c:pt idx="551">
                  <c:v>0.57152777777777775</c:v>
                </c:pt>
                <c:pt idx="552">
                  <c:v>0.56909722222222225</c:v>
                </c:pt>
                <c:pt idx="553">
                  <c:v>0.5625</c:v>
                </c:pt>
                <c:pt idx="554">
                  <c:v>0.50312500000000004</c:v>
                </c:pt>
                <c:pt idx="555">
                  <c:v>0.50659722222222225</c:v>
                </c:pt>
                <c:pt idx="556">
                  <c:v>0.50104166666666672</c:v>
                </c:pt>
                <c:pt idx="557">
                  <c:v>0.5083333333333333</c:v>
                </c:pt>
                <c:pt idx="558">
                  <c:v>0.50590277777777781</c:v>
                </c:pt>
                <c:pt idx="559">
                  <c:v>0.50451388888888882</c:v>
                </c:pt>
                <c:pt idx="560">
                  <c:v>0.50104166666666672</c:v>
                </c:pt>
                <c:pt idx="561">
                  <c:v>0.50451388888888882</c:v>
                </c:pt>
                <c:pt idx="562">
                  <c:v>0.50902777777777775</c:v>
                </c:pt>
                <c:pt idx="563">
                  <c:v>0.50104166666666672</c:v>
                </c:pt>
                <c:pt idx="564">
                  <c:v>-0.90138888888888891</c:v>
                </c:pt>
                <c:pt idx="565">
                  <c:v>0.78159722222222228</c:v>
                </c:pt>
                <c:pt idx="566">
                  <c:v>0.78159722222222228</c:v>
                </c:pt>
                <c:pt idx="567">
                  <c:v>0.78298611111111105</c:v>
                </c:pt>
                <c:pt idx="568">
                  <c:v>0.79513888888888895</c:v>
                </c:pt>
                <c:pt idx="569">
                  <c:v>0.79062500000000002</c:v>
                </c:pt>
                <c:pt idx="570">
                  <c:v>0.79062500000000002</c:v>
                </c:pt>
                <c:pt idx="571">
                  <c:v>0.78159722222222228</c:v>
                </c:pt>
                <c:pt idx="572">
                  <c:v>0.79895833333333333</c:v>
                </c:pt>
                <c:pt idx="573">
                  <c:v>0.7993055555555556</c:v>
                </c:pt>
                <c:pt idx="574">
                  <c:v>0.78159722222222228</c:v>
                </c:pt>
                <c:pt idx="575">
                  <c:v>0.79895833333333333</c:v>
                </c:pt>
                <c:pt idx="576">
                  <c:v>0.77708333333333335</c:v>
                </c:pt>
                <c:pt idx="577">
                  <c:v>0.77743055555555562</c:v>
                </c:pt>
                <c:pt idx="578">
                  <c:v>0.76527777777777772</c:v>
                </c:pt>
                <c:pt idx="579">
                  <c:v>0.76493055555555556</c:v>
                </c:pt>
                <c:pt idx="580">
                  <c:v>0.76597222222222228</c:v>
                </c:pt>
                <c:pt idx="581">
                  <c:v>0.77673611111111107</c:v>
                </c:pt>
                <c:pt idx="582">
                  <c:v>0.7753472222222223</c:v>
                </c:pt>
                <c:pt idx="583">
                  <c:v>0.77465277777777775</c:v>
                </c:pt>
                <c:pt idx="584">
                  <c:v>0.77951388888888895</c:v>
                </c:pt>
                <c:pt idx="585">
                  <c:v>0.7739583333333333</c:v>
                </c:pt>
                <c:pt idx="586">
                  <c:v>0.74861111111111112</c:v>
                </c:pt>
                <c:pt idx="587">
                  <c:v>0.74583333333333335</c:v>
                </c:pt>
                <c:pt idx="588">
                  <c:v>0.76354166666666667</c:v>
                </c:pt>
                <c:pt idx="589">
                  <c:v>0.76076388888888891</c:v>
                </c:pt>
                <c:pt idx="590">
                  <c:v>0.74687499999999996</c:v>
                </c:pt>
                <c:pt idx="591">
                  <c:v>0.74652777777777779</c:v>
                </c:pt>
                <c:pt idx="592">
                  <c:v>0.74965277777777772</c:v>
                </c:pt>
                <c:pt idx="593">
                  <c:v>0.74965277777777772</c:v>
                </c:pt>
                <c:pt idx="594">
                  <c:v>0.7597222222222223</c:v>
                </c:pt>
                <c:pt idx="595">
                  <c:v>0.74895833333333328</c:v>
                </c:pt>
                <c:pt idx="596">
                  <c:v>0.74965277777777772</c:v>
                </c:pt>
                <c:pt idx="597">
                  <c:v>0.74965277777777772</c:v>
                </c:pt>
                <c:pt idx="598">
                  <c:v>0.7597222222222223</c:v>
                </c:pt>
                <c:pt idx="599">
                  <c:v>#N/A</c:v>
                </c:pt>
                <c:pt idx="600">
                  <c:v>0.57152777777777775</c:v>
                </c:pt>
                <c:pt idx="601">
                  <c:v>0.57048611111111103</c:v>
                </c:pt>
                <c:pt idx="602">
                  <c:v>#N/A</c:v>
                </c:pt>
                <c:pt idx="603">
                  <c:v>0.57256944444444435</c:v>
                </c:pt>
                <c:pt idx="604">
                  <c:v>0.56423611111111105</c:v>
                </c:pt>
                <c:pt idx="605">
                  <c:v>0.57326388888888891</c:v>
                </c:pt>
                <c:pt idx="606">
                  <c:v>0.56909722222222225</c:v>
                </c:pt>
                <c:pt idx="607">
                  <c:v>0.57013888888888897</c:v>
                </c:pt>
                <c:pt idx="608">
                  <c:v>0.57187500000000002</c:v>
                </c:pt>
                <c:pt idx="609">
                  <c:v>0.50763888888888886</c:v>
                </c:pt>
                <c:pt idx="610">
                  <c:v>#N/A</c:v>
                </c:pt>
                <c:pt idx="611">
                  <c:v>0.50902777777777775</c:v>
                </c:pt>
                <c:pt idx="612">
                  <c:v>0.50381944444444449</c:v>
                </c:pt>
                <c:pt idx="613">
                  <c:v>0.50451388888888882</c:v>
                </c:pt>
                <c:pt idx="614">
                  <c:v>0.50104166666666672</c:v>
                </c:pt>
                <c:pt idx="615">
                  <c:v>0.50312500000000004</c:v>
                </c:pt>
                <c:pt idx="616">
                  <c:v>#N/A</c:v>
                </c:pt>
                <c:pt idx="617">
                  <c:v>0.50763888888888886</c:v>
                </c:pt>
                <c:pt idx="618">
                  <c:v>0.50590277777777781</c:v>
                </c:pt>
                <c:pt idx="619">
                  <c:v>0.77569444444444435</c:v>
                </c:pt>
                <c:pt idx="620">
                  <c:v>0.78020833333333328</c:v>
                </c:pt>
                <c:pt idx="621">
                  <c:v>0.7729166666666667</c:v>
                </c:pt>
                <c:pt idx="622">
                  <c:v>0.77673611111111107</c:v>
                </c:pt>
                <c:pt idx="623">
                  <c:v>0.77673611111111107</c:v>
                </c:pt>
                <c:pt idx="624">
                  <c:v>0.77569444444444435</c:v>
                </c:pt>
                <c:pt idx="625">
                  <c:v>0.77361111111111103</c:v>
                </c:pt>
                <c:pt idx="626">
                  <c:v>0.76631944444444444</c:v>
                </c:pt>
                <c:pt idx="627">
                  <c:v>#N/A</c:v>
                </c:pt>
                <c:pt idx="628">
                  <c:v>0.7788194444444444</c:v>
                </c:pt>
                <c:pt idx="629">
                  <c:v>0.64583333333333337</c:v>
                </c:pt>
                <c:pt idx="630">
                  <c:v>0.65486111111111112</c:v>
                </c:pt>
                <c:pt idx="631">
                  <c:v>0.64444444444444438</c:v>
                </c:pt>
                <c:pt idx="632">
                  <c:v>0.6479166666666667</c:v>
                </c:pt>
                <c:pt idx="633">
                  <c:v>0.64340277777777777</c:v>
                </c:pt>
                <c:pt idx="634">
                  <c:v>0.64513888888888893</c:v>
                </c:pt>
                <c:pt idx="635">
                  <c:v>0.65486111111111112</c:v>
                </c:pt>
                <c:pt idx="636">
                  <c:v>0.64965277777777775</c:v>
                </c:pt>
                <c:pt idx="637">
                  <c:v>#N/A</c:v>
                </c:pt>
                <c:pt idx="638">
                  <c:v>0.64930555555555558</c:v>
                </c:pt>
                <c:pt idx="639">
                  <c:v>0.55972222222222223</c:v>
                </c:pt>
                <c:pt idx="640">
                  <c:v>0.55173611111111109</c:v>
                </c:pt>
                <c:pt idx="641">
                  <c:v>0.55902777777777779</c:v>
                </c:pt>
                <c:pt idx="642">
                  <c:v>0.55243055555555565</c:v>
                </c:pt>
                <c:pt idx="643">
                  <c:v>0.56111111111111112</c:v>
                </c:pt>
                <c:pt idx="644">
                  <c:v>0.55798611111111107</c:v>
                </c:pt>
                <c:pt idx="645">
                  <c:v>0.5541666666666667</c:v>
                </c:pt>
                <c:pt idx="646">
                  <c:v>0.55138888888888893</c:v>
                </c:pt>
                <c:pt idx="647">
                  <c:v>0.54965277777777777</c:v>
                </c:pt>
                <c:pt idx="648">
                  <c:v>#N/A</c:v>
                </c:pt>
                <c:pt idx="649">
                  <c:v>-1.7708333333333333E-2</c:v>
                </c:pt>
                <c:pt idx="650">
                  <c:v>0.49270833333333336</c:v>
                </c:pt>
                <c:pt idx="651">
                  <c:v>0.49444444444444446</c:v>
                </c:pt>
                <c:pt idx="652">
                  <c:v>0.49791666666666667</c:v>
                </c:pt>
                <c:pt idx="653">
                  <c:v>0.49548611111111113</c:v>
                </c:pt>
                <c:pt idx="654">
                  <c:v>0.49409722222222219</c:v>
                </c:pt>
                <c:pt idx="655">
                  <c:v>0.49270833333333336</c:v>
                </c:pt>
                <c:pt idx="656">
                  <c:v>0.49895833333333334</c:v>
                </c:pt>
                <c:pt idx="657">
                  <c:v>0.49270833333333336</c:v>
                </c:pt>
                <c:pt idx="658">
                  <c:v>0.72395833333333337</c:v>
                </c:pt>
                <c:pt idx="659">
                  <c:v>0.72951388888888891</c:v>
                </c:pt>
                <c:pt idx="660">
                  <c:v>#N/A</c:v>
                </c:pt>
                <c:pt idx="661">
                  <c:v>0.73993055555555565</c:v>
                </c:pt>
                <c:pt idx="662">
                  <c:v>#N/A</c:v>
                </c:pt>
                <c:pt idx="663">
                  <c:v>0.73020833333333335</c:v>
                </c:pt>
                <c:pt idx="664">
                  <c:v>#N/A</c:v>
                </c:pt>
                <c:pt idx="665">
                  <c:v>0.74097222222222225</c:v>
                </c:pt>
                <c:pt idx="666">
                  <c:v>0.72291666666666665</c:v>
                </c:pt>
                <c:pt idx="667">
                  <c:v>0.72569444444444442</c:v>
                </c:pt>
                <c:pt idx="668">
                  <c:v>0.63923611111111112</c:v>
                </c:pt>
                <c:pt idx="669">
                  <c:v>0.63159722222222225</c:v>
                </c:pt>
                <c:pt idx="670">
                  <c:v>0.64027777777777772</c:v>
                </c:pt>
                <c:pt idx="671">
                  <c:v>0.63958333333333328</c:v>
                </c:pt>
                <c:pt idx="672">
                  <c:v>0.62847222222222221</c:v>
                </c:pt>
                <c:pt idx="673">
                  <c:v>0.63020833333333337</c:v>
                </c:pt>
                <c:pt idx="674">
                  <c:v>0.63159722222222225</c:v>
                </c:pt>
                <c:pt idx="675">
                  <c:v>0.64027777777777772</c:v>
                </c:pt>
                <c:pt idx="676">
                  <c:v>0.63715277777777779</c:v>
                </c:pt>
                <c:pt idx="677">
                  <c:v>0.63194444444444442</c:v>
                </c:pt>
                <c:pt idx="678">
                  <c:v>0.56631944444444438</c:v>
                </c:pt>
                <c:pt idx="679">
                  <c:v>0.57361111111111107</c:v>
                </c:pt>
                <c:pt idx="680">
                  <c:v>0.56354166666666672</c:v>
                </c:pt>
                <c:pt idx="681">
                  <c:v>0.56597222222222221</c:v>
                </c:pt>
                <c:pt idx="682">
                  <c:v>0.56458333333333333</c:v>
                </c:pt>
                <c:pt idx="683">
                  <c:v>0.5722222222222223</c:v>
                </c:pt>
                <c:pt idx="684">
                  <c:v>0.56874999999999998</c:v>
                </c:pt>
                <c:pt idx="685">
                  <c:v>0.5722222222222223</c:v>
                </c:pt>
                <c:pt idx="686">
                  <c:v>0.56354166666666672</c:v>
                </c:pt>
                <c:pt idx="687">
                  <c:v>0.56354166666666672</c:v>
                </c:pt>
                <c:pt idx="688">
                  <c:v>0.50312500000000004</c:v>
                </c:pt>
                <c:pt idx="689">
                  <c:v>0.51041666666666663</c:v>
                </c:pt>
                <c:pt idx="690">
                  <c:v>0.50659722222222225</c:v>
                </c:pt>
                <c:pt idx="691">
                  <c:v>0.50486111111111109</c:v>
                </c:pt>
                <c:pt idx="692">
                  <c:v>0.50451388888888882</c:v>
                </c:pt>
                <c:pt idx="693">
                  <c:v>0.50520833333333337</c:v>
                </c:pt>
                <c:pt idx="694">
                  <c:v>0.50069444444444444</c:v>
                </c:pt>
                <c:pt idx="695">
                  <c:v>0.50694444444444442</c:v>
                </c:pt>
                <c:pt idx="696">
                  <c:v>0.50104166666666672</c:v>
                </c:pt>
                <c:pt idx="697">
                  <c:v>0.50520833333333337</c:v>
                </c:pt>
                <c:pt idx="698">
                  <c:v>#N/A</c:v>
                </c:pt>
                <c:pt idx="699">
                  <c:v>0.6635416666666667</c:v>
                </c:pt>
                <c:pt idx="700">
                  <c:v>0.66631944444444435</c:v>
                </c:pt>
                <c:pt idx="701">
                  <c:v>0.66319444444444442</c:v>
                </c:pt>
                <c:pt idx="702">
                  <c:v>0.6621527777777777</c:v>
                </c:pt>
                <c:pt idx="703">
                  <c:v>0.671875</c:v>
                </c:pt>
                <c:pt idx="704">
                  <c:v>0.66145833333333337</c:v>
                </c:pt>
                <c:pt idx="705">
                  <c:v>0.66423611111111103</c:v>
                </c:pt>
                <c:pt idx="706">
                  <c:v>0.6635416666666667</c:v>
                </c:pt>
                <c:pt idx="707">
                  <c:v>0.67222222222222228</c:v>
                </c:pt>
                <c:pt idx="708">
                  <c:v>0.64131944444444444</c:v>
                </c:pt>
                <c:pt idx="709">
                  <c:v>0.6309027777777777</c:v>
                </c:pt>
                <c:pt idx="710">
                  <c:v>0.62916666666666665</c:v>
                </c:pt>
                <c:pt idx="711">
                  <c:v>0.63749999999999996</c:v>
                </c:pt>
                <c:pt idx="712">
                  <c:v>0.64201388888888888</c:v>
                </c:pt>
                <c:pt idx="713">
                  <c:v>0.63784722222222223</c:v>
                </c:pt>
                <c:pt idx="714">
                  <c:v>0.6309027777777777</c:v>
                </c:pt>
                <c:pt idx="715">
                  <c:v>0.63888888888888895</c:v>
                </c:pt>
                <c:pt idx="716">
                  <c:v>0.64027777777777772</c:v>
                </c:pt>
                <c:pt idx="717">
                  <c:v>0.64270833333333333</c:v>
                </c:pt>
                <c:pt idx="718">
                  <c:v>0.56597222222222221</c:v>
                </c:pt>
                <c:pt idx="719">
                  <c:v>0.56423611111111105</c:v>
                </c:pt>
                <c:pt idx="720">
                  <c:v>#N/A</c:v>
                </c:pt>
                <c:pt idx="721">
                  <c:v>0.56319444444444444</c:v>
                </c:pt>
                <c:pt idx="722">
                  <c:v>0.56319444444444444</c:v>
                </c:pt>
                <c:pt idx="723">
                  <c:v>0.56041666666666667</c:v>
                </c:pt>
                <c:pt idx="724">
                  <c:v>0.5684027777777777</c:v>
                </c:pt>
                <c:pt idx="725">
                  <c:v>0.56215277777777772</c:v>
                </c:pt>
                <c:pt idx="726">
                  <c:v>0.56527777777777777</c:v>
                </c:pt>
                <c:pt idx="727">
                  <c:v>0.55729166666666663</c:v>
                </c:pt>
                <c:pt idx="728">
                  <c:v>0.49861111111111112</c:v>
                </c:pt>
                <c:pt idx="729">
                  <c:v>0.49895833333333334</c:v>
                </c:pt>
                <c:pt idx="730">
                  <c:v>0.49861111111111112</c:v>
                </c:pt>
                <c:pt idx="731">
                  <c:v>0.49895833333333334</c:v>
                </c:pt>
                <c:pt idx="732">
                  <c:v>0.50312500000000004</c:v>
                </c:pt>
                <c:pt idx="733">
                  <c:v>0.49861111111111112</c:v>
                </c:pt>
                <c:pt idx="734">
                  <c:v>0.50034722222222217</c:v>
                </c:pt>
                <c:pt idx="735">
                  <c:v>0.50173611111111116</c:v>
                </c:pt>
                <c:pt idx="736">
                  <c:v>0.50034722222222217</c:v>
                </c:pt>
                <c:pt idx="737">
                  <c:v>0.50312500000000004</c:v>
                </c:pt>
                <c:pt idx="738">
                  <c:v>0.63645833333333335</c:v>
                </c:pt>
                <c:pt idx="739">
                  <c:v>0.63854166666666667</c:v>
                </c:pt>
                <c:pt idx="740">
                  <c:v>0.63159722222222225</c:v>
                </c:pt>
                <c:pt idx="741">
                  <c:v>0.63020833333333337</c:v>
                </c:pt>
                <c:pt idx="742">
                  <c:v>#N/A</c:v>
                </c:pt>
                <c:pt idx="743">
                  <c:v>0.63993055555555556</c:v>
                </c:pt>
                <c:pt idx="744">
                  <c:v>0.62777777777777777</c:v>
                </c:pt>
                <c:pt idx="745">
                  <c:v>0.63124999999999998</c:v>
                </c:pt>
                <c:pt idx="746">
                  <c:v>0.63680555555555562</c:v>
                </c:pt>
                <c:pt idx="747">
                  <c:v>0.63715277777777779</c:v>
                </c:pt>
                <c:pt idx="748">
                  <c:v>0.77916666666666667</c:v>
                </c:pt>
                <c:pt idx="749">
                  <c:v>#N/A</c:v>
                </c:pt>
                <c:pt idx="750">
                  <c:v>0.78159722222222228</c:v>
                </c:pt>
                <c:pt idx="751">
                  <c:v>0.79374999999999996</c:v>
                </c:pt>
                <c:pt idx="752">
                  <c:v>0.78020833333333328</c:v>
                </c:pt>
                <c:pt idx="753">
                  <c:v>0.78055555555555556</c:v>
                </c:pt>
                <c:pt idx="754">
                  <c:v>0.77812499999999996</c:v>
                </c:pt>
                <c:pt idx="755">
                  <c:v>0.78090277777777772</c:v>
                </c:pt>
                <c:pt idx="756">
                  <c:v>0.7895833333333333</c:v>
                </c:pt>
                <c:pt idx="757">
                  <c:v>#N/A</c:v>
                </c:pt>
                <c:pt idx="758">
                  <c:v>0.78090277777777772</c:v>
                </c:pt>
                <c:pt idx="759">
                  <c:v>0.78298611111111105</c:v>
                </c:pt>
                <c:pt idx="760">
                  <c:v>0.79340277777777779</c:v>
                </c:pt>
                <c:pt idx="761">
                  <c:v>0.74340277777777775</c:v>
                </c:pt>
                <c:pt idx="762">
                  <c:v>0.74895833333333328</c:v>
                </c:pt>
                <c:pt idx="763">
                  <c:v>0.74652777777777779</c:v>
                </c:pt>
                <c:pt idx="764">
                  <c:v>0.7583333333333333</c:v>
                </c:pt>
                <c:pt idx="765">
                  <c:v>0.7475694444444444</c:v>
                </c:pt>
                <c:pt idx="766">
                  <c:v>0.75763888888888897</c:v>
                </c:pt>
                <c:pt idx="767">
                  <c:v>0.74687499999999996</c:v>
                </c:pt>
                <c:pt idx="768">
                  <c:v>0.75937500000000002</c:v>
                </c:pt>
                <c:pt idx="769">
                  <c:v>0.74479166666666663</c:v>
                </c:pt>
                <c:pt idx="770">
                  <c:v>0.75798611111111103</c:v>
                </c:pt>
                <c:pt idx="771">
                  <c:v>0.75763888888888897</c:v>
                </c:pt>
                <c:pt idx="772">
                  <c:v>0.74652777777777779</c:v>
                </c:pt>
                <c:pt idx="773">
                  <c:v>0.75937500000000002</c:v>
                </c:pt>
                <c:pt idx="774">
                  <c:v>0.74479166666666663</c:v>
                </c:pt>
                <c:pt idx="775">
                  <c:v>0.75763888888888897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0.56215277777777772</c:v>
                </c:pt>
                <c:pt idx="780">
                  <c:v>0.56180555555555556</c:v>
                </c:pt>
                <c:pt idx="781">
                  <c:v>#N/A</c:v>
                </c:pt>
                <c:pt idx="782">
                  <c:v>0.56597222222222221</c:v>
                </c:pt>
                <c:pt idx="783">
                  <c:v>0.5649305555555556</c:v>
                </c:pt>
                <c:pt idx="784">
                  <c:v>0.56527777777777777</c:v>
                </c:pt>
                <c:pt idx="785">
                  <c:v>0.56458333333333333</c:v>
                </c:pt>
                <c:pt idx="786">
                  <c:v>0.49930555555555556</c:v>
                </c:pt>
                <c:pt idx="787">
                  <c:v>0.50034722222222217</c:v>
                </c:pt>
                <c:pt idx="788">
                  <c:v>0.49965277777777778</c:v>
                </c:pt>
                <c:pt idx="789">
                  <c:v>0.49895833333333334</c:v>
                </c:pt>
                <c:pt idx="790">
                  <c:v>0.49895833333333334</c:v>
                </c:pt>
                <c:pt idx="791">
                  <c:v>0.50173611111111116</c:v>
                </c:pt>
                <c:pt idx="792">
                  <c:v>0.49965277777777778</c:v>
                </c:pt>
                <c:pt idx="793">
                  <c:v>0.58194444444444438</c:v>
                </c:pt>
                <c:pt idx="794">
                  <c:v>0.59548611111111105</c:v>
                </c:pt>
                <c:pt idx="795">
                  <c:v>0.58715277777777775</c:v>
                </c:pt>
                <c:pt idx="796">
                  <c:v>0.59305555555555556</c:v>
                </c:pt>
                <c:pt idx="797">
                  <c:v>0.59097222222222223</c:v>
                </c:pt>
                <c:pt idx="798">
                  <c:v>0.5913194444444444</c:v>
                </c:pt>
                <c:pt idx="799">
                  <c:v>0.58958333333333335</c:v>
                </c:pt>
                <c:pt idx="800">
                  <c:v>0.58819444444444435</c:v>
                </c:pt>
                <c:pt idx="801">
                  <c:v>0.59201388888888895</c:v>
                </c:pt>
                <c:pt idx="802">
                  <c:v>0.59270833333333328</c:v>
                </c:pt>
                <c:pt idx="803">
                  <c:v>0.7440972222222223</c:v>
                </c:pt>
                <c:pt idx="804">
                  <c:v>0.73263888888888895</c:v>
                </c:pt>
                <c:pt idx="805">
                  <c:v>0.74930555555555556</c:v>
                </c:pt>
                <c:pt idx="806">
                  <c:v>0.7572916666666667</c:v>
                </c:pt>
                <c:pt idx="807">
                  <c:v>0.73159722222222223</c:v>
                </c:pt>
                <c:pt idx="808">
                  <c:v>0.74340277777777775</c:v>
                </c:pt>
                <c:pt idx="809">
                  <c:v>0.75659722222222225</c:v>
                </c:pt>
                <c:pt idx="810">
                  <c:v>0.75694444444444442</c:v>
                </c:pt>
                <c:pt idx="811">
                  <c:v>0.74895833333333328</c:v>
                </c:pt>
                <c:pt idx="812">
                  <c:v>0.7475694444444444</c:v>
                </c:pt>
                <c:pt idx="813">
                  <c:v>#N/A</c:v>
                </c:pt>
                <c:pt idx="814">
                  <c:v>0.58923611111111107</c:v>
                </c:pt>
                <c:pt idx="815">
                  <c:v>0.58263888888888893</c:v>
                </c:pt>
                <c:pt idx="816">
                  <c:v>0.58263888888888893</c:v>
                </c:pt>
                <c:pt idx="817">
                  <c:v>#N/A</c:v>
                </c:pt>
                <c:pt idx="818">
                  <c:v>0.58298611111111109</c:v>
                </c:pt>
                <c:pt idx="819">
                  <c:v>0.58819444444444435</c:v>
                </c:pt>
                <c:pt idx="820">
                  <c:v>0.59513888888888888</c:v>
                </c:pt>
                <c:pt idx="821">
                  <c:v>0.59583333333333333</c:v>
                </c:pt>
                <c:pt idx="822">
                  <c:v>0.58263888888888893</c:v>
                </c:pt>
                <c:pt idx="823">
                  <c:v>0.5625</c:v>
                </c:pt>
                <c:pt idx="824">
                  <c:v>0.5625</c:v>
                </c:pt>
                <c:pt idx="825">
                  <c:v>0.57326388888888891</c:v>
                </c:pt>
                <c:pt idx="826">
                  <c:v>0.5625</c:v>
                </c:pt>
                <c:pt idx="827">
                  <c:v>0.56562500000000004</c:v>
                </c:pt>
                <c:pt idx="828">
                  <c:v>0.56284722222222228</c:v>
                </c:pt>
                <c:pt idx="829">
                  <c:v>0.56631944444444438</c:v>
                </c:pt>
                <c:pt idx="830">
                  <c:v>0.5625</c:v>
                </c:pt>
                <c:pt idx="831">
                  <c:v>0.56527777777777777</c:v>
                </c:pt>
                <c:pt idx="832">
                  <c:v>0.5697916666666667</c:v>
                </c:pt>
                <c:pt idx="833">
                  <c:v>0.50659722222222225</c:v>
                </c:pt>
                <c:pt idx="834">
                  <c:v>0.50173611111111116</c:v>
                </c:pt>
                <c:pt idx="835">
                  <c:v>0.51076388888888891</c:v>
                </c:pt>
                <c:pt idx="836">
                  <c:v>0.50937500000000002</c:v>
                </c:pt>
                <c:pt idx="837">
                  <c:v>0.50069444444444444</c:v>
                </c:pt>
                <c:pt idx="838">
                  <c:v>0.50138888888888888</c:v>
                </c:pt>
                <c:pt idx="839">
                  <c:v>0.50104166666666672</c:v>
                </c:pt>
                <c:pt idx="840">
                  <c:v>0.5072916666666667</c:v>
                </c:pt>
                <c:pt idx="841">
                  <c:v>0.50972222222222219</c:v>
                </c:pt>
                <c:pt idx="842">
                  <c:v>0.51041666666666663</c:v>
                </c:pt>
                <c:pt idx="843">
                  <c:v>0.64201388888888888</c:v>
                </c:pt>
                <c:pt idx="844">
                  <c:v>0.64513888888888893</c:v>
                </c:pt>
                <c:pt idx="845">
                  <c:v>0.63298611111111103</c:v>
                </c:pt>
                <c:pt idx="846">
                  <c:v>0.640625</c:v>
                </c:pt>
                <c:pt idx="847">
                  <c:v>0.64131944444444444</c:v>
                </c:pt>
                <c:pt idx="848">
                  <c:v>0.63715277777777779</c:v>
                </c:pt>
                <c:pt idx="849">
                  <c:v>0.63888888888888895</c:v>
                </c:pt>
                <c:pt idx="850">
                  <c:v>0.64479166666666665</c:v>
                </c:pt>
                <c:pt idx="851">
                  <c:v>0.64097222222222228</c:v>
                </c:pt>
                <c:pt idx="852">
                  <c:v>0.77812499999999996</c:v>
                </c:pt>
                <c:pt idx="853">
                  <c:v>0.76493055555555556</c:v>
                </c:pt>
                <c:pt idx="854">
                  <c:v>0.765625</c:v>
                </c:pt>
                <c:pt idx="855">
                  <c:v>0.7753472222222223</c:v>
                </c:pt>
                <c:pt idx="856">
                  <c:v>0.77673611111111107</c:v>
                </c:pt>
                <c:pt idx="857">
                  <c:v>0.76527777777777772</c:v>
                </c:pt>
                <c:pt idx="858">
                  <c:v>0.77500000000000002</c:v>
                </c:pt>
                <c:pt idx="859">
                  <c:v>0.77604166666666663</c:v>
                </c:pt>
                <c:pt idx="860">
                  <c:v>0.76493055555555556</c:v>
                </c:pt>
                <c:pt idx="861">
                  <c:v>0.77604166666666663</c:v>
                </c:pt>
                <c:pt idx="862">
                  <c:v>0.5722222222222223</c:v>
                </c:pt>
                <c:pt idx="863">
                  <c:v>0.56805555555555565</c:v>
                </c:pt>
                <c:pt idx="864">
                  <c:v>0.56805555555555565</c:v>
                </c:pt>
                <c:pt idx="865">
                  <c:v>0.56284722222222228</c:v>
                </c:pt>
                <c:pt idx="866">
                  <c:v>0.56354166666666672</c:v>
                </c:pt>
                <c:pt idx="867">
                  <c:v>0.57187500000000002</c:v>
                </c:pt>
                <c:pt idx="868">
                  <c:v>0.56354166666666672</c:v>
                </c:pt>
                <c:pt idx="869">
                  <c:v>#N/A</c:v>
                </c:pt>
                <c:pt idx="870">
                  <c:v>0.5649305555555556</c:v>
                </c:pt>
                <c:pt idx="871">
                  <c:v>0.56354166666666672</c:v>
                </c:pt>
                <c:pt idx="872">
                  <c:v>0.50312500000000004</c:v>
                </c:pt>
                <c:pt idx="873">
                  <c:v>0.50243055555555549</c:v>
                </c:pt>
                <c:pt idx="874">
                  <c:v>0.50138888888888888</c:v>
                </c:pt>
                <c:pt idx="875">
                  <c:v>0.50381944444444449</c:v>
                </c:pt>
                <c:pt idx="876">
                  <c:v>#N/A</c:v>
                </c:pt>
                <c:pt idx="877">
                  <c:v>0.50451388888888882</c:v>
                </c:pt>
                <c:pt idx="878">
                  <c:v>#N/A</c:v>
                </c:pt>
                <c:pt idx="879">
                  <c:v>0.50104166666666672</c:v>
                </c:pt>
                <c:pt idx="880">
                  <c:v>0.50659722222222225</c:v>
                </c:pt>
                <c:pt idx="881">
                  <c:v>0.50590277777777781</c:v>
                </c:pt>
                <c:pt idx="882">
                  <c:v>0</c:v>
                </c:pt>
                <c:pt idx="883">
                  <c:v>0.63611111111111107</c:v>
                </c:pt>
                <c:pt idx="884">
                  <c:v>0.64097222222222228</c:v>
                </c:pt>
                <c:pt idx="885">
                  <c:v>#N/A</c:v>
                </c:pt>
                <c:pt idx="886">
                  <c:v>0.63298611111111103</c:v>
                </c:pt>
                <c:pt idx="887">
                  <c:v>0.62812500000000004</c:v>
                </c:pt>
                <c:pt idx="888">
                  <c:v>0.62777777777777777</c:v>
                </c:pt>
                <c:pt idx="889">
                  <c:v>0.63124999999999998</c:v>
                </c:pt>
                <c:pt idx="890">
                  <c:v>0.63159722222222225</c:v>
                </c:pt>
                <c:pt idx="891">
                  <c:v>0.63923611111111112</c:v>
                </c:pt>
                <c:pt idx="892">
                  <c:v>#N/A</c:v>
                </c:pt>
                <c:pt idx="893">
                  <c:v>0.76527777777777772</c:v>
                </c:pt>
                <c:pt idx="894">
                  <c:v>0.7739583333333333</c:v>
                </c:pt>
                <c:pt idx="895">
                  <c:v>0.77777777777777779</c:v>
                </c:pt>
                <c:pt idx="896">
                  <c:v>0.76527777777777772</c:v>
                </c:pt>
                <c:pt idx="897">
                  <c:v>0.77708333333333335</c:v>
                </c:pt>
                <c:pt idx="898">
                  <c:v>0.77361111111111103</c:v>
                </c:pt>
                <c:pt idx="899">
                  <c:v>0.76631944444444444</c:v>
                </c:pt>
                <c:pt idx="900">
                  <c:v>0.77430555555555558</c:v>
                </c:pt>
                <c:pt idx="901">
                  <c:v>#N/A</c:v>
                </c:pt>
                <c:pt idx="902">
                  <c:v>0.76527777777777772</c:v>
                </c:pt>
                <c:pt idx="903">
                  <c:v>#N/A</c:v>
                </c:pt>
                <c:pt idx="904">
                  <c:v>0.76527777777777772</c:v>
                </c:pt>
                <c:pt idx="905">
                  <c:v>0.54236111111111107</c:v>
                </c:pt>
                <c:pt idx="906">
                  <c:v>0.54513888888888895</c:v>
                </c:pt>
                <c:pt idx="907">
                  <c:v>0.54270833333333335</c:v>
                </c:pt>
                <c:pt idx="908">
                  <c:v>0.54965277777777777</c:v>
                </c:pt>
                <c:pt idx="909">
                  <c:v>0.53888888888888897</c:v>
                </c:pt>
                <c:pt idx="910">
                  <c:v>0.54791666666666672</c:v>
                </c:pt>
                <c:pt idx="911">
                  <c:v>0.5493055555555556</c:v>
                </c:pt>
                <c:pt idx="912">
                  <c:v>0.54791666666666672</c:v>
                </c:pt>
                <c:pt idx="913">
                  <c:v>0.54062500000000002</c:v>
                </c:pt>
                <c:pt idx="914">
                  <c:v>0.54791666666666672</c:v>
                </c:pt>
                <c:pt idx="915">
                  <c:v>0.48576388888888888</c:v>
                </c:pt>
                <c:pt idx="916">
                  <c:v>0.48506944444444444</c:v>
                </c:pt>
                <c:pt idx="917">
                  <c:v>0.484375</c:v>
                </c:pt>
                <c:pt idx="918">
                  <c:v>0.49201388888888886</c:v>
                </c:pt>
                <c:pt idx="919">
                  <c:v>#N/A</c:v>
                </c:pt>
                <c:pt idx="920">
                  <c:v>0.48715277777777782</c:v>
                </c:pt>
                <c:pt idx="921">
                  <c:v>0.4934027777777778</c:v>
                </c:pt>
                <c:pt idx="922">
                  <c:v>0.48472222222222222</c:v>
                </c:pt>
                <c:pt idx="923">
                  <c:v>0.48472222222222222</c:v>
                </c:pt>
                <c:pt idx="924">
                  <c:v>0.79270833333333335</c:v>
                </c:pt>
                <c:pt idx="925">
                  <c:v>0.80729166666666663</c:v>
                </c:pt>
                <c:pt idx="926">
                  <c:v>#N/A</c:v>
                </c:pt>
                <c:pt idx="927">
                  <c:v>0.80868055555555562</c:v>
                </c:pt>
                <c:pt idx="928">
                  <c:v>0.7944444444444444</c:v>
                </c:pt>
                <c:pt idx="929">
                  <c:v>0.79374999999999996</c:v>
                </c:pt>
                <c:pt idx="930">
                  <c:v>0.79583333333333328</c:v>
                </c:pt>
                <c:pt idx="931">
                  <c:v>0.80868055555555562</c:v>
                </c:pt>
                <c:pt idx="932">
                  <c:v>#N/A</c:v>
                </c:pt>
                <c:pt idx="933">
                  <c:v>0.81076388888888895</c:v>
                </c:pt>
                <c:pt idx="934">
                  <c:v>0.64270833333333333</c:v>
                </c:pt>
                <c:pt idx="935">
                  <c:v>0.63923611111111112</c:v>
                </c:pt>
                <c:pt idx="936">
                  <c:v>0.64548611111111109</c:v>
                </c:pt>
                <c:pt idx="937">
                  <c:v>0.64131944444444444</c:v>
                </c:pt>
                <c:pt idx="938">
                  <c:v>0.63958333333333328</c:v>
                </c:pt>
                <c:pt idx="939">
                  <c:v>#N/A</c:v>
                </c:pt>
                <c:pt idx="940">
                  <c:v>0.63923611111111112</c:v>
                </c:pt>
                <c:pt idx="941">
                  <c:v>0.6489583333333333</c:v>
                </c:pt>
                <c:pt idx="942">
                  <c:v>0.65347222222222223</c:v>
                </c:pt>
                <c:pt idx="943">
                  <c:v>0.64513888888888893</c:v>
                </c:pt>
                <c:pt idx="944">
                  <c:v>0.57743055555555556</c:v>
                </c:pt>
                <c:pt idx="945">
                  <c:v>0.58229166666666665</c:v>
                </c:pt>
                <c:pt idx="946">
                  <c:v>0.5805555555555556</c:v>
                </c:pt>
                <c:pt idx="947">
                  <c:v>0.58090277777777777</c:v>
                </c:pt>
                <c:pt idx="948">
                  <c:v>0.58090277777777777</c:v>
                </c:pt>
                <c:pt idx="949">
                  <c:v>0.58020833333333333</c:v>
                </c:pt>
                <c:pt idx="950">
                  <c:v>0.58298611111111109</c:v>
                </c:pt>
                <c:pt idx="951">
                  <c:v>0.58125000000000004</c:v>
                </c:pt>
                <c:pt idx="952">
                  <c:v>0.57326388888888891</c:v>
                </c:pt>
                <c:pt idx="953">
                  <c:v>0.57187500000000002</c:v>
                </c:pt>
                <c:pt idx="954">
                  <c:v>0.51180555555555551</c:v>
                </c:pt>
                <c:pt idx="955">
                  <c:v>0.51284722222222223</c:v>
                </c:pt>
                <c:pt idx="956">
                  <c:v>0.50763888888888886</c:v>
                </c:pt>
                <c:pt idx="957">
                  <c:v>0.51111111111111118</c:v>
                </c:pt>
                <c:pt idx="958">
                  <c:v>0.50763888888888886</c:v>
                </c:pt>
                <c:pt idx="959">
                  <c:v>0.5083333333333333</c:v>
                </c:pt>
                <c:pt idx="960">
                  <c:v>0.50798611111111114</c:v>
                </c:pt>
                <c:pt idx="961">
                  <c:v>0.62777777777777777</c:v>
                </c:pt>
                <c:pt idx="962">
                  <c:v>0.62777777777777777</c:v>
                </c:pt>
                <c:pt idx="963">
                  <c:v>0.64201388888888888</c:v>
                </c:pt>
                <c:pt idx="964">
                  <c:v>0.6309027777777777</c:v>
                </c:pt>
                <c:pt idx="965">
                  <c:v>0.63854166666666667</c:v>
                </c:pt>
                <c:pt idx="966">
                  <c:v>0.63298611111111103</c:v>
                </c:pt>
                <c:pt idx="967">
                  <c:v>0.62812500000000004</c:v>
                </c:pt>
                <c:pt idx="968">
                  <c:v>0.63888888888888895</c:v>
                </c:pt>
                <c:pt idx="969">
                  <c:v>0.63923611111111112</c:v>
                </c:pt>
                <c:pt idx="970">
                  <c:v>0.62916666666666665</c:v>
                </c:pt>
                <c:pt idx="971">
                  <c:v>0.54895833333333333</c:v>
                </c:pt>
                <c:pt idx="972">
                  <c:v>0.55034722222222221</c:v>
                </c:pt>
                <c:pt idx="973">
                  <c:v>0.55381944444444442</c:v>
                </c:pt>
                <c:pt idx="974">
                  <c:v>0.5541666666666667</c:v>
                </c:pt>
                <c:pt idx="975">
                  <c:v>0.54895833333333333</c:v>
                </c:pt>
                <c:pt idx="976">
                  <c:v>0.55034722222222221</c:v>
                </c:pt>
                <c:pt idx="977">
                  <c:v>0.54895833333333333</c:v>
                </c:pt>
                <c:pt idx="978">
                  <c:v>0.54895833333333333</c:v>
                </c:pt>
                <c:pt idx="979">
                  <c:v>0.5565972222222223</c:v>
                </c:pt>
                <c:pt idx="980">
                  <c:v>0.55173611111111109</c:v>
                </c:pt>
                <c:pt idx="981">
                  <c:v>0.58368055555555565</c:v>
                </c:pt>
                <c:pt idx="982">
                  <c:v>0.58159722222222221</c:v>
                </c:pt>
                <c:pt idx="983">
                  <c:v>0.58263888888888893</c:v>
                </c:pt>
                <c:pt idx="984">
                  <c:v>0.58229166666666665</c:v>
                </c:pt>
                <c:pt idx="985">
                  <c:v>0.58194444444444438</c:v>
                </c:pt>
                <c:pt idx="986">
                  <c:v>0.5913194444444444</c:v>
                </c:pt>
                <c:pt idx="987">
                  <c:v>0.59027777777777779</c:v>
                </c:pt>
                <c:pt idx="988">
                  <c:v>0.58611111111111103</c:v>
                </c:pt>
                <c:pt idx="989">
                  <c:v>0.5840277777777777</c:v>
                </c:pt>
                <c:pt idx="990">
                  <c:v>0.58194444444444438</c:v>
                </c:pt>
                <c:pt idx="991">
                  <c:v>0.68854166666666672</c:v>
                </c:pt>
                <c:pt idx="992">
                  <c:v>0.67812499999999998</c:v>
                </c:pt>
                <c:pt idx="993">
                  <c:v>0.68958333333333333</c:v>
                </c:pt>
                <c:pt idx="994">
                  <c:v>0.6743055555555556</c:v>
                </c:pt>
                <c:pt idx="995">
                  <c:v>0.6743055555555556</c:v>
                </c:pt>
                <c:pt idx="996">
                  <c:v>0.67534722222222221</c:v>
                </c:pt>
                <c:pt idx="997">
                  <c:v>0.67708333333333337</c:v>
                </c:pt>
                <c:pt idx="998">
                  <c:v>0.68090277777777775</c:v>
                </c:pt>
                <c:pt idx="999">
                  <c:v>0.68229166666666663</c:v>
                </c:pt>
                <c:pt idx="1000">
                  <c:v>0.6802083333333333</c:v>
                </c:pt>
                <c:pt idx="1001">
                  <c:v>0.64201388888888888</c:v>
                </c:pt>
                <c:pt idx="1002">
                  <c:v>0.62847222222222221</c:v>
                </c:pt>
                <c:pt idx="1003">
                  <c:v>0.63020833333333337</c:v>
                </c:pt>
                <c:pt idx="1004">
                  <c:v>0.640625</c:v>
                </c:pt>
                <c:pt idx="1005">
                  <c:v>0.63020833333333337</c:v>
                </c:pt>
                <c:pt idx="1006">
                  <c:v>0.62881944444444438</c:v>
                </c:pt>
                <c:pt idx="1007">
                  <c:v>0.62777777777777777</c:v>
                </c:pt>
                <c:pt idx="1008">
                  <c:v>0.6322916666666667</c:v>
                </c:pt>
                <c:pt idx="1009">
                  <c:v>0.62777777777777777</c:v>
                </c:pt>
                <c:pt idx="1010">
                  <c:v>0.6322916666666667</c:v>
                </c:pt>
                <c:pt idx="1011">
                  <c:v>0.55034722222222221</c:v>
                </c:pt>
                <c:pt idx="1012">
                  <c:v>0.5541666666666667</c:v>
                </c:pt>
                <c:pt idx="1013">
                  <c:v>0.54895833333333333</c:v>
                </c:pt>
                <c:pt idx="1014">
                  <c:v>0.55555555555555558</c:v>
                </c:pt>
                <c:pt idx="1015">
                  <c:v>0.54895833333333333</c:v>
                </c:pt>
                <c:pt idx="1016">
                  <c:v>0.55451388888888897</c:v>
                </c:pt>
                <c:pt idx="1017">
                  <c:v>0.54861111111111105</c:v>
                </c:pt>
                <c:pt idx="1018">
                  <c:v>0.55312499999999998</c:v>
                </c:pt>
                <c:pt idx="1019">
                  <c:v>0.5565972222222223</c:v>
                </c:pt>
                <c:pt idx="1020">
                  <c:v>0.55555555555555558</c:v>
                </c:pt>
                <c:pt idx="1021">
                  <c:v>1.0121527777777777</c:v>
                </c:pt>
                <c:pt idx="1022">
                  <c:v>1.0138888888888888</c:v>
                </c:pt>
                <c:pt idx="1023">
                  <c:v>1.010763888888889</c:v>
                </c:pt>
                <c:pt idx="1024">
                  <c:v>1.015625</c:v>
                </c:pt>
                <c:pt idx="1025">
                  <c:v>1.0104166666666667</c:v>
                </c:pt>
                <c:pt idx="1026">
                  <c:v>1.0163194444444443</c:v>
                </c:pt>
                <c:pt idx="1027">
                  <c:v>1.0149305555555557</c:v>
                </c:pt>
                <c:pt idx="1028">
                  <c:v>1.010763888888889</c:v>
                </c:pt>
                <c:pt idx="1029">
                  <c:v>0.99895833333333328</c:v>
                </c:pt>
                <c:pt idx="1030">
                  <c:v>1.0260416666666667</c:v>
                </c:pt>
                <c:pt idx="1031">
                  <c:v>0.80833333333333335</c:v>
                </c:pt>
                <c:pt idx="1032">
                  <c:v>0.80625000000000002</c:v>
                </c:pt>
                <c:pt idx="1033">
                  <c:v>0.79062500000000002</c:v>
                </c:pt>
                <c:pt idx="1034">
                  <c:v>0.79479166666666667</c:v>
                </c:pt>
                <c:pt idx="1035">
                  <c:v>0.79895833333333333</c:v>
                </c:pt>
                <c:pt idx="1036">
                  <c:v>0.796875</c:v>
                </c:pt>
                <c:pt idx="1037">
                  <c:v>0.79756944444444444</c:v>
                </c:pt>
                <c:pt idx="1038">
                  <c:v>0.80694444444444435</c:v>
                </c:pt>
                <c:pt idx="1039">
                  <c:v>0.80694444444444435</c:v>
                </c:pt>
                <c:pt idx="1040">
                  <c:v>0.8065972222222223</c:v>
                </c:pt>
                <c:pt idx="1041">
                  <c:v>0.6899305555555556</c:v>
                </c:pt>
                <c:pt idx="1042">
                  <c:v>0.67465277777777777</c:v>
                </c:pt>
                <c:pt idx="1043">
                  <c:v>0.67812499999999998</c:v>
                </c:pt>
                <c:pt idx="1044">
                  <c:v>0.68055555555555558</c:v>
                </c:pt>
                <c:pt idx="1045">
                  <c:v>0.67465277777777777</c:v>
                </c:pt>
                <c:pt idx="1046">
                  <c:v>0.67847222222222225</c:v>
                </c:pt>
                <c:pt idx="1047">
                  <c:v>0.6815972222222223</c:v>
                </c:pt>
                <c:pt idx="1048">
                  <c:v>0.67812499999999998</c:v>
                </c:pt>
                <c:pt idx="1049">
                  <c:v>0.68298611111111107</c:v>
                </c:pt>
                <c:pt idx="1050">
                  <c:v>0.68263888888888891</c:v>
                </c:pt>
                <c:pt idx="1051">
                  <c:v>0.58958333333333335</c:v>
                </c:pt>
                <c:pt idx="1052">
                  <c:v>0.59166666666666667</c:v>
                </c:pt>
                <c:pt idx="1053">
                  <c:v>0.58993055555555562</c:v>
                </c:pt>
                <c:pt idx="1054">
                  <c:v>0.58159722222222221</c:v>
                </c:pt>
                <c:pt idx="1055">
                  <c:v>0.58368055555555565</c:v>
                </c:pt>
                <c:pt idx="1056">
                  <c:v>0.58159722222222221</c:v>
                </c:pt>
                <c:pt idx="1057">
                  <c:v>0.5864583333333333</c:v>
                </c:pt>
                <c:pt idx="1058">
                  <c:v>0.59097222222222223</c:v>
                </c:pt>
                <c:pt idx="1059">
                  <c:v>0.5878472222222223</c:v>
                </c:pt>
                <c:pt idx="1060">
                  <c:v>0.58472222222222225</c:v>
                </c:pt>
                <c:pt idx="1061">
                  <c:v>0.71076388888888897</c:v>
                </c:pt>
                <c:pt idx="1062">
                  <c:v>0.7246527777777777</c:v>
                </c:pt>
                <c:pt idx="1063">
                  <c:v>0.71493055555555562</c:v>
                </c:pt>
                <c:pt idx="1064">
                  <c:v>0.7163194444444444</c:v>
                </c:pt>
                <c:pt idx="1065">
                  <c:v>0.71111111111111103</c:v>
                </c:pt>
                <c:pt idx="1066">
                  <c:v>0.71076388888888897</c:v>
                </c:pt>
                <c:pt idx="1067">
                  <c:v>0.70868055555555565</c:v>
                </c:pt>
                <c:pt idx="1068">
                  <c:v>0.70798611111111109</c:v>
                </c:pt>
                <c:pt idx="1069">
                  <c:v>0.71180555555555558</c:v>
                </c:pt>
                <c:pt idx="1070">
                  <c:v>0.70833333333333337</c:v>
                </c:pt>
                <c:pt idx="1071">
                  <c:v>1.0288194444444445</c:v>
                </c:pt>
                <c:pt idx="1072">
                  <c:v>1.0309027777777777</c:v>
                </c:pt>
                <c:pt idx="1073">
                  <c:v>1.0451388888888888</c:v>
                </c:pt>
                <c:pt idx="1074">
                  <c:v>1.028125</c:v>
                </c:pt>
                <c:pt idx="1075">
                  <c:v>1.0475694444444443</c:v>
                </c:pt>
                <c:pt idx="1076">
                  <c:v>1.0315972222222223</c:v>
                </c:pt>
                <c:pt idx="1077">
                  <c:v>1.0315972222222223</c:v>
                </c:pt>
                <c:pt idx="1078">
                  <c:v>1.0475694444444443</c:v>
                </c:pt>
                <c:pt idx="1079">
                  <c:v>1.0322916666666666</c:v>
                </c:pt>
                <c:pt idx="1080">
                  <c:v>1.0475694444444443</c:v>
                </c:pt>
                <c:pt idx="1081">
                  <c:v>0.56354166666666672</c:v>
                </c:pt>
                <c:pt idx="1082">
                  <c:v>0.5649305555555556</c:v>
                </c:pt>
                <c:pt idx="1083">
                  <c:v>0.56944444444444442</c:v>
                </c:pt>
                <c:pt idx="1084">
                  <c:v>0.56909722222222225</c:v>
                </c:pt>
                <c:pt idx="1085">
                  <c:v>0.56388888888888888</c:v>
                </c:pt>
                <c:pt idx="1086">
                  <c:v>0.56631944444444438</c:v>
                </c:pt>
                <c:pt idx="1087">
                  <c:v>0.56562500000000004</c:v>
                </c:pt>
                <c:pt idx="1088">
                  <c:v>0.56423611111111105</c:v>
                </c:pt>
                <c:pt idx="1089">
                  <c:v>0.57048611111111103</c:v>
                </c:pt>
                <c:pt idx="1090">
                  <c:v>0.56944444444444442</c:v>
                </c:pt>
                <c:pt idx="1091">
                  <c:v>0.50659722222222225</c:v>
                </c:pt>
                <c:pt idx="1092">
                  <c:v>0.50104166666666672</c:v>
                </c:pt>
                <c:pt idx="1093">
                  <c:v>0.50659722222222225</c:v>
                </c:pt>
                <c:pt idx="1094">
                  <c:v>0.51076388888888891</c:v>
                </c:pt>
                <c:pt idx="1095">
                  <c:v>0.50868055555555558</c:v>
                </c:pt>
                <c:pt idx="1096">
                  <c:v>0.50173611111111116</c:v>
                </c:pt>
                <c:pt idx="1097">
                  <c:v>0.50520833333333337</c:v>
                </c:pt>
                <c:pt idx="1098">
                  <c:v>0.5083333333333333</c:v>
                </c:pt>
                <c:pt idx="1099">
                  <c:v>0.50902777777777775</c:v>
                </c:pt>
                <c:pt idx="1100">
                  <c:v>0</c:v>
                </c:pt>
                <c:pt idx="1101">
                  <c:v>0.67152777777777772</c:v>
                </c:pt>
                <c:pt idx="1102">
                  <c:v>0.66076388888888893</c:v>
                </c:pt>
                <c:pt idx="1103">
                  <c:v>0.65937500000000004</c:v>
                </c:pt>
                <c:pt idx="1104">
                  <c:v>0.6659722222222223</c:v>
                </c:pt>
                <c:pt idx="1105">
                  <c:v>0.66423611111111103</c:v>
                </c:pt>
                <c:pt idx="1106">
                  <c:v>0.66076388888888893</c:v>
                </c:pt>
                <c:pt idx="1107">
                  <c:v>0.66076388888888893</c:v>
                </c:pt>
                <c:pt idx="1108">
                  <c:v>0.66527777777777775</c:v>
                </c:pt>
                <c:pt idx="1109">
                  <c:v>0.67291666666666672</c:v>
                </c:pt>
                <c:pt idx="1110">
                  <c:v>0.66249999999999998</c:v>
                </c:pt>
                <c:pt idx="1111">
                  <c:v>0.84513888888888888</c:v>
                </c:pt>
                <c:pt idx="1112">
                  <c:v>0.8461805555555556</c:v>
                </c:pt>
                <c:pt idx="1113">
                  <c:v>0.84444444444444444</c:v>
                </c:pt>
                <c:pt idx="1114">
                  <c:v>0.84444444444444444</c:v>
                </c:pt>
                <c:pt idx="1115">
                  <c:v>0.84756944444444438</c:v>
                </c:pt>
                <c:pt idx="1116">
                  <c:v>0.84583333333333333</c:v>
                </c:pt>
                <c:pt idx="1117">
                  <c:v>0.84444444444444444</c:v>
                </c:pt>
                <c:pt idx="1118">
                  <c:v>0.84236111111111112</c:v>
                </c:pt>
                <c:pt idx="1119">
                  <c:v>0.84513888888888888</c:v>
                </c:pt>
                <c:pt idx="1120">
                  <c:v>0.8461805555555556</c:v>
                </c:pt>
                <c:pt idx="1121">
                  <c:v>0.62951388888888893</c:v>
                </c:pt>
                <c:pt idx="1122">
                  <c:v>0.63124999999999998</c:v>
                </c:pt>
                <c:pt idx="1123">
                  <c:v>0.64409722222222221</c:v>
                </c:pt>
                <c:pt idx="1124">
                  <c:v>0.63020833333333337</c:v>
                </c:pt>
                <c:pt idx="1125">
                  <c:v>0.64166666666666672</c:v>
                </c:pt>
                <c:pt idx="1126">
                  <c:v>0.63298611111111103</c:v>
                </c:pt>
                <c:pt idx="1127">
                  <c:v>0.62951388888888893</c:v>
                </c:pt>
                <c:pt idx="1128">
                  <c:v>0.64409722222222221</c:v>
                </c:pt>
                <c:pt idx="1129">
                  <c:v>0.63124999999999998</c:v>
                </c:pt>
                <c:pt idx="1130">
                  <c:v>0.6322916666666667</c:v>
                </c:pt>
                <c:pt idx="1131">
                  <c:v>0.6309027777777777</c:v>
                </c:pt>
                <c:pt idx="1132">
                  <c:v>0.640625</c:v>
                </c:pt>
                <c:pt idx="1133">
                  <c:v>0.63923611111111112</c:v>
                </c:pt>
                <c:pt idx="1134">
                  <c:v>0.64027777777777772</c:v>
                </c:pt>
                <c:pt idx="1135">
                  <c:v>0.63958333333333328</c:v>
                </c:pt>
                <c:pt idx="1136">
                  <c:v>0.640625</c:v>
                </c:pt>
                <c:pt idx="1137">
                  <c:v>0.640625</c:v>
                </c:pt>
                <c:pt idx="1138">
                  <c:v>0.63194444444444442</c:v>
                </c:pt>
                <c:pt idx="1139">
                  <c:v>0.64409722222222221</c:v>
                </c:pt>
                <c:pt idx="1140">
                  <c:v>0.6309027777777777</c:v>
                </c:pt>
                <c:pt idx="1141">
                  <c:v>0.63993055555555556</c:v>
                </c:pt>
                <c:pt idx="1142">
                  <c:v>0.6322916666666667</c:v>
                </c:pt>
                <c:pt idx="1143">
                  <c:v>0.62916666666666665</c:v>
                </c:pt>
                <c:pt idx="1144">
                  <c:v>0.63263888888888897</c:v>
                </c:pt>
                <c:pt idx="1145">
                  <c:v>0.64444444444444438</c:v>
                </c:pt>
                <c:pt idx="1146">
                  <c:v>0.6309027777777777</c:v>
                </c:pt>
                <c:pt idx="1147">
                  <c:v>0.64270833333333333</c:v>
                </c:pt>
                <c:pt idx="1148">
                  <c:v>0.64027777777777772</c:v>
                </c:pt>
                <c:pt idx="1149">
                  <c:v>0.63055555555555565</c:v>
                </c:pt>
                <c:pt idx="1150">
                  <c:v>0.63159722222222225</c:v>
                </c:pt>
                <c:pt idx="1151">
                  <c:v>0.64131944444444444</c:v>
                </c:pt>
                <c:pt idx="1152">
                  <c:v>0.64375000000000004</c:v>
                </c:pt>
                <c:pt idx="1153">
                  <c:v>0.63715277777777779</c:v>
                </c:pt>
                <c:pt idx="1154">
                  <c:v>0.63263888888888897</c:v>
                </c:pt>
                <c:pt idx="1155">
                  <c:v>0.63993055555555556</c:v>
                </c:pt>
                <c:pt idx="1156">
                  <c:v>0.62951388888888893</c:v>
                </c:pt>
                <c:pt idx="1157">
                  <c:v>0.63298611111111103</c:v>
                </c:pt>
                <c:pt idx="1158">
                  <c:v>0.64027777777777772</c:v>
                </c:pt>
                <c:pt idx="1159">
                  <c:v>0.6430555555555556</c:v>
                </c:pt>
                <c:pt idx="1160">
                  <c:v>0.63854166666666667</c:v>
                </c:pt>
                <c:pt idx="1161">
                  <c:v>0.62951388888888893</c:v>
                </c:pt>
                <c:pt idx="1162">
                  <c:v>0.640625</c:v>
                </c:pt>
                <c:pt idx="1163">
                  <c:v>0.63298611111111103</c:v>
                </c:pt>
                <c:pt idx="1164">
                  <c:v>0.64409722222222221</c:v>
                </c:pt>
                <c:pt idx="1165">
                  <c:v>0.64027777777777772</c:v>
                </c:pt>
                <c:pt idx="1166">
                  <c:v>0.63020833333333337</c:v>
                </c:pt>
                <c:pt idx="1167">
                  <c:v>0.62916666666666665</c:v>
                </c:pt>
                <c:pt idx="1168">
                  <c:v>0.63993055555555556</c:v>
                </c:pt>
                <c:pt idx="1169">
                  <c:v>0.6309027777777777</c:v>
                </c:pt>
                <c:pt idx="1170">
                  <c:v>0.64131944444444444</c:v>
                </c:pt>
                <c:pt idx="1171">
                  <c:v>0.64027777777777772</c:v>
                </c:pt>
                <c:pt idx="1172">
                  <c:v>0.64444444444444438</c:v>
                </c:pt>
                <c:pt idx="1173">
                  <c:v>0.62951388888888893</c:v>
                </c:pt>
                <c:pt idx="1174">
                  <c:v>0.6309027777777777</c:v>
                </c:pt>
                <c:pt idx="1175">
                  <c:v>0.63159722222222225</c:v>
                </c:pt>
                <c:pt idx="1176">
                  <c:v>0.640625</c:v>
                </c:pt>
                <c:pt idx="1177">
                  <c:v>0.63993055555555556</c:v>
                </c:pt>
                <c:pt idx="1178">
                  <c:v>0.64097222222222228</c:v>
                </c:pt>
                <c:pt idx="1179">
                  <c:v>0.62881944444444438</c:v>
                </c:pt>
                <c:pt idx="1180">
                  <c:v>0.63993055555555556</c:v>
                </c:pt>
                <c:pt idx="1181">
                  <c:v>0.63784722222222223</c:v>
                </c:pt>
                <c:pt idx="1182">
                  <c:v>0.63020833333333337</c:v>
                </c:pt>
                <c:pt idx="1183">
                  <c:v>0.63958333333333328</c:v>
                </c:pt>
                <c:pt idx="1184">
                  <c:v>0.64409722222222221</c:v>
                </c:pt>
                <c:pt idx="1185">
                  <c:v>0.64270833333333333</c:v>
                </c:pt>
                <c:pt idx="1186">
                  <c:v>0.63298611111111103</c:v>
                </c:pt>
                <c:pt idx="1187">
                  <c:v>0.63194444444444442</c:v>
                </c:pt>
                <c:pt idx="1188">
                  <c:v>0.6322916666666667</c:v>
                </c:pt>
                <c:pt idx="1189">
                  <c:v>0.63749999999999996</c:v>
                </c:pt>
                <c:pt idx="1190">
                  <c:v>0.63298611111111103</c:v>
                </c:pt>
                <c:pt idx="1191">
                  <c:v>0.63958333333333328</c:v>
                </c:pt>
                <c:pt idx="1192">
                  <c:v>0.640625</c:v>
                </c:pt>
                <c:pt idx="1193">
                  <c:v>0.64166666666666672</c:v>
                </c:pt>
                <c:pt idx="1194">
                  <c:v>0.6381944444444444</c:v>
                </c:pt>
                <c:pt idx="1195">
                  <c:v>0.62916666666666665</c:v>
                </c:pt>
                <c:pt idx="1196">
                  <c:v>0.62951388888888893</c:v>
                </c:pt>
                <c:pt idx="1197">
                  <c:v>0.64375000000000004</c:v>
                </c:pt>
                <c:pt idx="1198">
                  <c:v>0.63993055555555556</c:v>
                </c:pt>
                <c:pt idx="1199">
                  <c:v>0.6381944444444444</c:v>
                </c:pt>
                <c:pt idx="1200">
                  <c:v>0.64166666666666672</c:v>
                </c:pt>
                <c:pt idx="1201">
                  <c:v>0.64027777777777772</c:v>
                </c:pt>
                <c:pt idx="1202">
                  <c:v>0.6430555555555556</c:v>
                </c:pt>
                <c:pt idx="1203">
                  <c:v>0.640625</c:v>
                </c:pt>
                <c:pt idx="1204">
                  <c:v>0.63194444444444442</c:v>
                </c:pt>
                <c:pt idx="1205">
                  <c:v>0.64409722222222221</c:v>
                </c:pt>
                <c:pt idx="1206">
                  <c:v>0.63958333333333328</c:v>
                </c:pt>
                <c:pt idx="1207">
                  <c:v>0.64375000000000004</c:v>
                </c:pt>
                <c:pt idx="1208">
                  <c:v>0.63854166666666667</c:v>
                </c:pt>
                <c:pt idx="1209">
                  <c:v>0.640625</c:v>
                </c:pt>
                <c:pt idx="1210">
                  <c:v>0.49270833333333336</c:v>
                </c:pt>
                <c:pt idx="1211">
                  <c:v>0.48576388888888888</c:v>
                </c:pt>
                <c:pt idx="1212">
                  <c:v>0.48402777777777778</c:v>
                </c:pt>
                <c:pt idx="1213">
                  <c:v>0.49062499999999998</c:v>
                </c:pt>
                <c:pt idx="1214">
                  <c:v>0.49375000000000002</c:v>
                </c:pt>
                <c:pt idx="1215">
                  <c:v>0.48958333333333331</c:v>
                </c:pt>
                <c:pt idx="1216">
                  <c:v>0.48784722222222221</c:v>
                </c:pt>
                <c:pt idx="1217">
                  <c:v>0.484375</c:v>
                </c:pt>
                <c:pt idx="1218">
                  <c:v>0.48368055555555556</c:v>
                </c:pt>
                <c:pt idx="1219">
                  <c:v>#N/A</c:v>
                </c:pt>
                <c:pt idx="1220">
                  <c:v>2.3204861111111108</c:v>
                </c:pt>
                <c:pt idx="1221">
                  <c:v>0.44756944444444446</c:v>
                </c:pt>
                <c:pt idx="1222">
                  <c:v>0.44965277777777779</c:v>
                </c:pt>
                <c:pt idx="1223">
                  <c:v>0.44791666666666669</c:v>
                </c:pt>
                <c:pt idx="1224">
                  <c:v>0.44965277777777779</c:v>
                </c:pt>
                <c:pt idx="1225">
                  <c:v>0.4465277777777778</c:v>
                </c:pt>
                <c:pt idx="1226">
                  <c:v>0.44444444444444448</c:v>
                </c:pt>
                <c:pt idx="1227">
                  <c:v>0.4440972222222222</c:v>
                </c:pt>
                <c:pt idx="1228">
                  <c:v>0.4440972222222222</c:v>
                </c:pt>
                <c:pt idx="1229">
                  <c:v>0.4440972222222222</c:v>
                </c:pt>
                <c:pt idx="1230">
                  <c:v>0.44756944444444446</c:v>
                </c:pt>
                <c:pt idx="1231">
                  <c:v>0.57881944444444444</c:v>
                </c:pt>
                <c:pt idx="1232">
                  <c:v>0.57361111111111107</c:v>
                </c:pt>
                <c:pt idx="1233">
                  <c:v>0.57048611111111103</c:v>
                </c:pt>
                <c:pt idx="1234">
                  <c:v>0.57395833333333335</c:v>
                </c:pt>
                <c:pt idx="1235">
                  <c:v>0.57777777777777772</c:v>
                </c:pt>
                <c:pt idx="1236">
                  <c:v>0.57743055555555556</c:v>
                </c:pt>
                <c:pt idx="1237">
                  <c:v>0.5708333333333333</c:v>
                </c:pt>
                <c:pt idx="1238">
                  <c:v>0.57395833333333335</c:v>
                </c:pt>
                <c:pt idx="1239">
                  <c:v>0.57291666666666663</c:v>
                </c:pt>
                <c:pt idx="1240">
                  <c:v>#N/A</c:v>
                </c:pt>
                <c:pt idx="1241">
                  <c:v>0.66111111111111109</c:v>
                </c:pt>
                <c:pt idx="1242">
                  <c:v>0.66562500000000002</c:v>
                </c:pt>
                <c:pt idx="1243">
                  <c:v>0.66562500000000002</c:v>
                </c:pt>
                <c:pt idx="1244">
                  <c:v>0.66111111111111109</c:v>
                </c:pt>
                <c:pt idx="1245">
                  <c:v>0.66041666666666665</c:v>
                </c:pt>
                <c:pt idx="1246">
                  <c:v>0.67222222222222228</c:v>
                </c:pt>
                <c:pt idx="1247">
                  <c:v>0.6635416666666667</c:v>
                </c:pt>
                <c:pt idx="1248">
                  <c:v>0.65937500000000004</c:v>
                </c:pt>
                <c:pt idx="1249">
                  <c:v>0.65972222222222221</c:v>
                </c:pt>
                <c:pt idx="1250">
                  <c:v>0.66076388888888893</c:v>
                </c:pt>
                <c:pt idx="1251">
                  <c:v>0.55312499999999998</c:v>
                </c:pt>
                <c:pt idx="1252">
                  <c:v>0.55937499999999996</c:v>
                </c:pt>
                <c:pt idx="1253">
                  <c:v>0.54965277777777777</c:v>
                </c:pt>
                <c:pt idx="1254">
                  <c:v>0.55381944444444442</c:v>
                </c:pt>
                <c:pt idx="1255">
                  <c:v>0.55868055555555562</c:v>
                </c:pt>
                <c:pt idx="1256">
                  <c:v>0.55868055555555562</c:v>
                </c:pt>
                <c:pt idx="1257">
                  <c:v>0.56076388888888895</c:v>
                </c:pt>
                <c:pt idx="1258">
                  <c:v>0.5541666666666667</c:v>
                </c:pt>
                <c:pt idx="1259">
                  <c:v>0.55208333333333337</c:v>
                </c:pt>
                <c:pt idx="1260">
                  <c:v>0.55208333333333337</c:v>
                </c:pt>
                <c:pt idx="1261">
                  <c:v>0.49791666666666667</c:v>
                </c:pt>
                <c:pt idx="1262">
                  <c:v>0.49409722222222219</c:v>
                </c:pt>
                <c:pt idx="1263">
                  <c:v>0.49756944444444445</c:v>
                </c:pt>
                <c:pt idx="1264">
                  <c:v>0.49409722222222219</c:v>
                </c:pt>
                <c:pt idx="1265">
                  <c:v>0.49861111111111112</c:v>
                </c:pt>
                <c:pt idx="1266">
                  <c:v>0.49965277777777778</c:v>
                </c:pt>
                <c:pt idx="1267">
                  <c:v>0.4982638888888889</c:v>
                </c:pt>
                <c:pt idx="1268">
                  <c:v>0.49687500000000001</c:v>
                </c:pt>
                <c:pt idx="1269">
                  <c:v>0.4982638888888889</c:v>
                </c:pt>
                <c:pt idx="1270">
                  <c:v>0.49409722222222219</c:v>
                </c:pt>
                <c:pt idx="1271">
                  <c:v>0.68888888888888888</c:v>
                </c:pt>
                <c:pt idx="1272">
                  <c:v>0.68194444444444435</c:v>
                </c:pt>
                <c:pt idx="1273">
                  <c:v>0.67847222222222225</c:v>
                </c:pt>
                <c:pt idx="1274">
                  <c:v>0.67881944444444442</c:v>
                </c:pt>
                <c:pt idx="1275">
                  <c:v>0.67638888888888893</c:v>
                </c:pt>
                <c:pt idx="1276">
                  <c:v>0.6777777777777777</c:v>
                </c:pt>
                <c:pt idx="1277">
                  <c:v>0.67604166666666665</c:v>
                </c:pt>
                <c:pt idx="1278">
                  <c:v>0.69027777777777777</c:v>
                </c:pt>
                <c:pt idx="1279">
                  <c:v>0.68194444444444435</c:v>
                </c:pt>
                <c:pt idx="1280">
                  <c:v>0.68958333333333333</c:v>
                </c:pt>
                <c:pt idx="1281">
                  <c:v>0.61458333333333337</c:v>
                </c:pt>
                <c:pt idx="1282">
                  <c:v>0.60590277777777779</c:v>
                </c:pt>
                <c:pt idx="1283">
                  <c:v>0.60972222222222228</c:v>
                </c:pt>
                <c:pt idx="1284">
                  <c:v>0.61111111111111105</c:v>
                </c:pt>
                <c:pt idx="1285">
                  <c:v>0.60624999999999996</c:v>
                </c:pt>
                <c:pt idx="1286">
                  <c:v>0.60590277777777779</c:v>
                </c:pt>
                <c:pt idx="1287">
                  <c:v>0.60659722222222223</c:v>
                </c:pt>
                <c:pt idx="1288">
                  <c:v>0.61631944444444442</c:v>
                </c:pt>
                <c:pt idx="1289">
                  <c:v>0.61076388888888888</c:v>
                </c:pt>
                <c:pt idx="1290">
                  <c:v>0.60590277777777779</c:v>
                </c:pt>
                <c:pt idx="1291">
                  <c:v>0.72951388888888891</c:v>
                </c:pt>
                <c:pt idx="1292">
                  <c:v>0.73159722222222223</c:v>
                </c:pt>
                <c:pt idx="1293">
                  <c:v>0.73819444444444438</c:v>
                </c:pt>
                <c:pt idx="1294">
                  <c:v>0.73090277777777779</c:v>
                </c:pt>
                <c:pt idx="1295">
                  <c:v>0.72499999999999998</c:v>
                </c:pt>
                <c:pt idx="1296">
                  <c:v>0.72881944444444435</c:v>
                </c:pt>
                <c:pt idx="1297">
                  <c:v>0.73819444444444438</c:v>
                </c:pt>
                <c:pt idx="1298">
                  <c:v>0.7270833333333333</c:v>
                </c:pt>
                <c:pt idx="1299">
                  <c:v>0.73090277777777779</c:v>
                </c:pt>
                <c:pt idx="1300">
                  <c:v>0.72986111111111107</c:v>
                </c:pt>
                <c:pt idx="1301">
                  <c:v>0.58958333333333335</c:v>
                </c:pt>
                <c:pt idx="1302">
                  <c:v>0.58888888888888891</c:v>
                </c:pt>
                <c:pt idx="1303">
                  <c:v>0.59548611111111105</c:v>
                </c:pt>
                <c:pt idx="1304">
                  <c:v>0.59513888888888888</c:v>
                </c:pt>
                <c:pt idx="1305">
                  <c:v>0.58993055555555562</c:v>
                </c:pt>
                <c:pt idx="1306">
                  <c:v>0.59027777777777779</c:v>
                </c:pt>
                <c:pt idx="1307">
                  <c:v>0.59097222222222223</c:v>
                </c:pt>
                <c:pt idx="1308">
                  <c:v>0.59097222222222223</c:v>
                </c:pt>
                <c:pt idx="1309">
                  <c:v>0.59895833333333337</c:v>
                </c:pt>
                <c:pt idx="1310">
                  <c:v>0.59097222222222223</c:v>
                </c:pt>
                <c:pt idx="1311">
                  <c:v>0.51215277777777779</c:v>
                </c:pt>
                <c:pt idx="1312">
                  <c:v>0.50868055555555558</c:v>
                </c:pt>
                <c:pt idx="1313">
                  <c:v>0.50902777777777775</c:v>
                </c:pt>
                <c:pt idx="1314">
                  <c:v>0.50416666666666665</c:v>
                </c:pt>
                <c:pt idx="1315">
                  <c:v>0.50868055555555558</c:v>
                </c:pt>
                <c:pt idx="1316">
                  <c:v>0.51215277777777779</c:v>
                </c:pt>
                <c:pt idx="1317">
                  <c:v>0.50381944444444449</c:v>
                </c:pt>
                <c:pt idx="1318">
                  <c:v>0.51041666666666663</c:v>
                </c:pt>
                <c:pt idx="1319">
                  <c:v>0.50868055555555558</c:v>
                </c:pt>
                <c:pt idx="1320">
                  <c:v>0.51354166666666667</c:v>
                </c:pt>
                <c:pt idx="1321">
                  <c:v>0.46527777777777779</c:v>
                </c:pt>
                <c:pt idx="1322">
                  <c:v>0.46493055555555551</c:v>
                </c:pt>
                <c:pt idx="1323">
                  <c:v>0.46458333333333335</c:v>
                </c:pt>
                <c:pt idx="1324">
                  <c:v>0.46250000000000002</c:v>
                </c:pt>
                <c:pt idx="1325">
                  <c:v>0.46458333333333335</c:v>
                </c:pt>
                <c:pt idx="1326">
                  <c:v>0.46250000000000002</c:v>
                </c:pt>
                <c:pt idx="1327">
                  <c:v>0.4621527777777778</c:v>
                </c:pt>
                <c:pt idx="1328">
                  <c:v>0.46562500000000001</c:v>
                </c:pt>
                <c:pt idx="1329">
                  <c:v>0.46423611111111113</c:v>
                </c:pt>
                <c:pt idx="1330">
                  <c:v>0</c:v>
                </c:pt>
                <c:pt idx="1331">
                  <c:v>0.59826388888888893</c:v>
                </c:pt>
                <c:pt idx="1332">
                  <c:v>0.59548611111111105</c:v>
                </c:pt>
                <c:pt idx="1333">
                  <c:v>0.59930555555555565</c:v>
                </c:pt>
                <c:pt idx="1334">
                  <c:v>0.59513888888888888</c:v>
                </c:pt>
                <c:pt idx="1335">
                  <c:v>0.59548611111111105</c:v>
                </c:pt>
                <c:pt idx="1336">
                  <c:v>0.59444444444444444</c:v>
                </c:pt>
                <c:pt idx="1337">
                  <c:v>0.59513888888888888</c:v>
                </c:pt>
                <c:pt idx="1338">
                  <c:v>0.60381944444444435</c:v>
                </c:pt>
                <c:pt idx="1339">
                  <c:v>0.59375</c:v>
                </c:pt>
                <c:pt idx="1340">
                  <c:v>0.6020833333333333</c:v>
                </c:pt>
                <c:pt idx="1341">
                  <c:v>0.60451388888888891</c:v>
                </c:pt>
                <c:pt idx="1342">
                  <c:v>0.59444444444444444</c:v>
                </c:pt>
                <c:pt idx="1343">
                  <c:v>0.60624999999999996</c:v>
                </c:pt>
                <c:pt idx="1344">
                  <c:v>0.60381944444444435</c:v>
                </c:pt>
                <c:pt idx="1345">
                  <c:v>0.60173611111111103</c:v>
                </c:pt>
                <c:pt idx="1346">
                  <c:v>0.59895833333333337</c:v>
                </c:pt>
                <c:pt idx="1347">
                  <c:v>0.59583333333333333</c:v>
                </c:pt>
                <c:pt idx="1348">
                  <c:v>0.60416666666666663</c:v>
                </c:pt>
                <c:pt idx="1349">
                  <c:v>0.59583333333333333</c:v>
                </c:pt>
                <c:pt idx="1350">
                  <c:v>0.6034722222222223</c:v>
                </c:pt>
                <c:pt idx="1351">
                  <c:v>0.58576388888888897</c:v>
                </c:pt>
                <c:pt idx="1352">
                  <c:v>0.58611111111111103</c:v>
                </c:pt>
                <c:pt idx="1353">
                  <c:v>0.58298611111111109</c:v>
                </c:pt>
                <c:pt idx="1354">
                  <c:v>0.58159722222222221</c:v>
                </c:pt>
                <c:pt idx="1355">
                  <c:v>0.57916666666666672</c:v>
                </c:pt>
                <c:pt idx="1356">
                  <c:v>0.58993055555555562</c:v>
                </c:pt>
                <c:pt idx="1357">
                  <c:v>0.57916666666666672</c:v>
                </c:pt>
                <c:pt idx="1358">
                  <c:v>0.58993055555555562</c:v>
                </c:pt>
                <c:pt idx="1359">
                  <c:v>0.57951388888888888</c:v>
                </c:pt>
                <c:pt idx="1360">
                  <c:v>0.58229166666666665</c:v>
                </c:pt>
                <c:pt idx="1361">
                  <c:v>0.52465277777777775</c:v>
                </c:pt>
                <c:pt idx="1362">
                  <c:v>0.52048611111111109</c:v>
                </c:pt>
                <c:pt idx="1363">
                  <c:v>0.51458333333333328</c:v>
                </c:pt>
                <c:pt idx="1364">
                  <c:v>0.51527777777777783</c:v>
                </c:pt>
                <c:pt idx="1365">
                  <c:v>0.51249999999999996</c:v>
                </c:pt>
                <c:pt idx="1366">
                  <c:v>0.51249999999999996</c:v>
                </c:pt>
                <c:pt idx="1367">
                  <c:v>0.52048611111111109</c:v>
                </c:pt>
                <c:pt idx="1368">
                  <c:v>0.51249999999999996</c:v>
                </c:pt>
                <c:pt idx="1369">
                  <c:v>0.5239583333333333</c:v>
                </c:pt>
                <c:pt idx="1370">
                  <c:v>0.52083333333333337</c:v>
                </c:pt>
                <c:pt idx="1371">
                  <c:v>0.86562499999999998</c:v>
                </c:pt>
                <c:pt idx="1372">
                  <c:v>0.8496527777777777</c:v>
                </c:pt>
                <c:pt idx="1373">
                  <c:v>0.86597222222222225</c:v>
                </c:pt>
                <c:pt idx="1374">
                  <c:v>0.87604166666666672</c:v>
                </c:pt>
                <c:pt idx="1375">
                  <c:v>0.86493055555555565</c:v>
                </c:pt>
                <c:pt idx="1376">
                  <c:v>0.85972222222222228</c:v>
                </c:pt>
                <c:pt idx="1377">
                  <c:v>0.8496527777777777</c:v>
                </c:pt>
                <c:pt idx="1378">
                  <c:v>0.86006944444444444</c:v>
                </c:pt>
                <c:pt idx="1379">
                  <c:v>0.86388888888888893</c:v>
                </c:pt>
                <c:pt idx="1380">
                  <c:v>0.87604166666666672</c:v>
                </c:pt>
                <c:pt idx="1381">
                  <c:v>0.57187500000000002</c:v>
                </c:pt>
                <c:pt idx="1382">
                  <c:v>0.57465277777777779</c:v>
                </c:pt>
                <c:pt idx="1383">
                  <c:v>0.5697916666666667</c:v>
                </c:pt>
                <c:pt idx="1384">
                  <c:v>0.56909722222222225</c:v>
                </c:pt>
                <c:pt idx="1385">
                  <c:v>0.57465277777777779</c:v>
                </c:pt>
                <c:pt idx="1386">
                  <c:v>0.57048611111111103</c:v>
                </c:pt>
                <c:pt idx="1387">
                  <c:v>0.5625</c:v>
                </c:pt>
                <c:pt idx="1388">
                  <c:v>0.62118055555555562</c:v>
                </c:pt>
                <c:pt idx="1389">
                  <c:v>0.5697916666666667</c:v>
                </c:pt>
                <c:pt idx="1390">
                  <c:v>0.57326388888888891</c:v>
                </c:pt>
                <c:pt idx="1391">
                  <c:v>0.5371527777777777</c:v>
                </c:pt>
                <c:pt idx="1392">
                  <c:v>0.50937500000000002</c:v>
                </c:pt>
                <c:pt idx="1393">
                  <c:v>0.52638888888888891</c:v>
                </c:pt>
                <c:pt idx="1394">
                  <c:v>0.50520833333333337</c:v>
                </c:pt>
                <c:pt idx="1395">
                  <c:v>0.5072916666666667</c:v>
                </c:pt>
                <c:pt idx="1396">
                  <c:v>0.50590277777777781</c:v>
                </c:pt>
                <c:pt idx="1397">
                  <c:v>0.50173611111111116</c:v>
                </c:pt>
                <c:pt idx="1398">
                  <c:v>0.5072916666666667</c:v>
                </c:pt>
                <c:pt idx="1399">
                  <c:v>0.50173611111111116</c:v>
                </c:pt>
                <c:pt idx="1400">
                  <c:v>0.5083333333333333</c:v>
                </c:pt>
                <c:pt idx="1401">
                  <c:v>0.89131944444444444</c:v>
                </c:pt>
                <c:pt idx="1402">
                  <c:v>0.89340277777777777</c:v>
                </c:pt>
                <c:pt idx="1403">
                  <c:v>0.88298611111111103</c:v>
                </c:pt>
                <c:pt idx="1404">
                  <c:v>0.89201388888888888</c:v>
                </c:pt>
                <c:pt idx="1405">
                  <c:v>0.87673611111111105</c:v>
                </c:pt>
                <c:pt idx="1406">
                  <c:v>0.87881944444444438</c:v>
                </c:pt>
                <c:pt idx="1407">
                  <c:v>0.89444444444444438</c:v>
                </c:pt>
                <c:pt idx="1408">
                  <c:v>0.87951388888888893</c:v>
                </c:pt>
                <c:pt idx="1409">
                  <c:v>0.87708333333333333</c:v>
                </c:pt>
                <c:pt idx="1410">
                  <c:v>0.87708333333333333</c:v>
                </c:pt>
                <c:pt idx="1411">
                  <c:v>#N/A</c:v>
                </c:pt>
                <c:pt idx="1412">
                  <c:v>#N/A</c:v>
                </c:pt>
                <c:pt idx="1413">
                  <c:v>0.70520833333333333</c:v>
                </c:pt>
                <c:pt idx="1414">
                  <c:v>0.72256944444444438</c:v>
                </c:pt>
                <c:pt idx="1415">
                  <c:v>#N/A</c:v>
                </c:pt>
                <c:pt idx="1416">
                  <c:v>0.71076388888888897</c:v>
                </c:pt>
                <c:pt idx="1417">
                  <c:v>#N/A</c:v>
                </c:pt>
                <c:pt idx="1418">
                  <c:v>#N/A</c:v>
                </c:pt>
                <c:pt idx="1419">
                  <c:v>0.70659722222222221</c:v>
                </c:pt>
                <c:pt idx="1420">
                  <c:v>#N/A</c:v>
                </c:pt>
                <c:pt idx="1421">
                  <c:v>0.70625000000000004</c:v>
                </c:pt>
                <c:pt idx="1422">
                  <c:v>0.75624999999999998</c:v>
                </c:pt>
                <c:pt idx="1423">
                  <c:v>0.74965277777777772</c:v>
                </c:pt>
                <c:pt idx="1424">
                  <c:v>0.7475694444444444</c:v>
                </c:pt>
                <c:pt idx="1425">
                  <c:v>0.76041666666666663</c:v>
                </c:pt>
                <c:pt idx="1426">
                  <c:v>0.74687499999999996</c:v>
                </c:pt>
                <c:pt idx="1427">
                  <c:v>0.75520833333333337</c:v>
                </c:pt>
                <c:pt idx="1428">
                  <c:v>0.76006944444444435</c:v>
                </c:pt>
                <c:pt idx="1429">
                  <c:v>0.74965277777777772</c:v>
                </c:pt>
                <c:pt idx="1430">
                  <c:v>0.75520833333333337</c:v>
                </c:pt>
                <c:pt idx="1431">
                  <c:v>0.76180555555555562</c:v>
                </c:pt>
                <c:pt idx="1432">
                  <c:v>#N/A</c:v>
                </c:pt>
                <c:pt idx="1433">
                  <c:v>#N/A</c:v>
                </c:pt>
                <c:pt idx="1434">
                  <c:v>0.63645833333333335</c:v>
                </c:pt>
                <c:pt idx="1435">
                  <c:v>#N/A</c:v>
                </c:pt>
                <c:pt idx="1436">
                  <c:v>0.62986111111111109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0.6309027777777777</c:v>
                </c:pt>
                <c:pt idx="1441">
                  <c:v>#N/A</c:v>
                </c:pt>
                <c:pt idx="1442">
                  <c:v>#N/A</c:v>
                </c:pt>
                <c:pt idx="1443">
                  <c:v>0.66423611111111103</c:v>
                </c:pt>
                <c:pt idx="1444">
                  <c:v>0.65555555555555556</c:v>
                </c:pt>
                <c:pt idx="1445">
                  <c:v>0.66493055555555558</c:v>
                </c:pt>
                <c:pt idx="1446">
                  <c:v>0.65659722222222228</c:v>
                </c:pt>
                <c:pt idx="1447">
                  <c:v>0.6659722222222223</c:v>
                </c:pt>
                <c:pt idx="1448">
                  <c:v>0.66562500000000002</c:v>
                </c:pt>
                <c:pt idx="1449">
                  <c:v>0.66388888888888897</c:v>
                </c:pt>
                <c:pt idx="1450">
                  <c:v>0.65694444444444444</c:v>
                </c:pt>
                <c:pt idx="1451">
                  <c:v>0.6621527777777777</c:v>
                </c:pt>
                <c:pt idx="1452">
                  <c:v>0.65451388888888895</c:v>
                </c:pt>
                <c:pt idx="1453">
                  <c:v>#N/A</c:v>
                </c:pt>
                <c:pt idx="1454">
                  <c:v>0.56423611111111105</c:v>
                </c:pt>
                <c:pt idx="1455">
                  <c:v>0.56423611111111105</c:v>
                </c:pt>
                <c:pt idx="1456">
                  <c:v>0.56423611111111105</c:v>
                </c:pt>
                <c:pt idx="1457">
                  <c:v>0.56423611111111105</c:v>
                </c:pt>
                <c:pt idx="1458">
                  <c:v>0.57499999999999996</c:v>
                </c:pt>
                <c:pt idx="1459">
                  <c:v>0.57743055555555556</c:v>
                </c:pt>
                <c:pt idx="1460">
                  <c:v>0.56597222222222221</c:v>
                </c:pt>
                <c:pt idx="1461">
                  <c:v>0.56423611111111105</c:v>
                </c:pt>
                <c:pt idx="1462">
                  <c:v>0.57291666666666663</c:v>
                </c:pt>
                <c:pt idx="1463">
                  <c:v>0.57465277777777779</c:v>
                </c:pt>
                <c:pt idx="1464">
                  <c:v>0.50312500000000004</c:v>
                </c:pt>
                <c:pt idx="1465">
                  <c:v>0.50694444444444442</c:v>
                </c:pt>
                <c:pt idx="1466">
                  <c:v>0.50312500000000004</c:v>
                </c:pt>
                <c:pt idx="1467">
                  <c:v>0.51111111111111118</c:v>
                </c:pt>
                <c:pt idx="1468">
                  <c:v>0.51041666666666663</c:v>
                </c:pt>
                <c:pt idx="1469">
                  <c:v>0.51284722222222223</c:v>
                </c:pt>
                <c:pt idx="1470">
                  <c:v>0.50659722222222225</c:v>
                </c:pt>
                <c:pt idx="1471">
                  <c:v>0.50312500000000004</c:v>
                </c:pt>
                <c:pt idx="1472">
                  <c:v>0.51076388888888891</c:v>
                </c:pt>
                <c:pt idx="1473">
                  <c:v>0.50694444444444442</c:v>
                </c:pt>
                <c:pt idx="1474">
                  <c:v>#N/A</c:v>
                </c:pt>
                <c:pt idx="1475">
                  <c:v>#N/A</c:v>
                </c:pt>
                <c:pt idx="1476">
                  <c:v>0.45937499999999998</c:v>
                </c:pt>
                <c:pt idx="1477">
                  <c:v>#N/A</c:v>
                </c:pt>
                <c:pt idx="1478">
                  <c:v>#N/A</c:v>
                </c:pt>
                <c:pt idx="1479">
                  <c:v>0.45868055555555554</c:v>
                </c:pt>
                <c:pt idx="1480">
                  <c:v>0.45937499999999998</c:v>
                </c:pt>
                <c:pt idx="1481">
                  <c:v>0.46597222222222218</c:v>
                </c:pt>
                <c:pt idx="1482">
                  <c:v>#N/A</c:v>
                </c:pt>
                <c:pt idx="1483">
                  <c:v>0.45868055555555554</c:v>
                </c:pt>
                <c:pt idx="1484">
                  <c:v>0.46527777777777779</c:v>
                </c:pt>
                <c:pt idx="1485">
                  <c:v>#N/A</c:v>
                </c:pt>
                <c:pt idx="1486">
                  <c:v>#N/A</c:v>
                </c:pt>
                <c:pt idx="1487">
                  <c:v>0.58715277777777775</c:v>
                </c:pt>
                <c:pt idx="1488">
                  <c:v>0.57708333333333328</c:v>
                </c:pt>
                <c:pt idx="1489">
                  <c:v>0.57916666666666672</c:v>
                </c:pt>
                <c:pt idx="1490">
                  <c:v>0.58020833333333333</c:v>
                </c:pt>
                <c:pt idx="1491">
                  <c:v>0.57881944444444444</c:v>
                </c:pt>
                <c:pt idx="1492">
                  <c:v>0.57604166666666667</c:v>
                </c:pt>
                <c:pt idx="1493">
                  <c:v>0.58020833333333333</c:v>
                </c:pt>
                <c:pt idx="1494">
                  <c:v>0.58472222222222225</c:v>
                </c:pt>
                <c:pt idx="1495">
                  <c:v>0.58715277777777775</c:v>
                </c:pt>
                <c:pt idx="1496">
                  <c:v>0.58159722222222221</c:v>
                </c:pt>
                <c:pt idx="1497">
                  <c:v>0.50937500000000002</c:v>
                </c:pt>
                <c:pt idx="1498">
                  <c:v>0.51423611111111112</c:v>
                </c:pt>
                <c:pt idx="1499">
                  <c:v>0.51180555555555551</c:v>
                </c:pt>
                <c:pt idx="1500">
                  <c:v>0.50937500000000002</c:v>
                </c:pt>
                <c:pt idx="1501">
                  <c:v>0.52187499999999998</c:v>
                </c:pt>
                <c:pt idx="1502">
                  <c:v>0.52118055555555554</c:v>
                </c:pt>
                <c:pt idx="1503">
                  <c:v>0.50937500000000002</c:v>
                </c:pt>
                <c:pt idx="1504">
                  <c:v>0.51111111111111118</c:v>
                </c:pt>
                <c:pt idx="1505">
                  <c:v>0.50937500000000002</c:v>
                </c:pt>
                <c:pt idx="1506">
                  <c:v>0.50937500000000002</c:v>
                </c:pt>
                <c:pt idx="1507">
                  <c:v>0.54270833333333335</c:v>
                </c:pt>
                <c:pt idx="1508">
                  <c:v>0.54027777777777775</c:v>
                </c:pt>
                <c:pt idx="1509">
                  <c:v>0.546875</c:v>
                </c:pt>
                <c:pt idx="1510">
                  <c:v>0.54826388888888888</c:v>
                </c:pt>
                <c:pt idx="1511">
                  <c:v>0.5395833333333333</c:v>
                </c:pt>
                <c:pt idx="1512">
                  <c:v>0.546875</c:v>
                </c:pt>
                <c:pt idx="1513">
                  <c:v>0.54618055555555556</c:v>
                </c:pt>
                <c:pt idx="1514">
                  <c:v>0.54652777777777772</c:v>
                </c:pt>
                <c:pt idx="1515">
                  <c:v>0.54548611111111112</c:v>
                </c:pt>
                <c:pt idx="1516">
                  <c:v>0.54756944444444444</c:v>
                </c:pt>
                <c:pt idx="1517">
                  <c:v>0.49131944444444448</c:v>
                </c:pt>
                <c:pt idx="1518">
                  <c:v>0.48715277777777782</c:v>
                </c:pt>
                <c:pt idx="1519">
                  <c:v>0.48993055555555554</c:v>
                </c:pt>
                <c:pt idx="1520">
                  <c:v>0.48784722222222221</c:v>
                </c:pt>
                <c:pt idx="1521">
                  <c:v>0.48645833333333333</c:v>
                </c:pt>
                <c:pt idx="1522">
                  <c:v>0.49027777777777781</c:v>
                </c:pt>
                <c:pt idx="1523">
                  <c:v>0.49062499999999998</c:v>
                </c:pt>
                <c:pt idx="1524">
                  <c:v>0.49270833333333336</c:v>
                </c:pt>
                <c:pt idx="1525">
                  <c:v>0.48993055555555554</c:v>
                </c:pt>
                <c:pt idx="1526">
                  <c:v>0.48506944444444444</c:v>
                </c:pt>
                <c:pt idx="1527">
                  <c:v>0.52708333333333335</c:v>
                </c:pt>
                <c:pt idx="1528">
                  <c:v>0.52430555555555558</c:v>
                </c:pt>
                <c:pt idx="1529">
                  <c:v>0.52638888888888891</c:v>
                </c:pt>
                <c:pt idx="1530">
                  <c:v>0.53020833333333328</c:v>
                </c:pt>
                <c:pt idx="1531">
                  <c:v>0.53298611111111116</c:v>
                </c:pt>
                <c:pt idx="1532">
                  <c:v>0.52986111111111112</c:v>
                </c:pt>
                <c:pt idx="1533">
                  <c:v>0.53194444444444444</c:v>
                </c:pt>
                <c:pt idx="1534">
                  <c:v>0.53090277777777783</c:v>
                </c:pt>
                <c:pt idx="1535">
                  <c:v>0.52534722222222219</c:v>
                </c:pt>
                <c:pt idx="1536">
                  <c:v>0.53298611111111116</c:v>
                </c:pt>
                <c:pt idx="1537">
                  <c:v>0.47499999999999998</c:v>
                </c:pt>
                <c:pt idx="1538">
                  <c:v>0.4777777777777778</c:v>
                </c:pt>
                <c:pt idx="1539">
                  <c:v>0.48090277777777779</c:v>
                </c:pt>
                <c:pt idx="1540">
                  <c:v>0.47499999999999998</c:v>
                </c:pt>
                <c:pt idx="1541">
                  <c:v>0.48298611111111112</c:v>
                </c:pt>
                <c:pt idx="1542">
                  <c:v>0.48159722222222218</c:v>
                </c:pt>
                <c:pt idx="1543">
                  <c:v>0.47951388888888885</c:v>
                </c:pt>
                <c:pt idx="1544">
                  <c:v>0.47499999999999998</c:v>
                </c:pt>
                <c:pt idx="1545">
                  <c:v>0.4777777777777778</c:v>
                </c:pt>
                <c:pt idx="1546">
                  <c:v>0.4826388888888889</c:v>
                </c:pt>
                <c:pt idx="1547">
                  <c:v>0.62812500000000004</c:v>
                </c:pt>
                <c:pt idx="1548">
                  <c:v>0.62881944444444438</c:v>
                </c:pt>
                <c:pt idx="1549">
                  <c:v>0.62777777777777777</c:v>
                </c:pt>
                <c:pt idx="1550">
                  <c:v>0.62152777777777779</c:v>
                </c:pt>
                <c:pt idx="1551">
                  <c:v>0.62187499999999996</c:v>
                </c:pt>
                <c:pt idx="1552">
                  <c:v>0.62187499999999996</c:v>
                </c:pt>
                <c:pt idx="1553">
                  <c:v>0.62395833333333328</c:v>
                </c:pt>
                <c:pt idx="1554">
                  <c:v>0.62187499999999996</c:v>
                </c:pt>
                <c:pt idx="1555">
                  <c:v>0.63298611111111103</c:v>
                </c:pt>
                <c:pt idx="1556">
                  <c:v>0.62326388888888895</c:v>
                </c:pt>
                <c:pt idx="1557">
                  <c:v>0.54513888888888895</c:v>
                </c:pt>
                <c:pt idx="1558">
                  <c:v>0.54826388888888888</c:v>
                </c:pt>
                <c:pt idx="1559">
                  <c:v>0.54548611111111112</c:v>
                </c:pt>
                <c:pt idx="1560">
                  <c:v>0.55034722222222221</c:v>
                </c:pt>
                <c:pt idx="1561">
                  <c:v>0.54861111111111105</c:v>
                </c:pt>
                <c:pt idx="1562">
                  <c:v>0.54791666666666672</c:v>
                </c:pt>
                <c:pt idx="1563">
                  <c:v>0.54861111111111105</c:v>
                </c:pt>
                <c:pt idx="1564">
                  <c:v>0.54479166666666667</c:v>
                </c:pt>
                <c:pt idx="1565">
                  <c:v>0.54479166666666667</c:v>
                </c:pt>
                <c:pt idx="1566">
                  <c:v>0.55173611111111109</c:v>
                </c:pt>
                <c:pt idx="1567">
                  <c:v>0.64513888888888893</c:v>
                </c:pt>
                <c:pt idx="1568">
                  <c:v>0.65590277777777772</c:v>
                </c:pt>
                <c:pt idx="1569">
                  <c:v>0.6586805555555556</c:v>
                </c:pt>
                <c:pt idx="1570">
                  <c:v>0.6489583333333333</c:v>
                </c:pt>
                <c:pt idx="1571">
                  <c:v>0.64687499999999998</c:v>
                </c:pt>
                <c:pt idx="1572">
                  <c:v>0.65729166666666672</c:v>
                </c:pt>
                <c:pt idx="1573">
                  <c:v>0.65833333333333333</c:v>
                </c:pt>
                <c:pt idx="1574">
                  <c:v>0.64687499999999998</c:v>
                </c:pt>
                <c:pt idx="1575">
                  <c:v>0.65659722222222228</c:v>
                </c:pt>
                <c:pt idx="1576">
                  <c:v>0.65729166666666672</c:v>
                </c:pt>
                <c:pt idx="1577">
                  <c:v>0.65625</c:v>
                </c:pt>
                <c:pt idx="1578">
                  <c:v>0.6635416666666667</c:v>
                </c:pt>
                <c:pt idx="1579">
                  <c:v>0.66249999999999998</c:v>
                </c:pt>
                <c:pt idx="1580">
                  <c:v>0.66006944444444438</c:v>
                </c:pt>
                <c:pt idx="1581">
                  <c:v>0.65694444444444444</c:v>
                </c:pt>
                <c:pt idx="1582">
                  <c:v>0.6635416666666667</c:v>
                </c:pt>
                <c:pt idx="1583">
                  <c:v>0.65625</c:v>
                </c:pt>
                <c:pt idx="1584">
                  <c:v>0.65625</c:v>
                </c:pt>
                <c:pt idx="1585">
                  <c:v>0.65625</c:v>
                </c:pt>
                <c:pt idx="1586">
                  <c:v>0.66284722222222225</c:v>
                </c:pt>
                <c:pt idx="1587">
                  <c:v>0.50243055555555549</c:v>
                </c:pt>
                <c:pt idx="1588">
                  <c:v>0.51249999999999996</c:v>
                </c:pt>
                <c:pt idx="1589">
                  <c:v>0.50312500000000004</c:v>
                </c:pt>
                <c:pt idx="1590">
                  <c:v>0.50937500000000002</c:v>
                </c:pt>
                <c:pt idx="1591">
                  <c:v>0.50868055555555558</c:v>
                </c:pt>
                <c:pt idx="1592">
                  <c:v>0.50763888888888886</c:v>
                </c:pt>
                <c:pt idx="1593">
                  <c:v>0.50659722222222225</c:v>
                </c:pt>
                <c:pt idx="1594">
                  <c:v>0.50416666666666665</c:v>
                </c:pt>
                <c:pt idx="1595">
                  <c:v>0.50659722222222225</c:v>
                </c:pt>
                <c:pt idx="1596">
                  <c:v>0.50243055555555549</c:v>
                </c:pt>
                <c:pt idx="1597">
                  <c:v>0.51249999999999996</c:v>
                </c:pt>
                <c:pt idx="1598">
                  <c:v>0.51145833333333335</c:v>
                </c:pt>
                <c:pt idx="1599">
                  <c:v>0.51215277777777779</c:v>
                </c:pt>
                <c:pt idx="1600">
                  <c:v>0.51180555555555551</c:v>
                </c:pt>
                <c:pt idx="1601">
                  <c:v>0.51493055555555556</c:v>
                </c:pt>
                <c:pt idx="1602">
                  <c:v>0.51770833333333333</c:v>
                </c:pt>
                <c:pt idx="1603">
                  <c:v>0.52118055555555554</c:v>
                </c:pt>
                <c:pt idx="1604">
                  <c:v>0.51111111111111118</c:v>
                </c:pt>
                <c:pt idx="1605">
                  <c:v>0.51805555555555549</c:v>
                </c:pt>
                <c:pt idx="1606">
                  <c:v>0.51145833333333335</c:v>
                </c:pt>
                <c:pt idx="1607">
                  <c:v>0.53159722222222217</c:v>
                </c:pt>
                <c:pt idx="1608">
                  <c:v>0.5336805555555556</c:v>
                </c:pt>
                <c:pt idx="1609">
                  <c:v>0.53645833333333337</c:v>
                </c:pt>
                <c:pt idx="1610">
                  <c:v>0.53402777777777777</c:v>
                </c:pt>
                <c:pt idx="1611">
                  <c:v>0.52881944444444451</c:v>
                </c:pt>
                <c:pt idx="1612">
                  <c:v>0.52916666666666667</c:v>
                </c:pt>
                <c:pt idx="1613">
                  <c:v>0.53020833333333328</c:v>
                </c:pt>
                <c:pt idx="1614">
                  <c:v>0.53090277777777783</c:v>
                </c:pt>
                <c:pt idx="1615">
                  <c:v>0.52812499999999996</c:v>
                </c:pt>
                <c:pt idx="1616">
                  <c:v>0.53888888888888897</c:v>
                </c:pt>
                <c:pt idx="1617">
                  <c:v>0.54826388888888888</c:v>
                </c:pt>
                <c:pt idx="1618">
                  <c:v>0.5385416666666667</c:v>
                </c:pt>
                <c:pt idx="1619">
                  <c:v>0.54201388888888891</c:v>
                </c:pt>
                <c:pt idx="1620">
                  <c:v>0.5385416666666667</c:v>
                </c:pt>
                <c:pt idx="1621">
                  <c:v>0.54027777777777775</c:v>
                </c:pt>
                <c:pt idx="1622">
                  <c:v>0.54131944444444435</c:v>
                </c:pt>
                <c:pt idx="1623">
                  <c:v>-1.1291666666666667</c:v>
                </c:pt>
                <c:pt idx="1624">
                  <c:v>0.54652777777777772</c:v>
                </c:pt>
                <c:pt idx="1625">
                  <c:v>0.54201388888888891</c:v>
                </c:pt>
                <c:pt idx="1626">
                  <c:v>0.54409722222222223</c:v>
                </c:pt>
                <c:pt idx="1627">
                  <c:v>0.61250000000000004</c:v>
                </c:pt>
                <c:pt idx="1628">
                  <c:v>0.62361111111111112</c:v>
                </c:pt>
                <c:pt idx="1629">
                  <c:v>0.61597222222222225</c:v>
                </c:pt>
                <c:pt idx="1630">
                  <c:v>0.61250000000000004</c:v>
                </c:pt>
                <c:pt idx="1631">
                  <c:v>0.62118055555555562</c:v>
                </c:pt>
                <c:pt idx="1632">
                  <c:v>0.62326388888888895</c:v>
                </c:pt>
                <c:pt idx="1633">
                  <c:v>0.62326388888888895</c:v>
                </c:pt>
                <c:pt idx="1634">
                  <c:v>0.62604166666666672</c:v>
                </c:pt>
                <c:pt idx="1635">
                  <c:v>0.6225694444444444</c:v>
                </c:pt>
                <c:pt idx="1636">
                  <c:v>0.61250000000000004</c:v>
                </c:pt>
                <c:pt idx="1637">
                  <c:v>0.62430555555555556</c:v>
                </c:pt>
                <c:pt idx="1638">
                  <c:v>0.62465277777777772</c:v>
                </c:pt>
                <c:pt idx="1639">
                  <c:v>0.63020833333333337</c:v>
                </c:pt>
                <c:pt idx="1640">
                  <c:v>0.63159722222222225</c:v>
                </c:pt>
                <c:pt idx="1641">
                  <c:v>0.62777777777777777</c:v>
                </c:pt>
                <c:pt idx="1642">
                  <c:v>0.6322916666666667</c:v>
                </c:pt>
                <c:pt idx="1643">
                  <c:v>0.63055555555555565</c:v>
                </c:pt>
                <c:pt idx="1644">
                  <c:v>0.62916666666666665</c:v>
                </c:pt>
                <c:pt idx="1645">
                  <c:v>0.63159722222222225</c:v>
                </c:pt>
                <c:pt idx="1646">
                  <c:v>0.63298611111111103</c:v>
                </c:pt>
                <c:pt idx="1647">
                  <c:v>0.5722222222222223</c:v>
                </c:pt>
                <c:pt idx="1648">
                  <c:v>0.57951388888888888</c:v>
                </c:pt>
                <c:pt idx="1649">
                  <c:v>0.57291666666666663</c:v>
                </c:pt>
                <c:pt idx="1650">
                  <c:v>0.57256944444444435</c:v>
                </c:pt>
                <c:pt idx="1651">
                  <c:v>0.58020833333333333</c:v>
                </c:pt>
                <c:pt idx="1652">
                  <c:v>0.57743055555555556</c:v>
                </c:pt>
                <c:pt idx="1653">
                  <c:v>0.5722222222222223</c:v>
                </c:pt>
                <c:pt idx="1654">
                  <c:v>0.5722222222222223</c:v>
                </c:pt>
                <c:pt idx="1655">
                  <c:v>0.57673611111111112</c:v>
                </c:pt>
                <c:pt idx="1656">
                  <c:v>0.5722222222222223</c:v>
                </c:pt>
                <c:pt idx="1657">
                  <c:v>0.58715277777777775</c:v>
                </c:pt>
                <c:pt idx="1658">
                  <c:v>0.5878472222222223</c:v>
                </c:pt>
                <c:pt idx="1659">
                  <c:v>0.58090277777777777</c:v>
                </c:pt>
                <c:pt idx="1660">
                  <c:v>0.59270833333333328</c:v>
                </c:pt>
                <c:pt idx="1661">
                  <c:v>0.58888888888888891</c:v>
                </c:pt>
                <c:pt idx="1662">
                  <c:v>0.58229166666666665</c:v>
                </c:pt>
                <c:pt idx="1663">
                  <c:v>0.58888888888888891</c:v>
                </c:pt>
                <c:pt idx="1664">
                  <c:v>0.58993055555555562</c:v>
                </c:pt>
                <c:pt idx="1665">
                  <c:v>0.58229166666666665</c:v>
                </c:pt>
                <c:pt idx="1666">
                  <c:v>0.59340277777777772</c:v>
                </c:pt>
                <c:pt idx="1667">
                  <c:v>0.71006944444444442</c:v>
                </c:pt>
                <c:pt idx="1668">
                  <c:v>0.70937499999999998</c:v>
                </c:pt>
                <c:pt idx="1669">
                  <c:v>0.69687500000000002</c:v>
                </c:pt>
                <c:pt idx="1670">
                  <c:v>0.70972222222222225</c:v>
                </c:pt>
                <c:pt idx="1671">
                  <c:v>0.71215277777777775</c:v>
                </c:pt>
                <c:pt idx="1672">
                  <c:v>0.70486111111111105</c:v>
                </c:pt>
                <c:pt idx="1673">
                  <c:v>0.7090277777777777</c:v>
                </c:pt>
                <c:pt idx="1674">
                  <c:v>0.70625000000000004</c:v>
                </c:pt>
                <c:pt idx="1675">
                  <c:v>0.7055555555555556</c:v>
                </c:pt>
                <c:pt idx="1676">
                  <c:v>0.71527777777777779</c:v>
                </c:pt>
                <c:pt idx="1677">
                  <c:v>0.71319444444444435</c:v>
                </c:pt>
                <c:pt idx="1678">
                  <c:v>0.71180555555555558</c:v>
                </c:pt>
                <c:pt idx="1679">
                  <c:v>0.71354166666666663</c:v>
                </c:pt>
                <c:pt idx="1680">
                  <c:v>0.71493055555555562</c:v>
                </c:pt>
                <c:pt idx="1681">
                  <c:v>0.71319444444444435</c:v>
                </c:pt>
                <c:pt idx="1682">
                  <c:v>0.71076388888888897</c:v>
                </c:pt>
                <c:pt idx="1683">
                  <c:v>0.72361111111111109</c:v>
                </c:pt>
                <c:pt idx="1684">
                  <c:v>0.71076388888888897</c:v>
                </c:pt>
                <c:pt idx="1685">
                  <c:v>0.72222222222222221</c:v>
                </c:pt>
                <c:pt idx="1686">
                  <c:v>0.60312500000000002</c:v>
                </c:pt>
                <c:pt idx="1687">
                  <c:v>0.59270833333333328</c:v>
                </c:pt>
                <c:pt idx="1688">
                  <c:v>0.60243055555555558</c:v>
                </c:pt>
                <c:pt idx="1689">
                  <c:v>0.59305555555555556</c:v>
                </c:pt>
                <c:pt idx="1690">
                  <c:v>0.59930555555555565</c:v>
                </c:pt>
                <c:pt idx="1691">
                  <c:v>0.59583333333333333</c:v>
                </c:pt>
                <c:pt idx="1692">
                  <c:v>0.59270833333333328</c:v>
                </c:pt>
                <c:pt idx="1693">
                  <c:v>0.59756944444444438</c:v>
                </c:pt>
                <c:pt idx="1694">
                  <c:v>0.59270833333333328</c:v>
                </c:pt>
                <c:pt idx="1695">
                  <c:v>0.59930555555555565</c:v>
                </c:pt>
                <c:pt idx="1696">
                  <c:v>0.63159722222222225</c:v>
                </c:pt>
                <c:pt idx="1697">
                  <c:v>0.63159722222222225</c:v>
                </c:pt>
                <c:pt idx="1698">
                  <c:v>0.62534722222222228</c:v>
                </c:pt>
                <c:pt idx="1699">
                  <c:v>0.62187499999999996</c:v>
                </c:pt>
                <c:pt idx="1700">
                  <c:v>0.6309027777777777</c:v>
                </c:pt>
                <c:pt idx="1701">
                  <c:v>0.63159722222222225</c:v>
                </c:pt>
                <c:pt idx="1702">
                  <c:v>0.62395833333333328</c:v>
                </c:pt>
                <c:pt idx="1703">
                  <c:v>0.6322916666666667</c:v>
                </c:pt>
                <c:pt idx="1704">
                  <c:v>0.6225694444444444</c:v>
                </c:pt>
                <c:pt idx="1705">
                  <c:v>0.62673611111111105</c:v>
                </c:pt>
                <c:pt idx="1706">
                  <c:v>0.65347222222222223</c:v>
                </c:pt>
                <c:pt idx="1707">
                  <c:v>0.6621527777777777</c:v>
                </c:pt>
                <c:pt idx="1708">
                  <c:v>0.66145833333333337</c:v>
                </c:pt>
                <c:pt idx="1709">
                  <c:v>0.6465277777777777</c:v>
                </c:pt>
                <c:pt idx="1710">
                  <c:v>0.65659722222222228</c:v>
                </c:pt>
                <c:pt idx="1711">
                  <c:v>0.66006944444444438</c:v>
                </c:pt>
                <c:pt idx="1712">
                  <c:v>0.65833333333333333</c:v>
                </c:pt>
                <c:pt idx="1713">
                  <c:v>0.65902777777777777</c:v>
                </c:pt>
                <c:pt idx="1714">
                  <c:v>0.65937500000000004</c:v>
                </c:pt>
                <c:pt idx="1715">
                  <c:v>0.65798611111111105</c:v>
                </c:pt>
                <c:pt idx="1716">
                  <c:v>0.67951388888888897</c:v>
                </c:pt>
                <c:pt idx="1717">
                  <c:v>0.69097222222222221</c:v>
                </c:pt>
                <c:pt idx="1718">
                  <c:v>0.68090277777777775</c:v>
                </c:pt>
                <c:pt idx="1719">
                  <c:v>0.6791666666666667</c:v>
                </c:pt>
                <c:pt idx="1720">
                  <c:v>0.6947916666666667</c:v>
                </c:pt>
                <c:pt idx="1721">
                  <c:v>0.68263888888888891</c:v>
                </c:pt>
                <c:pt idx="1722">
                  <c:v>0.68229166666666663</c:v>
                </c:pt>
                <c:pt idx="1723">
                  <c:v>0.69409722222222225</c:v>
                </c:pt>
                <c:pt idx="1724">
                  <c:v>0.68298611111111107</c:v>
                </c:pt>
                <c:pt idx="1725">
                  <c:v>0.68055555555555558</c:v>
                </c:pt>
                <c:pt idx="1726">
                  <c:v>0.69618055555555558</c:v>
                </c:pt>
                <c:pt idx="1727">
                  <c:v>0.70763888888888893</c:v>
                </c:pt>
                <c:pt idx="1728">
                  <c:v>0.70486111111111105</c:v>
                </c:pt>
                <c:pt idx="1729">
                  <c:v>0.69444444444444442</c:v>
                </c:pt>
                <c:pt idx="1730">
                  <c:v>0.70798611111111109</c:v>
                </c:pt>
                <c:pt idx="1731">
                  <c:v>0.69791666666666663</c:v>
                </c:pt>
                <c:pt idx="1732">
                  <c:v>0.69895833333333335</c:v>
                </c:pt>
                <c:pt idx="1733">
                  <c:v>0.69687500000000002</c:v>
                </c:pt>
                <c:pt idx="1734">
                  <c:v>0.69270833333333337</c:v>
                </c:pt>
                <c:pt idx="1735">
                  <c:v>0.69861111111111107</c:v>
                </c:pt>
                <c:pt idx="1736">
                  <c:v>0.73993055555555565</c:v>
                </c:pt>
                <c:pt idx="1737">
                  <c:v>0.73090277777777779</c:v>
                </c:pt>
                <c:pt idx="1738">
                  <c:v>0.74201388888888897</c:v>
                </c:pt>
                <c:pt idx="1739">
                  <c:v>0.73090277777777779</c:v>
                </c:pt>
                <c:pt idx="1740">
                  <c:v>0.73159722222222223</c:v>
                </c:pt>
                <c:pt idx="1741">
                  <c:v>0.7427083333333333</c:v>
                </c:pt>
                <c:pt idx="1742">
                  <c:v>0.7427083333333333</c:v>
                </c:pt>
                <c:pt idx="1743">
                  <c:v>0.73263888888888895</c:v>
                </c:pt>
                <c:pt idx="1744">
                  <c:v>0.72986111111111107</c:v>
                </c:pt>
                <c:pt idx="1745">
                  <c:v>0.72881944444444435</c:v>
                </c:pt>
                <c:pt idx="1746">
                  <c:v>0.50763888888888886</c:v>
                </c:pt>
                <c:pt idx="1747">
                  <c:v>0.50312500000000004</c:v>
                </c:pt>
                <c:pt idx="1748">
                  <c:v>0.51354166666666667</c:v>
                </c:pt>
                <c:pt idx="1749">
                  <c:v>0.50972222222222219</c:v>
                </c:pt>
                <c:pt idx="1750">
                  <c:v>0.50243055555555549</c:v>
                </c:pt>
                <c:pt idx="1751">
                  <c:v>0.51354166666666667</c:v>
                </c:pt>
                <c:pt idx="1752">
                  <c:v>0.50451388888888882</c:v>
                </c:pt>
                <c:pt idx="1753">
                  <c:v>0.50277777777777777</c:v>
                </c:pt>
                <c:pt idx="1754">
                  <c:v>0.51006944444444446</c:v>
                </c:pt>
                <c:pt idx="1755">
                  <c:v>0.51354166666666667</c:v>
                </c:pt>
                <c:pt idx="1756">
                  <c:v>0.53576388888888893</c:v>
                </c:pt>
                <c:pt idx="1757">
                  <c:v>0.53576388888888893</c:v>
                </c:pt>
                <c:pt idx="1758">
                  <c:v>0.52500000000000002</c:v>
                </c:pt>
                <c:pt idx="1759">
                  <c:v>0.53541666666666665</c:v>
                </c:pt>
                <c:pt idx="1760">
                  <c:v>0.53159722222222217</c:v>
                </c:pt>
                <c:pt idx="1761">
                  <c:v>0.52812499999999996</c:v>
                </c:pt>
                <c:pt idx="1762">
                  <c:v>0.52604166666666663</c:v>
                </c:pt>
                <c:pt idx="1763">
                  <c:v>0.52465277777777775</c:v>
                </c:pt>
                <c:pt idx="1764">
                  <c:v>0.52604166666666663</c:v>
                </c:pt>
                <c:pt idx="1765">
                  <c:v>0.52812499999999996</c:v>
                </c:pt>
                <c:pt idx="1766">
                  <c:v>0.56145833333333328</c:v>
                </c:pt>
                <c:pt idx="1767">
                  <c:v>0.56111111111111112</c:v>
                </c:pt>
                <c:pt idx="1768">
                  <c:v>0.55763888888888891</c:v>
                </c:pt>
                <c:pt idx="1769">
                  <c:v>0.56874999999999998</c:v>
                </c:pt>
                <c:pt idx="1770">
                  <c:v>0.56284722222222228</c:v>
                </c:pt>
                <c:pt idx="1771">
                  <c:v>0.5697916666666667</c:v>
                </c:pt>
                <c:pt idx="1772">
                  <c:v>0.56354166666666672</c:v>
                </c:pt>
                <c:pt idx="1773">
                  <c:v>0.55729166666666663</c:v>
                </c:pt>
                <c:pt idx="1774">
                  <c:v>0.55833333333333335</c:v>
                </c:pt>
                <c:pt idx="1775">
                  <c:v>0.59027777777777779</c:v>
                </c:pt>
                <c:pt idx="1776">
                  <c:v>0.58229166666666665</c:v>
                </c:pt>
                <c:pt idx="1777">
                  <c:v>0.5864583333333333</c:v>
                </c:pt>
                <c:pt idx="1778">
                  <c:v>0.59548611111111105</c:v>
                </c:pt>
                <c:pt idx="1779">
                  <c:v>0.58750000000000002</c:v>
                </c:pt>
                <c:pt idx="1780">
                  <c:v>0.58819444444444435</c:v>
                </c:pt>
                <c:pt idx="1781">
                  <c:v>0.58194444444444438</c:v>
                </c:pt>
                <c:pt idx="1782">
                  <c:v>0.59340277777777772</c:v>
                </c:pt>
                <c:pt idx="1783">
                  <c:v>0.58854166666666663</c:v>
                </c:pt>
                <c:pt idx="1784">
                  <c:v>0.59479166666666672</c:v>
                </c:pt>
                <c:pt idx="1785">
                  <c:v>1.1798611111111112</c:v>
                </c:pt>
                <c:pt idx="1786">
                  <c:v>1.1993055555555554</c:v>
                </c:pt>
                <c:pt idx="1787">
                  <c:v>1.1809027777777779</c:v>
                </c:pt>
                <c:pt idx="1788">
                  <c:v>1.1958333333333333</c:v>
                </c:pt>
                <c:pt idx="1789">
                  <c:v>1.1975694444444445</c:v>
                </c:pt>
                <c:pt idx="1790">
                  <c:v>1.1819444444444445</c:v>
                </c:pt>
                <c:pt idx="1791">
                  <c:v>1.2118055555555556</c:v>
                </c:pt>
                <c:pt idx="1792">
                  <c:v>1.1809027777777779</c:v>
                </c:pt>
                <c:pt idx="1793">
                  <c:v>1.2142361111111113</c:v>
                </c:pt>
                <c:pt idx="1794">
                  <c:v>1.1777777777777778</c:v>
                </c:pt>
                <c:pt idx="1795">
                  <c:v>1.2618055555555554</c:v>
                </c:pt>
                <c:pt idx="1796">
                  <c:v>1.2618055555555554</c:v>
                </c:pt>
                <c:pt idx="1797">
                  <c:v>1.2621527777777779</c:v>
                </c:pt>
                <c:pt idx="1798">
                  <c:v>1.2618055555555554</c:v>
                </c:pt>
                <c:pt idx="1799">
                  <c:v>1.2621527777777779</c:v>
                </c:pt>
                <c:pt idx="1800">
                  <c:v>1.2618055555555554</c:v>
                </c:pt>
                <c:pt idx="1801">
                  <c:v>1.2618055555555554</c:v>
                </c:pt>
                <c:pt idx="1802">
                  <c:v>1.2618055555555554</c:v>
                </c:pt>
                <c:pt idx="1803">
                  <c:v>1.2618055555555554</c:v>
                </c:pt>
                <c:pt idx="1804">
                  <c:v>1.2621527777777779</c:v>
                </c:pt>
                <c:pt idx="1805">
                  <c:v>1.128125</c:v>
                </c:pt>
                <c:pt idx="1806">
                  <c:v>1.1326388888888888</c:v>
                </c:pt>
                <c:pt idx="1807">
                  <c:v>1.1291666666666667</c:v>
                </c:pt>
                <c:pt idx="1808">
                  <c:v>1.1295138888888887</c:v>
                </c:pt>
                <c:pt idx="1809">
                  <c:v>1.1288194444444446</c:v>
                </c:pt>
                <c:pt idx="1810">
                  <c:v>1.1298611111111112</c:v>
                </c:pt>
                <c:pt idx="1811">
                  <c:v>1.1274305555555555</c:v>
                </c:pt>
                <c:pt idx="1812">
                  <c:v>1.1451388888888887</c:v>
                </c:pt>
                <c:pt idx="1813">
                  <c:v>1.1468750000000001</c:v>
                </c:pt>
                <c:pt idx="1814">
                  <c:v>1.1288194444444446</c:v>
                </c:pt>
                <c:pt idx="1815">
                  <c:v>1.2618055555555554</c:v>
                </c:pt>
                <c:pt idx="1816">
                  <c:v>1.2618055555555554</c:v>
                </c:pt>
                <c:pt idx="1817">
                  <c:v>1.2618055555555554</c:v>
                </c:pt>
                <c:pt idx="1818">
                  <c:v>1.2614583333333333</c:v>
                </c:pt>
                <c:pt idx="1819">
                  <c:v>1.2614583333333333</c:v>
                </c:pt>
                <c:pt idx="1820">
                  <c:v>1.2618055555555554</c:v>
                </c:pt>
                <c:pt idx="1821">
                  <c:v>1.2618055555555554</c:v>
                </c:pt>
                <c:pt idx="1822">
                  <c:v>1.2621527777777779</c:v>
                </c:pt>
                <c:pt idx="1823">
                  <c:v>1.2618055555555554</c:v>
                </c:pt>
                <c:pt idx="1824">
                  <c:v>1.2618055555555554</c:v>
                </c:pt>
                <c:pt idx="1825">
                  <c:v>1.2618055555555554</c:v>
                </c:pt>
                <c:pt idx="1826">
                  <c:v>1.2621527777777779</c:v>
                </c:pt>
                <c:pt idx="1827">
                  <c:v>1.2618055555555554</c:v>
                </c:pt>
                <c:pt idx="1828">
                  <c:v>1.2618055555555554</c:v>
                </c:pt>
                <c:pt idx="1829">
                  <c:v>1.2614583333333333</c:v>
                </c:pt>
                <c:pt idx="1830">
                  <c:v>1.2618055555555554</c:v>
                </c:pt>
                <c:pt idx="1831">
                  <c:v>1.2621527777777779</c:v>
                </c:pt>
                <c:pt idx="1832">
                  <c:v>1.2621527777777779</c:v>
                </c:pt>
                <c:pt idx="1833">
                  <c:v>1.2621527777777779</c:v>
                </c:pt>
                <c:pt idx="1834">
                  <c:v>1.2618055555555554</c:v>
                </c:pt>
                <c:pt idx="1835">
                  <c:v>0.99965277777777772</c:v>
                </c:pt>
                <c:pt idx="1836">
                  <c:v>0.99895833333333328</c:v>
                </c:pt>
                <c:pt idx="1837">
                  <c:v>0.99479166666666663</c:v>
                </c:pt>
                <c:pt idx="1838">
                  <c:v>0.99618055555555562</c:v>
                </c:pt>
                <c:pt idx="1839">
                  <c:v>1.0159722222222223</c:v>
                </c:pt>
                <c:pt idx="1840">
                  <c:v>0.9927083333333333</c:v>
                </c:pt>
                <c:pt idx="1841">
                  <c:v>0.99305555555555558</c:v>
                </c:pt>
                <c:pt idx="1842">
                  <c:v>0.99965277777777772</c:v>
                </c:pt>
                <c:pt idx="1843">
                  <c:v>0.99687499999999996</c:v>
                </c:pt>
                <c:pt idx="1844">
                  <c:v>1.0152777777777777</c:v>
                </c:pt>
                <c:pt idx="1845">
                  <c:v>0.92604166666666665</c:v>
                </c:pt>
                <c:pt idx="1846">
                  <c:v>0.9434027777777777</c:v>
                </c:pt>
                <c:pt idx="1847">
                  <c:v>0.92604166666666665</c:v>
                </c:pt>
                <c:pt idx="1848">
                  <c:v>0.94270833333333337</c:v>
                </c:pt>
                <c:pt idx="1849">
                  <c:v>0.93298611111111107</c:v>
                </c:pt>
                <c:pt idx="1850">
                  <c:v>0.92986111111111103</c:v>
                </c:pt>
                <c:pt idx="1851">
                  <c:v>0.9302083333333333</c:v>
                </c:pt>
                <c:pt idx="1852">
                  <c:v>0.92604166666666665</c:v>
                </c:pt>
                <c:pt idx="1853">
                  <c:v>0.94548611111111103</c:v>
                </c:pt>
                <c:pt idx="1854">
                  <c:v>0.92673611111111109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A5C-480C-9BCE-2F6AA8495B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4992952"/>
        <c:axId val="814994552"/>
      </c:scatterChart>
      <c:valAx>
        <c:axId val="814992952"/>
        <c:scaling>
          <c:orientation val="minMax"/>
          <c:min val="6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表示球速　（</a:t>
                </a:r>
                <a:r>
                  <a:rPr lang="en-US" altLang="ja-JP"/>
                  <a:t>km/h</a:t>
                </a:r>
                <a:r>
                  <a:rPr lang="ja-JP" altLang="en-US"/>
                  <a:t>）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14994552"/>
        <c:crosses val="autoZero"/>
        <c:crossBetween val="midCat"/>
      </c:valAx>
      <c:valAx>
        <c:axId val="814994552"/>
        <c:scaling>
          <c:orientation val="minMax"/>
          <c:min val="0.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ベースまでの到達時間　（秒）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149929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output!$U$1</c:f>
              <c:strCache>
                <c:ptCount val="1"/>
                <c:pt idx="0">
                  <c:v>時間
（モーション）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rgbClr val="0070C0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-0.11103592592592593"/>
                  <c:y val="-2.3754074074074073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ja-JP"/>
                </a:p>
              </c:txPr>
            </c:trendlineLbl>
          </c:trendline>
          <c:xVal>
            <c:numRef>
              <c:f>output!$R$2:$R$1980</c:f>
              <c:numCache>
                <c:formatCode>General</c:formatCode>
                <c:ptCount val="1979"/>
                <c:pt idx="0">
                  <c:v>#N/A</c:v>
                </c:pt>
                <c:pt idx="1">
                  <c:v>7.0921985815602835E-3</c:v>
                </c:pt>
                <c:pt idx="2">
                  <c:v>7.1428571428571426E-3</c:v>
                </c:pt>
                <c:pt idx="3">
                  <c:v>7.0422535211267607E-3</c:v>
                </c:pt>
                <c:pt idx="4">
                  <c:v>7.1942446043165471E-3</c:v>
                </c:pt>
                <c:pt idx="5">
                  <c:v>7.0422535211267607E-3</c:v>
                </c:pt>
                <c:pt idx="6">
                  <c:v>7.1428571428571426E-3</c:v>
                </c:pt>
                <c:pt idx="7">
                  <c:v>7.1942446043165471E-3</c:v>
                </c:pt>
                <c:pt idx="8">
                  <c:v>7.1428571428571426E-3</c:v>
                </c:pt>
                <c:pt idx="9">
                  <c:v>7.1942446043165471E-3</c:v>
                </c:pt>
                <c:pt idx="10">
                  <c:v>7.0422535211267607E-3</c:v>
                </c:pt>
                <c:pt idx="11">
                  <c:v>7.0422535211267607E-3</c:v>
                </c:pt>
                <c:pt idx="12">
                  <c:v>7.1428571428571426E-3</c:v>
                </c:pt>
                <c:pt idx="13">
                  <c:v>7.0921985815602835E-3</c:v>
                </c:pt>
                <c:pt idx="14">
                  <c:v>7.1428571428571426E-3</c:v>
                </c:pt>
                <c:pt idx="15">
                  <c:v>7.0921985815602835E-3</c:v>
                </c:pt>
                <c:pt idx="16">
                  <c:v>7.0921985815602835E-3</c:v>
                </c:pt>
                <c:pt idx="17">
                  <c:v>7.0422535211267607E-3</c:v>
                </c:pt>
                <c:pt idx="18">
                  <c:v>7.0921985815602835E-3</c:v>
                </c:pt>
                <c:pt idx="19">
                  <c:v>7.1942446043165471E-3</c:v>
                </c:pt>
                <c:pt idx="20">
                  <c:v>7.7519379844961239E-3</c:v>
                </c:pt>
                <c:pt idx="21">
                  <c:v>7.9365079365079361E-3</c:v>
                </c:pt>
                <c:pt idx="22">
                  <c:v>7.874015748031496E-3</c:v>
                </c:pt>
                <c:pt idx="23">
                  <c:v>7.874015748031496E-3</c:v>
                </c:pt>
                <c:pt idx="24">
                  <c:v>8.2644628099173556E-3</c:v>
                </c:pt>
                <c:pt idx="25">
                  <c:v>7.9365079365079361E-3</c:v>
                </c:pt>
                <c:pt idx="26">
                  <c:v>7.9365079365079361E-3</c:v>
                </c:pt>
                <c:pt idx="27">
                  <c:v>7.8125E-3</c:v>
                </c:pt>
                <c:pt idx="28">
                  <c:v>7.9365079365079361E-3</c:v>
                </c:pt>
                <c:pt idx="29">
                  <c:v>7.9365079365079361E-3</c:v>
                </c:pt>
                <c:pt idx="30">
                  <c:v>8.771929824561403E-3</c:v>
                </c:pt>
                <c:pt idx="31">
                  <c:v>8.6956521739130436E-3</c:v>
                </c:pt>
                <c:pt idx="32">
                  <c:v>1.0526315789473684E-2</c:v>
                </c:pt>
                <c:pt idx="33">
                  <c:v>8.6956521739130436E-3</c:v>
                </c:pt>
                <c:pt idx="34">
                  <c:v>8.8495575221238937E-3</c:v>
                </c:pt>
                <c:pt idx="35">
                  <c:v>8.8495575221238937E-3</c:v>
                </c:pt>
                <c:pt idx="36">
                  <c:v>8.8495575221238937E-3</c:v>
                </c:pt>
                <c:pt idx="37">
                  <c:v>8.8495575221238937E-3</c:v>
                </c:pt>
                <c:pt idx="38">
                  <c:v>8.8495575221238937E-3</c:v>
                </c:pt>
                <c:pt idx="39">
                  <c:v>8.6956521739130436E-3</c:v>
                </c:pt>
                <c:pt idx="40">
                  <c:v>8.130081300813009E-3</c:v>
                </c:pt>
                <c:pt idx="41">
                  <c:v>8.1967213114754103E-3</c:v>
                </c:pt>
                <c:pt idx="42">
                  <c:v>8.1967213114754103E-3</c:v>
                </c:pt>
                <c:pt idx="43">
                  <c:v>7.8125E-3</c:v>
                </c:pt>
                <c:pt idx="44">
                  <c:v>7.8125E-3</c:v>
                </c:pt>
                <c:pt idx="45">
                  <c:v>8.130081300813009E-3</c:v>
                </c:pt>
                <c:pt idx="46">
                  <c:v>7.8125E-3</c:v>
                </c:pt>
                <c:pt idx="47">
                  <c:v>8.0645161290322578E-3</c:v>
                </c:pt>
                <c:pt idx="48">
                  <c:v>8.2644628099173556E-3</c:v>
                </c:pt>
                <c:pt idx="49">
                  <c:v>7.874015748031496E-3</c:v>
                </c:pt>
                <c:pt idx="50">
                  <c:v>8.4033613445378148E-3</c:v>
                </c:pt>
                <c:pt idx="51">
                  <c:v>8.4033613445378148E-3</c:v>
                </c:pt>
                <c:pt idx="52">
                  <c:v>7.8125E-3</c:v>
                </c:pt>
                <c:pt idx="53">
                  <c:v>8.3333333333333332E-3</c:v>
                </c:pt>
                <c:pt idx="54">
                  <c:v>8.2644628099173556E-3</c:v>
                </c:pt>
                <c:pt idx="55">
                  <c:v>8.4745762711864406E-3</c:v>
                </c:pt>
                <c:pt idx="56">
                  <c:v>8.4745762711864406E-3</c:v>
                </c:pt>
                <c:pt idx="57">
                  <c:v>8.4745762711864406E-3</c:v>
                </c:pt>
                <c:pt idx="58">
                  <c:v>8.2644628099173556E-3</c:v>
                </c:pt>
                <c:pt idx="59">
                  <c:v>8.4745762711864406E-3</c:v>
                </c:pt>
                <c:pt idx="60">
                  <c:v>7.575757575757576E-3</c:v>
                </c:pt>
                <c:pt idx="61">
                  <c:v>7.6923076923076927E-3</c:v>
                </c:pt>
                <c:pt idx="62">
                  <c:v>7.6923076923076927E-3</c:v>
                </c:pt>
                <c:pt idx="63">
                  <c:v>7.6923076923076927E-3</c:v>
                </c:pt>
                <c:pt idx="64">
                  <c:v>7.6335877862595417E-3</c:v>
                </c:pt>
                <c:pt idx="65">
                  <c:v>7.6335877862595417E-3</c:v>
                </c:pt>
                <c:pt idx="66">
                  <c:v>7.575757575757576E-3</c:v>
                </c:pt>
                <c:pt idx="67">
                  <c:v>7.6923076923076927E-3</c:v>
                </c:pt>
                <c:pt idx="68">
                  <c:v>7.575757575757576E-3</c:v>
                </c:pt>
                <c:pt idx="69">
                  <c:v>7.6335877862595417E-3</c:v>
                </c:pt>
                <c:pt idx="70">
                  <c:v>6.7567567567567571E-3</c:v>
                </c:pt>
                <c:pt idx="71">
                  <c:v>6.8027210884353739E-3</c:v>
                </c:pt>
                <c:pt idx="72">
                  <c:v>6.9444444444444441E-3</c:v>
                </c:pt>
                <c:pt idx="73">
                  <c:v>6.8493150684931503E-3</c:v>
                </c:pt>
                <c:pt idx="74">
                  <c:v>6.8965517241379309E-3</c:v>
                </c:pt>
                <c:pt idx="75">
                  <c:v>6.8027210884353739E-3</c:v>
                </c:pt>
                <c:pt idx="76">
                  <c:v>6.8027210884353739E-3</c:v>
                </c:pt>
                <c:pt idx="77">
                  <c:v>6.9444444444444441E-3</c:v>
                </c:pt>
                <c:pt idx="78">
                  <c:v>6.993006993006993E-3</c:v>
                </c:pt>
                <c:pt idx="79">
                  <c:v>6.8027210884353739E-3</c:v>
                </c:pt>
                <c:pt idx="80">
                  <c:v>6.9444444444444441E-3</c:v>
                </c:pt>
                <c:pt idx="81">
                  <c:v>6.7567567567567571E-3</c:v>
                </c:pt>
                <c:pt idx="82">
                  <c:v>6.7567567567567571E-3</c:v>
                </c:pt>
                <c:pt idx="83">
                  <c:v>6.8965517241379309E-3</c:v>
                </c:pt>
                <c:pt idx="84">
                  <c:v>6.993006993006993E-3</c:v>
                </c:pt>
                <c:pt idx="85">
                  <c:v>6.8493150684931503E-3</c:v>
                </c:pt>
                <c:pt idx="86">
                  <c:v>6.8493150684931503E-3</c:v>
                </c:pt>
                <c:pt idx="87">
                  <c:v>6.8493150684931503E-3</c:v>
                </c:pt>
                <c:pt idx="88">
                  <c:v>6.9444444444444441E-3</c:v>
                </c:pt>
                <c:pt idx="89">
                  <c:v>6.8965517241379309E-3</c:v>
                </c:pt>
                <c:pt idx="90">
                  <c:v>7.8125E-3</c:v>
                </c:pt>
                <c:pt idx="91">
                  <c:v>7.874015748031496E-3</c:v>
                </c:pt>
                <c:pt idx="92">
                  <c:v>7.9365079365079361E-3</c:v>
                </c:pt>
                <c:pt idx="93">
                  <c:v>7.9365079365079361E-3</c:v>
                </c:pt>
                <c:pt idx="94">
                  <c:v>7.8125E-3</c:v>
                </c:pt>
                <c:pt idx="95">
                  <c:v>8.0000000000000002E-3</c:v>
                </c:pt>
                <c:pt idx="96">
                  <c:v>7.9365079365079361E-3</c:v>
                </c:pt>
                <c:pt idx="97">
                  <c:v>7.8125E-3</c:v>
                </c:pt>
                <c:pt idx="98">
                  <c:v>8.130081300813009E-3</c:v>
                </c:pt>
                <c:pt idx="99">
                  <c:v>8.0000000000000002E-3</c:v>
                </c:pt>
                <c:pt idx="100">
                  <c:v>8.3333333333333332E-3</c:v>
                </c:pt>
                <c:pt idx="101">
                  <c:v>8.3333333333333332E-3</c:v>
                </c:pt>
                <c:pt idx="102">
                  <c:v>7.874015748031496E-3</c:v>
                </c:pt>
                <c:pt idx="103">
                  <c:v>7.9365079365079361E-3</c:v>
                </c:pt>
                <c:pt idx="104">
                  <c:v>7.8125E-3</c:v>
                </c:pt>
                <c:pt idx="105">
                  <c:v>7.9365079365079361E-3</c:v>
                </c:pt>
                <c:pt idx="106">
                  <c:v>8.0000000000000002E-3</c:v>
                </c:pt>
                <c:pt idx="107">
                  <c:v>8.2644628099173556E-3</c:v>
                </c:pt>
                <c:pt idx="108">
                  <c:v>7.8125E-3</c:v>
                </c:pt>
                <c:pt idx="109">
                  <c:v>8.0000000000000002E-3</c:v>
                </c:pt>
                <c:pt idx="110">
                  <c:v>7.9365079365079361E-3</c:v>
                </c:pt>
                <c:pt idx="111">
                  <c:v>8.6206896551724137E-3</c:v>
                </c:pt>
                <c:pt idx="112">
                  <c:v>7.4074074074074077E-3</c:v>
                </c:pt>
                <c:pt idx="113">
                  <c:v>8.5470085470085479E-3</c:v>
                </c:pt>
                <c:pt idx="114">
                  <c:v>8.5470085470085479E-3</c:v>
                </c:pt>
                <c:pt idx="115">
                  <c:v>8.6956521739130436E-3</c:v>
                </c:pt>
                <c:pt idx="116">
                  <c:v>8.4745762711864406E-3</c:v>
                </c:pt>
                <c:pt idx="117">
                  <c:v>8.6956521739130436E-3</c:v>
                </c:pt>
                <c:pt idx="118">
                  <c:v>8.771929824561403E-3</c:v>
                </c:pt>
                <c:pt idx="119">
                  <c:v>8.771929824561403E-3</c:v>
                </c:pt>
                <c:pt idx="120">
                  <c:v>6.7567567567567571E-3</c:v>
                </c:pt>
                <c:pt idx="121">
                  <c:v>6.993006993006993E-3</c:v>
                </c:pt>
                <c:pt idx="122">
                  <c:v>6.9444444444444441E-3</c:v>
                </c:pt>
                <c:pt idx="123">
                  <c:v>6.8965517241379309E-3</c:v>
                </c:pt>
                <c:pt idx="124">
                  <c:v>6.8027210884353739E-3</c:v>
                </c:pt>
                <c:pt idx="125">
                  <c:v>6.8965517241379309E-3</c:v>
                </c:pt>
                <c:pt idx="126">
                  <c:v>6.8493150684931503E-3</c:v>
                </c:pt>
                <c:pt idx="127">
                  <c:v>6.8027210884353739E-3</c:v>
                </c:pt>
                <c:pt idx="128">
                  <c:v>6.8027210884353739E-3</c:v>
                </c:pt>
                <c:pt idx="129">
                  <c:v>6.8493150684931503E-3</c:v>
                </c:pt>
                <c:pt idx="130">
                  <c:v>6.8027210884353739E-3</c:v>
                </c:pt>
                <c:pt idx="131">
                  <c:v>6.7567567567567571E-3</c:v>
                </c:pt>
                <c:pt idx="132">
                  <c:v>6.8493150684931503E-3</c:v>
                </c:pt>
                <c:pt idx="133">
                  <c:v>6.7567567567567571E-3</c:v>
                </c:pt>
                <c:pt idx="134">
                  <c:v>6.8493150684931503E-3</c:v>
                </c:pt>
                <c:pt idx="135">
                  <c:v>6.8027210884353739E-3</c:v>
                </c:pt>
                <c:pt idx="136">
                  <c:v>6.8493150684931503E-3</c:v>
                </c:pt>
                <c:pt idx="137">
                  <c:v>6.8027210884353739E-3</c:v>
                </c:pt>
                <c:pt idx="138">
                  <c:v>6.7567567567567571E-3</c:v>
                </c:pt>
                <c:pt idx="139">
                  <c:v>6.7567567567567571E-3</c:v>
                </c:pt>
                <c:pt idx="140">
                  <c:v>8.2644628099173556E-3</c:v>
                </c:pt>
                <c:pt idx="141">
                  <c:v>7.8125E-3</c:v>
                </c:pt>
                <c:pt idx="142">
                  <c:v>8.1967213114754103E-3</c:v>
                </c:pt>
                <c:pt idx="143">
                  <c:v>7.8125E-3</c:v>
                </c:pt>
                <c:pt idx="144">
                  <c:v>8.1967213114754103E-3</c:v>
                </c:pt>
                <c:pt idx="145">
                  <c:v>8.2644628099173556E-3</c:v>
                </c:pt>
                <c:pt idx="146">
                  <c:v>8.2644628099173556E-3</c:v>
                </c:pt>
                <c:pt idx="147">
                  <c:v>8.0645161290322578E-3</c:v>
                </c:pt>
                <c:pt idx="148">
                  <c:v>7.8125E-3</c:v>
                </c:pt>
                <c:pt idx="149">
                  <c:v>8.2644628099173556E-3</c:v>
                </c:pt>
                <c:pt idx="150">
                  <c:v>6.7114093959731542E-3</c:v>
                </c:pt>
                <c:pt idx="151">
                  <c:v>6.8493150684931503E-3</c:v>
                </c:pt>
                <c:pt idx="152">
                  <c:v>6.7567567567567571E-3</c:v>
                </c:pt>
                <c:pt idx="153">
                  <c:v>6.7567567567567571E-3</c:v>
                </c:pt>
                <c:pt idx="154">
                  <c:v>6.8493150684931503E-3</c:v>
                </c:pt>
                <c:pt idx="155">
                  <c:v>6.7114093959731542E-3</c:v>
                </c:pt>
                <c:pt idx="156">
                  <c:v>6.7567567567567571E-3</c:v>
                </c:pt>
                <c:pt idx="157">
                  <c:v>6.8493150684931503E-3</c:v>
                </c:pt>
                <c:pt idx="158">
                  <c:v>6.8965517241379309E-3</c:v>
                </c:pt>
                <c:pt idx="159">
                  <c:v>6.6666666666666671E-3</c:v>
                </c:pt>
                <c:pt idx="160">
                  <c:v>6.8027210884353739E-3</c:v>
                </c:pt>
                <c:pt idx="161">
                  <c:v>6.8027210884353739E-3</c:v>
                </c:pt>
                <c:pt idx="162">
                  <c:v>6.7567567567567571E-3</c:v>
                </c:pt>
                <c:pt idx="163">
                  <c:v>6.7567567567567571E-3</c:v>
                </c:pt>
                <c:pt idx="164">
                  <c:v>6.8027210884353739E-3</c:v>
                </c:pt>
                <c:pt idx="165">
                  <c:v>6.7567567567567571E-3</c:v>
                </c:pt>
                <c:pt idx="166">
                  <c:v>6.8027210884353739E-3</c:v>
                </c:pt>
                <c:pt idx="167">
                  <c:v>6.7114093959731542E-3</c:v>
                </c:pt>
                <c:pt idx="168">
                  <c:v>6.8493150684931503E-3</c:v>
                </c:pt>
                <c:pt idx="169">
                  <c:v>7.0422535211267607E-3</c:v>
                </c:pt>
                <c:pt idx="170">
                  <c:v>7.1428571428571426E-3</c:v>
                </c:pt>
                <c:pt idx="171">
                  <c:v>7.1428571428571426E-3</c:v>
                </c:pt>
                <c:pt idx="172">
                  <c:v>7.0422535211267607E-3</c:v>
                </c:pt>
                <c:pt idx="173">
                  <c:v>7.1428571428571426E-3</c:v>
                </c:pt>
                <c:pt idx="174">
                  <c:v>7.0921985815602835E-3</c:v>
                </c:pt>
                <c:pt idx="175">
                  <c:v>7.1942446043165471E-3</c:v>
                </c:pt>
                <c:pt idx="176">
                  <c:v>7.1428571428571426E-3</c:v>
                </c:pt>
                <c:pt idx="177">
                  <c:v>7.0921985815602835E-3</c:v>
                </c:pt>
                <c:pt idx="178">
                  <c:v>7.1942446043165471E-3</c:v>
                </c:pt>
                <c:pt idx="179">
                  <c:v>7.8125E-3</c:v>
                </c:pt>
                <c:pt idx="180">
                  <c:v>8.3333333333333332E-3</c:v>
                </c:pt>
                <c:pt idx="181">
                  <c:v>8.0645161290322578E-3</c:v>
                </c:pt>
                <c:pt idx="182">
                  <c:v>7.9365079365079361E-3</c:v>
                </c:pt>
                <c:pt idx="183">
                  <c:v>7.9365079365079361E-3</c:v>
                </c:pt>
                <c:pt idx="184">
                  <c:v>7.8125E-3</c:v>
                </c:pt>
                <c:pt idx="185">
                  <c:v>8.130081300813009E-3</c:v>
                </c:pt>
                <c:pt idx="186">
                  <c:v>7.8125E-3</c:v>
                </c:pt>
                <c:pt idx="187">
                  <c:v>8.3333333333333332E-3</c:v>
                </c:pt>
                <c:pt idx="188">
                  <c:v>8.130081300813009E-3</c:v>
                </c:pt>
                <c:pt idx="189">
                  <c:v>7.6923076923076927E-3</c:v>
                </c:pt>
                <c:pt idx="190">
                  <c:v>7.6923076923076927E-3</c:v>
                </c:pt>
                <c:pt idx="191">
                  <c:v>7.874015748031496E-3</c:v>
                </c:pt>
                <c:pt idx="192">
                  <c:v>7.874015748031496E-3</c:v>
                </c:pt>
                <c:pt idx="193">
                  <c:v>7.8125E-3</c:v>
                </c:pt>
                <c:pt idx="194">
                  <c:v>7.8125E-3</c:v>
                </c:pt>
                <c:pt idx="195">
                  <c:v>7.874015748031496E-3</c:v>
                </c:pt>
                <c:pt idx="196">
                  <c:v>7.7519379844961239E-3</c:v>
                </c:pt>
                <c:pt idx="197">
                  <c:v>7.7519379844961239E-3</c:v>
                </c:pt>
                <c:pt idx="198">
                  <c:v>7.874015748031496E-3</c:v>
                </c:pt>
                <c:pt idx="199">
                  <c:v>1.2658227848101266E-2</c:v>
                </c:pt>
                <c:pt idx="200">
                  <c:v>#N/A</c:v>
                </c:pt>
                <c:pt idx="201">
                  <c:v>1.2658227848101266E-2</c:v>
                </c:pt>
                <c:pt idx="202">
                  <c:v>1.2658227848101266E-2</c:v>
                </c:pt>
                <c:pt idx="203">
                  <c:v>1.282051282051282E-2</c:v>
                </c:pt>
                <c:pt idx="204">
                  <c:v>1.2658227848101266E-2</c:v>
                </c:pt>
                <c:pt idx="205">
                  <c:v>1.2658227848101266E-2</c:v>
                </c:pt>
                <c:pt idx="206">
                  <c:v>1.2658227848101266E-2</c:v>
                </c:pt>
                <c:pt idx="207">
                  <c:v>1.282051282051282E-2</c:v>
                </c:pt>
                <c:pt idx="208">
                  <c:v>1.2658227848101266E-2</c:v>
                </c:pt>
                <c:pt idx="209">
                  <c:v>1.282051282051282E-2</c:v>
                </c:pt>
                <c:pt idx="210">
                  <c:v>1.282051282051282E-2</c:v>
                </c:pt>
                <c:pt idx="211">
                  <c:v>#N/A</c:v>
                </c:pt>
                <c:pt idx="212">
                  <c:v>1.282051282051282E-2</c:v>
                </c:pt>
                <c:pt idx="213">
                  <c:v>1.2658227848101266E-2</c:v>
                </c:pt>
                <c:pt idx="214">
                  <c:v>1.2658227848101266E-2</c:v>
                </c:pt>
                <c:pt idx="215">
                  <c:v>#N/A</c:v>
                </c:pt>
                <c:pt idx="216">
                  <c:v>1.282051282051282E-2</c:v>
                </c:pt>
                <c:pt idx="217">
                  <c:v>1.2987012987012988E-2</c:v>
                </c:pt>
                <c:pt idx="218">
                  <c:v>1.2658227848101266E-2</c:v>
                </c:pt>
                <c:pt idx="219">
                  <c:v>1.4285714285714285E-2</c:v>
                </c:pt>
                <c:pt idx="220">
                  <c:v>1.4285714285714285E-2</c:v>
                </c:pt>
                <c:pt idx="221">
                  <c:v>1.4285714285714285E-2</c:v>
                </c:pt>
                <c:pt idx="222">
                  <c:v>1.4285714285714285E-2</c:v>
                </c:pt>
                <c:pt idx="223">
                  <c:v>1.4285714285714285E-2</c:v>
                </c:pt>
                <c:pt idx="224">
                  <c:v>1.4285714285714285E-2</c:v>
                </c:pt>
                <c:pt idx="225">
                  <c:v>1.4285714285714285E-2</c:v>
                </c:pt>
                <c:pt idx="226">
                  <c:v>1.4285714285714285E-2</c:v>
                </c:pt>
                <c:pt idx="227">
                  <c:v>1.4285714285714285E-2</c:v>
                </c:pt>
                <c:pt idx="228">
                  <c:v>1.4285714285714285E-2</c:v>
                </c:pt>
                <c:pt idx="229">
                  <c:v>1.1764705882352941E-2</c:v>
                </c:pt>
                <c:pt idx="230">
                  <c:v>1.1904761904761904E-2</c:v>
                </c:pt>
                <c:pt idx="231">
                  <c:v>1.1904761904761904E-2</c:v>
                </c:pt>
                <c:pt idx="232">
                  <c:v>1.1764705882352941E-2</c:v>
                </c:pt>
                <c:pt idx="233">
                  <c:v>1.2048192771084338E-2</c:v>
                </c:pt>
                <c:pt idx="234">
                  <c:v>1.1904761904761904E-2</c:v>
                </c:pt>
                <c:pt idx="235">
                  <c:v>1.1627906976744186E-2</c:v>
                </c:pt>
                <c:pt idx="236">
                  <c:v>1.1904761904761904E-2</c:v>
                </c:pt>
                <c:pt idx="237">
                  <c:v>1.1627906976744186E-2</c:v>
                </c:pt>
                <c:pt idx="238">
                  <c:v>1.1904761904761904E-2</c:v>
                </c:pt>
                <c:pt idx="239">
                  <c:v>1.1904761904761904E-2</c:v>
                </c:pt>
                <c:pt idx="240">
                  <c:v>1.1904761904761904E-2</c:v>
                </c:pt>
                <c:pt idx="241">
                  <c:v>1.1904761904761904E-2</c:v>
                </c:pt>
                <c:pt idx="242">
                  <c:v>#N/A</c:v>
                </c:pt>
                <c:pt idx="243">
                  <c:v>1.1764705882352941E-2</c:v>
                </c:pt>
                <c:pt idx="244">
                  <c:v>1.1904761904761904E-2</c:v>
                </c:pt>
                <c:pt idx="245">
                  <c:v>1.1627906976744186E-2</c:v>
                </c:pt>
                <c:pt idx="246">
                  <c:v>1.1904761904761904E-2</c:v>
                </c:pt>
                <c:pt idx="247">
                  <c:v>1.1627906976744186E-2</c:v>
                </c:pt>
                <c:pt idx="248">
                  <c:v>1.1764705882352941E-2</c:v>
                </c:pt>
                <c:pt idx="249">
                  <c:v>1.0869565217391304E-2</c:v>
                </c:pt>
                <c:pt idx="250">
                  <c:v>1.098901098901099E-2</c:v>
                </c:pt>
                <c:pt idx="251">
                  <c:v>1.1111111111111112E-2</c:v>
                </c:pt>
                <c:pt idx="252">
                  <c:v>1.098901098901099E-2</c:v>
                </c:pt>
                <c:pt idx="253">
                  <c:v>1.098901098901099E-2</c:v>
                </c:pt>
                <c:pt idx="254">
                  <c:v>1.098901098901099E-2</c:v>
                </c:pt>
                <c:pt idx="255">
                  <c:v>1.1111111111111112E-2</c:v>
                </c:pt>
                <c:pt idx="256">
                  <c:v>1.1111111111111112E-2</c:v>
                </c:pt>
                <c:pt idx="257">
                  <c:v>1.1111111111111112E-2</c:v>
                </c:pt>
                <c:pt idx="258">
                  <c:v>1.098901098901099E-2</c:v>
                </c:pt>
                <c:pt idx="259">
                  <c:v>1.0869565217391304E-2</c:v>
                </c:pt>
                <c:pt idx="260">
                  <c:v>1.0752688172043012E-2</c:v>
                </c:pt>
                <c:pt idx="261">
                  <c:v>1.1111111111111112E-2</c:v>
                </c:pt>
                <c:pt idx="262">
                  <c:v>1.1111111111111112E-2</c:v>
                </c:pt>
                <c:pt idx="263">
                  <c:v>1.0752688172043012E-2</c:v>
                </c:pt>
                <c:pt idx="264">
                  <c:v>1.0752688172043012E-2</c:v>
                </c:pt>
                <c:pt idx="265">
                  <c:v>1.1111111111111112E-2</c:v>
                </c:pt>
                <c:pt idx="266">
                  <c:v>1.098901098901099E-2</c:v>
                </c:pt>
                <c:pt idx="267">
                  <c:v>1.1111111111111112E-2</c:v>
                </c:pt>
                <c:pt idx="268">
                  <c:v>1.020408163265306E-2</c:v>
                </c:pt>
                <c:pt idx="269">
                  <c:v>1.0309278350515464E-2</c:v>
                </c:pt>
                <c:pt idx="270">
                  <c:v>1.0416666666666666E-2</c:v>
                </c:pt>
                <c:pt idx="271">
                  <c:v>1.0526315789473684E-2</c:v>
                </c:pt>
                <c:pt idx="272">
                  <c:v>1.0416666666666666E-2</c:v>
                </c:pt>
                <c:pt idx="273">
                  <c:v>1.020408163265306E-2</c:v>
                </c:pt>
                <c:pt idx="274">
                  <c:v>1.0309278350515464E-2</c:v>
                </c:pt>
                <c:pt idx="275">
                  <c:v>1.0309278350515464E-2</c:v>
                </c:pt>
                <c:pt idx="276">
                  <c:v>1.020408163265306E-2</c:v>
                </c:pt>
                <c:pt idx="277">
                  <c:v>1.0416666666666666E-2</c:v>
                </c:pt>
                <c:pt idx="278">
                  <c:v>1.0309278350515464E-2</c:v>
                </c:pt>
                <c:pt idx="279">
                  <c:v>1.020408163265306E-2</c:v>
                </c:pt>
                <c:pt idx="280">
                  <c:v>1.0416666666666666E-2</c:v>
                </c:pt>
                <c:pt idx="281">
                  <c:v>1.0416666666666666E-2</c:v>
                </c:pt>
                <c:pt idx="282">
                  <c:v>1.0526315789473684E-2</c:v>
                </c:pt>
                <c:pt idx="283">
                  <c:v>1.020408163265306E-2</c:v>
                </c:pt>
                <c:pt idx="284">
                  <c:v>1.0526315789473684E-2</c:v>
                </c:pt>
                <c:pt idx="285">
                  <c:v>1.020408163265306E-2</c:v>
                </c:pt>
                <c:pt idx="286">
                  <c:v>1.0526315789473684E-2</c:v>
                </c:pt>
                <c:pt idx="287">
                  <c:v>1.0526315789473684E-2</c:v>
                </c:pt>
                <c:pt idx="288">
                  <c:v>7.1942446043165471E-3</c:v>
                </c:pt>
                <c:pt idx="289">
                  <c:v>1.0101010101010102E-2</c:v>
                </c:pt>
                <c:pt idx="290">
                  <c:v>6.7114093959731542E-3</c:v>
                </c:pt>
                <c:pt idx="291">
                  <c:v>#N/A</c:v>
                </c:pt>
                <c:pt idx="292">
                  <c:v>1.0101010101010102E-2</c:v>
                </c:pt>
                <c:pt idx="293">
                  <c:v>1.0101010101010102E-2</c:v>
                </c:pt>
                <c:pt idx="294">
                  <c:v>9.9009900990099011E-3</c:v>
                </c:pt>
                <c:pt idx="295">
                  <c:v>0.01</c:v>
                </c:pt>
                <c:pt idx="296">
                  <c:v>7.1942446043165471E-3</c:v>
                </c:pt>
                <c:pt idx="297">
                  <c:v>9.9009900990099011E-3</c:v>
                </c:pt>
                <c:pt idx="298">
                  <c:v>7.1942446043165471E-3</c:v>
                </c:pt>
                <c:pt idx="299">
                  <c:v>9.8039215686274508E-3</c:v>
                </c:pt>
                <c:pt idx="300">
                  <c:v>1.020408163265306E-2</c:v>
                </c:pt>
                <c:pt idx="301">
                  <c:v>0.01</c:v>
                </c:pt>
                <c:pt idx="302">
                  <c:v>6.7114093959731542E-3</c:v>
                </c:pt>
                <c:pt idx="303">
                  <c:v>9.8039215686274508E-3</c:v>
                </c:pt>
                <c:pt idx="304">
                  <c:v>1.0101010101010102E-2</c:v>
                </c:pt>
                <c:pt idx="305">
                  <c:v>1.0101010101010102E-2</c:v>
                </c:pt>
                <c:pt idx="306">
                  <c:v>0.01</c:v>
                </c:pt>
                <c:pt idx="307">
                  <c:v>1.0101010101010102E-2</c:v>
                </c:pt>
                <c:pt idx="308">
                  <c:v>9.5238095238095247E-3</c:v>
                </c:pt>
                <c:pt idx="309">
                  <c:v>9.5238095238095247E-3</c:v>
                </c:pt>
                <c:pt idx="310">
                  <c:v>9.2592592592592587E-3</c:v>
                </c:pt>
                <c:pt idx="311">
                  <c:v>9.3457943925233638E-3</c:v>
                </c:pt>
                <c:pt idx="312">
                  <c:v>9.5238095238095247E-3</c:v>
                </c:pt>
                <c:pt idx="313">
                  <c:v>9.5238095238095247E-3</c:v>
                </c:pt>
                <c:pt idx="314">
                  <c:v>9.2592592592592587E-3</c:v>
                </c:pt>
                <c:pt idx="315">
                  <c:v>9.5238095238095247E-3</c:v>
                </c:pt>
                <c:pt idx="316">
                  <c:v>9.2592592592592587E-3</c:v>
                </c:pt>
                <c:pt idx="317">
                  <c:v>9.2592592592592587E-3</c:v>
                </c:pt>
                <c:pt idx="318">
                  <c:v>9.433962264150943E-3</c:v>
                </c:pt>
                <c:pt idx="319">
                  <c:v>9.2592592592592587E-3</c:v>
                </c:pt>
                <c:pt idx="320">
                  <c:v>9.433962264150943E-3</c:v>
                </c:pt>
                <c:pt idx="321">
                  <c:v>9.2592592592592587E-3</c:v>
                </c:pt>
                <c:pt idx="322">
                  <c:v>9.3457943925233638E-3</c:v>
                </c:pt>
                <c:pt idx="323">
                  <c:v>9.2592592592592587E-3</c:v>
                </c:pt>
                <c:pt idx="324">
                  <c:v>9.433962264150943E-3</c:v>
                </c:pt>
                <c:pt idx="325">
                  <c:v>9.2592592592592587E-3</c:v>
                </c:pt>
                <c:pt idx="326">
                  <c:v>9.5238095238095247E-3</c:v>
                </c:pt>
                <c:pt idx="327">
                  <c:v>9.5238095238095247E-3</c:v>
                </c:pt>
                <c:pt idx="328">
                  <c:v>7.1942446043165471E-3</c:v>
                </c:pt>
                <c:pt idx="329">
                  <c:v>1.0526315789473684E-2</c:v>
                </c:pt>
                <c:pt idx="330">
                  <c:v>#N/A</c:v>
                </c:pt>
                <c:pt idx="331">
                  <c:v>1.0309278350515464E-2</c:v>
                </c:pt>
                <c:pt idx="332">
                  <c:v>6.9444444444444441E-3</c:v>
                </c:pt>
                <c:pt idx="333">
                  <c:v>#N/A</c:v>
                </c:pt>
                <c:pt idx="334">
                  <c:v>1.0309278350515464E-2</c:v>
                </c:pt>
                <c:pt idx="335">
                  <c:v>1.0309278350515464E-2</c:v>
                </c:pt>
                <c:pt idx="336">
                  <c:v>1.0309278350515464E-2</c:v>
                </c:pt>
                <c:pt idx="337">
                  <c:v>7.1942446043165471E-3</c:v>
                </c:pt>
                <c:pt idx="338">
                  <c:v>6.5789473684210523E-3</c:v>
                </c:pt>
                <c:pt idx="339">
                  <c:v>6.7567567567567571E-3</c:v>
                </c:pt>
                <c:pt idx="340">
                  <c:v>6.7114093959731542E-3</c:v>
                </c:pt>
                <c:pt idx="341">
                  <c:v>6.6666666666666671E-3</c:v>
                </c:pt>
                <c:pt idx="342">
                  <c:v>6.5359477124183009E-3</c:v>
                </c:pt>
                <c:pt idx="343">
                  <c:v>6.6225165562913907E-3</c:v>
                </c:pt>
                <c:pt idx="344">
                  <c:v>6.7567567567567571E-3</c:v>
                </c:pt>
                <c:pt idx="345">
                  <c:v>6.7567567567567571E-3</c:v>
                </c:pt>
                <c:pt idx="346">
                  <c:v>6.7567567567567571E-3</c:v>
                </c:pt>
                <c:pt idx="347">
                  <c:v>6.7567567567567571E-3</c:v>
                </c:pt>
                <c:pt idx="348">
                  <c:v>6.6225165562913907E-3</c:v>
                </c:pt>
                <c:pt idx="349">
                  <c:v>6.6225165562913907E-3</c:v>
                </c:pt>
                <c:pt idx="350">
                  <c:v>6.6225165562913907E-3</c:v>
                </c:pt>
                <c:pt idx="351">
                  <c:v>6.6225165562913907E-3</c:v>
                </c:pt>
                <c:pt idx="352">
                  <c:v>6.6666666666666671E-3</c:v>
                </c:pt>
                <c:pt idx="353">
                  <c:v>6.5789473684210523E-3</c:v>
                </c:pt>
                <c:pt idx="354">
                  <c:v>6.5359477124183009E-3</c:v>
                </c:pt>
                <c:pt idx="355">
                  <c:v>6.7567567567567571E-3</c:v>
                </c:pt>
                <c:pt idx="356">
                  <c:v>6.5789473684210523E-3</c:v>
                </c:pt>
                <c:pt idx="357">
                  <c:v>6.6666666666666671E-3</c:v>
                </c:pt>
                <c:pt idx="358">
                  <c:v>7.1942446043165471E-3</c:v>
                </c:pt>
                <c:pt idx="359">
                  <c:v>6.8027210884353739E-3</c:v>
                </c:pt>
                <c:pt idx="360">
                  <c:v>1.0869565217391304E-2</c:v>
                </c:pt>
                <c:pt idx="361">
                  <c:v>7.4074074074074077E-3</c:v>
                </c:pt>
                <c:pt idx="362">
                  <c:v>7.3529411764705881E-3</c:v>
                </c:pt>
                <c:pt idx="363">
                  <c:v>7.246376811594203E-3</c:v>
                </c:pt>
                <c:pt idx="364">
                  <c:v>1.0309278350515464E-2</c:v>
                </c:pt>
                <c:pt idx="365">
                  <c:v>7.462686567164179E-3</c:v>
                </c:pt>
                <c:pt idx="366">
                  <c:v>8.771929824561403E-3</c:v>
                </c:pt>
                <c:pt idx="367">
                  <c:v>6.8027210884353739E-3</c:v>
                </c:pt>
                <c:pt idx="368">
                  <c:v>7.8125E-3</c:v>
                </c:pt>
                <c:pt idx="369">
                  <c:v>7.8125E-3</c:v>
                </c:pt>
                <c:pt idx="370">
                  <c:v>7.7519379844961239E-3</c:v>
                </c:pt>
                <c:pt idx="371">
                  <c:v>7.9365079365079361E-3</c:v>
                </c:pt>
                <c:pt idx="372">
                  <c:v>7.9365079365079361E-3</c:v>
                </c:pt>
                <c:pt idx="373">
                  <c:v>7.9365079365079361E-3</c:v>
                </c:pt>
                <c:pt idx="374">
                  <c:v>7.7519379844961239E-3</c:v>
                </c:pt>
                <c:pt idx="375">
                  <c:v>8.0000000000000002E-3</c:v>
                </c:pt>
                <c:pt idx="376">
                  <c:v>7.8125E-3</c:v>
                </c:pt>
                <c:pt idx="377">
                  <c:v>8.2644628099173556E-3</c:v>
                </c:pt>
                <c:pt idx="378">
                  <c:v>6.7567567567567571E-3</c:v>
                </c:pt>
                <c:pt idx="379">
                  <c:v>6.8965517241379309E-3</c:v>
                </c:pt>
                <c:pt idx="380">
                  <c:v>6.8965517241379309E-3</c:v>
                </c:pt>
                <c:pt idx="381">
                  <c:v>6.9444444444444441E-3</c:v>
                </c:pt>
                <c:pt idx="382">
                  <c:v>6.8027210884353739E-3</c:v>
                </c:pt>
                <c:pt idx="383">
                  <c:v>6.7567567567567571E-3</c:v>
                </c:pt>
                <c:pt idx="384">
                  <c:v>6.7567567567567571E-3</c:v>
                </c:pt>
                <c:pt idx="385">
                  <c:v>6.8027210884353739E-3</c:v>
                </c:pt>
                <c:pt idx="386">
                  <c:v>6.8965517241379309E-3</c:v>
                </c:pt>
                <c:pt idx="387">
                  <c:v>6.8493150684931503E-3</c:v>
                </c:pt>
                <c:pt idx="388">
                  <c:v>6.7567567567567571E-3</c:v>
                </c:pt>
                <c:pt idx="389">
                  <c:v>6.9444444444444441E-3</c:v>
                </c:pt>
                <c:pt idx="390">
                  <c:v>6.9444444444444441E-3</c:v>
                </c:pt>
                <c:pt idx="391">
                  <c:v>6.8965517241379309E-3</c:v>
                </c:pt>
                <c:pt idx="392">
                  <c:v>6.8027210884353739E-3</c:v>
                </c:pt>
                <c:pt idx="393">
                  <c:v>6.8493150684931503E-3</c:v>
                </c:pt>
                <c:pt idx="394">
                  <c:v>6.8493150684931503E-3</c:v>
                </c:pt>
                <c:pt idx="395">
                  <c:v>6.7567567567567571E-3</c:v>
                </c:pt>
                <c:pt idx="396">
                  <c:v>6.8493150684931503E-3</c:v>
                </c:pt>
                <c:pt idx="397">
                  <c:v>6.8027210884353739E-3</c:v>
                </c:pt>
                <c:pt idx="398">
                  <c:v>7.7519379844961239E-3</c:v>
                </c:pt>
                <c:pt idx="399">
                  <c:v>7.8125E-3</c:v>
                </c:pt>
                <c:pt idx="400">
                  <c:v>7.8125E-3</c:v>
                </c:pt>
                <c:pt idx="401">
                  <c:v>7.8125E-3</c:v>
                </c:pt>
                <c:pt idx="402">
                  <c:v>7.8125E-3</c:v>
                </c:pt>
                <c:pt idx="403">
                  <c:v>7.9365079365079361E-3</c:v>
                </c:pt>
                <c:pt idx="404">
                  <c:v>8.130081300813009E-3</c:v>
                </c:pt>
                <c:pt idx="405">
                  <c:v>7.8125E-3</c:v>
                </c:pt>
                <c:pt idx="406">
                  <c:v>8.0000000000000002E-3</c:v>
                </c:pt>
                <c:pt idx="407">
                  <c:v>7.874015748031496E-3</c:v>
                </c:pt>
                <c:pt idx="408">
                  <c:v>7.0422535211267607E-3</c:v>
                </c:pt>
                <c:pt idx="409">
                  <c:v>7.0422535211267607E-3</c:v>
                </c:pt>
                <c:pt idx="410">
                  <c:v>7.6335877862595417E-3</c:v>
                </c:pt>
                <c:pt idx="411">
                  <c:v>7.575757575757576E-3</c:v>
                </c:pt>
                <c:pt idx="412">
                  <c:v>7.6335877862595417E-3</c:v>
                </c:pt>
                <c:pt idx="413">
                  <c:v>7.5187969924812026E-3</c:v>
                </c:pt>
                <c:pt idx="414">
                  <c:v>7.6923076923076927E-3</c:v>
                </c:pt>
                <c:pt idx="415">
                  <c:v>7.6335877862595417E-3</c:v>
                </c:pt>
                <c:pt idx="416">
                  <c:v>7.5187969924812026E-3</c:v>
                </c:pt>
                <c:pt idx="417">
                  <c:v>#N/A</c:v>
                </c:pt>
                <c:pt idx="418">
                  <c:v>6.9444444444444441E-3</c:v>
                </c:pt>
                <c:pt idx="419">
                  <c:v>6.993006993006993E-3</c:v>
                </c:pt>
                <c:pt idx="420">
                  <c:v>6.8965517241379309E-3</c:v>
                </c:pt>
                <c:pt idx="421">
                  <c:v>6.8965517241379309E-3</c:v>
                </c:pt>
                <c:pt idx="422">
                  <c:v>6.7567567567567571E-3</c:v>
                </c:pt>
                <c:pt idx="423">
                  <c:v>6.8965517241379309E-3</c:v>
                </c:pt>
                <c:pt idx="424">
                  <c:v>6.8027210884353739E-3</c:v>
                </c:pt>
                <c:pt idx="425">
                  <c:v>6.8965517241379309E-3</c:v>
                </c:pt>
                <c:pt idx="426">
                  <c:v>6.8493150684931503E-3</c:v>
                </c:pt>
                <c:pt idx="427">
                  <c:v>6.8027210884353739E-3</c:v>
                </c:pt>
                <c:pt idx="428">
                  <c:v>6.993006993006993E-3</c:v>
                </c:pt>
                <c:pt idx="429">
                  <c:v>6.8027210884353739E-3</c:v>
                </c:pt>
                <c:pt idx="430">
                  <c:v>6.8493150684931503E-3</c:v>
                </c:pt>
                <c:pt idx="431">
                  <c:v>6.8493150684931503E-3</c:v>
                </c:pt>
                <c:pt idx="432">
                  <c:v>6.8965517241379309E-3</c:v>
                </c:pt>
                <c:pt idx="433">
                  <c:v>6.993006993006993E-3</c:v>
                </c:pt>
                <c:pt idx="434">
                  <c:v>6.8027210884353739E-3</c:v>
                </c:pt>
                <c:pt idx="435">
                  <c:v>6.9444444444444441E-3</c:v>
                </c:pt>
                <c:pt idx="436">
                  <c:v>6.7567567567567571E-3</c:v>
                </c:pt>
                <c:pt idx="437">
                  <c:v>#N/A</c:v>
                </c:pt>
                <c:pt idx="438">
                  <c:v>8.1967213114754103E-3</c:v>
                </c:pt>
                <c:pt idx="439">
                  <c:v>8.2644628099173556E-3</c:v>
                </c:pt>
                <c:pt idx="440">
                  <c:v>7.8125E-3</c:v>
                </c:pt>
                <c:pt idx="441">
                  <c:v>8.2644628099173556E-3</c:v>
                </c:pt>
                <c:pt idx="442">
                  <c:v>8.130081300813009E-3</c:v>
                </c:pt>
                <c:pt idx="443">
                  <c:v>8.2644628099173556E-3</c:v>
                </c:pt>
                <c:pt idx="444">
                  <c:v>8.1967213114754103E-3</c:v>
                </c:pt>
                <c:pt idx="445">
                  <c:v>7.874015748031496E-3</c:v>
                </c:pt>
                <c:pt idx="446">
                  <c:v>8.1967213114754103E-3</c:v>
                </c:pt>
                <c:pt idx="447">
                  <c:v>8.3333333333333332E-3</c:v>
                </c:pt>
                <c:pt idx="448">
                  <c:v>8.4033613445378148E-3</c:v>
                </c:pt>
                <c:pt idx="449">
                  <c:v>8.4033613445378148E-3</c:v>
                </c:pt>
                <c:pt idx="450">
                  <c:v>8.6206896551724137E-3</c:v>
                </c:pt>
                <c:pt idx="451">
                  <c:v>1.0526315789473684E-2</c:v>
                </c:pt>
                <c:pt idx="452">
                  <c:v>8.4033613445378148E-3</c:v>
                </c:pt>
                <c:pt idx="453">
                  <c:v>8.5470085470085479E-3</c:v>
                </c:pt>
                <c:pt idx="454">
                  <c:v>8.4745762711864406E-3</c:v>
                </c:pt>
                <c:pt idx="455">
                  <c:v>8.6206896551724137E-3</c:v>
                </c:pt>
                <c:pt idx="456">
                  <c:v>8.4745762711864406E-3</c:v>
                </c:pt>
                <c:pt idx="457">
                  <c:v>7.462686567164179E-3</c:v>
                </c:pt>
                <c:pt idx="458">
                  <c:v>7.5187969924812026E-3</c:v>
                </c:pt>
                <c:pt idx="459">
                  <c:v>7.0422535211267607E-3</c:v>
                </c:pt>
                <c:pt idx="460">
                  <c:v>7.4074074074074077E-3</c:v>
                </c:pt>
                <c:pt idx="461">
                  <c:v>7.5187969924812026E-3</c:v>
                </c:pt>
                <c:pt idx="462">
                  <c:v>7.3529411764705881E-3</c:v>
                </c:pt>
                <c:pt idx="463">
                  <c:v>7.3529411764705881E-3</c:v>
                </c:pt>
                <c:pt idx="464">
                  <c:v>7.575757575757576E-3</c:v>
                </c:pt>
                <c:pt idx="465">
                  <c:v>7.4074074074074077E-3</c:v>
                </c:pt>
                <c:pt idx="466">
                  <c:v>7.1942446043165471E-3</c:v>
                </c:pt>
                <c:pt idx="467">
                  <c:v>6.9444444444444441E-3</c:v>
                </c:pt>
                <c:pt idx="468">
                  <c:v>7.5187969924812026E-3</c:v>
                </c:pt>
                <c:pt idx="469">
                  <c:v>7.3529411764705881E-3</c:v>
                </c:pt>
                <c:pt idx="470">
                  <c:v>7.5187969924812026E-3</c:v>
                </c:pt>
                <c:pt idx="471">
                  <c:v>7.3529411764705881E-3</c:v>
                </c:pt>
                <c:pt idx="472">
                  <c:v>7.462686567164179E-3</c:v>
                </c:pt>
                <c:pt idx="473">
                  <c:v>7.4074074074074077E-3</c:v>
                </c:pt>
                <c:pt idx="474">
                  <c:v>7.575757575757576E-3</c:v>
                </c:pt>
                <c:pt idx="475">
                  <c:v>7.3529411764705881E-3</c:v>
                </c:pt>
                <c:pt idx="476">
                  <c:v>7.462686567164179E-3</c:v>
                </c:pt>
                <c:pt idx="477">
                  <c:v>7.9365079365079361E-3</c:v>
                </c:pt>
                <c:pt idx="478">
                  <c:v>7.874015748031496E-3</c:v>
                </c:pt>
                <c:pt idx="479">
                  <c:v>7.874015748031496E-3</c:v>
                </c:pt>
                <c:pt idx="480">
                  <c:v>7.8125E-3</c:v>
                </c:pt>
                <c:pt idx="481">
                  <c:v>7.8125E-3</c:v>
                </c:pt>
                <c:pt idx="482">
                  <c:v>7.9365079365079361E-3</c:v>
                </c:pt>
                <c:pt idx="483">
                  <c:v>7.8125E-3</c:v>
                </c:pt>
                <c:pt idx="484">
                  <c:v>7.9365079365079361E-3</c:v>
                </c:pt>
                <c:pt idx="485">
                  <c:v>7.9365079365079361E-3</c:v>
                </c:pt>
                <c:pt idx="486">
                  <c:v>8.130081300813009E-3</c:v>
                </c:pt>
                <c:pt idx="487">
                  <c:v>8.4745762711864406E-3</c:v>
                </c:pt>
                <c:pt idx="488">
                  <c:v>8.6206896551724137E-3</c:v>
                </c:pt>
                <c:pt idx="489">
                  <c:v>9.2592592592592587E-3</c:v>
                </c:pt>
                <c:pt idx="490">
                  <c:v>8.5470085470085479E-3</c:v>
                </c:pt>
                <c:pt idx="491">
                  <c:v>8.5470085470085479E-3</c:v>
                </c:pt>
                <c:pt idx="492">
                  <c:v>8.5470085470085479E-3</c:v>
                </c:pt>
                <c:pt idx="493">
                  <c:v>8.4745762711864406E-3</c:v>
                </c:pt>
                <c:pt idx="494">
                  <c:v>8.6956521739130436E-3</c:v>
                </c:pt>
                <c:pt idx="495">
                  <c:v>8.4745762711864406E-3</c:v>
                </c:pt>
                <c:pt idx="496">
                  <c:v>8.6206896551724137E-3</c:v>
                </c:pt>
                <c:pt idx="497">
                  <c:v>6.8027210884353739E-3</c:v>
                </c:pt>
                <c:pt idx="498">
                  <c:v>6.8965517241379309E-3</c:v>
                </c:pt>
                <c:pt idx="499">
                  <c:v>6.993006993006993E-3</c:v>
                </c:pt>
                <c:pt idx="500">
                  <c:v>6.9444444444444441E-3</c:v>
                </c:pt>
                <c:pt idx="501">
                  <c:v>6.8965517241379309E-3</c:v>
                </c:pt>
                <c:pt idx="502">
                  <c:v>6.8493150684931503E-3</c:v>
                </c:pt>
                <c:pt idx="503">
                  <c:v>6.8493150684931503E-3</c:v>
                </c:pt>
                <c:pt idx="504">
                  <c:v>6.993006993006993E-3</c:v>
                </c:pt>
                <c:pt idx="505">
                  <c:v>6.8965517241379309E-3</c:v>
                </c:pt>
                <c:pt idx="506">
                  <c:v>6.7567567567567571E-3</c:v>
                </c:pt>
                <c:pt idx="507">
                  <c:v>6.7567567567567571E-3</c:v>
                </c:pt>
                <c:pt idx="508">
                  <c:v>6.8965517241379309E-3</c:v>
                </c:pt>
                <c:pt idx="509">
                  <c:v>6.7567567567567571E-3</c:v>
                </c:pt>
                <c:pt idx="510">
                  <c:v>6.993006993006993E-3</c:v>
                </c:pt>
                <c:pt idx="511">
                  <c:v>6.8027210884353739E-3</c:v>
                </c:pt>
                <c:pt idx="512">
                  <c:v>6.7567567567567571E-3</c:v>
                </c:pt>
                <c:pt idx="513">
                  <c:v>6.8027210884353739E-3</c:v>
                </c:pt>
                <c:pt idx="514">
                  <c:v>7.8125E-3</c:v>
                </c:pt>
                <c:pt idx="515">
                  <c:v>8.2644628099173556E-3</c:v>
                </c:pt>
                <c:pt idx="516">
                  <c:v>8.1967213114754103E-3</c:v>
                </c:pt>
                <c:pt idx="517">
                  <c:v>8.130081300813009E-3</c:v>
                </c:pt>
                <c:pt idx="518">
                  <c:v>8.130081300813009E-3</c:v>
                </c:pt>
                <c:pt idx="519">
                  <c:v>8.2644628099173556E-3</c:v>
                </c:pt>
                <c:pt idx="520">
                  <c:v>7.8125E-3</c:v>
                </c:pt>
                <c:pt idx="521">
                  <c:v>8.2644628099173556E-3</c:v>
                </c:pt>
                <c:pt idx="522">
                  <c:v>8.130081300813009E-3</c:v>
                </c:pt>
                <c:pt idx="523">
                  <c:v>8.2644628099173556E-3</c:v>
                </c:pt>
                <c:pt idx="524">
                  <c:v>8.2644628099173556E-3</c:v>
                </c:pt>
                <c:pt idx="525">
                  <c:v>8.2644628099173556E-3</c:v>
                </c:pt>
                <c:pt idx="526">
                  <c:v>8.130081300813009E-3</c:v>
                </c:pt>
                <c:pt idx="527">
                  <c:v>8.1967213114754103E-3</c:v>
                </c:pt>
                <c:pt idx="528">
                  <c:v>8.2644628099173556E-3</c:v>
                </c:pt>
                <c:pt idx="529">
                  <c:v>8.2644628099173556E-3</c:v>
                </c:pt>
                <c:pt idx="530">
                  <c:v>8.130081300813009E-3</c:v>
                </c:pt>
                <c:pt idx="531">
                  <c:v>8.2644628099173556E-3</c:v>
                </c:pt>
                <c:pt idx="532">
                  <c:v>8.2644628099173556E-3</c:v>
                </c:pt>
                <c:pt idx="533">
                  <c:v>8.2644628099173556E-3</c:v>
                </c:pt>
                <c:pt idx="534">
                  <c:v>1.0309278350515464E-2</c:v>
                </c:pt>
                <c:pt idx="535">
                  <c:v>1.0309278350515464E-2</c:v>
                </c:pt>
                <c:pt idx="536">
                  <c:v>7.5187969924812026E-3</c:v>
                </c:pt>
                <c:pt idx="537">
                  <c:v>7.462686567164179E-3</c:v>
                </c:pt>
                <c:pt idx="538">
                  <c:v>7.3529411764705881E-3</c:v>
                </c:pt>
                <c:pt idx="539">
                  <c:v>7.462686567164179E-3</c:v>
                </c:pt>
                <c:pt idx="540">
                  <c:v>1.0416666666666666E-2</c:v>
                </c:pt>
                <c:pt idx="541">
                  <c:v>6.8027210884353739E-3</c:v>
                </c:pt>
                <c:pt idx="542">
                  <c:v>8.771929824561403E-3</c:v>
                </c:pt>
                <c:pt idx="543">
                  <c:v>7.462686567164179E-3</c:v>
                </c:pt>
                <c:pt idx="544">
                  <c:v>6.9444444444444441E-3</c:v>
                </c:pt>
                <c:pt idx="545">
                  <c:v>6.7567567567567571E-3</c:v>
                </c:pt>
                <c:pt idx="546">
                  <c:v>6.7567567567567571E-3</c:v>
                </c:pt>
                <c:pt idx="547">
                  <c:v>6.8493150684931503E-3</c:v>
                </c:pt>
                <c:pt idx="548">
                  <c:v>6.8965517241379309E-3</c:v>
                </c:pt>
                <c:pt idx="549">
                  <c:v>6.9444444444444441E-3</c:v>
                </c:pt>
                <c:pt idx="550">
                  <c:v>6.7567567567567571E-3</c:v>
                </c:pt>
                <c:pt idx="551">
                  <c:v>6.8965517241379309E-3</c:v>
                </c:pt>
                <c:pt idx="552">
                  <c:v>6.8493150684931503E-3</c:v>
                </c:pt>
                <c:pt idx="553">
                  <c:v>6.8027210884353739E-3</c:v>
                </c:pt>
                <c:pt idx="554">
                  <c:v>6.8027210884353739E-3</c:v>
                </c:pt>
                <c:pt idx="555">
                  <c:v>6.9444444444444441E-3</c:v>
                </c:pt>
                <c:pt idx="556">
                  <c:v>6.7567567567567571E-3</c:v>
                </c:pt>
                <c:pt idx="557">
                  <c:v>6.9444444444444441E-3</c:v>
                </c:pt>
                <c:pt idx="558">
                  <c:v>6.8965517241379309E-3</c:v>
                </c:pt>
                <c:pt idx="559">
                  <c:v>6.8493150684931503E-3</c:v>
                </c:pt>
                <c:pt idx="560">
                  <c:v>6.7567567567567571E-3</c:v>
                </c:pt>
                <c:pt idx="561">
                  <c:v>6.8493150684931503E-3</c:v>
                </c:pt>
                <c:pt idx="562">
                  <c:v>6.9444444444444441E-3</c:v>
                </c:pt>
                <c:pt idx="563">
                  <c:v>6.7567567567567571E-3</c:v>
                </c:pt>
                <c:pt idx="564">
                  <c:v>8.130081300813009E-3</c:v>
                </c:pt>
                <c:pt idx="565">
                  <c:v>7.9365079365079361E-3</c:v>
                </c:pt>
                <c:pt idx="566">
                  <c:v>7.9365079365079361E-3</c:v>
                </c:pt>
                <c:pt idx="567">
                  <c:v>7.9365079365079361E-3</c:v>
                </c:pt>
                <c:pt idx="568">
                  <c:v>8.0645161290322578E-3</c:v>
                </c:pt>
                <c:pt idx="569">
                  <c:v>8.130081300813009E-3</c:v>
                </c:pt>
                <c:pt idx="570">
                  <c:v>8.0000000000000002E-3</c:v>
                </c:pt>
                <c:pt idx="571">
                  <c:v>7.9365079365079361E-3</c:v>
                </c:pt>
                <c:pt idx="572">
                  <c:v>8.130081300813009E-3</c:v>
                </c:pt>
                <c:pt idx="573">
                  <c:v>7.8125E-3</c:v>
                </c:pt>
                <c:pt idx="574">
                  <c:v>7.9365079365079361E-3</c:v>
                </c:pt>
                <c:pt idx="575">
                  <c:v>8.130081300813009E-3</c:v>
                </c:pt>
                <c:pt idx="576">
                  <c:v>8.2644628099173556E-3</c:v>
                </c:pt>
                <c:pt idx="577">
                  <c:v>8.2644628099173556E-3</c:v>
                </c:pt>
                <c:pt idx="578">
                  <c:v>8.130081300813009E-3</c:v>
                </c:pt>
                <c:pt idx="579">
                  <c:v>8.130081300813009E-3</c:v>
                </c:pt>
                <c:pt idx="580">
                  <c:v>7.8125E-3</c:v>
                </c:pt>
                <c:pt idx="581">
                  <c:v>8.2644628099173556E-3</c:v>
                </c:pt>
                <c:pt idx="582">
                  <c:v>7.874015748031496E-3</c:v>
                </c:pt>
                <c:pt idx="583">
                  <c:v>8.1967213114754103E-3</c:v>
                </c:pt>
                <c:pt idx="584">
                  <c:v>8.3333333333333332E-3</c:v>
                </c:pt>
                <c:pt idx="585">
                  <c:v>8.1967213114754103E-3</c:v>
                </c:pt>
                <c:pt idx="586">
                  <c:v>8.130081300813009E-3</c:v>
                </c:pt>
                <c:pt idx="587">
                  <c:v>8.130081300813009E-3</c:v>
                </c:pt>
                <c:pt idx="588">
                  <c:v>8.3333333333333332E-3</c:v>
                </c:pt>
                <c:pt idx="589">
                  <c:v>8.2644628099173556E-3</c:v>
                </c:pt>
                <c:pt idx="590">
                  <c:v>8.130081300813009E-3</c:v>
                </c:pt>
                <c:pt idx="591">
                  <c:v>8.130081300813009E-3</c:v>
                </c:pt>
                <c:pt idx="592">
                  <c:v>8.1967213114754103E-3</c:v>
                </c:pt>
                <c:pt idx="593">
                  <c:v>8.1967213114754103E-3</c:v>
                </c:pt>
                <c:pt idx="594">
                  <c:v>8.2644628099173556E-3</c:v>
                </c:pt>
                <c:pt idx="595">
                  <c:v>8.1967213114754103E-3</c:v>
                </c:pt>
                <c:pt idx="596">
                  <c:v>8.1967213114754103E-3</c:v>
                </c:pt>
                <c:pt idx="597">
                  <c:v>8.1967213114754103E-3</c:v>
                </c:pt>
                <c:pt idx="598">
                  <c:v>8.2644628099173556E-3</c:v>
                </c:pt>
                <c:pt idx="599">
                  <c:v>6.7567567567567571E-3</c:v>
                </c:pt>
                <c:pt idx="600">
                  <c:v>6.9444444444444441E-3</c:v>
                </c:pt>
                <c:pt idx="601">
                  <c:v>6.8965517241379309E-3</c:v>
                </c:pt>
                <c:pt idx="602">
                  <c:v>6.8493150684931503E-3</c:v>
                </c:pt>
                <c:pt idx="603">
                  <c:v>6.9444444444444441E-3</c:v>
                </c:pt>
                <c:pt idx="604">
                  <c:v>6.8027210884353739E-3</c:v>
                </c:pt>
                <c:pt idx="605">
                  <c:v>6.9444444444444441E-3</c:v>
                </c:pt>
                <c:pt idx="606">
                  <c:v>6.8493150684931503E-3</c:v>
                </c:pt>
                <c:pt idx="607">
                  <c:v>6.8965517241379309E-3</c:v>
                </c:pt>
                <c:pt idx="608">
                  <c:v>6.8965517241379309E-3</c:v>
                </c:pt>
                <c:pt idx="609">
                  <c:v>6.9444444444444441E-3</c:v>
                </c:pt>
                <c:pt idx="610">
                  <c:v>6.9444444444444441E-3</c:v>
                </c:pt>
                <c:pt idx="611">
                  <c:v>6.9444444444444441E-3</c:v>
                </c:pt>
                <c:pt idx="612">
                  <c:v>6.8493150684931503E-3</c:v>
                </c:pt>
                <c:pt idx="613">
                  <c:v>6.8493150684931503E-3</c:v>
                </c:pt>
                <c:pt idx="614">
                  <c:v>6.7567567567567571E-3</c:v>
                </c:pt>
                <c:pt idx="615">
                  <c:v>6.8027210884353739E-3</c:v>
                </c:pt>
                <c:pt idx="616">
                  <c:v>6.9444444444444441E-3</c:v>
                </c:pt>
                <c:pt idx="617">
                  <c:v>6.9444444444444441E-3</c:v>
                </c:pt>
                <c:pt idx="618">
                  <c:v>6.8965517241379309E-3</c:v>
                </c:pt>
                <c:pt idx="619">
                  <c:v>8.2644628099173556E-3</c:v>
                </c:pt>
                <c:pt idx="620">
                  <c:v>8.3333333333333332E-3</c:v>
                </c:pt>
                <c:pt idx="621">
                  <c:v>8.1967213114754103E-3</c:v>
                </c:pt>
                <c:pt idx="622">
                  <c:v>8.2644628099173556E-3</c:v>
                </c:pt>
                <c:pt idx="623">
                  <c:v>8.2644628099173556E-3</c:v>
                </c:pt>
                <c:pt idx="624">
                  <c:v>8.2644628099173556E-3</c:v>
                </c:pt>
                <c:pt idx="625">
                  <c:v>8.1967213114754103E-3</c:v>
                </c:pt>
                <c:pt idx="626">
                  <c:v>8.130081300813009E-3</c:v>
                </c:pt>
                <c:pt idx="627">
                  <c:v>8.130081300813009E-3</c:v>
                </c:pt>
                <c:pt idx="628">
                  <c:v>8.2644628099173556E-3</c:v>
                </c:pt>
                <c:pt idx="629">
                  <c:v>7.3529411764705881E-3</c:v>
                </c:pt>
                <c:pt idx="630">
                  <c:v>8.771929824561403E-3</c:v>
                </c:pt>
                <c:pt idx="631">
                  <c:v>1.0309278350515464E-2</c:v>
                </c:pt>
                <c:pt idx="632">
                  <c:v>7.4074074074074077E-3</c:v>
                </c:pt>
                <c:pt idx="633">
                  <c:v>1.0309278350515464E-2</c:v>
                </c:pt>
                <c:pt idx="634">
                  <c:v>1.0309278350515464E-2</c:v>
                </c:pt>
                <c:pt idx="635">
                  <c:v>7.462686567164179E-3</c:v>
                </c:pt>
                <c:pt idx="636">
                  <c:v>7.1942446043165471E-3</c:v>
                </c:pt>
                <c:pt idx="637">
                  <c:v>7.5187969924812026E-3</c:v>
                </c:pt>
                <c:pt idx="638">
                  <c:v>7.1942446043165471E-3</c:v>
                </c:pt>
                <c:pt idx="639">
                  <c:v>6.7114093959731542E-3</c:v>
                </c:pt>
                <c:pt idx="640">
                  <c:v>6.5789473684210523E-3</c:v>
                </c:pt>
                <c:pt idx="641">
                  <c:v>6.7114093959731542E-3</c:v>
                </c:pt>
                <c:pt idx="642">
                  <c:v>6.5789473684210523E-3</c:v>
                </c:pt>
                <c:pt idx="643">
                  <c:v>6.7567567567567571E-3</c:v>
                </c:pt>
                <c:pt idx="644">
                  <c:v>6.7567567567567571E-3</c:v>
                </c:pt>
                <c:pt idx="645">
                  <c:v>6.6225165562913907E-3</c:v>
                </c:pt>
                <c:pt idx="646">
                  <c:v>6.5789473684210523E-3</c:v>
                </c:pt>
                <c:pt idx="647">
                  <c:v>6.5789473684210523E-3</c:v>
                </c:pt>
                <c:pt idx="648">
                  <c:v>#N/A</c:v>
                </c:pt>
                <c:pt idx="649">
                  <c:v>6.7567567567567571E-3</c:v>
                </c:pt>
                <c:pt idx="650">
                  <c:v>6.5359477124183009E-3</c:v>
                </c:pt>
                <c:pt idx="651">
                  <c:v>6.5789473684210523E-3</c:v>
                </c:pt>
                <c:pt idx="652">
                  <c:v>6.7114093959731542E-3</c:v>
                </c:pt>
                <c:pt idx="653">
                  <c:v>6.6225165562913907E-3</c:v>
                </c:pt>
                <c:pt idx="654">
                  <c:v>6.5789473684210523E-3</c:v>
                </c:pt>
                <c:pt idx="655">
                  <c:v>6.5359477124183009E-3</c:v>
                </c:pt>
                <c:pt idx="656">
                  <c:v>6.7567567567567571E-3</c:v>
                </c:pt>
                <c:pt idx="657">
                  <c:v>6.5359477124183009E-3</c:v>
                </c:pt>
                <c:pt idx="658">
                  <c:v>7.7519379844961239E-3</c:v>
                </c:pt>
                <c:pt idx="659">
                  <c:v>7.874015748031496E-3</c:v>
                </c:pt>
                <c:pt idx="660">
                  <c:v>7.9365079365079361E-3</c:v>
                </c:pt>
                <c:pt idx="661">
                  <c:v>8.3333333333333332E-3</c:v>
                </c:pt>
                <c:pt idx="662">
                  <c:v>7.9365079365079361E-3</c:v>
                </c:pt>
                <c:pt idx="663">
                  <c:v>7.874015748031496E-3</c:v>
                </c:pt>
                <c:pt idx="664">
                  <c:v>7.874015748031496E-3</c:v>
                </c:pt>
                <c:pt idx="665">
                  <c:v>7.9365079365079361E-3</c:v>
                </c:pt>
                <c:pt idx="666">
                  <c:v>7.7519379844961239E-3</c:v>
                </c:pt>
                <c:pt idx="667">
                  <c:v>7.8125E-3</c:v>
                </c:pt>
                <c:pt idx="668">
                  <c:v>7.246376811594203E-3</c:v>
                </c:pt>
                <c:pt idx="669">
                  <c:v>7.1428571428571426E-3</c:v>
                </c:pt>
                <c:pt idx="670">
                  <c:v>1.0869565217391304E-2</c:v>
                </c:pt>
                <c:pt idx="671">
                  <c:v>7.246376811594203E-3</c:v>
                </c:pt>
                <c:pt idx="672">
                  <c:v>7.0422535211267607E-3</c:v>
                </c:pt>
                <c:pt idx="673">
                  <c:v>7.0921985815602835E-3</c:v>
                </c:pt>
                <c:pt idx="674">
                  <c:v>7.1428571428571426E-3</c:v>
                </c:pt>
                <c:pt idx="675">
                  <c:v>7.246376811594203E-3</c:v>
                </c:pt>
                <c:pt idx="676">
                  <c:v>7.1942446043165471E-3</c:v>
                </c:pt>
                <c:pt idx="677">
                  <c:v>6.8965517241379309E-3</c:v>
                </c:pt>
                <c:pt idx="678">
                  <c:v>6.8493150684931503E-3</c:v>
                </c:pt>
                <c:pt idx="679">
                  <c:v>6.9444444444444441E-3</c:v>
                </c:pt>
                <c:pt idx="680">
                  <c:v>6.8027210884353739E-3</c:v>
                </c:pt>
                <c:pt idx="681">
                  <c:v>6.8493150684931503E-3</c:v>
                </c:pt>
                <c:pt idx="682">
                  <c:v>6.8027210884353739E-3</c:v>
                </c:pt>
                <c:pt idx="683">
                  <c:v>6.9444444444444441E-3</c:v>
                </c:pt>
                <c:pt idx="684">
                  <c:v>6.8493150684931503E-3</c:v>
                </c:pt>
                <c:pt idx="685">
                  <c:v>6.9444444444444441E-3</c:v>
                </c:pt>
                <c:pt idx="686">
                  <c:v>6.8027210884353739E-3</c:v>
                </c:pt>
                <c:pt idx="687">
                  <c:v>6.8027210884353739E-3</c:v>
                </c:pt>
                <c:pt idx="688">
                  <c:v>6.8027210884353739E-3</c:v>
                </c:pt>
                <c:pt idx="689">
                  <c:v>6.993006993006993E-3</c:v>
                </c:pt>
                <c:pt idx="690">
                  <c:v>6.8965517241379309E-3</c:v>
                </c:pt>
                <c:pt idx="691">
                  <c:v>6.8493150684931503E-3</c:v>
                </c:pt>
                <c:pt idx="692">
                  <c:v>6.8965517241379309E-3</c:v>
                </c:pt>
                <c:pt idx="693">
                  <c:v>6.8493150684931503E-3</c:v>
                </c:pt>
                <c:pt idx="694">
                  <c:v>6.7567567567567571E-3</c:v>
                </c:pt>
                <c:pt idx="695">
                  <c:v>6.8965517241379309E-3</c:v>
                </c:pt>
                <c:pt idx="696">
                  <c:v>6.7567567567567571E-3</c:v>
                </c:pt>
                <c:pt idx="697">
                  <c:v>6.8493150684931503E-3</c:v>
                </c:pt>
                <c:pt idx="698">
                  <c:v>1.0752688172043012E-2</c:v>
                </c:pt>
                <c:pt idx="699">
                  <c:v>7.575757575757576E-3</c:v>
                </c:pt>
                <c:pt idx="700">
                  <c:v>6.6225165562913907E-3</c:v>
                </c:pt>
                <c:pt idx="701">
                  <c:v>7.575757575757576E-3</c:v>
                </c:pt>
                <c:pt idx="702">
                  <c:v>7.575757575757576E-3</c:v>
                </c:pt>
                <c:pt idx="703">
                  <c:v>7.6335877862595417E-3</c:v>
                </c:pt>
                <c:pt idx="704">
                  <c:v>1.0752688172043012E-2</c:v>
                </c:pt>
                <c:pt idx="705">
                  <c:v>7.575757575757576E-3</c:v>
                </c:pt>
                <c:pt idx="706">
                  <c:v>7.575757575757576E-3</c:v>
                </c:pt>
                <c:pt idx="707">
                  <c:v>7.6923076923076927E-3</c:v>
                </c:pt>
                <c:pt idx="708">
                  <c:v>7.9365079365079361E-3</c:v>
                </c:pt>
                <c:pt idx="709">
                  <c:v>7.8125E-3</c:v>
                </c:pt>
                <c:pt idx="710">
                  <c:v>7.7519379844961239E-3</c:v>
                </c:pt>
                <c:pt idx="711">
                  <c:v>7.874015748031496E-3</c:v>
                </c:pt>
                <c:pt idx="712">
                  <c:v>7.9365079365079361E-3</c:v>
                </c:pt>
                <c:pt idx="713">
                  <c:v>7.874015748031496E-3</c:v>
                </c:pt>
                <c:pt idx="714">
                  <c:v>7.8125E-3</c:v>
                </c:pt>
                <c:pt idx="715">
                  <c:v>7.874015748031496E-3</c:v>
                </c:pt>
                <c:pt idx="716">
                  <c:v>7.9365079365079361E-3</c:v>
                </c:pt>
                <c:pt idx="717">
                  <c:v>8.130081300813009E-3</c:v>
                </c:pt>
                <c:pt idx="718">
                  <c:v>6.8965517241379309E-3</c:v>
                </c:pt>
                <c:pt idx="719">
                  <c:v>6.8027210884353739E-3</c:v>
                </c:pt>
                <c:pt idx="720">
                  <c:v>6.7567567567567571E-3</c:v>
                </c:pt>
                <c:pt idx="721">
                  <c:v>6.8027210884353739E-3</c:v>
                </c:pt>
                <c:pt idx="722">
                  <c:v>6.8027210884353739E-3</c:v>
                </c:pt>
                <c:pt idx="723">
                  <c:v>6.7567567567567571E-3</c:v>
                </c:pt>
                <c:pt idx="724">
                  <c:v>6.8493150684931503E-3</c:v>
                </c:pt>
                <c:pt idx="725">
                  <c:v>6.7567567567567571E-3</c:v>
                </c:pt>
                <c:pt idx="726">
                  <c:v>6.8493150684931503E-3</c:v>
                </c:pt>
                <c:pt idx="727">
                  <c:v>6.6666666666666671E-3</c:v>
                </c:pt>
                <c:pt idx="728">
                  <c:v>6.6666666666666671E-3</c:v>
                </c:pt>
                <c:pt idx="729">
                  <c:v>6.6666666666666671E-3</c:v>
                </c:pt>
                <c:pt idx="730">
                  <c:v>6.7114093959731542E-3</c:v>
                </c:pt>
                <c:pt idx="731">
                  <c:v>6.7567567567567571E-3</c:v>
                </c:pt>
                <c:pt idx="732">
                  <c:v>6.8027210884353739E-3</c:v>
                </c:pt>
                <c:pt idx="733">
                  <c:v>6.7114093959731542E-3</c:v>
                </c:pt>
                <c:pt idx="734">
                  <c:v>6.7567567567567571E-3</c:v>
                </c:pt>
                <c:pt idx="735">
                  <c:v>6.8027210884353739E-3</c:v>
                </c:pt>
                <c:pt idx="736">
                  <c:v>6.7567567567567571E-3</c:v>
                </c:pt>
                <c:pt idx="737">
                  <c:v>6.8027210884353739E-3</c:v>
                </c:pt>
                <c:pt idx="738">
                  <c:v>7.1942446043165471E-3</c:v>
                </c:pt>
                <c:pt idx="739">
                  <c:v>7.1942446043165471E-3</c:v>
                </c:pt>
                <c:pt idx="740">
                  <c:v>7.1428571428571426E-3</c:v>
                </c:pt>
                <c:pt idx="741">
                  <c:v>7.0921985815602835E-3</c:v>
                </c:pt>
                <c:pt idx="742">
                  <c:v>1.0869565217391304E-2</c:v>
                </c:pt>
                <c:pt idx="743">
                  <c:v>1.0869565217391304E-2</c:v>
                </c:pt>
                <c:pt idx="744">
                  <c:v>7.0422535211267607E-3</c:v>
                </c:pt>
                <c:pt idx="745">
                  <c:v>7.1428571428571426E-3</c:v>
                </c:pt>
                <c:pt idx="746">
                  <c:v>7.1428571428571426E-3</c:v>
                </c:pt>
                <c:pt idx="747">
                  <c:v>7.1942446043165471E-3</c:v>
                </c:pt>
                <c:pt idx="748">
                  <c:v>7.8125E-3</c:v>
                </c:pt>
                <c:pt idx="749">
                  <c:v>8.3333333333333332E-3</c:v>
                </c:pt>
                <c:pt idx="750">
                  <c:v>7.9365079365079361E-3</c:v>
                </c:pt>
                <c:pt idx="751">
                  <c:v>8.0645161290322578E-3</c:v>
                </c:pt>
                <c:pt idx="752">
                  <c:v>7.9365079365079361E-3</c:v>
                </c:pt>
                <c:pt idx="753">
                  <c:v>7.9365079365079361E-3</c:v>
                </c:pt>
                <c:pt idx="754">
                  <c:v>8.2644628099173556E-3</c:v>
                </c:pt>
                <c:pt idx="755">
                  <c:v>7.874015748031496E-3</c:v>
                </c:pt>
                <c:pt idx="756">
                  <c:v>8.130081300813009E-3</c:v>
                </c:pt>
                <c:pt idx="757">
                  <c:v>8.0645161290322578E-3</c:v>
                </c:pt>
                <c:pt idx="758">
                  <c:v>7.874015748031496E-3</c:v>
                </c:pt>
                <c:pt idx="759">
                  <c:v>8.3333333333333332E-3</c:v>
                </c:pt>
                <c:pt idx="760">
                  <c:v>8.0645161290322578E-3</c:v>
                </c:pt>
                <c:pt idx="761">
                  <c:v>8.0000000000000002E-3</c:v>
                </c:pt>
                <c:pt idx="762">
                  <c:v>8.130081300813009E-3</c:v>
                </c:pt>
                <c:pt idx="763">
                  <c:v>8.0645161290322578E-3</c:v>
                </c:pt>
                <c:pt idx="764">
                  <c:v>8.1967213114754103E-3</c:v>
                </c:pt>
                <c:pt idx="765">
                  <c:v>8.130081300813009E-3</c:v>
                </c:pt>
                <c:pt idx="766">
                  <c:v>8.130081300813009E-3</c:v>
                </c:pt>
                <c:pt idx="767">
                  <c:v>8.0645161290322578E-3</c:v>
                </c:pt>
                <c:pt idx="768">
                  <c:v>8.130081300813009E-3</c:v>
                </c:pt>
                <c:pt idx="769">
                  <c:v>8.0000000000000002E-3</c:v>
                </c:pt>
                <c:pt idx="770">
                  <c:v>8.1967213114754103E-3</c:v>
                </c:pt>
                <c:pt idx="771">
                  <c:v>8.130081300813009E-3</c:v>
                </c:pt>
                <c:pt idx="772">
                  <c:v>8.0645161290322578E-3</c:v>
                </c:pt>
                <c:pt idx="773">
                  <c:v>7.8125E-3</c:v>
                </c:pt>
                <c:pt idx="774">
                  <c:v>8.3333333333333332E-3</c:v>
                </c:pt>
                <c:pt idx="775">
                  <c:v>8.1967213114754103E-3</c:v>
                </c:pt>
                <c:pt idx="776">
                  <c:v>6.7567567567567571E-3</c:v>
                </c:pt>
                <c:pt idx="777">
                  <c:v>6.7114093959731542E-3</c:v>
                </c:pt>
                <c:pt idx="778">
                  <c:v>6.8493150684931503E-3</c:v>
                </c:pt>
                <c:pt idx="779">
                  <c:v>6.7567567567567571E-3</c:v>
                </c:pt>
                <c:pt idx="780">
                  <c:v>6.7567567567567571E-3</c:v>
                </c:pt>
                <c:pt idx="781">
                  <c:v>6.7114093959731542E-3</c:v>
                </c:pt>
                <c:pt idx="782">
                  <c:v>6.8493150684931503E-3</c:v>
                </c:pt>
                <c:pt idx="783">
                  <c:v>6.8027210884353739E-3</c:v>
                </c:pt>
                <c:pt idx="784">
                  <c:v>6.8027210884353739E-3</c:v>
                </c:pt>
                <c:pt idx="785">
                  <c:v>6.8027210884353739E-3</c:v>
                </c:pt>
                <c:pt idx="786">
                  <c:v>6.7114093959731542E-3</c:v>
                </c:pt>
                <c:pt idx="787">
                  <c:v>6.7567567567567571E-3</c:v>
                </c:pt>
                <c:pt idx="788">
                  <c:v>6.7114093959731542E-3</c:v>
                </c:pt>
                <c:pt idx="789">
                  <c:v>6.7114093959731542E-3</c:v>
                </c:pt>
                <c:pt idx="790">
                  <c:v>6.7567567567567571E-3</c:v>
                </c:pt>
                <c:pt idx="791">
                  <c:v>6.8027210884353739E-3</c:v>
                </c:pt>
                <c:pt idx="792">
                  <c:v>6.7567567567567571E-3</c:v>
                </c:pt>
                <c:pt idx="793">
                  <c:v>7.0422535211267607E-3</c:v>
                </c:pt>
                <c:pt idx="794">
                  <c:v>7.2992700729927005E-3</c:v>
                </c:pt>
                <c:pt idx="795">
                  <c:v>7.0921985815602835E-3</c:v>
                </c:pt>
                <c:pt idx="796">
                  <c:v>7.246376811594203E-3</c:v>
                </c:pt>
                <c:pt idx="797">
                  <c:v>7.1942446043165471E-3</c:v>
                </c:pt>
                <c:pt idx="798">
                  <c:v>7.1942446043165471E-3</c:v>
                </c:pt>
                <c:pt idx="799">
                  <c:v>7.1428571428571426E-3</c:v>
                </c:pt>
                <c:pt idx="800">
                  <c:v>7.1428571428571426E-3</c:v>
                </c:pt>
                <c:pt idx="801">
                  <c:v>7.1942446043165471E-3</c:v>
                </c:pt>
                <c:pt idx="802">
                  <c:v>7.246376811594203E-3</c:v>
                </c:pt>
                <c:pt idx="803">
                  <c:v>8.3333333333333332E-3</c:v>
                </c:pt>
                <c:pt idx="804">
                  <c:v>7.9365079365079361E-3</c:v>
                </c:pt>
                <c:pt idx="805">
                  <c:v>8.130081300813009E-3</c:v>
                </c:pt>
                <c:pt idx="806">
                  <c:v>8.130081300813009E-3</c:v>
                </c:pt>
                <c:pt idx="807">
                  <c:v>7.9365079365079361E-3</c:v>
                </c:pt>
                <c:pt idx="808">
                  <c:v>8.0000000000000002E-3</c:v>
                </c:pt>
                <c:pt idx="809">
                  <c:v>8.130081300813009E-3</c:v>
                </c:pt>
                <c:pt idx="810">
                  <c:v>8.130081300813009E-3</c:v>
                </c:pt>
                <c:pt idx="811">
                  <c:v>8.130081300813009E-3</c:v>
                </c:pt>
                <c:pt idx="812">
                  <c:v>8.130081300813009E-3</c:v>
                </c:pt>
                <c:pt idx="813">
                  <c:v>1.020408163265306E-2</c:v>
                </c:pt>
                <c:pt idx="814">
                  <c:v>6.4935064935064939E-3</c:v>
                </c:pt>
                <c:pt idx="815">
                  <c:v>7.1428571428571426E-3</c:v>
                </c:pt>
                <c:pt idx="816">
                  <c:v>7.1428571428571426E-3</c:v>
                </c:pt>
                <c:pt idx="817">
                  <c:v>7.3529411764705881E-3</c:v>
                </c:pt>
                <c:pt idx="818">
                  <c:v>7.1428571428571426E-3</c:v>
                </c:pt>
                <c:pt idx="819">
                  <c:v>1.0416666666666666E-2</c:v>
                </c:pt>
                <c:pt idx="820">
                  <c:v>7.3529411764705881E-3</c:v>
                </c:pt>
                <c:pt idx="821">
                  <c:v>7.3529411764705881E-3</c:v>
                </c:pt>
                <c:pt idx="822">
                  <c:v>7.1428571428571426E-3</c:v>
                </c:pt>
                <c:pt idx="823">
                  <c:v>6.7567567567567571E-3</c:v>
                </c:pt>
                <c:pt idx="824">
                  <c:v>6.7567567567567571E-3</c:v>
                </c:pt>
                <c:pt idx="825">
                  <c:v>6.8965517241379309E-3</c:v>
                </c:pt>
                <c:pt idx="826">
                  <c:v>6.7567567567567571E-3</c:v>
                </c:pt>
                <c:pt idx="827">
                  <c:v>6.8493150684931503E-3</c:v>
                </c:pt>
                <c:pt idx="828">
                  <c:v>6.7567567567567571E-3</c:v>
                </c:pt>
                <c:pt idx="829">
                  <c:v>6.8493150684931503E-3</c:v>
                </c:pt>
                <c:pt idx="830">
                  <c:v>6.7567567567567571E-3</c:v>
                </c:pt>
                <c:pt idx="831">
                  <c:v>6.8027210884353739E-3</c:v>
                </c:pt>
                <c:pt idx="832">
                  <c:v>6.8965517241379309E-3</c:v>
                </c:pt>
                <c:pt idx="833">
                  <c:v>6.8965517241379309E-3</c:v>
                </c:pt>
                <c:pt idx="834">
                  <c:v>6.8027210884353739E-3</c:v>
                </c:pt>
                <c:pt idx="835">
                  <c:v>6.993006993006993E-3</c:v>
                </c:pt>
                <c:pt idx="836">
                  <c:v>6.993006993006993E-3</c:v>
                </c:pt>
                <c:pt idx="837">
                  <c:v>6.7567567567567571E-3</c:v>
                </c:pt>
                <c:pt idx="838">
                  <c:v>6.8027210884353739E-3</c:v>
                </c:pt>
                <c:pt idx="839">
                  <c:v>6.7567567567567571E-3</c:v>
                </c:pt>
                <c:pt idx="840">
                  <c:v>6.9444444444444441E-3</c:v>
                </c:pt>
                <c:pt idx="841">
                  <c:v>6.9444444444444441E-3</c:v>
                </c:pt>
                <c:pt idx="842">
                  <c:v>6.993006993006993E-3</c:v>
                </c:pt>
                <c:pt idx="843">
                  <c:v>7.4074074074074077E-3</c:v>
                </c:pt>
                <c:pt idx="844">
                  <c:v>7.3529411764705881E-3</c:v>
                </c:pt>
                <c:pt idx="845">
                  <c:v>7.1428571428571426E-3</c:v>
                </c:pt>
                <c:pt idx="846">
                  <c:v>1.0869565217391304E-2</c:v>
                </c:pt>
                <c:pt idx="847">
                  <c:v>1.0869565217391304E-2</c:v>
                </c:pt>
                <c:pt idx="848">
                  <c:v>7.1942446043165471E-3</c:v>
                </c:pt>
                <c:pt idx="849">
                  <c:v>7.1942446043165471E-3</c:v>
                </c:pt>
                <c:pt idx="850">
                  <c:v>1.0309278350515464E-2</c:v>
                </c:pt>
                <c:pt idx="851">
                  <c:v>7.246376811594203E-3</c:v>
                </c:pt>
                <c:pt idx="852">
                  <c:v>8.3333333333333332E-3</c:v>
                </c:pt>
                <c:pt idx="853">
                  <c:v>8.130081300813009E-3</c:v>
                </c:pt>
                <c:pt idx="854">
                  <c:v>8.130081300813009E-3</c:v>
                </c:pt>
                <c:pt idx="855">
                  <c:v>8.2644628099173556E-3</c:v>
                </c:pt>
                <c:pt idx="856">
                  <c:v>8.2644628099173556E-3</c:v>
                </c:pt>
                <c:pt idx="857">
                  <c:v>8.130081300813009E-3</c:v>
                </c:pt>
                <c:pt idx="858">
                  <c:v>8.2644628099173556E-3</c:v>
                </c:pt>
                <c:pt idx="859">
                  <c:v>8.2644628099173556E-3</c:v>
                </c:pt>
                <c:pt idx="860">
                  <c:v>8.130081300813009E-3</c:v>
                </c:pt>
                <c:pt idx="861">
                  <c:v>8.2644628099173556E-3</c:v>
                </c:pt>
                <c:pt idx="862">
                  <c:v>6.9444444444444441E-3</c:v>
                </c:pt>
                <c:pt idx="863">
                  <c:v>6.8965517241379309E-3</c:v>
                </c:pt>
                <c:pt idx="864">
                  <c:v>6.8493150684931503E-3</c:v>
                </c:pt>
                <c:pt idx="865">
                  <c:v>6.7567567567567571E-3</c:v>
                </c:pt>
                <c:pt idx="866">
                  <c:v>6.8027210884353739E-3</c:v>
                </c:pt>
                <c:pt idx="867">
                  <c:v>6.9444444444444441E-3</c:v>
                </c:pt>
                <c:pt idx="868">
                  <c:v>6.8027210884353739E-3</c:v>
                </c:pt>
                <c:pt idx="869">
                  <c:v>6.8027210884353739E-3</c:v>
                </c:pt>
                <c:pt idx="870">
                  <c:v>6.8027210884353739E-3</c:v>
                </c:pt>
                <c:pt idx="871">
                  <c:v>6.8027210884353739E-3</c:v>
                </c:pt>
                <c:pt idx="872">
                  <c:v>6.8027210884353739E-3</c:v>
                </c:pt>
                <c:pt idx="873">
                  <c:v>6.8027210884353739E-3</c:v>
                </c:pt>
                <c:pt idx="874">
                  <c:v>6.8027210884353739E-3</c:v>
                </c:pt>
                <c:pt idx="875">
                  <c:v>6.8493150684931503E-3</c:v>
                </c:pt>
                <c:pt idx="876">
                  <c:v>6.8965517241379309E-3</c:v>
                </c:pt>
                <c:pt idx="877">
                  <c:v>6.8493150684931503E-3</c:v>
                </c:pt>
                <c:pt idx="878">
                  <c:v>6.8965517241379309E-3</c:v>
                </c:pt>
                <c:pt idx="879">
                  <c:v>6.7567567567567571E-3</c:v>
                </c:pt>
                <c:pt idx="880">
                  <c:v>6.8965517241379309E-3</c:v>
                </c:pt>
                <c:pt idx="881">
                  <c:v>6.8493150684931503E-3</c:v>
                </c:pt>
                <c:pt idx="882">
                  <c:v>#N/A</c:v>
                </c:pt>
                <c:pt idx="883">
                  <c:v>7.246376811594203E-3</c:v>
                </c:pt>
                <c:pt idx="884">
                  <c:v>7.3529411764705881E-3</c:v>
                </c:pt>
                <c:pt idx="885">
                  <c:v>7.1942446043165471E-3</c:v>
                </c:pt>
                <c:pt idx="886">
                  <c:v>7.246376811594203E-3</c:v>
                </c:pt>
                <c:pt idx="887">
                  <c:v>7.1428571428571426E-3</c:v>
                </c:pt>
                <c:pt idx="888">
                  <c:v>6.8493150684931503E-3</c:v>
                </c:pt>
                <c:pt idx="889">
                  <c:v>7.4074074074074077E-3</c:v>
                </c:pt>
                <c:pt idx="890">
                  <c:v>7.1942446043165471E-3</c:v>
                </c:pt>
                <c:pt idx="891">
                  <c:v>1.0309278350515464E-2</c:v>
                </c:pt>
                <c:pt idx="892">
                  <c:v>8.1967213114754103E-3</c:v>
                </c:pt>
                <c:pt idx="893">
                  <c:v>7.8125E-3</c:v>
                </c:pt>
                <c:pt idx="894">
                  <c:v>8.1967213114754103E-3</c:v>
                </c:pt>
                <c:pt idx="895">
                  <c:v>8.2644628099173556E-3</c:v>
                </c:pt>
                <c:pt idx="896">
                  <c:v>8.130081300813009E-3</c:v>
                </c:pt>
                <c:pt idx="897">
                  <c:v>7.874015748031496E-3</c:v>
                </c:pt>
                <c:pt idx="898">
                  <c:v>8.1967213114754103E-3</c:v>
                </c:pt>
                <c:pt idx="899">
                  <c:v>8.130081300813009E-3</c:v>
                </c:pt>
                <c:pt idx="900">
                  <c:v>8.1967213114754103E-3</c:v>
                </c:pt>
                <c:pt idx="901">
                  <c:v>#N/A</c:v>
                </c:pt>
                <c:pt idx="902">
                  <c:v>8.130081300813009E-3</c:v>
                </c:pt>
                <c:pt idx="903">
                  <c:v>8.1967213114754103E-3</c:v>
                </c:pt>
                <c:pt idx="904">
                  <c:v>8.130081300813009E-3</c:v>
                </c:pt>
                <c:pt idx="905">
                  <c:v>6.4516129032258064E-3</c:v>
                </c:pt>
                <c:pt idx="906">
                  <c:v>6.4935064935064939E-3</c:v>
                </c:pt>
                <c:pt idx="907">
                  <c:v>6.4516129032258064E-3</c:v>
                </c:pt>
                <c:pt idx="908">
                  <c:v>6.5789473684210523E-3</c:v>
                </c:pt>
                <c:pt idx="909">
                  <c:v>6.369426751592357E-3</c:v>
                </c:pt>
                <c:pt idx="910">
                  <c:v>6.5359477124183009E-3</c:v>
                </c:pt>
                <c:pt idx="911">
                  <c:v>6.5789473684210523E-3</c:v>
                </c:pt>
                <c:pt idx="912">
                  <c:v>6.5359477124183009E-3</c:v>
                </c:pt>
                <c:pt idx="913">
                  <c:v>6.41025641025641E-3</c:v>
                </c:pt>
                <c:pt idx="914">
                  <c:v>6.5359477124183009E-3</c:v>
                </c:pt>
                <c:pt idx="915">
                  <c:v>6.41025641025641E-3</c:v>
                </c:pt>
                <c:pt idx="916">
                  <c:v>6.369426751592357E-3</c:v>
                </c:pt>
                <c:pt idx="917">
                  <c:v>6.369426751592357E-3</c:v>
                </c:pt>
                <c:pt idx="918">
                  <c:v>6.5359477124183009E-3</c:v>
                </c:pt>
                <c:pt idx="919">
                  <c:v>6.5359477124183009E-3</c:v>
                </c:pt>
                <c:pt idx="920">
                  <c:v>6.4516129032258064E-3</c:v>
                </c:pt>
                <c:pt idx="921">
                  <c:v>6.5789473684210523E-3</c:v>
                </c:pt>
                <c:pt idx="922">
                  <c:v>6.41025641025641E-3</c:v>
                </c:pt>
                <c:pt idx="923">
                  <c:v>6.369426751592357E-3</c:v>
                </c:pt>
                <c:pt idx="924">
                  <c:v>8.2644628099173556E-3</c:v>
                </c:pt>
                <c:pt idx="925">
                  <c:v>8.130081300813009E-3</c:v>
                </c:pt>
                <c:pt idx="926">
                  <c:v>8.3333333333333332E-3</c:v>
                </c:pt>
                <c:pt idx="927">
                  <c:v>7.8125E-3</c:v>
                </c:pt>
                <c:pt idx="928">
                  <c:v>7.9365079365079361E-3</c:v>
                </c:pt>
                <c:pt idx="929">
                  <c:v>7.874015748031496E-3</c:v>
                </c:pt>
                <c:pt idx="930">
                  <c:v>7.9365079365079361E-3</c:v>
                </c:pt>
                <c:pt idx="931">
                  <c:v>8.0645161290322578E-3</c:v>
                </c:pt>
                <c:pt idx="932">
                  <c:v>7.8125E-3</c:v>
                </c:pt>
                <c:pt idx="933">
                  <c:v>8.130081300813009E-3</c:v>
                </c:pt>
                <c:pt idx="934">
                  <c:v>7.1428571428571426E-3</c:v>
                </c:pt>
                <c:pt idx="935">
                  <c:v>7.0422535211267607E-3</c:v>
                </c:pt>
                <c:pt idx="936">
                  <c:v>7.1942446043165471E-3</c:v>
                </c:pt>
                <c:pt idx="937">
                  <c:v>6.8965517241379309E-3</c:v>
                </c:pt>
                <c:pt idx="938">
                  <c:v>7.0422535211267607E-3</c:v>
                </c:pt>
                <c:pt idx="939">
                  <c:v>7.1942446043165471E-3</c:v>
                </c:pt>
                <c:pt idx="940">
                  <c:v>7.0422535211267607E-3</c:v>
                </c:pt>
                <c:pt idx="941">
                  <c:v>6.4935064935064939E-3</c:v>
                </c:pt>
                <c:pt idx="942">
                  <c:v>7.246376811594203E-3</c:v>
                </c:pt>
                <c:pt idx="943">
                  <c:v>7.1428571428571426E-3</c:v>
                </c:pt>
                <c:pt idx="944">
                  <c:v>7.0422535211267607E-3</c:v>
                </c:pt>
                <c:pt idx="945">
                  <c:v>7.0921985815602835E-3</c:v>
                </c:pt>
                <c:pt idx="946">
                  <c:v>7.0921985815602835E-3</c:v>
                </c:pt>
                <c:pt idx="947">
                  <c:v>7.0921985815602835E-3</c:v>
                </c:pt>
                <c:pt idx="948">
                  <c:v>7.0921985815602835E-3</c:v>
                </c:pt>
                <c:pt idx="949">
                  <c:v>7.0921985815602835E-3</c:v>
                </c:pt>
                <c:pt idx="950">
                  <c:v>7.1428571428571426E-3</c:v>
                </c:pt>
                <c:pt idx="951">
                  <c:v>7.0921985815602835E-3</c:v>
                </c:pt>
                <c:pt idx="952">
                  <c:v>6.993006993006993E-3</c:v>
                </c:pt>
                <c:pt idx="953">
                  <c:v>6.9444444444444441E-3</c:v>
                </c:pt>
                <c:pt idx="954">
                  <c:v>6.993006993006993E-3</c:v>
                </c:pt>
                <c:pt idx="955">
                  <c:v>7.0422535211267607E-3</c:v>
                </c:pt>
                <c:pt idx="956">
                  <c:v>6.8965517241379309E-3</c:v>
                </c:pt>
                <c:pt idx="957">
                  <c:v>6.993006993006993E-3</c:v>
                </c:pt>
                <c:pt idx="958">
                  <c:v>6.8965517241379309E-3</c:v>
                </c:pt>
                <c:pt idx="959">
                  <c:v>6.9444444444444441E-3</c:v>
                </c:pt>
                <c:pt idx="960">
                  <c:v>6.9444444444444441E-3</c:v>
                </c:pt>
                <c:pt idx="961">
                  <c:v>7.8125E-3</c:v>
                </c:pt>
                <c:pt idx="962">
                  <c:v>7.8125E-3</c:v>
                </c:pt>
                <c:pt idx="963">
                  <c:v>8.0645161290322578E-3</c:v>
                </c:pt>
                <c:pt idx="964">
                  <c:v>7.9365079365079361E-3</c:v>
                </c:pt>
                <c:pt idx="965">
                  <c:v>8.0000000000000002E-3</c:v>
                </c:pt>
                <c:pt idx="966">
                  <c:v>7.9365079365079361E-3</c:v>
                </c:pt>
                <c:pt idx="967">
                  <c:v>7.874015748031496E-3</c:v>
                </c:pt>
                <c:pt idx="968">
                  <c:v>8.0000000000000002E-3</c:v>
                </c:pt>
                <c:pt idx="969">
                  <c:v>8.130081300813009E-3</c:v>
                </c:pt>
                <c:pt idx="970">
                  <c:v>7.874015748031496E-3</c:v>
                </c:pt>
                <c:pt idx="971">
                  <c:v>7.8125E-3</c:v>
                </c:pt>
                <c:pt idx="972">
                  <c:v>7.874015748031496E-3</c:v>
                </c:pt>
                <c:pt idx="973">
                  <c:v>8.0000000000000002E-3</c:v>
                </c:pt>
                <c:pt idx="974">
                  <c:v>8.3333333333333332E-3</c:v>
                </c:pt>
                <c:pt idx="975">
                  <c:v>7.8125E-3</c:v>
                </c:pt>
                <c:pt idx="976">
                  <c:v>7.874015748031496E-3</c:v>
                </c:pt>
                <c:pt idx="977">
                  <c:v>7.8125E-3</c:v>
                </c:pt>
                <c:pt idx="978">
                  <c:v>7.8125E-3</c:v>
                </c:pt>
                <c:pt idx="979">
                  <c:v>8.0000000000000002E-3</c:v>
                </c:pt>
                <c:pt idx="980">
                  <c:v>7.9365079365079361E-3</c:v>
                </c:pt>
                <c:pt idx="981">
                  <c:v>8.6206896551724137E-3</c:v>
                </c:pt>
                <c:pt idx="982">
                  <c:v>8.5470085470085479E-3</c:v>
                </c:pt>
                <c:pt idx="983">
                  <c:v>8.4745762711864406E-3</c:v>
                </c:pt>
                <c:pt idx="984">
                  <c:v>8.6206896551724137E-3</c:v>
                </c:pt>
                <c:pt idx="985">
                  <c:v>7.9365079365079361E-3</c:v>
                </c:pt>
                <c:pt idx="986">
                  <c:v>8.8495575221238937E-3</c:v>
                </c:pt>
                <c:pt idx="987">
                  <c:v>8.771929824561403E-3</c:v>
                </c:pt>
                <c:pt idx="988">
                  <c:v>8.6956521739130436E-3</c:v>
                </c:pt>
                <c:pt idx="989">
                  <c:v>8.6206896551724137E-3</c:v>
                </c:pt>
                <c:pt idx="990">
                  <c:v>8.6206896551724137E-3</c:v>
                </c:pt>
                <c:pt idx="991">
                  <c:v>8.771929824561403E-3</c:v>
                </c:pt>
                <c:pt idx="992">
                  <c:v>8.6956521739130436E-3</c:v>
                </c:pt>
                <c:pt idx="993">
                  <c:v>8.8495575221238937E-3</c:v>
                </c:pt>
                <c:pt idx="994">
                  <c:v>8.5470085470085479E-3</c:v>
                </c:pt>
                <c:pt idx="995">
                  <c:v>8.5470085470085479E-3</c:v>
                </c:pt>
                <c:pt idx="996">
                  <c:v>8.6206896551724137E-3</c:v>
                </c:pt>
                <c:pt idx="997">
                  <c:v>8.6206896551724137E-3</c:v>
                </c:pt>
                <c:pt idx="998">
                  <c:v>8.6956521739130436E-3</c:v>
                </c:pt>
                <c:pt idx="999">
                  <c:v>8.771929824561403E-3</c:v>
                </c:pt>
                <c:pt idx="1000">
                  <c:v>8.6956521739130436E-3</c:v>
                </c:pt>
                <c:pt idx="1001">
                  <c:v>8.0645161290322578E-3</c:v>
                </c:pt>
                <c:pt idx="1002">
                  <c:v>7.874015748031496E-3</c:v>
                </c:pt>
                <c:pt idx="1003">
                  <c:v>7.874015748031496E-3</c:v>
                </c:pt>
                <c:pt idx="1004">
                  <c:v>8.0645161290322578E-3</c:v>
                </c:pt>
                <c:pt idx="1005">
                  <c:v>7.874015748031496E-3</c:v>
                </c:pt>
                <c:pt idx="1006">
                  <c:v>7.874015748031496E-3</c:v>
                </c:pt>
                <c:pt idx="1007">
                  <c:v>7.8125E-3</c:v>
                </c:pt>
                <c:pt idx="1008">
                  <c:v>7.9365079365079361E-3</c:v>
                </c:pt>
                <c:pt idx="1009">
                  <c:v>7.8125E-3</c:v>
                </c:pt>
                <c:pt idx="1010">
                  <c:v>7.9365079365079361E-3</c:v>
                </c:pt>
                <c:pt idx="1011">
                  <c:v>7.874015748031496E-3</c:v>
                </c:pt>
                <c:pt idx="1012">
                  <c:v>8.0000000000000002E-3</c:v>
                </c:pt>
                <c:pt idx="1013">
                  <c:v>7.8125E-3</c:v>
                </c:pt>
                <c:pt idx="1014">
                  <c:v>8.0000000000000002E-3</c:v>
                </c:pt>
                <c:pt idx="1015">
                  <c:v>7.8125E-3</c:v>
                </c:pt>
                <c:pt idx="1016">
                  <c:v>8.0000000000000002E-3</c:v>
                </c:pt>
                <c:pt idx="1017">
                  <c:v>7.8125E-3</c:v>
                </c:pt>
                <c:pt idx="1018">
                  <c:v>7.9365079365079361E-3</c:v>
                </c:pt>
                <c:pt idx="1019">
                  <c:v>8.0000000000000002E-3</c:v>
                </c:pt>
                <c:pt idx="1020">
                  <c:v>8.0000000000000002E-3</c:v>
                </c:pt>
                <c:pt idx="1021">
                  <c:v>0.01</c:v>
                </c:pt>
                <c:pt idx="1022">
                  <c:v>0.01</c:v>
                </c:pt>
                <c:pt idx="1023">
                  <c:v>9.8039215686274508E-3</c:v>
                </c:pt>
                <c:pt idx="1024">
                  <c:v>1.0101010101010102E-2</c:v>
                </c:pt>
                <c:pt idx="1025">
                  <c:v>0.01</c:v>
                </c:pt>
                <c:pt idx="1026">
                  <c:v>7.1942446043165471E-3</c:v>
                </c:pt>
                <c:pt idx="1027">
                  <c:v>#N/A</c:v>
                </c:pt>
                <c:pt idx="1028">
                  <c:v>0.01</c:v>
                </c:pt>
                <c:pt idx="1029">
                  <c:v>9.9009900990099011E-3</c:v>
                </c:pt>
                <c:pt idx="1030">
                  <c:v>7.1942446043165471E-3</c:v>
                </c:pt>
                <c:pt idx="1031">
                  <c:v>9.433962264150943E-3</c:v>
                </c:pt>
                <c:pt idx="1032">
                  <c:v>9.433962264150943E-3</c:v>
                </c:pt>
                <c:pt idx="1033">
                  <c:v>9.1743119266055051E-3</c:v>
                </c:pt>
                <c:pt idx="1034">
                  <c:v>9.2592592592592587E-3</c:v>
                </c:pt>
                <c:pt idx="1035">
                  <c:v>9.433962264150943E-3</c:v>
                </c:pt>
                <c:pt idx="1036">
                  <c:v>9.3457943925233638E-3</c:v>
                </c:pt>
                <c:pt idx="1037">
                  <c:v>9.3457943925233638E-3</c:v>
                </c:pt>
                <c:pt idx="1038">
                  <c:v>9.433962264150943E-3</c:v>
                </c:pt>
                <c:pt idx="1039">
                  <c:v>9.433962264150943E-3</c:v>
                </c:pt>
                <c:pt idx="1040">
                  <c:v>9.433962264150943E-3</c:v>
                </c:pt>
                <c:pt idx="1041">
                  <c:v>8.8495575221238937E-3</c:v>
                </c:pt>
                <c:pt idx="1042">
                  <c:v>8.6206896551724137E-3</c:v>
                </c:pt>
                <c:pt idx="1043">
                  <c:v>8.6206896551724137E-3</c:v>
                </c:pt>
                <c:pt idx="1044">
                  <c:v>8.6956521739130436E-3</c:v>
                </c:pt>
                <c:pt idx="1045">
                  <c:v>8.6206896551724137E-3</c:v>
                </c:pt>
                <c:pt idx="1046">
                  <c:v>8.6956521739130436E-3</c:v>
                </c:pt>
                <c:pt idx="1047">
                  <c:v>8.771929824561403E-3</c:v>
                </c:pt>
                <c:pt idx="1048">
                  <c:v>8.6206896551724137E-3</c:v>
                </c:pt>
                <c:pt idx="1049">
                  <c:v>8.771929824561403E-3</c:v>
                </c:pt>
                <c:pt idx="1050">
                  <c:v>8.771929824561403E-3</c:v>
                </c:pt>
                <c:pt idx="1051">
                  <c:v>8.771929824561403E-3</c:v>
                </c:pt>
                <c:pt idx="1052">
                  <c:v>8.8495575221238937E-3</c:v>
                </c:pt>
                <c:pt idx="1053">
                  <c:v>8.771929824561403E-3</c:v>
                </c:pt>
                <c:pt idx="1054">
                  <c:v>8.5470085470085479E-3</c:v>
                </c:pt>
                <c:pt idx="1055">
                  <c:v>8.6206896551724137E-3</c:v>
                </c:pt>
                <c:pt idx="1056">
                  <c:v>8.5470085470085479E-3</c:v>
                </c:pt>
                <c:pt idx="1057">
                  <c:v>8.6956521739130436E-3</c:v>
                </c:pt>
                <c:pt idx="1058">
                  <c:v>8.8495575221238937E-3</c:v>
                </c:pt>
                <c:pt idx="1059">
                  <c:v>8.771929824561403E-3</c:v>
                </c:pt>
                <c:pt idx="1060">
                  <c:v>8.6206896551724137E-3</c:v>
                </c:pt>
                <c:pt idx="1061">
                  <c:v>9.2592592592592587E-3</c:v>
                </c:pt>
                <c:pt idx="1062">
                  <c:v>9.433962264150943E-3</c:v>
                </c:pt>
                <c:pt idx="1063">
                  <c:v>9.3457943925233638E-3</c:v>
                </c:pt>
                <c:pt idx="1064">
                  <c:v>9.3457943925233638E-3</c:v>
                </c:pt>
                <c:pt idx="1065">
                  <c:v>9.2592592592592587E-3</c:v>
                </c:pt>
                <c:pt idx="1066">
                  <c:v>9.2592592592592587E-3</c:v>
                </c:pt>
                <c:pt idx="1067">
                  <c:v>9.1743119266055051E-3</c:v>
                </c:pt>
                <c:pt idx="1068">
                  <c:v>9.1743119266055051E-3</c:v>
                </c:pt>
                <c:pt idx="1069">
                  <c:v>9.2592592592592587E-3</c:v>
                </c:pt>
                <c:pt idx="1070">
                  <c:v>9.1743119266055051E-3</c:v>
                </c:pt>
                <c:pt idx="1071">
                  <c:v>6.9444444444444441E-3</c:v>
                </c:pt>
                <c:pt idx="1072">
                  <c:v>1.0869565217391304E-2</c:v>
                </c:pt>
                <c:pt idx="1073">
                  <c:v>1.0752688172043012E-2</c:v>
                </c:pt>
                <c:pt idx="1074">
                  <c:v>1.0752688172043012E-2</c:v>
                </c:pt>
                <c:pt idx="1075">
                  <c:v>1.0869565217391304E-2</c:v>
                </c:pt>
                <c:pt idx="1076">
                  <c:v>1.0638297872340425E-2</c:v>
                </c:pt>
                <c:pt idx="1077">
                  <c:v>1.0638297872340425E-2</c:v>
                </c:pt>
                <c:pt idx="1078">
                  <c:v>1.0869565217391304E-2</c:v>
                </c:pt>
                <c:pt idx="1079">
                  <c:v>6.9444444444444441E-3</c:v>
                </c:pt>
                <c:pt idx="1080">
                  <c:v>1.0869565217391304E-2</c:v>
                </c:pt>
                <c:pt idx="1081">
                  <c:v>6.8027210884353739E-3</c:v>
                </c:pt>
                <c:pt idx="1082">
                  <c:v>6.8027210884353739E-3</c:v>
                </c:pt>
                <c:pt idx="1083">
                  <c:v>6.8493150684931503E-3</c:v>
                </c:pt>
                <c:pt idx="1084">
                  <c:v>6.8493150684931503E-3</c:v>
                </c:pt>
                <c:pt idx="1085">
                  <c:v>6.8027210884353739E-3</c:v>
                </c:pt>
                <c:pt idx="1086">
                  <c:v>6.8493150684931503E-3</c:v>
                </c:pt>
                <c:pt idx="1087">
                  <c:v>6.8493150684931503E-3</c:v>
                </c:pt>
                <c:pt idx="1088">
                  <c:v>6.8027210884353739E-3</c:v>
                </c:pt>
                <c:pt idx="1089">
                  <c:v>6.9444444444444441E-3</c:v>
                </c:pt>
                <c:pt idx="1090">
                  <c:v>6.8493150684931503E-3</c:v>
                </c:pt>
                <c:pt idx="1091">
                  <c:v>6.8965517241379309E-3</c:v>
                </c:pt>
                <c:pt idx="1092">
                  <c:v>6.7567567567567571E-3</c:v>
                </c:pt>
                <c:pt idx="1093">
                  <c:v>6.8965517241379309E-3</c:v>
                </c:pt>
                <c:pt idx="1094">
                  <c:v>6.993006993006993E-3</c:v>
                </c:pt>
                <c:pt idx="1095">
                  <c:v>6.9444444444444441E-3</c:v>
                </c:pt>
                <c:pt idx="1096">
                  <c:v>6.8027210884353739E-3</c:v>
                </c:pt>
                <c:pt idx="1097">
                  <c:v>6.8493150684931503E-3</c:v>
                </c:pt>
                <c:pt idx="1098">
                  <c:v>6.9444444444444441E-3</c:v>
                </c:pt>
                <c:pt idx="1099">
                  <c:v>6.9444444444444441E-3</c:v>
                </c:pt>
                <c:pt idx="1100">
                  <c:v>#N/A</c:v>
                </c:pt>
                <c:pt idx="1101">
                  <c:v>7.6923076923076927E-3</c:v>
                </c:pt>
                <c:pt idx="1102">
                  <c:v>7.5187969924812026E-3</c:v>
                </c:pt>
                <c:pt idx="1103">
                  <c:v>#N/A</c:v>
                </c:pt>
                <c:pt idx="1104">
                  <c:v>7.6335877862595417E-3</c:v>
                </c:pt>
                <c:pt idx="1105">
                  <c:v>6.6225165562913907E-3</c:v>
                </c:pt>
                <c:pt idx="1106">
                  <c:v>7.5187969924812026E-3</c:v>
                </c:pt>
                <c:pt idx="1107">
                  <c:v>7.5187969924812026E-3</c:v>
                </c:pt>
                <c:pt idx="1108">
                  <c:v>7.6335877862595417E-3</c:v>
                </c:pt>
                <c:pt idx="1109">
                  <c:v>#N/A</c:v>
                </c:pt>
                <c:pt idx="1110">
                  <c:v>7.575757575757576E-3</c:v>
                </c:pt>
                <c:pt idx="1111">
                  <c:v>8.4745762711864406E-3</c:v>
                </c:pt>
                <c:pt idx="1112">
                  <c:v>8.6206896551724137E-3</c:v>
                </c:pt>
                <c:pt idx="1113">
                  <c:v>1.0869565217391304E-2</c:v>
                </c:pt>
                <c:pt idx="1114">
                  <c:v>8.4745762711864406E-3</c:v>
                </c:pt>
                <c:pt idx="1115">
                  <c:v>8.6206896551724137E-3</c:v>
                </c:pt>
                <c:pt idx="1116">
                  <c:v>8.4745762711864406E-3</c:v>
                </c:pt>
                <c:pt idx="1117">
                  <c:v>8.4745762711864406E-3</c:v>
                </c:pt>
                <c:pt idx="1118">
                  <c:v>8.4033613445378148E-3</c:v>
                </c:pt>
                <c:pt idx="1119">
                  <c:v>8.5470085470085479E-3</c:v>
                </c:pt>
                <c:pt idx="1120">
                  <c:v>7.9365079365079361E-3</c:v>
                </c:pt>
                <c:pt idx="1121">
                  <c:v>7.7519379844961239E-3</c:v>
                </c:pt>
                <c:pt idx="1122">
                  <c:v>7.8125E-3</c:v>
                </c:pt>
                <c:pt idx="1123">
                  <c:v>8.3333333333333332E-3</c:v>
                </c:pt>
                <c:pt idx="1124">
                  <c:v>7.8125E-3</c:v>
                </c:pt>
                <c:pt idx="1125">
                  <c:v>7.9365079365079361E-3</c:v>
                </c:pt>
                <c:pt idx="1126">
                  <c:v>7.874015748031496E-3</c:v>
                </c:pt>
                <c:pt idx="1127">
                  <c:v>7.7519379844961239E-3</c:v>
                </c:pt>
                <c:pt idx="1128">
                  <c:v>8.2644628099173556E-3</c:v>
                </c:pt>
                <c:pt idx="1129">
                  <c:v>8.3333333333333332E-3</c:v>
                </c:pt>
                <c:pt idx="1130">
                  <c:v>7.8125E-3</c:v>
                </c:pt>
                <c:pt idx="1131">
                  <c:v>7.8125E-3</c:v>
                </c:pt>
                <c:pt idx="1132">
                  <c:v>7.9365079365079361E-3</c:v>
                </c:pt>
                <c:pt idx="1133">
                  <c:v>7.874015748031496E-3</c:v>
                </c:pt>
                <c:pt idx="1134">
                  <c:v>7.9365079365079361E-3</c:v>
                </c:pt>
                <c:pt idx="1135">
                  <c:v>8.2644628099173556E-3</c:v>
                </c:pt>
                <c:pt idx="1136">
                  <c:v>7.9365079365079361E-3</c:v>
                </c:pt>
                <c:pt idx="1137">
                  <c:v>7.9365079365079361E-3</c:v>
                </c:pt>
                <c:pt idx="1138">
                  <c:v>7.8125E-3</c:v>
                </c:pt>
                <c:pt idx="1139">
                  <c:v>8.0000000000000002E-3</c:v>
                </c:pt>
                <c:pt idx="1140">
                  <c:v>8.3333333333333332E-3</c:v>
                </c:pt>
                <c:pt idx="1141">
                  <c:v>7.9365079365079361E-3</c:v>
                </c:pt>
                <c:pt idx="1142">
                  <c:v>7.8125E-3</c:v>
                </c:pt>
                <c:pt idx="1143">
                  <c:v>7.7519379844961239E-3</c:v>
                </c:pt>
                <c:pt idx="1144">
                  <c:v>7.8125E-3</c:v>
                </c:pt>
                <c:pt idx="1145">
                  <c:v>8.3333333333333332E-3</c:v>
                </c:pt>
                <c:pt idx="1146">
                  <c:v>7.8125E-3</c:v>
                </c:pt>
                <c:pt idx="1147">
                  <c:v>8.3333333333333332E-3</c:v>
                </c:pt>
                <c:pt idx="1148">
                  <c:v>7.9365079365079361E-3</c:v>
                </c:pt>
                <c:pt idx="1149">
                  <c:v>7.8125E-3</c:v>
                </c:pt>
                <c:pt idx="1150">
                  <c:v>7.8125E-3</c:v>
                </c:pt>
                <c:pt idx="1151">
                  <c:v>7.9365079365079361E-3</c:v>
                </c:pt>
                <c:pt idx="1152">
                  <c:v>8.3333333333333332E-3</c:v>
                </c:pt>
                <c:pt idx="1153">
                  <c:v>7.874015748031496E-3</c:v>
                </c:pt>
                <c:pt idx="1154">
                  <c:v>7.8125E-3</c:v>
                </c:pt>
                <c:pt idx="1155">
                  <c:v>7.874015748031496E-3</c:v>
                </c:pt>
                <c:pt idx="1156">
                  <c:v>7.7519379844961239E-3</c:v>
                </c:pt>
                <c:pt idx="1157">
                  <c:v>7.874015748031496E-3</c:v>
                </c:pt>
                <c:pt idx="1158">
                  <c:v>7.9365079365079361E-3</c:v>
                </c:pt>
                <c:pt idx="1159">
                  <c:v>8.3333333333333332E-3</c:v>
                </c:pt>
                <c:pt idx="1160">
                  <c:v>8.2644628099173556E-3</c:v>
                </c:pt>
                <c:pt idx="1161">
                  <c:v>7.7519379844961239E-3</c:v>
                </c:pt>
                <c:pt idx="1162">
                  <c:v>7.9365079365079361E-3</c:v>
                </c:pt>
                <c:pt idx="1163">
                  <c:v>8.2644628099173556E-3</c:v>
                </c:pt>
                <c:pt idx="1164">
                  <c:v>8.3333333333333332E-3</c:v>
                </c:pt>
                <c:pt idx="1165">
                  <c:v>7.9365079365079361E-3</c:v>
                </c:pt>
                <c:pt idx="1166">
                  <c:v>7.8125E-3</c:v>
                </c:pt>
                <c:pt idx="1167">
                  <c:v>7.7519379844961239E-3</c:v>
                </c:pt>
                <c:pt idx="1168">
                  <c:v>7.874015748031496E-3</c:v>
                </c:pt>
                <c:pt idx="1169">
                  <c:v>7.8125E-3</c:v>
                </c:pt>
                <c:pt idx="1170">
                  <c:v>7.9365079365079361E-3</c:v>
                </c:pt>
                <c:pt idx="1171">
                  <c:v>7.9365079365079361E-3</c:v>
                </c:pt>
                <c:pt idx="1172">
                  <c:v>8.130081300813009E-3</c:v>
                </c:pt>
                <c:pt idx="1173">
                  <c:v>7.7519379844961239E-3</c:v>
                </c:pt>
                <c:pt idx="1174">
                  <c:v>7.8125E-3</c:v>
                </c:pt>
                <c:pt idx="1175">
                  <c:v>7.8125E-3</c:v>
                </c:pt>
                <c:pt idx="1176">
                  <c:v>7.9365079365079361E-3</c:v>
                </c:pt>
                <c:pt idx="1177">
                  <c:v>7.874015748031496E-3</c:v>
                </c:pt>
                <c:pt idx="1178">
                  <c:v>7.9365079365079361E-3</c:v>
                </c:pt>
                <c:pt idx="1179">
                  <c:v>7.7519379844961239E-3</c:v>
                </c:pt>
                <c:pt idx="1180">
                  <c:v>7.9365079365079361E-3</c:v>
                </c:pt>
                <c:pt idx="1181">
                  <c:v>7.874015748031496E-3</c:v>
                </c:pt>
                <c:pt idx="1182">
                  <c:v>7.8125E-3</c:v>
                </c:pt>
                <c:pt idx="1183">
                  <c:v>7.874015748031496E-3</c:v>
                </c:pt>
                <c:pt idx="1184">
                  <c:v>8.3333333333333332E-3</c:v>
                </c:pt>
                <c:pt idx="1185">
                  <c:v>8.0000000000000002E-3</c:v>
                </c:pt>
                <c:pt idx="1186">
                  <c:v>8.2644628099173556E-3</c:v>
                </c:pt>
                <c:pt idx="1187">
                  <c:v>8.130081300813009E-3</c:v>
                </c:pt>
                <c:pt idx="1188">
                  <c:v>7.8125E-3</c:v>
                </c:pt>
                <c:pt idx="1189">
                  <c:v>7.874015748031496E-3</c:v>
                </c:pt>
                <c:pt idx="1190">
                  <c:v>8.2644628099173556E-3</c:v>
                </c:pt>
                <c:pt idx="1191">
                  <c:v>7.874015748031496E-3</c:v>
                </c:pt>
                <c:pt idx="1192">
                  <c:v>7.9365079365079361E-3</c:v>
                </c:pt>
                <c:pt idx="1193">
                  <c:v>7.9365079365079361E-3</c:v>
                </c:pt>
                <c:pt idx="1194">
                  <c:v>8.2644628099173556E-3</c:v>
                </c:pt>
                <c:pt idx="1195">
                  <c:v>7.7519379844961239E-3</c:v>
                </c:pt>
                <c:pt idx="1196">
                  <c:v>7.7519379844961239E-3</c:v>
                </c:pt>
                <c:pt idx="1197">
                  <c:v>8.130081300813009E-3</c:v>
                </c:pt>
                <c:pt idx="1198">
                  <c:v>7.9365079365079361E-3</c:v>
                </c:pt>
                <c:pt idx="1199">
                  <c:v>7.874015748031496E-3</c:v>
                </c:pt>
                <c:pt idx="1200">
                  <c:v>7.9365079365079361E-3</c:v>
                </c:pt>
                <c:pt idx="1201">
                  <c:v>7.9365079365079361E-3</c:v>
                </c:pt>
                <c:pt idx="1202">
                  <c:v>8.2644628099173556E-3</c:v>
                </c:pt>
                <c:pt idx="1203">
                  <c:v>7.9365079365079361E-3</c:v>
                </c:pt>
                <c:pt idx="1204">
                  <c:v>7.8125E-3</c:v>
                </c:pt>
                <c:pt idx="1205">
                  <c:v>8.0000000000000002E-3</c:v>
                </c:pt>
                <c:pt idx="1206">
                  <c:v>8.2644628099173556E-3</c:v>
                </c:pt>
                <c:pt idx="1207">
                  <c:v>8.3333333333333332E-3</c:v>
                </c:pt>
                <c:pt idx="1208">
                  <c:v>7.874015748031496E-3</c:v>
                </c:pt>
                <c:pt idx="1209">
                  <c:v>7.9365079365079361E-3</c:v>
                </c:pt>
                <c:pt idx="1210">
                  <c:v>5.9523809523809521E-3</c:v>
                </c:pt>
                <c:pt idx="1211">
                  <c:v>5.8139534883720929E-3</c:v>
                </c:pt>
                <c:pt idx="1212">
                  <c:v>5.8139534883720929E-3</c:v>
                </c:pt>
                <c:pt idx="1213">
                  <c:v>5.9171597633136093E-3</c:v>
                </c:pt>
                <c:pt idx="1214">
                  <c:v>5.9523809523809521E-3</c:v>
                </c:pt>
                <c:pt idx="1215">
                  <c:v>5.8823529411764705E-3</c:v>
                </c:pt>
                <c:pt idx="1216">
                  <c:v>5.8479532163742687E-3</c:v>
                </c:pt>
                <c:pt idx="1217">
                  <c:v>5.8139534883720929E-3</c:v>
                </c:pt>
                <c:pt idx="1218">
                  <c:v>5.7803468208092483E-3</c:v>
                </c:pt>
                <c:pt idx="1219">
                  <c:v>#N/A</c:v>
                </c:pt>
                <c:pt idx="1220">
                  <c:v>#N/A</c:v>
                </c:pt>
                <c:pt idx="1221">
                  <c:v>5.8823529411764705E-3</c:v>
                </c:pt>
                <c:pt idx="1222">
                  <c:v>5.9171597633136093E-3</c:v>
                </c:pt>
                <c:pt idx="1223">
                  <c:v>5.9523809523809521E-3</c:v>
                </c:pt>
                <c:pt idx="1224">
                  <c:v>5.9171597633136093E-3</c:v>
                </c:pt>
                <c:pt idx="1225">
                  <c:v>5.8479532163742687E-3</c:v>
                </c:pt>
                <c:pt idx="1226">
                  <c:v>5.7803468208092483E-3</c:v>
                </c:pt>
                <c:pt idx="1227">
                  <c:v>5.7803468208092483E-3</c:v>
                </c:pt>
                <c:pt idx="1228">
                  <c:v>5.7803468208092483E-3</c:v>
                </c:pt>
                <c:pt idx="1229">
                  <c:v>5.7803468208092483E-3</c:v>
                </c:pt>
                <c:pt idx="1230">
                  <c:v>5.8823529411764705E-3</c:v>
                </c:pt>
                <c:pt idx="1231">
                  <c:v>6.2500000000000003E-3</c:v>
                </c:pt>
                <c:pt idx="1232">
                  <c:v>9.8039215686274508E-3</c:v>
                </c:pt>
                <c:pt idx="1233">
                  <c:v>6.0975609756097563E-3</c:v>
                </c:pt>
                <c:pt idx="1234">
                  <c:v>6.1728395061728392E-3</c:v>
                </c:pt>
                <c:pt idx="1235">
                  <c:v>6.2500000000000003E-3</c:v>
                </c:pt>
                <c:pt idx="1236">
                  <c:v>6.2111801242236021E-3</c:v>
                </c:pt>
                <c:pt idx="1237">
                  <c:v>6.0975609756097563E-3</c:v>
                </c:pt>
                <c:pt idx="1238">
                  <c:v>6.1728395061728392E-3</c:v>
                </c:pt>
                <c:pt idx="1239">
                  <c:v>6.1349693251533744E-3</c:v>
                </c:pt>
                <c:pt idx="1240">
                  <c:v>#N/A</c:v>
                </c:pt>
                <c:pt idx="1241">
                  <c:v>6.9444444444444441E-3</c:v>
                </c:pt>
                <c:pt idx="1242">
                  <c:v>7.0422535211267607E-3</c:v>
                </c:pt>
                <c:pt idx="1243">
                  <c:v>9.8039215686274508E-3</c:v>
                </c:pt>
                <c:pt idx="1244">
                  <c:v>6.9444444444444441E-3</c:v>
                </c:pt>
                <c:pt idx="1245">
                  <c:v>1.020408163265306E-2</c:v>
                </c:pt>
                <c:pt idx="1246">
                  <c:v>7.0422535211267607E-3</c:v>
                </c:pt>
                <c:pt idx="1247">
                  <c:v>7.0921985815602835E-3</c:v>
                </c:pt>
                <c:pt idx="1248">
                  <c:v>6.9444444444444441E-3</c:v>
                </c:pt>
                <c:pt idx="1249">
                  <c:v>6.9444444444444441E-3</c:v>
                </c:pt>
                <c:pt idx="1250">
                  <c:v>6.9444444444444441E-3</c:v>
                </c:pt>
                <c:pt idx="1251">
                  <c:v>6.993006993006993E-3</c:v>
                </c:pt>
                <c:pt idx="1252">
                  <c:v>7.1942446043165471E-3</c:v>
                </c:pt>
                <c:pt idx="1253">
                  <c:v>6.993006993006993E-3</c:v>
                </c:pt>
                <c:pt idx="1254">
                  <c:v>7.0921985815602835E-3</c:v>
                </c:pt>
                <c:pt idx="1255">
                  <c:v>7.1942446043165471E-3</c:v>
                </c:pt>
                <c:pt idx="1256">
                  <c:v>7.1942446043165471E-3</c:v>
                </c:pt>
                <c:pt idx="1257">
                  <c:v>7.1942446043165471E-3</c:v>
                </c:pt>
                <c:pt idx="1258">
                  <c:v>7.0921985815602835E-3</c:v>
                </c:pt>
                <c:pt idx="1259">
                  <c:v>7.0422535211267607E-3</c:v>
                </c:pt>
                <c:pt idx="1260">
                  <c:v>7.0422535211267607E-3</c:v>
                </c:pt>
                <c:pt idx="1261">
                  <c:v>7.1942446043165471E-3</c:v>
                </c:pt>
                <c:pt idx="1262">
                  <c:v>7.0921985815602835E-3</c:v>
                </c:pt>
                <c:pt idx="1263">
                  <c:v>7.0921985815602835E-3</c:v>
                </c:pt>
                <c:pt idx="1264">
                  <c:v>7.0921985815602835E-3</c:v>
                </c:pt>
                <c:pt idx="1265">
                  <c:v>7.1428571428571426E-3</c:v>
                </c:pt>
                <c:pt idx="1266">
                  <c:v>7.1428571428571426E-3</c:v>
                </c:pt>
                <c:pt idx="1267">
                  <c:v>7.1942446043165471E-3</c:v>
                </c:pt>
                <c:pt idx="1268">
                  <c:v>7.0921985815602835E-3</c:v>
                </c:pt>
                <c:pt idx="1269">
                  <c:v>7.1428571428571426E-3</c:v>
                </c:pt>
                <c:pt idx="1270">
                  <c:v>7.0921985815602835E-3</c:v>
                </c:pt>
                <c:pt idx="1271">
                  <c:v>7.9365079365079361E-3</c:v>
                </c:pt>
                <c:pt idx="1272">
                  <c:v>7.874015748031496E-3</c:v>
                </c:pt>
                <c:pt idx="1273">
                  <c:v>7.8125E-3</c:v>
                </c:pt>
                <c:pt idx="1274">
                  <c:v>7.8125E-3</c:v>
                </c:pt>
                <c:pt idx="1275">
                  <c:v>7.7519379844961239E-3</c:v>
                </c:pt>
                <c:pt idx="1276">
                  <c:v>8.130081300813009E-3</c:v>
                </c:pt>
                <c:pt idx="1277">
                  <c:v>7.7519379844961239E-3</c:v>
                </c:pt>
                <c:pt idx="1278">
                  <c:v>7.9365079365079361E-3</c:v>
                </c:pt>
                <c:pt idx="1279">
                  <c:v>7.874015748031496E-3</c:v>
                </c:pt>
                <c:pt idx="1280">
                  <c:v>7.9365079365079361E-3</c:v>
                </c:pt>
                <c:pt idx="1281">
                  <c:v>7.6923076923076927E-3</c:v>
                </c:pt>
                <c:pt idx="1282">
                  <c:v>1.0752688172043012E-2</c:v>
                </c:pt>
                <c:pt idx="1283">
                  <c:v>7.575757575757576E-3</c:v>
                </c:pt>
                <c:pt idx="1284">
                  <c:v>7.575757575757576E-3</c:v>
                </c:pt>
                <c:pt idx="1285">
                  <c:v>7.5187969924812026E-3</c:v>
                </c:pt>
                <c:pt idx="1286">
                  <c:v>7.5187969924812026E-3</c:v>
                </c:pt>
                <c:pt idx="1287">
                  <c:v>7.462686567164179E-3</c:v>
                </c:pt>
                <c:pt idx="1288">
                  <c:v>7.6923076923076927E-3</c:v>
                </c:pt>
                <c:pt idx="1289">
                  <c:v>7.575757575757576E-3</c:v>
                </c:pt>
                <c:pt idx="1290">
                  <c:v>#N/A</c:v>
                </c:pt>
                <c:pt idx="1291">
                  <c:v>8.3333333333333332E-3</c:v>
                </c:pt>
                <c:pt idx="1292">
                  <c:v>8.4033613445378148E-3</c:v>
                </c:pt>
                <c:pt idx="1293">
                  <c:v>8.4745762711864406E-3</c:v>
                </c:pt>
                <c:pt idx="1294">
                  <c:v>8.3333333333333332E-3</c:v>
                </c:pt>
                <c:pt idx="1295">
                  <c:v>8.2644628099173556E-3</c:v>
                </c:pt>
                <c:pt idx="1296">
                  <c:v>8.3333333333333332E-3</c:v>
                </c:pt>
                <c:pt idx="1297">
                  <c:v>8.4033613445378148E-3</c:v>
                </c:pt>
                <c:pt idx="1298">
                  <c:v>8.0000000000000002E-3</c:v>
                </c:pt>
                <c:pt idx="1299">
                  <c:v>8.3333333333333332E-3</c:v>
                </c:pt>
                <c:pt idx="1300">
                  <c:v>8.3333333333333332E-3</c:v>
                </c:pt>
                <c:pt idx="1301">
                  <c:v>7.1942446043165471E-3</c:v>
                </c:pt>
                <c:pt idx="1302">
                  <c:v>7.1942446043165471E-3</c:v>
                </c:pt>
                <c:pt idx="1303">
                  <c:v>7.3529411764705881E-3</c:v>
                </c:pt>
                <c:pt idx="1304">
                  <c:v>7.2992700729927005E-3</c:v>
                </c:pt>
                <c:pt idx="1305">
                  <c:v>7.1942446043165471E-3</c:v>
                </c:pt>
                <c:pt idx="1306">
                  <c:v>7.1942446043165471E-3</c:v>
                </c:pt>
                <c:pt idx="1307">
                  <c:v>7.246376811594203E-3</c:v>
                </c:pt>
                <c:pt idx="1308">
                  <c:v>7.246376811594203E-3</c:v>
                </c:pt>
                <c:pt idx="1309">
                  <c:v>7.4074074074074077E-3</c:v>
                </c:pt>
                <c:pt idx="1310">
                  <c:v>#N/A</c:v>
                </c:pt>
                <c:pt idx="1311">
                  <c:v>6.2893081761006293E-3</c:v>
                </c:pt>
                <c:pt idx="1312">
                  <c:v>6.2500000000000003E-3</c:v>
                </c:pt>
                <c:pt idx="1313">
                  <c:v>6.2500000000000003E-3</c:v>
                </c:pt>
                <c:pt idx="1314">
                  <c:v>6.1728395061728392E-3</c:v>
                </c:pt>
                <c:pt idx="1315">
                  <c:v>6.2500000000000003E-3</c:v>
                </c:pt>
                <c:pt idx="1316">
                  <c:v>6.2893081761006293E-3</c:v>
                </c:pt>
                <c:pt idx="1317">
                  <c:v>6.1728395061728392E-3</c:v>
                </c:pt>
                <c:pt idx="1318">
                  <c:v>6.2500000000000003E-3</c:v>
                </c:pt>
                <c:pt idx="1319">
                  <c:v>6.2500000000000003E-3</c:v>
                </c:pt>
                <c:pt idx="1320">
                  <c:v>6.3291139240506328E-3</c:v>
                </c:pt>
                <c:pt idx="1321">
                  <c:v>6.2893081761006293E-3</c:v>
                </c:pt>
                <c:pt idx="1322">
                  <c:v>6.2111801242236021E-3</c:v>
                </c:pt>
                <c:pt idx="1323">
                  <c:v>6.2893081761006293E-3</c:v>
                </c:pt>
                <c:pt idx="1324">
                  <c:v>6.1349693251533744E-3</c:v>
                </c:pt>
                <c:pt idx="1325">
                  <c:v>6.2111801242236021E-3</c:v>
                </c:pt>
                <c:pt idx="1326">
                  <c:v>6.1349693251533744E-3</c:v>
                </c:pt>
                <c:pt idx="1327">
                  <c:v>6.1349693251533744E-3</c:v>
                </c:pt>
                <c:pt idx="1328">
                  <c:v>6.2893081761006293E-3</c:v>
                </c:pt>
                <c:pt idx="1329">
                  <c:v>6.1728395061728392E-3</c:v>
                </c:pt>
                <c:pt idx="1330">
                  <c:v>#N/A</c:v>
                </c:pt>
                <c:pt idx="1331">
                  <c:v>6.5789473684210523E-3</c:v>
                </c:pt>
                <c:pt idx="1332">
                  <c:v>1.0752688172043012E-2</c:v>
                </c:pt>
                <c:pt idx="1333">
                  <c:v>6.5789473684210523E-3</c:v>
                </c:pt>
                <c:pt idx="1334">
                  <c:v>6.4935064935064939E-3</c:v>
                </c:pt>
                <c:pt idx="1335">
                  <c:v>6.5359477124183009E-3</c:v>
                </c:pt>
                <c:pt idx="1336">
                  <c:v>1.0869565217391304E-2</c:v>
                </c:pt>
                <c:pt idx="1337">
                  <c:v>6.4935064935064939E-3</c:v>
                </c:pt>
                <c:pt idx="1338">
                  <c:v>6.6225165562913907E-3</c:v>
                </c:pt>
                <c:pt idx="1339">
                  <c:v>6.4935064935064939E-3</c:v>
                </c:pt>
                <c:pt idx="1340">
                  <c:v>6.6225165562913907E-3</c:v>
                </c:pt>
                <c:pt idx="1341">
                  <c:v>6.7114093959731542E-3</c:v>
                </c:pt>
                <c:pt idx="1342">
                  <c:v>1.0752688172043012E-2</c:v>
                </c:pt>
                <c:pt idx="1343">
                  <c:v>6.8965517241379309E-3</c:v>
                </c:pt>
                <c:pt idx="1344">
                  <c:v>6.6666666666666671E-3</c:v>
                </c:pt>
                <c:pt idx="1345">
                  <c:v>6.6225165562913907E-3</c:v>
                </c:pt>
                <c:pt idx="1346">
                  <c:v>6.6225165562913907E-3</c:v>
                </c:pt>
                <c:pt idx="1347">
                  <c:v>6.5789473684210523E-3</c:v>
                </c:pt>
                <c:pt idx="1348">
                  <c:v>6.7114093959731542E-3</c:v>
                </c:pt>
                <c:pt idx="1349">
                  <c:v>6.5789473684210523E-3</c:v>
                </c:pt>
                <c:pt idx="1350">
                  <c:v>6.6666666666666671E-3</c:v>
                </c:pt>
                <c:pt idx="1351">
                  <c:v>7.6335877862595417E-3</c:v>
                </c:pt>
                <c:pt idx="1352">
                  <c:v>7.6335877862595417E-3</c:v>
                </c:pt>
                <c:pt idx="1353">
                  <c:v>7.6335877862595417E-3</c:v>
                </c:pt>
                <c:pt idx="1354">
                  <c:v>7.575757575757576E-3</c:v>
                </c:pt>
                <c:pt idx="1355">
                  <c:v>7.5187969924812026E-3</c:v>
                </c:pt>
                <c:pt idx="1356">
                  <c:v>7.7519379844961239E-3</c:v>
                </c:pt>
                <c:pt idx="1357">
                  <c:v>7.5187969924812026E-3</c:v>
                </c:pt>
                <c:pt idx="1358">
                  <c:v>7.7519379844961239E-3</c:v>
                </c:pt>
                <c:pt idx="1359">
                  <c:v>7.5187969924812026E-3</c:v>
                </c:pt>
                <c:pt idx="1360">
                  <c:v>7.6335877862595417E-3</c:v>
                </c:pt>
                <c:pt idx="1361">
                  <c:v>7.7519379844961239E-3</c:v>
                </c:pt>
                <c:pt idx="1362">
                  <c:v>7.6335877862595417E-3</c:v>
                </c:pt>
                <c:pt idx="1363">
                  <c:v>7.575757575757576E-3</c:v>
                </c:pt>
                <c:pt idx="1364">
                  <c:v>7.6335877862595417E-3</c:v>
                </c:pt>
                <c:pt idx="1365">
                  <c:v>7.5187969924812026E-3</c:v>
                </c:pt>
                <c:pt idx="1366">
                  <c:v>7.5187969924812026E-3</c:v>
                </c:pt>
                <c:pt idx="1367">
                  <c:v>7.6335877862595417E-3</c:v>
                </c:pt>
                <c:pt idx="1368">
                  <c:v>7.5187969924812026E-3</c:v>
                </c:pt>
                <c:pt idx="1369">
                  <c:v>7.7519379844961239E-3</c:v>
                </c:pt>
                <c:pt idx="1370">
                  <c:v>7.6335877862595417E-3</c:v>
                </c:pt>
                <c:pt idx="1371">
                  <c:v>9.0090090090090089E-3</c:v>
                </c:pt>
                <c:pt idx="1372">
                  <c:v>8.8495575221238937E-3</c:v>
                </c:pt>
                <c:pt idx="1373">
                  <c:v>9.0090090090090089E-3</c:v>
                </c:pt>
                <c:pt idx="1374">
                  <c:v>9.0909090909090905E-3</c:v>
                </c:pt>
                <c:pt idx="1375">
                  <c:v>9.0090090090090089E-3</c:v>
                </c:pt>
                <c:pt idx="1376">
                  <c:v>8.8495575221238937E-3</c:v>
                </c:pt>
                <c:pt idx="1377">
                  <c:v>8.8495575221238937E-3</c:v>
                </c:pt>
                <c:pt idx="1378">
                  <c:v>8.9285714285714281E-3</c:v>
                </c:pt>
                <c:pt idx="1379">
                  <c:v>9.0090090090090089E-3</c:v>
                </c:pt>
                <c:pt idx="1380">
                  <c:v>9.0909090909090905E-3</c:v>
                </c:pt>
                <c:pt idx="1381">
                  <c:v>7.1428571428571426E-3</c:v>
                </c:pt>
                <c:pt idx="1382">
                  <c:v>7.1942446043165471E-3</c:v>
                </c:pt>
                <c:pt idx="1383">
                  <c:v>7.1428571428571426E-3</c:v>
                </c:pt>
                <c:pt idx="1384">
                  <c:v>7.0921985815602835E-3</c:v>
                </c:pt>
                <c:pt idx="1385">
                  <c:v>7.1942446043165471E-3</c:v>
                </c:pt>
                <c:pt idx="1386">
                  <c:v>7.1428571428571426E-3</c:v>
                </c:pt>
                <c:pt idx="1387">
                  <c:v>7.0921985815602835E-3</c:v>
                </c:pt>
                <c:pt idx="1388">
                  <c:v>7.1428571428571426E-3</c:v>
                </c:pt>
                <c:pt idx="1389">
                  <c:v>7.1428571428571426E-3</c:v>
                </c:pt>
                <c:pt idx="1390">
                  <c:v>7.1942446043165471E-3</c:v>
                </c:pt>
                <c:pt idx="1391">
                  <c:v>7.0422535211267607E-3</c:v>
                </c:pt>
                <c:pt idx="1392">
                  <c:v>7.1942446043165471E-3</c:v>
                </c:pt>
                <c:pt idx="1393">
                  <c:v>7.1942446043165471E-3</c:v>
                </c:pt>
                <c:pt idx="1394">
                  <c:v>7.0921985815602835E-3</c:v>
                </c:pt>
                <c:pt idx="1395">
                  <c:v>7.1428571428571426E-3</c:v>
                </c:pt>
                <c:pt idx="1396">
                  <c:v>7.0921985815602835E-3</c:v>
                </c:pt>
                <c:pt idx="1397">
                  <c:v>7.0422535211267607E-3</c:v>
                </c:pt>
                <c:pt idx="1398">
                  <c:v>7.1428571428571426E-3</c:v>
                </c:pt>
                <c:pt idx="1399">
                  <c:v>6.993006993006993E-3</c:v>
                </c:pt>
                <c:pt idx="1400">
                  <c:v>7.1428571428571426E-3</c:v>
                </c:pt>
                <c:pt idx="1401">
                  <c:v>1.282051282051282E-2</c:v>
                </c:pt>
                <c:pt idx="1402">
                  <c:v>1.282051282051282E-2</c:v>
                </c:pt>
                <c:pt idx="1403">
                  <c:v>1.282051282051282E-2</c:v>
                </c:pt>
                <c:pt idx="1404">
                  <c:v>1.282051282051282E-2</c:v>
                </c:pt>
                <c:pt idx="1405">
                  <c:v>1.2500000000000001E-2</c:v>
                </c:pt>
                <c:pt idx="1406">
                  <c:v>1.2658227848101266E-2</c:v>
                </c:pt>
                <c:pt idx="1407">
                  <c:v>1.282051282051282E-2</c:v>
                </c:pt>
                <c:pt idx="1408">
                  <c:v>1.2658227848101266E-2</c:v>
                </c:pt>
                <c:pt idx="1409">
                  <c:v>1.2500000000000001E-2</c:v>
                </c:pt>
                <c:pt idx="1410">
                  <c:v>1.2500000000000001E-2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1.2987012987012988E-2</c:v>
                </c:pt>
                <c:pt idx="1415">
                  <c:v>1.282051282051282E-2</c:v>
                </c:pt>
                <c:pt idx="1416">
                  <c:v>1.282051282051282E-2</c:v>
                </c:pt>
                <c:pt idx="1417">
                  <c:v>#N/A</c:v>
                </c:pt>
                <c:pt idx="1418">
                  <c:v>1.282051282051282E-2</c:v>
                </c:pt>
                <c:pt idx="1419">
                  <c:v>1.2658227848101266E-2</c:v>
                </c:pt>
                <c:pt idx="1420">
                  <c:v>1.2658227848101266E-2</c:v>
                </c:pt>
                <c:pt idx="1421">
                  <c:v>1.2658227848101266E-2</c:v>
                </c:pt>
                <c:pt idx="1422">
                  <c:v>1.0416666666666666E-2</c:v>
                </c:pt>
                <c:pt idx="1423">
                  <c:v>1.0309278350515464E-2</c:v>
                </c:pt>
                <c:pt idx="1424">
                  <c:v>1.0309278350515464E-2</c:v>
                </c:pt>
                <c:pt idx="1425">
                  <c:v>1.0526315789473684E-2</c:v>
                </c:pt>
                <c:pt idx="1426">
                  <c:v>1.0309278350515464E-2</c:v>
                </c:pt>
                <c:pt idx="1427">
                  <c:v>1.0309278350515464E-2</c:v>
                </c:pt>
                <c:pt idx="1428">
                  <c:v>1.0416666666666666E-2</c:v>
                </c:pt>
                <c:pt idx="1429">
                  <c:v>1.0309278350515464E-2</c:v>
                </c:pt>
                <c:pt idx="1430">
                  <c:v>1.0416666666666666E-2</c:v>
                </c:pt>
                <c:pt idx="1431">
                  <c:v>1.0526315789473684E-2</c:v>
                </c:pt>
                <c:pt idx="1432">
                  <c:v>#N/A</c:v>
                </c:pt>
                <c:pt idx="1433">
                  <c:v>1.0309278350515464E-2</c:v>
                </c:pt>
                <c:pt idx="1434">
                  <c:v>#N/A</c:v>
                </c:pt>
                <c:pt idx="1435">
                  <c:v>7.1942446043165471E-3</c:v>
                </c:pt>
                <c:pt idx="1436">
                  <c:v>1.020408163265306E-2</c:v>
                </c:pt>
                <c:pt idx="1437">
                  <c:v>1.0309278350515464E-2</c:v>
                </c:pt>
                <c:pt idx="1438">
                  <c:v>1.0526315789473684E-2</c:v>
                </c:pt>
                <c:pt idx="1439">
                  <c:v>1.0309278350515464E-2</c:v>
                </c:pt>
                <c:pt idx="1440">
                  <c:v>#N/A</c:v>
                </c:pt>
                <c:pt idx="1441">
                  <c:v>1.020408163265306E-2</c:v>
                </c:pt>
                <c:pt idx="1442">
                  <c:v>1.0309278350515464E-2</c:v>
                </c:pt>
                <c:pt idx="1443">
                  <c:v>8.771929824561403E-3</c:v>
                </c:pt>
                <c:pt idx="1444">
                  <c:v>8.6206896551724137E-3</c:v>
                </c:pt>
                <c:pt idx="1445">
                  <c:v>8.8495575221238937E-3</c:v>
                </c:pt>
                <c:pt idx="1446">
                  <c:v>8.6206896551724137E-3</c:v>
                </c:pt>
                <c:pt idx="1447">
                  <c:v>8.8495575221238937E-3</c:v>
                </c:pt>
                <c:pt idx="1448">
                  <c:v>8.8495575221238937E-3</c:v>
                </c:pt>
                <c:pt idx="1449">
                  <c:v>8.771929824561403E-3</c:v>
                </c:pt>
                <c:pt idx="1450">
                  <c:v>8.6206896551724137E-3</c:v>
                </c:pt>
                <c:pt idx="1451">
                  <c:v>8.771929824561403E-3</c:v>
                </c:pt>
                <c:pt idx="1452">
                  <c:v>8.6206896551724137E-3</c:v>
                </c:pt>
                <c:pt idx="1453">
                  <c:v>#N/A</c:v>
                </c:pt>
                <c:pt idx="1454">
                  <c:v>8.6206896551724137E-3</c:v>
                </c:pt>
                <c:pt idx="1455">
                  <c:v>8.5470085470085479E-3</c:v>
                </c:pt>
                <c:pt idx="1456">
                  <c:v>8.5470085470085479E-3</c:v>
                </c:pt>
                <c:pt idx="1457">
                  <c:v>8.5470085470085479E-3</c:v>
                </c:pt>
                <c:pt idx="1458">
                  <c:v>8.771929824561403E-3</c:v>
                </c:pt>
                <c:pt idx="1459">
                  <c:v>8.771929824561403E-3</c:v>
                </c:pt>
                <c:pt idx="1460">
                  <c:v>8.6206896551724137E-3</c:v>
                </c:pt>
                <c:pt idx="1461">
                  <c:v>8.5470085470085479E-3</c:v>
                </c:pt>
                <c:pt idx="1462">
                  <c:v>8.6956521739130436E-3</c:v>
                </c:pt>
                <c:pt idx="1463">
                  <c:v>#N/A</c:v>
                </c:pt>
                <c:pt idx="1464">
                  <c:v>5.9523809523809521E-3</c:v>
                </c:pt>
                <c:pt idx="1465">
                  <c:v>6.024096385542169E-3</c:v>
                </c:pt>
                <c:pt idx="1466">
                  <c:v>5.9523809523809521E-3</c:v>
                </c:pt>
                <c:pt idx="1467">
                  <c:v>6.0975609756097563E-3</c:v>
                </c:pt>
                <c:pt idx="1468">
                  <c:v>6.0975609756097563E-3</c:v>
                </c:pt>
                <c:pt idx="1469">
                  <c:v>6.1349693251533744E-3</c:v>
                </c:pt>
                <c:pt idx="1470">
                  <c:v>6.024096385542169E-3</c:v>
                </c:pt>
                <c:pt idx="1471">
                  <c:v>5.9523809523809521E-3</c:v>
                </c:pt>
                <c:pt idx="1472">
                  <c:v>6.0975609756097563E-3</c:v>
                </c:pt>
                <c:pt idx="1473">
                  <c:v>6.024096385542169E-3</c:v>
                </c:pt>
                <c:pt idx="1474">
                  <c:v>#N/A</c:v>
                </c:pt>
                <c:pt idx="1475">
                  <c:v>6.0606060606060606E-3</c:v>
                </c:pt>
                <c:pt idx="1476">
                  <c:v>#N/A</c:v>
                </c:pt>
                <c:pt idx="1477">
                  <c:v>#N/A</c:v>
                </c:pt>
                <c:pt idx="1478">
                  <c:v>6.024096385542169E-3</c:v>
                </c:pt>
                <c:pt idx="1479">
                  <c:v>5.9523809523809521E-3</c:v>
                </c:pt>
                <c:pt idx="1480">
                  <c:v>5.9880239520958087E-3</c:v>
                </c:pt>
                <c:pt idx="1481">
                  <c:v>6.1349693251533744E-3</c:v>
                </c:pt>
                <c:pt idx="1482">
                  <c:v>6.0606060606060606E-3</c:v>
                </c:pt>
                <c:pt idx="1483">
                  <c:v>5.9523809523809521E-3</c:v>
                </c:pt>
                <c:pt idx="1484">
                  <c:v>6.1349693251533744E-3</c:v>
                </c:pt>
                <c:pt idx="1485">
                  <c:v>5.9880239520958087E-3</c:v>
                </c:pt>
                <c:pt idx="1486">
                  <c:v>#N/A</c:v>
                </c:pt>
                <c:pt idx="1487">
                  <c:v>7.8125E-3</c:v>
                </c:pt>
                <c:pt idx="1488">
                  <c:v>7.6335877862595417E-3</c:v>
                </c:pt>
                <c:pt idx="1489">
                  <c:v>7.6923076923076927E-3</c:v>
                </c:pt>
                <c:pt idx="1490">
                  <c:v>7.6923076923076927E-3</c:v>
                </c:pt>
                <c:pt idx="1491">
                  <c:v>7.6335877862595417E-3</c:v>
                </c:pt>
                <c:pt idx="1492">
                  <c:v>7.575757575757576E-3</c:v>
                </c:pt>
                <c:pt idx="1493">
                  <c:v>7.6923076923076927E-3</c:v>
                </c:pt>
                <c:pt idx="1494">
                  <c:v>7.7519379844961239E-3</c:v>
                </c:pt>
                <c:pt idx="1495">
                  <c:v>7.8125E-3</c:v>
                </c:pt>
                <c:pt idx="1496">
                  <c:v>7.7519379844961239E-3</c:v>
                </c:pt>
                <c:pt idx="1497">
                  <c:v>7.575757575757576E-3</c:v>
                </c:pt>
                <c:pt idx="1498">
                  <c:v>7.7519379844961239E-3</c:v>
                </c:pt>
                <c:pt idx="1499">
                  <c:v>7.6335877862595417E-3</c:v>
                </c:pt>
                <c:pt idx="1500">
                  <c:v>7.575757575757576E-3</c:v>
                </c:pt>
                <c:pt idx="1501">
                  <c:v>7.8125E-3</c:v>
                </c:pt>
                <c:pt idx="1502">
                  <c:v>7.8125E-3</c:v>
                </c:pt>
                <c:pt idx="1503">
                  <c:v>7.575757575757576E-3</c:v>
                </c:pt>
                <c:pt idx="1504">
                  <c:v>7.6335877862595417E-3</c:v>
                </c:pt>
                <c:pt idx="1505">
                  <c:v>7.575757575757576E-3</c:v>
                </c:pt>
                <c:pt idx="1506">
                  <c:v>7.6335877862595417E-3</c:v>
                </c:pt>
                <c:pt idx="1507">
                  <c:v>6.993006993006993E-3</c:v>
                </c:pt>
                <c:pt idx="1508">
                  <c:v>6.9444444444444441E-3</c:v>
                </c:pt>
                <c:pt idx="1509">
                  <c:v>7.0422535211267607E-3</c:v>
                </c:pt>
                <c:pt idx="1510">
                  <c:v>7.0921985815602835E-3</c:v>
                </c:pt>
                <c:pt idx="1511">
                  <c:v>6.9444444444444441E-3</c:v>
                </c:pt>
                <c:pt idx="1512">
                  <c:v>7.0422535211267607E-3</c:v>
                </c:pt>
                <c:pt idx="1513">
                  <c:v>7.0422535211267607E-3</c:v>
                </c:pt>
                <c:pt idx="1514">
                  <c:v>7.0422535211267607E-3</c:v>
                </c:pt>
                <c:pt idx="1515">
                  <c:v>7.0422535211267607E-3</c:v>
                </c:pt>
                <c:pt idx="1516">
                  <c:v>7.0921985815602835E-3</c:v>
                </c:pt>
                <c:pt idx="1517">
                  <c:v>7.0921985815602835E-3</c:v>
                </c:pt>
                <c:pt idx="1518">
                  <c:v>6.993006993006993E-3</c:v>
                </c:pt>
                <c:pt idx="1519">
                  <c:v>7.0422535211267607E-3</c:v>
                </c:pt>
                <c:pt idx="1520">
                  <c:v>6.993006993006993E-3</c:v>
                </c:pt>
                <c:pt idx="1521">
                  <c:v>6.9444444444444441E-3</c:v>
                </c:pt>
                <c:pt idx="1522">
                  <c:v>7.0422535211267607E-3</c:v>
                </c:pt>
                <c:pt idx="1523">
                  <c:v>7.0422535211267607E-3</c:v>
                </c:pt>
                <c:pt idx="1524">
                  <c:v>7.0921985815602835E-3</c:v>
                </c:pt>
                <c:pt idx="1525">
                  <c:v>7.0422535211267607E-3</c:v>
                </c:pt>
                <c:pt idx="1526">
                  <c:v>6.8965517241379309E-3</c:v>
                </c:pt>
                <c:pt idx="1527">
                  <c:v>6.6666666666666671E-3</c:v>
                </c:pt>
                <c:pt idx="1528">
                  <c:v>6.6225165562913907E-3</c:v>
                </c:pt>
                <c:pt idx="1529">
                  <c:v>6.6666666666666671E-3</c:v>
                </c:pt>
                <c:pt idx="1530">
                  <c:v>6.7114093959731542E-3</c:v>
                </c:pt>
                <c:pt idx="1531">
                  <c:v>6.8027210884353739E-3</c:v>
                </c:pt>
                <c:pt idx="1532">
                  <c:v>6.7114093959731542E-3</c:v>
                </c:pt>
                <c:pt idx="1533">
                  <c:v>6.7567567567567571E-3</c:v>
                </c:pt>
                <c:pt idx="1534">
                  <c:v>6.7567567567567571E-3</c:v>
                </c:pt>
                <c:pt idx="1535">
                  <c:v>6.6225165562913907E-3</c:v>
                </c:pt>
                <c:pt idx="1536">
                  <c:v>6.8027210884353739E-3</c:v>
                </c:pt>
                <c:pt idx="1537">
                  <c:v>6.5789473684210523E-3</c:v>
                </c:pt>
                <c:pt idx="1538">
                  <c:v>6.6666666666666671E-3</c:v>
                </c:pt>
                <c:pt idx="1539">
                  <c:v>6.7567567567567571E-3</c:v>
                </c:pt>
                <c:pt idx="1540">
                  <c:v>6.5789473684210523E-3</c:v>
                </c:pt>
                <c:pt idx="1541">
                  <c:v>6.8027210884353739E-3</c:v>
                </c:pt>
                <c:pt idx="1542">
                  <c:v>6.7567567567567571E-3</c:v>
                </c:pt>
                <c:pt idx="1543">
                  <c:v>6.7114093959731542E-3</c:v>
                </c:pt>
                <c:pt idx="1544">
                  <c:v>6.5789473684210523E-3</c:v>
                </c:pt>
                <c:pt idx="1545">
                  <c:v>6.6666666666666671E-3</c:v>
                </c:pt>
                <c:pt idx="1546">
                  <c:v>6.8027210884353739E-3</c:v>
                </c:pt>
                <c:pt idx="1547">
                  <c:v>8.6956521739130436E-3</c:v>
                </c:pt>
                <c:pt idx="1548">
                  <c:v>8.6956521739130436E-3</c:v>
                </c:pt>
                <c:pt idx="1549">
                  <c:v>8.6956521739130436E-3</c:v>
                </c:pt>
                <c:pt idx="1550">
                  <c:v>8.5470085470085479E-3</c:v>
                </c:pt>
                <c:pt idx="1551">
                  <c:v>8.5470085470085479E-3</c:v>
                </c:pt>
                <c:pt idx="1552">
                  <c:v>8.5470085470085479E-3</c:v>
                </c:pt>
                <c:pt idx="1553">
                  <c:v>8.5470085470085479E-3</c:v>
                </c:pt>
                <c:pt idx="1554">
                  <c:v>8.5470085470085479E-3</c:v>
                </c:pt>
                <c:pt idx="1555">
                  <c:v>8.771929824561403E-3</c:v>
                </c:pt>
                <c:pt idx="1556">
                  <c:v>8.5470085470085479E-3</c:v>
                </c:pt>
                <c:pt idx="1557">
                  <c:v>8.5470085470085479E-3</c:v>
                </c:pt>
                <c:pt idx="1558">
                  <c:v>8.6206896551724137E-3</c:v>
                </c:pt>
                <c:pt idx="1559">
                  <c:v>8.5470085470085479E-3</c:v>
                </c:pt>
                <c:pt idx="1560">
                  <c:v>8.6956521739130436E-3</c:v>
                </c:pt>
                <c:pt idx="1561">
                  <c:v>8.6206896551724137E-3</c:v>
                </c:pt>
                <c:pt idx="1562">
                  <c:v>8.6206896551724137E-3</c:v>
                </c:pt>
                <c:pt idx="1563">
                  <c:v>8.6206896551724137E-3</c:v>
                </c:pt>
                <c:pt idx="1564">
                  <c:v>8.4745762711864406E-3</c:v>
                </c:pt>
                <c:pt idx="1565">
                  <c:v>8.4745762711864406E-3</c:v>
                </c:pt>
                <c:pt idx="1566">
                  <c:v>8.771929824561403E-3</c:v>
                </c:pt>
                <c:pt idx="1567">
                  <c:v>8.130081300813009E-3</c:v>
                </c:pt>
                <c:pt idx="1568">
                  <c:v>8.2644628099173556E-3</c:v>
                </c:pt>
                <c:pt idx="1569">
                  <c:v>8.3333333333333332E-3</c:v>
                </c:pt>
                <c:pt idx="1570">
                  <c:v>8.1967213114754103E-3</c:v>
                </c:pt>
                <c:pt idx="1571">
                  <c:v>8.1967213114754103E-3</c:v>
                </c:pt>
                <c:pt idx="1572">
                  <c:v>8.3333333333333332E-3</c:v>
                </c:pt>
                <c:pt idx="1573">
                  <c:v>8.3333333333333332E-3</c:v>
                </c:pt>
                <c:pt idx="1574">
                  <c:v>8.1967213114754103E-3</c:v>
                </c:pt>
                <c:pt idx="1575">
                  <c:v>8.2644628099173556E-3</c:v>
                </c:pt>
                <c:pt idx="1576">
                  <c:v>8.3333333333333332E-3</c:v>
                </c:pt>
                <c:pt idx="1577">
                  <c:v>8.2644628099173556E-3</c:v>
                </c:pt>
                <c:pt idx="1578">
                  <c:v>8.4745762711864406E-3</c:v>
                </c:pt>
                <c:pt idx="1579">
                  <c:v>8.4033613445378148E-3</c:v>
                </c:pt>
                <c:pt idx="1580">
                  <c:v>8.3333333333333332E-3</c:v>
                </c:pt>
                <c:pt idx="1581">
                  <c:v>8.2644628099173556E-3</c:v>
                </c:pt>
                <c:pt idx="1582">
                  <c:v>8.4745762711864406E-3</c:v>
                </c:pt>
                <c:pt idx="1583">
                  <c:v>8.2644628099173556E-3</c:v>
                </c:pt>
                <c:pt idx="1584">
                  <c:v>8.2644628099173556E-3</c:v>
                </c:pt>
                <c:pt idx="1585">
                  <c:v>8.2644628099173556E-3</c:v>
                </c:pt>
                <c:pt idx="1586">
                  <c:v>8.4033613445378148E-3</c:v>
                </c:pt>
                <c:pt idx="1587">
                  <c:v>5.7803468208092483E-3</c:v>
                </c:pt>
                <c:pt idx="1588">
                  <c:v>5.9523809523809521E-3</c:v>
                </c:pt>
                <c:pt idx="1589">
                  <c:v>5.8139534883720929E-3</c:v>
                </c:pt>
                <c:pt idx="1590">
                  <c:v>5.9171597633136093E-3</c:v>
                </c:pt>
                <c:pt idx="1591">
                  <c:v>5.8823529411764705E-3</c:v>
                </c:pt>
                <c:pt idx="1592">
                  <c:v>5.8823529411764705E-3</c:v>
                </c:pt>
                <c:pt idx="1593">
                  <c:v>5.8479532163742687E-3</c:v>
                </c:pt>
                <c:pt idx="1594">
                  <c:v>5.8139534883720929E-3</c:v>
                </c:pt>
                <c:pt idx="1595">
                  <c:v>5.8479532163742687E-3</c:v>
                </c:pt>
                <c:pt idx="1596">
                  <c:v>5.7803468208092483E-3</c:v>
                </c:pt>
                <c:pt idx="1597">
                  <c:v>5.9523809523809521E-3</c:v>
                </c:pt>
                <c:pt idx="1598">
                  <c:v>5.9523809523809521E-3</c:v>
                </c:pt>
                <c:pt idx="1599">
                  <c:v>5.9523809523809521E-3</c:v>
                </c:pt>
                <c:pt idx="1600">
                  <c:v>5.9523809523809521E-3</c:v>
                </c:pt>
                <c:pt idx="1601">
                  <c:v>5.9880239520958087E-3</c:v>
                </c:pt>
                <c:pt idx="1602">
                  <c:v>6.0606060606060606E-3</c:v>
                </c:pt>
                <c:pt idx="1603">
                  <c:v>6.0975609756097563E-3</c:v>
                </c:pt>
                <c:pt idx="1604">
                  <c:v>5.9523809523809521E-3</c:v>
                </c:pt>
                <c:pt idx="1605">
                  <c:v>6.0606060606060606E-3</c:v>
                </c:pt>
                <c:pt idx="1606">
                  <c:v>5.9523809523809521E-3</c:v>
                </c:pt>
                <c:pt idx="1607">
                  <c:v>6.2893081761006293E-3</c:v>
                </c:pt>
                <c:pt idx="1608">
                  <c:v>6.2893081761006293E-3</c:v>
                </c:pt>
                <c:pt idx="1609">
                  <c:v>6.3291139240506328E-3</c:v>
                </c:pt>
                <c:pt idx="1610">
                  <c:v>6.3291139240506328E-3</c:v>
                </c:pt>
                <c:pt idx="1611">
                  <c:v>6.2111801242236021E-3</c:v>
                </c:pt>
                <c:pt idx="1612">
                  <c:v>6.2500000000000003E-3</c:v>
                </c:pt>
                <c:pt idx="1613">
                  <c:v>6.2500000000000003E-3</c:v>
                </c:pt>
                <c:pt idx="1614">
                  <c:v>6.2500000000000003E-3</c:v>
                </c:pt>
                <c:pt idx="1615">
                  <c:v>6.2893081761006293E-3</c:v>
                </c:pt>
                <c:pt idx="1616">
                  <c:v>6.369426751592357E-3</c:v>
                </c:pt>
                <c:pt idx="1617">
                  <c:v>6.5789473684210523E-3</c:v>
                </c:pt>
                <c:pt idx="1618">
                  <c:v>6.369426751592357E-3</c:v>
                </c:pt>
                <c:pt idx="1619">
                  <c:v>6.4516129032258064E-3</c:v>
                </c:pt>
                <c:pt idx="1620">
                  <c:v>6.369426751592357E-3</c:v>
                </c:pt>
                <c:pt idx="1621">
                  <c:v>6.41025641025641E-3</c:v>
                </c:pt>
                <c:pt idx="1622">
                  <c:v>6.4516129032258064E-3</c:v>
                </c:pt>
                <c:pt idx="1623">
                  <c:v>1.0752688172043012E-2</c:v>
                </c:pt>
                <c:pt idx="1624">
                  <c:v>6.5359477124183009E-3</c:v>
                </c:pt>
                <c:pt idx="1625">
                  <c:v>6.4516129032258064E-3</c:v>
                </c:pt>
                <c:pt idx="1626">
                  <c:v>#N/A</c:v>
                </c:pt>
                <c:pt idx="1627">
                  <c:v>7.575757575757576E-3</c:v>
                </c:pt>
                <c:pt idx="1628">
                  <c:v>7.7519379844961239E-3</c:v>
                </c:pt>
                <c:pt idx="1629">
                  <c:v>7.6923076923076927E-3</c:v>
                </c:pt>
                <c:pt idx="1630">
                  <c:v>7.575757575757576E-3</c:v>
                </c:pt>
                <c:pt idx="1631">
                  <c:v>7.6923076923076927E-3</c:v>
                </c:pt>
                <c:pt idx="1632">
                  <c:v>7.7519379844961239E-3</c:v>
                </c:pt>
                <c:pt idx="1633">
                  <c:v>7.7519379844961239E-3</c:v>
                </c:pt>
                <c:pt idx="1634">
                  <c:v>7.8125E-3</c:v>
                </c:pt>
                <c:pt idx="1635">
                  <c:v>7.7519379844961239E-3</c:v>
                </c:pt>
                <c:pt idx="1636">
                  <c:v>7.575757575757576E-3</c:v>
                </c:pt>
                <c:pt idx="1637">
                  <c:v>7.8125E-3</c:v>
                </c:pt>
                <c:pt idx="1638">
                  <c:v>7.8125E-3</c:v>
                </c:pt>
                <c:pt idx="1639">
                  <c:v>7.9365079365079361E-3</c:v>
                </c:pt>
                <c:pt idx="1640">
                  <c:v>7.9365079365079361E-3</c:v>
                </c:pt>
                <c:pt idx="1641">
                  <c:v>7.874015748031496E-3</c:v>
                </c:pt>
                <c:pt idx="1642">
                  <c:v>7.9365079365079361E-3</c:v>
                </c:pt>
                <c:pt idx="1643">
                  <c:v>7.9365079365079361E-3</c:v>
                </c:pt>
                <c:pt idx="1644">
                  <c:v>7.874015748031496E-3</c:v>
                </c:pt>
                <c:pt idx="1645">
                  <c:v>7.9365079365079361E-3</c:v>
                </c:pt>
                <c:pt idx="1646">
                  <c:v>7.9365079365079361E-3</c:v>
                </c:pt>
                <c:pt idx="1647">
                  <c:v>6.9444444444444441E-3</c:v>
                </c:pt>
                <c:pt idx="1648">
                  <c:v>7.0422535211267607E-3</c:v>
                </c:pt>
                <c:pt idx="1649">
                  <c:v>6.9444444444444441E-3</c:v>
                </c:pt>
                <c:pt idx="1650">
                  <c:v>6.9444444444444441E-3</c:v>
                </c:pt>
                <c:pt idx="1651">
                  <c:v>7.0921985815602835E-3</c:v>
                </c:pt>
                <c:pt idx="1652">
                  <c:v>7.0422535211267607E-3</c:v>
                </c:pt>
                <c:pt idx="1653">
                  <c:v>6.8965517241379309E-3</c:v>
                </c:pt>
                <c:pt idx="1654">
                  <c:v>6.9444444444444441E-3</c:v>
                </c:pt>
                <c:pt idx="1655">
                  <c:v>6.993006993006993E-3</c:v>
                </c:pt>
                <c:pt idx="1656">
                  <c:v>6.9444444444444441E-3</c:v>
                </c:pt>
                <c:pt idx="1657">
                  <c:v>7.1428571428571426E-3</c:v>
                </c:pt>
                <c:pt idx="1658">
                  <c:v>7.1942446043165471E-3</c:v>
                </c:pt>
                <c:pt idx="1659">
                  <c:v>7.0921985815602835E-3</c:v>
                </c:pt>
                <c:pt idx="1660">
                  <c:v>7.246376811594203E-3</c:v>
                </c:pt>
                <c:pt idx="1661">
                  <c:v>7.1942446043165471E-3</c:v>
                </c:pt>
                <c:pt idx="1662">
                  <c:v>7.0921985815602835E-3</c:v>
                </c:pt>
                <c:pt idx="1663">
                  <c:v>7.1942446043165471E-3</c:v>
                </c:pt>
                <c:pt idx="1664">
                  <c:v>7.1942446043165471E-3</c:v>
                </c:pt>
                <c:pt idx="1665">
                  <c:v>7.0921985815602835E-3</c:v>
                </c:pt>
                <c:pt idx="1666">
                  <c:v>7.2992700729927005E-3</c:v>
                </c:pt>
                <c:pt idx="1667">
                  <c:v>#N/A</c:v>
                </c:pt>
                <c:pt idx="1668">
                  <c:v>#N/A</c:v>
                </c:pt>
                <c:pt idx="1669">
                  <c:v>9.0090090090090089E-3</c:v>
                </c:pt>
                <c:pt idx="1670">
                  <c:v>9.1743119266055051E-3</c:v>
                </c:pt>
                <c:pt idx="1671">
                  <c:v>9.2592592592592587E-3</c:v>
                </c:pt>
                <c:pt idx="1672">
                  <c:v>9.0909090909090905E-3</c:v>
                </c:pt>
                <c:pt idx="1673">
                  <c:v>9.1743119266055051E-3</c:v>
                </c:pt>
                <c:pt idx="1674">
                  <c:v>9.0909090909090905E-3</c:v>
                </c:pt>
                <c:pt idx="1675">
                  <c:v>9.0909090909090905E-3</c:v>
                </c:pt>
                <c:pt idx="1676">
                  <c:v>9.3457943925233638E-3</c:v>
                </c:pt>
                <c:pt idx="1677">
                  <c:v>9.2592592592592587E-3</c:v>
                </c:pt>
                <c:pt idx="1678">
                  <c:v>9.2592592592592587E-3</c:v>
                </c:pt>
                <c:pt idx="1679">
                  <c:v>9.2592592592592587E-3</c:v>
                </c:pt>
                <c:pt idx="1680">
                  <c:v>9.3457943925233638E-3</c:v>
                </c:pt>
                <c:pt idx="1681">
                  <c:v>9.2592592592592587E-3</c:v>
                </c:pt>
                <c:pt idx="1682">
                  <c:v>9.1743119266055051E-3</c:v>
                </c:pt>
                <c:pt idx="1683">
                  <c:v>9.3457943925233638E-3</c:v>
                </c:pt>
                <c:pt idx="1684">
                  <c:v>9.1743119266055051E-3</c:v>
                </c:pt>
                <c:pt idx="1685">
                  <c:v>9.3457943925233638E-3</c:v>
                </c:pt>
                <c:pt idx="1686">
                  <c:v>#N/A</c:v>
                </c:pt>
                <c:pt idx="1687">
                  <c:v>7.246376811594203E-3</c:v>
                </c:pt>
                <c:pt idx="1688">
                  <c:v>7.4074074074074077E-3</c:v>
                </c:pt>
                <c:pt idx="1689">
                  <c:v>7.2992700729927005E-3</c:v>
                </c:pt>
                <c:pt idx="1690">
                  <c:v>7.4074074074074077E-3</c:v>
                </c:pt>
                <c:pt idx="1691">
                  <c:v>7.3529411764705881E-3</c:v>
                </c:pt>
                <c:pt idx="1692">
                  <c:v>7.246376811594203E-3</c:v>
                </c:pt>
                <c:pt idx="1693">
                  <c:v>7.3529411764705881E-3</c:v>
                </c:pt>
                <c:pt idx="1694">
                  <c:v>7.246376811594203E-3</c:v>
                </c:pt>
                <c:pt idx="1695">
                  <c:v>7.4074074074074077E-3</c:v>
                </c:pt>
                <c:pt idx="1696">
                  <c:v>7.874015748031496E-3</c:v>
                </c:pt>
                <c:pt idx="1697">
                  <c:v>7.874015748031496E-3</c:v>
                </c:pt>
                <c:pt idx="1698">
                  <c:v>7.7519379844961239E-3</c:v>
                </c:pt>
                <c:pt idx="1699">
                  <c:v>7.6923076923076927E-3</c:v>
                </c:pt>
                <c:pt idx="1700">
                  <c:v>7.874015748031496E-3</c:v>
                </c:pt>
                <c:pt idx="1701">
                  <c:v>7.874015748031496E-3</c:v>
                </c:pt>
                <c:pt idx="1702">
                  <c:v>7.7519379844961239E-3</c:v>
                </c:pt>
                <c:pt idx="1703">
                  <c:v>7.874015748031496E-3</c:v>
                </c:pt>
                <c:pt idx="1704">
                  <c:v>7.6923076923076927E-3</c:v>
                </c:pt>
                <c:pt idx="1705">
                  <c:v>7.7519379844961239E-3</c:v>
                </c:pt>
                <c:pt idx="1706">
                  <c:v>8.2644628099173556E-3</c:v>
                </c:pt>
                <c:pt idx="1707">
                  <c:v>8.4033613445378148E-3</c:v>
                </c:pt>
                <c:pt idx="1708">
                  <c:v>8.4033613445378148E-3</c:v>
                </c:pt>
                <c:pt idx="1709">
                  <c:v>8.130081300813009E-3</c:v>
                </c:pt>
                <c:pt idx="1710">
                  <c:v>8.2644628099173556E-3</c:v>
                </c:pt>
                <c:pt idx="1711">
                  <c:v>8.3333333333333332E-3</c:v>
                </c:pt>
                <c:pt idx="1712">
                  <c:v>8.3333333333333332E-3</c:v>
                </c:pt>
                <c:pt idx="1713">
                  <c:v>8.3333333333333332E-3</c:v>
                </c:pt>
                <c:pt idx="1714">
                  <c:v>8.3333333333333332E-3</c:v>
                </c:pt>
                <c:pt idx="1715">
                  <c:v>8.3333333333333332E-3</c:v>
                </c:pt>
                <c:pt idx="1716">
                  <c:v>8.6206896551724137E-3</c:v>
                </c:pt>
                <c:pt idx="1717">
                  <c:v>8.771929824561403E-3</c:v>
                </c:pt>
                <c:pt idx="1718">
                  <c:v>8.6956521739130436E-3</c:v>
                </c:pt>
                <c:pt idx="1719">
                  <c:v>8.6206896551724137E-3</c:v>
                </c:pt>
                <c:pt idx="1720">
                  <c:v>8.8495575221238937E-3</c:v>
                </c:pt>
                <c:pt idx="1721">
                  <c:v>8.6956521739130436E-3</c:v>
                </c:pt>
                <c:pt idx="1722">
                  <c:v>8.6956521739130436E-3</c:v>
                </c:pt>
                <c:pt idx="1723">
                  <c:v>8.8495575221238937E-3</c:v>
                </c:pt>
                <c:pt idx="1724">
                  <c:v>8.6956521739130436E-3</c:v>
                </c:pt>
                <c:pt idx="1725">
                  <c:v>8.6206896551724137E-3</c:v>
                </c:pt>
                <c:pt idx="1726">
                  <c:v>8.8495575221238937E-3</c:v>
                </c:pt>
                <c:pt idx="1727">
                  <c:v>9.0909090909090905E-3</c:v>
                </c:pt>
                <c:pt idx="1728">
                  <c:v>9.0909090909090905E-3</c:v>
                </c:pt>
                <c:pt idx="1729">
                  <c:v>8.9285714285714281E-3</c:v>
                </c:pt>
                <c:pt idx="1730">
                  <c:v>9.0909090909090905E-3</c:v>
                </c:pt>
                <c:pt idx="1731">
                  <c:v>9.0090090090090089E-3</c:v>
                </c:pt>
                <c:pt idx="1732">
                  <c:v>9.0090090090090089E-3</c:v>
                </c:pt>
                <c:pt idx="1733">
                  <c:v>9.0090090090090089E-3</c:v>
                </c:pt>
                <c:pt idx="1734">
                  <c:v>8.9285714285714281E-3</c:v>
                </c:pt>
                <c:pt idx="1735">
                  <c:v>9.0090090090090089E-3</c:v>
                </c:pt>
                <c:pt idx="1736">
                  <c:v>9.5238095238095247E-3</c:v>
                </c:pt>
                <c:pt idx="1737">
                  <c:v>9.433962264150943E-3</c:v>
                </c:pt>
                <c:pt idx="1738">
                  <c:v>9.6153846153846159E-3</c:v>
                </c:pt>
                <c:pt idx="1739">
                  <c:v>9.433962264150943E-3</c:v>
                </c:pt>
                <c:pt idx="1740">
                  <c:v>9.433962264150943E-3</c:v>
                </c:pt>
                <c:pt idx="1741">
                  <c:v>9.6153846153846159E-3</c:v>
                </c:pt>
                <c:pt idx="1742">
                  <c:v>9.6153846153846159E-3</c:v>
                </c:pt>
                <c:pt idx="1743">
                  <c:v>9.5238095238095247E-3</c:v>
                </c:pt>
                <c:pt idx="1744">
                  <c:v>9.433962264150943E-3</c:v>
                </c:pt>
                <c:pt idx="1745">
                  <c:v>9.433962264150943E-3</c:v>
                </c:pt>
                <c:pt idx="1746">
                  <c:v>5.8823529411764705E-3</c:v>
                </c:pt>
                <c:pt idx="1747">
                  <c:v>5.8139534883720929E-3</c:v>
                </c:pt>
                <c:pt idx="1748">
                  <c:v>5.9523809523809521E-3</c:v>
                </c:pt>
                <c:pt idx="1749">
                  <c:v>5.9171597633136093E-3</c:v>
                </c:pt>
                <c:pt idx="1750">
                  <c:v>5.7803468208092483E-3</c:v>
                </c:pt>
                <c:pt idx="1751">
                  <c:v>5.9523809523809521E-3</c:v>
                </c:pt>
                <c:pt idx="1752">
                  <c:v>5.8139534883720929E-3</c:v>
                </c:pt>
                <c:pt idx="1753">
                  <c:v>5.7803468208092483E-3</c:v>
                </c:pt>
                <c:pt idx="1754">
                  <c:v>5.9171597633136093E-3</c:v>
                </c:pt>
                <c:pt idx="1755">
                  <c:v>5.9523809523809521E-3</c:v>
                </c:pt>
                <c:pt idx="1756">
                  <c:v>6.2893081761006293E-3</c:v>
                </c:pt>
                <c:pt idx="1757">
                  <c:v>6.2893081761006293E-3</c:v>
                </c:pt>
                <c:pt idx="1758">
                  <c:v>6.1349693251533744E-3</c:v>
                </c:pt>
                <c:pt idx="1759">
                  <c:v>6.2893081761006293E-3</c:v>
                </c:pt>
                <c:pt idx="1760">
                  <c:v>6.2500000000000003E-3</c:v>
                </c:pt>
                <c:pt idx="1761">
                  <c:v>6.1728395061728392E-3</c:v>
                </c:pt>
                <c:pt idx="1762">
                  <c:v>6.1349693251533744E-3</c:v>
                </c:pt>
                <c:pt idx="1763">
                  <c:v>6.1349693251533744E-3</c:v>
                </c:pt>
                <c:pt idx="1764">
                  <c:v>6.1349693251533744E-3</c:v>
                </c:pt>
                <c:pt idx="1765">
                  <c:v>6.1728395061728392E-3</c:v>
                </c:pt>
                <c:pt idx="1766">
                  <c:v>6.7567567567567571E-3</c:v>
                </c:pt>
                <c:pt idx="1767">
                  <c:v>6.7567567567567571E-3</c:v>
                </c:pt>
                <c:pt idx="1768">
                  <c:v>6.6666666666666671E-3</c:v>
                </c:pt>
                <c:pt idx="1769">
                  <c:v>6.8493150684931503E-3</c:v>
                </c:pt>
                <c:pt idx="1770">
                  <c:v>6.8027210884353739E-3</c:v>
                </c:pt>
                <c:pt idx="1771">
                  <c:v>6.8965517241379309E-3</c:v>
                </c:pt>
                <c:pt idx="1772">
                  <c:v>6.8027210884353739E-3</c:v>
                </c:pt>
                <c:pt idx="1773">
                  <c:v>6.6666666666666671E-3</c:v>
                </c:pt>
                <c:pt idx="1774">
                  <c:v>6.7114093959731542E-3</c:v>
                </c:pt>
                <c:pt idx="1775">
                  <c:v>7.1428571428571426E-3</c:v>
                </c:pt>
                <c:pt idx="1776">
                  <c:v>7.0422535211267607E-3</c:v>
                </c:pt>
                <c:pt idx="1777">
                  <c:v>7.0921985815602835E-3</c:v>
                </c:pt>
                <c:pt idx="1778">
                  <c:v>7.2992700729927005E-3</c:v>
                </c:pt>
                <c:pt idx="1779">
                  <c:v>7.1428571428571426E-3</c:v>
                </c:pt>
                <c:pt idx="1780">
                  <c:v>7.1428571428571426E-3</c:v>
                </c:pt>
                <c:pt idx="1781">
                  <c:v>7.0422535211267607E-3</c:v>
                </c:pt>
                <c:pt idx="1782">
                  <c:v>7.246376811594203E-3</c:v>
                </c:pt>
                <c:pt idx="1783">
                  <c:v>7.1428571428571426E-3</c:v>
                </c:pt>
                <c:pt idx="1784">
                  <c:v>7.246376811594203E-3</c:v>
                </c:pt>
                <c:pt idx="1785">
                  <c:v>1.3513513513513514E-2</c:v>
                </c:pt>
                <c:pt idx="1786">
                  <c:v>1.3698630136986301E-2</c:v>
                </c:pt>
                <c:pt idx="1787">
                  <c:v>1.3513513513513514E-2</c:v>
                </c:pt>
                <c:pt idx="1788">
                  <c:v>1.3698630136986301E-2</c:v>
                </c:pt>
                <c:pt idx="1789">
                  <c:v>1.3698630136986301E-2</c:v>
                </c:pt>
                <c:pt idx="1790">
                  <c:v>1.3698630136986301E-2</c:v>
                </c:pt>
                <c:pt idx="1791">
                  <c:v>1.3888888888888888E-2</c:v>
                </c:pt>
                <c:pt idx="1792">
                  <c:v>1.3513513513513514E-2</c:v>
                </c:pt>
                <c:pt idx="1793">
                  <c:v>1.3888888888888888E-2</c:v>
                </c:pt>
                <c:pt idx="1794">
                  <c:v>1.3513513513513514E-2</c:v>
                </c:pt>
                <c:pt idx="1795">
                  <c:v>1.4285714285714285E-2</c:v>
                </c:pt>
                <c:pt idx="1796">
                  <c:v>1.4285714285714285E-2</c:v>
                </c:pt>
                <c:pt idx="1797">
                  <c:v>1.4285714285714285E-2</c:v>
                </c:pt>
                <c:pt idx="1798">
                  <c:v>1.4285714285714285E-2</c:v>
                </c:pt>
                <c:pt idx="1799">
                  <c:v>1.4285714285714285E-2</c:v>
                </c:pt>
                <c:pt idx="1800">
                  <c:v>1.4285714285714285E-2</c:v>
                </c:pt>
                <c:pt idx="1801">
                  <c:v>1.4285714285714285E-2</c:v>
                </c:pt>
                <c:pt idx="1802">
                  <c:v>1.4285714285714285E-2</c:v>
                </c:pt>
                <c:pt idx="1803">
                  <c:v>1.4285714285714285E-2</c:v>
                </c:pt>
                <c:pt idx="1804">
                  <c:v>1.4285714285714285E-2</c:v>
                </c:pt>
                <c:pt idx="1805">
                  <c:v>1.282051282051282E-2</c:v>
                </c:pt>
                <c:pt idx="1806">
                  <c:v>1.2987012987012988E-2</c:v>
                </c:pt>
                <c:pt idx="1807">
                  <c:v>1.2987012987012988E-2</c:v>
                </c:pt>
                <c:pt idx="1808">
                  <c:v>1.2987012987012988E-2</c:v>
                </c:pt>
                <c:pt idx="1809">
                  <c:v>1.282051282051282E-2</c:v>
                </c:pt>
                <c:pt idx="1810">
                  <c:v>1.2987012987012988E-2</c:v>
                </c:pt>
                <c:pt idx="1811">
                  <c:v>1.282051282051282E-2</c:v>
                </c:pt>
                <c:pt idx="1812">
                  <c:v>1.3157894736842105E-2</c:v>
                </c:pt>
                <c:pt idx="1813">
                  <c:v>1.3157894736842105E-2</c:v>
                </c:pt>
                <c:pt idx="1814">
                  <c:v>1.2987012987012988E-2</c:v>
                </c:pt>
                <c:pt idx="1815">
                  <c:v>1.4285714285714285E-2</c:v>
                </c:pt>
                <c:pt idx="1816">
                  <c:v>1.4285714285714285E-2</c:v>
                </c:pt>
                <c:pt idx="1817">
                  <c:v>1.4285714285714285E-2</c:v>
                </c:pt>
                <c:pt idx="1818">
                  <c:v>1.4285714285714285E-2</c:v>
                </c:pt>
                <c:pt idx="1819">
                  <c:v>1.4285714285714285E-2</c:v>
                </c:pt>
                <c:pt idx="1820">
                  <c:v>1.4285714285714285E-2</c:v>
                </c:pt>
                <c:pt idx="1821">
                  <c:v>1.4285714285714285E-2</c:v>
                </c:pt>
                <c:pt idx="1822">
                  <c:v>1.4285714285714285E-2</c:v>
                </c:pt>
                <c:pt idx="1823">
                  <c:v>1.4285714285714285E-2</c:v>
                </c:pt>
                <c:pt idx="1824">
                  <c:v>1.4285714285714285E-2</c:v>
                </c:pt>
                <c:pt idx="1825">
                  <c:v>1.4285714285714285E-2</c:v>
                </c:pt>
                <c:pt idx="1826">
                  <c:v>1.4285714285714285E-2</c:v>
                </c:pt>
                <c:pt idx="1827">
                  <c:v>1.4285714285714285E-2</c:v>
                </c:pt>
                <c:pt idx="1828">
                  <c:v>1.4285714285714285E-2</c:v>
                </c:pt>
                <c:pt idx="1829">
                  <c:v>1.4285714285714285E-2</c:v>
                </c:pt>
                <c:pt idx="1830">
                  <c:v>1.4285714285714285E-2</c:v>
                </c:pt>
                <c:pt idx="1831">
                  <c:v>1.4285714285714285E-2</c:v>
                </c:pt>
                <c:pt idx="1832">
                  <c:v>1.4285714285714285E-2</c:v>
                </c:pt>
                <c:pt idx="1833">
                  <c:v>1.4285714285714285E-2</c:v>
                </c:pt>
                <c:pt idx="1834">
                  <c:v>1.4285714285714285E-2</c:v>
                </c:pt>
                <c:pt idx="1835">
                  <c:v>1.1494252873563218E-2</c:v>
                </c:pt>
                <c:pt idx="1836">
                  <c:v>1.1494252873563218E-2</c:v>
                </c:pt>
                <c:pt idx="1837">
                  <c:v>1.1363636363636364E-2</c:v>
                </c:pt>
                <c:pt idx="1838">
                  <c:v>1.1363636363636364E-2</c:v>
                </c:pt>
                <c:pt idx="1839">
                  <c:v>1.1627906976744186E-2</c:v>
                </c:pt>
                <c:pt idx="1840">
                  <c:v>1.1235955056179775E-2</c:v>
                </c:pt>
                <c:pt idx="1841">
                  <c:v>1.1235955056179775E-2</c:v>
                </c:pt>
                <c:pt idx="1842">
                  <c:v>1.1494252873563218E-2</c:v>
                </c:pt>
                <c:pt idx="1843">
                  <c:v>1.1363636363636364E-2</c:v>
                </c:pt>
                <c:pt idx="1844">
                  <c:v>1.1627906976744186E-2</c:v>
                </c:pt>
                <c:pt idx="1845">
                  <c:v>1.0526315789473684E-2</c:v>
                </c:pt>
                <c:pt idx="1846">
                  <c:v>1.0638297872340425E-2</c:v>
                </c:pt>
                <c:pt idx="1847">
                  <c:v>1.0526315789473684E-2</c:v>
                </c:pt>
                <c:pt idx="1848">
                  <c:v>1.0638297872340425E-2</c:v>
                </c:pt>
                <c:pt idx="1849">
                  <c:v>1.0638297872340425E-2</c:v>
                </c:pt>
                <c:pt idx="1850">
                  <c:v>1.0638297872340425E-2</c:v>
                </c:pt>
                <c:pt idx="1851">
                  <c:v>1.0638297872340425E-2</c:v>
                </c:pt>
                <c:pt idx="1852">
                  <c:v>1.0526315789473684E-2</c:v>
                </c:pt>
                <c:pt idx="1853">
                  <c:v>1.0752688172043012E-2</c:v>
                </c:pt>
                <c:pt idx="1854">
                  <c:v>1.0526315789473684E-2</c:v>
                </c:pt>
              </c:numCache>
            </c:numRef>
          </c:xVal>
          <c:yVal>
            <c:numRef>
              <c:f>output!$S$2:$S$1980</c:f>
              <c:numCache>
                <c:formatCode>General</c:formatCode>
                <c:ptCount val="1979"/>
                <c:pt idx="0">
                  <c:v>0</c:v>
                </c:pt>
                <c:pt idx="1">
                  <c:v>0.4982638888888889</c:v>
                </c:pt>
                <c:pt idx="2">
                  <c:v>0.49895833333333334</c:v>
                </c:pt>
                <c:pt idx="3">
                  <c:v>0.49444444444444446</c:v>
                </c:pt>
                <c:pt idx="4">
                  <c:v>0.50381944444444449</c:v>
                </c:pt>
                <c:pt idx="5">
                  <c:v>0.4934027777777778</c:v>
                </c:pt>
                <c:pt idx="6">
                  <c:v>0.49965277777777778</c:v>
                </c:pt>
                <c:pt idx="7">
                  <c:v>0.50416666666666665</c:v>
                </c:pt>
                <c:pt idx="8">
                  <c:v>0.4982638888888889</c:v>
                </c:pt>
                <c:pt idx="9">
                  <c:v>0.50451388888888882</c:v>
                </c:pt>
                <c:pt idx="10">
                  <c:v>0.44583333333333336</c:v>
                </c:pt>
                <c:pt idx="11">
                  <c:v>0.44618055555555552</c:v>
                </c:pt>
                <c:pt idx="12">
                  <c:v>0.45381944444444444</c:v>
                </c:pt>
                <c:pt idx="13">
                  <c:v>0.44687500000000002</c:v>
                </c:pt>
                <c:pt idx="14">
                  <c:v>0.45451388888888888</c:v>
                </c:pt>
                <c:pt idx="15">
                  <c:v>0.44513888888888886</c:v>
                </c:pt>
                <c:pt idx="16">
                  <c:v>0.44513888888888886</c:v>
                </c:pt>
                <c:pt idx="17">
                  <c:v>0.44548611111111114</c:v>
                </c:pt>
                <c:pt idx="18">
                  <c:v>0.44513888888888886</c:v>
                </c:pt>
                <c:pt idx="19">
                  <c:v>0.45659722222222221</c:v>
                </c:pt>
                <c:pt idx="20">
                  <c:v>0.55868055555555562</c:v>
                </c:pt>
                <c:pt idx="21">
                  <c:v>0.5722222222222223</c:v>
                </c:pt>
                <c:pt idx="22">
                  <c:v>0.56597222222222221</c:v>
                </c:pt>
                <c:pt idx="23">
                  <c:v>0.56527777777777777</c:v>
                </c:pt>
                <c:pt idx="24">
                  <c:v>0.5649305555555556</c:v>
                </c:pt>
                <c:pt idx="25">
                  <c:v>0.5708333333333333</c:v>
                </c:pt>
                <c:pt idx="26">
                  <c:v>0.57152777777777775</c:v>
                </c:pt>
                <c:pt idx="27">
                  <c:v>0.5625</c:v>
                </c:pt>
                <c:pt idx="28">
                  <c:v>0.56631944444444438</c:v>
                </c:pt>
                <c:pt idx="29">
                  <c:v>0.5722222222222223</c:v>
                </c:pt>
                <c:pt idx="30">
                  <c:v>0.74687499999999996</c:v>
                </c:pt>
                <c:pt idx="31">
                  <c:v>0.74131944444444442</c:v>
                </c:pt>
                <c:pt idx="32">
                  <c:v>0.74340277777777775</c:v>
                </c:pt>
                <c:pt idx="33">
                  <c:v>0.74479166666666663</c:v>
                </c:pt>
                <c:pt idx="34">
                  <c:v>0.75937500000000002</c:v>
                </c:pt>
                <c:pt idx="35">
                  <c:v>0.74965277777777772</c:v>
                </c:pt>
                <c:pt idx="36">
                  <c:v>0.75798611111111103</c:v>
                </c:pt>
                <c:pt idx="37">
                  <c:v>0.7597222222222223</c:v>
                </c:pt>
                <c:pt idx="38">
                  <c:v>0.75937500000000002</c:v>
                </c:pt>
                <c:pt idx="39">
                  <c:v>0.7427083333333333</c:v>
                </c:pt>
                <c:pt idx="40">
                  <c:v>0.58229166666666665</c:v>
                </c:pt>
                <c:pt idx="41">
                  <c:v>0.5913194444444444</c:v>
                </c:pt>
                <c:pt idx="42">
                  <c:v>0.58993055555555562</c:v>
                </c:pt>
                <c:pt idx="43">
                  <c:v>0.58263888888888893</c:v>
                </c:pt>
                <c:pt idx="44">
                  <c:v>0.5878472222222223</c:v>
                </c:pt>
                <c:pt idx="45">
                  <c:v>0.5878472222222223</c:v>
                </c:pt>
                <c:pt idx="46">
                  <c:v>0.58229166666666665</c:v>
                </c:pt>
                <c:pt idx="47">
                  <c:v>0.57916666666666672</c:v>
                </c:pt>
                <c:pt idx="48">
                  <c:v>0.59270833333333328</c:v>
                </c:pt>
                <c:pt idx="49">
                  <c:v>0.59201388888888895</c:v>
                </c:pt>
                <c:pt idx="50">
                  <c:v>0.6152777777777777</c:v>
                </c:pt>
                <c:pt idx="51">
                  <c:v>0.6152777777777777</c:v>
                </c:pt>
                <c:pt idx="52">
                  <c:v>0.61215277777777777</c:v>
                </c:pt>
                <c:pt idx="53">
                  <c:v>0.61006944444444444</c:v>
                </c:pt>
                <c:pt idx="54">
                  <c:v>0.609375</c:v>
                </c:pt>
                <c:pt idx="55">
                  <c:v>0.62395833333333328</c:v>
                </c:pt>
                <c:pt idx="56">
                  <c:v>0.61631944444444442</c:v>
                </c:pt>
                <c:pt idx="57">
                  <c:v>0.62222222222222223</c:v>
                </c:pt>
                <c:pt idx="58">
                  <c:v>0.60798611111111112</c:v>
                </c:pt>
                <c:pt idx="59">
                  <c:v>0.61631944444444442</c:v>
                </c:pt>
                <c:pt idx="60">
                  <c:v>0.54513888888888895</c:v>
                </c:pt>
                <c:pt idx="61">
                  <c:v>0.54861111111111105</c:v>
                </c:pt>
                <c:pt idx="62">
                  <c:v>0.54965277777777777</c:v>
                </c:pt>
                <c:pt idx="63">
                  <c:v>0.5493055555555556</c:v>
                </c:pt>
                <c:pt idx="64">
                  <c:v>0.546875</c:v>
                </c:pt>
                <c:pt idx="65">
                  <c:v>0.54826388888888888</c:v>
                </c:pt>
                <c:pt idx="66">
                  <c:v>0.54340277777777779</c:v>
                </c:pt>
                <c:pt idx="67">
                  <c:v>0.55381944444444442</c:v>
                </c:pt>
                <c:pt idx="68">
                  <c:v>0.54340277777777779</c:v>
                </c:pt>
                <c:pt idx="69">
                  <c:v>0.54756944444444444</c:v>
                </c:pt>
                <c:pt idx="70">
                  <c:v>0.47916666666666669</c:v>
                </c:pt>
                <c:pt idx="71">
                  <c:v>0.48194444444444445</c:v>
                </c:pt>
                <c:pt idx="72">
                  <c:v>0.49027777777777781</c:v>
                </c:pt>
                <c:pt idx="73">
                  <c:v>0.48472222222222222</c:v>
                </c:pt>
                <c:pt idx="74">
                  <c:v>0.48819444444444449</c:v>
                </c:pt>
                <c:pt idx="75">
                  <c:v>0.48055555555555551</c:v>
                </c:pt>
                <c:pt idx="76">
                  <c:v>0.48055555555555551</c:v>
                </c:pt>
                <c:pt idx="77">
                  <c:v>0.48993055555555554</c:v>
                </c:pt>
                <c:pt idx="78">
                  <c:v>0.49131944444444448</c:v>
                </c:pt>
                <c:pt idx="79">
                  <c:v>0.47986111111111113</c:v>
                </c:pt>
                <c:pt idx="80">
                  <c:v>0.44340277777777781</c:v>
                </c:pt>
                <c:pt idx="81">
                  <c:v>0.43402777777777779</c:v>
                </c:pt>
                <c:pt idx="82">
                  <c:v>0.43437500000000001</c:v>
                </c:pt>
                <c:pt idx="83">
                  <c:v>0.44062499999999999</c:v>
                </c:pt>
                <c:pt idx="84">
                  <c:v>0.44270833333333331</c:v>
                </c:pt>
                <c:pt idx="85">
                  <c:v>0.43854166666666666</c:v>
                </c:pt>
                <c:pt idx="86">
                  <c:v>0.43715277777777778</c:v>
                </c:pt>
                <c:pt idx="87">
                  <c:v>0.4375</c:v>
                </c:pt>
                <c:pt idx="88">
                  <c:v>0.44201388888888887</c:v>
                </c:pt>
                <c:pt idx="89">
                  <c:v>0.44201388888888887</c:v>
                </c:pt>
                <c:pt idx="90">
                  <c:v>0.5708333333333333</c:v>
                </c:pt>
                <c:pt idx="91">
                  <c:v>0.57708333333333328</c:v>
                </c:pt>
                <c:pt idx="92">
                  <c:v>0.57743055555555556</c:v>
                </c:pt>
                <c:pt idx="93">
                  <c:v>0.57743055555555556</c:v>
                </c:pt>
                <c:pt idx="94">
                  <c:v>0.57256944444444435</c:v>
                </c:pt>
                <c:pt idx="95">
                  <c:v>0.58090277777777777</c:v>
                </c:pt>
                <c:pt idx="96">
                  <c:v>0.57777777777777772</c:v>
                </c:pt>
                <c:pt idx="97">
                  <c:v>0.57291666666666663</c:v>
                </c:pt>
                <c:pt idx="98">
                  <c:v>0.57118055555555558</c:v>
                </c:pt>
                <c:pt idx="99">
                  <c:v>0.58263888888888893</c:v>
                </c:pt>
                <c:pt idx="100">
                  <c:v>0.57777777777777772</c:v>
                </c:pt>
                <c:pt idx="101">
                  <c:v>0.57638888888888895</c:v>
                </c:pt>
                <c:pt idx="102">
                  <c:v>0.57048611111111103</c:v>
                </c:pt>
                <c:pt idx="103">
                  <c:v>0.57465277777777779</c:v>
                </c:pt>
                <c:pt idx="104">
                  <c:v>0.5649305555555556</c:v>
                </c:pt>
                <c:pt idx="105">
                  <c:v>0.57395833333333335</c:v>
                </c:pt>
                <c:pt idx="106">
                  <c:v>0.57604166666666667</c:v>
                </c:pt>
                <c:pt idx="107">
                  <c:v>0.5722222222222223</c:v>
                </c:pt>
                <c:pt idx="108">
                  <c:v>0.56562500000000004</c:v>
                </c:pt>
                <c:pt idx="109">
                  <c:v>0.57777777777777772</c:v>
                </c:pt>
                <c:pt idx="110">
                  <c:v>0.765625</c:v>
                </c:pt>
                <c:pt idx="111">
                  <c:v>0.76249999999999996</c:v>
                </c:pt>
                <c:pt idx="112">
                  <c:v>0.77361111111111103</c:v>
                </c:pt>
                <c:pt idx="113">
                  <c:v>0.76006944444444435</c:v>
                </c:pt>
                <c:pt idx="114">
                  <c:v>0.75937500000000002</c:v>
                </c:pt>
                <c:pt idx="115">
                  <c:v>0.77500000000000002</c:v>
                </c:pt>
                <c:pt idx="116">
                  <c:v>0.7572916666666667</c:v>
                </c:pt>
                <c:pt idx="117">
                  <c:v>0.7753472222222223</c:v>
                </c:pt>
                <c:pt idx="118">
                  <c:v>0.7788194444444444</c:v>
                </c:pt>
                <c:pt idx="119">
                  <c:v>0.7788194444444444</c:v>
                </c:pt>
                <c:pt idx="120">
                  <c:v>0.47951388888888885</c:v>
                </c:pt>
                <c:pt idx="121">
                  <c:v>0.49166666666666664</c:v>
                </c:pt>
                <c:pt idx="122">
                  <c:v>0.48854166666666665</c:v>
                </c:pt>
                <c:pt idx="123">
                  <c:v>0.48854166666666665</c:v>
                </c:pt>
                <c:pt idx="124">
                  <c:v>0.48090277777777779</c:v>
                </c:pt>
                <c:pt idx="125">
                  <c:v>0.48819444444444449</c:v>
                </c:pt>
                <c:pt idx="126">
                  <c:v>0.4861111111111111</c:v>
                </c:pt>
                <c:pt idx="127">
                  <c:v>0.48090277777777779</c:v>
                </c:pt>
                <c:pt idx="128">
                  <c:v>0.47916666666666669</c:v>
                </c:pt>
                <c:pt idx="129">
                  <c:v>0.48298611111111112</c:v>
                </c:pt>
                <c:pt idx="130">
                  <c:v>0.43645833333333334</c:v>
                </c:pt>
                <c:pt idx="131">
                  <c:v>0.43402777777777779</c:v>
                </c:pt>
                <c:pt idx="132">
                  <c:v>0.43715277777777778</c:v>
                </c:pt>
                <c:pt idx="133">
                  <c:v>0.43437500000000001</c:v>
                </c:pt>
                <c:pt idx="134">
                  <c:v>0.43854166666666666</c:v>
                </c:pt>
                <c:pt idx="135">
                  <c:v>0.43506944444444445</c:v>
                </c:pt>
                <c:pt idx="136">
                  <c:v>0.43819444444444444</c:v>
                </c:pt>
                <c:pt idx="137">
                  <c:v>0.43611111111111112</c:v>
                </c:pt>
                <c:pt idx="138">
                  <c:v>0.43402777777777779</c:v>
                </c:pt>
                <c:pt idx="139">
                  <c:v>0.43437500000000001</c:v>
                </c:pt>
                <c:pt idx="140">
                  <c:v>0.66145833333333337</c:v>
                </c:pt>
                <c:pt idx="141">
                  <c:v>0.64826388888888897</c:v>
                </c:pt>
                <c:pt idx="142">
                  <c:v>0.64965277777777775</c:v>
                </c:pt>
                <c:pt idx="143">
                  <c:v>0.64687499999999998</c:v>
                </c:pt>
                <c:pt idx="144">
                  <c:v>0.64965277777777775</c:v>
                </c:pt>
                <c:pt idx="145">
                  <c:v>0.65972222222222221</c:v>
                </c:pt>
                <c:pt idx="146">
                  <c:v>0.65902777777777777</c:v>
                </c:pt>
                <c:pt idx="147">
                  <c:v>0.6489583333333333</c:v>
                </c:pt>
                <c:pt idx="148">
                  <c:v>0.64722222222222225</c:v>
                </c:pt>
                <c:pt idx="149">
                  <c:v>0.65902777777777777</c:v>
                </c:pt>
                <c:pt idx="150">
                  <c:v>0.47638888888888886</c:v>
                </c:pt>
                <c:pt idx="151">
                  <c:v>0.4861111111111111</c:v>
                </c:pt>
                <c:pt idx="152">
                  <c:v>0.47847222222222219</c:v>
                </c:pt>
                <c:pt idx="153">
                  <c:v>0.47881944444444446</c:v>
                </c:pt>
                <c:pt idx="154">
                  <c:v>0.48576388888888888</c:v>
                </c:pt>
                <c:pt idx="155">
                  <c:v>0.47604166666666664</c:v>
                </c:pt>
                <c:pt idx="156">
                  <c:v>0.47881944444444446</c:v>
                </c:pt>
                <c:pt idx="157">
                  <c:v>0.48229166666666667</c:v>
                </c:pt>
                <c:pt idx="158">
                  <c:v>0.48229166666666667</c:v>
                </c:pt>
                <c:pt idx="159">
                  <c:v>0.43229166666666669</c:v>
                </c:pt>
                <c:pt idx="160">
                  <c:v>0.43645833333333334</c:v>
                </c:pt>
                <c:pt idx="161">
                  <c:v>0.43506944444444445</c:v>
                </c:pt>
                <c:pt idx="162">
                  <c:v>0.43368055555555551</c:v>
                </c:pt>
                <c:pt idx="163">
                  <c:v>0.43437500000000001</c:v>
                </c:pt>
                <c:pt idx="164">
                  <c:v>0.43506944444444445</c:v>
                </c:pt>
                <c:pt idx="165">
                  <c:v>0.43298611111111113</c:v>
                </c:pt>
                <c:pt idx="166">
                  <c:v>0.43645833333333334</c:v>
                </c:pt>
                <c:pt idx="167">
                  <c:v>0.43298611111111113</c:v>
                </c:pt>
                <c:pt idx="168">
                  <c:v>0.4375</c:v>
                </c:pt>
                <c:pt idx="169">
                  <c:v>0.50590277777777781</c:v>
                </c:pt>
                <c:pt idx="170">
                  <c:v>0.51284722222222223</c:v>
                </c:pt>
                <c:pt idx="171">
                  <c:v>0.51354166666666667</c:v>
                </c:pt>
                <c:pt idx="172">
                  <c:v>0.5072916666666667</c:v>
                </c:pt>
                <c:pt idx="173">
                  <c:v>0.51249999999999996</c:v>
                </c:pt>
                <c:pt idx="174">
                  <c:v>0.50937500000000002</c:v>
                </c:pt>
                <c:pt idx="175">
                  <c:v>0.51597222222222217</c:v>
                </c:pt>
                <c:pt idx="176">
                  <c:v>0.51249999999999996</c:v>
                </c:pt>
                <c:pt idx="177">
                  <c:v>0.51041666666666663</c:v>
                </c:pt>
                <c:pt idx="178">
                  <c:v>0.51527777777777783</c:v>
                </c:pt>
                <c:pt idx="179">
                  <c:v>0.62777777777777777</c:v>
                </c:pt>
                <c:pt idx="180">
                  <c:v>0.62708333333333333</c:v>
                </c:pt>
                <c:pt idx="181">
                  <c:v>0.63159722222222225</c:v>
                </c:pt>
                <c:pt idx="182">
                  <c:v>0.61493055555555565</c:v>
                </c:pt>
                <c:pt idx="183">
                  <c:v>0.61562499999999998</c:v>
                </c:pt>
                <c:pt idx="184">
                  <c:v>0.62812500000000004</c:v>
                </c:pt>
                <c:pt idx="185">
                  <c:v>0.6322916666666667</c:v>
                </c:pt>
                <c:pt idx="186">
                  <c:v>0.63958333333333328</c:v>
                </c:pt>
                <c:pt idx="187">
                  <c:v>0.62604166666666672</c:v>
                </c:pt>
                <c:pt idx="188">
                  <c:v>0.6309027777777777</c:v>
                </c:pt>
                <c:pt idx="189">
                  <c:v>0.55833333333333335</c:v>
                </c:pt>
                <c:pt idx="190">
                  <c:v>0.55972222222222223</c:v>
                </c:pt>
                <c:pt idx="191">
                  <c:v>0.57326388888888891</c:v>
                </c:pt>
                <c:pt idx="192">
                  <c:v>0.57256944444444435</c:v>
                </c:pt>
                <c:pt idx="193">
                  <c:v>0.56562500000000004</c:v>
                </c:pt>
                <c:pt idx="194">
                  <c:v>0.56527777777777777</c:v>
                </c:pt>
                <c:pt idx="195">
                  <c:v>0.57326388888888891</c:v>
                </c:pt>
                <c:pt idx="196">
                  <c:v>0.56180555555555556</c:v>
                </c:pt>
                <c:pt idx="197">
                  <c:v>0.56076388888888895</c:v>
                </c:pt>
                <c:pt idx="198">
                  <c:v>0.57048611111111103</c:v>
                </c:pt>
                <c:pt idx="199">
                  <c:v>0.84305555555555556</c:v>
                </c:pt>
                <c:pt idx="200">
                  <c:v>0.83263888888888893</c:v>
                </c:pt>
                <c:pt idx="201">
                  <c:v>0.84409722222222228</c:v>
                </c:pt>
                <c:pt idx="202">
                  <c:v>0.859375</c:v>
                </c:pt>
                <c:pt idx="203">
                  <c:v>0.85902777777777772</c:v>
                </c:pt>
                <c:pt idx="204">
                  <c:v>0.84409722222222228</c:v>
                </c:pt>
                <c:pt idx="205">
                  <c:v>0.84895833333333337</c:v>
                </c:pt>
                <c:pt idx="206">
                  <c:v>0.84652777777777777</c:v>
                </c:pt>
                <c:pt idx="207">
                  <c:v>0.84826388888888893</c:v>
                </c:pt>
                <c:pt idx="208">
                  <c:v>0.84444444444444444</c:v>
                </c:pt>
                <c:pt idx="209">
                  <c:v>0.67326388888888888</c:v>
                </c:pt>
                <c:pt idx="210">
                  <c:v>0.67361111111111105</c:v>
                </c:pt>
                <c:pt idx="211">
                  <c:v>0.66319444444444442</c:v>
                </c:pt>
                <c:pt idx="212">
                  <c:v>0.67534722222222221</c:v>
                </c:pt>
                <c:pt idx="213">
                  <c:v>0.66493055555555558</c:v>
                </c:pt>
                <c:pt idx="214">
                  <c:v>0.66493055555555558</c:v>
                </c:pt>
                <c:pt idx="215">
                  <c:v>0.66319444444444442</c:v>
                </c:pt>
                <c:pt idx="216">
                  <c:v>0.67256944444444444</c:v>
                </c:pt>
                <c:pt idx="217">
                  <c:v>0.67534722222222221</c:v>
                </c:pt>
                <c:pt idx="218">
                  <c:v>0.67256944444444444</c:v>
                </c:pt>
                <c:pt idx="219">
                  <c:v>1.2954861111111111</c:v>
                </c:pt>
                <c:pt idx="220">
                  <c:v>1.2954861111111111</c:v>
                </c:pt>
                <c:pt idx="221">
                  <c:v>1.2954861111111111</c:v>
                </c:pt>
                <c:pt idx="222">
                  <c:v>1.2958333333333334</c:v>
                </c:pt>
                <c:pt idx="223">
                  <c:v>1.2954861111111111</c:v>
                </c:pt>
                <c:pt idx="224">
                  <c:v>1.2954861111111111</c:v>
                </c:pt>
                <c:pt idx="225">
                  <c:v>1.2954861111111111</c:v>
                </c:pt>
                <c:pt idx="226">
                  <c:v>1.2954861111111111</c:v>
                </c:pt>
                <c:pt idx="227">
                  <c:v>1.2958333333333334</c:v>
                </c:pt>
                <c:pt idx="228">
                  <c:v>1.2951388888888888</c:v>
                </c:pt>
                <c:pt idx="229">
                  <c:v>0.79201388888888891</c:v>
                </c:pt>
                <c:pt idx="230">
                  <c:v>0.79374999999999996</c:v>
                </c:pt>
                <c:pt idx="231">
                  <c:v>0.79583333333333328</c:v>
                </c:pt>
                <c:pt idx="232">
                  <c:v>0.79131944444444435</c:v>
                </c:pt>
                <c:pt idx="233">
                  <c:v>0.79861111111111105</c:v>
                </c:pt>
                <c:pt idx="234">
                  <c:v>0.79548611111111112</c:v>
                </c:pt>
                <c:pt idx="235">
                  <c:v>0.78020833333333328</c:v>
                </c:pt>
                <c:pt idx="236">
                  <c:v>0.79131944444444435</c:v>
                </c:pt>
                <c:pt idx="237">
                  <c:v>0.78020833333333328</c:v>
                </c:pt>
                <c:pt idx="238">
                  <c:v>0.79270833333333335</c:v>
                </c:pt>
                <c:pt idx="239">
                  <c:v>0.64201388888888888</c:v>
                </c:pt>
                <c:pt idx="240">
                  <c:v>0.64131944444444444</c:v>
                </c:pt>
                <c:pt idx="241">
                  <c:v>0.64513888888888893</c:v>
                </c:pt>
                <c:pt idx="242">
                  <c:v>0.63715277777777779</c:v>
                </c:pt>
                <c:pt idx="243">
                  <c:v>0.640625</c:v>
                </c:pt>
                <c:pt idx="244">
                  <c:v>0.640625</c:v>
                </c:pt>
                <c:pt idx="245">
                  <c:v>0.63645833333333335</c:v>
                </c:pt>
                <c:pt idx="246">
                  <c:v>0.64513888888888893</c:v>
                </c:pt>
                <c:pt idx="247">
                  <c:v>0.63715277777777779</c:v>
                </c:pt>
                <c:pt idx="248">
                  <c:v>0.63784722222222223</c:v>
                </c:pt>
                <c:pt idx="249">
                  <c:v>0.72881944444444435</c:v>
                </c:pt>
                <c:pt idx="250">
                  <c:v>0.73993055555555565</c:v>
                </c:pt>
                <c:pt idx="251">
                  <c:v>0.74652777777777779</c:v>
                </c:pt>
                <c:pt idx="252">
                  <c:v>0.73263888888888895</c:v>
                </c:pt>
                <c:pt idx="253">
                  <c:v>0.73958333333333337</c:v>
                </c:pt>
                <c:pt idx="254">
                  <c:v>0.7402777777777777</c:v>
                </c:pt>
                <c:pt idx="255">
                  <c:v>0.74513888888888891</c:v>
                </c:pt>
                <c:pt idx="256">
                  <c:v>0.74513888888888891</c:v>
                </c:pt>
                <c:pt idx="257">
                  <c:v>0.74618055555555562</c:v>
                </c:pt>
                <c:pt idx="258">
                  <c:v>0.7427083333333333</c:v>
                </c:pt>
                <c:pt idx="259">
                  <c:v>0.60520833333333335</c:v>
                </c:pt>
                <c:pt idx="260">
                  <c:v>0.5996527777777777</c:v>
                </c:pt>
                <c:pt idx="261">
                  <c:v>0.61076388888888888</c:v>
                </c:pt>
                <c:pt idx="262">
                  <c:v>0.61076388888888888</c:v>
                </c:pt>
                <c:pt idx="263">
                  <c:v>0.59930555555555565</c:v>
                </c:pt>
                <c:pt idx="264">
                  <c:v>0.5996527777777777</c:v>
                </c:pt>
                <c:pt idx="265">
                  <c:v>0.61041666666666672</c:v>
                </c:pt>
                <c:pt idx="266">
                  <c:v>0.60659722222222223</c:v>
                </c:pt>
                <c:pt idx="267">
                  <c:v>0.61111111111111105</c:v>
                </c:pt>
                <c:pt idx="268">
                  <c:v>0.6934027777777777</c:v>
                </c:pt>
                <c:pt idx="269">
                  <c:v>0.69548611111111103</c:v>
                </c:pt>
                <c:pt idx="270">
                  <c:v>0.69895833333333335</c:v>
                </c:pt>
                <c:pt idx="271">
                  <c:v>0.70868055555555565</c:v>
                </c:pt>
                <c:pt idx="272">
                  <c:v>0.70729166666666665</c:v>
                </c:pt>
                <c:pt idx="273">
                  <c:v>0.6934027777777777</c:v>
                </c:pt>
                <c:pt idx="274">
                  <c:v>0.69409722222222225</c:v>
                </c:pt>
                <c:pt idx="275">
                  <c:v>0.6958333333333333</c:v>
                </c:pt>
                <c:pt idx="276">
                  <c:v>0.6934027777777777</c:v>
                </c:pt>
                <c:pt idx="277">
                  <c:v>0.70833333333333337</c:v>
                </c:pt>
                <c:pt idx="278">
                  <c:v>0.58576388888888897</c:v>
                </c:pt>
                <c:pt idx="279">
                  <c:v>0.58090277777777777</c:v>
                </c:pt>
                <c:pt idx="280">
                  <c:v>0.58680555555555558</c:v>
                </c:pt>
                <c:pt idx="281">
                  <c:v>0.58854166666666663</c:v>
                </c:pt>
                <c:pt idx="282">
                  <c:v>0.59201388888888895</c:v>
                </c:pt>
                <c:pt idx="283">
                  <c:v>0.58090277777777777</c:v>
                </c:pt>
                <c:pt idx="284">
                  <c:v>0.58993055555555562</c:v>
                </c:pt>
                <c:pt idx="285">
                  <c:v>0.58090277777777777</c:v>
                </c:pt>
                <c:pt idx="286">
                  <c:v>0.58958333333333335</c:v>
                </c:pt>
                <c:pt idx="287">
                  <c:v>0.59201388888888895</c:v>
                </c:pt>
                <c:pt idx="288">
                  <c:v>0.68298611111111107</c:v>
                </c:pt>
                <c:pt idx="289">
                  <c:v>0.68194444444444435</c:v>
                </c:pt>
                <c:pt idx="290">
                  <c:v>0.67465277777777777</c:v>
                </c:pt>
                <c:pt idx="291">
                  <c:v>0.6802083333333333</c:v>
                </c:pt>
                <c:pt idx="292">
                  <c:v>0.68263888888888891</c:v>
                </c:pt>
                <c:pt idx="293">
                  <c:v>0.68090277777777775</c:v>
                </c:pt>
                <c:pt idx="294">
                  <c:v>0.67326388888888888</c:v>
                </c:pt>
                <c:pt idx="295">
                  <c:v>0.67673611111111109</c:v>
                </c:pt>
                <c:pt idx="296">
                  <c:v>0.68263888888888891</c:v>
                </c:pt>
                <c:pt idx="297">
                  <c:v>0.67465277777777777</c:v>
                </c:pt>
                <c:pt idx="298">
                  <c:v>0.57534722222222223</c:v>
                </c:pt>
                <c:pt idx="299">
                  <c:v>0.56180555555555556</c:v>
                </c:pt>
                <c:pt idx="300">
                  <c:v>0.57534722222222223</c:v>
                </c:pt>
                <c:pt idx="301">
                  <c:v>0.57152777777777775</c:v>
                </c:pt>
                <c:pt idx="302">
                  <c:v>0.57118055555555558</c:v>
                </c:pt>
                <c:pt idx="303">
                  <c:v>0.56180555555555556</c:v>
                </c:pt>
                <c:pt idx="304">
                  <c:v>0.57604166666666667</c:v>
                </c:pt>
                <c:pt idx="305">
                  <c:v>0.57604166666666667</c:v>
                </c:pt>
                <c:pt idx="306">
                  <c:v>0.57361111111111107</c:v>
                </c:pt>
                <c:pt idx="307">
                  <c:v>0.57534722222222223</c:v>
                </c:pt>
                <c:pt idx="308">
                  <c:v>0.6479166666666667</c:v>
                </c:pt>
                <c:pt idx="309">
                  <c:v>0.64583333333333337</c:v>
                </c:pt>
                <c:pt idx="310">
                  <c:v>0.63194444444444442</c:v>
                </c:pt>
                <c:pt idx="311">
                  <c:v>0.63958333333333328</c:v>
                </c:pt>
                <c:pt idx="312">
                  <c:v>0.64861111111111103</c:v>
                </c:pt>
                <c:pt idx="313">
                  <c:v>0.64826388888888897</c:v>
                </c:pt>
                <c:pt idx="314">
                  <c:v>0.63159722222222225</c:v>
                </c:pt>
                <c:pt idx="315">
                  <c:v>0.64861111111111103</c:v>
                </c:pt>
                <c:pt idx="316">
                  <c:v>0.63194444444444442</c:v>
                </c:pt>
                <c:pt idx="317">
                  <c:v>0.63194444444444442</c:v>
                </c:pt>
                <c:pt idx="318">
                  <c:v>0.54722222222222228</c:v>
                </c:pt>
                <c:pt idx="319">
                  <c:v>0.54201388888888891</c:v>
                </c:pt>
                <c:pt idx="320">
                  <c:v>0.54756944444444444</c:v>
                </c:pt>
                <c:pt idx="321">
                  <c:v>0.54201388888888891</c:v>
                </c:pt>
                <c:pt idx="322">
                  <c:v>0.54409722222222223</c:v>
                </c:pt>
                <c:pt idx="323">
                  <c:v>0.54201388888888891</c:v>
                </c:pt>
                <c:pt idx="324">
                  <c:v>0.54722222222222228</c:v>
                </c:pt>
                <c:pt idx="325">
                  <c:v>0.54201388888888891</c:v>
                </c:pt>
                <c:pt idx="326">
                  <c:v>0.54895833333333333</c:v>
                </c:pt>
                <c:pt idx="327">
                  <c:v>0.54826388888888888</c:v>
                </c:pt>
                <c:pt idx="328">
                  <c:v>0.72743055555555558</c:v>
                </c:pt>
                <c:pt idx="329">
                  <c:v>0.7319444444444444</c:v>
                </c:pt>
                <c:pt idx="330">
                  <c:v>0.7260416666666667</c:v>
                </c:pt>
                <c:pt idx="331">
                  <c:v>0.71458333333333335</c:v>
                </c:pt>
                <c:pt idx="332">
                  <c:v>0.73229166666666667</c:v>
                </c:pt>
                <c:pt idx="333">
                  <c:v>0.72881944444444435</c:v>
                </c:pt>
                <c:pt idx="334">
                  <c:v>0.72361111111111109</c:v>
                </c:pt>
                <c:pt idx="335">
                  <c:v>0.7246527777777777</c:v>
                </c:pt>
                <c:pt idx="336">
                  <c:v>0.71493055555555562</c:v>
                </c:pt>
                <c:pt idx="337">
                  <c:v>0.72638888888888897</c:v>
                </c:pt>
                <c:pt idx="338">
                  <c:v>0.46597222222222218</c:v>
                </c:pt>
                <c:pt idx="339">
                  <c:v>0.47743055555555552</c:v>
                </c:pt>
                <c:pt idx="340">
                  <c:v>0.47638888888888886</c:v>
                </c:pt>
                <c:pt idx="341">
                  <c:v>0.47326388888888887</c:v>
                </c:pt>
                <c:pt idx="342">
                  <c:v>0.46527777777777779</c:v>
                </c:pt>
                <c:pt idx="343">
                  <c:v>0.46979166666666666</c:v>
                </c:pt>
                <c:pt idx="344">
                  <c:v>0.47708333333333336</c:v>
                </c:pt>
                <c:pt idx="345">
                  <c:v>0.4777777777777778</c:v>
                </c:pt>
                <c:pt idx="346">
                  <c:v>0.47743055555555552</c:v>
                </c:pt>
                <c:pt idx="347">
                  <c:v>0.4777777777777778</c:v>
                </c:pt>
                <c:pt idx="348">
                  <c:v>0.43020833333333336</c:v>
                </c:pt>
                <c:pt idx="349">
                  <c:v>0.4284722222222222</c:v>
                </c:pt>
                <c:pt idx="350">
                  <c:v>0.43020833333333336</c:v>
                </c:pt>
                <c:pt idx="351">
                  <c:v>0.42916666666666664</c:v>
                </c:pt>
                <c:pt idx="352">
                  <c:v>0.43055555555555552</c:v>
                </c:pt>
                <c:pt idx="353">
                  <c:v>0.42638888888888887</c:v>
                </c:pt>
                <c:pt idx="354">
                  <c:v>0.42604166666666665</c:v>
                </c:pt>
                <c:pt idx="355">
                  <c:v>0.43194444444444446</c:v>
                </c:pt>
                <c:pt idx="356">
                  <c:v>0.4284722222222222</c:v>
                </c:pt>
                <c:pt idx="357">
                  <c:v>0.43055555555555552</c:v>
                </c:pt>
                <c:pt idx="358">
                  <c:v>0.5444444444444444</c:v>
                </c:pt>
                <c:pt idx="359">
                  <c:v>0.5385416666666667</c:v>
                </c:pt>
                <c:pt idx="360">
                  <c:v>0.53298611111111116</c:v>
                </c:pt>
                <c:pt idx="361">
                  <c:v>0.5444444444444444</c:v>
                </c:pt>
                <c:pt idx="362">
                  <c:v>0.54201388888888891</c:v>
                </c:pt>
                <c:pt idx="363">
                  <c:v>0.53645833333333337</c:v>
                </c:pt>
                <c:pt idx="364">
                  <c:v>0.53993055555555558</c:v>
                </c:pt>
                <c:pt idx="365">
                  <c:v>0.54548611111111112</c:v>
                </c:pt>
                <c:pt idx="366">
                  <c:v>0.54583333333333328</c:v>
                </c:pt>
                <c:pt idx="367">
                  <c:v>0.54027777777777775</c:v>
                </c:pt>
                <c:pt idx="368">
                  <c:v>0.61111111111111105</c:v>
                </c:pt>
                <c:pt idx="369">
                  <c:v>0.61076388888888888</c:v>
                </c:pt>
                <c:pt idx="370">
                  <c:v>0.60659722222222223</c:v>
                </c:pt>
                <c:pt idx="371">
                  <c:v>0.62291666666666667</c:v>
                </c:pt>
                <c:pt idx="372">
                  <c:v>0.6152777777777777</c:v>
                </c:pt>
                <c:pt idx="373">
                  <c:v>0.62361111111111112</c:v>
                </c:pt>
                <c:pt idx="374">
                  <c:v>0.60729166666666667</c:v>
                </c:pt>
                <c:pt idx="375">
                  <c:v>0.62534722222222228</c:v>
                </c:pt>
                <c:pt idx="376">
                  <c:v>0.60868055555555556</c:v>
                </c:pt>
                <c:pt idx="377">
                  <c:v>0.61250000000000004</c:v>
                </c:pt>
                <c:pt idx="378">
                  <c:v>0.47951388888888885</c:v>
                </c:pt>
                <c:pt idx="379">
                  <c:v>0.48923611111111115</c:v>
                </c:pt>
                <c:pt idx="380">
                  <c:v>0.48715277777777782</c:v>
                </c:pt>
                <c:pt idx="381">
                  <c:v>0.48854166666666665</c:v>
                </c:pt>
                <c:pt idx="382">
                  <c:v>0.48159722222222218</c:v>
                </c:pt>
                <c:pt idx="383">
                  <c:v>0.47916666666666669</c:v>
                </c:pt>
                <c:pt idx="384">
                  <c:v>0.47916666666666669</c:v>
                </c:pt>
                <c:pt idx="385">
                  <c:v>0.48090277777777779</c:v>
                </c:pt>
                <c:pt idx="386">
                  <c:v>0.48715277777777782</c:v>
                </c:pt>
                <c:pt idx="387">
                  <c:v>0.4826388888888889</c:v>
                </c:pt>
                <c:pt idx="388">
                  <c:v>0.43437500000000001</c:v>
                </c:pt>
                <c:pt idx="389">
                  <c:v>0.44270833333333331</c:v>
                </c:pt>
                <c:pt idx="390">
                  <c:v>0.44166666666666665</c:v>
                </c:pt>
                <c:pt idx="391">
                  <c:v>0.4392361111111111</c:v>
                </c:pt>
                <c:pt idx="392">
                  <c:v>0.43541666666666667</c:v>
                </c:pt>
                <c:pt idx="393">
                  <c:v>0.43819444444444444</c:v>
                </c:pt>
                <c:pt idx="394">
                  <c:v>0.43854166666666666</c:v>
                </c:pt>
                <c:pt idx="395">
                  <c:v>0.43437500000000001</c:v>
                </c:pt>
                <c:pt idx="396">
                  <c:v>0.43819444444444444</c:v>
                </c:pt>
                <c:pt idx="397">
                  <c:v>0.43645833333333334</c:v>
                </c:pt>
                <c:pt idx="398">
                  <c:v>0.4128472222222222</c:v>
                </c:pt>
                <c:pt idx="399">
                  <c:v>0.56423611111111105</c:v>
                </c:pt>
                <c:pt idx="400">
                  <c:v>0.56423611111111105</c:v>
                </c:pt>
                <c:pt idx="401">
                  <c:v>0.56597222222222221</c:v>
                </c:pt>
                <c:pt idx="402">
                  <c:v>0.56527777777777777</c:v>
                </c:pt>
                <c:pt idx="403">
                  <c:v>0.57361111111111107</c:v>
                </c:pt>
                <c:pt idx="404">
                  <c:v>0.57604166666666667</c:v>
                </c:pt>
                <c:pt idx="405">
                  <c:v>0.56562500000000004</c:v>
                </c:pt>
                <c:pt idx="406">
                  <c:v>0.57638888888888895</c:v>
                </c:pt>
                <c:pt idx="407">
                  <c:v>0.57326388888888891</c:v>
                </c:pt>
                <c:pt idx="408">
                  <c:v>0.546875</c:v>
                </c:pt>
                <c:pt idx="409">
                  <c:v>0.5444444444444444</c:v>
                </c:pt>
                <c:pt idx="410">
                  <c:v>0.55555555555555558</c:v>
                </c:pt>
                <c:pt idx="411">
                  <c:v>0.54548611111111112</c:v>
                </c:pt>
                <c:pt idx="412">
                  <c:v>0.54895833333333333</c:v>
                </c:pt>
                <c:pt idx="413">
                  <c:v>0.54270833333333335</c:v>
                </c:pt>
                <c:pt idx="414">
                  <c:v>0.55451388888888897</c:v>
                </c:pt>
                <c:pt idx="415">
                  <c:v>0.54826388888888888</c:v>
                </c:pt>
                <c:pt idx="416">
                  <c:v>0.5444444444444444</c:v>
                </c:pt>
                <c:pt idx="417">
                  <c:v>0</c:v>
                </c:pt>
                <c:pt idx="418">
                  <c:v>0.48958333333333331</c:v>
                </c:pt>
                <c:pt idx="419">
                  <c:v>0.49166666666666664</c:v>
                </c:pt>
                <c:pt idx="420">
                  <c:v>0.48715277777777782</c:v>
                </c:pt>
                <c:pt idx="421">
                  <c:v>0.48854166666666665</c:v>
                </c:pt>
                <c:pt idx="422">
                  <c:v>0.47916666666666669</c:v>
                </c:pt>
                <c:pt idx="423">
                  <c:v>0.48888888888888887</c:v>
                </c:pt>
                <c:pt idx="424">
                  <c:v>0.47986111111111113</c:v>
                </c:pt>
                <c:pt idx="425">
                  <c:v>0.48784722222222221</c:v>
                </c:pt>
                <c:pt idx="426">
                  <c:v>0.48576388888888888</c:v>
                </c:pt>
                <c:pt idx="427">
                  <c:v>0.48090277777777779</c:v>
                </c:pt>
                <c:pt idx="428">
                  <c:v>0.44340277777777781</c:v>
                </c:pt>
                <c:pt idx="429">
                  <c:v>0.4357638888888889</c:v>
                </c:pt>
                <c:pt idx="430">
                  <c:v>0.43854166666666666</c:v>
                </c:pt>
                <c:pt idx="431">
                  <c:v>0.43854166666666666</c:v>
                </c:pt>
                <c:pt idx="432">
                  <c:v>0.44062499999999999</c:v>
                </c:pt>
                <c:pt idx="433">
                  <c:v>0.44374999999999998</c:v>
                </c:pt>
                <c:pt idx="434">
                  <c:v>0.4357638888888889</c:v>
                </c:pt>
                <c:pt idx="435">
                  <c:v>0.44062499999999999</c:v>
                </c:pt>
                <c:pt idx="436">
                  <c:v>0.43437500000000001</c:v>
                </c:pt>
                <c:pt idx="437">
                  <c:v>0.43645833333333334</c:v>
                </c:pt>
                <c:pt idx="438">
                  <c:v>0.65694444444444444</c:v>
                </c:pt>
                <c:pt idx="439">
                  <c:v>0.66249999999999998</c:v>
                </c:pt>
                <c:pt idx="440">
                  <c:v>0.65625</c:v>
                </c:pt>
                <c:pt idx="441">
                  <c:v>0.6621527777777777</c:v>
                </c:pt>
                <c:pt idx="442">
                  <c:v>0.6489583333333333</c:v>
                </c:pt>
                <c:pt idx="443">
                  <c:v>0.66145833333333337</c:v>
                </c:pt>
                <c:pt idx="444">
                  <c:v>0.65659722222222228</c:v>
                </c:pt>
                <c:pt idx="445">
                  <c:v>0.66180555555555565</c:v>
                </c:pt>
                <c:pt idx="446">
                  <c:v>0.6586805555555556</c:v>
                </c:pt>
                <c:pt idx="447">
                  <c:v>0.66493055555555558</c:v>
                </c:pt>
                <c:pt idx="448">
                  <c:v>0.72534722222222225</c:v>
                </c:pt>
                <c:pt idx="449">
                  <c:v>0.71527777777777779</c:v>
                </c:pt>
                <c:pt idx="450">
                  <c:v>0.72881944444444435</c:v>
                </c:pt>
                <c:pt idx="451">
                  <c:v>0.71493055555555562</c:v>
                </c:pt>
                <c:pt idx="452">
                  <c:v>0.72569444444444442</c:v>
                </c:pt>
                <c:pt idx="453">
                  <c:v>0.7260416666666667</c:v>
                </c:pt>
                <c:pt idx="454">
                  <c:v>0.7270833333333333</c:v>
                </c:pt>
                <c:pt idx="455">
                  <c:v>0.73090277777777779</c:v>
                </c:pt>
                <c:pt idx="456">
                  <c:v>0.72951388888888891</c:v>
                </c:pt>
                <c:pt idx="457">
                  <c:v>0.5229166666666667</c:v>
                </c:pt>
                <c:pt idx="458">
                  <c:v>0.52430555555555558</c:v>
                </c:pt>
                <c:pt idx="459">
                  <c:v>0.52673611111111118</c:v>
                </c:pt>
                <c:pt idx="460">
                  <c:v>0.51909722222222221</c:v>
                </c:pt>
                <c:pt idx="461">
                  <c:v>0.52604166666666663</c:v>
                </c:pt>
                <c:pt idx="462">
                  <c:v>0.51493055555555556</c:v>
                </c:pt>
                <c:pt idx="463">
                  <c:v>0.51493055555555556</c:v>
                </c:pt>
                <c:pt idx="464">
                  <c:v>0.52916666666666667</c:v>
                </c:pt>
                <c:pt idx="465">
                  <c:v>0.51597222222222217</c:v>
                </c:pt>
                <c:pt idx="466">
                  <c:v>0.51527777777777783</c:v>
                </c:pt>
                <c:pt idx="467">
                  <c:v>0.46840277777777778</c:v>
                </c:pt>
                <c:pt idx="468">
                  <c:v>0.46909722222222222</c:v>
                </c:pt>
                <c:pt idx="469">
                  <c:v>0.46423611111111113</c:v>
                </c:pt>
                <c:pt idx="470">
                  <c:v>0.46979166666666666</c:v>
                </c:pt>
                <c:pt idx="471">
                  <c:v>0.46423611111111113</c:v>
                </c:pt>
                <c:pt idx="472">
                  <c:v>0.46770833333333334</c:v>
                </c:pt>
                <c:pt idx="473">
                  <c:v>0.46423611111111113</c:v>
                </c:pt>
                <c:pt idx="474">
                  <c:v>0.47187499999999999</c:v>
                </c:pt>
                <c:pt idx="475">
                  <c:v>0.46423611111111113</c:v>
                </c:pt>
                <c:pt idx="476">
                  <c:v>0.46666666666666667</c:v>
                </c:pt>
                <c:pt idx="477">
                  <c:v>0.56180555555555556</c:v>
                </c:pt>
                <c:pt idx="478">
                  <c:v>0.55694444444444435</c:v>
                </c:pt>
                <c:pt idx="479">
                  <c:v>0.55763888888888891</c:v>
                </c:pt>
                <c:pt idx="480">
                  <c:v>0.55451388888888897</c:v>
                </c:pt>
                <c:pt idx="481">
                  <c:v>0.5552083333333333</c:v>
                </c:pt>
                <c:pt idx="482">
                  <c:v>0.56041666666666667</c:v>
                </c:pt>
                <c:pt idx="483">
                  <c:v>0.55451388888888897</c:v>
                </c:pt>
                <c:pt idx="484">
                  <c:v>0.56041666666666667</c:v>
                </c:pt>
                <c:pt idx="485">
                  <c:v>0.56111111111111112</c:v>
                </c:pt>
                <c:pt idx="486">
                  <c:v>0.55486111111111103</c:v>
                </c:pt>
                <c:pt idx="487">
                  <c:v>0.60868055555555556</c:v>
                </c:pt>
                <c:pt idx="488">
                  <c:v>0.62187499999999996</c:v>
                </c:pt>
                <c:pt idx="489">
                  <c:v>0.60972222222222228</c:v>
                </c:pt>
                <c:pt idx="490">
                  <c:v>0.61388888888888893</c:v>
                </c:pt>
                <c:pt idx="491">
                  <c:v>0.61319444444444438</c:v>
                </c:pt>
                <c:pt idx="492">
                  <c:v>0.61111111111111105</c:v>
                </c:pt>
                <c:pt idx="493">
                  <c:v>0.60798611111111112</c:v>
                </c:pt>
                <c:pt idx="494">
                  <c:v>0.6225694444444444</c:v>
                </c:pt>
                <c:pt idx="495">
                  <c:v>0.60763888888888895</c:v>
                </c:pt>
                <c:pt idx="496">
                  <c:v>0.61631944444444442</c:v>
                </c:pt>
                <c:pt idx="497">
                  <c:v>0.48159722222222218</c:v>
                </c:pt>
                <c:pt idx="498">
                  <c:v>0.48715277777777782</c:v>
                </c:pt>
                <c:pt idx="499">
                  <c:v>0.49131944444444448</c:v>
                </c:pt>
                <c:pt idx="500">
                  <c:v>0.49027777777777781</c:v>
                </c:pt>
                <c:pt idx="501">
                  <c:v>0.48819444444444449</c:v>
                </c:pt>
                <c:pt idx="502">
                  <c:v>0.48576388888888888</c:v>
                </c:pt>
                <c:pt idx="503">
                  <c:v>0.48472222222222222</c:v>
                </c:pt>
                <c:pt idx="504">
                  <c:v>0.49166666666666664</c:v>
                </c:pt>
                <c:pt idx="505">
                  <c:v>0.44097222222222221</c:v>
                </c:pt>
                <c:pt idx="506">
                  <c:v>0.43402777777777779</c:v>
                </c:pt>
                <c:pt idx="507">
                  <c:v>0.43402777777777779</c:v>
                </c:pt>
                <c:pt idx="508">
                  <c:v>0.43958333333333333</c:v>
                </c:pt>
                <c:pt idx="509">
                  <c:v>0.43437500000000001</c:v>
                </c:pt>
                <c:pt idx="510">
                  <c:v>0.44340277777777781</c:v>
                </c:pt>
                <c:pt idx="511">
                  <c:v>0.4357638888888889</c:v>
                </c:pt>
                <c:pt idx="512">
                  <c:v>0.43437500000000001</c:v>
                </c:pt>
                <c:pt idx="513">
                  <c:v>0.43506944444444445</c:v>
                </c:pt>
                <c:pt idx="514">
                  <c:v>0.6489583333333333</c:v>
                </c:pt>
                <c:pt idx="515">
                  <c:v>0.6586805555555556</c:v>
                </c:pt>
                <c:pt idx="516">
                  <c:v>0.64965277777777775</c:v>
                </c:pt>
                <c:pt idx="517">
                  <c:v>0.64687499999999998</c:v>
                </c:pt>
                <c:pt idx="518">
                  <c:v>0.6465277777777777</c:v>
                </c:pt>
                <c:pt idx="519">
                  <c:v>0.6586805555555556</c:v>
                </c:pt>
                <c:pt idx="520">
                  <c:v>0.6621527777777777</c:v>
                </c:pt>
                <c:pt idx="521">
                  <c:v>0.66076388888888893</c:v>
                </c:pt>
                <c:pt idx="522">
                  <c:v>0.6465277777777777</c:v>
                </c:pt>
                <c:pt idx="523">
                  <c:v>0.66076388888888893</c:v>
                </c:pt>
                <c:pt idx="524">
                  <c:v>0.6934027777777777</c:v>
                </c:pt>
                <c:pt idx="525">
                  <c:v>0.69270833333333337</c:v>
                </c:pt>
                <c:pt idx="526">
                  <c:v>0.68229166666666663</c:v>
                </c:pt>
                <c:pt idx="527">
                  <c:v>0.69270833333333337</c:v>
                </c:pt>
                <c:pt idx="528">
                  <c:v>0.69548611111111103</c:v>
                </c:pt>
                <c:pt idx="529">
                  <c:v>0.6934027777777777</c:v>
                </c:pt>
                <c:pt idx="530">
                  <c:v>0.68229166666666663</c:v>
                </c:pt>
                <c:pt idx="531">
                  <c:v>0.69444444444444442</c:v>
                </c:pt>
                <c:pt idx="532">
                  <c:v>0.6934027777777777</c:v>
                </c:pt>
                <c:pt idx="533">
                  <c:v>0.69548611111111103</c:v>
                </c:pt>
                <c:pt idx="534">
                  <c:v>0.22743055555555555</c:v>
                </c:pt>
                <c:pt idx="535">
                  <c:v>0.52812499999999996</c:v>
                </c:pt>
                <c:pt idx="536">
                  <c:v>0.5395833333333333</c:v>
                </c:pt>
                <c:pt idx="537">
                  <c:v>0.53819444444444442</c:v>
                </c:pt>
                <c:pt idx="538">
                  <c:v>0.53125</c:v>
                </c:pt>
                <c:pt idx="539">
                  <c:v>0.53576388888888893</c:v>
                </c:pt>
                <c:pt idx="540">
                  <c:v>0.53229166666666672</c:v>
                </c:pt>
                <c:pt idx="541">
                  <c:v>0.52673611111111118</c:v>
                </c:pt>
                <c:pt idx="542">
                  <c:v>0.5371527777777777</c:v>
                </c:pt>
                <c:pt idx="543">
                  <c:v>0.53819444444444442</c:v>
                </c:pt>
                <c:pt idx="544">
                  <c:v>0.48715277777777782</c:v>
                </c:pt>
                <c:pt idx="545">
                  <c:v>0.47916666666666669</c:v>
                </c:pt>
                <c:pt idx="546">
                  <c:v>0.47881944444444446</c:v>
                </c:pt>
                <c:pt idx="547">
                  <c:v>0.48576388888888888</c:v>
                </c:pt>
                <c:pt idx="548">
                  <c:v>0.48888888888888887</c:v>
                </c:pt>
                <c:pt idx="549">
                  <c:v>0.49027777777777781</c:v>
                </c:pt>
                <c:pt idx="550">
                  <c:v>0.47916666666666669</c:v>
                </c:pt>
                <c:pt idx="551">
                  <c:v>0.48819444444444449</c:v>
                </c:pt>
                <c:pt idx="552">
                  <c:v>0.48576388888888888</c:v>
                </c:pt>
                <c:pt idx="553">
                  <c:v>0.47916666666666669</c:v>
                </c:pt>
                <c:pt idx="554">
                  <c:v>0.43645833333333334</c:v>
                </c:pt>
                <c:pt idx="555">
                  <c:v>0.43993055555555555</c:v>
                </c:pt>
                <c:pt idx="556">
                  <c:v>0.43437500000000001</c:v>
                </c:pt>
                <c:pt idx="557">
                  <c:v>0.44166666666666665</c:v>
                </c:pt>
                <c:pt idx="558">
                  <c:v>0.4392361111111111</c:v>
                </c:pt>
                <c:pt idx="559">
                  <c:v>0.43784722222222222</c:v>
                </c:pt>
                <c:pt idx="560">
                  <c:v>0.43437500000000001</c:v>
                </c:pt>
                <c:pt idx="561">
                  <c:v>0.43784722222222222</c:v>
                </c:pt>
                <c:pt idx="562">
                  <c:v>0.44236111111111115</c:v>
                </c:pt>
                <c:pt idx="563">
                  <c:v>0.43437500000000001</c:v>
                </c:pt>
                <c:pt idx="564">
                  <c:v>0.64861111111111103</c:v>
                </c:pt>
                <c:pt idx="565">
                  <c:v>0.66493055555555558</c:v>
                </c:pt>
                <c:pt idx="566">
                  <c:v>0.66493055555555558</c:v>
                </c:pt>
                <c:pt idx="567">
                  <c:v>0.66631944444444435</c:v>
                </c:pt>
                <c:pt idx="568">
                  <c:v>0.67847222222222225</c:v>
                </c:pt>
                <c:pt idx="569">
                  <c:v>0.67395833333333333</c:v>
                </c:pt>
                <c:pt idx="570">
                  <c:v>0.67395833333333333</c:v>
                </c:pt>
                <c:pt idx="571">
                  <c:v>0.66493055555555558</c:v>
                </c:pt>
                <c:pt idx="572">
                  <c:v>0.68229166666666663</c:v>
                </c:pt>
                <c:pt idx="573">
                  <c:v>0.68263888888888891</c:v>
                </c:pt>
                <c:pt idx="574">
                  <c:v>0.66493055555555558</c:v>
                </c:pt>
                <c:pt idx="575">
                  <c:v>0.68229166666666663</c:v>
                </c:pt>
                <c:pt idx="576">
                  <c:v>0.66041666666666665</c:v>
                </c:pt>
                <c:pt idx="577">
                  <c:v>0.66076388888888893</c:v>
                </c:pt>
                <c:pt idx="578">
                  <c:v>0.64861111111111103</c:v>
                </c:pt>
                <c:pt idx="579">
                  <c:v>0.64826388888888897</c:v>
                </c:pt>
                <c:pt idx="580">
                  <c:v>0.64930555555555558</c:v>
                </c:pt>
                <c:pt idx="581">
                  <c:v>0.66006944444444438</c:v>
                </c:pt>
                <c:pt idx="582">
                  <c:v>0.6586805555555556</c:v>
                </c:pt>
                <c:pt idx="583">
                  <c:v>0.65798611111111105</c:v>
                </c:pt>
                <c:pt idx="584">
                  <c:v>0.66284722222222225</c:v>
                </c:pt>
                <c:pt idx="585">
                  <c:v>0.65729166666666672</c:v>
                </c:pt>
                <c:pt idx="586">
                  <c:v>0.68194444444444435</c:v>
                </c:pt>
                <c:pt idx="587">
                  <c:v>0.6791666666666667</c:v>
                </c:pt>
                <c:pt idx="588">
                  <c:v>0.69687500000000002</c:v>
                </c:pt>
                <c:pt idx="589">
                  <c:v>0.69409722222222225</c:v>
                </c:pt>
                <c:pt idx="590">
                  <c:v>0.6802083333333333</c:v>
                </c:pt>
                <c:pt idx="591">
                  <c:v>0.67986111111111103</c:v>
                </c:pt>
                <c:pt idx="592">
                  <c:v>0.68298611111111107</c:v>
                </c:pt>
                <c:pt idx="593">
                  <c:v>0.68298611111111107</c:v>
                </c:pt>
                <c:pt idx="594">
                  <c:v>0.69305555555555565</c:v>
                </c:pt>
                <c:pt idx="595">
                  <c:v>0.68229166666666663</c:v>
                </c:pt>
                <c:pt idx="596">
                  <c:v>0.68298611111111107</c:v>
                </c:pt>
                <c:pt idx="597">
                  <c:v>0.68298611111111107</c:v>
                </c:pt>
                <c:pt idx="598">
                  <c:v>0.69305555555555565</c:v>
                </c:pt>
                <c:pt idx="599">
                  <c:v>0.47916666666666669</c:v>
                </c:pt>
                <c:pt idx="600">
                  <c:v>0.48819444444444449</c:v>
                </c:pt>
                <c:pt idx="601">
                  <c:v>0.48715277777777782</c:v>
                </c:pt>
                <c:pt idx="602">
                  <c:v>0.48472222222222222</c:v>
                </c:pt>
                <c:pt idx="603">
                  <c:v>0.48923611111111115</c:v>
                </c:pt>
                <c:pt idx="604">
                  <c:v>0.48090277777777779</c:v>
                </c:pt>
                <c:pt idx="605">
                  <c:v>0.48993055555555554</c:v>
                </c:pt>
                <c:pt idx="606">
                  <c:v>0.48576388888888888</c:v>
                </c:pt>
                <c:pt idx="607">
                  <c:v>0.48680555555555555</c:v>
                </c:pt>
                <c:pt idx="608">
                  <c:v>0.48854166666666665</c:v>
                </c:pt>
                <c:pt idx="609">
                  <c:v>0.44097222222222221</c:v>
                </c:pt>
                <c:pt idx="610">
                  <c:v>0.44097222222222221</c:v>
                </c:pt>
                <c:pt idx="611">
                  <c:v>0.44236111111111115</c:v>
                </c:pt>
                <c:pt idx="612">
                  <c:v>0.43715277777777778</c:v>
                </c:pt>
                <c:pt idx="613">
                  <c:v>0.43784722222222222</c:v>
                </c:pt>
                <c:pt idx="614">
                  <c:v>0.43437500000000001</c:v>
                </c:pt>
                <c:pt idx="615">
                  <c:v>0.43645833333333334</c:v>
                </c:pt>
                <c:pt idx="616">
                  <c:v>0.44166666666666665</c:v>
                </c:pt>
                <c:pt idx="617">
                  <c:v>0.44097222222222221</c:v>
                </c:pt>
                <c:pt idx="618">
                  <c:v>0.4392361111111111</c:v>
                </c:pt>
                <c:pt idx="619">
                  <c:v>0.65902777777777777</c:v>
                </c:pt>
                <c:pt idx="620">
                  <c:v>0.6635416666666667</c:v>
                </c:pt>
                <c:pt idx="621">
                  <c:v>0.65625</c:v>
                </c:pt>
                <c:pt idx="622">
                  <c:v>0.66006944444444438</c:v>
                </c:pt>
                <c:pt idx="623">
                  <c:v>0.66006944444444438</c:v>
                </c:pt>
                <c:pt idx="624">
                  <c:v>0.65902777777777777</c:v>
                </c:pt>
                <c:pt idx="625">
                  <c:v>0.65694444444444444</c:v>
                </c:pt>
                <c:pt idx="626">
                  <c:v>0.64965277777777775</c:v>
                </c:pt>
                <c:pt idx="627">
                  <c:v>0.64722222222222225</c:v>
                </c:pt>
                <c:pt idx="628">
                  <c:v>0.6621527777777777</c:v>
                </c:pt>
                <c:pt idx="629">
                  <c:v>0.52916666666666667</c:v>
                </c:pt>
                <c:pt idx="630">
                  <c:v>0.53819444444444442</c:v>
                </c:pt>
                <c:pt idx="631">
                  <c:v>0.52777777777777779</c:v>
                </c:pt>
                <c:pt idx="632">
                  <c:v>0.53125</c:v>
                </c:pt>
                <c:pt idx="633">
                  <c:v>0.52673611111111118</c:v>
                </c:pt>
                <c:pt idx="634">
                  <c:v>0.52847222222222223</c:v>
                </c:pt>
                <c:pt idx="635">
                  <c:v>0.53819444444444442</c:v>
                </c:pt>
                <c:pt idx="636">
                  <c:v>0.53298611111111116</c:v>
                </c:pt>
                <c:pt idx="637">
                  <c:v>0.53993055555555558</c:v>
                </c:pt>
                <c:pt idx="638">
                  <c:v>0.53263888888888888</c:v>
                </c:pt>
                <c:pt idx="639">
                  <c:v>0.47638888888888886</c:v>
                </c:pt>
                <c:pt idx="640">
                  <c:v>0.46840277777777778</c:v>
                </c:pt>
                <c:pt idx="641">
                  <c:v>0.47569444444444448</c:v>
                </c:pt>
                <c:pt idx="642">
                  <c:v>0.46909722222222222</c:v>
                </c:pt>
                <c:pt idx="643">
                  <c:v>0.4777777777777778</c:v>
                </c:pt>
                <c:pt idx="644">
                  <c:v>0.47465277777777781</c:v>
                </c:pt>
                <c:pt idx="645">
                  <c:v>0.47083333333333333</c:v>
                </c:pt>
                <c:pt idx="646">
                  <c:v>0.46805555555555556</c:v>
                </c:pt>
                <c:pt idx="647">
                  <c:v>0.46631944444444445</c:v>
                </c:pt>
                <c:pt idx="648">
                  <c:v>0.46840277777777778</c:v>
                </c:pt>
                <c:pt idx="649">
                  <c:v>0.43229166666666669</c:v>
                </c:pt>
                <c:pt idx="650">
                  <c:v>0.42604166666666665</c:v>
                </c:pt>
                <c:pt idx="651">
                  <c:v>0.42777777777777781</c:v>
                </c:pt>
                <c:pt idx="652">
                  <c:v>0.43125000000000002</c:v>
                </c:pt>
                <c:pt idx="653">
                  <c:v>0.42881944444444448</c:v>
                </c:pt>
                <c:pt idx="654">
                  <c:v>0.42743055555555554</c:v>
                </c:pt>
                <c:pt idx="655">
                  <c:v>0.42604166666666665</c:v>
                </c:pt>
                <c:pt idx="656">
                  <c:v>0.43229166666666669</c:v>
                </c:pt>
                <c:pt idx="657">
                  <c:v>0.42604166666666665</c:v>
                </c:pt>
                <c:pt idx="658">
                  <c:v>0.60729166666666667</c:v>
                </c:pt>
                <c:pt idx="659">
                  <c:v>0.61284722222222221</c:v>
                </c:pt>
                <c:pt idx="660">
                  <c:v>0.6152777777777777</c:v>
                </c:pt>
                <c:pt idx="661">
                  <c:v>0.62326388888888895</c:v>
                </c:pt>
                <c:pt idx="662">
                  <c:v>0.62361111111111112</c:v>
                </c:pt>
                <c:pt idx="663">
                  <c:v>0.61354166666666665</c:v>
                </c:pt>
                <c:pt idx="664">
                  <c:v>0.61250000000000004</c:v>
                </c:pt>
                <c:pt idx="665">
                  <c:v>0.62430555555555556</c:v>
                </c:pt>
                <c:pt idx="666">
                  <c:v>0.60624999999999996</c:v>
                </c:pt>
                <c:pt idx="667">
                  <c:v>0.60902777777777772</c:v>
                </c:pt>
                <c:pt idx="668">
                  <c:v>0.52256944444444442</c:v>
                </c:pt>
                <c:pt idx="669">
                  <c:v>0.51493055555555556</c:v>
                </c:pt>
                <c:pt idx="670">
                  <c:v>0.52361111111111114</c:v>
                </c:pt>
                <c:pt idx="671">
                  <c:v>0.5229166666666667</c:v>
                </c:pt>
                <c:pt idx="672">
                  <c:v>0.51180555555555551</c:v>
                </c:pt>
                <c:pt idx="673">
                  <c:v>0.51354166666666667</c:v>
                </c:pt>
                <c:pt idx="674">
                  <c:v>0.51493055555555556</c:v>
                </c:pt>
                <c:pt idx="675">
                  <c:v>0.52361111111111114</c:v>
                </c:pt>
                <c:pt idx="676">
                  <c:v>0.52048611111111109</c:v>
                </c:pt>
                <c:pt idx="677">
                  <c:v>0.51527777777777783</c:v>
                </c:pt>
                <c:pt idx="678">
                  <c:v>0.48298611111111112</c:v>
                </c:pt>
                <c:pt idx="679">
                  <c:v>0.49027777777777781</c:v>
                </c:pt>
                <c:pt idx="680">
                  <c:v>0.48020833333333335</c:v>
                </c:pt>
                <c:pt idx="681">
                  <c:v>0.4826388888888889</c:v>
                </c:pt>
                <c:pt idx="682">
                  <c:v>0.48125000000000001</c:v>
                </c:pt>
                <c:pt idx="683">
                  <c:v>0.48888888888888887</c:v>
                </c:pt>
                <c:pt idx="684">
                  <c:v>0.48541666666666666</c:v>
                </c:pt>
                <c:pt idx="685">
                  <c:v>0.48888888888888887</c:v>
                </c:pt>
                <c:pt idx="686">
                  <c:v>0.48020833333333335</c:v>
                </c:pt>
                <c:pt idx="687">
                  <c:v>0.48020833333333335</c:v>
                </c:pt>
                <c:pt idx="688">
                  <c:v>0.43645833333333334</c:v>
                </c:pt>
                <c:pt idx="689">
                  <c:v>0.44374999999999998</c:v>
                </c:pt>
                <c:pt idx="690">
                  <c:v>0.43993055555555555</c:v>
                </c:pt>
                <c:pt idx="691">
                  <c:v>0.43819444444444444</c:v>
                </c:pt>
                <c:pt idx="692">
                  <c:v>0.43784722222222222</c:v>
                </c:pt>
                <c:pt idx="693">
                  <c:v>0.43854166666666666</c:v>
                </c:pt>
                <c:pt idx="694">
                  <c:v>0.43402777777777779</c:v>
                </c:pt>
                <c:pt idx="695">
                  <c:v>0.44027777777777782</c:v>
                </c:pt>
                <c:pt idx="696">
                  <c:v>0.43437500000000001</c:v>
                </c:pt>
                <c:pt idx="697">
                  <c:v>0.43854166666666666</c:v>
                </c:pt>
                <c:pt idx="698">
                  <c:v>-1.8749999999999999E-2</c:v>
                </c:pt>
                <c:pt idx="699">
                  <c:v>0.546875</c:v>
                </c:pt>
                <c:pt idx="700">
                  <c:v>0.54965277777777777</c:v>
                </c:pt>
                <c:pt idx="701">
                  <c:v>0.54652777777777772</c:v>
                </c:pt>
                <c:pt idx="702">
                  <c:v>0.54548611111111112</c:v>
                </c:pt>
                <c:pt idx="703">
                  <c:v>0.5552083333333333</c:v>
                </c:pt>
                <c:pt idx="704">
                  <c:v>0.54479166666666667</c:v>
                </c:pt>
                <c:pt idx="705">
                  <c:v>0.54756944444444444</c:v>
                </c:pt>
                <c:pt idx="706">
                  <c:v>0.546875</c:v>
                </c:pt>
                <c:pt idx="707">
                  <c:v>0.55555555555555558</c:v>
                </c:pt>
                <c:pt idx="708">
                  <c:v>0.57465277777777779</c:v>
                </c:pt>
                <c:pt idx="709">
                  <c:v>0.56423611111111105</c:v>
                </c:pt>
                <c:pt idx="710">
                  <c:v>0.5625</c:v>
                </c:pt>
                <c:pt idx="711">
                  <c:v>0.5708333333333333</c:v>
                </c:pt>
                <c:pt idx="712">
                  <c:v>0.57534722222222223</c:v>
                </c:pt>
                <c:pt idx="713">
                  <c:v>0.57118055555555558</c:v>
                </c:pt>
                <c:pt idx="714">
                  <c:v>0.56423611111111105</c:v>
                </c:pt>
                <c:pt idx="715">
                  <c:v>0.5722222222222223</c:v>
                </c:pt>
                <c:pt idx="716">
                  <c:v>0.57361111111111107</c:v>
                </c:pt>
                <c:pt idx="717">
                  <c:v>0.57604166666666667</c:v>
                </c:pt>
                <c:pt idx="718">
                  <c:v>0.4826388888888889</c:v>
                </c:pt>
                <c:pt idx="719">
                  <c:v>0.48090277777777779</c:v>
                </c:pt>
                <c:pt idx="720">
                  <c:v>0.47743055555555552</c:v>
                </c:pt>
                <c:pt idx="721">
                  <c:v>0.47986111111111113</c:v>
                </c:pt>
                <c:pt idx="722">
                  <c:v>0.47986111111111113</c:v>
                </c:pt>
                <c:pt idx="723">
                  <c:v>0.47708333333333336</c:v>
                </c:pt>
                <c:pt idx="724">
                  <c:v>0.48506944444444444</c:v>
                </c:pt>
                <c:pt idx="725">
                  <c:v>0.47881944444444446</c:v>
                </c:pt>
                <c:pt idx="726">
                  <c:v>0.48194444444444445</c:v>
                </c:pt>
                <c:pt idx="727">
                  <c:v>0.47395833333333331</c:v>
                </c:pt>
                <c:pt idx="728">
                  <c:v>0.43194444444444446</c:v>
                </c:pt>
                <c:pt idx="729">
                  <c:v>0.43229166666666669</c:v>
                </c:pt>
                <c:pt idx="730">
                  <c:v>0.43194444444444446</c:v>
                </c:pt>
                <c:pt idx="731">
                  <c:v>0.43229166666666669</c:v>
                </c:pt>
                <c:pt idx="732">
                  <c:v>0.43645833333333334</c:v>
                </c:pt>
                <c:pt idx="733">
                  <c:v>0.43194444444444446</c:v>
                </c:pt>
                <c:pt idx="734">
                  <c:v>0.43368055555555551</c:v>
                </c:pt>
                <c:pt idx="735">
                  <c:v>0.43506944444444445</c:v>
                </c:pt>
                <c:pt idx="736">
                  <c:v>0.43368055555555551</c:v>
                </c:pt>
                <c:pt idx="737">
                  <c:v>0.43645833333333334</c:v>
                </c:pt>
                <c:pt idx="738">
                  <c:v>0.51979166666666665</c:v>
                </c:pt>
                <c:pt idx="739">
                  <c:v>0.52187499999999998</c:v>
                </c:pt>
                <c:pt idx="740">
                  <c:v>0.51493055555555556</c:v>
                </c:pt>
                <c:pt idx="741">
                  <c:v>0.51354166666666667</c:v>
                </c:pt>
                <c:pt idx="742">
                  <c:v>0.5229166666666667</c:v>
                </c:pt>
                <c:pt idx="743">
                  <c:v>0.52326388888888886</c:v>
                </c:pt>
                <c:pt idx="744">
                  <c:v>0.51111111111111118</c:v>
                </c:pt>
                <c:pt idx="745">
                  <c:v>0.51458333333333328</c:v>
                </c:pt>
                <c:pt idx="746">
                  <c:v>0.52013888888888882</c:v>
                </c:pt>
                <c:pt idx="747">
                  <c:v>0.52048611111111109</c:v>
                </c:pt>
                <c:pt idx="748">
                  <c:v>0.66249999999999998</c:v>
                </c:pt>
                <c:pt idx="749">
                  <c:v>0.67326388888888888</c:v>
                </c:pt>
                <c:pt idx="750">
                  <c:v>0.66493055555555558</c:v>
                </c:pt>
                <c:pt idx="751">
                  <c:v>0.67708333333333337</c:v>
                </c:pt>
                <c:pt idx="752">
                  <c:v>0.6635416666666667</c:v>
                </c:pt>
                <c:pt idx="753">
                  <c:v>0.66388888888888897</c:v>
                </c:pt>
                <c:pt idx="754">
                  <c:v>0.66145833333333337</c:v>
                </c:pt>
                <c:pt idx="755">
                  <c:v>0.66423611111111103</c:v>
                </c:pt>
                <c:pt idx="756">
                  <c:v>0.67291666666666672</c:v>
                </c:pt>
                <c:pt idx="757">
                  <c:v>0.67638888888888893</c:v>
                </c:pt>
                <c:pt idx="758">
                  <c:v>0.66423611111111103</c:v>
                </c:pt>
                <c:pt idx="759">
                  <c:v>0.66631944444444435</c:v>
                </c:pt>
                <c:pt idx="760">
                  <c:v>0.67673611111111109</c:v>
                </c:pt>
                <c:pt idx="761">
                  <c:v>0.67673611111111109</c:v>
                </c:pt>
                <c:pt idx="762">
                  <c:v>0.68229166666666663</c:v>
                </c:pt>
                <c:pt idx="763">
                  <c:v>0.67986111111111103</c:v>
                </c:pt>
                <c:pt idx="764">
                  <c:v>0.69166666666666665</c:v>
                </c:pt>
                <c:pt idx="765">
                  <c:v>0.68090277777777775</c:v>
                </c:pt>
                <c:pt idx="766">
                  <c:v>0.69097222222222221</c:v>
                </c:pt>
                <c:pt idx="767">
                  <c:v>0.6802083333333333</c:v>
                </c:pt>
                <c:pt idx="768">
                  <c:v>0.69270833333333337</c:v>
                </c:pt>
                <c:pt idx="769">
                  <c:v>0.67812499999999998</c:v>
                </c:pt>
                <c:pt idx="770">
                  <c:v>0.69131944444444438</c:v>
                </c:pt>
                <c:pt idx="771">
                  <c:v>0.69097222222222221</c:v>
                </c:pt>
                <c:pt idx="772">
                  <c:v>0.67986111111111103</c:v>
                </c:pt>
                <c:pt idx="773">
                  <c:v>0.69270833333333337</c:v>
                </c:pt>
                <c:pt idx="774">
                  <c:v>0.67812499999999998</c:v>
                </c:pt>
                <c:pt idx="775">
                  <c:v>0.69097222222222221</c:v>
                </c:pt>
                <c:pt idx="776">
                  <c:v>0.47847222222222219</c:v>
                </c:pt>
                <c:pt idx="777">
                  <c:v>0.4753472222222222</c:v>
                </c:pt>
                <c:pt idx="778">
                  <c:v>0.48541666666666666</c:v>
                </c:pt>
                <c:pt idx="779">
                  <c:v>0.47881944444444446</c:v>
                </c:pt>
                <c:pt idx="780">
                  <c:v>0.47847222222222219</c:v>
                </c:pt>
                <c:pt idx="781">
                  <c:v>0.47465277777777781</c:v>
                </c:pt>
                <c:pt idx="782">
                  <c:v>0.4826388888888889</c:v>
                </c:pt>
                <c:pt idx="783">
                  <c:v>0.48159722222222218</c:v>
                </c:pt>
                <c:pt idx="784">
                  <c:v>0.48194444444444445</c:v>
                </c:pt>
                <c:pt idx="785">
                  <c:v>0.48125000000000001</c:v>
                </c:pt>
                <c:pt idx="786">
                  <c:v>0.43263888888888885</c:v>
                </c:pt>
                <c:pt idx="787">
                  <c:v>0.43368055555555551</c:v>
                </c:pt>
                <c:pt idx="788">
                  <c:v>0.43298611111111113</c:v>
                </c:pt>
                <c:pt idx="789">
                  <c:v>0.43229166666666669</c:v>
                </c:pt>
                <c:pt idx="790">
                  <c:v>0.43229166666666669</c:v>
                </c:pt>
                <c:pt idx="791">
                  <c:v>0.43506944444444445</c:v>
                </c:pt>
                <c:pt idx="792">
                  <c:v>0.43298611111111113</c:v>
                </c:pt>
                <c:pt idx="793">
                  <c:v>0.51527777777777783</c:v>
                </c:pt>
                <c:pt idx="794">
                  <c:v>0.52881944444444451</c:v>
                </c:pt>
                <c:pt idx="795">
                  <c:v>0.52048611111111109</c:v>
                </c:pt>
                <c:pt idx="796">
                  <c:v>0.52638888888888891</c:v>
                </c:pt>
                <c:pt idx="797">
                  <c:v>0.52430555555555558</c:v>
                </c:pt>
                <c:pt idx="798">
                  <c:v>0.52465277777777775</c:v>
                </c:pt>
                <c:pt idx="799">
                  <c:v>0.5229166666666667</c:v>
                </c:pt>
                <c:pt idx="800">
                  <c:v>0.52152777777777781</c:v>
                </c:pt>
                <c:pt idx="801">
                  <c:v>0.52534722222222219</c:v>
                </c:pt>
                <c:pt idx="802">
                  <c:v>0.52604166666666663</c:v>
                </c:pt>
                <c:pt idx="803">
                  <c:v>0.6274305555555556</c:v>
                </c:pt>
                <c:pt idx="804">
                  <c:v>0.61597222222222225</c:v>
                </c:pt>
                <c:pt idx="805">
                  <c:v>0.63263888888888897</c:v>
                </c:pt>
                <c:pt idx="806">
                  <c:v>0.640625</c:v>
                </c:pt>
                <c:pt idx="807">
                  <c:v>0.61493055555555565</c:v>
                </c:pt>
                <c:pt idx="808">
                  <c:v>0.62673611111111105</c:v>
                </c:pt>
                <c:pt idx="809">
                  <c:v>0.63993055555555556</c:v>
                </c:pt>
                <c:pt idx="810">
                  <c:v>0.64027777777777772</c:v>
                </c:pt>
                <c:pt idx="811">
                  <c:v>0.6322916666666667</c:v>
                </c:pt>
                <c:pt idx="812">
                  <c:v>0.6309027777777777</c:v>
                </c:pt>
                <c:pt idx="813">
                  <c:v>0.52013888888888882</c:v>
                </c:pt>
                <c:pt idx="814">
                  <c:v>0.52256944444444442</c:v>
                </c:pt>
                <c:pt idx="815">
                  <c:v>0.51597222222222217</c:v>
                </c:pt>
                <c:pt idx="816">
                  <c:v>0.51597222222222217</c:v>
                </c:pt>
                <c:pt idx="817">
                  <c:v>0.52743055555555551</c:v>
                </c:pt>
                <c:pt idx="818">
                  <c:v>0.51631944444444444</c:v>
                </c:pt>
                <c:pt idx="819">
                  <c:v>0.52152777777777781</c:v>
                </c:pt>
                <c:pt idx="820">
                  <c:v>0.52847222222222223</c:v>
                </c:pt>
                <c:pt idx="821">
                  <c:v>0.52916666666666667</c:v>
                </c:pt>
                <c:pt idx="822">
                  <c:v>0.51597222222222217</c:v>
                </c:pt>
                <c:pt idx="823">
                  <c:v>0.47916666666666669</c:v>
                </c:pt>
                <c:pt idx="824">
                  <c:v>0.47916666666666669</c:v>
                </c:pt>
                <c:pt idx="825">
                  <c:v>0.48993055555555554</c:v>
                </c:pt>
                <c:pt idx="826">
                  <c:v>0.47916666666666669</c:v>
                </c:pt>
                <c:pt idx="827">
                  <c:v>0.48229166666666667</c:v>
                </c:pt>
                <c:pt idx="828">
                  <c:v>0.47951388888888885</c:v>
                </c:pt>
                <c:pt idx="829">
                  <c:v>0.48298611111111112</c:v>
                </c:pt>
                <c:pt idx="830">
                  <c:v>0.47916666666666669</c:v>
                </c:pt>
                <c:pt idx="831">
                  <c:v>0.48194444444444445</c:v>
                </c:pt>
                <c:pt idx="832">
                  <c:v>0.48645833333333333</c:v>
                </c:pt>
                <c:pt idx="833">
                  <c:v>0.43993055555555555</c:v>
                </c:pt>
                <c:pt idx="834">
                  <c:v>0.43506944444444445</c:v>
                </c:pt>
                <c:pt idx="835">
                  <c:v>0.4440972222222222</c:v>
                </c:pt>
                <c:pt idx="836">
                  <c:v>0.44270833333333331</c:v>
                </c:pt>
                <c:pt idx="837">
                  <c:v>0.43402777777777779</c:v>
                </c:pt>
                <c:pt idx="838">
                  <c:v>0.43472222222222218</c:v>
                </c:pt>
                <c:pt idx="839">
                  <c:v>0.43437500000000001</c:v>
                </c:pt>
                <c:pt idx="840">
                  <c:v>0.44062499999999999</c:v>
                </c:pt>
                <c:pt idx="841">
                  <c:v>0.44305555555555554</c:v>
                </c:pt>
                <c:pt idx="842">
                  <c:v>0.44374999999999998</c:v>
                </c:pt>
                <c:pt idx="843">
                  <c:v>0.52534722222222219</c:v>
                </c:pt>
                <c:pt idx="844">
                  <c:v>0.52847222222222223</c:v>
                </c:pt>
                <c:pt idx="845">
                  <c:v>0.51631944444444444</c:v>
                </c:pt>
                <c:pt idx="846">
                  <c:v>0.5239583333333333</c:v>
                </c:pt>
                <c:pt idx="847">
                  <c:v>0.52465277777777775</c:v>
                </c:pt>
                <c:pt idx="848">
                  <c:v>0.52048611111111109</c:v>
                </c:pt>
                <c:pt idx="849">
                  <c:v>0.52222222222222225</c:v>
                </c:pt>
                <c:pt idx="850">
                  <c:v>0.52812499999999996</c:v>
                </c:pt>
                <c:pt idx="851">
                  <c:v>0.52430555555555558</c:v>
                </c:pt>
                <c:pt idx="852">
                  <c:v>0.66145833333333337</c:v>
                </c:pt>
                <c:pt idx="853">
                  <c:v>0.64826388888888897</c:v>
                </c:pt>
                <c:pt idx="854">
                  <c:v>0.6489583333333333</c:v>
                </c:pt>
                <c:pt idx="855">
                  <c:v>0.6586805555555556</c:v>
                </c:pt>
                <c:pt idx="856">
                  <c:v>0.66006944444444438</c:v>
                </c:pt>
                <c:pt idx="857">
                  <c:v>0.64861111111111103</c:v>
                </c:pt>
                <c:pt idx="858">
                  <c:v>0.65833333333333333</c:v>
                </c:pt>
                <c:pt idx="859">
                  <c:v>0.65937500000000004</c:v>
                </c:pt>
                <c:pt idx="860">
                  <c:v>0.64826388888888897</c:v>
                </c:pt>
                <c:pt idx="861">
                  <c:v>0.65937500000000004</c:v>
                </c:pt>
                <c:pt idx="862">
                  <c:v>0.48888888888888887</c:v>
                </c:pt>
                <c:pt idx="863">
                  <c:v>0.48472222222222222</c:v>
                </c:pt>
                <c:pt idx="864">
                  <c:v>0.48472222222222222</c:v>
                </c:pt>
                <c:pt idx="865">
                  <c:v>0.47951388888888885</c:v>
                </c:pt>
                <c:pt idx="866">
                  <c:v>0.48020833333333335</c:v>
                </c:pt>
                <c:pt idx="867">
                  <c:v>0.48854166666666665</c:v>
                </c:pt>
                <c:pt idx="868">
                  <c:v>0.48020833333333335</c:v>
                </c:pt>
                <c:pt idx="869">
                  <c:v>0.48020833333333335</c:v>
                </c:pt>
                <c:pt idx="870">
                  <c:v>0.48159722222222218</c:v>
                </c:pt>
                <c:pt idx="871">
                  <c:v>0.48020833333333335</c:v>
                </c:pt>
                <c:pt idx="872">
                  <c:v>0.43645833333333334</c:v>
                </c:pt>
                <c:pt idx="873">
                  <c:v>0.4357638888888889</c:v>
                </c:pt>
                <c:pt idx="874">
                  <c:v>0.43472222222222218</c:v>
                </c:pt>
                <c:pt idx="875">
                  <c:v>0.43715277777777778</c:v>
                </c:pt>
                <c:pt idx="876">
                  <c:v>0.43993055555555555</c:v>
                </c:pt>
                <c:pt idx="877">
                  <c:v>0.43784722222222222</c:v>
                </c:pt>
                <c:pt idx="878">
                  <c:v>0.44027777777777782</c:v>
                </c:pt>
                <c:pt idx="879">
                  <c:v>0.43437500000000001</c:v>
                </c:pt>
                <c:pt idx="880">
                  <c:v>0.43993055555555555</c:v>
                </c:pt>
                <c:pt idx="881">
                  <c:v>0.4392361111111111</c:v>
                </c:pt>
                <c:pt idx="882">
                  <c:v>0</c:v>
                </c:pt>
                <c:pt idx="883">
                  <c:v>0.51944444444444449</c:v>
                </c:pt>
                <c:pt idx="884">
                  <c:v>0.52430555555555558</c:v>
                </c:pt>
                <c:pt idx="885">
                  <c:v>0.51354166666666667</c:v>
                </c:pt>
                <c:pt idx="886">
                  <c:v>0.51631944444444444</c:v>
                </c:pt>
                <c:pt idx="887">
                  <c:v>0.51145833333333335</c:v>
                </c:pt>
                <c:pt idx="888">
                  <c:v>0.51111111111111118</c:v>
                </c:pt>
                <c:pt idx="889">
                  <c:v>0.51458333333333328</c:v>
                </c:pt>
                <c:pt idx="890">
                  <c:v>0.51493055555555556</c:v>
                </c:pt>
                <c:pt idx="891">
                  <c:v>0.52256944444444442</c:v>
                </c:pt>
                <c:pt idx="892">
                  <c:v>0.65694444444444444</c:v>
                </c:pt>
                <c:pt idx="893">
                  <c:v>0.64861111111111103</c:v>
                </c:pt>
                <c:pt idx="894">
                  <c:v>0.65729166666666672</c:v>
                </c:pt>
                <c:pt idx="895">
                  <c:v>0.66111111111111109</c:v>
                </c:pt>
                <c:pt idx="896">
                  <c:v>0.64861111111111103</c:v>
                </c:pt>
                <c:pt idx="897">
                  <c:v>0.66041666666666665</c:v>
                </c:pt>
                <c:pt idx="898">
                  <c:v>0.65694444444444444</c:v>
                </c:pt>
                <c:pt idx="899">
                  <c:v>0.64965277777777775</c:v>
                </c:pt>
                <c:pt idx="900">
                  <c:v>0.65763888888888888</c:v>
                </c:pt>
                <c:pt idx="901">
                  <c:v>0.6586805555555556</c:v>
                </c:pt>
                <c:pt idx="902">
                  <c:v>0.64861111111111103</c:v>
                </c:pt>
                <c:pt idx="903">
                  <c:v>0.65625</c:v>
                </c:pt>
                <c:pt idx="904">
                  <c:v>0.64861111111111103</c:v>
                </c:pt>
                <c:pt idx="905">
                  <c:v>0.45902777777777781</c:v>
                </c:pt>
                <c:pt idx="906">
                  <c:v>0.46180555555555552</c:v>
                </c:pt>
                <c:pt idx="907">
                  <c:v>0.45937499999999998</c:v>
                </c:pt>
                <c:pt idx="908">
                  <c:v>0.46631944444444445</c:v>
                </c:pt>
                <c:pt idx="909">
                  <c:v>0.45555555555555555</c:v>
                </c:pt>
                <c:pt idx="910">
                  <c:v>0.46458333333333335</c:v>
                </c:pt>
                <c:pt idx="911">
                  <c:v>0.46597222222222218</c:v>
                </c:pt>
                <c:pt idx="912">
                  <c:v>0.46458333333333335</c:v>
                </c:pt>
                <c:pt idx="913">
                  <c:v>0.45729166666666665</c:v>
                </c:pt>
                <c:pt idx="914">
                  <c:v>0.46458333333333335</c:v>
                </c:pt>
                <c:pt idx="915">
                  <c:v>0.41909722222222218</c:v>
                </c:pt>
                <c:pt idx="916">
                  <c:v>0.41840277777777779</c:v>
                </c:pt>
                <c:pt idx="917">
                  <c:v>0.41770833333333335</c:v>
                </c:pt>
                <c:pt idx="918">
                  <c:v>0.42534722222222221</c:v>
                </c:pt>
                <c:pt idx="919">
                  <c:v>0.42465277777777782</c:v>
                </c:pt>
                <c:pt idx="920">
                  <c:v>0.42048611111111112</c:v>
                </c:pt>
                <c:pt idx="921">
                  <c:v>0.42673611111111115</c:v>
                </c:pt>
                <c:pt idx="922">
                  <c:v>0.41805555555555551</c:v>
                </c:pt>
                <c:pt idx="923">
                  <c:v>0.41805555555555551</c:v>
                </c:pt>
                <c:pt idx="924">
                  <c:v>0.67604166666666665</c:v>
                </c:pt>
                <c:pt idx="925">
                  <c:v>0.69062500000000004</c:v>
                </c:pt>
                <c:pt idx="926">
                  <c:v>0.68298611111111107</c:v>
                </c:pt>
                <c:pt idx="927">
                  <c:v>0.69201388888888893</c:v>
                </c:pt>
                <c:pt idx="928">
                  <c:v>0.6777777777777777</c:v>
                </c:pt>
                <c:pt idx="929">
                  <c:v>0.67708333333333337</c:v>
                </c:pt>
                <c:pt idx="930">
                  <c:v>0.6791666666666667</c:v>
                </c:pt>
                <c:pt idx="931">
                  <c:v>0.69201388888888893</c:v>
                </c:pt>
                <c:pt idx="932">
                  <c:v>0.69201388888888893</c:v>
                </c:pt>
                <c:pt idx="933">
                  <c:v>0.69409722222222225</c:v>
                </c:pt>
                <c:pt idx="934">
                  <c:v>0.52604166666666663</c:v>
                </c:pt>
                <c:pt idx="935">
                  <c:v>0.52256944444444442</c:v>
                </c:pt>
                <c:pt idx="936">
                  <c:v>0.52881944444444451</c:v>
                </c:pt>
                <c:pt idx="937">
                  <c:v>0.52465277777777775</c:v>
                </c:pt>
                <c:pt idx="938">
                  <c:v>0.5229166666666667</c:v>
                </c:pt>
                <c:pt idx="939">
                  <c:v>0.53020833333333328</c:v>
                </c:pt>
                <c:pt idx="940">
                  <c:v>0.52256944444444442</c:v>
                </c:pt>
                <c:pt idx="941">
                  <c:v>0.53229166666666672</c:v>
                </c:pt>
                <c:pt idx="942">
                  <c:v>0.53680555555555565</c:v>
                </c:pt>
                <c:pt idx="943">
                  <c:v>0.52847222222222223</c:v>
                </c:pt>
                <c:pt idx="944">
                  <c:v>0.47743055555555552</c:v>
                </c:pt>
                <c:pt idx="945">
                  <c:v>0.48229166666666667</c:v>
                </c:pt>
                <c:pt idx="946">
                  <c:v>0.48055555555555551</c:v>
                </c:pt>
                <c:pt idx="947">
                  <c:v>0.48090277777777779</c:v>
                </c:pt>
                <c:pt idx="948">
                  <c:v>0.48090277777777779</c:v>
                </c:pt>
                <c:pt idx="949">
                  <c:v>0.48020833333333335</c:v>
                </c:pt>
                <c:pt idx="950">
                  <c:v>0.48298611111111112</c:v>
                </c:pt>
                <c:pt idx="951">
                  <c:v>0.48125000000000001</c:v>
                </c:pt>
                <c:pt idx="952">
                  <c:v>0.47326388888888887</c:v>
                </c:pt>
                <c:pt idx="953">
                  <c:v>0.47187499999999999</c:v>
                </c:pt>
                <c:pt idx="954">
                  <c:v>0.4284722222222222</c:v>
                </c:pt>
                <c:pt idx="955">
                  <c:v>0.42951388888888886</c:v>
                </c:pt>
                <c:pt idx="956">
                  <c:v>0.42430555555555555</c:v>
                </c:pt>
                <c:pt idx="957">
                  <c:v>0.42777777777777781</c:v>
                </c:pt>
                <c:pt idx="958">
                  <c:v>0.42430555555555555</c:v>
                </c:pt>
                <c:pt idx="959">
                  <c:v>0.42499999999999999</c:v>
                </c:pt>
                <c:pt idx="960">
                  <c:v>0.42465277777777782</c:v>
                </c:pt>
                <c:pt idx="961">
                  <c:v>0.52777777777777779</c:v>
                </c:pt>
                <c:pt idx="962">
                  <c:v>0.52777777777777779</c:v>
                </c:pt>
                <c:pt idx="963">
                  <c:v>0.54201388888888891</c:v>
                </c:pt>
                <c:pt idx="964">
                  <c:v>0.53090277777777783</c:v>
                </c:pt>
                <c:pt idx="965">
                  <c:v>0.5385416666666667</c:v>
                </c:pt>
                <c:pt idx="966">
                  <c:v>0.53298611111111116</c:v>
                </c:pt>
                <c:pt idx="967">
                  <c:v>0.52812499999999996</c:v>
                </c:pt>
                <c:pt idx="968">
                  <c:v>0.53888888888888897</c:v>
                </c:pt>
                <c:pt idx="969">
                  <c:v>0.53923611111111103</c:v>
                </c:pt>
                <c:pt idx="970">
                  <c:v>0.52916666666666667</c:v>
                </c:pt>
                <c:pt idx="971">
                  <c:v>0.46562500000000001</c:v>
                </c:pt>
                <c:pt idx="972">
                  <c:v>0.4670138888888889</c:v>
                </c:pt>
                <c:pt idx="973">
                  <c:v>0.4704861111111111</c:v>
                </c:pt>
                <c:pt idx="974">
                  <c:v>0.47083333333333333</c:v>
                </c:pt>
                <c:pt idx="975">
                  <c:v>0.46562500000000001</c:v>
                </c:pt>
                <c:pt idx="976">
                  <c:v>0.4670138888888889</c:v>
                </c:pt>
                <c:pt idx="977">
                  <c:v>0.46562500000000001</c:v>
                </c:pt>
                <c:pt idx="978">
                  <c:v>0.46562500000000001</c:v>
                </c:pt>
                <c:pt idx="979">
                  <c:v>0.47326388888888887</c:v>
                </c:pt>
                <c:pt idx="980">
                  <c:v>0.46840277777777778</c:v>
                </c:pt>
                <c:pt idx="981">
                  <c:v>0.50034722222222217</c:v>
                </c:pt>
                <c:pt idx="982">
                  <c:v>0.4982638888888889</c:v>
                </c:pt>
                <c:pt idx="983">
                  <c:v>0.49930555555555556</c:v>
                </c:pt>
                <c:pt idx="984">
                  <c:v>0.49895833333333334</c:v>
                </c:pt>
                <c:pt idx="985">
                  <c:v>0.49861111111111112</c:v>
                </c:pt>
                <c:pt idx="986">
                  <c:v>0.50798611111111114</c:v>
                </c:pt>
                <c:pt idx="987">
                  <c:v>0.50694444444444442</c:v>
                </c:pt>
                <c:pt idx="988">
                  <c:v>0.50277777777777777</c:v>
                </c:pt>
                <c:pt idx="989">
                  <c:v>0.50069444444444444</c:v>
                </c:pt>
                <c:pt idx="990">
                  <c:v>0.49861111111111112</c:v>
                </c:pt>
                <c:pt idx="991">
                  <c:v>0.58854166666666663</c:v>
                </c:pt>
                <c:pt idx="992">
                  <c:v>0.578125</c:v>
                </c:pt>
                <c:pt idx="993">
                  <c:v>0.58958333333333335</c:v>
                </c:pt>
                <c:pt idx="994">
                  <c:v>0.57430555555555562</c:v>
                </c:pt>
                <c:pt idx="995">
                  <c:v>0.57430555555555562</c:v>
                </c:pt>
                <c:pt idx="996">
                  <c:v>0.57534722222222223</c:v>
                </c:pt>
                <c:pt idx="997">
                  <c:v>0.57708333333333328</c:v>
                </c:pt>
                <c:pt idx="998">
                  <c:v>0.58090277777777777</c:v>
                </c:pt>
                <c:pt idx="999">
                  <c:v>0.58229166666666665</c:v>
                </c:pt>
                <c:pt idx="1000">
                  <c:v>0.58020833333333333</c:v>
                </c:pt>
                <c:pt idx="1001">
                  <c:v>0.55868055555555562</c:v>
                </c:pt>
                <c:pt idx="1002">
                  <c:v>0.54513888888888895</c:v>
                </c:pt>
                <c:pt idx="1003">
                  <c:v>0.546875</c:v>
                </c:pt>
                <c:pt idx="1004">
                  <c:v>0.55729166666666663</c:v>
                </c:pt>
                <c:pt idx="1005">
                  <c:v>0.546875</c:v>
                </c:pt>
                <c:pt idx="1006">
                  <c:v>0.54548611111111112</c:v>
                </c:pt>
                <c:pt idx="1007">
                  <c:v>0.5444444444444444</c:v>
                </c:pt>
                <c:pt idx="1008">
                  <c:v>0.54895833333333333</c:v>
                </c:pt>
                <c:pt idx="1009">
                  <c:v>0.5444444444444444</c:v>
                </c:pt>
                <c:pt idx="1010">
                  <c:v>0.54895833333333333</c:v>
                </c:pt>
                <c:pt idx="1011">
                  <c:v>0.48368055555555556</c:v>
                </c:pt>
                <c:pt idx="1012">
                  <c:v>0.48749999999999999</c:v>
                </c:pt>
                <c:pt idx="1013">
                  <c:v>0.48229166666666667</c:v>
                </c:pt>
                <c:pt idx="1014">
                  <c:v>0.48888888888888887</c:v>
                </c:pt>
                <c:pt idx="1015">
                  <c:v>0.48229166666666667</c:v>
                </c:pt>
                <c:pt idx="1016">
                  <c:v>0.48784722222222221</c:v>
                </c:pt>
                <c:pt idx="1017">
                  <c:v>0.48194444444444445</c:v>
                </c:pt>
                <c:pt idx="1018">
                  <c:v>0.48645833333333333</c:v>
                </c:pt>
                <c:pt idx="1019">
                  <c:v>0.48993055555555554</c:v>
                </c:pt>
                <c:pt idx="1020">
                  <c:v>0.48888888888888887</c:v>
                </c:pt>
                <c:pt idx="1021">
                  <c:v>0.89548611111111109</c:v>
                </c:pt>
                <c:pt idx="1022">
                  <c:v>0.89722222222222225</c:v>
                </c:pt>
                <c:pt idx="1023">
                  <c:v>0.89409722222222221</c:v>
                </c:pt>
                <c:pt idx="1024">
                  <c:v>0.8989583333333333</c:v>
                </c:pt>
                <c:pt idx="1025">
                  <c:v>0.89375000000000004</c:v>
                </c:pt>
                <c:pt idx="1026">
                  <c:v>0.89965277777777775</c:v>
                </c:pt>
                <c:pt idx="1027">
                  <c:v>0.89826388888888897</c:v>
                </c:pt>
                <c:pt idx="1028">
                  <c:v>0.89409722222222221</c:v>
                </c:pt>
                <c:pt idx="1029">
                  <c:v>0.8822916666666667</c:v>
                </c:pt>
                <c:pt idx="1030">
                  <c:v>0.90937500000000004</c:v>
                </c:pt>
                <c:pt idx="1031">
                  <c:v>0.69166666666666665</c:v>
                </c:pt>
                <c:pt idx="1032">
                  <c:v>0.68958333333333333</c:v>
                </c:pt>
                <c:pt idx="1033">
                  <c:v>0.67395833333333333</c:v>
                </c:pt>
                <c:pt idx="1034">
                  <c:v>0.67812499999999998</c:v>
                </c:pt>
                <c:pt idx="1035">
                  <c:v>0.68229166666666663</c:v>
                </c:pt>
                <c:pt idx="1036">
                  <c:v>0.6802083333333333</c:v>
                </c:pt>
                <c:pt idx="1037">
                  <c:v>0.68090277777777775</c:v>
                </c:pt>
                <c:pt idx="1038">
                  <c:v>0.69027777777777777</c:v>
                </c:pt>
                <c:pt idx="1039">
                  <c:v>0.69027777777777777</c:v>
                </c:pt>
                <c:pt idx="1040">
                  <c:v>0.6899305555555556</c:v>
                </c:pt>
                <c:pt idx="1041">
                  <c:v>0.60659722222222223</c:v>
                </c:pt>
                <c:pt idx="1042">
                  <c:v>0.5913194444444444</c:v>
                </c:pt>
                <c:pt idx="1043">
                  <c:v>0.59479166666666672</c:v>
                </c:pt>
                <c:pt idx="1044">
                  <c:v>0.59722222222222221</c:v>
                </c:pt>
                <c:pt idx="1045">
                  <c:v>0.5913194444444444</c:v>
                </c:pt>
                <c:pt idx="1046">
                  <c:v>0.59513888888888888</c:v>
                </c:pt>
                <c:pt idx="1047">
                  <c:v>0.59826388888888893</c:v>
                </c:pt>
                <c:pt idx="1048">
                  <c:v>0.59479166666666672</c:v>
                </c:pt>
                <c:pt idx="1049">
                  <c:v>0.5996527777777777</c:v>
                </c:pt>
                <c:pt idx="1050">
                  <c:v>0.59930555555555565</c:v>
                </c:pt>
                <c:pt idx="1051">
                  <c:v>0.5229166666666667</c:v>
                </c:pt>
                <c:pt idx="1052">
                  <c:v>0.52500000000000002</c:v>
                </c:pt>
                <c:pt idx="1053">
                  <c:v>0.52326388888888886</c:v>
                </c:pt>
                <c:pt idx="1054">
                  <c:v>0.51493055555555556</c:v>
                </c:pt>
                <c:pt idx="1055">
                  <c:v>0.51701388888888888</c:v>
                </c:pt>
                <c:pt idx="1056">
                  <c:v>0.51493055555555556</c:v>
                </c:pt>
                <c:pt idx="1057">
                  <c:v>0.51979166666666665</c:v>
                </c:pt>
                <c:pt idx="1058">
                  <c:v>0.52430555555555558</c:v>
                </c:pt>
                <c:pt idx="1059">
                  <c:v>0.52118055555555554</c:v>
                </c:pt>
                <c:pt idx="1060">
                  <c:v>0.51805555555555549</c:v>
                </c:pt>
                <c:pt idx="1061">
                  <c:v>0.64409722222222221</c:v>
                </c:pt>
                <c:pt idx="1062">
                  <c:v>0.65798611111111105</c:v>
                </c:pt>
                <c:pt idx="1063">
                  <c:v>0.64826388888888897</c:v>
                </c:pt>
                <c:pt idx="1064">
                  <c:v>0.64965277777777775</c:v>
                </c:pt>
                <c:pt idx="1065">
                  <c:v>0.64444444444444438</c:v>
                </c:pt>
                <c:pt idx="1066">
                  <c:v>0.64409722222222221</c:v>
                </c:pt>
                <c:pt idx="1067">
                  <c:v>0.64201388888888888</c:v>
                </c:pt>
                <c:pt idx="1068">
                  <c:v>0.64131944444444444</c:v>
                </c:pt>
                <c:pt idx="1069">
                  <c:v>0.64513888888888893</c:v>
                </c:pt>
                <c:pt idx="1070">
                  <c:v>0.64166666666666672</c:v>
                </c:pt>
                <c:pt idx="1071">
                  <c:v>0.9121527777777777</c:v>
                </c:pt>
                <c:pt idx="1072">
                  <c:v>0.91423611111111103</c:v>
                </c:pt>
                <c:pt idx="1073">
                  <c:v>0.92847222222222225</c:v>
                </c:pt>
                <c:pt idx="1074">
                  <c:v>0.91145833333333337</c:v>
                </c:pt>
                <c:pt idx="1075">
                  <c:v>0.93090277777777775</c:v>
                </c:pt>
                <c:pt idx="1076">
                  <c:v>0.91493055555555558</c:v>
                </c:pt>
                <c:pt idx="1077">
                  <c:v>0.91493055555555558</c:v>
                </c:pt>
                <c:pt idx="1078">
                  <c:v>0.93090277777777775</c:v>
                </c:pt>
                <c:pt idx="1079">
                  <c:v>0.91562500000000002</c:v>
                </c:pt>
                <c:pt idx="1080">
                  <c:v>0.93090277777777775</c:v>
                </c:pt>
                <c:pt idx="1081">
                  <c:v>0.48020833333333335</c:v>
                </c:pt>
                <c:pt idx="1082">
                  <c:v>0.48159722222222218</c:v>
                </c:pt>
                <c:pt idx="1083">
                  <c:v>0.4861111111111111</c:v>
                </c:pt>
                <c:pt idx="1084">
                  <c:v>0.48576388888888888</c:v>
                </c:pt>
                <c:pt idx="1085">
                  <c:v>0.48055555555555551</c:v>
                </c:pt>
                <c:pt idx="1086">
                  <c:v>0.48298611111111112</c:v>
                </c:pt>
                <c:pt idx="1087">
                  <c:v>0.48229166666666667</c:v>
                </c:pt>
                <c:pt idx="1088">
                  <c:v>0.48090277777777779</c:v>
                </c:pt>
                <c:pt idx="1089">
                  <c:v>0.48715277777777782</c:v>
                </c:pt>
                <c:pt idx="1090">
                  <c:v>0.4861111111111111</c:v>
                </c:pt>
                <c:pt idx="1091">
                  <c:v>0.43993055555555555</c:v>
                </c:pt>
                <c:pt idx="1092">
                  <c:v>0.43437500000000001</c:v>
                </c:pt>
                <c:pt idx="1093">
                  <c:v>0.43993055555555555</c:v>
                </c:pt>
                <c:pt idx="1094">
                  <c:v>0.4440972222222222</c:v>
                </c:pt>
                <c:pt idx="1095">
                  <c:v>0.44201388888888887</c:v>
                </c:pt>
                <c:pt idx="1096">
                  <c:v>0.43506944444444445</c:v>
                </c:pt>
                <c:pt idx="1097">
                  <c:v>0.43854166666666666</c:v>
                </c:pt>
                <c:pt idx="1098">
                  <c:v>0.44166666666666665</c:v>
                </c:pt>
                <c:pt idx="1099">
                  <c:v>0.44236111111111115</c:v>
                </c:pt>
                <c:pt idx="1100">
                  <c:v>0</c:v>
                </c:pt>
                <c:pt idx="1101">
                  <c:v>0.55486111111111103</c:v>
                </c:pt>
                <c:pt idx="1102">
                  <c:v>0.54409722222222223</c:v>
                </c:pt>
                <c:pt idx="1103">
                  <c:v>0.54270833333333335</c:v>
                </c:pt>
                <c:pt idx="1104">
                  <c:v>0.5493055555555556</c:v>
                </c:pt>
                <c:pt idx="1105">
                  <c:v>0.54756944444444444</c:v>
                </c:pt>
                <c:pt idx="1106">
                  <c:v>0.54409722222222223</c:v>
                </c:pt>
                <c:pt idx="1107">
                  <c:v>0.54409722222222223</c:v>
                </c:pt>
                <c:pt idx="1108">
                  <c:v>0.54861111111111105</c:v>
                </c:pt>
                <c:pt idx="1109">
                  <c:v>0.55625000000000002</c:v>
                </c:pt>
                <c:pt idx="1110">
                  <c:v>0.54583333333333328</c:v>
                </c:pt>
                <c:pt idx="1111">
                  <c:v>0.7284722222222223</c:v>
                </c:pt>
                <c:pt idx="1112">
                  <c:v>0.72951388888888891</c:v>
                </c:pt>
                <c:pt idx="1113">
                  <c:v>0.72777777777777775</c:v>
                </c:pt>
                <c:pt idx="1114">
                  <c:v>0.72777777777777775</c:v>
                </c:pt>
                <c:pt idx="1115">
                  <c:v>0.73090277777777779</c:v>
                </c:pt>
                <c:pt idx="1116">
                  <c:v>0.72916666666666663</c:v>
                </c:pt>
                <c:pt idx="1117">
                  <c:v>0.72777777777777775</c:v>
                </c:pt>
                <c:pt idx="1118">
                  <c:v>0.72569444444444442</c:v>
                </c:pt>
                <c:pt idx="1119">
                  <c:v>0.7284722222222223</c:v>
                </c:pt>
                <c:pt idx="1120">
                  <c:v>0.72951388888888891</c:v>
                </c:pt>
                <c:pt idx="1121">
                  <c:v>0.56284722222222228</c:v>
                </c:pt>
                <c:pt idx="1122">
                  <c:v>0.56458333333333333</c:v>
                </c:pt>
                <c:pt idx="1123">
                  <c:v>0.57743055555555556</c:v>
                </c:pt>
                <c:pt idx="1124">
                  <c:v>0.56354166666666672</c:v>
                </c:pt>
                <c:pt idx="1125">
                  <c:v>0.57499999999999996</c:v>
                </c:pt>
                <c:pt idx="1126">
                  <c:v>0.56631944444444438</c:v>
                </c:pt>
                <c:pt idx="1127">
                  <c:v>0.56284722222222228</c:v>
                </c:pt>
                <c:pt idx="1128">
                  <c:v>0.57743055555555556</c:v>
                </c:pt>
                <c:pt idx="1129">
                  <c:v>0.56458333333333333</c:v>
                </c:pt>
                <c:pt idx="1130">
                  <c:v>0.56562500000000004</c:v>
                </c:pt>
                <c:pt idx="1131">
                  <c:v>0.56423611111111105</c:v>
                </c:pt>
                <c:pt idx="1132">
                  <c:v>0.57395833333333335</c:v>
                </c:pt>
                <c:pt idx="1133">
                  <c:v>0.57256944444444435</c:v>
                </c:pt>
                <c:pt idx="1134">
                  <c:v>0.57361111111111107</c:v>
                </c:pt>
                <c:pt idx="1135">
                  <c:v>0.57291666666666663</c:v>
                </c:pt>
                <c:pt idx="1136">
                  <c:v>0.57395833333333335</c:v>
                </c:pt>
                <c:pt idx="1137">
                  <c:v>0.57395833333333335</c:v>
                </c:pt>
                <c:pt idx="1138">
                  <c:v>0.56527777777777777</c:v>
                </c:pt>
                <c:pt idx="1139">
                  <c:v>0.57743055555555556</c:v>
                </c:pt>
                <c:pt idx="1140">
                  <c:v>0.56423611111111105</c:v>
                </c:pt>
                <c:pt idx="1141">
                  <c:v>0.57326388888888891</c:v>
                </c:pt>
                <c:pt idx="1142">
                  <c:v>0.56562500000000004</c:v>
                </c:pt>
                <c:pt idx="1143">
                  <c:v>0.5625</c:v>
                </c:pt>
                <c:pt idx="1144">
                  <c:v>0.56597222222222221</c:v>
                </c:pt>
                <c:pt idx="1145">
                  <c:v>0.57777777777777772</c:v>
                </c:pt>
                <c:pt idx="1146">
                  <c:v>0.56423611111111105</c:v>
                </c:pt>
                <c:pt idx="1147">
                  <c:v>0.57604166666666667</c:v>
                </c:pt>
                <c:pt idx="1148">
                  <c:v>0.57361111111111107</c:v>
                </c:pt>
                <c:pt idx="1149">
                  <c:v>0.56388888888888888</c:v>
                </c:pt>
                <c:pt idx="1150">
                  <c:v>0.5649305555555556</c:v>
                </c:pt>
                <c:pt idx="1151">
                  <c:v>0.57465277777777779</c:v>
                </c:pt>
                <c:pt idx="1152">
                  <c:v>0.57708333333333328</c:v>
                </c:pt>
                <c:pt idx="1153">
                  <c:v>0.57048611111111103</c:v>
                </c:pt>
                <c:pt idx="1154">
                  <c:v>0.56597222222222221</c:v>
                </c:pt>
                <c:pt idx="1155">
                  <c:v>0.57326388888888891</c:v>
                </c:pt>
                <c:pt idx="1156">
                  <c:v>0.56284722222222228</c:v>
                </c:pt>
                <c:pt idx="1157">
                  <c:v>0.56631944444444438</c:v>
                </c:pt>
                <c:pt idx="1158">
                  <c:v>0.57361111111111107</c:v>
                </c:pt>
                <c:pt idx="1159">
                  <c:v>0.57638888888888895</c:v>
                </c:pt>
                <c:pt idx="1160">
                  <c:v>0.57187500000000002</c:v>
                </c:pt>
                <c:pt idx="1161">
                  <c:v>0.56284722222222228</c:v>
                </c:pt>
                <c:pt idx="1162">
                  <c:v>0.57395833333333335</c:v>
                </c:pt>
                <c:pt idx="1163">
                  <c:v>0.56631944444444438</c:v>
                </c:pt>
                <c:pt idx="1164">
                  <c:v>0.57743055555555556</c:v>
                </c:pt>
                <c:pt idx="1165">
                  <c:v>0.57361111111111107</c:v>
                </c:pt>
                <c:pt idx="1166">
                  <c:v>0.56354166666666672</c:v>
                </c:pt>
                <c:pt idx="1167">
                  <c:v>0.5625</c:v>
                </c:pt>
                <c:pt idx="1168">
                  <c:v>0.57326388888888891</c:v>
                </c:pt>
                <c:pt idx="1169">
                  <c:v>0.56423611111111105</c:v>
                </c:pt>
                <c:pt idx="1170">
                  <c:v>0.57465277777777779</c:v>
                </c:pt>
                <c:pt idx="1171">
                  <c:v>0.57361111111111107</c:v>
                </c:pt>
                <c:pt idx="1172">
                  <c:v>0.57777777777777772</c:v>
                </c:pt>
                <c:pt idx="1173">
                  <c:v>0.56284722222222228</c:v>
                </c:pt>
                <c:pt idx="1174">
                  <c:v>0.56423611111111105</c:v>
                </c:pt>
                <c:pt idx="1175">
                  <c:v>0.5649305555555556</c:v>
                </c:pt>
                <c:pt idx="1176">
                  <c:v>0.57395833333333335</c:v>
                </c:pt>
                <c:pt idx="1177">
                  <c:v>0.57326388888888891</c:v>
                </c:pt>
                <c:pt idx="1178">
                  <c:v>0.57430555555555562</c:v>
                </c:pt>
                <c:pt idx="1179">
                  <c:v>0.56215277777777772</c:v>
                </c:pt>
                <c:pt idx="1180">
                  <c:v>0.57326388888888891</c:v>
                </c:pt>
                <c:pt idx="1181">
                  <c:v>0.57118055555555558</c:v>
                </c:pt>
                <c:pt idx="1182">
                  <c:v>0.56354166666666672</c:v>
                </c:pt>
                <c:pt idx="1183">
                  <c:v>0.57291666666666663</c:v>
                </c:pt>
                <c:pt idx="1184">
                  <c:v>0.57743055555555556</c:v>
                </c:pt>
                <c:pt idx="1185">
                  <c:v>0.57604166666666667</c:v>
                </c:pt>
                <c:pt idx="1186">
                  <c:v>0.56631944444444438</c:v>
                </c:pt>
                <c:pt idx="1187">
                  <c:v>0.56527777777777777</c:v>
                </c:pt>
                <c:pt idx="1188">
                  <c:v>0.56562500000000004</c:v>
                </c:pt>
                <c:pt idx="1189">
                  <c:v>0.5708333333333333</c:v>
                </c:pt>
                <c:pt idx="1190">
                  <c:v>0.56631944444444438</c:v>
                </c:pt>
                <c:pt idx="1191">
                  <c:v>0.57291666666666663</c:v>
                </c:pt>
                <c:pt idx="1192">
                  <c:v>0.57395833333333335</c:v>
                </c:pt>
                <c:pt idx="1193">
                  <c:v>0.57499999999999996</c:v>
                </c:pt>
                <c:pt idx="1194">
                  <c:v>0.57152777777777775</c:v>
                </c:pt>
                <c:pt idx="1195">
                  <c:v>0.5625</c:v>
                </c:pt>
                <c:pt idx="1196">
                  <c:v>0.56284722222222228</c:v>
                </c:pt>
                <c:pt idx="1197">
                  <c:v>0.57708333333333328</c:v>
                </c:pt>
                <c:pt idx="1198">
                  <c:v>0.57326388888888891</c:v>
                </c:pt>
                <c:pt idx="1199">
                  <c:v>0.57152777777777775</c:v>
                </c:pt>
                <c:pt idx="1200">
                  <c:v>0.57499999999999996</c:v>
                </c:pt>
                <c:pt idx="1201">
                  <c:v>0.57361111111111107</c:v>
                </c:pt>
                <c:pt idx="1202">
                  <c:v>0.57638888888888895</c:v>
                </c:pt>
                <c:pt idx="1203">
                  <c:v>0.57395833333333335</c:v>
                </c:pt>
                <c:pt idx="1204">
                  <c:v>0.56527777777777777</c:v>
                </c:pt>
                <c:pt idx="1205">
                  <c:v>0.57743055555555556</c:v>
                </c:pt>
                <c:pt idx="1206">
                  <c:v>0.57291666666666663</c:v>
                </c:pt>
                <c:pt idx="1207">
                  <c:v>0.57708333333333328</c:v>
                </c:pt>
                <c:pt idx="1208">
                  <c:v>0.57187500000000002</c:v>
                </c:pt>
                <c:pt idx="1209">
                  <c:v>0.57395833333333335</c:v>
                </c:pt>
                <c:pt idx="1210">
                  <c:v>0.40937499999999999</c:v>
                </c:pt>
                <c:pt idx="1211">
                  <c:v>0.40243055555555551</c:v>
                </c:pt>
                <c:pt idx="1212">
                  <c:v>0.40069444444444446</c:v>
                </c:pt>
                <c:pt idx="1213">
                  <c:v>0.40729166666666666</c:v>
                </c:pt>
                <c:pt idx="1214">
                  <c:v>0.41041666666666665</c:v>
                </c:pt>
                <c:pt idx="1215">
                  <c:v>0.40625</c:v>
                </c:pt>
                <c:pt idx="1216">
                  <c:v>0.4045138888888889</c:v>
                </c:pt>
                <c:pt idx="1217">
                  <c:v>0.40104166666666669</c:v>
                </c:pt>
                <c:pt idx="1218">
                  <c:v>0.40034722222222219</c:v>
                </c:pt>
                <c:pt idx="1219">
                  <c:v>0.41076388888888887</c:v>
                </c:pt>
                <c:pt idx="1220">
                  <c:v>3.8704861111111111</c:v>
                </c:pt>
                <c:pt idx="1221">
                  <c:v>0.38090277777777781</c:v>
                </c:pt>
                <c:pt idx="1222">
                  <c:v>0.38298611111111114</c:v>
                </c:pt>
                <c:pt idx="1223">
                  <c:v>0.38124999999999998</c:v>
                </c:pt>
                <c:pt idx="1224">
                  <c:v>0.38298611111111114</c:v>
                </c:pt>
                <c:pt idx="1225">
                  <c:v>0.37986111111111115</c:v>
                </c:pt>
                <c:pt idx="1226">
                  <c:v>0.37777777777777782</c:v>
                </c:pt>
                <c:pt idx="1227">
                  <c:v>0.37743055555555555</c:v>
                </c:pt>
                <c:pt idx="1228">
                  <c:v>0.37743055555555555</c:v>
                </c:pt>
                <c:pt idx="1229">
                  <c:v>0.37743055555555555</c:v>
                </c:pt>
                <c:pt idx="1230">
                  <c:v>0.38090277777777781</c:v>
                </c:pt>
                <c:pt idx="1231">
                  <c:v>0.4621527777777778</c:v>
                </c:pt>
                <c:pt idx="1232">
                  <c:v>0.45694444444444449</c:v>
                </c:pt>
                <c:pt idx="1233">
                  <c:v>0.45381944444444444</c:v>
                </c:pt>
                <c:pt idx="1234">
                  <c:v>0.45729166666666665</c:v>
                </c:pt>
                <c:pt idx="1235">
                  <c:v>0.46111111111111114</c:v>
                </c:pt>
                <c:pt idx="1236">
                  <c:v>0.46076388888888886</c:v>
                </c:pt>
                <c:pt idx="1237">
                  <c:v>0.45416666666666666</c:v>
                </c:pt>
                <c:pt idx="1238">
                  <c:v>0.45729166666666665</c:v>
                </c:pt>
                <c:pt idx="1239">
                  <c:v>0.45624999999999999</c:v>
                </c:pt>
                <c:pt idx="1240">
                  <c:v>0.46250000000000002</c:v>
                </c:pt>
                <c:pt idx="1241">
                  <c:v>0.59444444444444444</c:v>
                </c:pt>
                <c:pt idx="1242">
                  <c:v>0.59895833333333337</c:v>
                </c:pt>
                <c:pt idx="1243">
                  <c:v>0.59895833333333337</c:v>
                </c:pt>
                <c:pt idx="1244">
                  <c:v>0.59444444444444444</c:v>
                </c:pt>
                <c:pt idx="1245">
                  <c:v>0.59375</c:v>
                </c:pt>
                <c:pt idx="1246">
                  <c:v>0.60555555555555562</c:v>
                </c:pt>
                <c:pt idx="1247">
                  <c:v>0.59687500000000004</c:v>
                </c:pt>
                <c:pt idx="1248">
                  <c:v>0.59270833333333328</c:v>
                </c:pt>
                <c:pt idx="1249">
                  <c:v>0.59305555555555556</c:v>
                </c:pt>
                <c:pt idx="1250">
                  <c:v>0.59409722222222228</c:v>
                </c:pt>
                <c:pt idx="1251">
                  <c:v>0.46979166666666666</c:v>
                </c:pt>
                <c:pt idx="1252">
                  <c:v>0.47604166666666664</c:v>
                </c:pt>
                <c:pt idx="1253">
                  <c:v>0.46631944444444445</c:v>
                </c:pt>
                <c:pt idx="1254">
                  <c:v>0.4704861111111111</c:v>
                </c:pt>
                <c:pt idx="1255">
                  <c:v>0.4753472222222222</c:v>
                </c:pt>
                <c:pt idx="1256">
                  <c:v>0.4753472222222222</c:v>
                </c:pt>
                <c:pt idx="1257">
                  <c:v>0.47743055555555552</c:v>
                </c:pt>
                <c:pt idx="1258">
                  <c:v>0.47083333333333333</c:v>
                </c:pt>
                <c:pt idx="1259">
                  <c:v>0.46875</c:v>
                </c:pt>
                <c:pt idx="1260">
                  <c:v>0.46875</c:v>
                </c:pt>
                <c:pt idx="1261">
                  <c:v>0.43125000000000002</c:v>
                </c:pt>
                <c:pt idx="1262">
                  <c:v>0.42743055555555554</c:v>
                </c:pt>
                <c:pt idx="1263">
                  <c:v>0.4309027777777778</c:v>
                </c:pt>
                <c:pt idx="1264">
                  <c:v>0.42743055555555554</c:v>
                </c:pt>
                <c:pt idx="1265">
                  <c:v>0.43194444444444446</c:v>
                </c:pt>
                <c:pt idx="1266">
                  <c:v>0.43298611111111113</c:v>
                </c:pt>
                <c:pt idx="1267">
                  <c:v>0.43159722222222219</c:v>
                </c:pt>
                <c:pt idx="1268">
                  <c:v>0.43020833333333336</c:v>
                </c:pt>
                <c:pt idx="1269">
                  <c:v>0.43159722222222219</c:v>
                </c:pt>
                <c:pt idx="1270">
                  <c:v>0.42743055555555554</c:v>
                </c:pt>
                <c:pt idx="1271">
                  <c:v>0.5722222222222223</c:v>
                </c:pt>
                <c:pt idx="1272">
                  <c:v>0.56527777777777777</c:v>
                </c:pt>
                <c:pt idx="1273">
                  <c:v>0.56180555555555556</c:v>
                </c:pt>
                <c:pt idx="1274">
                  <c:v>0.56215277777777772</c:v>
                </c:pt>
                <c:pt idx="1275">
                  <c:v>0.55972222222222223</c:v>
                </c:pt>
                <c:pt idx="1276">
                  <c:v>0.56111111111111112</c:v>
                </c:pt>
                <c:pt idx="1277">
                  <c:v>0.55937499999999996</c:v>
                </c:pt>
                <c:pt idx="1278">
                  <c:v>0.57361111111111107</c:v>
                </c:pt>
                <c:pt idx="1279">
                  <c:v>0.56527777777777777</c:v>
                </c:pt>
                <c:pt idx="1280">
                  <c:v>0.57291666666666663</c:v>
                </c:pt>
                <c:pt idx="1281">
                  <c:v>0.54791666666666672</c:v>
                </c:pt>
                <c:pt idx="1282">
                  <c:v>0.53923611111111103</c:v>
                </c:pt>
                <c:pt idx="1283">
                  <c:v>0.54305555555555562</c:v>
                </c:pt>
                <c:pt idx="1284">
                  <c:v>0.5444444444444444</c:v>
                </c:pt>
                <c:pt idx="1285">
                  <c:v>0.5395833333333333</c:v>
                </c:pt>
                <c:pt idx="1286">
                  <c:v>0.53923611111111103</c:v>
                </c:pt>
                <c:pt idx="1287">
                  <c:v>0.53993055555555558</c:v>
                </c:pt>
                <c:pt idx="1288">
                  <c:v>0.54965277777777777</c:v>
                </c:pt>
                <c:pt idx="1289">
                  <c:v>0.54409722222222223</c:v>
                </c:pt>
                <c:pt idx="1290">
                  <c:v>0.53923611111111103</c:v>
                </c:pt>
                <c:pt idx="1291">
                  <c:v>0.61284722222222221</c:v>
                </c:pt>
                <c:pt idx="1292">
                  <c:v>0.61493055555555565</c:v>
                </c:pt>
                <c:pt idx="1293">
                  <c:v>0.62152777777777779</c:v>
                </c:pt>
                <c:pt idx="1294">
                  <c:v>0.61423611111111109</c:v>
                </c:pt>
                <c:pt idx="1295">
                  <c:v>0.60833333333333328</c:v>
                </c:pt>
                <c:pt idx="1296">
                  <c:v>0.61215277777777777</c:v>
                </c:pt>
                <c:pt idx="1297">
                  <c:v>0.62152777777777779</c:v>
                </c:pt>
                <c:pt idx="1298">
                  <c:v>0.61041666666666672</c:v>
                </c:pt>
                <c:pt idx="1299">
                  <c:v>0.61423611111111109</c:v>
                </c:pt>
                <c:pt idx="1300">
                  <c:v>0.61319444444444438</c:v>
                </c:pt>
                <c:pt idx="1301">
                  <c:v>0.5229166666666667</c:v>
                </c:pt>
                <c:pt idx="1302">
                  <c:v>0.52222222222222225</c:v>
                </c:pt>
                <c:pt idx="1303">
                  <c:v>0.52881944444444451</c:v>
                </c:pt>
                <c:pt idx="1304">
                  <c:v>0.52847222222222223</c:v>
                </c:pt>
                <c:pt idx="1305">
                  <c:v>0.52326388888888886</c:v>
                </c:pt>
                <c:pt idx="1306">
                  <c:v>0.52361111111111114</c:v>
                </c:pt>
                <c:pt idx="1307">
                  <c:v>0.52430555555555558</c:v>
                </c:pt>
                <c:pt idx="1308">
                  <c:v>0.52430555555555558</c:v>
                </c:pt>
                <c:pt idx="1309">
                  <c:v>0.53229166666666672</c:v>
                </c:pt>
                <c:pt idx="1310">
                  <c:v>0.52430555555555558</c:v>
                </c:pt>
                <c:pt idx="1311">
                  <c:v>0.42881944444444448</c:v>
                </c:pt>
                <c:pt idx="1312">
                  <c:v>0.42534722222222221</c:v>
                </c:pt>
                <c:pt idx="1313">
                  <c:v>0.42569444444444449</c:v>
                </c:pt>
                <c:pt idx="1314">
                  <c:v>0.42083333333333334</c:v>
                </c:pt>
                <c:pt idx="1315">
                  <c:v>0.42534722222222221</c:v>
                </c:pt>
                <c:pt idx="1316">
                  <c:v>0.42881944444444448</c:v>
                </c:pt>
                <c:pt idx="1317">
                  <c:v>0.42048611111111112</c:v>
                </c:pt>
                <c:pt idx="1318">
                  <c:v>0.42708333333333331</c:v>
                </c:pt>
                <c:pt idx="1319">
                  <c:v>0.42534722222222221</c:v>
                </c:pt>
                <c:pt idx="1320">
                  <c:v>0.43020833333333336</c:v>
                </c:pt>
                <c:pt idx="1321">
                  <c:v>0.39861111111111114</c:v>
                </c:pt>
                <c:pt idx="1322">
                  <c:v>0.39826388888888886</c:v>
                </c:pt>
                <c:pt idx="1323">
                  <c:v>0.39791666666666664</c:v>
                </c:pt>
                <c:pt idx="1324">
                  <c:v>0.39583333333333331</c:v>
                </c:pt>
                <c:pt idx="1325">
                  <c:v>0.39791666666666664</c:v>
                </c:pt>
                <c:pt idx="1326">
                  <c:v>0.39583333333333331</c:v>
                </c:pt>
                <c:pt idx="1327">
                  <c:v>0.39548611111111115</c:v>
                </c:pt>
                <c:pt idx="1328">
                  <c:v>0.39895833333333336</c:v>
                </c:pt>
                <c:pt idx="1329">
                  <c:v>0.39756944444444448</c:v>
                </c:pt>
                <c:pt idx="1330">
                  <c:v>0</c:v>
                </c:pt>
                <c:pt idx="1331">
                  <c:v>0.48159722222222218</c:v>
                </c:pt>
                <c:pt idx="1332">
                  <c:v>0.47881944444444446</c:v>
                </c:pt>
                <c:pt idx="1333">
                  <c:v>0.4826388888888889</c:v>
                </c:pt>
                <c:pt idx="1334">
                  <c:v>0.47847222222222219</c:v>
                </c:pt>
                <c:pt idx="1335">
                  <c:v>0.47881944444444446</c:v>
                </c:pt>
                <c:pt idx="1336">
                  <c:v>0.4777777777777778</c:v>
                </c:pt>
                <c:pt idx="1337">
                  <c:v>0.47847222222222219</c:v>
                </c:pt>
                <c:pt idx="1338">
                  <c:v>0.48715277777777782</c:v>
                </c:pt>
                <c:pt idx="1339">
                  <c:v>0.47708333333333336</c:v>
                </c:pt>
                <c:pt idx="1340">
                  <c:v>0.48541666666666666</c:v>
                </c:pt>
                <c:pt idx="1341">
                  <c:v>0.48784722222222221</c:v>
                </c:pt>
                <c:pt idx="1342">
                  <c:v>0.4777777777777778</c:v>
                </c:pt>
                <c:pt idx="1343">
                  <c:v>0.48958333333333331</c:v>
                </c:pt>
                <c:pt idx="1344">
                  <c:v>0.48715277777777782</c:v>
                </c:pt>
                <c:pt idx="1345">
                  <c:v>0.48506944444444444</c:v>
                </c:pt>
                <c:pt idx="1346">
                  <c:v>0.48229166666666667</c:v>
                </c:pt>
                <c:pt idx="1347">
                  <c:v>0.47916666666666669</c:v>
                </c:pt>
                <c:pt idx="1348">
                  <c:v>0.48749999999999999</c:v>
                </c:pt>
                <c:pt idx="1349">
                  <c:v>0.47916666666666669</c:v>
                </c:pt>
                <c:pt idx="1350">
                  <c:v>0.48680555555555555</c:v>
                </c:pt>
                <c:pt idx="1351">
                  <c:v>0.50243055555555549</c:v>
                </c:pt>
                <c:pt idx="1352">
                  <c:v>0.50277777777777777</c:v>
                </c:pt>
                <c:pt idx="1353">
                  <c:v>0.49965277777777778</c:v>
                </c:pt>
                <c:pt idx="1354">
                  <c:v>0.4982638888888889</c:v>
                </c:pt>
                <c:pt idx="1355">
                  <c:v>0.49583333333333335</c:v>
                </c:pt>
                <c:pt idx="1356">
                  <c:v>0.50659722222222225</c:v>
                </c:pt>
                <c:pt idx="1357">
                  <c:v>0.49583333333333335</c:v>
                </c:pt>
                <c:pt idx="1358">
                  <c:v>0.50659722222222225</c:v>
                </c:pt>
                <c:pt idx="1359">
                  <c:v>0.49618055555555551</c:v>
                </c:pt>
                <c:pt idx="1360">
                  <c:v>0.49895833333333334</c:v>
                </c:pt>
                <c:pt idx="1361">
                  <c:v>0.45798611111111115</c:v>
                </c:pt>
                <c:pt idx="1362">
                  <c:v>0.45381944444444444</c:v>
                </c:pt>
                <c:pt idx="1363">
                  <c:v>0.44791666666666669</c:v>
                </c:pt>
                <c:pt idx="1364">
                  <c:v>0.44861111111111113</c:v>
                </c:pt>
                <c:pt idx="1365">
                  <c:v>0.44583333333333336</c:v>
                </c:pt>
                <c:pt idx="1366">
                  <c:v>0.44583333333333336</c:v>
                </c:pt>
                <c:pt idx="1367">
                  <c:v>0.45381944444444444</c:v>
                </c:pt>
                <c:pt idx="1368">
                  <c:v>0.44583333333333336</c:v>
                </c:pt>
                <c:pt idx="1369">
                  <c:v>0.45729166666666665</c:v>
                </c:pt>
                <c:pt idx="1370">
                  <c:v>0.45416666666666666</c:v>
                </c:pt>
                <c:pt idx="1371">
                  <c:v>0.74895833333333328</c:v>
                </c:pt>
                <c:pt idx="1372">
                  <c:v>0.73298611111111112</c:v>
                </c:pt>
                <c:pt idx="1373">
                  <c:v>0.74930555555555556</c:v>
                </c:pt>
                <c:pt idx="1374">
                  <c:v>0.75937500000000002</c:v>
                </c:pt>
                <c:pt idx="1375">
                  <c:v>0.74826388888888895</c:v>
                </c:pt>
                <c:pt idx="1376">
                  <c:v>0.74305555555555558</c:v>
                </c:pt>
                <c:pt idx="1377">
                  <c:v>0.73298611111111112</c:v>
                </c:pt>
                <c:pt idx="1378">
                  <c:v>0.74340277777777775</c:v>
                </c:pt>
                <c:pt idx="1379">
                  <c:v>0.74722222222222223</c:v>
                </c:pt>
                <c:pt idx="1380">
                  <c:v>0.75937500000000002</c:v>
                </c:pt>
                <c:pt idx="1381">
                  <c:v>0.421875</c:v>
                </c:pt>
                <c:pt idx="1382">
                  <c:v>0.42465277777777782</c:v>
                </c:pt>
                <c:pt idx="1383">
                  <c:v>0.41979166666666667</c:v>
                </c:pt>
                <c:pt idx="1384">
                  <c:v>0.41909722222222218</c:v>
                </c:pt>
                <c:pt idx="1385">
                  <c:v>0.42465277777777782</c:v>
                </c:pt>
                <c:pt idx="1386">
                  <c:v>0.42048611111111112</c:v>
                </c:pt>
                <c:pt idx="1387">
                  <c:v>0.41249999999999998</c:v>
                </c:pt>
                <c:pt idx="1388">
                  <c:v>0.42118055555555556</c:v>
                </c:pt>
                <c:pt idx="1389">
                  <c:v>0.41979166666666667</c:v>
                </c:pt>
                <c:pt idx="1390">
                  <c:v>0.42326388888888888</c:v>
                </c:pt>
                <c:pt idx="1391">
                  <c:v>0.40381944444444445</c:v>
                </c:pt>
                <c:pt idx="1392">
                  <c:v>0.37604166666666666</c:v>
                </c:pt>
                <c:pt idx="1393">
                  <c:v>0.37638888888888888</c:v>
                </c:pt>
                <c:pt idx="1394">
                  <c:v>0.37187500000000001</c:v>
                </c:pt>
                <c:pt idx="1395">
                  <c:v>0.37395833333333334</c:v>
                </c:pt>
                <c:pt idx="1396">
                  <c:v>0.37256944444444445</c:v>
                </c:pt>
                <c:pt idx="1397">
                  <c:v>0.3684027777777778</c:v>
                </c:pt>
                <c:pt idx="1398">
                  <c:v>0.37395833333333334</c:v>
                </c:pt>
                <c:pt idx="1399">
                  <c:v>0.3684027777777778</c:v>
                </c:pt>
                <c:pt idx="1400">
                  <c:v>0.375</c:v>
                </c:pt>
                <c:pt idx="1401">
                  <c:v>0.74131944444444442</c:v>
                </c:pt>
                <c:pt idx="1402">
                  <c:v>0.74340277777777775</c:v>
                </c:pt>
                <c:pt idx="1403">
                  <c:v>0.73298611111111112</c:v>
                </c:pt>
                <c:pt idx="1404">
                  <c:v>0.74201388888888897</c:v>
                </c:pt>
                <c:pt idx="1405">
                  <c:v>0.72673611111111103</c:v>
                </c:pt>
                <c:pt idx="1406">
                  <c:v>0.72881944444444435</c:v>
                </c:pt>
                <c:pt idx="1407">
                  <c:v>0.74444444444444435</c:v>
                </c:pt>
                <c:pt idx="1408">
                  <c:v>0.72951388888888891</c:v>
                </c:pt>
                <c:pt idx="1409">
                  <c:v>0.7270833333333333</c:v>
                </c:pt>
                <c:pt idx="1410">
                  <c:v>0.7270833333333333</c:v>
                </c:pt>
                <c:pt idx="1411">
                  <c:v>0.7270833333333333</c:v>
                </c:pt>
                <c:pt idx="1412">
                  <c:v>0.57187500000000002</c:v>
                </c:pt>
                <c:pt idx="1413">
                  <c:v>0.57187500000000002</c:v>
                </c:pt>
                <c:pt idx="1414">
                  <c:v>0.58923611111111107</c:v>
                </c:pt>
                <c:pt idx="1415">
                  <c:v>0.5864583333333333</c:v>
                </c:pt>
                <c:pt idx="1416">
                  <c:v>0.57743055555555556</c:v>
                </c:pt>
                <c:pt idx="1417">
                  <c:v>0.58854166666666663</c:v>
                </c:pt>
                <c:pt idx="1418">
                  <c:v>0.57638888888888895</c:v>
                </c:pt>
                <c:pt idx="1419">
                  <c:v>0.57326388888888891</c:v>
                </c:pt>
                <c:pt idx="1420">
                  <c:v>0.57395833333333335</c:v>
                </c:pt>
                <c:pt idx="1421">
                  <c:v>0.57291666666666663</c:v>
                </c:pt>
                <c:pt idx="1422">
                  <c:v>0.60624999999999996</c:v>
                </c:pt>
                <c:pt idx="1423">
                  <c:v>0.5996527777777777</c:v>
                </c:pt>
                <c:pt idx="1424">
                  <c:v>0.59756944444444438</c:v>
                </c:pt>
                <c:pt idx="1425">
                  <c:v>0.61041666666666672</c:v>
                </c:pt>
                <c:pt idx="1426">
                  <c:v>0.59687500000000004</c:v>
                </c:pt>
                <c:pt idx="1427">
                  <c:v>0.60520833333333335</c:v>
                </c:pt>
                <c:pt idx="1428">
                  <c:v>0.61006944444444444</c:v>
                </c:pt>
                <c:pt idx="1429">
                  <c:v>0.5996527777777777</c:v>
                </c:pt>
                <c:pt idx="1430">
                  <c:v>0.60520833333333335</c:v>
                </c:pt>
                <c:pt idx="1431">
                  <c:v>0.6118055555555556</c:v>
                </c:pt>
                <c:pt idx="1432">
                  <c:v>0.61215277777777777</c:v>
                </c:pt>
                <c:pt idx="1433">
                  <c:v>0.49965277777777778</c:v>
                </c:pt>
                <c:pt idx="1434">
                  <c:v>0.50312500000000004</c:v>
                </c:pt>
                <c:pt idx="1435">
                  <c:v>0.50416666666666665</c:v>
                </c:pt>
                <c:pt idx="1436">
                  <c:v>0.49652777777777779</c:v>
                </c:pt>
                <c:pt idx="1437">
                  <c:v>0.49722222222222218</c:v>
                </c:pt>
                <c:pt idx="1438">
                  <c:v>0.50520833333333337</c:v>
                </c:pt>
                <c:pt idx="1439">
                  <c:v>0.4982638888888889</c:v>
                </c:pt>
                <c:pt idx="1440">
                  <c:v>0.49756944444444445</c:v>
                </c:pt>
                <c:pt idx="1441">
                  <c:v>0.49652777777777779</c:v>
                </c:pt>
                <c:pt idx="1442">
                  <c:v>0.49965277777777778</c:v>
                </c:pt>
                <c:pt idx="1443">
                  <c:v>0.51423611111111112</c:v>
                </c:pt>
                <c:pt idx="1444">
                  <c:v>0.50555555555555554</c:v>
                </c:pt>
                <c:pt idx="1445">
                  <c:v>0.51493055555555556</c:v>
                </c:pt>
                <c:pt idx="1446">
                  <c:v>0.50659722222222225</c:v>
                </c:pt>
                <c:pt idx="1447">
                  <c:v>0.51597222222222217</c:v>
                </c:pt>
                <c:pt idx="1448">
                  <c:v>0.515625</c:v>
                </c:pt>
                <c:pt idx="1449">
                  <c:v>0.51388888888888884</c:v>
                </c:pt>
                <c:pt idx="1450">
                  <c:v>0.50694444444444442</c:v>
                </c:pt>
                <c:pt idx="1451">
                  <c:v>0.51215277777777779</c:v>
                </c:pt>
                <c:pt idx="1452">
                  <c:v>0.50451388888888882</c:v>
                </c:pt>
                <c:pt idx="1453">
                  <c:v>0.50416666666666665</c:v>
                </c:pt>
                <c:pt idx="1454">
                  <c:v>0.4309027777777778</c:v>
                </c:pt>
                <c:pt idx="1455">
                  <c:v>0.4309027777777778</c:v>
                </c:pt>
                <c:pt idx="1456">
                  <c:v>0.4309027777777778</c:v>
                </c:pt>
                <c:pt idx="1457">
                  <c:v>0.4309027777777778</c:v>
                </c:pt>
                <c:pt idx="1458">
                  <c:v>0.44166666666666665</c:v>
                </c:pt>
                <c:pt idx="1459">
                  <c:v>0.4440972222222222</c:v>
                </c:pt>
                <c:pt idx="1460">
                  <c:v>0.43263888888888885</c:v>
                </c:pt>
                <c:pt idx="1461">
                  <c:v>0.4309027777777778</c:v>
                </c:pt>
                <c:pt idx="1462">
                  <c:v>0.43958333333333333</c:v>
                </c:pt>
                <c:pt idx="1463">
                  <c:v>0.44131944444444449</c:v>
                </c:pt>
                <c:pt idx="1464">
                  <c:v>0.35312500000000002</c:v>
                </c:pt>
                <c:pt idx="1465">
                  <c:v>0.35694444444444445</c:v>
                </c:pt>
                <c:pt idx="1466">
                  <c:v>0.35312500000000002</c:v>
                </c:pt>
                <c:pt idx="1467">
                  <c:v>0.3611111111111111</c:v>
                </c:pt>
                <c:pt idx="1468">
                  <c:v>0.36041666666666666</c:v>
                </c:pt>
                <c:pt idx="1469">
                  <c:v>0.36284722222222221</c:v>
                </c:pt>
                <c:pt idx="1470">
                  <c:v>0.35659722222222218</c:v>
                </c:pt>
                <c:pt idx="1471">
                  <c:v>0.35312500000000002</c:v>
                </c:pt>
                <c:pt idx="1472">
                  <c:v>0.36076388888888888</c:v>
                </c:pt>
                <c:pt idx="1473">
                  <c:v>0.35694444444444445</c:v>
                </c:pt>
                <c:pt idx="1474">
                  <c:v>-0.1673611111111111</c:v>
                </c:pt>
                <c:pt idx="1475">
                  <c:v>0.32916666666666666</c:v>
                </c:pt>
                <c:pt idx="1476">
                  <c:v>0.32604166666666667</c:v>
                </c:pt>
                <c:pt idx="1477">
                  <c:v>0.32604166666666667</c:v>
                </c:pt>
                <c:pt idx="1478">
                  <c:v>0.32847222222222222</c:v>
                </c:pt>
                <c:pt idx="1479">
                  <c:v>0.32534722222222218</c:v>
                </c:pt>
                <c:pt idx="1480">
                  <c:v>0.32604166666666667</c:v>
                </c:pt>
                <c:pt idx="1481">
                  <c:v>0.33263888888888887</c:v>
                </c:pt>
                <c:pt idx="1482">
                  <c:v>0.32916666666666666</c:v>
                </c:pt>
                <c:pt idx="1483">
                  <c:v>0.32534722222222218</c:v>
                </c:pt>
                <c:pt idx="1484">
                  <c:v>0.33194444444444449</c:v>
                </c:pt>
                <c:pt idx="1485">
                  <c:v>0.32534722222222218</c:v>
                </c:pt>
                <c:pt idx="1486">
                  <c:v>0.32534722222222218</c:v>
                </c:pt>
                <c:pt idx="1487">
                  <c:v>0.50381944444444449</c:v>
                </c:pt>
                <c:pt idx="1488">
                  <c:v>0.49375000000000002</c:v>
                </c:pt>
                <c:pt idx="1489">
                  <c:v>0.49583333333333335</c:v>
                </c:pt>
                <c:pt idx="1490">
                  <c:v>0.49687500000000001</c:v>
                </c:pt>
                <c:pt idx="1491">
                  <c:v>0.49548611111111113</c:v>
                </c:pt>
                <c:pt idx="1492">
                  <c:v>0.49270833333333336</c:v>
                </c:pt>
                <c:pt idx="1493">
                  <c:v>0.49687500000000001</c:v>
                </c:pt>
                <c:pt idx="1494">
                  <c:v>0.50138888888888888</c:v>
                </c:pt>
                <c:pt idx="1495">
                  <c:v>0.50381944444444449</c:v>
                </c:pt>
                <c:pt idx="1496">
                  <c:v>0.4982638888888889</c:v>
                </c:pt>
                <c:pt idx="1497">
                  <c:v>0.44270833333333331</c:v>
                </c:pt>
                <c:pt idx="1498">
                  <c:v>0.44756944444444446</c:v>
                </c:pt>
                <c:pt idx="1499">
                  <c:v>0.44513888888888886</c:v>
                </c:pt>
                <c:pt idx="1500">
                  <c:v>0.44270833333333331</c:v>
                </c:pt>
                <c:pt idx="1501">
                  <c:v>0.45520833333333333</c:v>
                </c:pt>
                <c:pt idx="1502">
                  <c:v>0.45451388888888888</c:v>
                </c:pt>
                <c:pt idx="1503">
                  <c:v>0.44270833333333331</c:v>
                </c:pt>
                <c:pt idx="1504">
                  <c:v>0.44444444444444448</c:v>
                </c:pt>
                <c:pt idx="1505">
                  <c:v>0.44270833333333331</c:v>
                </c:pt>
                <c:pt idx="1506">
                  <c:v>0.44270833333333331</c:v>
                </c:pt>
                <c:pt idx="1507">
                  <c:v>0.45937499999999998</c:v>
                </c:pt>
                <c:pt idx="1508">
                  <c:v>0.45694444444444449</c:v>
                </c:pt>
                <c:pt idx="1509">
                  <c:v>0.46354166666666669</c:v>
                </c:pt>
                <c:pt idx="1510">
                  <c:v>0.46493055555555551</c:v>
                </c:pt>
                <c:pt idx="1511">
                  <c:v>0.45624999999999999</c:v>
                </c:pt>
                <c:pt idx="1512">
                  <c:v>0.46354166666666669</c:v>
                </c:pt>
                <c:pt idx="1513">
                  <c:v>0.46284722222222219</c:v>
                </c:pt>
                <c:pt idx="1514">
                  <c:v>0.46319444444444446</c:v>
                </c:pt>
                <c:pt idx="1515">
                  <c:v>0.4621527777777778</c:v>
                </c:pt>
                <c:pt idx="1516">
                  <c:v>0.46423611111111113</c:v>
                </c:pt>
                <c:pt idx="1517">
                  <c:v>0.42465277777777782</c:v>
                </c:pt>
                <c:pt idx="1518">
                  <c:v>0.42048611111111112</c:v>
                </c:pt>
                <c:pt idx="1519">
                  <c:v>0.42326388888888888</c:v>
                </c:pt>
                <c:pt idx="1520">
                  <c:v>0.42118055555555556</c:v>
                </c:pt>
                <c:pt idx="1521">
                  <c:v>0.41979166666666667</c:v>
                </c:pt>
                <c:pt idx="1522">
                  <c:v>0.4236111111111111</c:v>
                </c:pt>
                <c:pt idx="1523">
                  <c:v>0.42395833333333333</c:v>
                </c:pt>
                <c:pt idx="1524">
                  <c:v>0.42604166666666665</c:v>
                </c:pt>
                <c:pt idx="1525">
                  <c:v>0.42326388888888888</c:v>
                </c:pt>
                <c:pt idx="1526">
                  <c:v>0.41840277777777779</c:v>
                </c:pt>
                <c:pt idx="1527">
                  <c:v>0.44374999999999998</c:v>
                </c:pt>
                <c:pt idx="1528">
                  <c:v>0.44097222222222221</c:v>
                </c:pt>
                <c:pt idx="1529">
                  <c:v>0.44305555555555554</c:v>
                </c:pt>
                <c:pt idx="1530">
                  <c:v>0.44687500000000002</c:v>
                </c:pt>
                <c:pt idx="1531">
                  <c:v>0.44965277777777779</c:v>
                </c:pt>
                <c:pt idx="1532">
                  <c:v>0.4465277777777778</c:v>
                </c:pt>
                <c:pt idx="1533">
                  <c:v>0.44861111111111113</c:v>
                </c:pt>
                <c:pt idx="1534">
                  <c:v>0.44756944444444446</c:v>
                </c:pt>
                <c:pt idx="1535">
                  <c:v>0.44201388888888887</c:v>
                </c:pt>
                <c:pt idx="1536">
                  <c:v>0.44965277777777779</c:v>
                </c:pt>
                <c:pt idx="1537">
                  <c:v>0.40833333333333333</c:v>
                </c:pt>
                <c:pt idx="1538">
                  <c:v>0.41111111111111115</c:v>
                </c:pt>
                <c:pt idx="1539">
                  <c:v>0.41423611111111114</c:v>
                </c:pt>
                <c:pt idx="1540">
                  <c:v>0.40833333333333333</c:v>
                </c:pt>
                <c:pt idx="1541">
                  <c:v>0.41631944444444446</c:v>
                </c:pt>
                <c:pt idx="1542">
                  <c:v>0.41493055555555552</c:v>
                </c:pt>
                <c:pt idx="1543">
                  <c:v>0.4128472222222222</c:v>
                </c:pt>
                <c:pt idx="1544">
                  <c:v>0.40833333333333333</c:v>
                </c:pt>
                <c:pt idx="1545">
                  <c:v>0.41111111111111115</c:v>
                </c:pt>
                <c:pt idx="1546">
                  <c:v>0.41597222222222219</c:v>
                </c:pt>
                <c:pt idx="1547">
                  <c:v>0.54479166666666667</c:v>
                </c:pt>
                <c:pt idx="1548">
                  <c:v>0.54548611111111112</c:v>
                </c:pt>
                <c:pt idx="1549">
                  <c:v>0.5444444444444444</c:v>
                </c:pt>
                <c:pt idx="1550">
                  <c:v>0.53819444444444442</c:v>
                </c:pt>
                <c:pt idx="1551">
                  <c:v>0.5385416666666667</c:v>
                </c:pt>
                <c:pt idx="1552">
                  <c:v>0.5385416666666667</c:v>
                </c:pt>
                <c:pt idx="1553">
                  <c:v>0.54062500000000002</c:v>
                </c:pt>
                <c:pt idx="1554">
                  <c:v>0.5385416666666667</c:v>
                </c:pt>
                <c:pt idx="1555">
                  <c:v>0.54965277777777777</c:v>
                </c:pt>
                <c:pt idx="1556">
                  <c:v>0.53993055555555558</c:v>
                </c:pt>
                <c:pt idx="1557">
                  <c:v>0.47847222222222219</c:v>
                </c:pt>
                <c:pt idx="1558">
                  <c:v>0.48159722222222218</c:v>
                </c:pt>
                <c:pt idx="1559">
                  <c:v>0.47881944444444446</c:v>
                </c:pt>
                <c:pt idx="1560">
                  <c:v>0.48368055555555556</c:v>
                </c:pt>
                <c:pt idx="1561">
                  <c:v>0.48194444444444445</c:v>
                </c:pt>
                <c:pt idx="1562">
                  <c:v>0.48125000000000001</c:v>
                </c:pt>
                <c:pt idx="1563">
                  <c:v>0.48194444444444445</c:v>
                </c:pt>
                <c:pt idx="1564">
                  <c:v>0.47812500000000002</c:v>
                </c:pt>
                <c:pt idx="1565">
                  <c:v>0.47812500000000002</c:v>
                </c:pt>
                <c:pt idx="1566">
                  <c:v>0.48506944444444444</c:v>
                </c:pt>
                <c:pt idx="1567">
                  <c:v>0.56180555555555556</c:v>
                </c:pt>
                <c:pt idx="1568">
                  <c:v>0.57256944444444435</c:v>
                </c:pt>
                <c:pt idx="1569">
                  <c:v>0.57534722222222223</c:v>
                </c:pt>
                <c:pt idx="1570">
                  <c:v>0.56562500000000004</c:v>
                </c:pt>
                <c:pt idx="1571">
                  <c:v>0.56354166666666672</c:v>
                </c:pt>
                <c:pt idx="1572">
                  <c:v>0.57395833333333335</c:v>
                </c:pt>
                <c:pt idx="1573">
                  <c:v>0.57499999999999996</c:v>
                </c:pt>
                <c:pt idx="1574">
                  <c:v>0.56354166666666672</c:v>
                </c:pt>
                <c:pt idx="1575">
                  <c:v>0.57326388888888891</c:v>
                </c:pt>
                <c:pt idx="1576">
                  <c:v>0.57395833333333335</c:v>
                </c:pt>
                <c:pt idx="1577">
                  <c:v>0.58958333333333335</c:v>
                </c:pt>
                <c:pt idx="1578">
                  <c:v>0.59687500000000004</c:v>
                </c:pt>
                <c:pt idx="1579">
                  <c:v>0.59583333333333333</c:v>
                </c:pt>
                <c:pt idx="1580">
                  <c:v>0.59340277777777772</c:v>
                </c:pt>
                <c:pt idx="1581">
                  <c:v>0.59027777777777779</c:v>
                </c:pt>
                <c:pt idx="1582">
                  <c:v>0.59687500000000004</c:v>
                </c:pt>
                <c:pt idx="1583">
                  <c:v>0.58958333333333335</c:v>
                </c:pt>
                <c:pt idx="1584">
                  <c:v>0.58958333333333335</c:v>
                </c:pt>
                <c:pt idx="1585">
                  <c:v>0.58958333333333335</c:v>
                </c:pt>
                <c:pt idx="1586">
                  <c:v>0.5961805555555556</c:v>
                </c:pt>
                <c:pt idx="1587">
                  <c:v>0.41909722222222218</c:v>
                </c:pt>
                <c:pt idx="1588">
                  <c:v>0.42916666666666664</c:v>
                </c:pt>
                <c:pt idx="1589">
                  <c:v>0.41979166666666667</c:v>
                </c:pt>
                <c:pt idx="1590">
                  <c:v>0.42604166666666665</c:v>
                </c:pt>
                <c:pt idx="1591">
                  <c:v>0.42534722222222221</c:v>
                </c:pt>
                <c:pt idx="1592">
                  <c:v>0.42430555555555555</c:v>
                </c:pt>
                <c:pt idx="1593">
                  <c:v>0.42326388888888888</c:v>
                </c:pt>
                <c:pt idx="1594">
                  <c:v>0.42083333333333334</c:v>
                </c:pt>
                <c:pt idx="1595">
                  <c:v>0.42326388888888888</c:v>
                </c:pt>
                <c:pt idx="1596">
                  <c:v>0.41909722222222218</c:v>
                </c:pt>
                <c:pt idx="1597">
                  <c:v>0.44583333333333336</c:v>
                </c:pt>
                <c:pt idx="1598">
                  <c:v>0.44479166666666664</c:v>
                </c:pt>
                <c:pt idx="1599">
                  <c:v>0.44548611111111114</c:v>
                </c:pt>
                <c:pt idx="1600">
                  <c:v>0.44513888888888886</c:v>
                </c:pt>
                <c:pt idx="1601">
                  <c:v>0.44826388888888885</c:v>
                </c:pt>
                <c:pt idx="1602">
                  <c:v>0.45104166666666667</c:v>
                </c:pt>
                <c:pt idx="1603">
                  <c:v>0.45451388888888888</c:v>
                </c:pt>
                <c:pt idx="1604">
                  <c:v>0.44444444444444448</c:v>
                </c:pt>
                <c:pt idx="1605">
                  <c:v>0.4513888888888889</c:v>
                </c:pt>
                <c:pt idx="1606">
                  <c:v>0.44479166666666664</c:v>
                </c:pt>
                <c:pt idx="1607">
                  <c:v>0.44826388888888885</c:v>
                </c:pt>
                <c:pt idx="1608">
                  <c:v>0.45034722222222218</c:v>
                </c:pt>
                <c:pt idx="1609">
                  <c:v>0.453125</c:v>
                </c:pt>
                <c:pt idx="1610">
                  <c:v>0.45069444444444445</c:v>
                </c:pt>
                <c:pt idx="1611">
                  <c:v>0.44548611111111114</c:v>
                </c:pt>
                <c:pt idx="1612">
                  <c:v>0.44583333333333336</c:v>
                </c:pt>
                <c:pt idx="1613">
                  <c:v>0.44687500000000002</c:v>
                </c:pt>
                <c:pt idx="1614">
                  <c:v>0.44756944444444446</c:v>
                </c:pt>
                <c:pt idx="1615">
                  <c:v>0.44479166666666664</c:v>
                </c:pt>
                <c:pt idx="1616">
                  <c:v>0.45555555555555555</c:v>
                </c:pt>
                <c:pt idx="1617">
                  <c:v>0.48159722222222218</c:v>
                </c:pt>
                <c:pt idx="1618">
                  <c:v>0.47187499999999999</c:v>
                </c:pt>
                <c:pt idx="1619">
                  <c:v>0.4753472222222222</c:v>
                </c:pt>
                <c:pt idx="1620">
                  <c:v>0.47187499999999999</c:v>
                </c:pt>
                <c:pt idx="1621">
                  <c:v>0.47361111111111115</c:v>
                </c:pt>
                <c:pt idx="1622">
                  <c:v>0.47465277777777781</c:v>
                </c:pt>
                <c:pt idx="1623">
                  <c:v>-2.9166666666666667E-2</c:v>
                </c:pt>
                <c:pt idx="1624">
                  <c:v>0.47986111111111113</c:v>
                </c:pt>
                <c:pt idx="1625">
                  <c:v>0.4753472222222222</c:v>
                </c:pt>
                <c:pt idx="1626">
                  <c:v>0.47743055555555552</c:v>
                </c:pt>
                <c:pt idx="1627">
                  <c:v>0.52916666666666667</c:v>
                </c:pt>
                <c:pt idx="1628">
                  <c:v>0.54027777777777775</c:v>
                </c:pt>
                <c:pt idx="1629">
                  <c:v>0.53263888888888888</c:v>
                </c:pt>
                <c:pt idx="1630">
                  <c:v>0.52916666666666667</c:v>
                </c:pt>
                <c:pt idx="1631">
                  <c:v>0.53784722222222225</c:v>
                </c:pt>
                <c:pt idx="1632">
                  <c:v>0.53993055555555558</c:v>
                </c:pt>
                <c:pt idx="1633">
                  <c:v>0.53993055555555558</c:v>
                </c:pt>
                <c:pt idx="1634">
                  <c:v>0.54270833333333335</c:v>
                </c:pt>
                <c:pt idx="1635">
                  <c:v>0.53923611111111103</c:v>
                </c:pt>
                <c:pt idx="1636">
                  <c:v>0.52916666666666667</c:v>
                </c:pt>
                <c:pt idx="1637">
                  <c:v>0.55763888888888891</c:v>
                </c:pt>
                <c:pt idx="1638">
                  <c:v>0.55798611111111107</c:v>
                </c:pt>
                <c:pt idx="1639">
                  <c:v>0.56354166666666672</c:v>
                </c:pt>
                <c:pt idx="1640">
                  <c:v>0.5649305555555556</c:v>
                </c:pt>
                <c:pt idx="1641">
                  <c:v>0.56111111111111112</c:v>
                </c:pt>
                <c:pt idx="1642">
                  <c:v>0.56562500000000004</c:v>
                </c:pt>
                <c:pt idx="1643">
                  <c:v>0.56388888888888888</c:v>
                </c:pt>
                <c:pt idx="1644">
                  <c:v>0.5625</c:v>
                </c:pt>
                <c:pt idx="1645">
                  <c:v>0.5649305555555556</c:v>
                </c:pt>
                <c:pt idx="1646">
                  <c:v>0.56631944444444438</c:v>
                </c:pt>
                <c:pt idx="1647">
                  <c:v>0.48888888888888887</c:v>
                </c:pt>
                <c:pt idx="1648">
                  <c:v>0.49618055555555551</c:v>
                </c:pt>
                <c:pt idx="1649">
                  <c:v>0.48958333333333331</c:v>
                </c:pt>
                <c:pt idx="1650">
                  <c:v>0.48923611111111115</c:v>
                </c:pt>
                <c:pt idx="1651">
                  <c:v>0.49687500000000001</c:v>
                </c:pt>
                <c:pt idx="1652">
                  <c:v>0.49409722222222219</c:v>
                </c:pt>
                <c:pt idx="1653">
                  <c:v>0.48888888888888887</c:v>
                </c:pt>
                <c:pt idx="1654">
                  <c:v>0.48888888888888887</c:v>
                </c:pt>
                <c:pt idx="1655">
                  <c:v>0.4934027777777778</c:v>
                </c:pt>
                <c:pt idx="1656">
                  <c:v>0.48888888888888887</c:v>
                </c:pt>
                <c:pt idx="1657">
                  <c:v>0.52048611111111109</c:v>
                </c:pt>
                <c:pt idx="1658">
                  <c:v>0.52118055555555554</c:v>
                </c:pt>
                <c:pt idx="1659">
                  <c:v>0.51423611111111112</c:v>
                </c:pt>
                <c:pt idx="1660">
                  <c:v>0.52604166666666663</c:v>
                </c:pt>
                <c:pt idx="1661">
                  <c:v>0.52222222222222225</c:v>
                </c:pt>
                <c:pt idx="1662">
                  <c:v>0.515625</c:v>
                </c:pt>
                <c:pt idx="1663">
                  <c:v>0.52222222222222225</c:v>
                </c:pt>
                <c:pt idx="1664">
                  <c:v>0.52326388888888886</c:v>
                </c:pt>
                <c:pt idx="1665">
                  <c:v>0.515625</c:v>
                </c:pt>
                <c:pt idx="1666">
                  <c:v>0.52673611111111118</c:v>
                </c:pt>
                <c:pt idx="1667">
                  <c:v>0.62673611111111105</c:v>
                </c:pt>
                <c:pt idx="1668">
                  <c:v>0.62604166666666672</c:v>
                </c:pt>
                <c:pt idx="1669">
                  <c:v>0.61354166666666665</c:v>
                </c:pt>
                <c:pt idx="1670">
                  <c:v>0.62638888888888888</c:v>
                </c:pt>
                <c:pt idx="1671">
                  <c:v>0.62881944444444438</c:v>
                </c:pt>
                <c:pt idx="1672">
                  <c:v>0.62152777777777779</c:v>
                </c:pt>
                <c:pt idx="1673">
                  <c:v>0.62569444444444444</c:v>
                </c:pt>
                <c:pt idx="1674">
                  <c:v>0.62291666666666667</c:v>
                </c:pt>
                <c:pt idx="1675">
                  <c:v>0.62222222222222223</c:v>
                </c:pt>
                <c:pt idx="1676">
                  <c:v>0.64861111111111103</c:v>
                </c:pt>
                <c:pt idx="1677">
                  <c:v>0.6465277777777777</c:v>
                </c:pt>
                <c:pt idx="1678">
                  <c:v>0.64513888888888893</c:v>
                </c:pt>
                <c:pt idx="1679">
                  <c:v>0.64687499999999998</c:v>
                </c:pt>
                <c:pt idx="1680">
                  <c:v>0.64826388888888897</c:v>
                </c:pt>
                <c:pt idx="1681">
                  <c:v>0.6465277777777777</c:v>
                </c:pt>
                <c:pt idx="1682">
                  <c:v>0.64409722222222221</c:v>
                </c:pt>
                <c:pt idx="1683">
                  <c:v>0.65694444444444444</c:v>
                </c:pt>
                <c:pt idx="1684">
                  <c:v>0.64409722222222221</c:v>
                </c:pt>
                <c:pt idx="1685">
                  <c:v>0.65555555555555556</c:v>
                </c:pt>
                <c:pt idx="1686">
                  <c:v>0.51979166666666665</c:v>
                </c:pt>
                <c:pt idx="1687">
                  <c:v>0.50937500000000002</c:v>
                </c:pt>
                <c:pt idx="1688">
                  <c:v>0.51909722222222221</c:v>
                </c:pt>
                <c:pt idx="1689">
                  <c:v>0.50972222222222219</c:v>
                </c:pt>
                <c:pt idx="1690">
                  <c:v>0.51597222222222217</c:v>
                </c:pt>
                <c:pt idx="1691">
                  <c:v>0.51249999999999996</c:v>
                </c:pt>
                <c:pt idx="1692">
                  <c:v>0.50937500000000002</c:v>
                </c:pt>
                <c:pt idx="1693">
                  <c:v>0.51423611111111112</c:v>
                </c:pt>
                <c:pt idx="1694">
                  <c:v>0.50937500000000002</c:v>
                </c:pt>
                <c:pt idx="1695">
                  <c:v>0.51597222222222217</c:v>
                </c:pt>
                <c:pt idx="1696">
                  <c:v>0.5649305555555556</c:v>
                </c:pt>
                <c:pt idx="1697">
                  <c:v>0.5649305555555556</c:v>
                </c:pt>
                <c:pt idx="1698">
                  <c:v>0.55868055555555562</c:v>
                </c:pt>
                <c:pt idx="1699">
                  <c:v>0.5552083333333333</c:v>
                </c:pt>
                <c:pt idx="1700">
                  <c:v>0.56423611111111105</c:v>
                </c:pt>
                <c:pt idx="1701">
                  <c:v>0.5649305555555556</c:v>
                </c:pt>
                <c:pt idx="1702">
                  <c:v>0.55729166666666663</c:v>
                </c:pt>
                <c:pt idx="1703">
                  <c:v>0.56562500000000004</c:v>
                </c:pt>
                <c:pt idx="1704">
                  <c:v>0.55590277777777775</c:v>
                </c:pt>
                <c:pt idx="1705">
                  <c:v>0.5600694444444444</c:v>
                </c:pt>
                <c:pt idx="1706">
                  <c:v>0.57013888888888897</c:v>
                </c:pt>
                <c:pt idx="1707">
                  <c:v>0.57881944444444444</c:v>
                </c:pt>
                <c:pt idx="1708">
                  <c:v>0.578125</c:v>
                </c:pt>
                <c:pt idx="1709">
                  <c:v>0.56319444444444444</c:v>
                </c:pt>
                <c:pt idx="1710">
                  <c:v>0.57326388888888891</c:v>
                </c:pt>
                <c:pt idx="1711">
                  <c:v>0.57673611111111112</c:v>
                </c:pt>
                <c:pt idx="1712">
                  <c:v>0.57499999999999996</c:v>
                </c:pt>
                <c:pt idx="1713">
                  <c:v>0.5756944444444444</c:v>
                </c:pt>
                <c:pt idx="1714">
                  <c:v>0.57604166666666667</c:v>
                </c:pt>
                <c:pt idx="1715">
                  <c:v>0.57465277777777779</c:v>
                </c:pt>
                <c:pt idx="1716">
                  <c:v>0.61284722222222221</c:v>
                </c:pt>
                <c:pt idx="1717">
                  <c:v>0.62430555555555556</c:v>
                </c:pt>
                <c:pt idx="1718">
                  <c:v>0.61423611111111109</c:v>
                </c:pt>
                <c:pt idx="1719">
                  <c:v>0.61250000000000004</c:v>
                </c:pt>
                <c:pt idx="1720">
                  <c:v>0.62812500000000004</c:v>
                </c:pt>
                <c:pt idx="1721">
                  <c:v>0.61597222222222225</c:v>
                </c:pt>
                <c:pt idx="1722">
                  <c:v>0.61562499999999998</c:v>
                </c:pt>
                <c:pt idx="1723">
                  <c:v>0.6274305555555556</c:v>
                </c:pt>
                <c:pt idx="1724">
                  <c:v>0.61631944444444442</c:v>
                </c:pt>
                <c:pt idx="1725">
                  <c:v>0.61388888888888893</c:v>
                </c:pt>
                <c:pt idx="1726">
                  <c:v>0.61284722222222221</c:v>
                </c:pt>
                <c:pt idx="1727">
                  <c:v>0.62430555555555556</c:v>
                </c:pt>
                <c:pt idx="1728">
                  <c:v>0.62152777777777779</c:v>
                </c:pt>
                <c:pt idx="1729">
                  <c:v>0.61111111111111105</c:v>
                </c:pt>
                <c:pt idx="1730">
                  <c:v>0.62465277777777772</c:v>
                </c:pt>
                <c:pt idx="1731">
                  <c:v>0.61458333333333337</c:v>
                </c:pt>
                <c:pt idx="1732">
                  <c:v>0.61562499999999998</c:v>
                </c:pt>
                <c:pt idx="1733">
                  <c:v>0.61354166666666665</c:v>
                </c:pt>
                <c:pt idx="1734">
                  <c:v>0.609375</c:v>
                </c:pt>
                <c:pt idx="1735">
                  <c:v>0.6152777777777777</c:v>
                </c:pt>
                <c:pt idx="1736">
                  <c:v>0.67326388888888888</c:v>
                </c:pt>
                <c:pt idx="1737">
                  <c:v>0.66423611111111103</c:v>
                </c:pt>
                <c:pt idx="1738">
                  <c:v>0.67534722222222221</c:v>
                </c:pt>
                <c:pt idx="1739">
                  <c:v>0.66423611111111103</c:v>
                </c:pt>
                <c:pt idx="1740">
                  <c:v>0.66493055555555558</c:v>
                </c:pt>
                <c:pt idx="1741">
                  <c:v>0.67604166666666665</c:v>
                </c:pt>
                <c:pt idx="1742">
                  <c:v>0.67604166666666665</c:v>
                </c:pt>
                <c:pt idx="1743">
                  <c:v>0.6659722222222223</c:v>
                </c:pt>
                <c:pt idx="1744">
                  <c:v>0.66319444444444442</c:v>
                </c:pt>
                <c:pt idx="1745">
                  <c:v>0.6621527777777777</c:v>
                </c:pt>
                <c:pt idx="1746">
                  <c:v>0.42430555555555555</c:v>
                </c:pt>
                <c:pt idx="1747">
                  <c:v>0.41979166666666667</c:v>
                </c:pt>
                <c:pt idx="1748">
                  <c:v>0.43020833333333336</c:v>
                </c:pt>
                <c:pt idx="1749">
                  <c:v>0.42638888888888887</c:v>
                </c:pt>
                <c:pt idx="1750">
                  <c:v>0.41909722222222218</c:v>
                </c:pt>
                <c:pt idx="1751">
                  <c:v>0.43020833333333336</c:v>
                </c:pt>
                <c:pt idx="1752">
                  <c:v>0.42118055555555556</c:v>
                </c:pt>
                <c:pt idx="1753">
                  <c:v>0.41944444444444445</c:v>
                </c:pt>
                <c:pt idx="1754">
                  <c:v>0.42673611111111115</c:v>
                </c:pt>
                <c:pt idx="1755">
                  <c:v>0.43020833333333336</c:v>
                </c:pt>
                <c:pt idx="1756">
                  <c:v>0.46909722222222222</c:v>
                </c:pt>
                <c:pt idx="1757">
                  <c:v>0.46909722222222222</c:v>
                </c:pt>
                <c:pt idx="1758">
                  <c:v>0.45833333333333331</c:v>
                </c:pt>
                <c:pt idx="1759">
                  <c:v>0.46875</c:v>
                </c:pt>
                <c:pt idx="1760">
                  <c:v>0.46493055555555551</c:v>
                </c:pt>
                <c:pt idx="1761">
                  <c:v>0.46145833333333336</c:v>
                </c:pt>
                <c:pt idx="1762">
                  <c:v>0.45937499999999998</c:v>
                </c:pt>
                <c:pt idx="1763">
                  <c:v>0.45798611111111115</c:v>
                </c:pt>
                <c:pt idx="1764">
                  <c:v>0.45937499999999998</c:v>
                </c:pt>
                <c:pt idx="1765">
                  <c:v>0.46145833333333336</c:v>
                </c:pt>
                <c:pt idx="1766">
                  <c:v>0.47812500000000002</c:v>
                </c:pt>
                <c:pt idx="1767">
                  <c:v>0.4777777777777778</c:v>
                </c:pt>
                <c:pt idx="1768">
                  <c:v>0.47430555555555554</c:v>
                </c:pt>
                <c:pt idx="1769">
                  <c:v>0.48541666666666666</c:v>
                </c:pt>
                <c:pt idx="1770">
                  <c:v>0.47951388888888885</c:v>
                </c:pt>
                <c:pt idx="1771">
                  <c:v>0.48645833333333333</c:v>
                </c:pt>
                <c:pt idx="1772">
                  <c:v>0.48020833333333335</c:v>
                </c:pt>
                <c:pt idx="1773">
                  <c:v>0.47395833333333331</c:v>
                </c:pt>
                <c:pt idx="1774">
                  <c:v>0.47499999999999998</c:v>
                </c:pt>
                <c:pt idx="1775">
                  <c:v>0.52361111111111114</c:v>
                </c:pt>
                <c:pt idx="1776">
                  <c:v>0.515625</c:v>
                </c:pt>
                <c:pt idx="1777">
                  <c:v>0.51979166666666665</c:v>
                </c:pt>
                <c:pt idx="1778">
                  <c:v>0.52881944444444451</c:v>
                </c:pt>
                <c:pt idx="1779">
                  <c:v>0.52083333333333337</c:v>
                </c:pt>
                <c:pt idx="1780">
                  <c:v>0.52152777777777781</c:v>
                </c:pt>
                <c:pt idx="1781">
                  <c:v>0.51527777777777783</c:v>
                </c:pt>
                <c:pt idx="1782">
                  <c:v>0.52673611111111118</c:v>
                </c:pt>
                <c:pt idx="1783">
                  <c:v>0.52187499999999998</c:v>
                </c:pt>
                <c:pt idx="1784">
                  <c:v>0.52812499999999996</c:v>
                </c:pt>
                <c:pt idx="1785">
                  <c:v>1.1131944444444446</c:v>
                </c:pt>
                <c:pt idx="1786">
                  <c:v>1.1326388888888888</c:v>
                </c:pt>
                <c:pt idx="1787">
                  <c:v>1.1142361111111112</c:v>
                </c:pt>
                <c:pt idx="1788">
                  <c:v>1.1291666666666667</c:v>
                </c:pt>
                <c:pt idx="1789">
                  <c:v>1.1309027777777778</c:v>
                </c:pt>
                <c:pt idx="1790">
                  <c:v>1.1152777777777778</c:v>
                </c:pt>
                <c:pt idx="1791">
                  <c:v>1.1451388888888887</c:v>
                </c:pt>
                <c:pt idx="1792">
                  <c:v>1.1142361111111112</c:v>
                </c:pt>
                <c:pt idx="1793">
                  <c:v>1.1475694444444444</c:v>
                </c:pt>
                <c:pt idx="1794">
                  <c:v>1.1111111111111112</c:v>
                </c:pt>
                <c:pt idx="1795">
                  <c:v>1.1951388888888888</c:v>
                </c:pt>
                <c:pt idx="1796">
                  <c:v>1.1951388888888888</c:v>
                </c:pt>
                <c:pt idx="1797">
                  <c:v>1.1954861111111112</c:v>
                </c:pt>
                <c:pt idx="1798">
                  <c:v>1.1951388888888888</c:v>
                </c:pt>
                <c:pt idx="1799">
                  <c:v>1.1954861111111112</c:v>
                </c:pt>
                <c:pt idx="1800">
                  <c:v>1.1951388888888888</c:v>
                </c:pt>
                <c:pt idx="1801">
                  <c:v>1.1951388888888888</c:v>
                </c:pt>
                <c:pt idx="1802">
                  <c:v>1.1951388888888888</c:v>
                </c:pt>
                <c:pt idx="1803">
                  <c:v>1.1951388888888888</c:v>
                </c:pt>
                <c:pt idx="1804">
                  <c:v>1.1954861111111112</c:v>
                </c:pt>
                <c:pt idx="1805">
                  <c:v>1.0614583333333334</c:v>
                </c:pt>
                <c:pt idx="1806">
                  <c:v>1.0659722222222223</c:v>
                </c:pt>
                <c:pt idx="1807">
                  <c:v>1.0625</c:v>
                </c:pt>
                <c:pt idx="1808">
                  <c:v>1.0628472222222223</c:v>
                </c:pt>
                <c:pt idx="1809">
                  <c:v>1.0621527777777777</c:v>
                </c:pt>
                <c:pt idx="1810">
                  <c:v>1.0631944444444443</c:v>
                </c:pt>
                <c:pt idx="1811">
                  <c:v>1.0607638888888888</c:v>
                </c:pt>
                <c:pt idx="1812">
                  <c:v>1.0784722222222221</c:v>
                </c:pt>
                <c:pt idx="1813">
                  <c:v>1.0802083333333334</c:v>
                </c:pt>
                <c:pt idx="1814">
                  <c:v>1.0621527777777777</c:v>
                </c:pt>
                <c:pt idx="1815">
                  <c:v>1.1951388888888888</c:v>
                </c:pt>
                <c:pt idx="1816">
                  <c:v>1.1951388888888888</c:v>
                </c:pt>
                <c:pt idx="1817">
                  <c:v>1.1951388888888888</c:v>
                </c:pt>
                <c:pt idx="1818">
                  <c:v>1.1947916666666667</c:v>
                </c:pt>
                <c:pt idx="1819">
                  <c:v>1.1947916666666667</c:v>
                </c:pt>
                <c:pt idx="1820">
                  <c:v>1.1951388888888888</c:v>
                </c:pt>
                <c:pt idx="1821">
                  <c:v>1.1951388888888888</c:v>
                </c:pt>
                <c:pt idx="1822">
                  <c:v>1.1954861111111112</c:v>
                </c:pt>
                <c:pt idx="1823">
                  <c:v>1.1951388888888888</c:v>
                </c:pt>
                <c:pt idx="1824">
                  <c:v>1.1951388888888888</c:v>
                </c:pt>
                <c:pt idx="1825">
                  <c:v>1.1951388888888888</c:v>
                </c:pt>
                <c:pt idx="1826">
                  <c:v>1.1954861111111112</c:v>
                </c:pt>
                <c:pt idx="1827">
                  <c:v>1.1951388888888888</c:v>
                </c:pt>
                <c:pt idx="1828">
                  <c:v>1.1951388888888888</c:v>
                </c:pt>
                <c:pt idx="1829">
                  <c:v>1.1947916666666667</c:v>
                </c:pt>
                <c:pt idx="1830">
                  <c:v>1.1951388888888888</c:v>
                </c:pt>
                <c:pt idx="1831">
                  <c:v>1.1954861111111112</c:v>
                </c:pt>
                <c:pt idx="1832">
                  <c:v>1.1954861111111112</c:v>
                </c:pt>
                <c:pt idx="1833">
                  <c:v>1.1954861111111112</c:v>
                </c:pt>
                <c:pt idx="1834">
                  <c:v>1.1951388888888888</c:v>
                </c:pt>
                <c:pt idx="1835">
                  <c:v>0.93298611111111107</c:v>
                </c:pt>
                <c:pt idx="1836">
                  <c:v>0.93229166666666663</c:v>
                </c:pt>
                <c:pt idx="1837">
                  <c:v>0.92812499999999998</c:v>
                </c:pt>
                <c:pt idx="1838">
                  <c:v>0.92951388888888897</c:v>
                </c:pt>
                <c:pt idx="1839">
                  <c:v>0.94930555555555562</c:v>
                </c:pt>
                <c:pt idx="1840">
                  <c:v>0.92604166666666665</c:v>
                </c:pt>
                <c:pt idx="1841">
                  <c:v>0.92638888888888893</c:v>
                </c:pt>
                <c:pt idx="1842">
                  <c:v>0.93298611111111107</c:v>
                </c:pt>
                <c:pt idx="1843">
                  <c:v>0.9302083333333333</c:v>
                </c:pt>
                <c:pt idx="1844">
                  <c:v>0.94861111111111107</c:v>
                </c:pt>
                <c:pt idx="1845">
                  <c:v>0.859375</c:v>
                </c:pt>
                <c:pt idx="1846">
                  <c:v>0.87673611111111105</c:v>
                </c:pt>
                <c:pt idx="1847">
                  <c:v>0.859375</c:v>
                </c:pt>
                <c:pt idx="1848">
                  <c:v>0.87604166666666672</c:v>
                </c:pt>
                <c:pt idx="1849">
                  <c:v>0.86631944444444442</c:v>
                </c:pt>
                <c:pt idx="1850">
                  <c:v>0.86319444444444438</c:v>
                </c:pt>
                <c:pt idx="1851">
                  <c:v>0.86354166666666665</c:v>
                </c:pt>
                <c:pt idx="1852">
                  <c:v>0.859375</c:v>
                </c:pt>
                <c:pt idx="1853">
                  <c:v>0.87881944444444438</c:v>
                </c:pt>
                <c:pt idx="1854">
                  <c:v>0.86006944444444444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34C-4330-93B5-E3AB9D4A49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4992952"/>
        <c:axId val="814994552"/>
      </c:scatterChart>
      <c:valAx>
        <c:axId val="814992952"/>
        <c:scaling>
          <c:orientation val="minMax"/>
          <c:min val="4.000000000000001E-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/>
                  <a:t>1/</a:t>
                </a:r>
                <a:r>
                  <a:rPr lang="ja-JP" altLang="en-US"/>
                  <a:t>表示球速  </a:t>
                </a:r>
                <a:r>
                  <a:rPr lang="en-US" altLang="ja-JP"/>
                  <a:t>(h/km)</a:t>
                </a:r>
                <a:endParaRPr lang="ja-JP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14994552"/>
        <c:crosses val="autoZero"/>
        <c:crossBetween val="midCat"/>
      </c:valAx>
      <c:valAx>
        <c:axId val="814994552"/>
        <c:scaling>
          <c:orientation val="minMax"/>
          <c:min val="0.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ベースまでの到達時間（秒）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149929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output!$U$1</c:f>
              <c:strCache>
                <c:ptCount val="1"/>
                <c:pt idx="0">
                  <c:v>時間
（モーション）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rgbClr val="0070C0"/>
                </a:solidFill>
              </a:ln>
              <a:effectLst/>
            </c:spPr>
          </c:marker>
          <c:xVal>
            <c:numRef>
              <c:f>output!$J$2:$J$1980</c:f>
              <c:numCache>
                <c:formatCode>General</c:formatCode>
                <c:ptCount val="1979"/>
                <c:pt idx="0">
                  <c:v>#N/A</c:v>
                </c:pt>
                <c:pt idx="1">
                  <c:v>141</c:v>
                </c:pt>
                <c:pt idx="2">
                  <c:v>140</c:v>
                </c:pt>
                <c:pt idx="3">
                  <c:v>142</c:v>
                </c:pt>
                <c:pt idx="4">
                  <c:v>139</c:v>
                </c:pt>
                <c:pt idx="5">
                  <c:v>142</c:v>
                </c:pt>
                <c:pt idx="6">
                  <c:v>140</c:v>
                </c:pt>
                <c:pt idx="7">
                  <c:v>139</c:v>
                </c:pt>
                <c:pt idx="8">
                  <c:v>140</c:v>
                </c:pt>
                <c:pt idx="9">
                  <c:v>139</c:v>
                </c:pt>
                <c:pt idx="10">
                  <c:v>142</c:v>
                </c:pt>
                <c:pt idx="11">
                  <c:v>142</c:v>
                </c:pt>
                <c:pt idx="12">
                  <c:v>140</c:v>
                </c:pt>
                <c:pt idx="13">
                  <c:v>141</c:v>
                </c:pt>
                <c:pt idx="14">
                  <c:v>140</c:v>
                </c:pt>
                <c:pt idx="15">
                  <c:v>141</c:v>
                </c:pt>
                <c:pt idx="16">
                  <c:v>141</c:v>
                </c:pt>
                <c:pt idx="17">
                  <c:v>142</c:v>
                </c:pt>
                <c:pt idx="18">
                  <c:v>141</c:v>
                </c:pt>
                <c:pt idx="19">
                  <c:v>139</c:v>
                </c:pt>
                <c:pt idx="20">
                  <c:v>129</c:v>
                </c:pt>
                <c:pt idx="21">
                  <c:v>126</c:v>
                </c:pt>
                <c:pt idx="22">
                  <c:v>127</c:v>
                </c:pt>
                <c:pt idx="23">
                  <c:v>127</c:v>
                </c:pt>
                <c:pt idx="24">
                  <c:v>121</c:v>
                </c:pt>
                <c:pt idx="25">
                  <c:v>126</c:v>
                </c:pt>
                <c:pt idx="26">
                  <c:v>126</c:v>
                </c:pt>
                <c:pt idx="27">
                  <c:v>128</c:v>
                </c:pt>
                <c:pt idx="28">
                  <c:v>126</c:v>
                </c:pt>
                <c:pt idx="29">
                  <c:v>126</c:v>
                </c:pt>
                <c:pt idx="30">
                  <c:v>114</c:v>
                </c:pt>
                <c:pt idx="31">
                  <c:v>115</c:v>
                </c:pt>
                <c:pt idx="32">
                  <c:v>95</c:v>
                </c:pt>
                <c:pt idx="33">
                  <c:v>115</c:v>
                </c:pt>
                <c:pt idx="34">
                  <c:v>113</c:v>
                </c:pt>
                <c:pt idx="35">
                  <c:v>113</c:v>
                </c:pt>
                <c:pt idx="36">
                  <c:v>113</c:v>
                </c:pt>
                <c:pt idx="37">
                  <c:v>113</c:v>
                </c:pt>
                <c:pt idx="38">
                  <c:v>113</c:v>
                </c:pt>
                <c:pt idx="39">
                  <c:v>115</c:v>
                </c:pt>
                <c:pt idx="40">
                  <c:v>123</c:v>
                </c:pt>
                <c:pt idx="41">
                  <c:v>122</c:v>
                </c:pt>
                <c:pt idx="42">
                  <c:v>122</c:v>
                </c:pt>
                <c:pt idx="43">
                  <c:v>128</c:v>
                </c:pt>
                <c:pt idx="44">
                  <c:v>128</c:v>
                </c:pt>
                <c:pt idx="45">
                  <c:v>123</c:v>
                </c:pt>
                <c:pt idx="46">
                  <c:v>128</c:v>
                </c:pt>
                <c:pt idx="47">
                  <c:v>124</c:v>
                </c:pt>
                <c:pt idx="48">
                  <c:v>121</c:v>
                </c:pt>
                <c:pt idx="49">
                  <c:v>127</c:v>
                </c:pt>
                <c:pt idx="50">
                  <c:v>119</c:v>
                </c:pt>
                <c:pt idx="51">
                  <c:v>119</c:v>
                </c:pt>
                <c:pt idx="52">
                  <c:v>128</c:v>
                </c:pt>
                <c:pt idx="53">
                  <c:v>120</c:v>
                </c:pt>
                <c:pt idx="54">
                  <c:v>121</c:v>
                </c:pt>
                <c:pt idx="55">
                  <c:v>118</c:v>
                </c:pt>
                <c:pt idx="56">
                  <c:v>118</c:v>
                </c:pt>
                <c:pt idx="57">
                  <c:v>118</c:v>
                </c:pt>
                <c:pt idx="58">
                  <c:v>121</c:v>
                </c:pt>
                <c:pt idx="59">
                  <c:v>118</c:v>
                </c:pt>
                <c:pt idx="60">
                  <c:v>132</c:v>
                </c:pt>
                <c:pt idx="61">
                  <c:v>130</c:v>
                </c:pt>
                <c:pt idx="62">
                  <c:v>130</c:v>
                </c:pt>
                <c:pt idx="63">
                  <c:v>130</c:v>
                </c:pt>
                <c:pt idx="64">
                  <c:v>131</c:v>
                </c:pt>
                <c:pt idx="65">
                  <c:v>131</c:v>
                </c:pt>
                <c:pt idx="66">
                  <c:v>132</c:v>
                </c:pt>
                <c:pt idx="67">
                  <c:v>130</c:v>
                </c:pt>
                <c:pt idx="68">
                  <c:v>132</c:v>
                </c:pt>
                <c:pt idx="69">
                  <c:v>131</c:v>
                </c:pt>
                <c:pt idx="70">
                  <c:v>148</c:v>
                </c:pt>
                <c:pt idx="71">
                  <c:v>147</c:v>
                </c:pt>
                <c:pt idx="72">
                  <c:v>144</c:v>
                </c:pt>
                <c:pt idx="73">
                  <c:v>146</c:v>
                </c:pt>
                <c:pt idx="74">
                  <c:v>145</c:v>
                </c:pt>
                <c:pt idx="75">
                  <c:v>147</c:v>
                </c:pt>
                <c:pt idx="76">
                  <c:v>147</c:v>
                </c:pt>
                <c:pt idx="77">
                  <c:v>144</c:v>
                </c:pt>
                <c:pt idx="78">
                  <c:v>143</c:v>
                </c:pt>
                <c:pt idx="79">
                  <c:v>147</c:v>
                </c:pt>
                <c:pt idx="80">
                  <c:v>144</c:v>
                </c:pt>
                <c:pt idx="81">
                  <c:v>148</c:v>
                </c:pt>
                <c:pt idx="82">
                  <c:v>148</c:v>
                </c:pt>
                <c:pt idx="83">
                  <c:v>145</c:v>
                </c:pt>
                <c:pt idx="84">
                  <c:v>143</c:v>
                </c:pt>
                <c:pt idx="85">
                  <c:v>146</c:v>
                </c:pt>
                <c:pt idx="86">
                  <c:v>146</c:v>
                </c:pt>
                <c:pt idx="87">
                  <c:v>146</c:v>
                </c:pt>
                <c:pt idx="88">
                  <c:v>144</c:v>
                </c:pt>
                <c:pt idx="89">
                  <c:v>145</c:v>
                </c:pt>
                <c:pt idx="90">
                  <c:v>128</c:v>
                </c:pt>
                <c:pt idx="91">
                  <c:v>127</c:v>
                </c:pt>
                <c:pt idx="92">
                  <c:v>126</c:v>
                </c:pt>
                <c:pt idx="93">
                  <c:v>126</c:v>
                </c:pt>
                <c:pt idx="94">
                  <c:v>128</c:v>
                </c:pt>
                <c:pt idx="95">
                  <c:v>125</c:v>
                </c:pt>
                <c:pt idx="96">
                  <c:v>126</c:v>
                </c:pt>
                <c:pt idx="97">
                  <c:v>128</c:v>
                </c:pt>
                <c:pt idx="98">
                  <c:v>123</c:v>
                </c:pt>
                <c:pt idx="99">
                  <c:v>125</c:v>
                </c:pt>
                <c:pt idx="100">
                  <c:v>120</c:v>
                </c:pt>
                <c:pt idx="101">
                  <c:v>120</c:v>
                </c:pt>
                <c:pt idx="102">
                  <c:v>127</c:v>
                </c:pt>
                <c:pt idx="103">
                  <c:v>126</c:v>
                </c:pt>
                <c:pt idx="104">
                  <c:v>128</c:v>
                </c:pt>
                <c:pt idx="105">
                  <c:v>126</c:v>
                </c:pt>
                <c:pt idx="106">
                  <c:v>125</c:v>
                </c:pt>
                <c:pt idx="107">
                  <c:v>121</c:v>
                </c:pt>
                <c:pt idx="108">
                  <c:v>128</c:v>
                </c:pt>
                <c:pt idx="109">
                  <c:v>125</c:v>
                </c:pt>
                <c:pt idx="110">
                  <c:v>126</c:v>
                </c:pt>
                <c:pt idx="111">
                  <c:v>116</c:v>
                </c:pt>
                <c:pt idx="112">
                  <c:v>135</c:v>
                </c:pt>
                <c:pt idx="113">
                  <c:v>117</c:v>
                </c:pt>
                <c:pt idx="114">
                  <c:v>117</c:v>
                </c:pt>
                <c:pt idx="115">
                  <c:v>115</c:v>
                </c:pt>
                <c:pt idx="116">
                  <c:v>118</c:v>
                </c:pt>
                <c:pt idx="117">
                  <c:v>115</c:v>
                </c:pt>
                <c:pt idx="118">
                  <c:v>114</c:v>
                </c:pt>
                <c:pt idx="119">
                  <c:v>114</c:v>
                </c:pt>
                <c:pt idx="120">
                  <c:v>148</c:v>
                </c:pt>
                <c:pt idx="121">
                  <c:v>143</c:v>
                </c:pt>
                <c:pt idx="122">
                  <c:v>144</c:v>
                </c:pt>
                <c:pt idx="123">
                  <c:v>145</c:v>
                </c:pt>
                <c:pt idx="124">
                  <c:v>147</c:v>
                </c:pt>
                <c:pt idx="125">
                  <c:v>145</c:v>
                </c:pt>
                <c:pt idx="126">
                  <c:v>146</c:v>
                </c:pt>
                <c:pt idx="127">
                  <c:v>147</c:v>
                </c:pt>
                <c:pt idx="128">
                  <c:v>147</c:v>
                </c:pt>
                <c:pt idx="129">
                  <c:v>146</c:v>
                </c:pt>
                <c:pt idx="130">
                  <c:v>147</c:v>
                </c:pt>
                <c:pt idx="131">
                  <c:v>148</c:v>
                </c:pt>
                <c:pt idx="132">
                  <c:v>146</c:v>
                </c:pt>
                <c:pt idx="133">
                  <c:v>148</c:v>
                </c:pt>
                <c:pt idx="134">
                  <c:v>146</c:v>
                </c:pt>
                <c:pt idx="135">
                  <c:v>147</c:v>
                </c:pt>
                <c:pt idx="136">
                  <c:v>146</c:v>
                </c:pt>
                <c:pt idx="137">
                  <c:v>147</c:v>
                </c:pt>
                <c:pt idx="138">
                  <c:v>148</c:v>
                </c:pt>
                <c:pt idx="139">
                  <c:v>148</c:v>
                </c:pt>
                <c:pt idx="140">
                  <c:v>121</c:v>
                </c:pt>
                <c:pt idx="141">
                  <c:v>128</c:v>
                </c:pt>
                <c:pt idx="142">
                  <c:v>122</c:v>
                </c:pt>
                <c:pt idx="143">
                  <c:v>128</c:v>
                </c:pt>
                <c:pt idx="144">
                  <c:v>122</c:v>
                </c:pt>
                <c:pt idx="145">
                  <c:v>121</c:v>
                </c:pt>
                <c:pt idx="146">
                  <c:v>121</c:v>
                </c:pt>
                <c:pt idx="147">
                  <c:v>124</c:v>
                </c:pt>
                <c:pt idx="148">
                  <c:v>128</c:v>
                </c:pt>
                <c:pt idx="149">
                  <c:v>121</c:v>
                </c:pt>
                <c:pt idx="150">
                  <c:v>149</c:v>
                </c:pt>
                <c:pt idx="151">
                  <c:v>146</c:v>
                </c:pt>
                <c:pt idx="152">
                  <c:v>148</c:v>
                </c:pt>
                <c:pt idx="153">
                  <c:v>148</c:v>
                </c:pt>
                <c:pt idx="154">
                  <c:v>146</c:v>
                </c:pt>
                <c:pt idx="155">
                  <c:v>149</c:v>
                </c:pt>
                <c:pt idx="156">
                  <c:v>148</c:v>
                </c:pt>
                <c:pt idx="157">
                  <c:v>146</c:v>
                </c:pt>
                <c:pt idx="158">
                  <c:v>145</c:v>
                </c:pt>
                <c:pt idx="159">
                  <c:v>150</c:v>
                </c:pt>
                <c:pt idx="160">
                  <c:v>147</c:v>
                </c:pt>
                <c:pt idx="161">
                  <c:v>147</c:v>
                </c:pt>
                <c:pt idx="162">
                  <c:v>148</c:v>
                </c:pt>
                <c:pt idx="163">
                  <c:v>148</c:v>
                </c:pt>
                <c:pt idx="164">
                  <c:v>147</c:v>
                </c:pt>
                <c:pt idx="165">
                  <c:v>148</c:v>
                </c:pt>
                <c:pt idx="166">
                  <c:v>147</c:v>
                </c:pt>
                <c:pt idx="167">
                  <c:v>149</c:v>
                </c:pt>
                <c:pt idx="168">
                  <c:v>146</c:v>
                </c:pt>
                <c:pt idx="169">
                  <c:v>142</c:v>
                </c:pt>
                <c:pt idx="170">
                  <c:v>140</c:v>
                </c:pt>
                <c:pt idx="171">
                  <c:v>140</c:v>
                </c:pt>
                <c:pt idx="172">
                  <c:v>142</c:v>
                </c:pt>
                <c:pt idx="173">
                  <c:v>140</c:v>
                </c:pt>
                <c:pt idx="174">
                  <c:v>141</c:v>
                </c:pt>
                <c:pt idx="175">
                  <c:v>139</c:v>
                </c:pt>
                <c:pt idx="176">
                  <c:v>140</c:v>
                </c:pt>
                <c:pt idx="177">
                  <c:v>141</c:v>
                </c:pt>
                <c:pt idx="178">
                  <c:v>139</c:v>
                </c:pt>
                <c:pt idx="179">
                  <c:v>128</c:v>
                </c:pt>
                <c:pt idx="180">
                  <c:v>120</c:v>
                </c:pt>
                <c:pt idx="181">
                  <c:v>124</c:v>
                </c:pt>
                <c:pt idx="182">
                  <c:v>126</c:v>
                </c:pt>
                <c:pt idx="183">
                  <c:v>126</c:v>
                </c:pt>
                <c:pt idx="184">
                  <c:v>128</c:v>
                </c:pt>
                <c:pt idx="185">
                  <c:v>123</c:v>
                </c:pt>
                <c:pt idx="186">
                  <c:v>128</c:v>
                </c:pt>
                <c:pt idx="187">
                  <c:v>120</c:v>
                </c:pt>
                <c:pt idx="188">
                  <c:v>123</c:v>
                </c:pt>
                <c:pt idx="189">
                  <c:v>130</c:v>
                </c:pt>
                <c:pt idx="190">
                  <c:v>130</c:v>
                </c:pt>
                <c:pt idx="191">
                  <c:v>127</c:v>
                </c:pt>
                <c:pt idx="192">
                  <c:v>127</c:v>
                </c:pt>
                <c:pt idx="193">
                  <c:v>128</c:v>
                </c:pt>
                <c:pt idx="194">
                  <c:v>128</c:v>
                </c:pt>
                <c:pt idx="195">
                  <c:v>127</c:v>
                </c:pt>
                <c:pt idx="196">
                  <c:v>129</c:v>
                </c:pt>
                <c:pt idx="197">
                  <c:v>129</c:v>
                </c:pt>
                <c:pt idx="198">
                  <c:v>127</c:v>
                </c:pt>
                <c:pt idx="199">
                  <c:v>79</c:v>
                </c:pt>
                <c:pt idx="200">
                  <c:v>#N/A</c:v>
                </c:pt>
                <c:pt idx="201">
                  <c:v>79</c:v>
                </c:pt>
                <c:pt idx="202">
                  <c:v>79</c:v>
                </c:pt>
                <c:pt idx="203">
                  <c:v>78</c:v>
                </c:pt>
                <c:pt idx="204">
                  <c:v>79</c:v>
                </c:pt>
                <c:pt idx="205">
                  <c:v>79</c:v>
                </c:pt>
                <c:pt idx="206">
                  <c:v>79</c:v>
                </c:pt>
                <c:pt idx="207">
                  <c:v>78</c:v>
                </c:pt>
                <c:pt idx="208">
                  <c:v>79</c:v>
                </c:pt>
                <c:pt idx="209">
                  <c:v>78</c:v>
                </c:pt>
                <c:pt idx="210">
                  <c:v>78</c:v>
                </c:pt>
                <c:pt idx="211">
                  <c:v>#N/A</c:v>
                </c:pt>
                <c:pt idx="212">
                  <c:v>78</c:v>
                </c:pt>
                <c:pt idx="213">
                  <c:v>79</c:v>
                </c:pt>
                <c:pt idx="214">
                  <c:v>79</c:v>
                </c:pt>
                <c:pt idx="215">
                  <c:v>#N/A</c:v>
                </c:pt>
                <c:pt idx="216">
                  <c:v>78</c:v>
                </c:pt>
                <c:pt idx="217">
                  <c:v>77</c:v>
                </c:pt>
                <c:pt idx="218">
                  <c:v>79</c:v>
                </c:pt>
                <c:pt idx="219">
                  <c:v>70</c:v>
                </c:pt>
                <c:pt idx="220">
                  <c:v>70</c:v>
                </c:pt>
                <c:pt idx="221">
                  <c:v>70</c:v>
                </c:pt>
                <c:pt idx="222">
                  <c:v>70</c:v>
                </c:pt>
                <c:pt idx="223">
                  <c:v>70</c:v>
                </c:pt>
                <c:pt idx="224">
                  <c:v>70</c:v>
                </c:pt>
                <c:pt idx="225">
                  <c:v>70</c:v>
                </c:pt>
                <c:pt idx="226">
                  <c:v>70</c:v>
                </c:pt>
                <c:pt idx="227">
                  <c:v>70</c:v>
                </c:pt>
                <c:pt idx="228">
                  <c:v>70</c:v>
                </c:pt>
                <c:pt idx="229">
                  <c:v>85</c:v>
                </c:pt>
                <c:pt idx="230">
                  <c:v>84</c:v>
                </c:pt>
                <c:pt idx="231">
                  <c:v>84</c:v>
                </c:pt>
                <c:pt idx="232">
                  <c:v>85</c:v>
                </c:pt>
                <c:pt idx="233">
                  <c:v>83</c:v>
                </c:pt>
                <c:pt idx="234">
                  <c:v>84</c:v>
                </c:pt>
                <c:pt idx="235">
                  <c:v>86</c:v>
                </c:pt>
                <c:pt idx="236">
                  <c:v>84</c:v>
                </c:pt>
                <c:pt idx="237">
                  <c:v>86</c:v>
                </c:pt>
                <c:pt idx="238">
                  <c:v>84</c:v>
                </c:pt>
                <c:pt idx="239">
                  <c:v>84</c:v>
                </c:pt>
                <c:pt idx="240">
                  <c:v>84</c:v>
                </c:pt>
                <c:pt idx="241">
                  <c:v>84</c:v>
                </c:pt>
                <c:pt idx="242">
                  <c:v>#N/A</c:v>
                </c:pt>
                <c:pt idx="243">
                  <c:v>85</c:v>
                </c:pt>
                <c:pt idx="244">
                  <c:v>84</c:v>
                </c:pt>
                <c:pt idx="245">
                  <c:v>86</c:v>
                </c:pt>
                <c:pt idx="246">
                  <c:v>84</c:v>
                </c:pt>
                <c:pt idx="247">
                  <c:v>86</c:v>
                </c:pt>
                <c:pt idx="248">
                  <c:v>85</c:v>
                </c:pt>
                <c:pt idx="249">
                  <c:v>92</c:v>
                </c:pt>
                <c:pt idx="250">
                  <c:v>91</c:v>
                </c:pt>
                <c:pt idx="251">
                  <c:v>90</c:v>
                </c:pt>
                <c:pt idx="252">
                  <c:v>91</c:v>
                </c:pt>
                <c:pt idx="253">
                  <c:v>91</c:v>
                </c:pt>
                <c:pt idx="254">
                  <c:v>91</c:v>
                </c:pt>
                <c:pt idx="255">
                  <c:v>90</c:v>
                </c:pt>
                <c:pt idx="256">
                  <c:v>90</c:v>
                </c:pt>
                <c:pt idx="257">
                  <c:v>90</c:v>
                </c:pt>
                <c:pt idx="258">
                  <c:v>91</c:v>
                </c:pt>
                <c:pt idx="259">
                  <c:v>92</c:v>
                </c:pt>
                <c:pt idx="260">
                  <c:v>93</c:v>
                </c:pt>
                <c:pt idx="261">
                  <c:v>90</c:v>
                </c:pt>
                <c:pt idx="262">
                  <c:v>90</c:v>
                </c:pt>
                <c:pt idx="263">
                  <c:v>93</c:v>
                </c:pt>
                <c:pt idx="264">
                  <c:v>93</c:v>
                </c:pt>
                <c:pt idx="265">
                  <c:v>90</c:v>
                </c:pt>
                <c:pt idx="266">
                  <c:v>91</c:v>
                </c:pt>
                <c:pt idx="267">
                  <c:v>90</c:v>
                </c:pt>
                <c:pt idx="268">
                  <c:v>98</c:v>
                </c:pt>
                <c:pt idx="269">
                  <c:v>97</c:v>
                </c:pt>
                <c:pt idx="270">
                  <c:v>96</c:v>
                </c:pt>
                <c:pt idx="271">
                  <c:v>95</c:v>
                </c:pt>
                <c:pt idx="272">
                  <c:v>96</c:v>
                </c:pt>
                <c:pt idx="273">
                  <c:v>98</c:v>
                </c:pt>
                <c:pt idx="274">
                  <c:v>97</c:v>
                </c:pt>
                <c:pt idx="275">
                  <c:v>97</c:v>
                </c:pt>
                <c:pt idx="276">
                  <c:v>98</c:v>
                </c:pt>
                <c:pt idx="277">
                  <c:v>96</c:v>
                </c:pt>
                <c:pt idx="278">
                  <c:v>97</c:v>
                </c:pt>
                <c:pt idx="279">
                  <c:v>98</c:v>
                </c:pt>
                <c:pt idx="280">
                  <c:v>96</c:v>
                </c:pt>
                <c:pt idx="281">
                  <c:v>96</c:v>
                </c:pt>
                <c:pt idx="282">
                  <c:v>95</c:v>
                </c:pt>
                <c:pt idx="283">
                  <c:v>98</c:v>
                </c:pt>
                <c:pt idx="284">
                  <c:v>95</c:v>
                </c:pt>
                <c:pt idx="285">
                  <c:v>98</c:v>
                </c:pt>
                <c:pt idx="286">
                  <c:v>95</c:v>
                </c:pt>
                <c:pt idx="287">
                  <c:v>95</c:v>
                </c:pt>
                <c:pt idx="288">
                  <c:v>139</c:v>
                </c:pt>
                <c:pt idx="289">
                  <c:v>99</c:v>
                </c:pt>
                <c:pt idx="290">
                  <c:v>149</c:v>
                </c:pt>
                <c:pt idx="291">
                  <c:v>#N/A</c:v>
                </c:pt>
                <c:pt idx="292">
                  <c:v>99</c:v>
                </c:pt>
                <c:pt idx="293">
                  <c:v>99</c:v>
                </c:pt>
                <c:pt idx="294">
                  <c:v>101</c:v>
                </c:pt>
                <c:pt idx="295">
                  <c:v>100</c:v>
                </c:pt>
                <c:pt idx="296">
                  <c:v>139</c:v>
                </c:pt>
                <c:pt idx="297">
                  <c:v>101</c:v>
                </c:pt>
                <c:pt idx="298">
                  <c:v>139</c:v>
                </c:pt>
                <c:pt idx="299">
                  <c:v>102</c:v>
                </c:pt>
                <c:pt idx="300">
                  <c:v>98</c:v>
                </c:pt>
                <c:pt idx="301">
                  <c:v>100</c:v>
                </c:pt>
                <c:pt idx="302">
                  <c:v>149</c:v>
                </c:pt>
                <c:pt idx="303">
                  <c:v>102</c:v>
                </c:pt>
                <c:pt idx="304">
                  <c:v>99</c:v>
                </c:pt>
                <c:pt idx="305">
                  <c:v>99</c:v>
                </c:pt>
                <c:pt idx="306">
                  <c:v>100</c:v>
                </c:pt>
                <c:pt idx="307">
                  <c:v>99</c:v>
                </c:pt>
                <c:pt idx="308">
                  <c:v>105</c:v>
                </c:pt>
                <c:pt idx="309">
                  <c:v>105</c:v>
                </c:pt>
                <c:pt idx="310">
                  <c:v>108</c:v>
                </c:pt>
                <c:pt idx="311">
                  <c:v>107</c:v>
                </c:pt>
                <c:pt idx="312">
                  <c:v>105</c:v>
                </c:pt>
                <c:pt idx="313">
                  <c:v>105</c:v>
                </c:pt>
                <c:pt idx="314">
                  <c:v>108</c:v>
                </c:pt>
                <c:pt idx="315">
                  <c:v>105</c:v>
                </c:pt>
                <c:pt idx="316">
                  <c:v>108</c:v>
                </c:pt>
                <c:pt idx="317">
                  <c:v>108</c:v>
                </c:pt>
                <c:pt idx="318">
                  <c:v>106</c:v>
                </c:pt>
                <c:pt idx="319">
                  <c:v>108</c:v>
                </c:pt>
                <c:pt idx="320">
                  <c:v>106</c:v>
                </c:pt>
                <c:pt idx="321">
                  <c:v>108</c:v>
                </c:pt>
                <c:pt idx="322">
                  <c:v>107</c:v>
                </c:pt>
                <c:pt idx="323">
                  <c:v>108</c:v>
                </c:pt>
                <c:pt idx="324">
                  <c:v>106</c:v>
                </c:pt>
                <c:pt idx="325">
                  <c:v>108</c:v>
                </c:pt>
                <c:pt idx="326">
                  <c:v>105</c:v>
                </c:pt>
                <c:pt idx="327">
                  <c:v>105</c:v>
                </c:pt>
                <c:pt idx="328">
                  <c:v>139</c:v>
                </c:pt>
                <c:pt idx="329">
                  <c:v>95</c:v>
                </c:pt>
                <c:pt idx="330">
                  <c:v>#N/A</c:v>
                </c:pt>
                <c:pt idx="331">
                  <c:v>97</c:v>
                </c:pt>
                <c:pt idx="332">
                  <c:v>144</c:v>
                </c:pt>
                <c:pt idx="333">
                  <c:v>#N/A</c:v>
                </c:pt>
                <c:pt idx="334">
                  <c:v>97</c:v>
                </c:pt>
                <c:pt idx="335">
                  <c:v>97</c:v>
                </c:pt>
                <c:pt idx="336">
                  <c:v>97</c:v>
                </c:pt>
                <c:pt idx="337">
                  <c:v>139</c:v>
                </c:pt>
                <c:pt idx="338">
                  <c:v>152</c:v>
                </c:pt>
                <c:pt idx="339">
                  <c:v>148</c:v>
                </c:pt>
                <c:pt idx="340">
                  <c:v>149</c:v>
                </c:pt>
                <c:pt idx="341">
                  <c:v>150</c:v>
                </c:pt>
                <c:pt idx="342">
                  <c:v>153</c:v>
                </c:pt>
                <c:pt idx="343">
                  <c:v>151</c:v>
                </c:pt>
                <c:pt idx="344">
                  <c:v>148</c:v>
                </c:pt>
                <c:pt idx="345">
                  <c:v>148</c:v>
                </c:pt>
                <c:pt idx="346">
                  <c:v>148</c:v>
                </c:pt>
                <c:pt idx="347">
                  <c:v>148</c:v>
                </c:pt>
                <c:pt idx="348">
                  <c:v>151</c:v>
                </c:pt>
                <c:pt idx="349">
                  <c:v>151</c:v>
                </c:pt>
                <c:pt idx="350">
                  <c:v>151</c:v>
                </c:pt>
                <c:pt idx="351">
                  <c:v>151</c:v>
                </c:pt>
                <c:pt idx="352">
                  <c:v>150</c:v>
                </c:pt>
                <c:pt idx="353">
                  <c:v>152</c:v>
                </c:pt>
                <c:pt idx="354">
                  <c:v>153</c:v>
                </c:pt>
                <c:pt idx="355">
                  <c:v>148</c:v>
                </c:pt>
                <c:pt idx="356">
                  <c:v>152</c:v>
                </c:pt>
                <c:pt idx="357">
                  <c:v>150</c:v>
                </c:pt>
                <c:pt idx="358">
                  <c:v>139</c:v>
                </c:pt>
                <c:pt idx="359">
                  <c:v>147</c:v>
                </c:pt>
                <c:pt idx="360">
                  <c:v>92</c:v>
                </c:pt>
                <c:pt idx="361">
                  <c:v>135</c:v>
                </c:pt>
                <c:pt idx="362">
                  <c:v>136</c:v>
                </c:pt>
                <c:pt idx="363">
                  <c:v>138</c:v>
                </c:pt>
                <c:pt idx="364">
                  <c:v>97</c:v>
                </c:pt>
                <c:pt idx="365">
                  <c:v>134</c:v>
                </c:pt>
                <c:pt idx="366">
                  <c:v>114</c:v>
                </c:pt>
                <c:pt idx="367">
                  <c:v>147</c:v>
                </c:pt>
                <c:pt idx="368">
                  <c:v>128</c:v>
                </c:pt>
                <c:pt idx="369">
                  <c:v>128</c:v>
                </c:pt>
                <c:pt idx="370">
                  <c:v>129</c:v>
                </c:pt>
                <c:pt idx="371">
                  <c:v>126</c:v>
                </c:pt>
                <c:pt idx="372">
                  <c:v>126</c:v>
                </c:pt>
                <c:pt idx="373">
                  <c:v>126</c:v>
                </c:pt>
                <c:pt idx="374">
                  <c:v>129</c:v>
                </c:pt>
                <c:pt idx="375">
                  <c:v>125</c:v>
                </c:pt>
                <c:pt idx="376">
                  <c:v>128</c:v>
                </c:pt>
                <c:pt idx="377">
                  <c:v>121</c:v>
                </c:pt>
                <c:pt idx="378">
                  <c:v>148</c:v>
                </c:pt>
                <c:pt idx="379">
                  <c:v>145</c:v>
                </c:pt>
                <c:pt idx="380">
                  <c:v>145</c:v>
                </c:pt>
                <c:pt idx="381">
                  <c:v>144</c:v>
                </c:pt>
                <c:pt idx="382">
                  <c:v>147</c:v>
                </c:pt>
                <c:pt idx="383">
                  <c:v>148</c:v>
                </c:pt>
                <c:pt idx="384">
                  <c:v>148</c:v>
                </c:pt>
                <c:pt idx="385">
                  <c:v>147</c:v>
                </c:pt>
                <c:pt idx="386">
                  <c:v>145</c:v>
                </c:pt>
                <c:pt idx="387">
                  <c:v>146</c:v>
                </c:pt>
                <c:pt idx="388">
                  <c:v>148</c:v>
                </c:pt>
                <c:pt idx="389">
                  <c:v>144</c:v>
                </c:pt>
                <c:pt idx="390">
                  <c:v>144</c:v>
                </c:pt>
                <c:pt idx="391">
                  <c:v>145</c:v>
                </c:pt>
                <c:pt idx="392">
                  <c:v>147</c:v>
                </c:pt>
                <c:pt idx="393">
                  <c:v>146</c:v>
                </c:pt>
                <c:pt idx="394">
                  <c:v>146</c:v>
                </c:pt>
                <c:pt idx="395">
                  <c:v>148</c:v>
                </c:pt>
                <c:pt idx="396">
                  <c:v>146</c:v>
                </c:pt>
                <c:pt idx="397">
                  <c:v>147</c:v>
                </c:pt>
                <c:pt idx="398">
                  <c:v>129</c:v>
                </c:pt>
                <c:pt idx="399">
                  <c:v>128</c:v>
                </c:pt>
                <c:pt idx="400">
                  <c:v>128</c:v>
                </c:pt>
                <c:pt idx="401">
                  <c:v>128</c:v>
                </c:pt>
                <c:pt idx="402">
                  <c:v>128</c:v>
                </c:pt>
                <c:pt idx="403">
                  <c:v>126</c:v>
                </c:pt>
                <c:pt idx="404">
                  <c:v>123</c:v>
                </c:pt>
                <c:pt idx="405">
                  <c:v>128</c:v>
                </c:pt>
                <c:pt idx="406">
                  <c:v>125</c:v>
                </c:pt>
                <c:pt idx="407">
                  <c:v>127</c:v>
                </c:pt>
                <c:pt idx="408">
                  <c:v>142</c:v>
                </c:pt>
                <c:pt idx="409">
                  <c:v>142</c:v>
                </c:pt>
                <c:pt idx="410">
                  <c:v>131</c:v>
                </c:pt>
                <c:pt idx="411">
                  <c:v>132</c:v>
                </c:pt>
                <c:pt idx="412">
                  <c:v>131</c:v>
                </c:pt>
                <c:pt idx="413">
                  <c:v>133</c:v>
                </c:pt>
                <c:pt idx="414">
                  <c:v>130</c:v>
                </c:pt>
                <c:pt idx="415">
                  <c:v>131</c:v>
                </c:pt>
                <c:pt idx="416">
                  <c:v>133</c:v>
                </c:pt>
                <c:pt idx="417">
                  <c:v>#N/A</c:v>
                </c:pt>
                <c:pt idx="418">
                  <c:v>144</c:v>
                </c:pt>
                <c:pt idx="419">
                  <c:v>143</c:v>
                </c:pt>
                <c:pt idx="420">
                  <c:v>145</c:v>
                </c:pt>
                <c:pt idx="421">
                  <c:v>145</c:v>
                </c:pt>
                <c:pt idx="422">
                  <c:v>148</c:v>
                </c:pt>
                <c:pt idx="423">
                  <c:v>145</c:v>
                </c:pt>
                <c:pt idx="424">
                  <c:v>147</c:v>
                </c:pt>
                <c:pt idx="425">
                  <c:v>145</c:v>
                </c:pt>
                <c:pt idx="426">
                  <c:v>146</c:v>
                </c:pt>
                <c:pt idx="427">
                  <c:v>147</c:v>
                </c:pt>
                <c:pt idx="428">
                  <c:v>143</c:v>
                </c:pt>
                <c:pt idx="429">
                  <c:v>147</c:v>
                </c:pt>
                <c:pt idx="430">
                  <c:v>146</c:v>
                </c:pt>
                <c:pt idx="431">
                  <c:v>146</c:v>
                </c:pt>
                <c:pt idx="432">
                  <c:v>145</c:v>
                </c:pt>
                <c:pt idx="433">
                  <c:v>143</c:v>
                </c:pt>
                <c:pt idx="434">
                  <c:v>147</c:v>
                </c:pt>
                <c:pt idx="435">
                  <c:v>144</c:v>
                </c:pt>
                <c:pt idx="436">
                  <c:v>148</c:v>
                </c:pt>
                <c:pt idx="437">
                  <c:v>#N/A</c:v>
                </c:pt>
                <c:pt idx="438">
                  <c:v>122</c:v>
                </c:pt>
                <c:pt idx="439">
                  <c:v>121</c:v>
                </c:pt>
                <c:pt idx="440">
                  <c:v>128</c:v>
                </c:pt>
                <c:pt idx="441">
                  <c:v>121</c:v>
                </c:pt>
                <c:pt idx="442">
                  <c:v>123</c:v>
                </c:pt>
                <c:pt idx="443">
                  <c:v>121</c:v>
                </c:pt>
                <c:pt idx="444">
                  <c:v>122</c:v>
                </c:pt>
                <c:pt idx="445">
                  <c:v>127</c:v>
                </c:pt>
                <c:pt idx="446">
                  <c:v>122</c:v>
                </c:pt>
                <c:pt idx="447">
                  <c:v>120</c:v>
                </c:pt>
                <c:pt idx="448">
                  <c:v>119</c:v>
                </c:pt>
                <c:pt idx="449">
                  <c:v>119</c:v>
                </c:pt>
                <c:pt idx="450">
                  <c:v>116</c:v>
                </c:pt>
                <c:pt idx="451">
                  <c:v>95</c:v>
                </c:pt>
                <c:pt idx="452">
                  <c:v>119</c:v>
                </c:pt>
                <c:pt idx="453">
                  <c:v>117</c:v>
                </c:pt>
                <c:pt idx="454">
                  <c:v>118</c:v>
                </c:pt>
                <c:pt idx="455">
                  <c:v>116</c:v>
                </c:pt>
                <c:pt idx="456">
                  <c:v>118</c:v>
                </c:pt>
                <c:pt idx="457">
                  <c:v>134</c:v>
                </c:pt>
                <c:pt idx="458">
                  <c:v>133</c:v>
                </c:pt>
                <c:pt idx="459">
                  <c:v>142</c:v>
                </c:pt>
                <c:pt idx="460">
                  <c:v>135</c:v>
                </c:pt>
                <c:pt idx="461">
                  <c:v>133</c:v>
                </c:pt>
                <c:pt idx="462">
                  <c:v>136</c:v>
                </c:pt>
                <c:pt idx="463">
                  <c:v>136</c:v>
                </c:pt>
                <c:pt idx="464">
                  <c:v>132</c:v>
                </c:pt>
                <c:pt idx="465">
                  <c:v>135</c:v>
                </c:pt>
                <c:pt idx="466">
                  <c:v>139</c:v>
                </c:pt>
                <c:pt idx="467">
                  <c:v>144</c:v>
                </c:pt>
                <c:pt idx="468">
                  <c:v>133</c:v>
                </c:pt>
                <c:pt idx="469">
                  <c:v>136</c:v>
                </c:pt>
                <c:pt idx="470">
                  <c:v>133</c:v>
                </c:pt>
                <c:pt idx="471">
                  <c:v>136</c:v>
                </c:pt>
                <c:pt idx="472">
                  <c:v>134</c:v>
                </c:pt>
                <c:pt idx="473">
                  <c:v>135</c:v>
                </c:pt>
                <c:pt idx="474">
                  <c:v>132</c:v>
                </c:pt>
                <c:pt idx="475">
                  <c:v>136</c:v>
                </c:pt>
                <c:pt idx="476">
                  <c:v>134</c:v>
                </c:pt>
                <c:pt idx="477">
                  <c:v>126</c:v>
                </c:pt>
                <c:pt idx="478">
                  <c:v>127</c:v>
                </c:pt>
                <c:pt idx="479">
                  <c:v>127</c:v>
                </c:pt>
                <c:pt idx="480">
                  <c:v>128</c:v>
                </c:pt>
                <c:pt idx="481">
                  <c:v>128</c:v>
                </c:pt>
                <c:pt idx="482">
                  <c:v>126</c:v>
                </c:pt>
                <c:pt idx="483">
                  <c:v>128</c:v>
                </c:pt>
                <c:pt idx="484">
                  <c:v>126</c:v>
                </c:pt>
                <c:pt idx="485">
                  <c:v>126</c:v>
                </c:pt>
                <c:pt idx="486">
                  <c:v>123</c:v>
                </c:pt>
                <c:pt idx="487">
                  <c:v>118</c:v>
                </c:pt>
                <c:pt idx="488">
                  <c:v>116</c:v>
                </c:pt>
                <c:pt idx="489">
                  <c:v>108</c:v>
                </c:pt>
                <c:pt idx="490">
                  <c:v>117</c:v>
                </c:pt>
                <c:pt idx="491">
                  <c:v>117</c:v>
                </c:pt>
                <c:pt idx="492">
                  <c:v>117</c:v>
                </c:pt>
                <c:pt idx="493">
                  <c:v>118</c:v>
                </c:pt>
                <c:pt idx="494">
                  <c:v>115</c:v>
                </c:pt>
                <c:pt idx="495">
                  <c:v>118</c:v>
                </c:pt>
                <c:pt idx="496">
                  <c:v>116</c:v>
                </c:pt>
                <c:pt idx="497">
                  <c:v>147</c:v>
                </c:pt>
                <c:pt idx="498">
                  <c:v>145</c:v>
                </c:pt>
                <c:pt idx="499">
                  <c:v>143</c:v>
                </c:pt>
                <c:pt idx="500">
                  <c:v>144</c:v>
                </c:pt>
                <c:pt idx="501">
                  <c:v>145</c:v>
                </c:pt>
                <c:pt idx="502">
                  <c:v>146</c:v>
                </c:pt>
                <c:pt idx="503">
                  <c:v>146</c:v>
                </c:pt>
                <c:pt idx="504">
                  <c:v>143</c:v>
                </c:pt>
                <c:pt idx="505">
                  <c:v>145</c:v>
                </c:pt>
                <c:pt idx="506">
                  <c:v>148</c:v>
                </c:pt>
                <c:pt idx="507">
                  <c:v>148</c:v>
                </c:pt>
                <c:pt idx="508">
                  <c:v>145</c:v>
                </c:pt>
                <c:pt idx="509">
                  <c:v>148</c:v>
                </c:pt>
                <c:pt idx="510">
                  <c:v>143</c:v>
                </c:pt>
                <c:pt idx="511">
                  <c:v>147</c:v>
                </c:pt>
                <c:pt idx="512">
                  <c:v>148</c:v>
                </c:pt>
                <c:pt idx="513">
                  <c:v>147</c:v>
                </c:pt>
                <c:pt idx="514">
                  <c:v>128</c:v>
                </c:pt>
                <c:pt idx="515">
                  <c:v>121</c:v>
                </c:pt>
                <c:pt idx="516">
                  <c:v>122</c:v>
                </c:pt>
                <c:pt idx="517">
                  <c:v>123</c:v>
                </c:pt>
                <c:pt idx="518">
                  <c:v>123</c:v>
                </c:pt>
                <c:pt idx="519">
                  <c:v>121</c:v>
                </c:pt>
                <c:pt idx="520">
                  <c:v>128</c:v>
                </c:pt>
                <c:pt idx="521">
                  <c:v>121</c:v>
                </c:pt>
                <c:pt idx="522">
                  <c:v>123</c:v>
                </c:pt>
                <c:pt idx="523">
                  <c:v>121</c:v>
                </c:pt>
                <c:pt idx="524">
                  <c:v>121</c:v>
                </c:pt>
                <c:pt idx="525">
                  <c:v>121</c:v>
                </c:pt>
                <c:pt idx="526">
                  <c:v>123</c:v>
                </c:pt>
                <c:pt idx="527">
                  <c:v>122</c:v>
                </c:pt>
                <c:pt idx="528">
                  <c:v>121</c:v>
                </c:pt>
                <c:pt idx="529">
                  <c:v>121</c:v>
                </c:pt>
                <c:pt idx="530">
                  <c:v>123</c:v>
                </c:pt>
                <c:pt idx="531">
                  <c:v>121</c:v>
                </c:pt>
                <c:pt idx="532">
                  <c:v>121</c:v>
                </c:pt>
                <c:pt idx="533">
                  <c:v>121</c:v>
                </c:pt>
                <c:pt idx="534">
                  <c:v>97</c:v>
                </c:pt>
                <c:pt idx="535">
                  <c:v>97</c:v>
                </c:pt>
                <c:pt idx="536">
                  <c:v>133</c:v>
                </c:pt>
                <c:pt idx="537">
                  <c:v>134</c:v>
                </c:pt>
                <c:pt idx="538">
                  <c:v>136</c:v>
                </c:pt>
                <c:pt idx="539">
                  <c:v>134</c:v>
                </c:pt>
                <c:pt idx="540">
                  <c:v>96</c:v>
                </c:pt>
                <c:pt idx="541">
                  <c:v>147</c:v>
                </c:pt>
                <c:pt idx="542">
                  <c:v>114</c:v>
                </c:pt>
                <c:pt idx="543">
                  <c:v>134</c:v>
                </c:pt>
                <c:pt idx="544">
                  <c:v>144</c:v>
                </c:pt>
                <c:pt idx="545">
                  <c:v>148</c:v>
                </c:pt>
                <c:pt idx="546">
                  <c:v>148</c:v>
                </c:pt>
                <c:pt idx="547">
                  <c:v>146</c:v>
                </c:pt>
                <c:pt idx="548">
                  <c:v>145</c:v>
                </c:pt>
                <c:pt idx="549">
                  <c:v>144</c:v>
                </c:pt>
                <c:pt idx="550">
                  <c:v>148</c:v>
                </c:pt>
                <c:pt idx="551">
                  <c:v>145</c:v>
                </c:pt>
                <c:pt idx="552">
                  <c:v>146</c:v>
                </c:pt>
                <c:pt idx="553">
                  <c:v>147</c:v>
                </c:pt>
                <c:pt idx="554">
                  <c:v>147</c:v>
                </c:pt>
                <c:pt idx="555">
                  <c:v>144</c:v>
                </c:pt>
                <c:pt idx="556">
                  <c:v>148</c:v>
                </c:pt>
                <c:pt idx="557">
                  <c:v>144</c:v>
                </c:pt>
                <c:pt idx="558">
                  <c:v>145</c:v>
                </c:pt>
                <c:pt idx="559">
                  <c:v>146</c:v>
                </c:pt>
                <c:pt idx="560">
                  <c:v>148</c:v>
                </c:pt>
                <c:pt idx="561">
                  <c:v>146</c:v>
                </c:pt>
                <c:pt idx="562">
                  <c:v>144</c:v>
                </c:pt>
                <c:pt idx="563">
                  <c:v>148</c:v>
                </c:pt>
                <c:pt idx="564">
                  <c:v>123</c:v>
                </c:pt>
                <c:pt idx="565">
                  <c:v>126</c:v>
                </c:pt>
                <c:pt idx="566">
                  <c:v>126</c:v>
                </c:pt>
                <c:pt idx="567">
                  <c:v>126</c:v>
                </c:pt>
                <c:pt idx="568">
                  <c:v>124</c:v>
                </c:pt>
                <c:pt idx="569">
                  <c:v>123</c:v>
                </c:pt>
                <c:pt idx="570">
                  <c:v>125</c:v>
                </c:pt>
                <c:pt idx="571">
                  <c:v>126</c:v>
                </c:pt>
                <c:pt idx="572">
                  <c:v>123</c:v>
                </c:pt>
                <c:pt idx="573">
                  <c:v>128</c:v>
                </c:pt>
                <c:pt idx="574">
                  <c:v>126</c:v>
                </c:pt>
                <c:pt idx="575">
                  <c:v>123</c:v>
                </c:pt>
                <c:pt idx="576">
                  <c:v>121</c:v>
                </c:pt>
                <c:pt idx="577">
                  <c:v>121</c:v>
                </c:pt>
                <c:pt idx="578">
                  <c:v>123</c:v>
                </c:pt>
                <c:pt idx="579">
                  <c:v>123</c:v>
                </c:pt>
                <c:pt idx="580">
                  <c:v>128</c:v>
                </c:pt>
                <c:pt idx="581">
                  <c:v>121</c:v>
                </c:pt>
                <c:pt idx="582">
                  <c:v>127</c:v>
                </c:pt>
                <c:pt idx="583">
                  <c:v>122</c:v>
                </c:pt>
                <c:pt idx="584">
                  <c:v>120</c:v>
                </c:pt>
                <c:pt idx="585">
                  <c:v>122</c:v>
                </c:pt>
                <c:pt idx="586">
                  <c:v>123</c:v>
                </c:pt>
                <c:pt idx="587">
                  <c:v>123</c:v>
                </c:pt>
                <c:pt idx="588">
                  <c:v>120</c:v>
                </c:pt>
                <c:pt idx="589">
                  <c:v>121</c:v>
                </c:pt>
                <c:pt idx="590">
                  <c:v>123</c:v>
                </c:pt>
                <c:pt idx="591">
                  <c:v>123</c:v>
                </c:pt>
                <c:pt idx="592">
                  <c:v>122</c:v>
                </c:pt>
                <c:pt idx="593">
                  <c:v>122</c:v>
                </c:pt>
                <c:pt idx="594">
                  <c:v>121</c:v>
                </c:pt>
                <c:pt idx="595">
                  <c:v>122</c:v>
                </c:pt>
                <c:pt idx="596">
                  <c:v>122</c:v>
                </c:pt>
                <c:pt idx="597">
                  <c:v>122</c:v>
                </c:pt>
                <c:pt idx="598">
                  <c:v>121</c:v>
                </c:pt>
                <c:pt idx="599">
                  <c:v>148</c:v>
                </c:pt>
                <c:pt idx="600">
                  <c:v>144</c:v>
                </c:pt>
                <c:pt idx="601">
                  <c:v>145</c:v>
                </c:pt>
                <c:pt idx="602">
                  <c:v>146</c:v>
                </c:pt>
                <c:pt idx="603">
                  <c:v>144</c:v>
                </c:pt>
                <c:pt idx="604">
                  <c:v>147</c:v>
                </c:pt>
                <c:pt idx="605">
                  <c:v>144</c:v>
                </c:pt>
                <c:pt idx="606">
                  <c:v>146</c:v>
                </c:pt>
                <c:pt idx="607">
                  <c:v>145</c:v>
                </c:pt>
                <c:pt idx="608">
                  <c:v>145</c:v>
                </c:pt>
                <c:pt idx="609">
                  <c:v>144</c:v>
                </c:pt>
                <c:pt idx="610">
                  <c:v>144</c:v>
                </c:pt>
                <c:pt idx="611">
                  <c:v>144</c:v>
                </c:pt>
                <c:pt idx="612">
                  <c:v>146</c:v>
                </c:pt>
                <c:pt idx="613">
                  <c:v>146</c:v>
                </c:pt>
                <c:pt idx="614">
                  <c:v>148</c:v>
                </c:pt>
                <c:pt idx="615">
                  <c:v>147</c:v>
                </c:pt>
                <c:pt idx="616">
                  <c:v>144</c:v>
                </c:pt>
                <c:pt idx="617">
                  <c:v>144</c:v>
                </c:pt>
                <c:pt idx="618">
                  <c:v>145</c:v>
                </c:pt>
                <c:pt idx="619">
                  <c:v>121</c:v>
                </c:pt>
                <c:pt idx="620">
                  <c:v>120</c:v>
                </c:pt>
                <c:pt idx="621">
                  <c:v>122</c:v>
                </c:pt>
                <c:pt idx="622">
                  <c:v>121</c:v>
                </c:pt>
                <c:pt idx="623">
                  <c:v>121</c:v>
                </c:pt>
                <c:pt idx="624">
                  <c:v>121</c:v>
                </c:pt>
                <c:pt idx="625">
                  <c:v>122</c:v>
                </c:pt>
                <c:pt idx="626">
                  <c:v>123</c:v>
                </c:pt>
                <c:pt idx="627">
                  <c:v>123</c:v>
                </c:pt>
                <c:pt idx="628">
                  <c:v>121</c:v>
                </c:pt>
                <c:pt idx="629">
                  <c:v>136</c:v>
                </c:pt>
                <c:pt idx="630">
                  <c:v>114</c:v>
                </c:pt>
                <c:pt idx="631">
                  <c:v>97</c:v>
                </c:pt>
                <c:pt idx="632">
                  <c:v>135</c:v>
                </c:pt>
                <c:pt idx="633">
                  <c:v>97</c:v>
                </c:pt>
                <c:pt idx="634">
                  <c:v>97</c:v>
                </c:pt>
                <c:pt idx="635">
                  <c:v>134</c:v>
                </c:pt>
                <c:pt idx="636">
                  <c:v>139</c:v>
                </c:pt>
                <c:pt idx="637">
                  <c:v>133</c:v>
                </c:pt>
                <c:pt idx="638">
                  <c:v>139</c:v>
                </c:pt>
                <c:pt idx="639">
                  <c:v>149</c:v>
                </c:pt>
                <c:pt idx="640">
                  <c:v>152</c:v>
                </c:pt>
                <c:pt idx="641">
                  <c:v>149</c:v>
                </c:pt>
                <c:pt idx="642">
                  <c:v>152</c:v>
                </c:pt>
                <c:pt idx="643">
                  <c:v>148</c:v>
                </c:pt>
                <c:pt idx="644">
                  <c:v>148</c:v>
                </c:pt>
                <c:pt idx="645">
                  <c:v>151</c:v>
                </c:pt>
                <c:pt idx="646">
                  <c:v>152</c:v>
                </c:pt>
                <c:pt idx="647">
                  <c:v>152</c:v>
                </c:pt>
                <c:pt idx="648">
                  <c:v>#N/A</c:v>
                </c:pt>
                <c:pt idx="649">
                  <c:v>148</c:v>
                </c:pt>
                <c:pt idx="650">
                  <c:v>153</c:v>
                </c:pt>
                <c:pt idx="651">
                  <c:v>152</c:v>
                </c:pt>
                <c:pt idx="652">
                  <c:v>149</c:v>
                </c:pt>
                <c:pt idx="653">
                  <c:v>151</c:v>
                </c:pt>
                <c:pt idx="654">
                  <c:v>152</c:v>
                </c:pt>
                <c:pt idx="655">
                  <c:v>153</c:v>
                </c:pt>
                <c:pt idx="656">
                  <c:v>148</c:v>
                </c:pt>
                <c:pt idx="657">
                  <c:v>153</c:v>
                </c:pt>
                <c:pt idx="658">
                  <c:v>129</c:v>
                </c:pt>
                <c:pt idx="659">
                  <c:v>127</c:v>
                </c:pt>
                <c:pt idx="660">
                  <c:v>126</c:v>
                </c:pt>
                <c:pt idx="661">
                  <c:v>120</c:v>
                </c:pt>
                <c:pt idx="662">
                  <c:v>126</c:v>
                </c:pt>
                <c:pt idx="663">
                  <c:v>127</c:v>
                </c:pt>
                <c:pt idx="664">
                  <c:v>127</c:v>
                </c:pt>
                <c:pt idx="665">
                  <c:v>126</c:v>
                </c:pt>
                <c:pt idx="666">
                  <c:v>129</c:v>
                </c:pt>
                <c:pt idx="667">
                  <c:v>128</c:v>
                </c:pt>
                <c:pt idx="668">
                  <c:v>138</c:v>
                </c:pt>
                <c:pt idx="669">
                  <c:v>140</c:v>
                </c:pt>
                <c:pt idx="670">
                  <c:v>92</c:v>
                </c:pt>
                <c:pt idx="671">
                  <c:v>138</c:v>
                </c:pt>
                <c:pt idx="672">
                  <c:v>142</c:v>
                </c:pt>
                <c:pt idx="673">
                  <c:v>141</c:v>
                </c:pt>
                <c:pt idx="674">
                  <c:v>140</c:v>
                </c:pt>
                <c:pt idx="675">
                  <c:v>138</c:v>
                </c:pt>
                <c:pt idx="676">
                  <c:v>139</c:v>
                </c:pt>
                <c:pt idx="677">
                  <c:v>145</c:v>
                </c:pt>
                <c:pt idx="678">
                  <c:v>146</c:v>
                </c:pt>
                <c:pt idx="679">
                  <c:v>144</c:v>
                </c:pt>
                <c:pt idx="680">
                  <c:v>147</c:v>
                </c:pt>
                <c:pt idx="681">
                  <c:v>146</c:v>
                </c:pt>
                <c:pt idx="682">
                  <c:v>147</c:v>
                </c:pt>
                <c:pt idx="683">
                  <c:v>144</c:v>
                </c:pt>
                <c:pt idx="684">
                  <c:v>146</c:v>
                </c:pt>
                <c:pt idx="685">
                  <c:v>144</c:v>
                </c:pt>
                <c:pt idx="686">
                  <c:v>147</c:v>
                </c:pt>
                <c:pt idx="687">
                  <c:v>147</c:v>
                </c:pt>
                <c:pt idx="688">
                  <c:v>147</c:v>
                </c:pt>
                <c:pt idx="689">
                  <c:v>143</c:v>
                </c:pt>
                <c:pt idx="690">
                  <c:v>145</c:v>
                </c:pt>
                <c:pt idx="691">
                  <c:v>146</c:v>
                </c:pt>
                <c:pt idx="692">
                  <c:v>145</c:v>
                </c:pt>
                <c:pt idx="693">
                  <c:v>146</c:v>
                </c:pt>
                <c:pt idx="694">
                  <c:v>148</c:v>
                </c:pt>
                <c:pt idx="695">
                  <c:v>145</c:v>
                </c:pt>
                <c:pt idx="696">
                  <c:v>148</c:v>
                </c:pt>
                <c:pt idx="697">
                  <c:v>146</c:v>
                </c:pt>
                <c:pt idx="698">
                  <c:v>93</c:v>
                </c:pt>
                <c:pt idx="699">
                  <c:v>132</c:v>
                </c:pt>
                <c:pt idx="700">
                  <c:v>151</c:v>
                </c:pt>
                <c:pt idx="701">
                  <c:v>132</c:v>
                </c:pt>
                <c:pt idx="702">
                  <c:v>132</c:v>
                </c:pt>
                <c:pt idx="703">
                  <c:v>131</c:v>
                </c:pt>
                <c:pt idx="704">
                  <c:v>93</c:v>
                </c:pt>
                <c:pt idx="705">
                  <c:v>132</c:v>
                </c:pt>
                <c:pt idx="706">
                  <c:v>132</c:v>
                </c:pt>
                <c:pt idx="707">
                  <c:v>130</c:v>
                </c:pt>
                <c:pt idx="708">
                  <c:v>126</c:v>
                </c:pt>
                <c:pt idx="709">
                  <c:v>128</c:v>
                </c:pt>
                <c:pt idx="710">
                  <c:v>129</c:v>
                </c:pt>
                <c:pt idx="711">
                  <c:v>127</c:v>
                </c:pt>
                <c:pt idx="712">
                  <c:v>126</c:v>
                </c:pt>
                <c:pt idx="713">
                  <c:v>127</c:v>
                </c:pt>
                <c:pt idx="714">
                  <c:v>128</c:v>
                </c:pt>
                <c:pt idx="715">
                  <c:v>127</c:v>
                </c:pt>
                <c:pt idx="716">
                  <c:v>126</c:v>
                </c:pt>
                <c:pt idx="717">
                  <c:v>123</c:v>
                </c:pt>
                <c:pt idx="718">
                  <c:v>145</c:v>
                </c:pt>
                <c:pt idx="719">
                  <c:v>147</c:v>
                </c:pt>
                <c:pt idx="720">
                  <c:v>148</c:v>
                </c:pt>
                <c:pt idx="721">
                  <c:v>147</c:v>
                </c:pt>
                <c:pt idx="722">
                  <c:v>147</c:v>
                </c:pt>
                <c:pt idx="723">
                  <c:v>148</c:v>
                </c:pt>
                <c:pt idx="724">
                  <c:v>146</c:v>
                </c:pt>
                <c:pt idx="725">
                  <c:v>148</c:v>
                </c:pt>
                <c:pt idx="726">
                  <c:v>146</c:v>
                </c:pt>
                <c:pt idx="727">
                  <c:v>150</c:v>
                </c:pt>
                <c:pt idx="728">
                  <c:v>150</c:v>
                </c:pt>
                <c:pt idx="729">
                  <c:v>150</c:v>
                </c:pt>
                <c:pt idx="730">
                  <c:v>149</c:v>
                </c:pt>
                <c:pt idx="731">
                  <c:v>148</c:v>
                </c:pt>
                <c:pt idx="732">
                  <c:v>147</c:v>
                </c:pt>
                <c:pt idx="733">
                  <c:v>149</c:v>
                </c:pt>
                <c:pt idx="734">
                  <c:v>148</c:v>
                </c:pt>
                <c:pt idx="735">
                  <c:v>147</c:v>
                </c:pt>
                <c:pt idx="736">
                  <c:v>148</c:v>
                </c:pt>
                <c:pt idx="737">
                  <c:v>147</c:v>
                </c:pt>
                <c:pt idx="738">
                  <c:v>139</c:v>
                </c:pt>
                <c:pt idx="739">
                  <c:v>139</c:v>
                </c:pt>
                <c:pt idx="740">
                  <c:v>140</c:v>
                </c:pt>
                <c:pt idx="741">
                  <c:v>141</c:v>
                </c:pt>
                <c:pt idx="742">
                  <c:v>92</c:v>
                </c:pt>
                <c:pt idx="743">
                  <c:v>92</c:v>
                </c:pt>
                <c:pt idx="744">
                  <c:v>142</c:v>
                </c:pt>
                <c:pt idx="745">
                  <c:v>140</c:v>
                </c:pt>
                <c:pt idx="746">
                  <c:v>140</c:v>
                </c:pt>
                <c:pt idx="747">
                  <c:v>139</c:v>
                </c:pt>
                <c:pt idx="748">
                  <c:v>128</c:v>
                </c:pt>
                <c:pt idx="749">
                  <c:v>120</c:v>
                </c:pt>
                <c:pt idx="750">
                  <c:v>126</c:v>
                </c:pt>
                <c:pt idx="751">
                  <c:v>124</c:v>
                </c:pt>
                <c:pt idx="752">
                  <c:v>126</c:v>
                </c:pt>
                <c:pt idx="753">
                  <c:v>126</c:v>
                </c:pt>
                <c:pt idx="754">
                  <c:v>121</c:v>
                </c:pt>
                <c:pt idx="755">
                  <c:v>127</c:v>
                </c:pt>
                <c:pt idx="756">
                  <c:v>123</c:v>
                </c:pt>
                <c:pt idx="757">
                  <c:v>124</c:v>
                </c:pt>
                <c:pt idx="758">
                  <c:v>127</c:v>
                </c:pt>
                <c:pt idx="759">
                  <c:v>120</c:v>
                </c:pt>
                <c:pt idx="760">
                  <c:v>124</c:v>
                </c:pt>
                <c:pt idx="761">
                  <c:v>125</c:v>
                </c:pt>
                <c:pt idx="762">
                  <c:v>123</c:v>
                </c:pt>
                <c:pt idx="763">
                  <c:v>124</c:v>
                </c:pt>
                <c:pt idx="764">
                  <c:v>122</c:v>
                </c:pt>
                <c:pt idx="765">
                  <c:v>123</c:v>
                </c:pt>
                <c:pt idx="766">
                  <c:v>123</c:v>
                </c:pt>
                <c:pt idx="767">
                  <c:v>124</c:v>
                </c:pt>
                <c:pt idx="768">
                  <c:v>123</c:v>
                </c:pt>
                <c:pt idx="769">
                  <c:v>125</c:v>
                </c:pt>
                <c:pt idx="770">
                  <c:v>122</c:v>
                </c:pt>
                <c:pt idx="771">
                  <c:v>123</c:v>
                </c:pt>
                <c:pt idx="772">
                  <c:v>124</c:v>
                </c:pt>
                <c:pt idx="773">
                  <c:v>128</c:v>
                </c:pt>
                <c:pt idx="774">
                  <c:v>120</c:v>
                </c:pt>
                <c:pt idx="775">
                  <c:v>122</c:v>
                </c:pt>
                <c:pt idx="776">
                  <c:v>148</c:v>
                </c:pt>
                <c:pt idx="777">
                  <c:v>149</c:v>
                </c:pt>
                <c:pt idx="778">
                  <c:v>146</c:v>
                </c:pt>
                <c:pt idx="779">
                  <c:v>148</c:v>
                </c:pt>
                <c:pt idx="780">
                  <c:v>148</c:v>
                </c:pt>
                <c:pt idx="781">
                  <c:v>149</c:v>
                </c:pt>
                <c:pt idx="782">
                  <c:v>146</c:v>
                </c:pt>
                <c:pt idx="783">
                  <c:v>147</c:v>
                </c:pt>
                <c:pt idx="784">
                  <c:v>147</c:v>
                </c:pt>
                <c:pt idx="785">
                  <c:v>147</c:v>
                </c:pt>
                <c:pt idx="786">
                  <c:v>149</c:v>
                </c:pt>
                <c:pt idx="787">
                  <c:v>148</c:v>
                </c:pt>
                <c:pt idx="788">
                  <c:v>149</c:v>
                </c:pt>
                <c:pt idx="789">
                  <c:v>149</c:v>
                </c:pt>
                <c:pt idx="790">
                  <c:v>148</c:v>
                </c:pt>
                <c:pt idx="791">
                  <c:v>147</c:v>
                </c:pt>
                <c:pt idx="792">
                  <c:v>148</c:v>
                </c:pt>
                <c:pt idx="793">
                  <c:v>142</c:v>
                </c:pt>
                <c:pt idx="794">
                  <c:v>137</c:v>
                </c:pt>
                <c:pt idx="795">
                  <c:v>141</c:v>
                </c:pt>
                <c:pt idx="796">
                  <c:v>138</c:v>
                </c:pt>
                <c:pt idx="797">
                  <c:v>139</c:v>
                </c:pt>
                <c:pt idx="798">
                  <c:v>139</c:v>
                </c:pt>
                <c:pt idx="799">
                  <c:v>140</c:v>
                </c:pt>
                <c:pt idx="800">
                  <c:v>140</c:v>
                </c:pt>
                <c:pt idx="801">
                  <c:v>139</c:v>
                </c:pt>
                <c:pt idx="802">
                  <c:v>138</c:v>
                </c:pt>
                <c:pt idx="803">
                  <c:v>120</c:v>
                </c:pt>
                <c:pt idx="804">
                  <c:v>126</c:v>
                </c:pt>
                <c:pt idx="805">
                  <c:v>123</c:v>
                </c:pt>
                <c:pt idx="806">
                  <c:v>123</c:v>
                </c:pt>
                <c:pt idx="807">
                  <c:v>126</c:v>
                </c:pt>
                <c:pt idx="808">
                  <c:v>125</c:v>
                </c:pt>
                <c:pt idx="809">
                  <c:v>123</c:v>
                </c:pt>
                <c:pt idx="810">
                  <c:v>123</c:v>
                </c:pt>
                <c:pt idx="811">
                  <c:v>123</c:v>
                </c:pt>
                <c:pt idx="812">
                  <c:v>123</c:v>
                </c:pt>
                <c:pt idx="813">
                  <c:v>98</c:v>
                </c:pt>
                <c:pt idx="814">
                  <c:v>154</c:v>
                </c:pt>
                <c:pt idx="815">
                  <c:v>140</c:v>
                </c:pt>
                <c:pt idx="816">
                  <c:v>140</c:v>
                </c:pt>
                <c:pt idx="817">
                  <c:v>136</c:v>
                </c:pt>
                <c:pt idx="818">
                  <c:v>140</c:v>
                </c:pt>
                <c:pt idx="819">
                  <c:v>96</c:v>
                </c:pt>
                <c:pt idx="820">
                  <c:v>136</c:v>
                </c:pt>
                <c:pt idx="821">
                  <c:v>136</c:v>
                </c:pt>
                <c:pt idx="822">
                  <c:v>140</c:v>
                </c:pt>
                <c:pt idx="823">
                  <c:v>148</c:v>
                </c:pt>
                <c:pt idx="824">
                  <c:v>148</c:v>
                </c:pt>
                <c:pt idx="825">
                  <c:v>145</c:v>
                </c:pt>
                <c:pt idx="826">
                  <c:v>148</c:v>
                </c:pt>
                <c:pt idx="827">
                  <c:v>146</c:v>
                </c:pt>
                <c:pt idx="828">
                  <c:v>148</c:v>
                </c:pt>
                <c:pt idx="829">
                  <c:v>146</c:v>
                </c:pt>
                <c:pt idx="830">
                  <c:v>148</c:v>
                </c:pt>
                <c:pt idx="831">
                  <c:v>147</c:v>
                </c:pt>
                <c:pt idx="832">
                  <c:v>145</c:v>
                </c:pt>
                <c:pt idx="833">
                  <c:v>145</c:v>
                </c:pt>
                <c:pt idx="834">
                  <c:v>147</c:v>
                </c:pt>
                <c:pt idx="835">
                  <c:v>143</c:v>
                </c:pt>
                <c:pt idx="836">
                  <c:v>143</c:v>
                </c:pt>
                <c:pt idx="837">
                  <c:v>148</c:v>
                </c:pt>
                <c:pt idx="838">
                  <c:v>147</c:v>
                </c:pt>
                <c:pt idx="839">
                  <c:v>148</c:v>
                </c:pt>
                <c:pt idx="840">
                  <c:v>144</c:v>
                </c:pt>
                <c:pt idx="841">
                  <c:v>144</c:v>
                </c:pt>
                <c:pt idx="842">
                  <c:v>143</c:v>
                </c:pt>
                <c:pt idx="843">
                  <c:v>135</c:v>
                </c:pt>
                <c:pt idx="844">
                  <c:v>136</c:v>
                </c:pt>
                <c:pt idx="845">
                  <c:v>140</c:v>
                </c:pt>
                <c:pt idx="846">
                  <c:v>92</c:v>
                </c:pt>
                <c:pt idx="847">
                  <c:v>92</c:v>
                </c:pt>
                <c:pt idx="848">
                  <c:v>139</c:v>
                </c:pt>
                <c:pt idx="849">
                  <c:v>139</c:v>
                </c:pt>
                <c:pt idx="850">
                  <c:v>97</c:v>
                </c:pt>
                <c:pt idx="851">
                  <c:v>138</c:v>
                </c:pt>
                <c:pt idx="852">
                  <c:v>120</c:v>
                </c:pt>
                <c:pt idx="853">
                  <c:v>123</c:v>
                </c:pt>
                <c:pt idx="854">
                  <c:v>123</c:v>
                </c:pt>
                <c:pt idx="855">
                  <c:v>121</c:v>
                </c:pt>
                <c:pt idx="856">
                  <c:v>121</c:v>
                </c:pt>
                <c:pt idx="857">
                  <c:v>123</c:v>
                </c:pt>
                <c:pt idx="858">
                  <c:v>121</c:v>
                </c:pt>
                <c:pt idx="859">
                  <c:v>121</c:v>
                </c:pt>
                <c:pt idx="860">
                  <c:v>123</c:v>
                </c:pt>
                <c:pt idx="861">
                  <c:v>121</c:v>
                </c:pt>
                <c:pt idx="862">
                  <c:v>144</c:v>
                </c:pt>
                <c:pt idx="863">
                  <c:v>145</c:v>
                </c:pt>
                <c:pt idx="864">
                  <c:v>146</c:v>
                </c:pt>
                <c:pt idx="865">
                  <c:v>148</c:v>
                </c:pt>
                <c:pt idx="866">
                  <c:v>147</c:v>
                </c:pt>
                <c:pt idx="867">
                  <c:v>144</c:v>
                </c:pt>
                <c:pt idx="868">
                  <c:v>147</c:v>
                </c:pt>
                <c:pt idx="869">
                  <c:v>147</c:v>
                </c:pt>
                <c:pt idx="870">
                  <c:v>147</c:v>
                </c:pt>
                <c:pt idx="871">
                  <c:v>147</c:v>
                </c:pt>
                <c:pt idx="872">
                  <c:v>147</c:v>
                </c:pt>
                <c:pt idx="873">
                  <c:v>147</c:v>
                </c:pt>
                <c:pt idx="874">
                  <c:v>147</c:v>
                </c:pt>
                <c:pt idx="875">
                  <c:v>146</c:v>
                </c:pt>
                <c:pt idx="876">
                  <c:v>145</c:v>
                </c:pt>
                <c:pt idx="877">
                  <c:v>146</c:v>
                </c:pt>
                <c:pt idx="878">
                  <c:v>145</c:v>
                </c:pt>
                <c:pt idx="879">
                  <c:v>148</c:v>
                </c:pt>
                <c:pt idx="880">
                  <c:v>145</c:v>
                </c:pt>
                <c:pt idx="881">
                  <c:v>146</c:v>
                </c:pt>
                <c:pt idx="882">
                  <c:v>#N/A</c:v>
                </c:pt>
                <c:pt idx="883">
                  <c:v>138</c:v>
                </c:pt>
                <c:pt idx="884">
                  <c:v>136</c:v>
                </c:pt>
                <c:pt idx="885">
                  <c:v>139</c:v>
                </c:pt>
                <c:pt idx="886">
                  <c:v>138</c:v>
                </c:pt>
                <c:pt idx="887">
                  <c:v>140</c:v>
                </c:pt>
                <c:pt idx="888">
                  <c:v>146</c:v>
                </c:pt>
                <c:pt idx="889">
                  <c:v>135</c:v>
                </c:pt>
                <c:pt idx="890">
                  <c:v>139</c:v>
                </c:pt>
                <c:pt idx="891">
                  <c:v>97</c:v>
                </c:pt>
                <c:pt idx="892">
                  <c:v>122</c:v>
                </c:pt>
                <c:pt idx="893">
                  <c:v>128</c:v>
                </c:pt>
                <c:pt idx="894">
                  <c:v>122</c:v>
                </c:pt>
                <c:pt idx="895">
                  <c:v>121</c:v>
                </c:pt>
                <c:pt idx="896">
                  <c:v>123</c:v>
                </c:pt>
                <c:pt idx="897">
                  <c:v>127</c:v>
                </c:pt>
                <c:pt idx="898">
                  <c:v>122</c:v>
                </c:pt>
                <c:pt idx="899">
                  <c:v>123</c:v>
                </c:pt>
                <c:pt idx="900">
                  <c:v>122</c:v>
                </c:pt>
                <c:pt idx="901">
                  <c:v>#N/A</c:v>
                </c:pt>
                <c:pt idx="902">
                  <c:v>123</c:v>
                </c:pt>
                <c:pt idx="903">
                  <c:v>122</c:v>
                </c:pt>
                <c:pt idx="904">
                  <c:v>123</c:v>
                </c:pt>
                <c:pt idx="905">
                  <c:v>155</c:v>
                </c:pt>
                <c:pt idx="906">
                  <c:v>154</c:v>
                </c:pt>
                <c:pt idx="907">
                  <c:v>155</c:v>
                </c:pt>
                <c:pt idx="908">
                  <c:v>152</c:v>
                </c:pt>
                <c:pt idx="909">
                  <c:v>157</c:v>
                </c:pt>
                <c:pt idx="910">
                  <c:v>153</c:v>
                </c:pt>
                <c:pt idx="911">
                  <c:v>152</c:v>
                </c:pt>
                <c:pt idx="912">
                  <c:v>153</c:v>
                </c:pt>
                <c:pt idx="913">
                  <c:v>156</c:v>
                </c:pt>
                <c:pt idx="914">
                  <c:v>153</c:v>
                </c:pt>
                <c:pt idx="915">
                  <c:v>156</c:v>
                </c:pt>
                <c:pt idx="916">
                  <c:v>157</c:v>
                </c:pt>
                <c:pt idx="917">
                  <c:v>157</c:v>
                </c:pt>
                <c:pt idx="918">
                  <c:v>153</c:v>
                </c:pt>
                <c:pt idx="919">
                  <c:v>153</c:v>
                </c:pt>
                <c:pt idx="920">
                  <c:v>155</c:v>
                </c:pt>
                <c:pt idx="921">
                  <c:v>152</c:v>
                </c:pt>
                <c:pt idx="922">
                  <c:v>156</c:v>
                </c:pt>
                <c:pt idx="923">
                  <c:v>157</c:v>
                </c:pt>
                <c:pt idx="924">
                  <c:v>121</c:v>
                </c:pt>
                <c:pt idx="925">
                  <c:v>123</c:v>
                </c:pt>
                <c:pt idx="926">
                  <c:v>120</c:v>
                </c:pt>
                <c:pt idx="927">
                  <c:v>128</c:v>
                </c:pt>
                <c:pt idx="928">
                  <c:v>126</c:v>
                </c:pt>
                <c:pt idx="929">
                  <c:v>127</c:v>
                </c:pt>
                <c:pt idx="930">
                  <c:v>126</c:v>
                </c:pt>
                <c:pt idx="931">
                  <c:v>124</c:v>
                </c:pt>
                <c:pt idx="932">
                  <c:v>128</c:v>
                </c:pt>
                <c:pt idx="933">
                  <c:v>123</c:v>
                </c:pt>
                <c:pt idx="934">
                  <c:v>140</c:v>
                </c:pt>
                <c:pt idx="935">
                  <c:v>142</c:v>
                </c:pt>
                <c:pt idx="936">
                  <c:v>139</c:v>
                </c:pt>
                <c:pt idx="937">
                  <c:v>145</c:v>
                </c:pt>
                <c:pt idx="938">
                  <c:v>142</c:v>
                </c:pt>
                <c:pt idx="939">
                  <c:v>139</c:v>
                </c:pt>
                <c:pt idx="940">
                  <c:v>142</c:v>
                </c:pt>
                <c:pt idx="941">
                  <c:v>154</c:v>
                </c:pt>
                <c:pt idx="942">
                  <c:v>138</c:v>
                </c:pt>
                <c:pt idx="943">
                  <c:v>140</c:v>
                </c:pt>
                <c:pt idx="944">
                  <c:v>142</c:v>
                </c:pt>
                <c:pt idx="945">
                  <c:v>141</c:v>
                </c:pt>
                <c:pt idx="946">
                  <c:v>141</c:v>
                </c:pt>
                <c:pt idx="947">
                  <c:v>141</c:v>
                </c:pt>
                <c:pt idx="948">
                  <c:v>141</c:v>
                </c:pt>
                <c:pt idx="949">
                  <c:v>141</c:v>
                </c:pt>
                <c:pt idx="950">
                  <c:v>140</c:v>
                </c:pt>
                <c:pt idx="951">
                  <c:v>141</c:v>
                </c:pt>
                <c:pt idx="952">
                  <c:v>143</c:v>
                </c:pt>
                <c:pt idx="953">
                  <c:v>144</c:v>
                </c:pt>
                <c:pt idx="954">
                  <c:v>143</c:v>
                </c:pt>
                <c:pt idx="955">
                  <c:v>142</c:v>
                </c:pt>
                <c:pt idx="956">
                  <c:v>145</c:v>
                </c:pt>
                <c:pt idx="957">
                  <c:v>143</c:v>
                </c:pt>
                <c:pt idx="958">
                  <c:v>145</c:v>
                </c:pt>
                <c:pt idx="959">
                  <c:v>144</c:v>
                </c:pt>
                <c:pt idx="960">
                  <c:v>144</c:v>
                </c:pt>
                <c:pt idx="961">
                  <c:v>128</c:v>
                </c:pt>
                <c:pt idx="962">
                  <c:v>128</c:v>
                </c:pt>
                <c:pt idx="963">
                  <c:v>124</c:v>
                </c:pt>
                <c:pt idx="964">
                  <c:v>126</c:v>
                </c:pt>
                <c:pt idx="965">
                  <c:v>125</c:v>
                </c:pt>
                <c:pt idx="966">
                  <c:v>126</c:v>
                </c:pt>
                <c:pt idx="967">
                  <c:v>127</c:v>
                </c:pt>
                <c:pt idx="968">
                  <c:v>125</c:v>
                </c:pt>
                <c:pt idx="969">
                  <c:v>123</c:v>
                </c:pt>
                <c:pt idx="970">
                  <c:v>127</c:v>
                </c:pt>
                <c:pt idx="971">
                  <c:v>128</c:v>
                </c:pt>
                <c:pt idx="972">
                  <c:v>127</c:v>
                </c:pt>
                <c:pt idx="973">
                  <c:v>125</c:v>
                </c:pt>
                <c:pt idx="974">
                  <c:v>120</c:v>
                </c:pt>
                <c:pt idx="975">
                  <c:v>128</c:v>
                </c:pt>
                <c:pt idx="976">
                  <c:v>127</c:v>
                </c:pt>
                <c:pt idx="977">
                  <c:v>128</c:v>
                </c:pt>
                <c:pt idx="978">
                  <c:v>128</c:v>
                </c:pt>
                <c:pt idx="979">
                  <c:v>125</c:v>
                </c:pt>
                <c:pt idx="980">
                  <c:v>126</c:v>
                </c:pt>
                <c:pt idx="981">
                  <c:v>116</c:v>
                </c:pt>
                <c:pt idx="982">
                  <c:v>117</c:v>
                </c:pt>
                <c:pt idx="983">
                  <c:v>118</c:v>
                </c:pt>
                <c:pt idx="984">
                  <c:v>116</c:v>
                </c:pt>
                <c:pt idx="985">
                  <c:v>126</c:v>
                </c:pt>
                <c:pt idx="986">
                  <c:v>113</c:v>
                </c:pt>
                <c:pt idx="987">
                  <c:v>114</c:v>
                </c:pt>
                <c:pt idx="988">
                  <c:v>115</c:v>
                </c:pt>
                <c:pt idx="989">
                  <c:v>116</c:v>
                </c:pt>
                <c:pt idx="990">
                  <c:v>116</c:v>
                </c:pt>
                <c:pt idx="991">
                  <c:v>114</c:v>
                </c:pt>
                <c:pt idx="992">
                  <c:v>115</c:v>
                </c:pt>
                <c:pt idx="993">
                  <c:v>113</c:v>
                </c:pt>
                <c:pt idx="994">
                  <c:v>117</c:v>
                </c:pt>
                <c:pt idx="995">
                  <c:v>117</c:v>
                </c:pt>
                <c:pt idx="996">
                  <c:v>116</c:v>
                </c:pt>
                <c:pt idx="997">
                  <c:v>116</c:v>
                </c:pt>
                <c:pt idx="998">
                  <c:v>115</c:v>
                </c:pt>
                <c:pt idx="999">
                  <c:v>114</c:v>
                </c:pt>
                <c:pt idx="1000">
                  <c:v>115</c:v>
                </c:pt>
                <c:pt idx="1001">
                  <c:v>124</c:v>
                </c:pt>
                <c:pt idx="1002">
                  <c:v>127</c:v>
                </c:pt>
                <c:pt idx="1003">
                  <c:v>127</c:v>
                </c:pt>
                <c:pt idx="1004">
                  <c:v>124</c:v>
                </c:pt>
                <c:pt idx="1005">
                  <c:v>127</c:v>
                </c:pt>
                <c:pt idx="1006">
                  <c:v>127</c:v>
                </c:pt>
                <c:pt idx="1007">
                  <c:v>128</c:v>
                </c:pt>
                <c:pt idx="1008">
                  <c:v>126</c:v>
                </c:pt>
                <c:pt idx="1009">
                  <c:v>128</c:v>
                </c:pt>
                <c:pt idx="1010">
                  <c:v>126</c:v>
                </c:pt>
                <c:pt idx="1011">
                  <c:v>127</c:v>
                </c:pt>
                <c:pt idx="1012">
                  <c:v>125</c:v>
                </c:pt>
                <c:pt idx="1013">
                  <c:v>128</c:v>
                </c:pt>
                <c:pt idx="1014">
                  <c:v>125</c:v>
                </c:pt>
                <c:pt idx="1015">
                  <c:v>128</c:v>
                </c:pt>
                <c:pt idx="1016">
                  <c:v>125</c:v>
                </c:pt>
                <c:pt idx="1017">
                  <c:v>128</c:v>
                </c:pt>
                <c:pt idx="1018">
                  <c:v>126</c:v>
                </c:pt>
                <c:pt idx="1019">
                  <c:v>125</c:v>
                </c:pt>
                <c:pt idx="1020">
                  <c:v>125</c:v>
                </c:pt>
                <c:pt idx="1021">
                  <c:v>100</c:v>
                </c:pt>
                <c:pt idx="1022">
                  <c:v>100</c:v>
                </c:pt>
                <c:pt idx="1023">
                  <c:v>102</c:v>
                </c:pt>
                <c:pt idx="1024">
                  <c:v>99</c:v>
                </c:pt>
                <c:pt idx="1025">
                  <c:v>100</c:v>
                </c:pt>
                <c:pt idx="1026">
                  <c:v>139</c:v>
                </c:pt>
                <c:pt idx="1027">
                  <c:v>#N/A</c:v>
                </c:pt>
                <c:pt idx="1028">
                  <c:v>100</c:v>
                </c:pt>
                <c:pt idx="1029">
                  <c:v>101</c:v>
                </c:pt>
                <c:pt idx="1030">
                  <c:v>139</c:v>
                </c:pt>
                <c:pt idx="1031">
                  <c:v>106</c:v>
                </c:pt>
                <c:pt idx="1032">
                  <c:v>106</c:v>
                </c:pt>
                <c:pt idx="1033">
                  <c:v>109</c:v>
                </c:pt>
                <c:pt idx="1034">
                  <c:v>108</c:v>
                </c:pt>
                <c:pt idx="1035">
                  <c:v>106</c:v>
                </c:pt>
                <c:pt idx="1036">
                  <c:v>107</c:v>
                </c:pt>
                <c:pt idx="1037">
                  <c:v>107</c:v>
                </c:pt>
                <c:pt idx="1038">
                  <c:v>106</c:v>
                </c:pt>
                <c:pt idx="1039">
                  <c:v>106</c:v>
                </c:pt>
                <c:pt idx="1040">
                  <c:v>106</c:v>
                </c:pt>
                <c:pt idx="1041">
                  <c:v>113</c:v>
                </c:pt>
                <c:pt idx="1042">
                  <c:v>116</c:v>
                </c:pt>
                <c:pt idx="1043">
                  <c:v>116</c:v>
                </c:pt>
                <c:pt idx="1044">
                  <c:v>115</c:v>
                </c:pt>
                <c:pt idx="1045">
                  <c:v>116</c:v>
                </c:pt>
                <c:pt idx="1046">
                  <c:v>115</c:v>
                </c:pt>
                <c:pt idx="1047">
                  <c:v>114</c:v>
                </c:pt>
                <c:pt idx="1048">
                  <c:v>116</c:v>
                </c:pt>
                <c:pt idx="1049">
                  <c:v>114</c:v>
                </c:pt>
                <c:pt idx="1050">
                  <c:v>114</c:v>
                </c:pt>
                <c:pt idx="1051">
                  <c:v>114</c:v>
                </c:pt>
                <c:pt idx="1052">
                  <c:v>113</c:v>
                </c:pt>
                <c:pt idx="1053">
                  <c:v>114</c:v>
                </c:pt>
                <c:pt idx="1054">
                  <c:v>117</c:v>
                </c:pt>
                <c:pt idx="1055">
                  <c:v>116</c:v>
                </c:pt>
                <c:pt idx="1056">
                  <c:v>117</c:v>
                </c:pt>
                <c:pt idx="1057">
                  <c:v>115</c:v>
                </c:pt>
                <c:pt idx="1058">
                  <c:v>113</c:v>
                </c:pt>
                <c:pt idx="1059">
                  <c:v>114</c:v>
                </c:pt>
                <c:pt idx="1060">
                  <c:v>116</c:v>
                </c:pt>
                <c:pt idx="1061">
                  <c:v>108</c:v>
                </c:pt>
                <c:pt idx="1062">
                  <c:v>106</c:v>
                </c:pt>
                <c:pt idx="1063">
                  <c:v>107</c:v>
                </c:pt>
                <c:pt idx="1064">
                  <c:v>107</c:v>
                </c:pt>
                <c:pt idx="1065">
                  <c:v>108</c:v>
                </c:pt>
                <c:pt idx="1066">
                  <c:v>108</c:v>
                </c:pt>
                <c:pt idx="1067">
                  <c:v>109</c:v>
                </c:pt>
                <c:pt idx="1068">
                  <c:v>109</c:v>
                </c:pt>
                <c:pt idx="1069">
                  <c:v>108</c:v>
                </c:pt>
                <c:pt idx="1070">
                  <c:v>109</c:v>
                </c:pt>
                <c:pt idx="1071">
                  <c:v>144</c:v>
                </c:pt>
                <c:pt idx="1072">
                  <c:v>92</c:v>
                </c:pt>
                <c:pt idx="1073">
                  <c:v>93</c:v>
                </c:pt>
                <c:pt idx="1074">
                  <c:v>93</c:v>
                </c:pt>
                <c:pt idx="1075">
                  <c:v>92</c:v>
                </c:pt>
                <c:pt idx="1076">
                  <c:v>94</c:v>
                </c:pt>
                <c:pt idx="1077">
                  <c:v>94</c:v>
                </c:pt>
                <c:pt idx="1078">
                  <c:v>92</c:v>
                </c:pt>
                <c:pt idx="1079">
                  <c:v>144</c:v>
                </c:pt>
                <c:pt idx="1080">
                  <c:v>92</c:v>
                </c:pt>
                <c:pt idx="1081">
                  <c:v>147</c:v>
                </c:pt>
                <c:pt idx="1082">
                  <c:v>147</c:v>
                </c:pt>
                <c:pt idx="1083">
                  <c:v>146</c:v>
                </c:pt>
                <c:pt idx="1084">
                  <c:v>146</c:v>
                </c:pt>
                <c:pt idx="1085">
                  <c:v>147</c:v>
                </c:pt>
                <c:pt idx="1086">
                  <c:v>146</c:v>
                </c:pt>
                <c:pt idx="1087">
                  <c:v>146</c:v>
                </c:pt>
                <c:pt idx="1088">
                  <c:v>147</c:v>
                </c:pt>
                <c:pt idx="1089">
                  <c:v>144</c:v>
                </c:pt>
                <c:pt idx="1090">
                  <c:v>146</c:v>
                </c:pt>
                <c:pt idx="1091">
                  <c:v>145</c:v>
                </c:pt>
                <c:pt idx="1092">
                  <c:v>148</c:v>
                </c:pt>
                <c:pt idx="1093">
                  <c:v>145</c:v>
                </c:pt>
                <c:pt idx="1094">
                  <c:v>143</c:v>
                </c:pt>
                <c:pt idx="1095">
                  <c:v>144</c:v>
                </c:pt>
                <c:pt idx="1096">
                  <c:v>147</c:v>
                </c:pt>
                <c:pt idx="1097">
                  <c:v>146</c:v>
                </c:pt>
                <c:pt idx="1098">
                  <c:v>144</c:v>
                </c:pt>
                <c:pt idx="1099">
                  <c:v>144</c:v>
                </c:pt>
                <c:pt idx="1100">
                  <c:v>#N/A</c:v>
                </c:pt>
                <c:pt idx="1101">
                  <c:v>130</c:v>
                </c:pt>
                <c:pt idx="1102">
                  <c:v>133</c:v>
                </c:pt>
                <c:pt idx="1103">
                  <c:v>#N/A</c:v>
                </c:pt>
                <c:pt idx="1104">
                  <c:v>131</c:v>
                </c:pt>
                <c:pt idx="1105">
                  <c:v>151</c:v>
                </c:pt>
                <c:pt idx="1106">
                  <c:v>133</c:v>
                </c:pt>
                <c:pt idx="1107">
                  <c:v>133</c:v>
                </c:pt>
                <c:pt idx="1108">
                  <c:v>131</c:v>
                </c:pt>
                <c:pt idx="1109">
                  <c:v>#N/A</c:v>
                </c:pt>
                <c:pt idx="1110">
                  <c:v>132</c:v>
                </c:pt>
                <c:pt idx="1111">
                  <c:v>118</c:v>
                </c:pt>
                <c:pt idx="1112">
                  <c:v>116</c:v>
                </c:pt>
                <c:pt idx="1113">
                  <c:v>92</c:v>
                </c:pt>
                <c:pt idx="1114">
                  <c:v>118</c:v>
                </c:pt>
                <c:pt idx="1115">
                  <c:v>116</c:v>
                </c:pt>
                <c:pt idx="1116">
                  <c:v>118</c:v>
                </c:pt>
                <c:pt idx="1117">
                  <c:v>118</c:v>
                </c:pt>
                <c:pt idx="1118">
                  <c:v>119</c:v>
                </c:pt>
                <c:pt idx="1119">
                  <c:v>117</c:v>
                </c:pt>
                <c:pt idx="1120">
                  <c:v>126</c:v>
                </c:pt>
                <c:pt idx="1121">
                  <c:v>129</c:v>
                </c:pt>
                <c:pt idx="1122">
                  <c:v>128</c:v>
                </c:pt>
                <c:pt idx="1123">
                  <c:v>120</c:v>
                </c:pt>
                <c:pt idx="1124">
                  <c:v>128</c:v>
                </c:pt>
                <c:pt idx="1125">
                  <c:v>126</c:v>
                </c:pt>
                <c:pt idx="1126">
                  <c:v>127</c:v>
                </c:pt>
                <c:pt idx="1127">
                  <c:v>129</c:v>
                </c:pt>
                <c:pt idx="1128">
                  <c:v>121</c:v>
                </c:pt>
                <c:pt idx="1129">
                  <c:v>120</c:v>
                </c:pt>
                <c:pt idx="1130">
                  <c:v>128</c:v>
                </c:pt>
                <c:pt idx="1131">
                  <c:v>128</c:v>
                </c:pt>
                <c:pt idx="1132">
                  <c:v>126</c:v>
                </c:pt>
                <c:pt idx="1133">
                  <c:v>127</c:v>
                </c:pt>
                <c:pt idx="1134">
                  <c:v>126</c:v>
                </c:pt>
                <c:pt idx="1135">
                  <c:v>121</c:v>
                </c:pt>
                <c:pt idx="1136">
                  <c:v>126</c:v>
                </c:pt>
                <c:pt idx="1137">
                  <c:v>126</c:v>
                </c:pt>
                <c:pt idx="1138">
                  <c:v>128</c:v>
                </c:pt>
                <c:pt idx="1139">
                  <c:v>125</c:v>
                </c:pt>
                <c:pt idx="1140">
                  <c:v>120</c:v>
                </c:pt>
                <c:pt idx="1141">
                  <c:v>126</c:v>
                </c:pt>
                <c:pt idx="1142">
                  <c:v>128</c:v>
                </c:pt>
                <c:pt idx="1143">
                  <c:v>129</c:v>
                </c:pt>
                <c:pt idx="1144">
                  <c:v>128</c:v>
                </c:pt>
                <c:pt idx="1145">
                  <c:v>120</c:v>
                </c:pt>
                <c:pt idx="1146">
                  <c:v>128</c:v>
                </c:pt>
                <c:pt idx="1147">
                  <c:v>120</c:v>
                </c:pt>
                <c:pt idx="1148">
                  <c:v>126</c:v>
                </c:pt>
                <c:pt idx="1149">
                  <c:v>128</c:v>
                </c:pt>
                <c:pt idx="1150">
                  <c:v>128</c:v>
                </c:pt>
                <c:pt idx="1151">
                  <c:v>126</c:v>
                </c:pt>
                <c:pt idx="1152">
                  <c:v>120</c:v>
                </c:pt>
                <c:pt idx="1153">
                  <c:v>127</c:v>
                </c:pt>
                <c:pt idx="1154">
                  <c:v>128</c:v>
                </c:pt>
                <c:pt idx="1155">
                  <c:v>127</c:v>
                </c:pt>
                <c:pt idx="1156">
                  <c:v>129</c:v>
                </c:pt>
                <c:pt idx="1157">
                  <c:v>127</c:v>
                </c:pt>
                <c:pt idx="1158">
                  <c:v>126</c:v>
                </c:pt>
                <c:pt idx="1159">
                  <c:v>120</c:v>
                </c:pt>
                <c:pt idx="1160">
                  <c:v>121</c:v>
                </c:pt>
                <c:pt idx="1161">
                  <c:v>129</c:v>
                </c:pt>
                <c:pt idx="1162">
                  <c:v>126</c:v>
                </c:pt>
                <c:pt idx="1163">
                  <c:v>121</c:v>
                </c:pt>
                <c:pt idx="1164">
                  <c:v>120</c:v>
                </c:pt>
                <c:pt idx="1165">
                  <c:v>126</c:v>
                </c:pt>
                <c:pt idx="1166">
                  <c:v>128</c:v>
                </c:pt>
                <c:pt idx="1167">
                  <c:v>129</c:v>
                </c:pt>
                <c:pt idx="1168">
                  <c:v>127</c:v>
                </c:pt>
                <c:pt idx="1169">
                  <c:v>128</c:v>
                </c:pt>
                <c:pt idx="1170">
                  <c:v>126</c:v>
                </c:pt>
                <c:pt idx="1171">
                  <c:v>126</c:v>
                </c:pt>
                <c:pt idx="1172">
                  <c:v>123</c:v>
                </c:pt>
                <c:pt idx="1173">
                  <c:v>129</c:v>
                </c:pt>
                <c:pt idx="1174">
                  <c:v>128</c:v>
                </c:pt>
                <c:pt idx="1175">
                  <c:v>128</c:v>
                </c:pt>
                <c:pt idx="1176">
                  <c:v>126</c:v>
                </c:pt>
                <c:pt idx="1177">
                  <c:v>127</c:v>
                </c:pt>
                <c:pt idx="1178">
                  <c:v>126</c:v>
                </c:pt>
                <c:pt idx="1179">
                  <c:v>129</c:v>
                </c:pt>
                <c:pt idx="1180">
                  <c:v>126</c:v>
                </c:pt>
                <c:pt idx="1181">
                  <c:v>127</c:v>
                </c:pt>
                <c:pt idx="1182">
                  <c:v>128</c:v>
                </c:pt>
                <c:pt idx="1183">
                  <c:v>127</c:v>
                </c:pt>
                <c:pt idx="1184">
                  <c:v>120</c:v>
                </c:pt>
                <c:pt idx="1185">
                  <c:v>125</c:v>
                </c:pt>
                <c:pt idx="1186">
                  <c:v>121</c:v>
                </c:pt>
                <c:pt idx="1187">
                  <c:v>123</c:v>
                </c:pt>
                <c:pt idx="1188">
                  <c:v>128</c:v>
                </c:pt>
                <c:pt idx="1189">
                  <c:v>127</c:v>
                </c:pt>
                <c:pt idx="1190">
                  <c:v>121</c:v>
                </c:pt>
                <c:pt idx="1191">
                  <c:v>127</c:v>
                </c:pt>
                <c:pt idx="1192">
                  <c:v>126</c:v>
                </c:pt>
                <c:pt idx="1193">
                  <c:v>126</c:v>
                </c:pt>
                <c:pt idx="1194">
                  <c:v>121</c:v>
                </c:pt>
                <c:pt idx="1195">
                  <c:v>129</c:v>
                </c:pt>
                <c:pt idx="1196">
                  <c:v>129</c:v>
                </c:pt>
                <c:pt idx="1197">
                  <c:v>123</c:v>
                </c:pt>
                <c:pt idx="1198">
                  <c:v>126</c:v>
                </c:pt>
                <c:pt idx="1199">
                  <c:v>127</c:v>
                </c:pt>
                <c:pt idx="1200">
                  <c:v>126</c:v>
                </c:pt>
                <c:pt idx="1201">
                  <c:v>126</c:v>
                </c:pt>
                <c:pt idx="1202">
                  <c:v>121</c:v>
                </c:pt>
                <c:pt idx="1203">
                  <c:v>126</c:v>
                </c:pt>
                <c:pt idx="1204">
                  <c:v>128</c:v>
                </c:pt>
                <c:pt idx="1205">
                  <c:v>125</c:v>
                </c:pt>
                <c:pt idx="1206">
                  <c:v>121</c:v>
                </c:pt>
                <c:pt idx="1207">
                  <c:v>120</c:v>
                </c:pt>
                <c:pt idx="1208">
                  <c:v>127</c:v>
                </c:pt>
                <c:pt idx="1209">
                  <c:v>126</c:v>
                </c:pt>
                <c:pt idx="1210">
                  <c:v>168</c:v>
                </c:pt>
                <c:pt idx="1211">
                  <c:v>172</c:v>
                </c:pt>
                <c:pt idx="1212">
                  <c:v>172</c:v>
                </c:pt>
                <c:pt idx="1213">
                  <c:v>169</c:v>
                </c:pt>
                <c:pt idx="1214">
                  <c:v>168</c:v>
                </c:pt>
                <c:pt idx="1215">
                  <c:v>170</c:v>
                </c:pt>
                <c:pt idx="1216">
                  <c:v>171</c:v>
                </c:pt>
                <c:pt idx="1217">
                  <c:v>172</c:v>
                </c:pt>
                <c:pt idx="1218">
                  <c:v>173</c:v>
                </c:pt>
                <c:pt idx="1219">
                  <c:v>#N/A</c:v>
                </c:pt>
                <c:pt idx="1220">
                  <c:v>#N/A</c:v>
                </c:pt>
                <c:pt idx="1221">
                  <c:v>170</c:v>
                </c:pt>
                <c:pt idx="1222">
                  <c:v>169</c:v>
                </c:pt>
                <c:pt idx="1223">
                  <c:v>168</c:v>
                </c:pt>
                <c:pt idx="1224">
                  <c:v>169</c:v>
                </c:pt>
                <c:pt idx="1225">
                  <c:v>171</c:v>
                </c:pt>
                <c:pt idx="1226">
                  <c:v>173</c:v>
                </c:pt>
                <c:pt idx="1227">
                  <c:v>173</c:v>
                </c:pt>
                <c:pt idx="1228">
                  <c:v>173</c:v>
                </c:pt>
                <c:pt idx="1229">
                  <c:v>173</c:v>
                </c:pt>
                <c:pt idx="1230">
                  <c:v>170</c:v>
                </c:pt>
                <c:pt idx="1231">
                  <c:v>160</c:v>
                </c:pt>
                <c:pt idx="1232">
                  <c:v>102</c:v>
                </c:pt>
                <c:pt idx="1233">
                  <c:v>164</c:v>
                </c:pt>
                <c:pt idx="1234">
                  <c:v>162</c:v>
                </c:pt>
                <c:pt idx="1235">
                  <c:v>160</c:v>
                </c:pt>
                <c:pt idx="1236">
                  <c:v>161</c:v>
                </c:pt>
                <c:pt idx="1237">
                  <c:v>164</c:v>
                </c:pt>
                <c:pt idx="1238">
                  <c:v>162</c:v>
                </c:pt>
                <c:pt idx="1239">
                  <c:v>163</c:v>
                </c:pt>
                <c:pt idx="1240">
                  <c:v>#N/A</c:v>
                </c:pt>
                <c:pt idx="1241">
                  <c:v>144</c:v>
                </c:pt>
                <c:pt idx="1242">
                  <c:v>142</c:v>
                </c:pt>
                <c:pt idx="1243">
                  <c:v>102</c:v>
                </c:pt>
                <c:pt idx="1244">
                  <c:v>144</c:v>
                </c:pt>
                <c:pt idx="1245">
                  <c:v>98</c:v>
                </c:pt>
                <c:pt idx="1246">
                  <c:v>142</c:v>
                </c:pt>
                <c:pt idx="1247">
                  <c:v>141</c:v>
                </c:pt>
                <c:pt idx="1248">
                  <c:v>144</c:v>
                </c:pt>
                <c:pt idx="1249">
                  <c:v>144</c:v>
                </c:pt>
                <c:pt idx="1250">
                  <c:v>144</c:v>
                </c:pt>
                <c:pt idx="1251">
                  <c:v>143</c:v>
                </c:pt>
                <c:pt idx="1252">
                  <c:v>139</c:v>
                </c:pt>
                <c:pt idx="1253">
                  <c:v>143</c:v>
                </c:pt>
                <c:pt idx="1254">
                  <c:v>141</c:v>
                </c:pt>
                <c:pt idx="1255">
                  <c:v>139</c:v>
                </c:pt>
                <c:pt idx="1256">
                  <c:v>139</c:v>
                </c:pt>
                <c:pt idx="1257">
                  <c:v>139</c:v>
                </c:pt>
                <c:pt idx="1258">
                  <c:v>141</c:v>
                </c:pt>
                <c:pt idx="1259">
                  <c:v>142</c:v>
                </c:pt>
                <c:pt idx="1260">
                  <c:v>142</c:v>
                </c:pt>
                <c:pt idx="1261">
                  <c:v>139</c:v>
                </c:pt>
                <c:pt idx="1262">
                  <c:v>141</c:v>
                </c:pt>
                <c:pt idx="1263">
                  <c:v>141</c:v>
                </c:pt>
                <c:pt idx="1264">
                  <c:v>141</c:v>
                </c:pt>
                <c:pt idx="1265">
                  <c:v>140</c:v>
                </c:pt>
                <c:pt idx="1266">
                  <c:v>140</c:v>
                </c:pt>
                <c:pt idx="1267">
                  <c:v>139</c:v>
                </c:pt>
                <c:pt idx="1268">
                  <c:v>141</c:v>
                </c:pt>
                <c:pt idx="1269">
                  <c:v>140</c:v>
                </c:pt>
                <c:pt idx="1270">
                  <c:v>141</c:v>
                </c:pt>
                <c:pt idx="1271">
                  <c:v>126</c:v>
                </c:pt>
                <c:pt idx="1272">
                  <c:v>127</c:v>
                </c:pt>
                <c:pt idx="1273">
                  <c:v>128</c:v>
                </c:pt>
                <c:pt idx="1274">
                  <c:v>128</c:v>
                </c:pt>
                <c:pt idx="1275">
                  <c:v>129</c:v>
                </c:pt>
                <c:pt idx="1276">
                  <c:v>123</c:v>
                </c:pt>
                <c:pt idx="1277">
                  <c:v>129</c:v>
                </c:pt>
                <c:pt idx="1278">
                  <c:v>126</c:v>
                </c:pt>
                <c:pt idx="1279">
                  <c:v>127</c:v>
                </c:pt>
                <c:pt idx="1280">
                  <c:v>126</c:v>
                </c:pt>
                <c:pt idx="1281">
                  <c:v>130</c:v>
                </c:pt>
                <c:pt idx="1282">
                  <c:v>93</c:v>
                </c:pt>
                <c:pt idx="1283">
                  <c:v>132</c:v>
                </c:pt>
                <c:pt idx="1284">
                  <c:v>132</c:v>
                </c:pt>
                <c:pt idx="1285">
                  <c:v>133</c:v>
                </c:pt>
                <c:pt idx="1286">
                  <c:v>133</c:v>
                </c:pt>
                <c:pt idx="1287">
                  <c:v>134</c:v>
                </c:pt>
                <c:pt idx="1288">
                  <c:v>130</c:v>
                </c:pt>
                <c:pt idx="1289">
                  <c:v>132</c:v>
                </c:pt>
                <c:pt idx="1290">
                  <c:v>#N/A</c:v>
                </c:pt>
                <c:pt idx="1291">
                  <c:v>120</c:v>
                </c:pt>
                <c:pt idx="1292">
                  <c:v>119</c:v>
                </c:pt>
                <c:pt idx="1293">
                  <c:v>118</c:v>
                </c:pt>
                <c:pt idx="1294">
                  <c:v>120</c:v>
                </c:pt>
                <c:pt idx="1295">
                  <c:v>121</c:v>
                </c:pt>
                <c:pt idx="1296">
                  <c:v>120</c:v>
                </c:pt>
                <c:pt idx="1297">
                  <c:v>119</c:v>
                </c:pt>
                <c:pt idx="1298">
                  <c:v>125</c:v>
                </c:pt>
                <c:pt idx="1299">
                  <c:v>120</c:v>
                </c:pt>
                <c:pt idx="1300">
                  <c:v>120</c:v>
                </c:pt>
                <c:pt idx="1301">
                  <c:v>139</c:v>
                </c:pt>
                <c:pt idx="1302">
                  <c:v>139</c:v>
                </c:pt>
                <c:pt idx="1303">
                  <c:v>136</c:v>
                </c:pt>
                <c:pt idx="1304">
                  <c:v>137</c:v>
                </c:pt>
                <c:pt idx="1305">
                  <c:v>139</c:v>
                </c:pt>
                <c:pt idx="1306">
                  <c:v>139</c:v>
                </c:pt>
                <c:pt idx="1307">
                  <c:v>138</c:v>
                </c:pt>
                <c:pt idx="1308">
                  <c:v>138</c:v>
                </c:pt>
                <c:pt idx="1309">
                  <c:v>135</c:v>
                </c:pt>
                <c:pt idx="1310">
                  <c:v>#N/A</c:v>
                </c:pt>
                <c:pt idx="1311">
                  <c:v>159</c:v>
                </c:pt>
                <c:pt idx="1312">
                  <c:v>160</c:v>
                </c:pt>
                <c:pt idx="1313">
                  <c:v>160</c:v>
                </c:pt>
                <c:pt idx="1314">
                  <c:v>162</c:v>
                </c:pt>
                <c:pt idx="1315">
                  <c:v>160</c:v>
                </c:pt>
                <c:pt idx="1316">
                  <c:v>159</c:v>
                </c:pt>
                <c:pt idx="1317">
                  <c:v>162</c:v>
                </c:pt>
                <c:pt idx="1318">
                  <c:v>160</c:v>
                </c:pt>
                <c:pt idx="1319">
                  <c:v>160</c:v>
                </c:pt>
                <c:pt idx="1320">
                  <c:v>158</c:v>
                </c:pt>
                <c:pt idx="1321">
                  <c:v>159</c:v>
                </c:pt>
                <c:pt idx="1322">
                  <c:v>161</c:v>
                </c:pt>
                <c:pt idx="1323">
                  <c:v>159</c:v>
                </c:pt>
                <c:pt idx="1324">
                  <c:v>163</c:v>
                </c:pt>
                <c:pt idx="1325">
                  <c:v>161</c:v>
                </c:pt>
                <c:pt idx="1326">
                  <c:v>163</c:v>
                </c:pt>
                <c:pt idx="1327">
                  <c:v>163</c:v>
                </c:pt>
                <c:pt idx="1328">
                  <c:v>159</c:v>
                </c:pt>
                <c:pt idx="1329">
                  <c:v>162</c:v>
                </c:pt>
                <c:pt idx="1330">
                  <c:v>#N/A</c:v>
                </c:pt>
                <c:pt idx="1331">
                  <c:v>152</c:v>
                </c:pt>
                <c:pt idx="1332">
                  <c:v>93</c:v>
                </c:pt>
                <c:pt idx="1333">
                  <c:v>152</c:v>
                </c:pt>
                <c:pt idx="1334">
                  <c:v>154</c:v>
                </c:pt>
                <c:pt idx="1335">
                  <c:v>153</c:v>
                </c:pt>
                <c:pt idx="1336">
                  <c:v>92</c:v>
                </c:pt>
                <c:pt idx="1337">
                  <c:v>154</c:v>
                </c:pt>
                <c:pt idx="1338">
                  <c:v>151</c:v>
                </c:pt>
                <c:pt idx="1339">
                  <c:v>154</c:v>
                </c:pt>
                <c:pt idx="1340">
                  <c:v>151</c:v>
                </c:pt>
                <c:pt idx="1341">
                  <c:v>149</c:v>
                </c:pt>
                <c:pt idx="1342">
                  <c:v>93</c:v>
                </c:pt>
                <c:pt idx="1343">
                  <c:v>145</c:v>
                </c:pt>
                <c:pt idx="1344">
                  <c:v>150</c:v>
                </c:pt>
                <c:pt idx="1345">
                  <c:v>151</c:v>
                </c:pt>
                <c:pt idx="1346">
                  <c:v>151</c:v>
                </c:pt>
                <c:pt idx="1347">
                  <c:v>152</c:v>
                </c:pt>
                <c:pt idx="1348">
                  <c:v>149</c:v>
                </c:pt>
                <c:pt idx="1349">
                  <c:v>152</c:v>
                </c:pt>
                <c:pt idx="1350">
                  <c:v>150</c:v>
                </c:pt>
                <c:pt idx="1351">
                  <c:v>131</c:v>
                </c:pt>
                <c:pt idx="1352">
                  <c:v>131</c:v>
                </c:pt>
                <c:pt idx="1353">
                  <c:v>131</c:v>
                </c:pt>
                <c:pt idx="1354">
                  <c:v>132</c:v>
                </c:pt>
                <c:pt idx="1355">
                  <c:v>133</c:v>
                </c:pt>
                <c:pt idx="1356">
                  <c:v>129</c:v>
                </c:pt>
                <c:pt idx="1357">
                  <c:v>133</c:v>
                </c:pt>
                <c:pt idx="1358">
                  <c:v>129</c:v>
                </c:pt>
                <c:pt idx="1359">
                  <c:v>133</c:v>
                </c:pt>
                <c:pt idx="1360">
                  <c:v>131</c:v>
                </c:pt>
                <c:pt idx="1361">
                  <c:v>129</c:v>
                </c:pt>
                <c:pt idx="1362">
                  <c:v>131</c:v>
                </c:pt>
                <c:pt idx="1363">
                  <c:v>132</c:v>
                </c:pt>
                <c:pt idx="1364">
                  <c:v>131</c:v>
                </c:pt>
                <c:pt idx="1365">
                  <c:v>133</c:v>
                </c:pt>
                <c:pt idx="1366">
                  <c:v>133</c:v>
                </c:pt>
                <c:pt idx="1367">
                  <c:v>131</c:v>
                </c:pt>
                <c:pt idx="1368">
                  <c:v>133</c:v>
                </c:pt>
                <c:pt idx="1369">
                  <c:v>129</c:v>
                </c:pt>
                <c:pt idx="1370">
                  <c:v>131</c:v>
                </c:pt>
                <c:pt idx="1371">
                  <c:v>111</c:v>
                </c:pt>
                <c:pt idx="1372">
                  <c:v>113</c:v>
                </c:pt>
                <c:pt idx="1373">
                  <c:v>111</c:v>
                </c:pt>
                <c:pt idx="1374">
                  <c:v>110</c:v>
                </c:pt>
                <c:pt idx="1375">
                  <c:v>111</c:v>
                </c:pt>
                <c:pt idx="1376">
                  <c:v>113</c:v>
                </c:pt>
                <c:pt idx="1377">
                  <c:v>113</c:v>
                </c:pt>
                <c:pt idx="1378">
                  <c:v>112</c:v>
                </c:pt>
                <c:pt idx="1379">
                  <c:v>111</c:v>
                </c:pt>
                <c:pt idx="1380">
                  <c:v>110</c:v>
                </c:pt>
                <c:pt idx="1381">
                  <c:v>140</c:v>
                </c:pt>
                <c:pt idx="1382">
                  <c:v>139</c:v>
                </c:pt>
                <c:pt idx="1383">
                  <c:v>140</c:v>
                </c:pt>
                <c:pt idx="1384">
                  <c:v>141</c:v>
                </c:pt>
                <c:pt idx="1385">
                  <c:v>139</c:v>
                </c:pt>
                <c:pt idx="1386">
                  <c:v>140</c:v>
                </c:pt>
                <c:pt idx="1387">
                  <c:v>141</c:v>
                </c:pt>
                <c:pt idx="1388">
                  <c:v>140</c:v>
                </c:pt>
                <c:pt idx="1389">
                  <c:v>140</c:v>
                </c:pt>
                <c:pt idx="1390">
                  <c:v>139</c:v>
                </c:pt>
                <c:pt idx="1391">
                  <c:v>142</c:v>
                </c:pt>
                <c:pt idx="1392">
                  <c:v>139</c:v>
                </c:pt>
                <c:pt idx="1393">
                  <c:v>139</c:v>
                </c:pt>
                <c:pt idx="1394">
                  <c:v>141</c:v>
                </c:pt>
                <c:pt idx="1395">
                  <c:v>140</c:v>
                </c:pt>
                <c:pt idx="1396">
                  <c:v>141</c:v>
                </c:pt>
                <c:pt idx="1397">
                  <c:v>142</c:v>
                </c:pt>
                <c:pt idx="1398">
                  <c:v>140</c:v>
                </c:pt>
                <c:pt idx="1399">
                  <c:v>143</c:v>
                </c:pt>
                <c:pt idx="1400">
                  <c:v>140</c:v>
                </c:pt>
                <c:pt idx="1401">
                  <c:v>78</c:v>
                </c:pt>
                <c:pt idx="1402">
                  <c:v>78</c:v>
                </c:pt>
                <c:pt idx="1403">
                  <c:v>78</c:v>
                </c:pt>
                <c:pt idx="1404">
                  <c:v>78</c:v>
                </c:pt>
                <c:pt idx="1405">
                  <c:v>80</c:v>
                </c:pt>
                <c:pt idx="1406">
                  <c:v>79</c:v>
                </c:pt>
                <c:pt idx="1407">
                  <c:v>78</c:v>
                </c:pt>
                <c:pt idx="1408">
                  <c:v>79</c:v>
                </c:pt>
                <c:pt idx="1409">
                  <c:v>80</c:v>
                </c:pt>
                <c:pt idx="1410">
                  <c:v>80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77</c:v>
                </c:pt>
                <c:pt idx="1415">
                  <c:v>78</c:v>
                </c:pt>
                <c:pt idx="1416">
                  <c:v>78</c:v>
                </c:pt>
                <c:pt idx="1417">
                  <c:v>#N/A</c:v>
                </c:pt>
                <c:pt idx="1418">
                  <c:v>78</c:v>
                </c:pt>
                <c:pt idx="1419">
                  <c:v>79</c:v>
                </c:pt>
                <c:pt idx="1420">
                  <c:v>79</c:v>
                </c:pt>
                <c:pt idx="1421">
                  <c:v>79</c:v>
                </c:pt>
                <c:pt idx="1422">
                  <c:v>96</c:v>
                </c:pt>
                <c:pt idx="1423">
                  <c:v>97</c:v>
                </c:pt>
                <c:pt idx="1424">
                  <c:v>97</c:v>
                </c:pt>
                <c:pt idx="1425">
                  <c:v>95</c:v>
                </c:pt>
                <c:pt idx="1426">
                  <c:v>97</c:v>
                </c:pt>
                <c:pt idx="1427">
                  <c:v>97</c:v>
                </c:pt>
                <c:pt idx="1428">
                  <c:v>96</c:v>
                </c:pt>
                <c:pt idx="1429">
                  <c:v>97</c:v>
                </c:pt>
                <c:pt idx="1430">
                  <c:v>96</c:v>
                </c:pt>
                <c:pt idx="1431">
                  <c:v>95</c:v>
                </c:pt>
                <c:pt idx="1432">
                  <c:v>#N/A</c:v>
                </c:pt>
                <c:pt idx="1433">
                  <c:v>97</c:v>
                </c:pt>
                <c:pt idx="1434">
                  <c:v>#N/A</c:v>
                </c:pt>
                <c:pt idx="1435">
                  <c:v>139</c:v>
                </c:pt>
                <c:pt idx="1436">
                  <c:v>98</c:v>
                </c:pt>
                <c:pt idx="1437">
                  <c:v>97</c:v>
                </c:pt>
                <c:pt idx="1438">
                  <c:v>95</c:v>
                </c:pt>
                <c:pt idx="1439">
                  <c:v>97</c:v>
                </c:pt>
                <c:pt idx="1440">
                  <c:v>#N/A</c:v>
                </c:pt>
                <c:pt idx="1441">
                  <c:v>98</c:v>
                </c:pt>
                <c:pt idx="1442">
                  <c:v>97</c:v>
                </c:pt>
                <c:pt idx="1443">
                  <c:v>114</c:v>
                </c:pt>
                <c:pt idx="1444">
                  <c:v>116</c:v>
                </c:pt>
                <c:pt idx="1445">
                  <c:v>113</c:v>
                </c:pt>
                <c:pt idx="1446">
                  <c:v>116</c:v>
                </c:pt>
                <c:pt idx="1447">
                  <c:v>113</c:v>
                </c:pt>
                <c:pt idx="1448">
                  <c:v>113</c:v>
                </c:pt>
                <c:pt idx="1449">
                  <c:v>114</c:v>
                </c:pt>
                <c:pt idx="1450">
                  <c:v>116</c:v>
                </c:pt>
                <c:pt idx="1451">
                  <c:v>114</c:v>
                </c:pt>
                <c:pt idx="1452">
                  <c:v>116</c:v>
                </c:pt>
                <c:pt idx="1453">
                  <c:v>#N/A</c:v>
                </c:pt>
                <c:pt idx="1454">
                  <c:v>116</c:v>
                </c:pt>
                <c:pt idx="1455">
                  <c:v>117</c:v>
                </c:pt>
                <c:pt idx="1456">
                  <c:v>117</c:v>
                </c:pt>
                <c:pt idx="1457">
                  <c:v>117</c:v>
                </c:pt>
                <c:pt idx="1458">
                  <c:v>114</c:v>
                </c:pt>
                <c:pt idx="1459">
                  <c:v>114</c:v>
                </c:pt>
                <c:pt idx="1460">
                  <c:v>116</c:v>
                </c:pt>
                <c:pt idx="1461">
                  <c:v>117</c:v>
                </c:pt>
                <c:pt idx="1462">
                  <c:v>115</c:v>
                </c:pt>
                <c:pt idx="1463">
                  <c:v>#N/A</c:v>
                </c:pt>
                <c:pt idx="1464">
                  <c:v>168</c:v>
                </c:pt>
                <c:pt idx="1465">
                  <c:v>166</c:v>
                </c:pt>
                <c:pt idx="1466">
                  <c:v>168</c:v>
                </c:pt>
                <c:pt idx="1467">
                  <c:v>164</c:v>
                </c:pt>
                <c:pt idx="1468">
                  <c:v>164</c:v>
                </c:pt>
                <c:pt idx="1469">
                  <c:v>163</c:v>
                </c:pt>
                <c:pt idx="1470">
                  <c:v>166</c:v>
                </c:pt>
                <c:pt idx="1471">
                  <c:v>168</c:v>
                </c:pt>
                <c:pt idx="1472">
                  <c:v>164</c:v>
                </c:pt>
                <c:pt idx="1473">
                  <c:v>166</c:v>
                </c:pt>
                <c:pt idx="1474">
                  <c:v>#N/A</c:v>
                </c:pt>
                <c:pt idx="1475">
                  <c:v>165</c:v>
                </c:pt>
                <c:pt idx="1476">
                  <c:v>#N/A</c:v>
                </c:pt>
                <c:pt idx="1477">
                  <c:v>#N/A</c:v>
                </c:pt>
                <c:pt idx="1478">
                  <c:v>166</c:v>
                </c:pt>
                <c:pt idx="1479">
                  <c:v>168</c:v>
                </c:pt>
                <c:pt idx="1480">
                  <c:v>167</c:v>
                </c:pt>
                <c:pt idx="1481">
                  <c:v>163</c:v>
                </c:pt>
                <c:pt idx="1482">
                  <c:v>165</c:v>
                </c:pt>
                <c:pt idx="1483">
                  <c:v>168</c:v>
                </c:pt>
                <c:pt idx="1484">
                  <c:v>163</c:v>
                </c:pt>
                <c:pt idx="1485">
                  <c:v>167</c:v>
                </c:pt>
                <c:pt idx="1486">
                  <c:v>#N/A</c:v>
                </c:pt>
                <c:pt idx="1487">
                  <c:v>128</c:v>
                </c:pt>
                <c:pt idx="1488">
                  <c:v>131</c:v>
                </c:pt>
                <c:pt idx="1489">
                  <c:v>130</c:v>
                </c:pt>
                <c:pt idx="1490">
                  <c:v>130</c:v>
                </c:pt>
                <c:pt idx="1491">
                  <c:v>131</c:v>
                </c:pt>
                <c:pt idx="1492">
                  <c:v>132</c:v>
                </c:pt>
                <c:pt idx="1493">
                  <c:v>130</c:v>
                </c:pt>
                <c:pt idx="1494">
                  <c:v>129</c:v>
                </c:pt>
                <c:pt idx="1495">
                  <c:v>128</c:v>
                </c:pt>
                <c:pt idx="1496">
                  <c:v>129</c:v>
                </c:pt>
                <c:pt idx="1497">
                  <c:v>132</c:v>
                </c:pt>
                <c:pt idx="1498">
                  <c:v>129</c:v>
                </c:pt>
                <c:pt idx="1499">
                  <c:v>131</c:v>
                </c:pt>
                <c:pt idx="1500">
                  <c:v>132</c:v>
                </c:pt>
                <c:pt idx="1501">
                  <c:v>128</c:v>
                </c:pt>
                <c:pt idx="1502">
                  <c:v>128</c:v>
                </c:pt>
                <c:pt idx="1503">
                  <c:v>132</c:v>
                </c:pt>
                <c:pt idx="1504">
                  <c:v>131</c:v>
                </c:pt>
                <c:pt idx="1505">
                  <c:v>132</c:v>
                </c:pt>
                <c:pt idx="1506">
                  <c:v>131</c:v>
                </c:pt>
                <c:pt idx="1507">
                  <c:v>143</c:v>
                </c:pt>
                <c:pt idx="1508">
                  <c:v>144</c:v>
                </c:pt>
                <c:pt idx="1509">
                  <c:v>142</c:v>
                </c:pt>
                <c:pt idx="1510">
                  <c:v>141</c:v>
                </c:pt>
                <c:pt idx="1511">
                  <c:v>144</c:v>
                </c:pt>
                <c:pt idx="1512">
                  <c:v>142</c:v>
                </c:pt>
                <c:pt idx="1513">
                  <c:v>142</c:v>
                </c:pt>
                <c:pt idx="1514">
                  <c:v>142</c:v>
                </c:pt>
                <c:pt idx="1515">
                  <c:v>142</c:v>
                </c:pt>
                <c:pt idx="1516">
                  <c:v>141</c:v>
                </c:pt>
                <c:pt idx="1517">
                  <c:v>141</c:v>
                </c:pt>
                <c:pt idx="1518">
                  <c:v>143</c:v>
                </c:pt>
                <c:pt idx="1519">
                  <c:v>142</c:v>
                </c:pt>
                <c:pt idx="1520">
                  <c:v>143</c:v>
                </c:pt>
                <c:pt idx="1521">
                  <c:v>144</c:v>
                </c:pt>
                <c:pt idx="1522">
                  <c:v>142</c:v>
                </c:pt>
                <c:pt idx="1523">
                  <c:v>142</c:v>
                </c:pt>
                <c:pt idx="1524">
                  <c:v>141</c:v>
                </c:pt>
                <c:pt idx="1525">
                  <c:v>142</c:v>
                </c:pt>
                <c:pt idx="1526">
                  <c:v>145</c:v>
                </c:pt>
                <c:pt idx="1527">
                  <c:v>150</c:v>
                </c:pt>
                <c:pt idx="1528">
                  <c:v>151</c:v>
                </c:pt>
                <c:pt idx="1529">
                  <c:v>150</c:v>
                </c:pt>
                <c:pt idx="1530">
                  <c:v>149</c:v>
                </c:pt>
                <c:pt idx="1531">
                  <c:v>147</c:v>
                </c:pt>
                <c:pt idx="1532">
                  <c:v>149</c:v>
                </c:pt>
                <c:pt idx="1533">
                  <c:v>148</c:v>
                </c:pt>
                <c:pt idx="1534">
                  <c:v>148</c:v>
                </c:pt>
                <c:pt idx="1535">
                  <c:v>151</c:v>
                </c:pt>
                <c:pt idx="1536">
                  <c:v>147</c:v>
                </c:pt>
                <c:pt idx="1537">
                  <c:v>152</c:v>
                </c:pt>
                <c:pt idx="1538">
                  <c:v>150</c:v>
                </c:pt>
                <c:pt idx="1539">
                  <c:v>148</c:v>
                </c:pt>
                <c:pt idx="1540">
                  <c:v>152</c:v>
                </c:pt>
                <c:pt idx="1541">
                  <c:v>147</c:v>
                </c:pt>
                <c:pt idx="1542">
                  <c:v>148</c:v>
                </c:pt>
                <c:pt idx="1543">
                  <c:v>149</c:v>
                </c:pt>
                <c:pt idx="1544">
                  <c:v>152</c:v>
                </c:pt>
                <c:pt idx="1545">
                  <c:v>150</c:v>
                </c:pt>
                <c:pt idx="1546">
                  <c:v>147</c:v>
                </c:pt>
                <c:pt idx="1547">
                  <c:v>115</c:v>
                </c:pt>
                <c:pt idx="1548">
                  <c:v>115</c:v>
                </c:pt>
                <c:pt idx="1549">
                  <c:v>115</c:v>
                </c:pt>
                <c:pt idx="1550">
                  <c:v>117</c:v>
                </c:pt>
                <c:pt idx="1551">
                  <c:v>117</c:v>
                </c:pt>
                <c:pt idx="1552">
                  <c:v>117</c:v>
                </c:pt>
                <c:pt idx="1553">
                  <c:v>117</c:v>
                </c:pt>
                <c:pt idx="1554">
                  <c:v>117</c:v>
                </c:pt>
                <c:pt idx="1555">
                  <c:v>114</c:v>
                </c:pt>
                <c:pt idx="1556">
                  <c:v>117</c:v>
                </c:pt>
                <c:pt idx="1557">
                  <c:v>117</c:v>
                </c:pt>
                <c:pt idx="1558">
                  <c:v>116</c:v>
                </c:pt>
                <c:pt idx="1559">
                  <c:v>117</c:v>
                </c:pt>
                <c:pt idx="1560">
                  <c:v>115</c:v>
                </c:pt>
                <c:pt idx="1561">
                  <c:v>116</c:v>
                </c:pt>
                <c:pt idx="1562">
                  <c:v>116</c:v>
                </c:pt>
                <c:pt idx="1563">
                  <c:v>116</c:v>
                </c:pt>
                <c:pt idx="1564">
                  <c:v>118</c:v>
                </c:pt>
                <c:pt idx="1565">
                  <c:v>118</c:v>
                </c:pt>
                <c:pt idx="1566">
                  <c:v>114</c:v>
                </c:pt>
                <c:pt idx="1567">
                  <c:v>123</c:v>
                </c:pt>
                <c:pt idx="1568">
                  <c:v>121</c:v>
                </c:pt>
                <c:pt idx="1569">
                  <c:v>120</c:v>
                </c:pt>
                <c:pt idx="1570">
                  <c:v>122</c:v>
                </c:pt>
                <c:pt idx="1571">
                  <c:v>122</c:v>
                </c:pt>
                <c:pt idx="1572">
                  <c:v>120</c:v>
                </c:pt>
                <c:pt idx="1573">
                  <c:v>120</c:v>
                </c:pt>
                <c:pt idx="1574">
                  <c:v>122</c:v>
                </c:pt>
                <c:pt idx="1575">
                  <c:v>121</c:v>
                </c:pt>
                <c:pt idx="1576">
                  <c:v>120</c:v>
                </c:pt>
                <c:pt idx="1577">
                  <c:v>121</c:v>
                </c:pt>
                <c:pt idx="1578">
                  <c:v>118</c:v>
                </c:pt>
                <c:pt idx="1579">
                  <c:v>119</c:v>
                </c:pt>
                <c:pt idx="1580">
                  <c:v>120</c:v>
                </c:pt>
                <c:pt idx="1581">
                  <c:v>121</c:v>
                </c:pt>
                <c:pt idx="1582">
                  <c:v>118</c:v>
                </c:pt>
                <c:pt idx="1583">
                  <c:v>121</c:v>
                </c:pt>
                <c:pt idx="1584">
                  <c:v>121</c:v>
                </c:pt>
                <c:pt idx="1585">
                  <c:v>121</c:v>
                </c:pt>
                <c:pt idx="1586">
                  <c:v>119</c:v>
                </c:pt>
                <c:pt idx="1587">
                  <c:v>173</c:v>
                </c:pt>
                <c:pt idx="1588">
                  <c:v>168</c:v>
                </c:pt>
                <c:pt idx="1589">
                  <c:v>172</c:v>
                </c:pt>
                <c:pt idx="1590">
                  <c:v>169</c:v>
                </c:pt>
                <c:pt idx="1591">
                  <c:v>170</c:v>
                </c:pt>
                <c:pt idx="1592">
                  <c:v>170</c:v>
                </c:pt>
                <c:pt idx="1593">
                  <c:v>171</c:v>
                </c:pt>
                <c:pt idx="1594">
                  <c:v>172</c:v>
                </c:pt>
                <c:pt idx="1595">
                  <c:v>171</c:v>
                </c:pt>
                <c:pt idx="1596">
                  <c:v>173</c:v>
                </c:pt>
                <c:pt idx="1597">
                  <c:v>168</c:v>
                </c:pt>
                <c:pt idx="1598">
                  <c:v>168</c:v>
                </c:pt>
                <c:pt idx="1599">
                  <c:v>168</c:v>
                </c:pt>
                <c:pt idx="1600">
                  <c:v>168</c:v>
                </c:pt>
                <c:pt idx="1601">
                  <c:v>167</c:v>
                </c:pt>
                <c:pt idx="1602">
                  <c:v>165</c:v>
                </c:pt>
                <c:pt idx="1603">
                  <c:v>164</c:v>
                </c:pt>
                <c:pt idx="1604">
                  <c:v>168</c:v>
                </c:pt>
                <c:pt idx="1605">
                  <c:v>165</c:v>
                </c:pt>
                <c:pt idx="1606">
                  <c:v>168</c:v>
                </c:pt>
                <c:pt idx="1607">
                  <c:v>159</c:v>
                </c:pt>
                <c:pt idx="1608">
                  <c:v>159</c:v>
                </c:pt>
                <c:pt idx="1609">
                  <c:v>158</c:v>
                </c:pt>
                <c:pt idx="1610">
                  <c:v>158</c:v>
                </c:pt>
                <c:pt idx="1611">
                  <c:v>161</c:v>
                </c:pt>
                <c:pt idx="1612">
                  <c:v>160</c:v>
                </c:pt>
                <c:pt idx="1613">
                  <c:v>160</c:v>
                </c:pt>
                <c:pt idx="1614">
                  <c:v>160</c:v>
                </c:pt>
                <c:pt idx="1615">
                  <c:v>159</c:v>
                </c:pt>
                <c:pt idx="1616">
                  <c:v>157</c:v>
                </c:pt>
                <c:pt idx="1617">
                  <c:v>152</c:v>
                </c:pt>
                <c:pt idx="1618">
                  <c:v>157</c:v>
                </c:pt>
                <c:pt idx="1619">
                  <c:v>155</c:v>
                </c:pt>
                <c:pt idx="1620">
                  <c:v>157</c:v>
                </c:pt>
                <c:pt idx="1621">
                  <c:v>156</c:v>
                </c:pt>
                <c:pt idx="1622">
                  <c:v>155</c:v>
                </c:pt>
                <c:pt idx="1623">
                  <c:v>93</c:v>
                </c:pt>
                <c:pt idx="1624">
                  <c:v>153</c:v>
                </c:pt>
                <c:pt idx="1625">
                  <c:v>155</c:v>
                </c:pt>
                <c:pt idx="1626">
                  <c:v>#N/A</c:v>
                </c:pt>
                <c:pt idx="1627">
                  <c:v>132</c:v>
                </c:pt>
                <c:pt idx="1628">
                  <c:v>129</c:v>
                </c:pt>
                <c:pt idx="1629">
                  <c:v>130</c:v>
                </c:pt>
                <c:pt idx="1630">
                  <c:v>132</c:v>
                </c:pt>
                <c:pt idx="1631">
                  <c:v>130</c:v>
                </c:pt>
                <c:pt idx="1632">
                  <c:v>129</c:v>
                </c:pt>
                <c:pt idx="1633">
                  <c:v>129</c:v>
                </c:pt>
                <c:pt idx="1634">
                  <c:v>128</c:v>
                </c:pt>
                <c:pt idx="1635">
                  <c:v>129</c:v>
                </c:pt>
                <c:pt idx="1636">
                  <c:v>132</c:v>
                </c:pt>
                <c:pt idx="1637">
                  <c:v>128</c:v>
                </c:pt>
                <c:pt idx="1638">
                  <c:v>128</c:v>
                </c:pt>
                <c:pt idx="1639">
                  <c:v>126</c:v>
                </c:pt>
                <c:pt idx="1640">
                  <c:v>126</c:v>
                </c:pt>
                <c:pt idx="1641">
                  <c:v>127</c:v>
                </c:pt>
                <c:pt idx="1642">
                  <c:v>126</c:v>
                </c:pt>
                <c:pt idx="1643">
                  <c:v>126</c:v>
                </c:pt>
                <c:pt idx="1644">
                  <c:v>127</c:v>
                </c:pt>
                <c:pt idx="1645">
                  <c:v>126</c:v>
                </c:pt>
                <c:pt idx="1646">
                  <c:v>126</c:v>
                </c:pt>
                <c:pt idx="1647">
                  <c:v>144</c:v>
                </c:pt>
                <c:pt idx="1648">
                  <c:v>142</c:v>
                </c:pt>
                <c:pt idx="1649">
                  <c:v>144</c:v>
                </c:pt>
                <c:pt idx="1650">
                  <c:v>144</c:v>
                </c:pt>
                <c:pt idx="1651">
                  <c:v>141</c:v>
                </c:pt>
                <c:pt idx="1652">
                  <c:v>142</c:v>
                </c:pt>
                <c:pt idx="1653">
                  <c:v>145</c:v>
                </c:pt>
                <c:pt idx="1654">
                  <c:v>144</c:v>
                </c:pt>
                <c:pt idx="1655">
                  <c:v>143</c:v>
                </c:pt>
                <c:pt idx="1656">
                  <c:v>144</c:v>
                </c:pt>
                <c:pt idx="1657">
                  <c:v>140</c:v>
                </c:pt>
                <c:pt idx="1658">
                  <c:v>139</c:v>
                </c:pt>
                <c:pt idx="1659">
                  <c:v>141</c:v>
                </c:pt>
                <c:pt idx="1660">
                  <c:v>138</c:v>
                </c:pt>
                <c:pt idx="1661">
                  <c:v>139</c:v>
                </c:pt>
                <c:pt idx="1662">
                  <c:v>141</c:v>
                </c:pt>
                <c:pt idx="1663">
                  <c:v>139</c:v>
                </c:pt>
                <c:pt idx="1664">
                  <c:v>139</c:v>
                </c:pt>
                <c:pt idx="1665">
                  <c:v>141</c:v>
                </c:pt>
                <c:pt idx="1666">
                  <c:v>137</c:v>
                </c:pt>
                <c:pt idx="1667">
                  <c:v>#N/A</c:v>
                </c:pt>
                <c:pt idx="1668">
                  <c:v>#N/A</c:v>
                </c:pt>
                <c:pt idx="1669">
                  <c:v>111</c:v>
                </c:pt>
                <c:pt idx="1670">
                  <c:v>109</c:v>
                </c:pt>
                <c:pt idx="1671">
                  <c:v>108</c:v>
                </c:pt>
                <c:pt idx="1672">
                  <c:v>110</c:v>
                </c:pt>
                <c:pt idx="1673">
                  <c:v>109</c:v>
                </c:pt>
                <c:pt idx="1674">
                  <c:v>110</c:v>
                </c:pt>
                <c:pt idx="1675">
                  <c:v>110</c:v>
                </c:pt>
                <c:pt idx="1676">
                  <c:v>107</c:v>
                </c:pt>
                <c:pt idx="1677">
                  <c:v>108</c:v>
                </c:pt>
                <c:pt idx="1678">
                  <c:v>108</c:v>
                </c:pt>
                <c:pt idx="1679">
                  <c:v>108</c:v>
                </c:pt>
                <c:pt idx="1680">
                  <c:v>107</c:v>
                </c:pt>
                <c:pt idx="1681">
                  <c:v>108</c:v>
                </c:pt>
                <c:pt idx="1682">
                  <c:v>109</c:v>
                </c:pt>
                <c:pt idx="1683">
                  <c:v>107</c:v>
                </c:pt>
                <c:pt idx="1684">
                  <c:v>109</c:v>
                </c:pt>
                <c:pt idx="1685">
                  <c:v>107</c:v>
                </c:pt>
                <c:pt idx="1686">
                  <c:v>#N/A</c:v>
                </c:pt>
                <c:pt idx="1687">
                  <c:v>138</c:v>
                </c:pt>
                <c:pt idx="1688">
                  <c:v>135</c:v>
                </c:pt>
                <c:pt idx="1689">
                  <c:v>137</c:v>
                </c:pt>
                <c:pt idx="1690">
                  <c:v>135</c:v>
                </c:pt>
                <c:pt idx="1691">
                  <c:v>136</c:v>
                </c:pt>
                <c:pt idx="1692">
                  <c:v>138</c:v>
                </c:pt>
                <c:pt idx="1693">
                  <c:v>136</c:v>
                </c:pt>
                <c:pt idx="1694">
                  <c:v>138</c:v>
                </c:pt>
                <c:pt idx="1695">
                  <c:v>135</c:v>
                </c:pt>
                <c:pt idx="1696">
                  <c:v>127</c:v>
                </c:pt>
                <c:pt idx="1697">
                  <c:v>127</c:v>
                </c:pt>
                <c:pt idx="1698">
                  <c:v>129</c:v>
                </c:pt>
                <c:pt idx="1699">
                  <c:v>130</c:v>
                </c:pt>
                <c:pt idx="1700">
                  <c:v>127</c:v>
                </c:pt>
                <c:pt idx="1701">
                  <c:v>127</c:v>
                </c:pt>
                <c:pt idx="1702">
                  <c:v>129</c:v>
                </c:pt>
                <c:pt idx="1703">
                  <c:v>127</c:v>
                </c:pt>
                <c:pt idx="1704">
                  <c:v>130</c:v>
                </c:pt>
                <c:pt idx="1705">
                  <c:v>129</c:v>
                </c:pt>
                <c:pt idx="1706">
                  <c:v>121</c:v>
                </c:pt>
                <c:pt idx="1707">
                  <c:v>119</c:v>
                </c:pt>
                <c:pt idx="1708">
                  <c:v>119</c:v>
                </c:pt>
                <c:pt idx="1709">
                  <c:v>123</c:v>
                </c:pt>
                <c:pt idx="1710">
                  <c:v>121</c:v>
                </c:pt>
                <c:pt idx="1711">
                  <c:v>120</c:v>
                </c:pt>
                <c:pt idx="1712">
                  <c:v>120</c:v>
                </c:pt>
                <c:pt idx="1713">
                  <c:v>120</c:v>
                </c:pt>
                <c:pt idx="1714">
                  <c:v>120</c:v>
                </c:pt>
                <c:pt idx="1715">
                  <c:v>120</c:v>
                </c:pt>
                <c:pt idx="1716">
                  <c:v>116</c:v>
                </c:pt>
                <c:pt idx="1717">
                  <c:v>114</c:v>
                </c:pt>
                <c:pt idx="1718">
                  <c:v>115</c:v>
                </c:pt>
                <c:pt idx="1719">
                  <c:v>116</c:v>
                </c:pt>
                <c:pt idx="1720">
                  <c:v>113</c:v>
                </c:pt>
                <c:pt idx="1721">
                  <c:v>115</c:v>
                </c:pt>
                <c:pt idx="1722">
                  <c:v>115</c:v>
                </c:pt>
                <c:pt idx="1723">
                  <c:v>113</c:v>
                </c:pt>
                <c:pt idx="1724">
                  <c:v>115</c:v>
                </c:pt>
                <c:pt idx="1725">
                  <c:v>116</c:v>
                </c:pt>
                <c:pt idx="1726">
                  <c:v>113</c:v>
                </c:pt>
                <c:pt idx="1727">
                  <c:v>110</c:v>
                </c:pt>
                <c:pt idx="1728">
                  <c:v>110</c:v>
                </c:pt>
                <c:pt idx="1729">
                  <c:v>112</c:v>
                </c:pt>
                <c:pt idx="1730">
                  <c:v>110</c:v>
                </c:pt>
                <c:pt idx="1731">
                  <c:v>111</c:v>
                </c:pt>
                <c:pt idx="1732">
                  <c:v>111</c:v>
                </c:pt>
                <c:pt idx="1733">
                  <c:v>111</c:v>
                </c:pt>
                <c:pt idx="1734">
                  <c:v>112</c:v>
                </c:pt>
                <c:pt idx="1735">
                  <c:v>111</c:v>
                </c:pt>
                <c:pt idx="1736">
                  <c:v>105</c:v>
                </c:pt>
                <c:pt idx="1737">
                  <c:v>106</c:v>
                </c:pt>
                <c:pt idx="1738">
                  <c:v>104</c:v>
                </c:pt>
                <c:pt idx="1739">
                  <c:v>106</c:v>
                </c:pt>
                <c:pt idx="1740">
                  <c:v>106</c:v>
                </c:pt>
                <c:pt idx="1741">
                  <c:v>104</c:v>
                </c:pt>
                <c:pt idx="1742">
                  <c:v>104</c:v>
                </c:pt>
                <c:pt idx="1743">
                  <c:v>105</c:v>
                </c:pt>
                <c:pt idx="1744">
                  <c:v>106</c:v>
                </c:pt>
                <c:pt idx="1745">
                  <c:v>106</c:v>
                </c:pt>
                <c:pt idx="1746">
                  <c:v>170</c:v>
                </c:pt>
                <c:pt idx="1747">
                  <c:v>172</c:v>
                </c:pt>
                <c:pt idx="1748">
                  <c:v>168</c:v>
                </c:pt>
                <c:pt idx="1749">
                  <c:v>169</c:v>
                </c:pt>
                <c:pt idx="1750">
                  <c:v>173</c:v>
                </c:pt>
                <c:pt idx="1751">
                  <c:v>168</c:v>
                </c:pt>
                <c:pt idx="1752">
                  <c:v>172</c:v>
                </c:pt>
                <c:pt idx="1753">
                  <c:v>173</c:v>
                </c:pt>
                <c:pt idx="1754">
                  <c:v>169</c:v>
                </c:pt>
                <c:pt idx="1755">
                  <c:v>168</c:v>
                </c:pt>
                <c:pt idx="1756">
                  <c:v>159</c:v>
                </c:pt>
                <c:pt idx="1757">
                  <c:v>159</c:v>
                </c:pt>
                <c:pt idx="1758">
                  <c:v>163</c:v>
                </c:pt>
                <c:pt idx="1759">
                  <c:v>159</c:v>
                </c:pt>
                <c:pt idx="1760">
                  <c:v>160</c:v>
                </c:pt>
                <c:pt idx="1761">
                  <c:v>162</c:v>
                </c:pt>
                <c:pt idx="1762">
                  <c:v>163</c:v>
                </c:pt>
                <c:pt idx="1763">
                  <c:v>163</c:v>
                </c:pt>
                <c:pt idx="1764">
                  <c:v>163</c:v>
                </c:pt>
                <c:pt idx="1765">
                  <c:v>162</c:v>
                </c:pt>
                <c:pt idx="1766">
                  <c:v>148</c:v>
                </c:pt>
                <c:pt idx="1767">
                  <c:v>148</c:v>
                </c:pt>
                <c:pt idx="1768">
                  <c:v>150</c:v>
                </c:pt>
                <c:pt idx="1769">
                  <c:v>146</c:v>
                </c:pt>
                <c:pt idx="1770">
                  <c:v>147</c:v>
                </c:pt>
                <c:pt idx="1771">
                  <c:v>145</c:v>
                </c:pt>
                <c:pt idx="1772">
                  <c:v>147</c:v>
                </c:pt>
                <c:pt idx="1773">
                  <c:v>150</c:v>
                </c:pt>
                <c:pt idx="1774">
                  <c:v>149</c:v>
                </c:pt>
                <c:pt idx="1775">
                  <c:v>140</c:v>
                </c:pt>
                <c:pt idx="1776">
                  <c:v>142</c:v>
                </c:pt>
                <c:pt idx="1777">
                  <c:v>141</c:v>
                </c:pt>
                <c:pt idx="1778">
                  <c:v>137</c:v>
                </c:pt>
                <c:pt idx="1779">
                  <c:v>140</c:v>
                </c:pt>
                <c:pt idx="1780">
                  <c:v>140</c:v>
                </c:pt>
                <c:pt idx="1781">
                  <c:v>142</c:v>
                </c:pt>
                <c:pt idx="1782">
                  <c:v>138</c:v>
                </c:pt>
                <c:pt idx="1783">
                  <c:v>140</c:v>
                </c:pt>
                <c:pt idx="1784">
                  <c:v>138</c:v>
                </c:pt>
                <c:pt idx="1785">
                  <c:v>74</c:v>
                </c:pt>
                <c:pt idx="1786">
                  <c:v>73</c:v>
                </c:pt>
                <c:pt idx="1787">
                  <c:v>74</c:v>
                </c:pt>
                <c:pt idx="1788">
                  <c:v>73</c:v>
                </c:pt>
                <c:pt idx="1789">
                  <c:v>73</c:v>
                </c:pt>
                <c:pt idx="1790">
                  <c:v>73</c:v>
                </c:pt>
                <c:pt idx="1791">
                  <c:v>72</c:v>
                </c:pt>
                <c:pt idx="1792">
                  <c:v>74</c:v>
                </c:pt>
                <c:pt idx="1793">
                  <c:v>72</c:v>
                </c:pt>
                <c:pt idx="1794">
                  <c:v>74</c:v>
                </c:pt>
                <c:pt idx="1795">
                  <c:v>70</c:v>
                </c:pt>
                <c:pt idx="1796">
                  <c:v>70</c:v>
                </c:pt>
                <c:pt idx="1797">
                  <c:v>70</c:v>
                </c:pt>
                <c:pt idx="1798">
                  <c:v>70</c:v>
                </c:pt>
                <c:pt idx="1799">
                  <c:v>70</c:v>
                </c:pt>
                <c:pt idx="1800">
                  <c:v>70</c:v>
                </c:pt>
                <c:pt idx="1801">
                  <c:v>70</c:v>
                </c:pt>
                <c:pt idx="1802">
                  <c:v>70</c:v>
                </c:pt>
                <c:pt idx="1803">
                  <c:v>70</c:v>
                </c:pt>
                <c:pt idx="1804">
                  <c:v>70</c:v>
                </c:pt>
                <c:pt idx="1805">
                  <c:v>78</c:v>
                </c:pt>
                <c:pt idx="1806">
                  <c:v>77</c:v>
                </c:pt>
                <c:pt idx="1807">
                  <c:v>77</c:v>
                </c:pt>
                <c:pt idx="1808">
                  <c:v>77</c:v>
                </c:pt>
                <c:pt idx="1809">
                  <c:v>78</c:v>
                </c:pt>
                <c:pt idx="1810">
                  <c:v>77</c:v>
                </c:pt>
                <c:pt idx="1811">
                  <c:v>78</c:v>
                </c:pt>
                <c:pt idx="1812">
                  <c:v>76</c:v>
                </c:pt>
                <c:pt idx="1813">
                  <c:v>76</c:v>
                </c:pt>
                <c:pt idx="1814">
                  <c:v>77</c:v>
                </c:pt>
                <c:pt idx="1815">
                  <c:v>70</c:v>
                </c:pt>
                <c:pt idx="1816">
                  <c:v>70</c:v>
                </c:pt>
                <c:pt idx="1817">
                  <c:v>70</c:v>
                </c:pt>
                <c:pt idx="1818">
                  <c:v>70</c:v>
                </c:pt>
                <c:pt idx="1819">
                  <c:v>70</c:v>
                </c:pt>
                <c:pt idx="1820">
                  <c:v>70</c:v>
                </c:pt>
                <c:pt idx="1821">
                  <c:v>70</c:v>
                </c:pt>
                <c:pt idx="1822">
                  <c:v>70</c:v>
                </c:pt>
                <c:pt idx="1823">
                  <c:v>70</c:v>
                </c:pt>
                <c:pt idx="1824">
                  <c:v>70</c:v>
                </c:pt>
                <c:pt idx="1825">
                  <c:v>70</c:v>
                </c:pt>
                <c:pt idx="1826">
                  <c:v>70</c:v>
                </c:pt>
                <c:pt idx="1827">
                  <c:v>70</c:v>
                </c:pt>
                <c:pt idx="1828">
                  <c:v>70</c:v>
                </c:pt>
                <c:pt idx="1829">
                  <c:v>70</c:v>
                </c:pt>
                <c:pt idx="1830">
                  <c:v>70</c:v>
                </c:pt>
                <c:pt idx="1831">
                  <c:v>70</c:v>
                </c:pt>
                <c:pt idx="1832">
                  <c:v>70</c:v>
                </c:pt>
                <c:pt idx="1833">
                  <c:v>70</c:v>
                </c:pt>
                <c:pt idx="1834">
                  <c:v>70</c:v>
                </c:pt>
                <c:pt idx="1835">
                  <c:v>87</c:v>
                </c:pt>
                <c:pt idx="1836">
                  <c:v>87</c:v>
                </c:pt>
                <c:pt idx="1837">
                  <c:v>88</c:v>
                </c:pt>
                <c:pt idx="1838">
                  <c:v>88</c:v>
                </c:pt>
                <c:pt idx="1839">
                  <c:v>86</c:v>
                </c:pt>
                <c:pt idx="1840">
                  <c:v>89</c:v>
                </c:pt>
                <c:pt idx="1841">
                  <c:v>89</c:v>
                </c:pt>
                <c:pt idx="1842">
                  <c:v>87</c:v>
                </c:pt>
                <c:pt idx="1843">
                  <c:v>88</c:v>
                </c:pt>
                <c:pt idx="1844">
                  <c:v>86</c:v>
                </c:pt>
                <c:pt idx="1845">
                  <c:v>95</c:v>
                </c:pt>
                <c:pt idx="1846">
                  <c:v>94</c:v>
                </c:pt>
                <c:pt idx="1847">
                  <c:v>95</c:v>
                </c:pt>
                <c:pt idx="1848">
                  <c:v>94</c:v>
                </c:pt>
                <c:pt idx="1849">
                  <c:v>94</c:v>
                </c:pt>
                <c:pt idx="1850">
                  <c:v>94</c:v>
                </c:pt>
                <c:pt idx="1851">
                  <c:v>94</c:v>
                </c:pt>
                <c:pt idx="1852">
                  <c:v>95</c:v>
                </c:pt>
                <c:pt idx="1853">
                  <c:v>93</c:v>
                </c:pt>
                <c:pt idx="1854">
                  <c:v>95</c:v>
                </c:pt>
              </c:numCache>
            </c:numRef>
          </c:xVal>
          <c:yVal>
            <c:numRef>
              <c:f>output!$S$2:$S$1980</c:f>
              <c:numCache>
                <c:formatCode>General</c:formatCode>
                <c:ptCount val="1979"/>
                <c:pt idx="0">
                  <c:v>0</c:v>
                </c:pt>
                <c:pt idx="1">
                  <c:v>0.4982638888888889</c:v>
                </c:pt>
                <c:pt idx="2">
                  <c:v>0.49895833333333334</c:v>
                </c:pt>
                <c:pt idx="3">
                  <c:v>0.49444444444444446</c:v>
                </c:pt>
                <c:pt idx="4">
                  <c:v>0.50381944444444449</c:v>
                </c:pt>
                <c:pt idx="5">
                  <c:v>0.4934027777777778</c:v>
                </c:pt>
                <c:pt idx="6">
                  <c:v>0.49965277777777778</c:v>
                </c:pt>
                <c:pt idx="7">
                  <c:v>0.50416666666666665</c:v>
                </c:pt>
                <c:pt idx="8">
                  <c:v>0.4982638888888889</c:v>
                </c:pt>
                <c:pt idx="9">
                  <c:v>0.50451388888888882</c:v>
                </c:pt>
                <c:pt idx="10">
                  <c:v>0.44583333333333336</c:v>
                </c:pt>
                <c:pt idx="11">
                  <c:v>0.44618055555555552</c:v>
                </c:pt>
                <c:pt idx="12">
                  <c:v>0.45381944444444444</c:v>
                </c:pt>
                <c:pt idx="13">
                  <c:v>0.44687500000000002</c:v>
                </c:pt>
                <c:pt idx="14">
                  <c:v>0.45451388888888888</c:v>
                </c:pt>
                <c:pt idx="15">
                  <c:v>0.44513888888888886</c:v>
                </c:pt>
                <c:pt idx="16">
                  <c:v>0.44513888888888886</c:v>
                </c:pt>
                <c:pt idx="17">
                  <c:v>0.44548611111111114</c:v>
                </c:pt>
                <c:pt idx="18">
                  <c:v>0.44513888888888886</c:v>
                </c:pt>
                <c:pt idx="19">
                  <c:v>0.45659722222222221</c:v>
                </c:pt>
                <c:pt idx="20">
                  <c:v>0.55868055555555562</c:v>
                </c:pt>
                <c:pt idx="21">
                  <c:v>0.5722222222222223</c:v>
                </c:pt>
                <c:pt idx="22">
                  <c:v>0.56597222222222221</c:v>
                </c:pt>
                <c:pt idx="23">
                  <c:v>0.56527777777777777</c:v>
                </c:pt>
                <c:pt idx="24">
                  <c:v>0.5649305555555556</c:v>
                </c:pt>
                <c:pt idx="25">
                  <c:v>0.5708333333333333</c:v>
                </c:pt>
                <c:pt idx="26">
                  <c:v>0.57152777777777775</c:v>
                </c:pt>
                <c:pt idx="27">
                  <c:v>0.5625</c:v>
                </c:pt>
                <c:pt idx="28">
                  <c:v>0.56631944444444438</c:v>
                </c:pt>
                <c:pt idx="29">
                  <c:v>0.5722222222222223</c:v>
                </c:pt>
                <c:pt idx="30">
                  <c:v>0.74687499999999996</c:v>
                </c:pt>
                <c:pt idx="31">
                  <c:v>0.74131944444444442</c:v>
                </c:pt>
                <c:pt idx="32">
                  <c:v>0.74340277777777775</c:v>
                </c:pt>
                <c:pt idx="33">
                  <c:v>0.74479166666666663</c:v>
                </c:pt>
                <c:pt idx="34">
                  <c:v>0.75937500000000002</c:v>
                </c:pt>
                <c:pt idx="35">
                  <c:v>0.74965277777777772</c:v>
                </c:pt>
                <c:pt idx="36">
                  <c:v>0.75798611111111103</c:v>
                </c:pt>
                <c:pt idx="37">
                  <c:v>0.7597222222222223</c:v>
                </c:pt>
                <c:pt idx="38">
                  <c:v>0.75937500000000002</c:v>
                </c:pt>
                <c:pt idx="39">
                  <c:v>0.7427083333333333</c:v>
                </c:pt>
                <c:pt idx="40">
                  <c:v>0.58229166666666665</c:v>
                </c:pt>
                <c:pt idx="41">
                  <c:v>0.5913194444444444</c:v>
                </c:pt>
                <c:pt idx="42">
                  <c:v>0.58993055555555562</c:v>
                </c:pt>
                <c:pt idx="43">
                  <c:v>0.58263888888888893</c:v>
                </c:pt>
                <c:pt idx="44">
                  <c:v>0.5878472222222223</c:v>
                </c:pt>
                <c:pt idx="45">
                  <c:v>0.5878472222222223</c:v>
                </c:pt>
                <c:pt idx="46">
                  <c:v>0.58229166666666665</c:v>
                </c:pt>
                <c:pt idx="47">
                  <c:v>0.57916666666666672</c:v>
                </c:pt>
                <c:pt idx="48">
                  <c:v>0.59270833333333328</c:v>
                </c:pt>
                <c:pt idx="49">
                  <c:v>0.59201388888888895</c:v>
                </c:pt>
                <c:pt idx="50">
                  <c:v>0.6152777777777777</c:v>
                </c:pt>
                <c:pt idx="51">
                  <c:v>0.6152777777777777</c:v>
                </c:pt>
                <c:pt idx="52">
                  <c:v>0.61215277777777777</c:v>
                </c:pt>
                <c:pt idx="53">
                  <c:v>0.61006944444444444</c:v>
                </c:pt>
                <c:pt idx="54">
                  <c:v>0.609375</c:v>
                </c:pt>
                <c:pt idx="55">
                  <c:v>0.62395833333333328</c:v>
                </c:pt>
                <c:pt idx="56">
                  <c:v>0.61631944444444442</c:v>
                </c:pt>
                <c:pt idx="57">
                  <c:v>0.62222222222222223</c:v>
                </c:pt>
                <c:pt idx="58">
                  <c:v>0.60798611111111112</c:v>
                </c:pt>
                <c:pt idx="59">
                  <c:v>0.61631944444444442</c:v>
                </c:pt>
                <c:pt idx="60">
                  <c:v>0.54513888888888895</c:v>
                </c:pt>
                <c:pt idx="61">
                  <c:v>0.54861111111111105</c:v>
                </c:pt>
                <c:pt idx="62">
                  <c:v>0.54965277777777777</c:v>
                </c:pt>
                <c:pt idx="63">
                  <c:v>0.5493055555555556</c:v>
                </c:pt>
                <c:pt idx="64">
                  <c:v>0.546875</c:v>
                </c:pt>
                <c:pt idx="65">
                  <c:v>0.54826388888888888</c:v>
                </c:pt>
                <c:pt idx="66">
                  <c:v>0.54340277777777779</c:v>
                </c:pt>
                <c:pt idx="67">
                  <c:v>0.55381944444444442</c:v>
                </c:pt>
                <c:pt idx="68">
                  <c:v>0.54340277777777779</c:v>
                </c:pt>
                <c:pt idx="69">
                  <c:v>0.54756944444444444</c:v>
                </c:pt>
                <c:pt idx="70">
                  <c:v>0.47916666666666669</c:v>
                </c:pt>
                <c:pt idx="71">
                  <c:v>0.48194444444444445</c:v>
                </c:pt>
                <c:pt idx="72">
                  <c:v>0.49027777777777781</c:v>
                </c:pt>
                <c:pt idx="73">
                  <c:v>0.48472222222222222</c:v>
                </c:pt>
                <c:pt idx="74">
                  <c:v>0.48819444444444449</c:v>
                </c:pt>
                <c:pt idx="75">
                  <c:v>0.48055555555555551</c:v>
                </c:pt>
                <c:pt idx="76">
                  <c:v>0.48055555555555551</c:v>
                </c:pt>
                <c:pt idx="77">
                  <c:v>0.48993055555555554</c:v>
                </c:pt>
                <c:pt idx="78">
                  <c:v>0.49131944444444448</c:v>
                </c:pt>
                <c:pt idx="79">
                  <c:v>0.47986111111111113</c:v>
                </c:pt>
                <c:pt idx="80">
                  <c:v>0.44340277777777781</c:v>
                </c:pt>
                <c:pt idx="81">
                  <c:v>0.43402777777777779</c:v>
                </c:pt>
                <c:pt idx="82">
                  <c:v>0.43437500000000001</c:v>
                </c:pt>
                <c:pt idx="83">
                  <c:v>0.44062499999999999</c:v>
                </c:pt>
                <c:pt idx="84">
                  <c:v>0.44270833333333331</c:v>
                </c:pt>
                <c:pt idx="85">
                  <c:v>0.43854166666666666</c:v>
                </c:pt>
                <c:pt idx="86">
                  <c:v>0.43715277777777778</c:v>
                </c:pt>
                <c:pt idx="87">
                  <c:v>0.4375</c:v>
                </c:pt>
                <c:pt idx="88">
                  <c:v>0.44201388888888887</c:v>
                </c:pt>
                <c:pt idx="89">
                  <c:v>0.44201388888888887</c:v>
                </c:pt>
                <c:pt idx="90">
                  <c:v>0.5708333333333333</c:v>
                </c:pt>
                <c:pt idx="91">
                  <c:v>0.57708333333333328</c:v>
                </c:pt>
                <c:pt idx="92">
                  <c:v>0.57743055555555556</c:v>
                </c:pt>
                <c:pt idx="93">
                  <c:v>0.57743055555555556</c:v>
                </c:pt>
                <c:pt idx="94">
                  <c:v>0.57256944444444435</c:v>
                </c:pt>
                <c:pt idx="95">
                  <c:v>0.58090277777777777</c:v>
                </c:pt>
                <c:pt idx="96">
                  <c:v>0.57777777777777772</c:v>
                </c:pt>
                <c:pt idx="97">
                  <c:v>0.57291666666666663</c:v>
                </c:pt>
                <c:pt idx="98">
                  <c:v>0.57118055555555558</c:v>
                </c:pt>
                <c:pt idx="99">
                  <c:v>0.58263888888888893</c:v>
                </c:pt>
                <c:pt idx="100">
                  <c:v>0.57777777777777772</c:v>
                </c:pt>
                <c:pt idx="101">
                  <c:v>0.57638888888888895</c:v>
                </c:pt>
                <c:pt idx="102">
                  <c:v>0.57048611111111103</c:v>
                </c:pt>
                <c:pt idx="103">
                  <c:v>0.57465277777777779</c:v>
                </c:pt>
                <c:pt idx="104">
                  <c:v>0.5649305555555556</c:v>
                </c:pt>
                <c:pt idx="105">
                  <c:v>0.57395833333333335</c:v>
                </c:pt>
                <c:pt idx="106">
                  <c:v>0.57604166666666667</c:v>
                </c:pt>
                <c:pt idx="107">
                  <c:v>0.5722222222222223</c:v>
                </c:pt>
                <c:pt idx="108">
                  <c:v>0.56562500000000004</c:v>
                </c:pt>
                <c:pt idx="109">
                  <c:v>0.57777777777777772</c:v>
                </c:pt>
                <c:pt idx="110">
                  <c:v>0.765625</c:v>
                </c:pt>
                <c:pt idx="111">
                  <c:v>0.76249999999999996</c:v>
                </c:pt>
                <c:pt idx="112">
                  <c:v>0.77361111111111103</c:v>
                </c:pt>
                <c:pt idx="113">
                  <c:v>0.76006944444444435</c:v>
                </c:pt>
                <c:pt idx="114">
                  <c:v>0.75937500000000002</c:v>
                </c:pt>
                <c:pt idx="115">
                  <c:v>0.77500000000000002</c:v>
                </c:pt>
                <c:pt idx="116">
                  <c:v>0.7572916666666667</c:v>
                </c:pt>
                <c:pt idx="117">
                  <c:v>0.7753472222222223</c:v>
                </c:pt>
                <c:pt idx="118">
                  <c:v>0.7788194444444444</c:v>
                </c:pt>
                <c:pt idx="119">
                  <c:v>0.7788194444444444</c:v>
                </c:pt>
                <c:pt idx="120">
                  <c:v>0.47951388888888885</c:v>
                </c:pt>
                <c:pt idx="121">
                  <c:v>0.49166666666666664</c:v>
                </c:pt>
                <c:pt idx="122">
                  <c:v>0.48854166666666665</c:v>
                </c:pt>
                <c:pt idx="123">
                  <c:v>0.48854166666666665</c:v>
                </c:pt>
                <c:pt idx="124">
                  <c:v>0.48090277777777779</c:v>
                </c:pt>
                <c:pt idx="125">
                  <c:v>0.48819444444444449</c:v>
                </c:pt>
                <c:pt idx="126">
                  <c:v>0.4861111111111111</c:v>
                </c:pt>
                <c:pt idx="127">
                  <c:v>0.48090277777777779</c:v>
                </c:pt>
                <c:pt idx="128">
                  <c:v>0.47916666666666669</c:v>
                </c:pt>
                <c:pt idx="129">
                  <c:v>0.48298611111111112</c:v>
                </c:pt>
                <c:pt idx="130">
                  <c:v>0.43645833333333334</c:v>
                </c:pt>
                <c:pt idx="131">
                  <c:v>0.43402777777777779</c:v>
                </c:pt>
                <c:pt idx="132">
                  <c:v>0.43715277777777778</c:v>
                </c:pt>
                <c:pt idx="133">
                  <c:v>0.43437500000000001</c:v>
                </c:pt>
                <c:pt idx="134">
                  <c:v>0.43854166666666666</c:v>
                </c:pt>
                <c:pt idx="135">
                  <c:v>0.43506944444444445</c:v>
                </c:pt>
                <c:pt idx="136">
                  <c:v>0.43819444444444444</c:v>
                </c:pt>
                <c:pt idx="137">
                  <c:v>0.43611111111111112</c:v>
                </c:pt>
                <c:pt idx="138">
                  <c:v>0.43402777777777779</c:v>
                </c:pt>
                <c:pt idx="139">
                  <c:v>0.43437500000000001</c:v>
                </c:pt>
                <c:pt idx="140">
                  <c:v>0.66145833333333337</c:v>
                </c:pt>
                <c:pt idx="141">
                  <c:v>0.64826388888888897</c:v>
                </c:pt>
                <c:pt idx="142">
                  <c:v>0.64965277777777775</c:v>
                </c:pt>
                <c:pt idx="143">
                  <c:v>0.64687499999999998</c:v>
                </c:pt>
                <c:pt idx="144">
                  <c:v>0.64965277777777775</c:v>
                </c:pt>
                <c:pt idx="145">
                  <c:v>0.65972222222222221</c:v>
                </c:pt>
                <c:pt idx="146">
                  <c:v>0.65902777777777777</c:v>
                </c:pt>
                <c:pt idx="147">
                  <c:v>0.6489583333333333</c:v>
                </c:pt>
                <c:pt idx="148">
                  <c:v>0.64722222222222225</c:v>
                </c:pt>
                <c:pt idx="149">
                  <c:v>0.65902777777777777</c:v>
                </c:pt>
                <c:pt idx="150">
                  <c:v>0.47638888888888886</c:v>
                </c:pt>
                <c:pt idx="151">
                  <c:v>0.4861111111111111</c:v>
                </c:pt>
                <c:pt idx="152">
                  <c:v>0.47847222222222219</c:v>
                </c:pt>
                <c:pt idx="153">
                  <c:v>0.47881944444444446</c:v>
                </c:pt>
                <c:pt idx="154">
                  <c:v>0.48576388888888888</c:v>
                </c:pt>
                <c:pt idx="155">
                  <c:v>0.47604166666666664</c:v>
                </c:pt>
                <c:pt idx="156">
                  <c:v>0.47881944444444446</c:v>
                </c:pt>
                <c:pt idx="157">
                  <c:v>0.48229166666666667</c:v>
                </c:pt>
                <c:pt idx="158">
                  <c:v>0.48229166666666667</c:v>
                </c:pt>
                <c:pt idx="159">
                  <c:v>0.43229166666666669</c:v>
                </c:pt>
                <c:pt idx="160">
                  <c:v>0.43645833333333334</c:v>
                </c:pt>
                <c:pt idx="161">
                  <c:v>0.43506944444444445</c:v>
                </c:pt>
                <c:pt idx="162">
                  <c:v>0.43368055555555551</c:v>
                </c:pt>
                <c:pt idx="163">
                  <c:v>0.43437500000000001</c:v>
                </c:pt>
                <c:pt idx="164">
                  <c:v>0.43506944444444445</c:v>
                </c:pt>
                <c:pt idx="165">
                  <c:v>0.43298611111111113</c:v>
                </c:pt>
                <c:pt idx="166">
                  <c:v>0.43645833333333334</c:v>
                </c:pt>
                <c:pt idx="167">
                  <c:v>0.43298611111111113</c:v>
                </c:pt>
                <c:pt idx="168">
                  <c:v>0.4375</c:v>
                </c:pt>
                <c:pt idx="169">
                  <c:v>0.50590277777777781</c:v>
                </c:pt>
                <c:pt idx="170">
                  <c:v>0.51284722222222223</c:v>
                </c:pt>
                <c:pt idx="171">
                  <c:v>0.51354166666666667</c:v>
                </c:pt>
                <c:pt idx="172">
                  <c:v>0.5072916666666667</c:v>
                </c:pt>
                <c:pt idx="173">
                  <c:v>0.51249999999999996</c:v>
                </c:pt>
                <c:pt idx="174">
                  <c:v>0.50937500000000002</c:v>
                </c:pt>
                <c:pt idx="175">
                  <c:v>0.51597222222222217</c:v>
                </c:pt>
                <c:pt idx="176">
                  <c:v>0.51249999999999996</c:v>
                </c:pt>
                <c:pt idx="177">
                  <c:v>0.51041666666666663</c:v>
                </c:pt>
                <c:pt idx="178">
                  <c:v>0.51527777777777783</c:v>
                </c:pt>
                <c:pt idx="179">
                  <c:v>0.62777777777777777</c:v>
                </c:pt>
                <c:pt idx="180">
                  <c:v>0.62708333333333333</c:v>
                </c:pt>
                <c:pt idx="181">
                  <c:v>0.63159722222222225</c:v>
                </c:pt>
                <c:pt idx="182">
                  <c:v>0.61493055555555565</c:v>
                </c:pt>
                <c:pt idx="183">
                  <c:v>0.61562499999999998</c:v>
                </c:pt>
                <c:pt idx="184">
                  <c:v>0.62812500000000004</c:v>
                </c:pt>
                <c:pt idx="185">
                  <c:v>0.6322916666666667</c:v>
                </c:pt>
                <c:pt idx="186">
                  <c:v>0.63958333333333328</c:v>
                </c:pt>
                <c:pt idx="187">
                  <c:v>0.62604166666666672</c:v>
                </c:pt>
                <c:pt idx="188">
                  <c:v>0.6309027777777777</c:v>
                </c:pt>
                <c:pt idx="189">
                  <c:v>0.55833333333333335</c:v>
                </c:pt>
                <c:pt idx="190">
                  <c:v>0.55972222222222223</c:v>
                </c:pt>
                <c:pt idx="191">
                  <c:v>0.57326388888888891</c:v>
                </c:pt>
                <c:pt idx="192">
                  <c:v>0.57256944444444435</c:v>
                </c:pt>
                <c:pt idx="193">
                  <c:v>0.56562500000000004</c:v>
                </c:pt>
                <c:pt idx="194">
                  <c:v>0.56527777777777777</c:v>
                </c:pt>
                <c:pt idx="195">
                  <c:v>0.57326388888888891</c:v>
                </c:pt>
                <c:pt idx="196">
                  <c:v>0.56180555555555556</c:v>
                </c:pt>
                <c:pt idx="197">
                  <c:v>0.56076388888888895</c:v>
                </c:pt>
                <c:pt idx="198">
                  <c:v>0.57048611111111103</c:v>
                </c:pt>
                <c:pt idx="199">
                  <c:v>0.84305555555555556</c:v>
                </c:pt>
                <c:pt idx="200">
                  <c:v>0.83263888888888893</c:v>
                </c:pt>
                <c:pt idx="201">
                  <c:v>0.84409722222222228</c:v>
                </c:pt>
                <c:pt idx="202">
                  <c:v>0.859375</c:v>
                </c:pt>
                <c:pt idx="203">
                  <c:v>0.85902777777777772</c:v>
                </c:pt>
                <c:pt idx="204">
                  <c:v>0.84409722222222228</c:v>
                </c:pt>
                <c:pt idx="205">
                  <c:v>0.84895833333333337</c:v>
                </c:pt>
                <c:pt idx="206">
                  <c:v>0.84652777777777777</c:v>
                </c:pt>
                <c:pt idx="207">
                  <c:v>0.84826388888888893</c:v>
                </c:pt>
                <c:pt idx="208">
                  <c:v>0.84444444444444444</c:v>
                </c:pt>
                <c:pt idx="209">
                  <c:v>0.67326388888888888</c:v>
                </c:pt>
                <c:pt idx="210">
                  <c:v>0.67361111111111105</c:v>
                </c:pt>
                <c:pt idx="211">
                  <c:v>0.66319444444444442</c:v>
                </c:pt>
                <c:pt idx="212">
                  <c:v>0.67534722222222221</c:v>
                </c:pt>
                <c:pt idx="213">
                  <c:v>0.66493055555555558</c:v>
                </c:pt>
                <c:pt idx="214">
                  <c:v>0.66493055555555558</c:v>
                </c:pt>
                <c:pt idx="215">
                  <c:v>0.66319444444444442</c:v>
                </c:pt>
                <c:pt idx="216">
                  <c:v>0.67256944444444444</c:v>
                </c:pt>
                <c:pt idx="217">
                  <c:v>0.67534722222222221</c:v>
                </c:pt>
                <c:pt idx="218">
                  <c:v>0.67256944444444444</c:v>
                </c:pt>
                <c:pt idx="219">
                  <c:v>1.2954861111111111</c:v>
                </c:pt>
                <c:pt idx="220">
                  <c:v>1.2954861111111111</c:v>
                </c:pt>
                <c:pt idx="221">
                  <c:v>1.2954861111111111</c:v>
                </c:pt>
                <c:pt idx="222">
                  <c:v>1.2958333333333334</c:v>
                </c:pt>
                <c:pt idx="223">
                  <c:v>1.2954861111111111</c:v>
                </c:pt>
                <c:pt idx="224">
                  <c:v>1.2954861111111111</c:v>
                </c:pt>
                <c:pt idx="225">
                  <c:v>1.2954861111111111</c:v>
                </c:pt>
                <c:pt idx="226">
                  <c:v>1.2954861111111111</c:v>
                </c:pt>
                <c:pt idx="227">
                  <c:v>1.2958333333333334</c:v>
                </c:pt>
                <c:pt idx="228">
                  <c:v>1.2951388888888888</c:v>
                </c:pt>
                <c:pt idx="229">
                  <c:v>0.79201388888888891</c:v>
                </c:pt>
                <c:pt idx="230">
                  <c:v>0.79374999999999996</c:v>
                </c:pt>
                <c:pt idx="231">
                  <c:v>0.79583333333333328</c:v>
                </c:pt>
                <c:pt idx="232">
                  <c:v>0.79131944444444435</c:v>
                </c:pt>
                <c:pt idx="233">
                  <c:v>0.79861111111111105</c:v>
                </c:pt>
                <c:pt idx="234">
                  <c:v>0.79548611111111112</c:v>
                </c:pt>
                <c:pt idx="235">
                  <c:v>0.78020833333333328</c:v>
                </c:pt>
                <c:pt idx="236">
                  <c:v>0.79131944444444435</c:v>
                </c:pt>
                <c:pt idx="237">
                  <c:v>0.78020833333333328</c:v>
                </c:pt>
                <c:pt idx="238">
                  <c:v>0.79270833333333335</c:v>
                </c:pt>
                <c:pt idx="239">
                  <c:v>0.64201388888888888</c:v>
                </c:pt>
                <c:pt idx="240">
                  <c:v>0.64131944444444444</c:v>
                </c:pt>
                <c:pt idx="241">
                  <c:v>0.64513888888888893</c:v>
                </c:pt>
                <c:pt idx="242">
                  <c:v>0.63715277777777779</c:v>
                </c:pt>
                <c:pt idx="243">
                  <c:v>0.640625</c:v>
                </c:pt>
                <c:pt idx="244">
                  <c:v>0.640625</c:v>
                </c:pt>
                <c:pt idx="245">
                  <c:v>0.63645833333333335</c:v>
                </c:pt>
                <c:pt idx="246">
                  <c:v>0.64513888888888893</c:v>
                </c:pt>
                <c:pt idx="247">
                  <c:v>0.63715277777777779</c:v>
                </c:pt>
                <c:pt idx="248">
                  <c:v>0.63784722222222223</c:v>
                </c:pt>
                <c:pt idx="249">
                  <c:v>0.72881944444444435</c:v>
                </c:pt>
                <c:pt idx="250">
                  <c:v>0.73993055555555565</c:v>
                </c:pt>
                <c:pt idx="251">
                  <c:v>0.74652777777777779</c:v>
                </c:pt>
                <c:pt idx="252">
                  <c:v>0.73263888888888895</c:v>
                </c:pt>
                <c:pt idx="253">
                  <c:v>0.73958333333333337</c:v>
                </c:pt>
                <c:pt idx="254">
                  <c:v>0.7402777777777777</c:v>
                </c:pt>
                <c:pt idx="255">
                  <c:v>0.74513888888888891</c:v>
                </c:pt>
                <c:pt idx="256">
                  <c:v>0.74513888888888891</c:v>
                </c:pt>
                <c:pt idx="257">
                  <c:v>0.74618055555555562</c:v>
                </c:pt>
                <c:pt idx="258">
                  <c:v>0.7427083333333333</c:v>
                </c:pt>
                <c:pt idx="259">
                  <c:v>0.60520833333333335</c:v>
                </c:pt>
                <c:pt idx="260">
                  <c:v>0.5996527777777777</c:v>
                </c:pt>
                <c:pt idx="261">
                  <c:v>0.61076388888888888</c:v>
                </c:pt>
                <c:pt idx="262">
                  <c:v>0.61076388888888888</c:v>
                </c:pt>
                <c:pt idx="263">
                  <c:v>0.59930555555555565</c:v>
                </c:pt>
                <c:pt idx="264">
                  <c:v>0.5996527777777777</c:v>
                </c:pt>
                <c:pt idx="265">
                  <c:v>0.61041666666666672</c:v>
                </c:pt>
                <c:pt idx="266">
                  <c:v>0.60659722222222223</c:v>
                </c:pt>
                <c:pt idx="267">
                  <c:v>0.61111111111111105</c:v>
                </c:pt>
                <c:pt idx="268">
                  <c:v>0.6934027777777777</c:v>
                </c:pt>
                <c:pt idx="269">
                  <c:v>0.69548611111111103</c:v>
                </c:pt>
                <c:pt idx="270">
                  <c:v>0.69895833333333335</c:v>
                </c:pt>
                <c:pt idx="271">
                  <c:v>0.70868055555555565</c:v>
                </c:pt>
                <c:pt idx="272">
                  <c:v>0.70729166666666665</c:v>
                </c:pt>
                <c:pt idx="273">
                  <c:v>0.6934027777777777</c:v>
                </c:pt>
                <c:pt idx="274">
                  <c:v>0.69409722222222225</c:v>
                </c:pt>
                <c:pt idx="275">
                  <c:v>0.6958333333333333</c:v>
                </c:pt>
                <c:pt idx="276">
                  <c:v>0.6934027777777777</c:v>
                </c:pt>
                <c:pt idx="277">
                  <c:v>0.70833333333333337</c:v>
                </c:pt>
                <c:pt idx="278">
                  <c:v>0.58576388888888897</c:v>
                </c:pt>
                <c:pt idx="279">
                  <c:v>0.58090277777777777</c:v>
                </c:pt>
                <c:pt idx="280">
                  <c:v>0.58680555555555558</c:v>
                </c:pt>
                <c:pt idx="281">
                  <c:v>0.58854166666666663</c:v>
                </c:pt>
                <c:pt idx="282">
                  <c:v>0.59201388888888895</c:v>
                </c:pt>
                <c:pt idx="283">
                  <c:v>0.58090277777777777</c:v>
                </c:pt>
                <c:pt idx="284">
                  <c:v>0.58993055555555562</c:v>
                </c:pt>
                <c:pt idx="285">
                  <c:v>0.58090277777777777</c:v>
                </c:pt>
                <c:pt idx="286">
                  <c:v>0.58958333333333335</c:v>
                </c:pt>
                <c:pt idx="287">
                  <c:v>0.59201388888888895</c:v>
                </c:pt>
                <c:pt idx="288">
                  <c:v>0.68298611111111107</c:v>
                </c:pt>
                <c:pt idx="289">
                  <c:v>0.68194444444444435</c:v>
                </c:pt>
                <c:pt idx="290">
                  <c:v>0.67465277777777777</c:v>
                </c:pt>
                <c:pt idx="291">
                  <c:v>0.6802083333333333</c:v>
                </c:pt>
                <c:pt idx="292">
                  <c:v>0.68263888888888891</c:v>
                </c:pt>
                <c:pt idx="293">
                  <c:v>0.68090277777777775</c:v>
                </c:pt>
                <c:pt idx="294">
                  <c:v>0.67326388888888888</c:v>
                </c:pt>
                <c:pt idx="295">
                  <c:v>0.67673611111111109</c:v>
                </c:pt>
                <c:pt idx="296">
                  <c:v>0.68263888888888891</c:v>
                </c:pt>
                <c:pt idx="297">
                  <c:v>0.67465277777777777</c:v>
                </c:pt>
                <c:pt idx="298">
                  <c:v>0.57534722222222223</c:v>
                </c:pt>
                <c:pt idx="299">
                  <c:v>0.56180555555555556</c:v>
                </c:pt>
                <c:pt idx="300">
                  <c:v>0.57534722222222223</c:v>
                </c:pt>
                <c:pt idx="301">
                  <c:v>0.57152777777777775</c:v>
                </c:pt>
                <c:pt idx="302">
                  <c:v>0.57118055555555558</c:v>
                </c:pt>
                <c:pt idx="303">
                  <c:v>0.56180555555555556</c:v>
                </c:pt>
                <c:pt idx="304">
                  <c:v>0.57604166666666667</c:v>
                </c:pt>
                <c:pt idx="305">
                  <c:v>0.57604166666666667</c:v>
                </c:pt>
                <c:pt idx="306">
                  <c:v>0.57361111111111107</c:v>
                </c:pt>
                <c:pt idx="307">
                  <c:v>0.57534722222222223</c:v>
                </c:pt>
                <c:pt idx="308">
                  <c:v>0.6479166666666667</c:v>
                </c:pt>
                <c:pt idx="309">
                  <c:v>0.64583333333333337</c:v>
                </c:pt>
                <c:pt idx="310">
                  <c:v>0.63194444444444442</c:v>
                </c:pt>
                <c:pt idx="311">
                  <c:v>0.63958333333333328</c:v>
                </c:pt>
                <c:pt idx="312">
                  <c:v>0.64861111111111103</c:v>
                </c:pt>
                <c:pt idx="313">
                  <c:v>0.64826388888888897</c:v>
                </c:pt>
                <c:pt idx="314">
                  <c:v>0.63159722222222225</c:v>
                </c:pt>
                <c:pt idx="315">
                  <c:v>0.64861111111111103</c:v>
                </c:pt>
                <c:pt idx="316">
                  <c:v>0.63194444444444442</c:v>
                </c:pt>
                <c:pt idx="317">
                  <c:v>0.63194444444444442</c:v>
                </c:pt>
                <c:pt idx="318">
                  <c:v>0.54722222222222228</c:v>
                </c:pt>
                <c:pt idx="319">
                  <c:v>0.54201388888888891</c:v>
                </c:pt>
                <c:pt idx="320">
                  <c:v>0.54756944444444444</c:v>
                </c:pt>
                <c:pt idx="321">
                  <c:v>0.54201388888888891</c:v>
                </c:pt>
                <c:pt idx="322">
                  <c:v>0.54409722222222223</c:v>
                </c:pt>
                <c:pt idx="323">
                  <c:v>0.54201388888888891</c:v>
                </c:pt>
                <c:pt idx="324">
                  <c:v>0.54722222222222228</c:v>
                </c:pt>
                <c:pt idx="325">
                  <c:v>0.54201388888888891</c:v>
                </c:pt>
                <c:pt idx="326">
                  <c:v>0.54895833333333333</c:v>
                </c:pt>
                <c:pt idx="327">
                  <c:v>0.54826388888888888</c:v>
                </c:pt>
                <c:pt idx="328">
                  <c:v>0.72743055555555558</c:v>
                </c:pt>
                <c:pt idx="329">
                  <c:v>0.7319444444444444</c:v>
                </c:pt>
                <c:pt idx="330">
                  <c:v>0.7260416666666667</c:v>
                </c:pt>
                <c:pt idx="331">
                  <c:v>0.71458333333333335</c:v>
                </c:pt>
                <c:pt idx="332">
                  <c:v>0.73229166666666667</c:v>
                </c:pt>
                <c:pt idx="333">
                  <c:v>0.72881944444444435</c:v>
                </c:pt>
                <c:pt idx="334">
                  <c:v>0.72361111111111109</c:v>
                </c:pt>
                <c:pt idx="335">
                  <c:v>0.7246527777777777</c:v>
                </c:pt>
                <c:pt idx="336">
                  <c:v>0.71493055555555562</c:v>
                </c:pt>
                <c:pt idx="337">
                  <c:v>0.72638888888888897</c:v>
                </c:pt>
                <c:pt idx="338">
                  <c:v>0.46597222222222218</c:v>
                </c:pt>
                <c:pt idx="339">
                  <c:v>0.47743055555555552</c:v>
                </c:pt>
                <c:pt idx="340">
                  <c:v>0.47638888888888886</c:v>
                </c:pt>
                <c:pt idx="341">
                  <c:v>0.47326388888888887</c:v>
                </c:pt>
                <c:pt idx="342">
                  <c:v>0.46527777777777779</c:v>
                </c:pt>
                <c:pt idx="343">
                  <c:v>0.46979166666666666</c:v>
                </c:pt>
                <c:pt idx="344">
                  <c:v>0.47708333333333336</c:v>
                </c:pt>
                <c:pt idx="345">
                  <c:v>0.4777777777777778</c:v>
                </c:pt>
                <c:pt idx="346">
                  <c:v>0.47743055555555552</c:v>
                </c:pt>
                <c:pt idx="347">
                  <c:v>0.4777777777777778</c:v>
                </c:pt>
                <c:pt idx="348">
                  <c:v>0.43020833333333336</c:v>
                </c:pt>
                <c:pt idx="349">
                  <c:v>0.4284722222222222</c:v>
                </c:pt>
                <c:pt idx="350">
                  <c:v>0.43020833333333336</c:v>
                </c:pt>
                <c:pt idx="351">
                  <c:v>0.42916666666666664</c:v>
                </c:pt>
                <c:pt idx="352">
                  <c:v>0.43055555555555552</c:v>
                </c:pt>
                <c:pt idx="353">
                  <c:v>0.42638888888888887</c:v>
                </c:pt>
                <c:pt idx="354">
                  <c:v>0.42604166666666665</c:v>
                </c:pt>
                <c:pt idx="355">
                  <c:v>0.43194444444444446</c:v>
                </c:pt>
                <c:pt idx="356">
                  <c:v>0.4284722222222222</c:v>
                </c:pt>
                <c:pt idx="357">
                  <c:v>0.43055555555555552</c:v>
                </c:pt>
                <c:pt idx="358">
                  <c:v>0.5444444444444444</c:v>
                </c:pt>
                <c:pt idx="359">
                  <c:v>0.5385416666666667</c:v>
                </c:pt>
                <c:pt idx="360">
                  <c:v>0.53298611111111116</c:v>
                </c:pt>
                <c:pt idx="361">
                  <c:v>0.5444444444444444</c:v>
                </c:pt>
                <c:pt idx="362">
                  <c:v>0.54201388888888891</c:v>
                </c:pt>
                <c:pt idx="363">
                  <c:v>0.53645833333333337</c:v>
                </c:pt>
                <c:pt idx="364">
                  <c:v>0.53993055555555558</c:v>
                </c:pt>
                <c:pt idx="365">
                  <c:v>0.54548611111111112</c:v>
                </c:pt>
                <c:pt idx="366">
                  <c:v>0.54583333333333328</c:v>
                </c:pt>
                <c:pt idx="367">
                  <c:v>0.54027777777777775</c:v>
                </c:pt>
                <c:pt idx="368">
                  <c:v>0.61111111111111105</c:v>
                </c:pt>
                <c:pt idx="369">
                  <c:v>0.61076388888888888</c:v>
                </c:pt>
                <c:pt idx="370">
                  <c:v>0.60659722222222223</c:v>
                </c:pt>
                <c:pt idx="371">
                  <c:v>0.62291666666666667</c:v>
                </c:pt>
                <c:pt idx="372">
                  <c:v>0.6152777777777777</c:v>
                </c:pt>
                <c:pt idx="373">
                  <c:v>0.62361111111111112</c:v>
                </c:pt>
                <c:pt idx="374">
                  <c:v>0.60729166666666667</c:v>
                </c:pt>
                <c:pt idx="375">
                  <c:v>0.62534722222222228</c:v>
                </c:pt>
                <c:pt idx="376">
                  <c:v>0.60868055555555556</c:v>
                </c:pt>
                <c:pt idx="377">
                  <c:v>0.61250000000000004</c:v>
                </c:pt>
                <c:pt idx="378">
                  <c:v>0.47951388888888885</c:v>
                </c:pt>
                <c:pt idx="379">
                  <c:v>0.48923611111111115</c:v>
                </c:pt>
                <c:pt idx="380">
                  <c:v>0.48715277777777782</c:v>
                </c:pt>
                <c:pt idx="381">
                  <c:v>0.48854166666666665</c:v>
                </c:pt>
                <c:pt idx="382">
                  <c:v>0.48159722222222218</c:v>
                </c:pt>
                <c:pt idx="383">
                  <c:v>0.47916666666666669</c:v>
                </c:pt>
                <c:pt idx="384">
                  <c:v>0.47916666666666669</c:v>
                </c:pt>
                <c:pt idx="385">
                  <c:v>0.48090277777777779</c:v>
                </c:pt>
                <c:pt idx="386">
                  <c:v>0.48715277777777782</c:v>
                </c:pt>
                <c:pt idx="387">
                  <c:v>0.4826388888888889</c:v>
                </c:pt>
                <c:pt idx="388">
                  <c:v>0.43437500000000001</c:v>
                </c:pt>
                <c:pt idx="389">
                  <c:v>0.44270833333333331</c:v>
                </c:pt>
                <c:pt idx="390">
                  <c:v>0.44166666666666665</c:v>
                </c:pt>
                <c:pt idx="391">
                  <c:v>0.4392361111111111</c:v>
                </c:pt>
                <c:pt idx="392">
                  <c:v>0.43541666666666667</c:v>
                </c:pt>
                <c:pt idx="393">
                  <c:v>0.43819444444444444</c:v>
                </c:pt>
                <c:pt idx="394">
                  <c:v>0.43854166666666666</c:v>
                </c:pt>
                <c:pt idx="395">
                  <c:v>0.43437500000000001</c:v>
                </c:pt>
                <c:pt idx="396">
                  <c:v>0.43819444444444444</c:v>
                </c:pt>
                <c:pt idx="397">
                  <c:v>0.43645833333333334</c:v>
                </c:pt>
                <c:pt idx="398">
                  <c:v>0.4128472222222222</c:v>
                </c:pt>
                <c:pt idx="399">
                  <c:v>0.56423611111111105</c:v>
                </c:pt>
                <c:pt idx="400">
                  <c:v>0.56423611111111105</c:v>
                </c:pt>
                <c:pt idx="401">
                  <c:v>0.56597222222222221</c:v>
                </c:pt>
                <c:pt idx="402">
                  <c:v>0.56527777777777777</c:v>
                </c:pt>
                <c:pt idx="403">
                  <c:v>0.57361111111111107</c:v>
                </c:pt>
                <c:pt idx="404">
                  <c:v>0.57604166666666667</c:v>
                </c:pt>
                <c:pt idx="405">
                  <c:v>0.56562500000000004</c:v>
                </c:pt>
                <c:pt idx="406">
                  <c:v>0.57638888888888895</c:v>
                </c:pt>
                <c:pt idx="407">
                  <c:v>0.57326388888888891</c:v>
                </c:pt>
                <c:pt idx="408">
                  <c:v>0.546875</c:v>
                </c:pt>
                <c:pt idx="409">
                  <c:v>0.5444444444444444</c:v>
                </c:pt>
                <c:pt idx="410">
                  <c:v>0.55555555555555558</c:v>
                </c:pt>
                <c:pt idx="411">
                  <c:v>0.54548611111111112</c:v>
                </c:pt>
                <c:pt idx="412">
                  <c:v>0.54895833333333333</c:v>
                </c:pt>
                <c:pt idx="413">
                  <c:v>0.54270833333333335</c:v>
                </c:pt>
                <c:pt idx="414">
                  <c:v>0.55451388888888897</c:v>
                </c:pt>
                <c:pt idx="415">
                  <c:v>0.54826388888888888</c:v>
                </c:pt>
                <c:pt idx="416">
                  <c:v>0.5444444444444444</c:v>
                </c:pt>
                <c:pt idx="417">
                  <c:v>0</c:v>
                </c:pt>
                <c:pt idx="418">
                  <c:v>0.48958333333333331</c:v>
                </c:pt>
                <c:pt idx="419">
                  <c:v>0.49166666666666664</c:v>
                </c:pt>
                <c:pt idx="420">
                  <c:v>0.48715277777777782</c:v>
                </c:pt>
                <c:pt idx="421">
                  <c:v>0.48854166666666665</c:v>
                </c:pt>
                <c:pt idx="422">
                  <c:v>0.47916666666666669</c:v>
                </c:pt>
                <c:pt idx="423">
                  <c:v>0.48888888888888887</c:v>
                </c:pt>
                <c:pt idx="424">
                  <c:v>0.47986111111111113</c:v>
                </c:pt>
                <c:pt idx="425">
                  <c:v>0.48784722222222221</c:v>
                </c:pt>
                <c:pt idx="426">
                  <c:v>0.48576388888888888</c:v>
                </c:pt>
                <c:pt idx="427">
                  <c:v>0.48090277777777779</c:v>
                </c:pt>
                <c:pt idx="428">
                  <c:v>0.44340277777777781</c:v>
                </c:pt>
                <c:pt idx="429">
                  <c:v>0.4357638888888889</c:v>
                </c:pt>
                <c:pt idx="430">
                  <c:v>0.43854166666666666</c:v>
                </c:pt>
                <c:pt idx="431">
                  <c:v>0.43854166666666666</c:v>
                </c:pt>
                <c:pt idx="432">
                  <c:v>0.44062499999999999</c:v>
                </c:pt>
                <c:pt idx="433">
                  <c:v>0.44374999999999998</c:v>
                </c:pt>
                <c:pt idx="434">
                  <c:v>0.4357638888888889</c:v>
                </c:pt>
                <c:pt idx="435">
                  <c:v>0.44062499999999999</c:v>
                </c:pt>
                <c:pt idx="436">
                  <c:v>0.43437500000000001</c:v>
                </c:pt>
                <c:pt idx="437">
                  <c:v>0.43645833333333334</c:v>
                </c:pt>
                <c:pt idx="438">
                  <c:v>0.65694444444444444</c:v>
                </c:pt>
                <c:pt idx="439">
                  <c:v>0.66249999999999998</c:v>
                </c:pt>
                <c:pt idx="440">
                  <c:v>0.65625</c:v>
                </c:pt>
                <c:pt idx="441">
                  <c:v>0.6621527777777777</c:v>
                </c:pt>
                <c:pt idx="442">
                  <c:v>0.6489583333333333</c:v>
                </c:pt>
                <c:pt idx="443">
                  <c:v>0.66145833333333337</c:v>
                </c:pt>
                <c:pt idx="444">
                  <c:v>0.65659722222222228</c:v>
                </c:pt>
                <c:pt idx="445">
                  <c:v>0.66180555555555565</c:v>
                </c:pt>
                <c:pt idx="446">
                  <c:v>0.6586805555555556</c:v>
                </c:pt>
                <c:pt idx="447">
                  <c:v>0.66493055555555558</c:v>
                </c:pt>
                <c:pt idx="448">
                  <c:v>0.72534722222222225</c:v>
                </c:pt>
                <c:pt idx="449">
                  <c:v>0.71527777777777779</c:v>
                </c:pt>
                <c:pt idx="450">
                  <c:v>0.72881944444444435</c:v>
                </c:pt>
                <c:pt idx="451">
                  <c:v>0.71493055555555562</c:v>
                </c:pt>
                <c:pt idx="452">
                  <c:v>0.72569444444444442</c:v>
                </c:pt>
                <c:pt idx="453">
                  <c:v>0.7260416666666667</c:v>
                </c:pt>
                <c:pt idx="454">
                  <c:v>0.7270833333333333</c:v>
                </c:pt>
                <c:pt idx="455">
                  <c:v>0.73090277777777779</c:v>
                </c:pt>
                <c:pt idx="456">
                  <c:v>0.72951388888888891</c:v>
                </c:pt>
                <c:pt idx="457">
                  <c:v>0.5229166666666667</c:v>
                </c:pt>
                <c:pt idx="458">
                  <c:v>0.52430555555555558</c:v>
                </c:pt>
                <c:pt idx="459">
                  <c:v>0.52673611111111118</c:v>
                </c:pt>
                <c:pt idx="460">
                  <c:v>0.51909722222222221</c:v>
                </c:pt>
                <c:pt idx="461">
                  <c:v>0.52604166666666663</c:v>
                </c:pt>
                <c:pt idx="462">
                  <c:v>0.51493055555555556</c:v>
                </c:pt>
                <c:pt idx="463">
                  <c:v>0.51493055555555556</c:v>
                </c:pt>
                <c:pt idx="464">
                  <c:v>0.52916666666666667</c:v>
                </c:pt>
                <c:pt idx="465">
                  <c:v>0.51597222222222217</c:v>
                </c:pt>
                <c:pt idx="466">
                  <c:v>0.51527777777777783</c:v>
                </c:pt>
                <c:pt idx="467">
                  <c:v>0.46840277777777778</c:v>
                </c:pt>
                <c:pt idx="468">
                  <c:v>0.46909722222222222</c:v>
                </c:pt>
                <c:pt idx="469">
                  <c:v>0.46423611111111113</c:v>
                </c:pt>
                <c:pt idx="470">
                  <c:v>0.46979166666666666</c:v>
                </c:pt>
                <c:pt idx="471">
                  <c:v>0.46423611111111113</c:v>
                </c:pt>
                <c:pt idx="472">
                  <c:v>0.46770833333333334</c:v>
                </c:pt>
                <c:pt idx="473">
                  <c:v>0.46423611111111113</c:v>
                </c:pt>
                <c:pt idx="474">
                  <c:v>0.47187499999999999</c:v>
                </c:pt>
                <c:pt idx="475">
                  <c:v>0.46423611111111113</c:v>
                </c:pt>
                <c:pt idx="476">
                  <c:v>0.46666666666666667</c:v>
                </c:pt>
                <c:pt idx="477">
                  <c:v>0.56180555555555556</c:v>
                </c:pt>
                <c:pt idx="478">
                  <c:v>0.55694444444444435</c:v>
                </c:pt>
                <c:pt idx="479">
                  <c:v>0.55763888888888891</c:v>
                </c:pt>
                <c:pt idx="480">
                  <c:v>0.55451388888888897</c:v>
                </c:pt>
                <c:pt idx="481">
                  <c:v>0.5552083333333333</c:v>
                </c:pt>
                <c:pt idx="482">
                  <c:v>0.56041666666666667</c:v>
                </c:pt>
                <c:pt idx="483">
                  <c:v>0.55451388888888897</c:v>
                </c:pt>
                <c:pt idx="484">
                  <c:v>0.56041666666666667</c:v>
                </c:pt>
                <c:pt idx="485">
                  <c:v>0.56111111111111112</c:v>
                </c:pt>
                <c:pt idx="486">
                  <c:v>0.55486111111111103</c:v>
                </c:pt>
                <c:pt idx="487">
                  <c:v>0.60868055555555556</c:v>
                </c:pt>
                <c:pt idx="488">
                  <c:v>0.62187499999999996</c:v>
                </c:pt>
                <c:pt idx="489">
                  <c:v>0.60972222222222228</c:v>
                </c:pt>
                <c:pt idx="490">
                  <c:v>0.61388888888888893</c:v>
                </c:pt>
                <c:pt idx="491">
                  <c:v>0.61319444444444438</c:v>
                </c:pt>
                <c:pt idx="492">
                  <c:v>0.61111111111111105</c:v>
                </c:pt>
                <c:pt idx="493">
                  <c:v>0.60798611111111112</c:v>
                </c:pt>
                <c:pt idx="494">
                  <c:v>0.6225694444444444</c:v>
                </c:pt>
                <c:pt idx="495">
                  <c:v>0.60763888888888895</c:v>
                </c:pt>
                <c:pt idx="496">
                  <c:v>0.61631944444444442</c:v>
                </c:pt>
                <c:pt idx="497">
                  <c:v>0.48159722222222218</c:v>
                </c:pt>
                <c:pt idx="498">
                  <c:v>0.48715277777777782</c:v>
                </c:pt>
                <c:pt idx="499">
                  <c:v>0.49131944444444448</c:v>
                </c:pt>
                <c:pt idx="500">
                  <c:v>0.49027777777777781</c:v>
                </c:pt>
                <c:pt idx="501">
                  <c:v>0.48819444444444449</c:v>
                </c:pt>
                <c:pt idx="502">
                  <c:v>0.48576388888888888</c:v>
                </c:pt>
                <c:pt idx="503">
                  <c:v>0.48472222222222222</c:v>
                </c:pt>
                <c:pt idx="504">
                  <c:v>0.49166666666666664</c:v>
                </c:pt>
                <c:pt idx="505">
                  <c:v>0.44097222222222221</c:v>
                </c:pt>
                <c:pt idx="506">
                  <c:v>0.43402777777777779</c:v>
                </c:pt>
                <c:pt idx="507">
                  <c:v>0.43402777777777779</c:v>
                </c:pt>
                <c:pt idx="508">
                  <c:v>0.43958333333333333</c:v>
                </c:pt>
                <c:pt idx="509">
                  <c:v>0.43437500000000001</c:v>
                </c:pt>
                <c:pt idx="510">
                  <c:v>0.44340277777777781</c:v>
                </c:pt>
                <c:pt idx="511">
                  <c:v>0.4357638888888889</c:v>
                </c:pt>
                <c:pt idx="512">
                  <c:v>0.43437500000000001</c:v>
                </c:pt>
                <c:pt idx="513">
                  <c:v>0.43506944444444445</c:v>
                </c:pt>
                <c:pt idx="514">
                  <c:v>0.6489583333333333</c:v>
                </c:pt>
                <c:pt idx="515">
                  <c:v>0.6586805555555556</c:v>
                </c:pt>
                <c:pt idx="516">
                  <c:v>0.64965277777777775</c:v>
                </c:pt>
                <c:pt idx="517">
                  <c:v>0.64687499999999998</c:v>
                </c:pt>
                <c:pt idx="518">
                  <c:v>0.6465277777777777</c:v>
                </c:pt>
                <c:pt idx="519">
                  <c:v>0.6586805555555556</c:v>
                </c:pt>
                <c:pt idx="520">
                  <c:v>0.6621527777777777</c:v>
                </c:pt>
                <c:pt idx="521">
                  <c:v>0.66076388888888893</c:v>
                </c:pt>
                <c:pt idx="522">
                  <c:v>0.6465277777777777</c:v>
                </c:pt>
                <c:pt idx="523">
                  <c:v>0.66076388888888893</c:v>
                </c:pt>
                <c:pt idx="524">
                  <c:v>0.6934027777777777</c:v>
                </c:pt>
                <c:pt idx="525">
                  <c:v>0.69270833333333337</c:v>
                </c:pt>
                <c:pt idx="526">
                  <c:v>0.68229166666666663</c:v>
                </c:pt>
                <c:pt idx="527">
                  <c:v>0.69270833333333337</c:v>
                </c:pt>
                <c:pt idx="528">
                  <c:v>0.69548611111111103</c:v>
                </c:pt>
                <c:pt idx="529">
                  <c:v>0.6934027777777777</c:v>
                </c:pt>
                <c:pt idx="530">
                  <c:v>0.68229166666666663</c:v>
                </c:pt>
                <c:pt idx="531">
                  <c:v>0.69444444444444442</c:v>
                </c:pt>
                <c:pt idx="532">
                  <c:v>0.6934027777777777</c:v>
                </c:pt>
                <c:pt idx="533">
                  <c:v>0.69548611111111103</c:v>
                </c:pt>
                <c:pt idx="534">
                  <c:v>0.22743055555555555</c:v>
                </c:pt>
                <c:pt idx="535">
                  <c:v>0.52812499999999996</c:v>
                </c:pt>
                <c:pt idx="536">
                  <c:v>0.5395833333333333</c:v>
                </c:pt>
                <c:pt idx="537">
                  <c:v>0.53819444444444442</c:v>
                </c:pt>
                <c:pt idx="538">
                  <c:v>0.53125</c:v>
                </c:pt>
                <c:pt idx="539">
                  <c:v>0.53576388888888893</c:v>
                </c:pt>
                <c:pt idx="540">
                  <c:v>0.53229166666666672</c:v>
                </c:pt>
                <c:pt idx="541">
                  <c:v>0.52673611111111118</c:v>
                </c:pt>
                <c:pt idx="542">
                  <c:v>0.5371527777777777</c:v>
                </c:pt>
                <c:pt idx="543">
                  <c:v>0.53819444444444442</c:v>
                </c:pt>
                <c:pt idx="544">
                  <c:v>0.48715277777777782</c:v>
                </c:pt>
                <c:pt idx="545">
                  <c:v>0.47916666666666669</c:v>
                </c:pt>
                <c:pt idx="546">
                  <c:v>0.47881944444444446</c:v>
                </c:pt>
                <c:pt idx="547">
                  <c:v>0.48576388888888888</c:v>
                </c:pt>
                <c:pt idx="548">
                  <c:v>0.48888888888888887</c:v>
                </c:pt>
                <c:pt idx="549">
                  <c:v>0.49027777777777781</c:v>
                </c:pt>
                <c:pt idx="550">
                  <c:v>0.47916666666666669</c:v>
                </c:pt>
                <c:pt idx="551">
                  <c:v>0.48819444444444449</c:v>
                </c:pt>
                <c:pt idx="552">
                  <c:v>0.48576388888888888</c:v>
                </c:pt>
                <c:pt idx="553">
                  <c:v>0.47916666666666669</c:v>
                </c:pt>
                <c:pt idx="554">
                  <c:v>0.43645833333333334</c:v>
                </c:pt>
                <c:pt idx="555">
                  <c:v>0.43993055555555555</c:v>
                </c:pt>
                <c:pt idx="556">
                  <c:v>0.43437500000000001</c:v>
                </c:pt>
                <c:pt idx="557">
                  <c:v>0.44166666666666665</c:v>
                </c:pt>
                <c:pt idx="558">
                  <c:v>0.4392361111111111</c:v>
                </c:pt>
                <c:pt idx="559">
                  <c:v>0.43784722222222222</c:v>
                </c:pt>
                <c:pt idx="560">
                  <c:v>0.43437500000000001</c:v>
                </c:pt>
                <c:pt idx="561">
                  <c:v>0.43784722222222222</c:v>
                </c:pt>
                <c:pt idx="562">
                  <c:v>0.44236111111111115</c:v>
                </c:pt>
                <c:pt idx="563">
                  <c:v>0.43437500000000001</c:v>
                </c:pt>
                <c:pt idx="564">
                  <c:v>0.64861111111111103</c:v>
                </c:pt>
                <c:pt idx="565">
                  <c:v>0.66493055555555558</c:v>
                </c:pt>
                <c:pt idx="566">
                  <c:v>0.66493055555555558</c:v>
                </c:pt>
                <c:pt idx="567">
                  <c:v>0.66631944444444435</c:v>
                </c:pt>
                <c:pt idx="568">
                  <c:v>0.67847222222222225</c:v>
                </c:pt>
                <c:pt idx="569">
                  <c:v>0.67395833333333333</c:v>
                </c:pt>
                <c:pt idx="570">
                  <c:v>0.67395833333333333</c:v>
                </c:pt>
                <c:pt idx="571">
                  <c:v>0.66493055555555558</c:v>
                </c:pt>
                <c:pt idx="572">
                  <c:v>0.68229166666666663</c:v>
                </c:pt>
                <c:pt idx="573">
                  <c:v>0.68263888888888891</c:v>
                </c:pt>
                <c:pt idx="574">
                  <c:v>0.66493055555555558</c:v>
                </c:pt>
                <c:pt idx="575">
                  <c:v>0.68229166666666663</c:v>
                </c:pt>
                <c:pt idx="576">
                  <c:v>0.66041666666666665</c:v>
                </c:pt>
                <c:pt idx="577">
                  <c:v>0.66076388888888893</c:v>
                </c:pt>
                <c:pt idx="578">
                  <c:v>0.64861111111111103</c:v>
                </c:pt>
                <c:pt idx="579">
                  <c:v>0.64826388888888897</c:v>
                </c:pt>
                <c:pt idx="580">
                  <c:v>0.64930555555555558</c:v>
                </c:pt>
                <c:pt idx="581">
                  <c:v>0.66006944444444438</c:v>
                </c:pt>
                <c:pt idx="582">
                  <c:v>0.6586805555555556</c:v>
                </c:pt>
                <c:pt idx="583">
                  <c:v>0.65798611111111105</c:v>
                </c:pt>
                <c:pt idx="584">
                  <c:v>0.66284722222222225</c:v>
                </c:pt>
                <c:pt idx="585">
                  <c:v>0.65729166666666672</c:v>
                </c:pt>
                <c:pt idx="586">
                  <c:v>0.68194444444444435</c:v>
                </c:pt>
                <c:pt idx="587">
                  <c:v>0.6791666666666667</c:v>
                </c:pt>
                <c:pt idx="588">
                  <c:v>0.69687500000000002</c:v>
                </c:pt>
                <c:pt idx="589">
                  <c:v>0.69409722222222225</c:v>
                </c:pt>
                <c:pt idx="590">
                  <c:v>0.6802083333333333</c:v>
                </c:pt>
                <c:pt idx="591">
                  <c:v>0.67986111111111103</c:v>
                </c:pt>
                <c:pt idx="592">
                  <c:v>0.68298611111111107</c:v>
                </c:pt>
                <c:pt idx="593">
                  <c:v>0.68298611111111107</c:v>
                </c:pt>
                <c:pt idx="594">
                  <c:v>0.69305555555555565</c:v>
                </c:pt>
                <c:pt idx="595">
                  <c:v>0.68229166666666663</c:v>
                </c:pt>
                <c:pt idx="596">
                  <c:v>0.68298611111111107</c:v>
                </c:pt>
                <c:pt idx="597">
                  <c:v>0.68298611111111107</c:v>
                </c:pt>
                <c:pt idx="598">
                  <c:v>0.69305555555555565</c:v>
                </c:pt>
                <c:pt idx="599">
                  <c:v>0.47916666666666669</c:v>
                </c:pt>
                <c:pt idx="600">
                  <c:v>0.48819444444444449</c:v>
                </c:pt>
                <c:pt idx="601">
                  <c:v>0.48715277777777782</c:v>
                </c:pt>
                <c:pt idx="602">
                  <c:v>0.48472222222222222</c:v>
                </c:pt>
                <c:pt idx="603">
                  <c:v>0.48923611111111115</c:v>
                </c:pt>
                <c:pt idx="604">
                  <c:v>0.48090277777777779</c:v>
                </c:pt>
                <c:pt idx="605">
                  <c:v>0.48993055555555554</c:v>
                </c:pt>
                <c:pt idx="606">
                  <c:v>0.48576388888888888</c:v>
                </c:pt>
                <c:pt idx="607">
                  <c:v>0.48680555555555555</c:v>
                </c:pt>
                <c:pt idx="608">
                  <c:v>0.48854166666666665</c:v>
                </c:pt>
                <c:pt idx="609">
                  <c:v>0.44097222222222221</c:v>
                </c:pt>
                <c:pt idx="610">
                  <c:v>0.44097222222222221</c:v>
                </c:pt>
                <c:pt idx="611">
                  <c:v>0.44236111111111115</c:v>
                </c:pt>
                <c:pt idx="612">
                  <c:v>0.43715277777777778</c:v>
                </c:pt>
                <c:pt idx="613">
                  <c:v>0.43784722222222222</c:v>
                </c:pt>
                <c:pt idx="614">
                  <c:v>0.43437500000000001</c:v>
                </c:pt>
                <c:pt idx="615">
                  <c:v>0.43645833333333334</c:v>
                </c:pt>
                <c:pt idx="616">
                  <c:v>0.44166666666666665</c:v>
                </c:pt>
                <c:pt idx="617">
                  <c:v>0.44097222222222221</c:v>
                </c:pt>
                <c:pt idx="618">
                  <c:v>0.4392361111111111</c:v>
                </c:pt>
                <c:pt idx="619">
                  <c:v>0.65902777777777777</c:v>
                </c:pt>
                <c:pt idx="620">
                  <c:v>0.6635416666666667</c:v>
                </c:pt>
                <c:pt idx="621">
                  <c:v>0.65625</c:v>
                </c:pt>
                <c:pt idx="622">
                  <c:v>0.66006944444444438</c:v>
                </c:pt>
                <c:pt idx="623">
                  <c:v>0.66006944444444438</c:v>
                </c:pt>
                <c:pt idx="624">
                  <c:v>0.65902777777777777</c:v>
                </c:pt>
                <c:pt idx="625">
                  <c:v>0.65694444444444444</c:v>
                </c:pt>
                <c:pt idx="626">
                  <c:v>0.64965277777777775</c:v>
                </c:pt>
                <c:pt idx="627">
                  <c:v>0.64722222222222225</c:v>
                </c:pt>
                <c:pt idx="628">
                  <c:v>0.6621527777777777</c:v>
                </c:pt>
                <c:pt idx="629">
                  <c:v>0.52916666666666667</c:v>
                </c:pt>
                <c:pt idx="630">
                  <c:v>0.53819444444444442</c:v>
                </c:pt>
                <c:pt idx="631">
                  <c:v>0.52777777777777779</c:v>
                </c:pt>
                <c:pt idx="632">
                  <c:v>0.53125</c:v>
                </c:pt>
                <c:pt idx="633">
                  <c:v>0.52673611111111118</c:v>
                </c:pt>
                <c:pt idx="634">
                  <c:v>0.52847222222222223</c:v>
                </c:pt>
                <c:pt idx="635">
                  <c:v>0.53819444444444442</c:v>
                </c:pt>
                <c:pt idx="636">
                  <c:v>0.53298611111111116</c:v>
                </c:pt>
                <c:pt idx="637">
                  <c:v>0.53993055555555558</c:v>
                </c:pt>
                <c:pt idx="638">
                  <c:v>0.53263888888888888</c:v>
                </c:pt>
                <c:pt idx="639">
                  <c:v>0.47638888888888886</c:v>
                </c:pt>
                <c:pt idx="640">
                  <c:v>0.46840277777777778</c:v>
                </c:pt>
                <c:pt idx="641">
                  <c:v>0.47569444444444448</c:v>
                </c:pt>
                <c:pt idx="642">
                  <c:v>0.46909722222222222</c:v>
                </c:pt>
                <c:pt idx="643">
                  <c:v>0.4777777777777778</c:v>
                </c:pt>
                <c:pt idx="644">
                  <c:v>0.47465277777777781</c:v>
                </c:pt>
                <c:pt idx="645">
                  <c:v>0.47083333333333333</c:v>
                </c:pt>
                <c:pt idx="646">
                  <c:v>0.46805555555555556</c:v>
                </c:pt>
                <c:pt idx="647">
                  <c:v>0.46631944444444445</c:v>
                </c:pt>
                <c:pt idx="648">
                  <c:v>0.46840277777777778</c:v>
                </c:pt>
                <c:pt idx="649">
                  <c:v>0.43229166666666669</c:v>
                </c:pt>
                <c:pt idx="650">
                  <c:v>0.42604166666666665</c:v>
                </c:pt>
                <c:pt idx="651">
                  <c:v>0.42777777777777781</c:v>
                </c:pt>
                <c:pt idx="652">
                  <c:v>0.43125000000000002</c:v>
                </c:pt>
                <c:pt idx="653">
                  <c:v>0.42881944444444448</c:v>
                </c:pt>
                <c:pt idx="654">
                  <c:v>0.42743055555555554</c:v>
                </c:pt>
                <c:pt idx="655">
                  <c:v>0.42604166666666665</c:v>
                </c:pt>
                <c:pt idx="656">
                  <c:v>0.43229166666666669</c:v>
                </c:pt>
                <c:pt idx="657">
                  <c:v>0.42604166666666665</c:v>
                </c:pt>
                <c:pt idx="658">
                  <c:v>0.60729166666666667</c:v>
                </c:pt>
                <c:pt idx="659">
                  <c:v>0.61284722222222221</c:v>
                </c:pt>
                <c:pt idx="660">
                  <c:v>0.6152777777777777</c:v>
                </c:pt>
                <c:pt idx="661">
                  <c:v>0.62326388888888895</c:v>
                </c:pt>
                <c:pt idx="662">
                  <c:v>0.62361111111111112</c:v>
                </c:pt>
                <c:pt idx="663">
                  <c:v>0.61354166666666665</c:v>
                </c:pt>
                <c:pt idx="664">
                  <c:v>0.61250000000000004</c:v>
                </c:pt>
                <c:pt idx="665">
                  <c:v>0.62430555555555556</c:v>
                </c:pt>
                <c:pt idx="666">
                  <c:v>0.60624999999999996</c:v>
                </c:pt>
                <c:pt idx="667">
                  <c:v>0.60902777777777772</c:v>
                </c:pt>
                <c:pt idx="668">
                  <c:v>0.52256944444444442</c:v>
                </c:pt>
                <c:pt idx="669">
                  <c:v>0.51493055555555556</c:v>
                </c:pt>
                <c:pt idx="670">
                  <c:v>0.52361111111111114</c:v>
                </c:pt>
                <c:pt idx="671">
                  <c:v>0.5229166666666667</c:v>
                </c:pt>
                <c:pt idx="672">
                  <c:v>0.51180555555555551</c:v>
                </c:pt>
                <c:pt idx="673">
                  <c:v>0.51354166666666667</c:v>
                </c:pt>
                <c:pt idx="674">
                  <c:v>0.51493055555555556</c:v>
                </c:pt>
                <c:pt idx="675">
                  <c:v>0.52361111111111114</c:v>
                </c:pt>
                <c:pt idx="676">
                  <c:v>0.52048611111111109</c:v>
                </c:pt>
                <c:pt idx="677">
                  <c:v>0.51527777777777783</c:v>
                </c:pt>
                <c:pt idx="678">
                  <c:v>0.48298611111111112</c:v>
                </c:pt>
                <c:pt idx="679">
                  <c:v>0.49027777777777781</c:v>
                </c:pt>
                <c:pt idx="680">
                  <c:v>0.48020833333333335</c:v>
                </c:pt>
                <c:pt idx="681">
                  <c:v>0.4826388888888889</c:v>
                </c:pt>
                <c:pt idx="682">
                  <c:v>0.48125000000000001</c:v>
                </c:pt>
                <c:pt idx="683">
                  <c:v>0.48888888888888887</c:v>
                </c:pt>
                <c:pt idx="684">
                  <c:v>0.48541666666666666</c:v>
                </c:pt>
                <c:pt idx="685">
                  <c:v>0.48888888888888887</c:v>
                </c:pt>
                <c:pt idx="686">
                  <c:v>0.48020833333333335</c:v>
                </c:pt>
                <c:pt idx="687">
                  <c:v>0.48020833333333335</c:v>
                </c:pt>
                <c:pt idx="688">
                  <c:v>0.43645833333333334</c:v>
                </c:pt>
                <c:pt idx="689">
                  <c:v>0.44374999999999998</c:v>
                </c:pt>
                <c:pt idx="690">
                  <c:v>0.43993055555555555</c:v>
                </c:pt>
                <c:pt idx="691">
                  <c:v>0.43819444444444444</c:v>
                </c:pt>
                <c:pt idx="692">
                  <c:v>0.43784722222222222</c:v>
                </c:pt>
                <c:pt idx="693">
                  <c:v>0.43854166666666666</c:v>
                </c:pt>
                <c:pt idx="694">
                  <c:v>0.43402777777777779</c:v>
                </c:pt>
                <c:pt idx="695">
                  <c:v>0.44027777777777782</c:v>
                </c:pt>
                <c:pt idx="696">
                  <c:v>0.43437500000000001</c:v>
                </c:pt>
                <c:pt idx="697">
                  <c:v>0.43854166666666666</c:v>
                </c:pt>
                <c:pt idx="698">
                  <c:v>-1.8749999999999999E-2</c:v>
                </c:pt>
                <c:pt idx="699">
                  <c:v>0.546875</c:v>
                </c:pt>
                <c:pt idx="700">
                  <c:v>0.54965277777777777</c:v>
                </c:pt>
                <c:pt idx="701">
                  <c:v>0.54652777777777772</c:v>
                </c:pt>
                <c:pt idx="702">
                  <c:v>0.54548611111111112</c:v>
                </c:pt>
                <c:pt idx="703">
                  <c:v>0.5552083333333333</c:v>
                </c:pt>
                <c:pt idx="704">
                  <c:v>0.54479166666666667</c:v>
                </c:pt>
                <c:pt idx="705">
                  <c:v>0.54756944444444444</c:v>
                </c:pt>
                <c:pt idx="706">
                  <c:v>0.546875</c:v>
                </c:pt>
                <c:pt idx="707">
                  <c:v>0.55555555555555558</c:v>
                </c:pt>
                <c:pt idx="708">
                  <c:v>0.57465277777777779</c:v>
                </c:pt>
                <c:pt idx="709">
                  <c:v>0.56423611111111105</c:v>
                </c:pt>
                <c:pt idx="710">
                  <c:v>0.5625</c:v>
                </c:pt>
                <c:pt idx="711">
                  <c:v>0.5708333333333333</c:v>
                </c:pt>
                <c:pt idx="712">
                  <c:v>0.57534722222222223</c:v>
                </c:pt>
                <c:pt idx="713">
                  <c:v>0.57118055555555558</c:v>
                </c:pt>
                <c:pt idx="714">
                  <c:v>0.56423611111111105</c:v>
                </c:pt>
                <c:pt idx="715">
                  <c:v>0.5722222222222223</c:v>
                </c:pt>
                <c:pt idx="716">
                  <c:v>0.57361111111111107</c:v>
                </c:pt>
                <c:pt idx="717">
                  <c:v>0.57604166666666667</c:v>
                </c:pt>
                <c:pt idx="718">
                  <c:v>0.4826388888888889</c:v>
                </c:pt>
                <c:pt idx="719">
                  <c:v>0.48090277777777779</c:v>
                </c:pt>
                <c:pt idx="720">
                  <c:v>0.47743055555555552</c:v>
                </c:pt>
                <c:pt idx="721">
                  <c:v>0.47986111111111113</c:v>
                </c:pt>
                <c:pt idx="722">
                  <c:v>0.47986111111111113</c:v>
                </c:pt>
                <c:pt idx="723">
                  <c:v>0.47708333333333336</c:v>
                </c:pt>
                <c:pt idx="724">
                  <c:v>0.48506944444444444</c:v>
                </c:pt>
                <c:pt idx="725">
                  <c:v>0.47881944444444446</c:v>
                </c:pt>
                <c:pt idx="726">
                  <c:v>0.48194444444444445</c:v>
                </c:pt>
                <c:pt idx="727">
                  <c:v>0.47395833333333331</c:v>
                </c:pt>
                <c:pt idx="728">
                  <c:v>0.43194444444444446</c:v>
                </c:pt>
                <c:pt idx="729">
                  <c:v>0.43229166666666669</c:v>
                </c:pt>
                <c:pt idx="730">
                  <c:v>0.43194444444444446</c:v>
                </c:pt>
                <c:pt idx="731">
                  <c:v>0.43229166666666669</c:v>
                </c:pt>
                <c:pt idx="732">
                  <c:v>0.43645833333333334</c:v>
                </c:pt>
                <c:pt idx="733">
                  <c:v>0.43194444444444446</c:v>
                </c:pt>
                <c:pt idx="734">
                  <c:v>0.43368055555555551</c:v>
                </c:pt>
                <c:pt idx="735">
                  <c:v>0.43506944444444445</c:v>
                </c:pt>
                <c:pt idx="736">
                  <c:v>0.43368055555555551</c:v>
                </c:pt>
                <c:pt idx="737">
                  <c:v>0.43645833333333334</c:v>
                </c:pt>
                <c:pt idx="738">
                  <c:v>0.51979166666666665</c:v>
                </c:pt>
                <c:pt idx="739">
                  <c:v>0.52187499999999998</c:v>
                </c:pt>
                <c:pt idx="740">
                  <c:v>0.51493055555555556</c:v>
                </c:pt>
                <c:pt idx="741">
                  <c:v>0.51354166666666667</c:v>
                </c:pt>
                <c:pt idx="742">
                  <c:v>0.5229166666666667</c:v>
                </c:pt>
                <c:pt idx="743">
                  <c:v>0.52326388888888886</c:v>
                </c:pt>
                <c:pt idx="744">
                  <c:v>0.51111111111111118</c:v>
                </c:pt>
                <c:pt idx="745">
                  <c:v>0.51458333333333328</c:v>
                </c:pt>
                <c:pt idx="746">
                  <c:v>0.52013888888888882</c:v>
                </c:pt>
                <c:pt idx="747">
                  <c:v>0.52048611111111109</c:v>
                </c:pt>
                <c:pt idx="748">
                  <c:v>0.66249999999999998</c:v>
                </c:pt>
                <c:pt idx="749">
                  <c:v>0.67326388888888888</c:v>
                </c:pt>
                <c:pt idx="750">
                  <c:v>0.66493055555555558</c:v>
                </c:pt>
                <c:pt idx="751">
                  <c:v>0.67708333333333337</c:v>
                </c:pt>
                <c:pt idx="752">
                  <c:v>0.6635416666666667</c:v>
                </c:pt>
                <c:pt idx="753">
                  <c:v>0.66388888888888897</c:v>
                </c:pt>
                <c:pt idx="754">
                  <c:v>0.66145833333333337</c:v>
                </c:pt>
                <c:pt idx="755">
                  <c:v>0.66423611111111103</c:v>
                </c:pt>
                <c:pt idx="756">
                  <c:v>0.67291666666666672</c:v>
                </c:pt>
                <c:pt idx="757">
                  <c:v>0.67638888888888893</c:v>
                </c:pt>
                <c:pt idx="758">
                  <c:v>0.66423611111111103</c:v>
                </c:pt>
                <c:pt idx="759">
                  <c:v>0.66631944444444435</c:v>
                </c:pt>
                <c:pt idx="760">
                  <c:v>0.67673611111111109</c:v>
                </c:pt>
                <c:pt idx="761">
                  <c:v>0.67673611111111109</c:v>
                </c:pt>
                <c:pt idx="762">
                  <c:v>0.68229166666666663</c:v>
                </c:pt>
                <c:pt idx="763">
                  <c:v>0.67986111111111103</c:v>
                </c:pt>
                <c:pt idx="764">
                  <c:v>0.69166666666666665</c:v>
                </c:pt>
                <c:pt idx="765">
                  <c:v>0.68090277777777775</c:v>
                </c:pt>
                <c:pt idx="766">
                  <c:v>0.69097222222222221</c:v>
                </c:pt>
                <c:pt idx="767">
                  <c:v>0.6802083333333333</c:v>
                </c:pt>
                <c:pt idx="768">
                  <c:v>0.69270833333333337</c:v>
                </c:pt>
                <c:pt idx="769">
                  <c:v>0.67812499999999998</c:v>
                </c:pt>
                <c:pt idx="770">
                  <c:v>0.69131944444444438</c:v>
                </c:pt>
                <c:pt idx="771">
                  <c:v>0.69097222222222221</c:v>
                </c:pt>
                <c:pt idx="772">
                  <c:v>0.67986111111111103</c:v>
                </c:pt>
                <c:pt idx="773">
                  <c:v>0.69270833333333337</c:v>
                </c:pt>
                <c:pt idx="774">
                  <c:v>0.67812499999999998</c:v>
                </c:pt>
                <c:pt idx="775">
                  <c:v>0.69097222222222221</c:v>
                </c:pt>
                <c:pt idx="776">
                  <c:v>0.47847222222222219</c:v>
                </c:pt>
                <c:pt idx="777">
                  <c:v>0.4753472222222222</c:v>
                </c:pt>
                <c:pt idx="778">
                  <c:v>0.48541666666666666</c:v>
                </c:pt>
                <c:pt idx="779">
                  <c:v>0.47881944444444446</c:v>
                </c:pt>
                <c:pt idx="780">
                  <c:v>0.47847222222222219</c:v>
                </c:pt>
                <c:pt idx="781">
                  <c:v>0.47465277777777781</c:v>
                </c:pt>
                <c:pt idx="782">
                  <c:v>0.4826388888888889</c:v>
                </c:pt>
                <c:pt idx="783">
                  <c:v>0.48159722222222218</c:v>
                </c:pt>
                <c:pt idx="784">
                  <c:v>0.48194444444444445</c:v>
                </c:pt>
                <c:pt idx="785">
                  <c:v>0.48125000000000001</c:v>
                </c:pt>
                <c:pt idx="786">
                  <c:v>0.43263888888888885</c:v>
                </c:pt>
                <c:pt idx="787">
                  <c:v>0.43368055555555551</c:v>
                </c:pt>
                <c:pt idx="788">
                  <c:v>0.43298611111111113</c:v>
                </c:pt>
                <c:pt idx="789">
                  <c:v>0.43229166666666669</c:v>
                </c:pt>
                <c:pt idx="790">
                  <c:v>0.43229166666666669</c:v>
                </c:pt>
                <c:pt idx="791">
                  <c:v>0.43506944444444445</c:v>
                </c:pt>
                <c:pt idx="792">
                  <c:v>0.43298611111111113</c:v>
                </c:pt>
                <c:pt idx="793">
                  <c:v>0.51527777777777783</c:v>
                </c:pt>
                <c:pt idx="794">
                  <c:v>0.52881944444444451</c:v>
                </c:pt>
                <c:pt idx="795">
                  <c:v>0.52048611111111109</c:v>
                </c:pt>
                <c:pt idx="796">
                  <c:v>0.52638888888888891</c:v>
                </c:pt>
                <c:pt idx="797">
                  <c:v>0.52430555555555558</c:v>
                </c:pt>
                <c:pt idx="798">
                  <c:v>0.52465277777777775</c:v>
                </c:pt>
                <c:pt idx="799">
                  <c:v>0.5229166666666667</c:v>
                </c:pt>
                <c:pt idx="800">
                  <c:v>0.52152777777777781</c:v>
                </c:pt>
                <c:pt idx="801">
                  <c:v>0.52534722222222219</c:v>
                </c:pt>
                <c:pt idx="802">
                  <c:v>0.52604166666666663</c:v>
                </c:pt>
                <c:pt idx="803">
                  <c:v>0.6274305555555556</c:v>
                </c:pt>
                <c:pt idx="804">
                  <c:v>0.61597222222222225</c:v>
                </c:pt>
                <c:pt idx="805">
                  <c:v>0.63263888888888897</c:v>
                </c:pt>
                <c:pt idx="806">
                  <c:v>0.640625</c:v>
                </c:pt>
                <c:pt idx="807">
                  <c:v>0.61493055555555565</c:v>
                </c:pt>
                <c:pt idx="808">
                  <c:v>0.62673611111111105</c:v>
                </c:pt>
                <c:pt idx="809">
                  <c:v>0.63993055555555556</c:v>
                </c:pt>
                <c:pt idx="810">
                  <c:v>0.64027777777777772</c:v>
                </c:pt>
                <c:pt idx="811">
                  <c:v>0.6322916666666667</c:v>
                </c:pt>
                <c:pt idx="812">
                  <c:v>0.6309027777777777</c:v>
                </c:pt>
                <c:pt idx="813">
                  <c:v>0.52013888888888882</c:v>
                </c:pt>
                <c:pt idx="814">
                  <c:v>0.52256944444444442</c:v>
                </c:pt>
                <c:pt idx="815">
                  <c:v>0.51597222222222217</c:v>
                </c:pt>
                <c:pt idx="816">
                  <c:v>0.51597222222222217</c:v>
                </c:pt>
                <c:pt idx="817">
                  <c:v>0.52743055555555551</c:v>
                </c:pt>
                <c:pt idx="818">
                  <c:v>0.51631944444444444</c:v>
                </c:pt>
                <c:pt idx="819">
                  <c:v>0.52152777777777781</c:v>
                </c:pt>
                <c:pt idx="820">
                  <c:v>0.52847222222222223</c:v>
                </c:pt>
                <c:pt idx="821">
                  <c:v>0.52916666666666667</c:v>
                </c:pt>
                <c:pt idx="822">
                  <c:v>0.51597222222222217</c:v>
                </c:pt>
                <c:pt idx="823">
                  <c:v>0.47916666666666669</c:v>
                </c:pt>
                <c:pt idx="824">
                  <c:v>0.47916666666666669</c:v>
                </c:pt>
                <c:pt idx="825">
                  <c:v>0.48993055555555554</c:v>
                </c:pt>
                <c:pt idx="826">
                  <c:v>0.47916666666666669</c:v>
                </c:pt>
                <c:pt idx="827">
                  <c:v>0.48229166666666667</c:v>
                </c:pt>
                <c:pt idx="828">
                  <c:v>0.47951388888888885</c:v>
                </c:pt>
                <c:pt idx="829">
                  <c:v>0.48298611111111112</c:v>
                </c:pt>
                <c:pt idx="830">
                  <c:v>0.47916666666666669</c:v>
                </c:pt>
                <c:pt idx="831">
                  <c:v>0.48194444444444445</c:v>
                </c:pt>
                <c:pt idx="832">
                  <c:v>0.48645833333333333</c:v>
                </c:pt>
                <c:pt idx="833">
                  <c:v>0.43993055555555555</c:v>
                </c:pt>
                <c:pt idx="834">
                  <c:v>0.43506944444444445</c:v>
                </c:pt>
                <c:pt idx="835">
                  <c:v>0.4440972222222222</c:v>
                </c:pt>
                <c:pt idx="836">
                  <c:v>0.44270833333333331</c:v>
                </c:pt>
                <c:pt idx="837">
                  <c:v>0.43402777777777779</c:v>
                </c:pt>
                <c:pt idx="838">
                  <c:v>0.43472222222222218</c:v>
                </c:pt>
                <c:pt idx="839">
                  <c:v>0.43437500000000001</c:v>
                </c:pt>
                <c:pt idx="840">
                  <c:v>0.44062499999999999</c:v>
                </c:pt>
                <c:pt idx="841">
                  <c:v>0.44305555555555554</c:v>
                </c:pt>
                <c:pt idx="842">
                  <c:v>0.44374999999999998</c:v>
                </c:pt>
                <c:pt idx="843">
                  <c:v>0.52534722222222219</c:v>
                </c:pt>
                <c:pt idx="844">
                  <c:v>0.52847222222222223</c:v>
                </c:pt>
                <c:pt idx="845">
                  <c:v>0.51631944444444444</c:v>
                </c:pt>
                <c:pt idx="846">
                  <c:v>0.5239583333333333</c:v>
                </c:pt>
                <c:pt idx="847">
                  <c:v>0.52465277777777775</c:v>
                </c:pt>
                <c:pt idx="848">
                  <c:v>0.52048611111111109</c:v>
                </c:pt>
                <c:pt idx="849">
                  <c:v>0.52222222222222225</c:v>
                </c:pt>
                <c:pt idx="850">
                  <c:v>0.52812499999999996</c:v>
                </c:pt>
                <c:pt idx="851">
                  <c:v>0.52430555555555558</c:v>
                </c:pt>
                <c:pt idx="852">
                  <c:v>0.66145833333333337</c:v>
                </c:pt>
                <c:pt idx="853">
                  <c:v>0.64826388888888897</c:v>
                </c:pt>
                <c:pt idx="854">
                  <c:v>0.6489583333333333</c:v>
                </c:pt>
                <c:pt idx="855">
                  <c:v>0.6586805555555556</c:v>
                </c:pt>
                <c:pt idx="856">
                  <c:v>0.66006944444444438</c:v>
                </c:pt>
                <c:pt idx="857">
                  <c:v>0.64861111111111103</c:v>
                </c:pt>
                <c:pt idx="858">
                  <c:v>0.65833333333333333</c:v>
                </c:pt>
                <c:pt idx="859">
                  <c:v>0.65937500000000004</c:v>
                </c:pt>
                <c:pt idx="860">
                  <c:v>0.64826388888888897</c:v>
                </c:pt>
                <c:pt idx="861">
                  <c:v>0.65937500000000004</c:v>
                </c:pt>
                <c:pt idx="862">
                  <c:v>0.48888888888888887</c:v>
                </c:pt>
                <c:pt idx="863">
                  <c:v>0.48472222222222222</c:v>
                </c:pt>
                <c:pt idx="864">
                  <c:v>0.48472222222222222</c:v>
                </c:pt>
                <c:pt idx="865">
                  <c:v>0.47951388888888885</c:v>
                </c:pt>
                <c:pt idx="866">
                  <c:v>0.48020833333333335</c:v>
                </c:pt>
                <c:pt idx="867">
                  <c:v>0.48854166666666665</c:v>
                </c:pt>
                <c:pt idx="868">
                  <c:v>0.48020833333333335</c:v>
                </c:pt>
                <c:pt idx="869">
                  <c:v>0.48020833333333335</c:v>
                </c:pt>
                <c:pt idx="870">
                  <c:v>0.48159722222222218</c:v>
                </c:pt>
                <c:pt idx="871">
                  <c:v>0.48020833333333335</c:v>
                </c:pt>
                <c:pt idx="872">
                  <c:v>0.43645833333333334</c:v>
                </c:pt>
                <c:pt idx="873">
                  <c:v>0.4357638888888889</c:v>
                </c:pt>
                <c:pt idx="874">
                  <c:v>0.43472222222222218</c:v>
                </c:pt>
                <c:pt idx="875">
                  <c:v>0.43715277777777778</c:v>
                </c:pt>
                <c:pt idx="876">
                  <c:v>0.43993055555555555</c:v>
                </c:pt>
                <c:pt idx="877">
                  <c:v>0.43784722222222222</c:v>
                </c:pt>
                <c:pt idx="878">
                  <c:v>0.44027777777777782</c:v>
                </c:pt>
                <c:pt idx="879">
                  <c:v>0.43437500000000001</c:v>
                </c:pt>
                <c:pt idx="880">
                  <c:v>0.43993055555555555</c:v>
                </c:pt>
                <c:pt idx="881">
                  <c:v>0.4392361111111111</c:v>
                </c:pt>
                <c:pt idx="882">
                  <c:v>0</c:v>
                </c:pt>
                <c:pt idx="883">
                  <c:v>0.51944444444444449</c:v>
                </c:pt>
                <c:pt idx="884">
                  <c:v>0.52430555555555558</c:v>
                </c:pt>
                <c:pt idx="885">
                  <c:v>0.51354166666666667</c:v>
                </c:pt>
                <c:pt idx="886">
                  <c:v>0.51631944444444444</c:v>
                </c:pt>
                <c:pt idx="887">
                  <c:v>0.51145833333333335</c:v>
                </c:pt>
                <c:pt idx="888">
                  <c:v>0.51111111111111118</c:v>
                </c:pt>
                <c:pt idx="889">
                  <c:v>0.51458333333333328</c:v>
                </c:pt>
                <c:pt idx="890">
                  <c:v>0.51493055555555556</c:v>
                </c:pt>
                <c:pt idx="891">
                  <c:v>0.52256944444444442</c:v>
                </c:pt>
                <c:pt idx="892">
                  <c:v>0.65694444444444444</c:v>
                </c:pt>
                <c:pt idx="893">
                  <c:v>0.64861111111111103</c:v>
                </c:pt>
                <c:pt idx="894">
                  <c:v>0.65729166666666672</c:v>
                </c:pt>
                <c:pt idx="895">
                  <c:v>0.66111111111111109</c:v>
                </c:pt>
                <c:pt idx="896">
                  <c:v>0.64861111111111103</c:v>
                </c:pt>
                <c:pt idx="897">
                  <c:v>0.66041666666666665</c:v>
                </c:pt>
                <c:pt idx="898">
                  <c:v>0.65694444444444444</c:v>
                </c:pt>
                <c:pt idx="899">
                  <c:v>0.64965277777777775</c:v>
                </c:pt>
                <c:pt idx="900">
                  <c:v>0.65763888888888888</c:v>
                </c:pt>
                <c:pt idx="901">
                  <c:v>0.6586805555555556</c:v>
                </c:pt>
                <c:pt idx="902">
                  <c:v>0.64861111111111103</c:v>
                </c:pt>
                <c:pt idx="903">
                  <c:v>0.65625</c:v>
                </c:pt>
                <c:pt idx="904">
                  <c:v>0.64861111111111103</c:v>
                </c:pt>
                <c:pt idx="905">
                  <c:v>0.45902777777777781</c:v>
                </c:pt>
                <c:pt idx="906">
                  <c:v>0.46180555555555552</c:v>
                </c:pt>
                <c:pt idx="907">
                  <c:v>0.45937499999999998</c:v>
                </c:pt>
                <c:pt idx="908">
                  <c:v>0.46631944444444445</c:v>
                </c:pt>
                <c:pt idx="909">
                  <c:v>0.45555555555555555</c:v>
                </c:pt>
                <c:pt idx="910">
                  <c:v>0.46458333333333335</c:v>
                </c:pt>
                <c:pt idx="911">
                  <c:v>0.46597222222222218</c:v>
                </c:pt>
                <c:pt idx="912">
                  <c:v>0.46458333333333335</c:v>
                </c:pt>
                <c:pt idx="913">
                  <c:v>0.45729166666666665</c:v>
                </c:pt>
                <c:pt idx="914">
                  <c:v>0.46458333333333335</c:v>
                </c:pt>
                <c:pt idx="915">
                  <c:v>0.41909722222222218</c:v>
                </c:pt>
                <c:pt idx="916">
                  <c:v>0.41840277777777779</c:v>
                </c:pt>
                <c:pt idx="917">
                  <c:v>0.41770833333333335</c:v>
                </c:pt>
                <c:pt idx="918">
                  <c:v>0.42534722222222221</c:v>
                </c:pt>
                <c:pt idx="919">
                  <c:v>0.42465277777777782</c:v>
                </c:pt>
                <c:pt idx="920">
                  <c:v>0.42048611111111112</c:v>
                </c:pt>
                <c:pt idx="921">
                  <c:v>0.42673611111111115</c:v>
                </c:pt>
                <c:pt idx="922">
                  <c:v>0.41805555555555551</c:v>
                </c:pt>
                <c:pt idx="923">
                  <c:v>0.41805555555555551</c:v>
                </c:pt>
                <c:pt idx="924">
                  <c:v>0.67604166666666665</c:v>
                </c:pt>
                <c:pt idx="925">
                  <c:v>0.69062500000000004</c:v>
                </c:pt>
                <c:pt idx="926">
                  <c:v>0.68298611111111107</c:v>
                </c:pt>
                <c:pt idx="927">
                  <c:v>0.69201388888888893</c:v>
                </c:pt>
                <c:pt idx="928">
                  <c:v>0.6777777777777777</c:v>
                </c:pt>
                <c:pt idx="929">
                  <c:v>0.67708333333333337</c:v>
                </c:pt>
                <c:pt idx="930">
                  <c:v>0.6791666666666667</c:v>
                </c:pt>
                <c:pt idx="931">
                  <c:v>0.69201388888888893</c:v>
                </c:pt>
                <c:pt idx="932">
                  <c:v>0.69201388888888893</c:v>
                </c:pt>
                <c:pt idx="933">
                  <c:v>0.69409722222222225</c:v>
                </c:pt>
                <c:pt idx="934">
                  <c:v>0.52604166666666663</c:v>
                </c:pt>
                <c:pt idx="935">
                  <c:v>0.52256944444444442</c:v>
                </c:pt>
                <c:pt idx="936">
                  <c:v>0.52881944444444451</c:v>
                </c:pt>
                <c:pt idx="937">
                  <c:v>0.52465277777777775</c:v>
                </c:pt>
                <c:pt idx="938">
                  <c:v>0.5229166666666667</c:v>
                </c:pt>
                <c:pt idx="939">
                  <c:v>0.53020833333333328</c:v>
                </c:pt>
                <c:pt idx="940">
                  <c:v>0.52256944444444442</c:v>
                </c:pt>
                <c:pt idx="941">
                  <c:v>0.53229166666666672</c:v>
                </c:pt>
                <c:pt idx="942">
                  <c:v>0.53680555555555565</c:v>
                </c:pt>
                <c:pt idx="943">
                  <c:v>0.52847222222222223</c:v>
                </c:pt>
                <c:pt idx="944">
                  <c:v>0.47743055555555552</c:v>
                </c:pt>
                <c:pt idx="945">
                  <c:v>0.48229166666666667</c:v>
                </c:pt>
                <c:pt idx="946">
                  <c:v>0.48055555555555551</c:v>
                </c:pt>
                <c:pt idx="947">
                  <c:v>0.48090277777777779</c:v>
                </c:pt>
                <c:pt idx="948">
                  <c:v>0.48090277777777779</c:v>
                </c:pt>
                <c:pt idx="949">
                  <c:v>0.48020833333333335</c:v>
                </c:pt>
                <c:pt idx="950">
                  <c:v>0.48298611111111112</c:v>
                </c:pt>
                <c:pt idx="951">
                  <c:v>0.48125000000000001</c:v>
                </c:pt>
                <c:pt idx="952">
                  <c:v>0.47326388888888887</c:v>
                </c:pt>
                <c:pt idx="953">
                  <c:v>0.47187499999999999</c:v>
                </c:pt>
                <c:pt idx="954">
                  <c:v>0.4284722222222222</c:v>
                </c:pt>
                <c:pt idx="955">
                  <c:v>0.42951388888888886</c:v>
                </c:pt>
                <c:pt idx="956">
                  <c:v>0.42430555555555555</c:v>
                </c:pt>
                <c:pt idx="957">
                  <c:v>0.42777777777777781</c:v>
                </c:pt>
                <c:pt idx="958">
                  <c:v>0.42430555555555555</c:v>
                </c:pt>
                <c:pt idx="959">
                  <c:v>0.42499999999999999</c:v>
                </c:pt>
                <c:pt idx="960">
                  <c:v>0.42465277777777782</c:v>
                </c:pt>
                <c:pt idx="961">
                  <c:v>0.52777777777777779</c:v>
                </c:pt>
                <c:pt idx="962">
                  <c:v>0.52777777777777779</c:v>
                </c:pt>
                <c:pt idx="963">
                  <c:v>0.54201388888888891</c:v>
                </c:pt>
                <c:pt idx="964">
                  <c:v>0.53090277777777783</c:v>
                </c:pt>
                <c:pt idx="965">
                  <c:v>0.5385416666666667</c:v>
                </c:pt>
                <c:pt idx="966">
                  <c:v>0.53298611111111116</c:v>
                </c:pt>
                <c:pt idx="967">
                  <c:v>0.52812499999999996</c:v>
                </c:pt>
                <c:pt idx="968">
                  <c:v>0.53888888888888897</c:v>
                </c:pt>
                <c:pt idx="969">
                  <c:v>0.53923611111111103</c:v>
                </c:pt>
                <c:pt idx="970">
                  <c:v>0.52916666666666667</c:v>
                </c:pt>
                <c:pt idx="971">
                  <c:v>0.46562500000000001</c:v>
                </c:pt>
                <c:pt idx="972">
                  <c:v>0.4670138888888889</c:v>
                </c:pt>
                <c:pt idx="973">
                  <c:v>0.4704861111111111</c:v>
                </c:pt>
                <c:pt idx="974">
                  <c:v>0.47083333333333333</c:v>
                </c:pt>
                <c:pt idx="975">
                  <c:v>0.46562500000000001</c:v>
                </c:pt>
                <c:pt idx="976">
                  <c:v>0.4670138888888889</c:v>
                </c:pt>
                <c:pt idx="977">
                  <c:v>0.46562500000000001</c:v>
                </c:pt>
                <c:pt idx="978">
                  <c:v>0.46562500000000001</c:v>
                </c:pt>
                <c:pt idx="979">
                  <c:v>0.47326388888888887</c:v>
                </c:pt>
                <c:pt idx="980">
                  <c:v>0.46840277777777778</c:v>
                </c:pt>
                <c:pt idx="981">
                  <c:v>0.50034722222222217</c:v>
                </c:pt>
                <c:pt idx="982">
                  <c:v>0.4982638888888889</c:v>
                </c:pt>
                <c:pt idx="983">
                  <c:v>0.49930555555555556</c:v>
                </c:pt>
                <c:pt idx="984">
                  <c:v>0.49895833333333334</c:v>
                </c:pt>
                <c:pt idx="985">
                  <c:v>0.49861111111111112</c:v>
                </c:pt>
                <c:pt idx="986">
                  <c:v>0.50798611111111114</c:v>
                </c:pt>
                <c:pt idx="987">
                  <c:v>0.50694444444444442</c:v>
                </c:pt>
                <c:pt idx="988">
                  <c:v>0.50277777777777777</c:v>
                </c:pt>
                <c:pt idx="989">
                  <c:v>0.50069444444444444</c:v>
                </c:pt>
                <c:pt idx="990">
                  <c:v>0.49861111111111112</c:v>
                </c:pt>
                <c:pt idx="991">
                  <c:v>0.58854166666666663</c:v>
                </c:pt>
                <c:pt idx="992">
                  <c:v>0.578125</c:v>
                </c:pt>
                <c:pt idx="993">
                  <c:v>0.58958333333333335</c:v>
                </c:pt>
                <c:pt idx="994">
                  <c:v>0.57430555555555562</c:v>
                </c:pt>
                <c:pt idx="995">
                  <c:v>0.57430555555555562</c:v>
                </c:pt>
                <c:pt idx="996">
                  <c:v>0.57534722222222223</c:v>
                </c:pt>
                <c:pt idx="997">
                  <c:v>0.57708333333333328</c:v>
                </c:pt>
                <c:pt idx="998">
                  <c:v>0.58090277777777777</c:v>
                </c:pt>
                <c:pt idx="999">
                  <c:v>0.58229166666666665</c:v>
                </c:pt>
                <c:pt idx="1000">
                  <c:v>0.58020833333333333</c:v>
                </c:pt>
                <c:pt idx="1001">
                  <c:v>0.55868055555555562</c:v>
                </c:pt>
                <c:pt idx="1002">
                  <c:v>0.54513888888888895</c:v>
                </c:pt>
                <c:pt idx="1003">
                  <c:v>0.546875</c:v>
                </c:pt>
                <c:pt idx="1004">
                  <c:v>0.55729166666666663</c:v>
                </c:pt>
                <c:pt idx="1005">
                  <c:v>0.546875</c:v>
                </c:pt>
                <c:pt idx="1006">
                  <c:v>0.54548611111111112</c:v>
                </c:pt>
                <c:pt idx="1007">
                  <c:v>0.5444444444444444</c:v>
                </c:pt>
                <c:pt idx="1008">
                  <c:v>0.54895833333333333</c:v>
                </c:pt>
                <c:pt idx="1009">
                  <c:v>0.5444444444444444</c:v>
                </c:pt>
                <c:pt idx="1010">
                  <c:v>0.54895833333333333</c:v>
                </c:pt>
                <c:pt idx="1011">
                  <c:v>0.48368055555555556</c:v>
                </c:pt>
                <c:pt idx="1012">
                  <c:v>0.48749999999999999</c:v>
                </c:pt>
                <c:pt idx="1013">
                  <c:v>0.48229166666666667</c:v>
                </c:pt>
                <c:pt idx="1014">
                  <c:v>0.48888888888888887</c:v>
                </c:pt>
                <c:pt idx="1015">
                  <c:v>0.48229166666666667</c:v>
                </c:pt>
                <c:pt idx="1016">
                  <c:v>0.48784722222222221</c:v>
                </c:pt>
                <c:pt idx="1017">
                  <c:v>0.48194444444444445</c:v>
                </c:pt>
                <c:pt idx="1018">
                  <c:v>0.48645833333333333</c:v>
                </c:pt>
                <c:pt idx="1019">
                  <c:v>0.48993055555555554</c:v>
                </c:pt>
                <c:pt idx="1020">
                  <c:v>0.48888888888888887</c:v>
                </c:pt>
                <c:pt idx="1021">
                  <c:v>0.89548611111111109</c:v>
                </c:pt>
                <c:pt idx="1022">
                  <c:v>0.89722222222222225</c:v>
                </c:pt>
                <c:pt idx="1023">
                  <c:v>0.89409722222222221</c:v>
                </c:pt>
                <c:pt idx="1024">
                  <c:v>0.8989583333333333</c:v>
                </c:pt>
                <c:pt idx="1025">
                  <c:v>0.89375000000000004</c:v>
                </c:pt>
                <c:pt idx="1026">
                  <c:v>0.89965277777777775</c:v>
                </c:pt>
                <c:pt idx="1027">
                  <c:v>0.89826388888888897</c:v>
                </c:pt>
                <c:pt idx="1028">
                  <c:v>0.89409722222222221</c:v>
                </c:pt>
                <c:pt idx="1029">
                  <c:v>0.8822916666666667</c:v>
                </c:pt>
                <c:pt idx="1030">
                  <c:v>0.90937500000000004</c:v>
                </c:pt>
                <c:pt idx="1031">
                  <c:v>0.69166666666666665</c:v>
                </c:pt>
                <c:pt idx="1032">
                  <c:v>0.68958333333333333</c:v>
                </c:pt>
                <c:pt idx="1033">
                  <c:v>0.67395833333333333</c:v>
                </c:pt>
                <c:pt idx="1034">
                  <c:v>0.67812499999999998</c:v>
                </c:pt>
                <c:pt idx="1035">
                  <c:v>0.68229166666666663</c:v>
                </c:pt>
                <c:pt idx="1036">
                  <c:v>0.6802083333333333</c:v>
                </c:pt>
                <c:pt idx="1037">
                  <c:v>0.68090277777777775</c:v>
                </c:pt>
                <c:pt idx="1038">
                  <c:v>0.69027777777777777</c:v>
                </c:pt>
                <c:pt idx="1039">
                  <c:v>0.69027777777777777</c:v>
                </c:pt>
                <c:pt idx="1040">
                  <c:v>0.6899305555555556</c:v>
                </c:pt>
                <c:pt idx="1041">
                  <c:v>0.60659722222222223</c:v>
                </c:pt>
                <c:pt idx="1042">
                  <c:v>0.5913194444444444</c:v>
                </c:pt>
                <c:pt idx="1043">
                  <c:v>0.59479166666666672</c:v>
                </c:pt>
                <c:pt idx="1044">
                  <c:v>0.59722222222222221</c:v>
                </c:pt>
                <c:pt idx="1045">
                  <c:v>0.5913194444444444</c:v>
                </c:pt>
                <c:pt idx="1046">
                  <c:v>0.59513888888888888</c:v>
                </c:pt>
                <c:pt idx="1047">
                  <c:v>0.59826388888888893</c:v>
                </c:pt>
                <c:pt idx="1048">
                  <c:v>0.59479166666666672</c:v>
                </c:pt>
                <c:pt idx="1049">
                  <c:v>0.5996527777777777</c:v>
                </c:pt>
                <c:pt idx="1050">
                  <c:v>0.59930555555555565</c:v>
                </c:pt>
                <c:pt idx="1051">
                  <c:v>0.5229166666666667</c:v>
                </c:pt>
                <c:pt idx="1052">
                  <c:v>0.52500000000000002</c:v>
                </c:pt>
                <c:pt idx="1053">
                  <c:v>0.52326388888888886</c:v>
                </c:pt>
                <c:pt idx="1054">
                  <c:v>0.51493055555555556</c:v>
                </c:pt>
                <c:pt idx="1055">
                  <c:v>0.51701388888888888</c:v>
                </c:pt>
                <c:pt idx="1056">
                  <c:v>0.51493055555555556</c:v>
                </c:pt>
                <c:pt idx="1057">
                  <c:v>0.51979166666666665</c:v>
                </c:pt>
                <c:pt idx="1058">
                  <c:v>0.52430555555555558</c:v>
                </c:pt>
                <c:pt idx="1059">
                  <c:v>0.52118055555555554</c:v>
                </c:pt>
                <c:pt idx="1060">
                  <c:v>0.51805555555555549</c:v>
                </c:pt>
                <c:pt idx="1061">
                  <c:v>0.64409722222222221</c:v>
                </c:pt>
                <c:pt idx="1062">
                  <c:v>0.65798611111111105</c:v>
                </c:pt>
                <c:pt idx="1063">
                  <c:v>0.64826388888888897</c:v>
                </c:pt>
                <c:pt idx="1064">
                  <c:v>0.64965277777777775</c:v>
                </c:pt>
                <c:pt idx="1065">
                  <c:v>0.64444444444444438</c:v>
                </c:pt>
                <c:pt idx="1066">
                  <c:v>0.64409722222222221</c:v>
                </c:pt>
                <c:pt idx="1067">
                  <c:v>0.64201388888888888</c:v>
                </c:pt>
                <c:pt idx="1068">
                  <c:v>0.64131944444444444</c:v>
                </c:pt>
                <c:pt idx="1069">
                  <c:v>0.64513888888888893</c:v>
                </c:pt>
                <c:pt idx="1070">
                  <c:v>0.64166666666666672</c:v>
                </c:pt>
                <c:pt idx="1071">
                  <c:v>0.9121527777777777</c:v>
                </c:pt>
                <c:pt idx="1072">
                  <c:v>0.91423611111111103</c:v>
                </c:pt>
                <c:pt idx="1073">
                  <c:v>0.92847222222222225</c:v>
                </c:pt>
                <c:pt idx="1074">
                  <c:v>0.91145833333333337</c:v>
                </c:pt>
                <c:pt idx="1075">
                  <c:v>0.93090277777777775</c:v>
                </c:pt>
                <c:pt idx="1076">
                  <c:v>0.91493055555555558</c:v>
                </c:pt>
                <c:pt idx="1077">
                  <c:v>0.91493055555555558</c:v>
                </c:pt>
                <c:pt idx="1078">
                  <c:v>0.93090277777777775</c:v>
                </c:pt>
                <c:pt idx="1079">
                  <c:v>0.91562500000000002</c:v>
                </c:pt>
                <c:pt idx="1080">
                  <c:v>0.93090277777777775</c:v>
                </c:pt>
                <c:pt idx="1081">
                  <c:v>0.48020833333333335</c:v>
                </c:pt>
                <c:pt idx="1082">
                  <c:v>0.48159722222222218</c:v>
                </c:pt>
                <c:pt idx="1083">
                  <c:v>0.4861111111111111</c:v>
                </c:pt>
                <c:pt idx="1084">
                  <c:v>0.48576388888888888</c:v>
                </c:pt>
                <c:pt idx="1085">
                  <c:v>0.48055555555555551</c:v>
                </c:pt>
                <c:pt idx="1086">
                  <c:v>0.48298611111111112</c:v>
                </c:pt>
                <c:pt idx="1087">
                  <c:v>0.48229166666666667</c:v>
                </c:pt>
                <c:pt idx="1088">
                  <c:v>0.48090277777777779</c:v>
                </c:pt>
                <c:pt idx="1089">
                  <c:v>0.48715277777777782</c:v>
                </c:pt>
                <c:pt idx="1090">
                  <c:v>0.4861111111111111</c:v>
                </c:pt>
                <c:pt idx="1091">
                  <c:v>0.43993055555555555</c:v>
                </c:pt>
                <c:pt idx="1092">
                  <c:v>0.43437500000000001</c:v>
                </c:pt>
                <c:pt idx="1093">
                  <c:v>0.43993055555555555</c:v>
                </c:pt>
                <c:pt idx="1094">
                  <c:v>0.4440972222222222</c:v>
                </c:pt>
                <c:pt idx="1095">
                  <c:v>0.44201388888888887</c:v>
                </c:pt>
                <c:pt idx="1096">
                  <c:v>0.43506944444444445</c:v>
                </c:pt>
                <c:pt idx="1097">
                  <c:v>0.43854166666666666</c:v>
                </c:pt>
                <c:pt idx="1098">
                  <c:v>0.44166666666666665</c:v>
                </c:pt>
                <c:pt idx="1099">
                  <c:v>0.44236111111111115</c:v>
                </c:pt>
                <c:pt idx="1100">
                  <c:v>0</c:v>
                </c:pt>
                <c:pt idx="1101">
                  <c:v>0.55486111111111103</c:v>
                </c:pt>
                <c:pt idx="1102">
                  <c:v>0.54409722222222223</c:v>
                </c:pt>
                <c:pt idx="1103">
                  <c:v>0.54270833333333335</c:v>
                </c:pt>
                <c:pt idx="1104">
                  <c:v>0.5493055555555556</c:v>
                </c:pt>
                <c:pt idx="1105">
                  <c:v>0.54756944444444444</c:v>
                </c:pt>
                <c:pt idx="1106">
                  <c:v>0.54409722222222223</c:v>
                </c:pt>
                <c:pt idx="1107">
                  <c:v>0.54409722222222223</c:v>
                </c:pt>
                <c:pt idx="1108">
                  <c:v>0.54861111111111105</c:v>
                </c:pt>
                <c:pt idx="1109">
                  <c:v>0.55625000000000002</c:v>
                </c:pt>
                <c:pt idx="1110">
                  <c:v>0.54583333333333328</c:v>
                </c:pt>
                <c:pt idx="1111">
                  <c:v>0.7284722222222223</c:v>
                </c:pt>
                <c:pt idx="1112">
                  <c:v>0.72951388888888891</c:v>
                </c:pt>
                <c:pt idx="1113">
                  <c:v>0.72777777777777775</c:v>
                </c:pt>
                <c:pt idx="1114">
                  <c:v>0.72777777777777775</c:v>
                </c:pt>
                <c:pt idx="1115">
                  <c:v>0.73090277777777779</c:v>
                </c:pt>
                <c:pt idx="1116">
                  <c:v>0.72916666666666663</c:v>
                </c:pt>
                <c:pt idx="1117">
                  <c:v>0.72777777777777775</c:v>
                </c:pt>
                <c:pt idx="1118">
                  <c:v>0.72569444444444442</c:v>
                </c:pt>
                <c:pt idx="1119">
                  <c:v>0.7284722222222223</c:v>
                </c:pt>
                <c:pt idx="1120">
                  <c:v>0.72951388888888891</c:v>
                </c:pt>
                <c:pt idx="1121">
                  <c:v>0.56284722222222228</c:v>
                </c:pt>
                <c:pt idx="1122">
                  <c:v>0.56458333333333333</c:v>
                </c:pt>
                <c:pt idx="1123">
                  <c:v>0.57743055555555556</c:v>
                </c:pt>
                <c:pt idx="1124">
                  <c:v>0.56354166666666672</c:v>
                </c:pt>
                <c:pt idx="1125">
                  <c:v>0.57499999999999996</c:v>
                </c:pt>
                <c:pt idx="1126">
                  <c:v>0.56631944444444438</c:v>
                </c:pt>
                <c:pt idx="1127">
                  <c:v>0.56284722222222228</c:v>
                </c:pt>
                <c:pt idx="1128">
                  <c:v>0.57743055555555556</c:v>
                </c:pt>
                <c:pt idx="1129">
                  <c:v>0.56458333333333333</c:v>
                </c:pt>
                <c:pt idx="1130">
                  <c:v>0.56562500000000004</c:v>
                </c:pt>
                <c:pt idx="1131">
                  <c:v>0.56423611111111105</c:v>
                </c:pt>
                <c:pt idx="1132">
                  <c:v>0.57395833333333335</c:v>
                </c:pt>
                <c:pt idx="1133">
                  <c:v>0.57256944444444435</c:v>
                </c:pt>
                <c:pt idx="1134">
                  <c:v>0.57361111111111107</c:v>
                </c:pt>
                <c:pt idx="1135">
                  <c:v>0.57291666666666663</c:v>
                </c:pt>
                <c:pt idx="1136">
                  <c:v>0.57395833333333335</c:v>
                </c:pt>
                <c:pt idx="1137">
                  <c:v>0.57395833333333335</c:v>
                </c:pt>
                <c:pt idx="1138">
                  <c:v>0.56527777777777777</c:v>
                </c:pt>
                <c:pt idx="1139">
                  <c:v>0.57743055555555556</c:v>
                </c:pt>
                <c:pt idx="1140">
                  <c:v>0.56423611111111105</c:v>
                </c:pt>
                <c:pt idx="1141">
                  <c:v>0.57326388888888891</c:v>
                </c:pt>
                <c:pt idx="1142">
                  <c:v>0.56562500000000004</c:v>
                </c:pt>
                <c:pt idx="1143">
                  <c:v>0.5625</c:v>
                </c:pt>
                <c:pt idx="1144">
                  <c:v>0.56597222222222221</c:v>
                </c:pt>
                <c:pt idx="1145">
                  <c:v>0.57777777777777772</c:v>
                </c:pt>
                <c:pt idx="1146">
                  <c:v>0.56423611111111105</c:v>
                </c:pt>
                <c:pt idx="1147">
                  <c:v>0.57604166666666667</c:v>
                </c:pt>
                <c:pt idx="1148">
                  <c:v>0.57361111111111107</c:v>
                </c:pt>
                <c:pt idx="1149">
                  <c:v>0.56388888888888888</c:v>
                </c:pt>
                <c:pt idx="1150">
                  <c:v>0.5649305555555556</c:v>
                </c:pt>
                <c:pt idx="1151">
                  <c:v>0.57465277777777779</c:v>
                </c:pt>
                <c:pt idx="1152">
                  <c:v>0.57708333333333328</c:v>
                </c:pt>
                <c:pt idx="1153">
                  <c:v>0.57048611111111103</c:v>
                </c:pt>
                <c:pt idx="1154">
                  <c:v>0.56597222222222221</c:v>
                </c:pt>
                <c:pt idx="1155">
                  <c:v>0.57326388888888891</c:v>
                </c:pt>
                <c:pt idx="1156">
                  <c:v>0.56284722222222228</c:v>
                </c:pt>
                <c:pt idx="1157">
                  <c:v>0.56631944444444438</c:v>
                </c:pt>
                <c:pt idx="1158">
                  <c:v>0.57361111111111107</c:v>
                </c:pt>
                <c:pt idx="1159">
                  <c:v>0.57638888888888895</c:v>
                </c:pt>
                <c:pt idx="1160">
                  <c:v>0.57187500000000002</c:v>
                </c:pt>
                <c:pt idx="1161">
                  <c:v>0.56284722222222228</c:v>
                </c:pt>
                <c:pt idx="1162">
                  <c:v>0.57395833333333335</c:v>
                </c:pt>
                <c:pt idx="1163">
                  <c:v>0.56631944444444438</c:v>
                </c:pt>
                <c:pt idx="1164">
                  <c:v>0.57743055555555556</c:v>
                </c:pt>
                <c:pt idx="1165">
                  <c:v>0.57361111111111107</c:v>
                </c:pt>
                <c:pt idx="1166">
                  <c:v>0.56354166666666672</c:v>
                </c:pt>
                <c:pt idx="1167">
                  <c:v>0.5625</c:v>
                </c:pt>
                <c:pt idx="1168">
                  <c:v>0.57326388888888891</c:v>
                </c:pt>
                <c:pt idx="1169">
                  <c:v>0.56423611111111105</c:v>
                </c:pt>
                <c:pt idx="1170">
                  <c:v>0.57465277777777779</c:v>
                </c:pt>
                <c:pt idx="1171">
                  <c:v>0.57361111111111107</c:v>
                </c:pt>
                <c:pt idx="1172">
                  <c:v>0.57777777777777772</c:v>
                </c:pt>
                <c:pt idx="1173">
                  <c:v>0.56284722222222228</c:v>
                </c:pt>
                <c:pt idx="1174">
                  <c:v>0.56423611111111105</c:v>
                </c:pt>
                <c:pt idx="1175">
                  <c:v>0.5649305555555556</c:v>
                </c:pt>
                <c:pt idx="1176">
                  <c:v>0.57395833333333335</c:v>
                </c:pt>
                <c:pt idx="1177">
                  <c:v>0.57326388888888891</c:v>
                </c:pt>
                <c:pt idx="1178">
                  <c:v>0.57430555555555562</c:v>
                </c:pt>
                <c:pt idx="1179">
                  <c:v>0.56215277777777772</c:v>
                </c:pt>
                <c:pt idx="1180">
                  <c:v>0.57326388888888891</c:v>
                </c:pt>
                <c:pt idx="1181">
                  <c:v>0.57118055555555558</c:v>
                </c:pt>
                <c:pt idx="1182">
                  <c:v>0.56354166666666672</c:v>
                </c:pt>
                <c:pt idx="1183">
                  <c:v>0.57291666666666663</c:v>
                </c:pt>
                <c:pt idx="1184">
                  <c:v>0.57743055555555556</c:v>
                </c:pt>
                <c:pt idx="1185">
                  <c:v>0.57604166666666667</c:v>
                </c:pt>
                <c:pt idx="1186">
                  <c:v>0.56631944444444438</c:v>
                </c:pt>
                <c:pt idx="1187">
                  <c:v>0.56527777777777777</c:v>
                </c:pt>
                <c:pt idx="1188">
                  <c:v>0.56562500000000004</c:v>
                </c:pt>
                <c:pt idx="1189">
                  <c:v>0.5708333333333333</c:v>
                </c:pt>
                <c:pt idx="1190">
                  <c:v>0.56631944444444438</c:v>
                </c:pt>
                <c:pt idx="1191">
                  <c:v>0.57291666666666663</c:v>
                </c:pt>
                <c:pt idx="1192">
                  <c:v>0.57395833333333335</c:v>
                </c:pt>
                <c:pt idx="1193">
                  <c:v>0.57499999999999996</c:v>
                </c:pt>
                <c:pt idx="1194">
                  <c:v>0.57152777777777775</c:v>
                </c:pt>
                <c:pt idx="1195">
                  <c:v>0.5625</c:v>
                </c:pt>
                <c:pt idx="1196">
                  <c:v>0.56284722222222228</c:v>
                </c:pt>
                <c:pt idx="1197">
                  <c:v>0.57708333333333328</c:v>
                </c:pt>
                <c:pt idx="1198">
                  <c:v>0.57326388888888891</c:v>
                </c:pt>
                <c:pt idx="1199">
                  <c:v>0.57152777777777775</c:v>
                </c:pt>
                <c:pt idx="1200">
                  <c:v>0.57499999999999996</c:v>
                </c:pt>
                <c:pt idx="1201">
                  <c:v>0.57361111111111107</c:v>
                </c:pt>
                <c:pt idx="1202">
                  <c:v>0.57638888888888895</c:v>
                </c:pt>
                <c:pt idx="1203">
                  <c:v>0.57395833333333335</c:v>
                </c:pt>
                <c:pt idx="1204">
                  <c:v>0.56527777777777777</c:v>
                </c:pt>
                <c:pt idx="1205">
                  <c:v>0.57743055555555556</c:v>
                </c:pt>
                <c:pt idx="1206">
                  <c:v>0.57291666666666663</c:v>
                </c:pt>
                <c:pt idx="1207">
                  <c:v>0.57708333333333328</c:v>
                </c:pt>
                <c:pt idx="1208">
                  <c:v>0.57187500000000002</c:v>
                </c:pt>
                <c:pt idx="1209">
                  <c:v>0.57395833333333335</c:v>
                </c:pt>
                <c:pt idx="1210">
                  <c:v>0.40937499999999999</c:v>
                </c:pt>
                <c:pt idx="1211">
                  <c:v>0.40243055555555551</c:v>
                </c:pt>
                <c:pt idx="1212">
                  <c:v>0.40069444444444446</c:v>
                </c:pt>
                <c:pt idx="1213">
                  <c:v>0.40729166666666666</c:v>
                </c:pt>
                <c:pt idx="1214">
                  <c:v>0.41041666666666665</c:v>
                </c:pt>
                <c:pt idx="1215">
                  <c:v>0.40625</c:v>
                </c:pt>
                <c:pt idx="1216">
                  <c:v>0.4045138888888889</c:v>
                </c:pt>
                <c:pt idx="1217">
                  <c:v>0.40104166666666669</c:v>
                </c:pt>
                <c:pt idx="1218">
                  <c:v>0.40034722222222219</c:v>
                </c:pt>
                <c:pt idx="1219">
                  <c:v>0.41076388888888887</c:v>
                </c:pt>
                <c:pt idx="1220">
                  <c:v>3.8704861111111111</c:v>
                </c:pt>
                <c:pt idx="1221">
                  <c:v>0.38090277777777781</c:v>
                </c:pt>
                <c:pt idx="1222">
                  <c:v>0.38298611111111114</c:v>
                </c:pt>
                <c:pt idx="1223">
                  <c:v>0.38124999999999998</c:v>
                </c:pt>
                <c:pt idx="1224">
                  <c:v>0.38298611111111114</c:v>
                </c:pt>
                <c:pt idx="1225">
                  <c:v>0.37986111111111115</c:v>
                </c:pt>
                <c:pt idx="1226">
                  <c:v>0.37777777777777782</c:v>
                </c:pt>
                <c:pt idx="1227">
                  <c:v>0.37743055555555555</c:v>
                </c:pt>
                <c:pt idx="1228">
                  <c:v>0.37743055555555555</c:v>
                </c:pt>
                <c:pt idx="1229">
                  <c:v>0.37743055555555555</c:v>
                </c:pt>
                <c:pt idx="1230">
                  <c:v>0.38090277777777781</c:v>
                </c:pt>
                <c:pt idx="1231">
                  <c:v>0.4621527777777778</c:v>
                </c:pt>
                <c:pt idx="1232">
                  <c:v>0.45694444444444449</c:v>
                </c:pt>
                <c:pt idx="1233">
                  <c:v>0.45381944444444444</c:v>
                </c:pt>
                <c:pt idx="1234">
                  <c:v>0.45729166666666665</c:v>
                </c:pt>
                <c:pt idx="1235">
                  <c:v>0.46111111111111114</c:v>
                </c:pt>
                <c:pt idx="1236">
                  <c:v>0.46076388888888886</c:v>
                </c:pt>
                <c:pt idx="1237">
                  <c:v>0.45416666666666666</c:v>
                </c:pt>
                <c:pt idx="1238">
                  <c:v>0.45729166666666665</c:v>
                </c:pt>
                <c:pt idx="1239">
                  <c:v>0.45624999999999999</c:v>
                </c:pt>
                <c:pt idx="1240">
                  <c:v>0.46250000000000002</c:v>
                </c:pt>
                <c:pt idx="1241">
                  <c:v>0.59444444444444444</c:v>
                </c:pt>
                <c:pt idx="1242">
                  <c:v>0.59895833333333337</c:v>
                </c:pt>
                <c:pt idx="1243">
                  <c:v>0.59895833333333337</c:v>
                </c:pt>
                <c:pt idx="1244">
                  <c:v>0.59444444444444444</c:v>
                </c:pt>
                <c:pt idx="1245">
                  <c:v>0.59375</c:v>
                </c:pt>
                <c:pt idx="1246">
                  <c:v>0.60555555555555562</c:v>
                </c:pt>
                <c:pt idx="1247">
                  <c:v>0.59687500000000004</c:v>
                </c:pt>
                <c:pt idx="1248">
                  <c:v>0.59270833333333328</c:v>
                </c:pt>
                <c:pt idx="1249">
                  <c:v>0.59305555555555556</c:v>
                </c:pt>
                <c:pt idx="1250">
                  <c:v>0.59409722222222228</c:v>
                </c:pt>
                <c:pt idx="1251">
                  <c:v>0.46979166666666666</c:v>
                </c:pt>
                <c:pt idx="1252">
                  <c:v>0.47604166666666664</c:v>
                </c:pt>
                <c:pt idx="1253">
                  <c:v>0.46631944444444445</c:v>
                </c:pt>
                <c:pt idx="1254">
                  <c:v>0.4704861111111111</c:v>
                </c:pt>
                <c:pt idx="1255">
                  <c:v>0.4753472222222222</c:v>
                </c:pt>
                <c:pt idx="1256">
                  <c:v>0.4753472222222222</c:v>
                </c:pt>
                <c:pt idx="1257">
                  <c:v>0.47743055555555552</c:v>
                </c:pt>
                <c:pt idx="1258">
                  <c:v>0.47083333333333333</c:v>
                </c:pt>
                <c:pt idx="1259">
                  <c:v>0.46875</c:v>
                </c:pt>
                <c:pt idx="1260">
                  <c:v>0.46875</c:v>
                </c:pt>
                <c:pt idx="1261">
                  <c:v>0.43125000000000002</c:v>
                </c:pt>
                <c:pt idx="1262">
                  <c:v>0.42743055555555554</c:v>
                </c:pt>
                <c:pt idx="1263">
                  <c:v>0.4309027777777778</c:v>
                </c:pt>
                <c:pt idx="1264">
                  <c:v>0.42743055555555554</c:v>
                </c:pt>
                <c:pt idx="1265">
                  <c:v>0.43194444444444446</c:v>
                </c:pt>
                <c:pt idx="1266">
                  <c:v>0.43298611111111113</c:v>
                </c:pt>
                <c:pt idx="1267">
                  <c:v>0.43159722222222219</c:v>
                </c:pt>
                <c:pt idx="1268">
                  <c:v>0.43020833333333336</c:v>
                </c:pt>
                <c:pt idx="1269">
                  <c:v>0.43159722222222219</c:v>
                </c:pt>
                <c:pt idx="1270">
                  <c:v>0.42743055555555554</c:v>
                </c:pt>
                <c:pt idx="1271">
                  <c:v>0.5722222222222223</c:v>
                </c:pt>
                <c:pt idx="1272">
                  <c:v>0.56527777777777777</c:v>
                </c:pt>
                <c:pt idx="1273">
                  <c:v>0.56180555555555556</c:v>
                </c:pt>
                <c:pt idx="1274">
                  <c:v>0.56215277777777772</c:v>
                </c:pt>
                <c:pt idx="1275">
                  <c:v>0.55972222222222223</c:v>
                </c:pt>
                <c:pt idx="1276">
                  <c:v>0.56111111111111112</c:v>
                </c:pt>
                <c:pt idx="1277">
                  <c:v>0.55937499999999996</c:v>
                </c:pt>
                <c:pt idx="1278">
                  <c:v>0.57361111111111107</c:v>
                </c:pt>
                <c:pt idx="1279">
                  <c:v>0.56527777777777777</c:v>
                </c:pt>
                <c:pt idx="1280">
                  <c:v>0.57291666666666663</c:v>
                </c:pt>
                <c:pt idx="1281">
                  <c:v>0.54791666666666672</c:v>
                </c:pt>
                <c:pt idx="1282">
                  <c:v>0.53923611111111103</c:v>
                </c:pt>
                <c:pt idx="1283">
                  <c:v>0.54305555555555562</c:v>
                </c:pt>
                <c:pt idx="1284">
                  <c:v>0.5444444444444444</c:v>
                </c:pt>
                <c:pt idx="1285">
                  <c:v>0.5395833333333333</c:v>
                </c:pt>
                <c:pt idx="1286">
                  <c:v>0.53923611111111103</c:v>
                </c:pt>
                <c:pt idx="1287">
                  <c:v>0.53993055555555558</c:v>
                </c:pt>
                <c:pt idx="1288">
                  <c:v>0.54965277777777777</c:v>
                </c:pt>
                <c:pt idx="1289">
                  <c:v>0.54409722222222223</c:v>
                </c:pt>
                <c:pt idx="1290">
                  <c:v>0.53923611111111103</c:v>
                </c:pt>
                <c:pt idx="1291">
                  <c:v>0.61284722222222221</c:v>
                </c:pt>
                <c:pt idx="1292">
                  <c:v>0.61493055555555565</c:v>
                </c:pt>
                <c:pt idx="1293">
                  <c:v>0.62152777777777779</c:v>
                </c:pt>
                <c:pt idx="1294">
                  <c:v>0.61423611111111109</c:v>
                </c:pt>
                <c:pt idx="1295">
                  <c:v>0.60833333333333328</c:v>
                </c:pt>
                <c:pt idx="1296">
                  <c:v>0.61215277777777777</c:v>
                </c:pt>
                <c:pt idx="1297">
                  <c:v>0.62152777777777779</c:v>
                </c:pt>
                <c:pt idx="1298">
                  <c:v>0.61041666666666672</c:v>
                </c:pt>
                <c:pt idx="1299">
                  <c:v>0.61423611111111109</c:v>
                </c:pt>
                <c:pt idx="1300">
                  <c:v>0.61319444444444438</c:v>
                </c:pt>
                <c:pt idx="1301">
                  <c:v>0.5229166666666667</c:v>
                </c:pt>
                <c:pt idx="1302">
                  <c:v>0.52222222222222225</c:v>
                </c:pt>
                <c:pt idx="1303">
                  <c:v>0.52881944444444451</c:v>
                </c:pt>
                <c:pt idx="1304">
                  <c:v>0.52847222222222223</c:v>
                </c:pt>
                <c:pt idx="1305">
                  <c:v>0.52326388888888886</c:v>
                </c:pt>
                <c:pt idx="1306">
                  <c:v>0.52361111111111114</c:v>
                </c:pt>
                <c:pt idx="1307">
                  <c:v>0.52430555555555558</c:v>
                </c:pt>
                <c:pt idx="1308">
                  <c:v>0.52430555555555558</c:v>
                </c:pt>
                <c:pt idx="1309">
                  <c:v>0.53229166666666672</c:v>
                </c:pt>
                <c:pt idx="1310">
                  <c:v>0.52430555555555558</c:v>
                </c:pt>
                <c:pt idx="1311">
                  <c:v>0.42881944444444448</c:v>
                </c:pt>
                <c:pt idx="1312">
                  <c:v>0.42534722222222221</c:v>
                </c:pt>
                <c:pt idx="1313">
                  <c:v>0.42569444444444449</c:v>
                </c:pt>
                <c:pt idx="1314">
                  <c:v>0.42083333333333334</c:v>
                </c:pt>
                <c:pt idx="1315">
                  <c:v>0.42534722222222221</c:v>
                </c:pt>
                <c:pt idx="1316">
                  <c:v>0.42881944444444448</c:v>
                </c:pt>
                <c:pt idx="1317">
                  <c:v>0.42048611111111112</c:v>
                </c:pt>
                <c:pt idx="1318">
                  <c:v>0.42708333333333331</c:v>
                </c:pt>
                <c:pt idx="1319">
                  <c:v>0.42534722222222221</c:v>
                </c:pt>
                <c:pt idx="1320">
                  <c:v>0.43020833333333336</c:v>
                </c:pt>
                <c:pt idx="1321">
                  <c:v>0.39861111111111114</c:v>
                </c:pt>
                <c:pt idx="1322">
                  <c:v>0.39826388888888886</c:v>
                </c:pt>
                <c:pt idx="1323">
                  <c:v>0.39791666666666664</c:v>
                </c:pt>
                <c:pt idx="1324">
                  <c:v>0.39583333333333331</c:v>
                </c:pt>
                <c:pt idx="1325">
                  <c:v>0.39791666666666664</c:v>
                </c:pt>
                <c:pt idx="1326">
                  <c:v>0.39583333333333331</c:v>
                </c:pt>
                <c:pt idx="1327">
                  <c:v>0.39548611111111115</c:v>
                </c:pt>
                <c:pt idx="1328">
                  <c:v>0.39895833333333336</c:v>
                </c:pt>
                <c:pt idx="1329">
                  <c:v>0.39756944444444448</c:v>
                </c:pt>
                <c:pt idx="1330">
                  <c:v>0</c:v>
                </c:pt>
                <c:pt idx="1331">
                  <c:v>0.48159722222222218</c:v>
                </c:pt>
                <c:pt idx="1332">
                  <c:v>0.47881944444444446</c:v>
                </c:pt>
                <c:pt idx="1333">
                  <c:v>0.4826388888888889</c:v>
                </c:pt>
                <c:pt idx="1334">
                  <c:v>0.47847222222222219</c:v>
                </c:pt>
                <c:pt idx="1335">
                  <c:v>0.47881944444444446</c:v>
                </c:pt>
                <c:pt idx="1336">
                  <c:v>0.4777777777777778</c:v>
                </c:pt>
                <c:pt idx="1337">
                  <c:v>0.47847222222222219</c:v>
                </c:pt>
                <c:pt idx="1338">
                  <c:v>0.48715277777777782</c:v>
                </c:pt>
                <c:pt idx="1339">
                  <c:v>0.47708333333333336</c:v>
                </c:pt>
                <c:pt idx="1340">
                  <c:v>0.48541666666666666</c:v>
                </c:pt>
                <c:pt idx="1341">
                  <c:v>0.48784722222222221</c:v>
                </c:pt>
                <c:pt idx="1342">
                  <c:v>0.4777777777777778</c:v>
                </c:pt>
                <c:pt idx="1343">
                  <c:v>0.48958333333333331</c:v>
                </c:pt>
                <c:pt idx="1344">
                  <c:v>0.48715277777777782</c:v>
                </c:pt>
                <c:pt idx="1345">
                  <c:v>0.48506944444444444</c:v>
                </c:pt>
                <c:pt idx="1346">
                  <c:v>0.48229166666666667</c:v>
                </c:pt>
                <c:pt idx="1347">
                  <c:v>0.47916666666666669</c:v>
                </c:pt>
                <c:pt idx="1348">
                  <c:v>0.48749999999999999</c:v>
                </c:pt>
                <c:pt idx="1349">
                  <c:v>0.47916666666666669</c:v>
                </c:pt>
                <c:pt idx="1350">
                  <c:v>0.48680555555555555</c:v>
                </c:pt>
                <c:pt idx="1351">
                  <c:v>0.50243055555555549</c:v>
                </c:pt>
                <c:pt idx="1352">
                  <c:v>0.50277777777777777</c:v>
                </c:pt>
                <c:pt idx="1353">
                  <c:v>0.49965277777777778</c:v>
                </c:pt>
                <c:pt idx="1354">
                  <c:v>0.4982638888888889</c:v>
                </c:pt>
                <c:pt idx="1355">
                  <c:v>0.49583333333333335</c:v>
                </c:pt>
                <c:pt idx="1356">
                  <c:v>0.50659722222222225</c:v>
                </c:pt>
                <c:pt idx="1357">
                  <c:v>0.49583333333333335</c:v>
                </c:pt>
                <c:pt idx="1358">
                  <c:v>0.50659722222222225</c:v>
                </c:pt>
                <c:pt idx="1359">
                  <c:v>0.49618055555555551</c:v>
                </c:pt>
                <c:pt idx="1360">
                  <c:v>0.49895833333333334</c:v>
                </c:pt>
                <c:pt idx="1361">
                  <c:v>0.45798611111111115</c:v>
                </c:pt>
                <c:pt idx="1362">
                  <c:v>0.45381944444444444</c:v>
                </c:pt>
                <c:pt idx="1363">
                  <c:v>0.44791666666666669</c:v>
                </c:pt>
                <c:pt idx="1364">
                  <c:v>0.44861111111111113</c:v>
                </c:pt>
                <c:pt idx="1365">
                  <c:v>0.44583333333333336</c:v>
                </c:pt>
                <c:pt idx="1366">
                  <c:v>0.44583333333333336</c:v>
                </c:pt>
                <c:pt idx="1367">
                  <c:v>0.45381944444444444</c:v>
                </c:pt>
                <c:pt idx="1368">
                  <c:v>0.44583333333333336</c:v>
                </c:pt>
                <c:pt idx="1369">
                  <c:v>0.45729166666666665</c:v>
                </c:pt>
                <c:pt idx="1370">
                  <c:v>0.45416666666666666</c:v>
                </c:pt>
                <c:pt idx="1371">
                  <c:v>0.74895833333333328</c:v>
                </c:pt>
                <c:pt idx="1372">
                  <c:v>0.73298611111111112</c:v>
                </c:pt>
                <c:pt idx="1373">
                  <c:v>0.74930555555555556</c:v>
                </c:pt>
                <c:pt idx="1374">
                  <c:v>0.75937500000000002</c:v>
                </c:pt>
                <c:pt idx="1375">
                  <c:v>0.74826388888888895</c:v>
                </c:pt>
                <c:pt idx="1376">
                  <c:v>0.74305555555555558</c:v>
                </c:pt>
                <c:pt idx="1377">
                  <c:v>0.73298611111111112</c:v>
                </c:pt>
                <c:pt idx="1378">
                  <c:v>0.74340277777777775</c:v>
                </c:pt>
                <c:pt idx="1379">
                  <c:v>0.74722222222222223</c:v>
                </c:pt>
                <c:pt idx="1380">
                  <c:v>0.75937500000000002</c:v>
                </c:pt>
                <c:pt idx="1381">
                  <c:v>0.421875</c:v>
                </c:pt>
                <c:pt idx="1382">
                  <c:v>0.42465277777777782</c:v>
                </c:pt>
                <c:pt idx="1383">
                  <c:v>0.41979166666666667</c:v>
                </c:pt>
                <c:pt idx="1384">
                  <c:v>0.41909722222222218</c:v>
                </c:pt>
                <c:pt idx="1385">
                  <c:v>0.42465277777777782</c:v>
                </c:pt>
                <c:pt idx="1386">
                  <c:v>0.42048611111111112</c:v>
                </c:pt>
                <c:pt idx="1387">
                  <c:v>0.41249999999999998</c:v>
                </c:pt>
                <c:pt idx="1388">
                  <c:v>0.42118055555555556</c:v>
                </c:pt>
                <c:pt idx="1389">
                  <c:v>0.41979166666666667</c:v>
                </c:pt>
                <c:pt idx="1390">
                  <c:v>0.42326388888888888</c:v>
                </c:pt>
                <c:pt idx="1391">
                  <c:v>0.40381944444444445</c:v>
                </c:pt>
                <c:pt idx="1392">
                  <c:v>0.37604166666666666</c:v>
                </c:pt>
                <c:pt idx="1393">
                  <c:v>0.37638888888888888</c:v>
                </c:pt>
                <c:pt idx="1394">
                  <c:v>0.37187500000000001</c:v>
                </c:pt>
                <c:pt idx="1395">
                  <c:v>0.37395833333333334</c:v>
                </c:pt>
                <c:pt idx="1396">
                  <c:v>0.37256944444444445</c:v>
                </c:pt>
                <c:pt idx="1397">
                  <c:v>0.3684027777777778</c:v>
                </c:pt>
                <c:pt idx="1398">
                  <c:v>0.37395833333333334</c:v>
                </c:pt>
                <c:pt idx="1399">
                  <c:v>0.3684027777777778</c:v>
                </c:pt>
                <c:pt idx="1400">
                  <c:v>0.375</c:v>
                </c:pt>
                <c:pt idx="1401">
                  <c:v>0.74131944444444442</c:v>
                </c:pt>
                <c:pt idx="1402">
                  <c:v>0.74340277777777775</c:v>
                </c:pt>
                <c:pt idx="1403">
                  <c:v>0.73298611111111112</c:v>
                </c:pt>
                <c:pt idx="1404">
                  <c:v>0.74201388888888897</c:v>
                </c:pt>
                <c:pt idx="1405">
                  <c:v>0.72673611111111103</c:v>
                </c:pt>
                <c:pt idx="1406">
                  <c:v>0.72881944444444435</c:v>
                </c:pt>
                <c:pt idx="1407">
                  <c:v>0.74444444444444435</c:v>
                </c:pt>
                <c:pt idx="1408">
                  <c:v>0.72951388888888891</c:v>
                </c:pt>
                <c:pt idx="1409">
                  <c:v>0.7270833333333333</c:v>
                </c:pt>
                <c:pt idx="1410">
                  <c:v>0.7270833333333333</c:v>
                </c:pt>
                <c:pt idx="1411">
                  <c:v>0.7270833333333333</c:v>
                </c:pt>
                <c:pt idx="1412">
                  <c:v>0.57187500000000002</c:v>
                </c:pt>
                <c:pt idx="1413">
                  <c:v>0.57187500000000002</c:v>
                </c:pt>
                <c:pt idx="1414">
                  <c:v>0.58923611111111107</c:v>
                </c:pt>
                <c:pt idx="1415">
                  <c:v>0.5864583333333333</c:v>
                </c:pt>
                <c:pt idx="1416">
                  <c:v>0.57743055555555556</c:v>
                </c:pt>
                <c:pt idx="1417">
                  <c:v>0.58854166666666663</c:v>
                </c:pt>
                <c:pt idx="1418">
                  <c:v>0.57638888888888895</c:v>
                </c:pt>
                <c:pt idx="1419">
                  <c:v>0.57326388888888891</c:v>
                </c:pt>
                <c:pt idx="1420">
                  <c:v>0.57395833333333335</c:v>
                </c:pt>
                <c:pt idx="1421">
                  <c:v>0.57291666666666663</c:v>
                </c:pt>
                <c:pt idx="1422">
                  <c:v>0.60624999999999996</c:v>
                </c:pt>
                <c:pt idx="1423">
                  <c:v>0.5996527777777777</c:v>
                </c:pt>
                <c:pt idx="1424">
                  <c:v>0.59756944444444438</c:v>
                </c:pt>
                <c:pt idx="1425">
                  <c:v>0.61041666666666672</c:v>
                </c:pt>
                <c:pt idx="1426">
                  <c:v>0.59687500000000004</c:v>
                </c:pt>
                <c:pt idx="1427">
                  <c:v>0.60520833333333335</c:v>
                </c:pt>
                <c:pt idx="1428">
                  <c:v>0.61006944444444444</c:v>
                </c:pt>
                <c:pt idx="1429">
                  <c:v>0.5996527777777777</c:v>
                </c:pt>
                <c:pt idx="1430">
                  <c:v>0.60520833333333335</c:v>
                </c:pt>
                <c:pt idx="1431">
                  <c:v>0.6118055555555556</c:v>
                </c:pt>
                <c:pt idx="1432">
                  <c:v>0.61215277777777777</c:v>
                </c:pt>
                <c:pt idx="1433">
                  <c:v>0.49965277777777778</c:v>
                </c:pt>
                <c:pt idx="1434">
                  <c:v>0.50312500000000004</c:v>
                </c:pt>
                <c:pt idx="1435">
                  <c:v>0.50416666666666665</c:v>
                </c:pt>
                <c:pt idx="1436">
                  <c:v>0.49652777777777779</c:v>
                </c:pt>
                <c:pt idx="1437">
                  <c:v>0.49722222222222218</c:v>
                </c:pt>
                <c:pt idx="1438">
                  <c:v>0.50520833333333337</c:v>
                </c:pt>
                <c:pt idx="1439">
                  <c:v>0.4982638888888889</c:v>
                </c:pt>
                <c:pt idx="1440">
                  <c:v>0.49756944444444445</c:v>
                </c:pt>
                <c:pt idx="1441">
                  <c:v>0.49652777777777779</c:v>
                </c:pt>
                <c:pt idx="1442">
                  <c:v>0.49965277777777778</c:v>
                </c:pt>
                <c:pt idx="1443">
                  <c:v>0.51423611111111112</c:v>
                </c:pt>
                <c:pt idx="1444">
                  <c:v>0.50555555555555554</c:v>
                </c:pt>
                <c:pt idx="1445">
                  <c:v>0.51493055555555556</c:v>
                </c:pt>
                <c:pt idx="1446">
                  <c:v>0.50659722222222225</c:v>
                </c:pt>
                <c:pt idx="1447">
                  <c:v>0.51597222222222217</c:v>
                </c:pt>
                <c:pt idx="1448">
                  <c:v>0.515625</c:v>
                </c:pt>
                <c:pt idx="1449">
                  <c:v>0.51388888888888884</c:v>
                </c:pt>
                <c:pt idx="1450">
                  <c:v>0.50694444444444442</c:v>
                </c:pt>
                <c:pt idx="1451">
                  <c:v>0.51215277777777779</c:v>
                </c:pt>
                <c:pt idx="1452">
                  <c:v>0.50451388888888882</c:v>
                </c:pt>
                <c:pt idx="1453">
                  <c:v>0.50416666666666665</c:v>
                </c:pt>
                <c:pt idx="1454">
                  <c:v>0.4309027777777778</c:v>
                </c:pt>
                <c:pt idx="1455">
                  <c:v>0.4309027777777778</c:v>
                </c:pt>
                <c:pt idx="1456">
                  <c:v>0.4309027777777778</c:v>
                </c:pt>
                <c:pt idx="1457">
                  <c:v>0.4309027777777778</c:v>
                </c:pt>
                <c:pt idx="1458">
                  <c:v>0.44166666666666665</c:v>
                </c:pt>
                <c:pt idx="1459">
                  <c:v>0.4440972222222222</c:v>
                </c:pt>
                <c:pt idx="1460">
                  <c:v>0.43263888888888885</c:v>
                </c:pt>
                <c:pt idx="1461">
                  <c:v>0.4309027777777778</c:v>
                </c:pt>
                <c:pt idx="1462">
                  <c:v>0.43958333333333333</c:v>
                </c:pt>
                <c:pt idx="1463">
                  <c:v>0.44131944444444449</c:v>
                </c:pt>
                <c:pt idx="1464">
                  <c:v>0.35312500000000002</c:v>
                </c:pt>
                <c:pt idx="1465">
                  <c:v>0.35694444444444445</c:v>
                </c:pt>
                <c:pt idx="1466">
                  <c:v>0.35312500000000002</c:v>
                </c:pt>
                <c:pt idx="1467">
                  <c:v>0.3611111111111111</c:v>
                </c:pt>
                <c:pt idx="1468">
                  <c:v>0.36041666666666666</c:v>
                </c:pt>
                <c:pt idx="1469">
                  <c:v>0.36284722222222221</c:v>
                </c:pt>
                <c:pt idx="1470">
                  <c:v>0.35659722222222218</c:v>
                </c:pt>
                <c:pt idx="1471">
                  <c:v>0.35312500000000002</c:v>
                </c:pt>
                <c:pt idx="1472">
                  <c:v>0.36076388888888888</c:v>
                </c:pt>
                <c:pt idx="1473">
                  <c:v>0.35694444444444445</c:v>
                </c:pt>
                <c:pt idx="1474">
                  <c:v>-0.1673611111111111</c:v>
                </c:pt>
                <c:pt idx="1475">
                  <c:v>0.32916666666666666</c:v>
                </c:pt>
                <c:pt idx="1476">
                  <c:v>0.32604166666666667</c:v>
                </c:pt>
                <c:pt idx="1477">
                  <c:v>0.32604166666666667</c:v>
                </c:pt>
                <c:pt idx="1478">
                  <c:v>0.32847222222222222</c:v>
                </c:pt>
                <c:pt idx="1479">
                  <c:v>0.32534722222222218</c:v>
                </c:pt>
                <c:pt idx="1480">
                  <c:v>0.32604166666666667</c:v>
                </c:pt>
                <c:pt idx="1481">
                  <c:v>0.33263888888888887</c:v>
                </c:pt>
                <c:pt idx="1482">
                  <c:v>0.32916666666666666</c:v>
                </c:pt>
                <c:pt idx="1483">
                  <c:v>0.32534722222222218</c:v>
                </c:pt>
                <c:pt idx="1484">
                  <c:v>0.33194444444444449</c:v>
                </c:pt>
                <c:pt idx="1485">
                  <c:v>0.32534722222222218</c:v>
                </c:pt>
                <c:pt idx="1486">
                  <c:v>0.32534722222222218</c:v>
                </c:pt>
                <c:pt idx="1487">
                  <c:v>0.50381944444444449</c:v>
                </c:pt>
                <c:pt idx="1488">
                  <c:v>0.49375000000000002</c:v>
                </c:pt>
                <c:pt idx="1489">
                  <c:v>0.49583333333333335</c:v>
                </c:pt>
                <c:pt idx="1490">
                  <c:v>0.49687500000000001</c:v>
                </c:pt>
                <c:pt idx="1491">
                  <c:v>0.49548611111111113</c:v>
                </c:pt>
                <c:pt idx="1492">
                  <c:v>0.49270833333333336</c:v>
                </c:pt>
                <c:pt idx="1493">
                  <c:v>0.49687500000000001</c:v>
                </c:pt>
                <c:pt idx="1494">
                  <c:v>0.50138888888888888</c:v>
                </c:pt>
                <c:pt idx="1495">
                  <c:v>0.50381944444444449</c:v>
                </c:pt>
                <c:pt idx="1496">
                  <c:v>0.4982638888888889</c:v>
                </c:pt>
                <c:pt idx="1497">
                  <c:v>0.44270833333333331</c:v>
                </c:pt>
                <c:pt idx="1498">
                  <c:v>0.44756944444444446</c:v>
                </c:pt>
                <c:pt idx="1499">
                  <c:v>0.44513888888888886</c:v>
                </c:pt>
                <c:pt idx="1500">
                  <c:v>0.44270833333333331</c:v>
                </c:pt>
                <c:pt idx="1501">
                  <c:v>0.45520833333333333</c:v>
                </c:pt>
                <c:pt idx="1502">
                  <c:v>0.45451388888888888</c:v>
                </c:pt>
                <c:pt idx="1503">
                  <c:v>0.44270833333333331</c:v>
                </c:pt>
                <c:pt idx="1504">
                  <c:v>0.44444444444444448</c:v>
                </c:pt>
                <c:pt idx="1505">
                  <c:v>0.44270833333333331</c:v>
                </c:pt>
                <c:pt idx="1506">
                  <c:v>0.44270833333333331</c:v>
                </c:pt>
                <c:pt idx="1507">
                  <c:v>0.45937499999999998</c:v>
                </c:pt>
                <c:pt idx="1508">
                  <c:v>0.45694444444444449</c:v>
                </c:pt>
                <c:pt idx="1509">
                  <c:v>0.46354166666666669</c:v>
                </c:pt>
                <c:pt idx="1510">
                  <c:v>0.46493055555555551</c:v>
                </c:pt>
                <c:pt idx="1511">
                  <c:v>0.45624999999999999</c:v>
                </c:pt>
                <c:pt idx="1512">
                  <c:v>0.46354166666666669</c:v>
                </c:pt>
                <c:pt idx="1513">
                  <c:v>0.46284722222222219</c:v>
                </c:pt>
                <c:pt idx="1514">
                  <c:v>0.46319444444444446</c:v>
                </c:pt>
                <c:pt idx="1515">
                  <c:v>0.4621527777777778</c:v>
                </c:pt>
                <c:pt idx="1516">
                  <c:v>0.46423611111111113</c:v>
                </c:pt>
                <c:pt idx="1517">
                  <c:v>0.42465277777777782</c:v>
                </c:pt>
                <c:pt idx="1518">
                  <c:v>0.42048611111111112</c:v>
                </c:pt>
                <c:pt idx="1519">
                  <c:v>0.42326388888888888</c:v>
                </c:pt>
                <c:pt idx="1520">
                  <c:v>0.42118055555555556</c:v>
                </c:pt>
                <c:pt idx="1521">
                  <c:v>0.41979166666666667</c:v>
                </c:pt>
                <c:pt idx="1522">
                  <c:v>0.4236111111111111</c:v>
                </c:pt>
                <c:pt idx="1523">
                  <c:v>0.42395833333333333</c:v>
                </c:pt>
                <c:pt idx="1524">
                  <c:v>0.42604166666666665</c:v>
                </c:pt>
                <c:pt idx="1525">
                  <c:v>0.42326388888888888</c:v>
                </c:pt>
                <c:pt idx="1526">
                  <c:v>0.41840277777777779</c:v>
                </c:pt>
                <c:pt idx="1527">
                  <c:v>0.44374999999999998</c:v>
                </c:pt>
                <c:pt idx="1528">
                  <c:v>0.44097222222222221</c:v>
                </c:pt>
                <c:pt idx="1529">
                  <c:v>0.44305555555555554</c:v>
                </c:pt>
                <c:pt idx="1530">
                  <c:v>0.44687500000000002</c:v>
                </c:pt>
                <c:pt idx="1531">
                  <c:v>0.44965277777777779</c:v>
                </c:pt>
                <c:pt idx="1532">
                  <c:v>0.4465277777777778</c:v>
                </c:pt>
                <c:pt idx="1533">
                  <c:v>0.44861111111111113</c:v>
                </c:pt>
                <c:pt idx="1534">
                  <c:v>0.44756944444444446</c:v>
                </c:pt>
                <c:pt idx="1535">
                  <c:v>0.44201388888888887</c:v>
                </c:pt>
                <c:pt idx="1536">
                  <c:v>0.44965277777777779</c:v>
                </c:pt>
                <c:pt idx="1537">
                  <c:v>0.40833333333333333</c:v>
                </c:pt>
                <c:pt idx="1538">
                  <c:v>0.41111111111111115</c:v>
                </c:pt>
                <c:pt idx="1539">
                  <c:v>0.41423611111111114</c:v>
                </c:pt>
                <c:pt idx="1540">
                  <c:v>0.40833333333333333</c:v>
                </c:pt>
                <c:pt idx="1541">
                  <c:v>0.41631944444444446</c:v>
                </c:pt>
                <c:pt idx="1542">
                  <c:v>0.41493055555555552</c:v>
                </c:pt>
                <c:pt idx="1543">
                  <c:v>0.4128472222222222</c:v>
                </c:pt>
                <c:pt idx="1544">
                  <c:v>0.40833333333333333</c:v>
                </c:pt>
                <c:pt idx="1545">
                  <c:v>0.41111111111111115</c:v>
                </c:pt>
                <c:pt idx="1546">
                  <c:v>0.41597222222222219</c:v>
                </c:pt>
                <c:pt idx="1547">
                  <c:v>0.54479166666666667</c:v>
                </c:pt>
                <c:pt idx="1548">
                  <c:v>0.54548611111111112</c:v>
                </c:pt>
                <c:pt idx="1549">
                  <c:v>0.5444444444444444</c:v>
                </c:pt>
                <c:pt idx="1550">
                  <c:v>0.53819444444444442</c:v>
                </c:pt>
                <c:pt idx="1551">
                  <c:v>0.5385416666666667</c:v>
                </c:pt>
                <c:pt idx="1552">
                  <c:v>0.5385416666666667</c:v>
                </c:pt>
                <c:pt idx="1553">
                  <c:v>0.54062500000000002</c:v>
                </c:pt>
                <c:pt idx="1554">
                  <c:v>0.5385416666666667</c:v>
                </c:pt>
                <c:pt idx="1555">
                  <c:v>0.54965277777777777</c:v>
                </c:pt>
                <c:pt idx="1556">
                  <c:v>0.53993055555555558</c:v>
                </c:pt>
                <c:pt idx="1557">
                  <c:v>0.47847222222222219</c:v>
                </c:pt>
                <c:pt idx="1558">
                  <c:v>0.48159722222222218</c:v>
                </c:pt>
                <c:pt idx="1559">
                  <c:v>0.47881944444444446</c:v>
                </c:pt>
                <c:pt idx="1560">
                  <c:v>0.48368055555555556</c:v>
                </c:pt>
                <c:pt idx="1561">
                  <c:v>0.48194444444444445</c:v>
                </c:pt>
                <c:pt idx="1562">
                  <c:v>0.48125000000000001</c:v>
                </c:pt>
                <c:pt idx="1563">
                  <c:v>0.48194444444444445</c:v>
                </c:pt>
                <c:pt idx="1564">
                  <c:v>0.47812500000000002</c:v>
                </c:pt>
                <c:pt idx="1565">
                  <c:v>0.47812500000000002</c:v>
                </c:pt>
                <c:pt idx="1566">
                  <c:v>0.48506944444444444</c:v>
                </c:pt>
                <c:pt idx="1567">
                  <c:v>0.56180555555555556</c:v>
                </c:pt>
                <c:pt idx="1568">
                  <c:v>0.57256944444444435</c:v>
                </c:pt>
                <c:pt idx="1569">
                  <c:v>0.57534722222222223</c:v>
                </c:pt>
                <c:pt idx="1570">
                  <c:v>0.56562500000000004</c:v>
                </c:pt>
                <c:pt idx="1571">
                  <c:v>0.56354166666666672</c:v>
                </c:pt>
                <c:pt idx="1572">
                  <c:v>0.57395833333333335</c:v>
                </c:pt>
                <c:pt idx="1573">
                  <c:v>0.57499999999999996</c:v>
                </c:pt>
                <c:pt idx="1574">
                  <c:v>0.56354166666666672</c:v>
                </c:pt>
                <c:pt idx="1575">
                  <c:v>0.57326388888888891</c:v>
                </c:pt>
                <c:pt idx="1576">
                  <c:v>0.57395833333333335</c:v>
                </c:pt>
                <c:pt idx="1577">
                  <c:v>0.58958333333333335</c:v>
                </c:pt>
                <c:pt idx="1578">
                  <c:v>0.59687500000000004</c:v>
                </c:pt>
                <c:pt idx="1579">
                  <c:v>0.59583333333333333</c:v>
                </c:pt>
                <c:pt idx="1580">
                  <c:v>0.59340277777777772</c:v>
                </c:pt>
                <c:pt idx="1581">
                  <c:v>0.59027777777777779</c:v>
                </c:pt>
                <c:pt idx="1582">
                  <c:v>0.59687500000000004</c:v>
                </c:pt>
                <c:pt idx="1583">
                  <c:v>0.58958333333333335</c:v>
                </c:pt>
                <c:pt idx="1584">
                  <c:v>0.58958333333333335</c:v>
                </c:pt>
                <c:pt idx="1585">
                  <c:v>0.58958333333333335</c:v>
                </c:pt>
                <c:pt idx="1586">
                  <c:v>0.5961805555555556</c:v>
                </c:pt>
                <c:pt idx="1587">
                  <c:v>0.41909722222222218</c:v>
                </c:pt>
                <c:pt idx="1588">
                  <c:v>0.42916666666666664</c:v>
                </c:pt>
                <c:pt idx="1589">
                  <c:v>0.41979166666666667</c:v>
                </c:pt>
                <c:pt idx="1590">
                  <c:v>0.42604166666666665</c:v>
                </c:pt>
                <c:pt idx="1591">
                  <c:v>0.42534722222222221</c:v>
                </c:pt>
                <c:pt idx="1592">
                  <c:v>0.42430555555555555</c:v>
                </c:pt>
                <c:pt idx="1593">
                  <c:v>0.42326388888888888</c:v>
                </c:pt>
                <c:pt idx="1594">
                  <c:v>0.42083333333333334</c:v>
                </c:pt>
                <c:pt idx="1595">
                  <c:v>0.42326388888888888</c:v>
                </c:pt>
                <c:pt idx="1596">
                  <c:v>0.41909722222222218</c:v>
                </c:pt>
                <c:pt idx="1597">
                  <c:v>0.44583333333333336</c:v>
                </c:pt>
                <c:pt idx="1598">
                  <c:v>0.44479166666666664</c:v>
                </c:pt>
                <c:pt idx="1599">
                  <c:v>0.44548611111111114</c:v>
                </c:pt>
                <c:pt idx="1600">
                  <c:v>0.44513888888888886</c:v>
                </c:pt>
                <c:pt idx="1601">
                  <c:v>0.44826388888888885</c:v>
                </c:pt>
                <c:pt idx="1602">
                  <c:v>0.45104166666666667</c:v>
                </c:pt>
                <c:pt idx="1603">
                  <c:v>0.45451388888888888</c:v>
                </c:pt>
                <c:pt idx="1604">
                  <c:v>0.44444444444444448</c:v>
                </c:pt>
                <c:pt idx="1605">
                  <c:v>0.4513888888888889</c:v>
                </c:pt>
                <c:pt idx="1606">
                  <c:v>0.44479166666666664</c:v>
                </c:pt>
                <c:pt idx="1607">
                  <c:v>0.44826388888888885</c:v>
                </c:pt>
                <c:pt idx="1608">
                  <c:v>0.45034722222222218</c:v>
                </c:pt>
                <c:pt idx="1609">
                  <c:v>0.453125</c:v>
                </c:pt>
                <c:pt idx="1610">
                  <c:v>0.45069444444444445</c:v>
                </c:pt>
                <c:pt idx="1611">
                  <c:v>0.44548611111111114</c:v>
                </c:pt>
                <c:pt idx="1612">
                  <c:v>0.44583333333333336</c:v>
                </c:pt>
                <c:pt idx="1613">
                  <c:v>0.44687500000000002</c:v>
                </c:pt>
                <c:pt idx="1614">
                  <c:v>0.44756944444444446</c:v>
                </c:pt>
                <c:pt idx="1615">
                  <c:v>0.44479166666666664</c:v>
                </c:pt>
                <c:pt idx="1616">
                  <c:v>0.45555555555555555</c:v>
                </c:pt>
                <c:pt idx="1617">
                  <c:v>0.48159722222222218</c:v>
                </c:pt>
                <c:pt idx="1618">
                  <c:v>0.47187499999999999</c:v>
                </c:pt>
                <c:pt idx="1619">
                  <c:v>0.4753472222222222</c:v>
                </c:pt>
                <c:pt idx="1620">
                  <c:v>0.47187499999999999</c:v>
                </c:pt>
                <c:pt idx="1621">
                  <c:v>0.47361111111111115</c:v>
                </c:pt>
                <c:pt idx="1622">
                  <c:v>0.47465277777777781</c:v>
                </c:pt>
                <c:pt idx="1623">
                  <c:v>-2.9166666666666667E-2</c:v>
                </c:pt>
                <c:pt idx="1624">
                  <c:v>0.47986111111111113</c:v>
                </c:pt>
                <c:pt idx="1625">
                  <c:v>0.4753472222222222</c:v>
                </c:pt>
                <c:pt idx="1626">
                  <c:v>0.47743055555555552</c:v>
                </c:pt>
                <c:pt idx="1627">
                  <c:v>0.52916666666666667</c:v>
                </c:pt>
                <c:pt idx="1628">
                  <c:v>0.54027777777777775</c:v>
                </c:pt>
                <c:pt idx="1629">
                  <c:v>0.53263888888888888</c:v>
                </c:pt>
                <c:pt idx="1630">
                  <c:v>0.52916666666666667</c:v>
                </c:pt>
                <c:pt idx="1631">
                  <c:v>0.53784722222222225</c:v>
                </c:pt>
                <c:pt idx="1632">
                  <c:v>0.53993055555555558</c:v>
                </c:pt>
                <c:pt idx="1633">
                  <c:v>0.53993055555555558</c:v>
                </c:pt>
                <c:pt idx="1634">
                  <c:v>0.54270833333333335</c:v>
                </c:pt>
                <c:pt idx="1635">
                  <c:v>0.53923611111111103</c:v>
                </c:pt>
                <c:pt idx="1636">
                  <c:v>0.52916666666666667</c:v>
                </c:pt>
                <c:pt idx="1637">
                  <c:v>0.55763888888888891</c:v>
                </c:pt>
                <c:pt idx="1638">
                  <c:v>0.55798611111111107</c:v>
                </c:pt>
                <c:pt idx="1639">
                  <c:v>0.56354166666666672</c:v>
                </c:pt>
                <c:pt idx="1640">
                  <c:v>0.5649305555555556</c:v>
                </c:pt>
                <c:pt idx="1641">
                  <c:v>0.56111111111111112</c:v>
                </c:pt>
                <c:pt idx="1642">
                  <c:v>0.56562500000000004</c:v>
                </c:pt>
                <c:pt idx="1643">
                  <c:v>0.56388888888888888</c:v>
                </c:pt>
                <c:pt idx="1644">
                  <c:v>0.5625</c:v>
                </c:pt>
                <c:pt idx="1645">
                  <c:v>0.5649305555555556</c:v>
                </c:pt>
                <c:pt idx="1646">
                  <c:v>0.56631944444444438</c:v>
                </c:pt>
                <c:pt idx="1647">
                  <c:v>0.48888888888888887</c:v>
                </c:pt>
                <c:pt idx="1648">
                  <c:v>0.49618055555555551</c:v>
                </c:pt>
                <c:pt idx="1649">
                  <c:v>0.48958333333333331</c:v>
                </c:pt>
                <c:pt idx="1650">
                  <c:v>0.48923611111111115</c:v>
                </c:pt>
                <c:pt idx="1651">
                  <c:v>0.49687500000000001</c:v>
                </c:pt>
                <c:pt idx="1652">
                  <c:v>0.49409722222222219</c:v>
                </c:pt>
                <c:pt idx="1653">
                  <c:v>0.48888888888888887</c:v>
                </c:pt>
                <c:pt idx="1654">
                  <c:v>0.48888888888888887</c:v>
                </c:pt>
                <c:pt idx="1655">
                  <c:v>0.4934027777777778</c:v>
                </c:pt>
                <c:pt idx="1656">
                  <c:v>0.48888888888888887</c:v>
                </c:pt>
                <c:pt idx="1657">
                  <c:v>0.52048611111111109</c:v>
                </c:pt>
                <c:pt idx="1658">
                  <c:v>0.52118055555555554</c:v>
                </c:pt>
                <c:pt idx="1659">
                  <c:v>0.51423611111111112</c:v>
                </c:pt>
                <c:pt idx="1660">
                  <c:v>0.52604166666666663</c:v>
                </c:pt>
                <c:pt idx="1661">
                  <c:v>0.52222222222222225</c:v>
                </c:pt>
                <c:pt idx="1662">
                  <c:v>0.515625</c:v>
                </c:pt>
                <c:pt idx="1663">
                  <c:v>0.52222222222222225</c:v>
                </c:pt>
                <c:pt idx="1664">
                  <c:v>0.52326388888888886</c:v>
                </c:pt>
                <c:pt idx="1665">
                  <c:v>0.515625</c:v>
                </c:pt>
                <c:pt idx="1666">
                  <c:v>0.52673611111111118</c:v>
                </c:pt>
                <c:pt idx="1667">
                  <c:v>0.62673611111111105</c:v>
                </c:pt>
                <c:pt idx="1668">
                  <c:v>0.62604166666666672</c:v>
                </c:pt>
                <c:pt idx="1669">
                  <c:v>0.61354166666666665</c:v>
                </c:pt>
                <c:pt idx="1670">
                  <c:v>0.62638888888888888</c:v>
                </c:pt>
                <c:pt idx="1671">
                  <c:v>0.62881944444444438</c:v>
                </c:pt>
                <c:pt idx="1672">
                  <c:v>0.62152777777777779</c:v>
                </c:pt>
                <c:pt idx="1673">
                  <c:v>0.62569444444444444</c:v>
                </c:pt>
                <c:pt idx="1674">
                  <c:v>0.62291666666666667</c:v>
                </c:pt>
                <c:pt idx="1675">
                  <c:v>0.62222222222222223</c:v>
                </c:pt>
                <c:pt idx="1676">
                  <c:v>0.64861111111111103</c:v>
                </c:pt>
                <c:pt idx="1677">
                  <c:v>0.6465277777777777</c:v>
                </c:pt>
                <c:pt idx="1678">
                  <c:v>0.64513888888888893</c:v>
                </c:pt>
                <c:pt idx="1679">
                  <c:v>0.64687499999999998</c:v>
                </c:pt>
                <c:pt idx="1680">
                  <c:v>0.64826388888888897</c:v>
                </c:pt>
                <c:pt idx="1681">
                  <c:v>0.6465277777777777</c:v>
                </c:pt>
                <c:pt idx="1682">
                  <c:v>0.64409722222222221</c:v>
                </c:pt>
                <c:pt idx="1683">
                  <c:v>0.65694444444444444</c:v>
                </c:pt>
                <c:pt idx="1684">
                  <c:v>0.64409722222222221</c:v>
                </c:pt>
                <c:pt idx="1685">
                  <c:v>0.65555555555555556</c:v>
                </c:pt>
                <c:pt idx="1686">
                  <c:v>0.51979166666666665</c:v>
                </c:pt>
                <c:pt idx="1687">
                  <c:v>0.50937500000000002</c:v>
                </c:pt>
                <c:pt idx="1688">
                  <c:v>0.51909722222222221</c:v>
                </c:pt>
                <c:pt idx="1689">
                  <c:v>0.50972222222222219</c:v>
                </c:pt>
                <c:pt idx="1690">
                  <c:v>0.51597222222222217</c:v>
                </c:pt>
                <c:pt idx="1691">
                  <c:v>0.51249999999999996</c:v>
                </c:pt>
                <c:pt idx="1692">
                  <c:v>0.50937500000000002</c:v>
                </c:pt>
                <c:pt idx="1693">
                  <c:v>0.51423611111111112</c:v>
                </c:pt>
                <c:pt idx="1694">
                  <c:v>0.50937500000000002</c:v>
                </c:pt>
                <c:pt idx="1695">
                  <c:v>0.51597222222222217</c:v>
                </c:pt>
                <c:pt idx="1696">
                  <c:v>0.5649305555555556</c:v>
                </c:pt>
                <c:pt idx="1697">
                  <c:v>0.5649305555555556</c:v>
                </c:pt>
                <c:pt idx="1698">
                  <c:v>0.55868055555555562</c:v>
                </c:pt>
                <c:pt idx="1699">
                  <c:v>0.5552083333333333</c:v>
                </c:pt>
                <c:pt idx="1700">
                  <c:v>0.56423611111111105</c:v>
                </c:pt>
                <c:pt idx="1701">
                  <c:v>0.5649305555555556</c:v>
                </c:pt>
                <c:pt idx="1702">
                  <c:v>0.55729166666666663</c:v>
                </c:pt>
                <c:pt idx="1703">
                  <c:v>0.56562500000000004</c:v>
                </c:pt>
                <c:pt idx="1704">
                  <c:v>0.55590277777777775</c:v>
                </c:pt>
                <c:pt idx="1705">
                  <c:v>0.5600694444444444</c:v>
                </c:pt>
                <c:pt idx="1706">
                  <c:v>0.57013888888888897</c:v>
                </c:pt>
                <c:pt idx="1707">
                  <c:v>0.57881944444444444</c:v>
                </c:pt>
                <c:pt idx="1708">
                  <c:v>0.578125</c:v>
                </c:pt>
                <c:pt idx="1709">
                  <c:v>0.56319444444444444</c:v>
                </c:pt>
                <c:pt idx="1710">
                  <c:v>0.57326388888888891</c:v>
                </c:pt>
                <c:pt idx="1711">
                  <c:v>0.57673611111111112</c:v>
                </c:pt>
                <c:pt idx="1712">
                  <c:v>0.57499999999999996</c:v>
                </c:pt>
                <c:pt idx="1713">
                  <c:v>0.5756944444444444</c:v>
                </c:pt>
                <c:pt idx="1714">
                  <c:v>0.57604166666666667</c:v>
                </c:pt>
                <c:pt idx="1715">
                  <c:v>0.57465277777777779</c:v>
                </c:pt>
                <c:pt idx="1716">
                  <c:v>0.61284722222222221</c:v>
                </c:pt>
                <c:pt idx="1717">
                  <c:v>0.62430555555555556</c:v>
                </c:pt>
                <c:pt idx="1718">
                  <c:v>0.61423611111111109</c:v>
                </c:pt>
                <c:pt idx="1719">
                  <c:v>0.61250000000000004</c:v>
                </c:pt>
                <c:pt idx="1720">
                  <c:v>0.62812500000000004</c:v>
                </c:pt>
                <c:pt idx="1721">
                  <c:v>0.61597222222222225</c:v>
                </c:pt>
                <c:pt idx="1722">
                  <c:v>0.61562499999999998</c:v>
                </c:pt>
                <c:pt idx="1723">
                  <c:v>0.6274305555555556</c:v>
                </c:pt>
                <c:pt idx="1724">
                  <c:v>0.61631944444444442</c:v>
                </c:pt>
                <c:pt idx="1725">
                  <c:v>0.61388888888888893</c:v>
                </c:pt>
                <c:pt idx="1726">
                  <c:v>0.61284722222222221</c:v>
                </c:pt>
                <c:pt idx="1727">
                  <c:v>0.62430555555555556</c:v>
                </c:pt>
                <c:pt idx="1728">
                  <c:v>0.62152777777777779</c:v>
                </c:pt>
                <c:pt idx="1729">
                  <c:v>0.61111111111111105</c:v>
                </c:pt>
                <c:pt idx="1730">
                  <c:v>0.62465277777777772</c:v>
                </c:pt>
                <c:pt idx="1731">
                  <c:v>0.61458333333333337</c:v>
                </c:pt>
                <c:pt idx="1732">
                  <c:v>0.61562499999999998</c:v>
                </c:pt>
                <c:pt idx="1733">
                  <c:v>0.61354166666666665</c:v>
                </c:pt>
                <c:pt idx="1734">
                  <c:v>0.609375</c:v>
                </c:pt>
                <c:pt idx="1735">
                  <c:v>0.6152777777777777</c:v>
                </c:pt>
                <c:pt idx="1736">
                  <c:v>0.67326388888888888</c:v>
                </c:pt>
                <c:pt idx="1737">
                  <c:v>0.66423611111111103</c:v>
                </c:pt>
                <c:pt idx="1738">
                  <c:v>0.67534722222222221</c:v>
                </c:pt>
                <c:pt idx="1739">
                  <c:v>0.66423611111111103</c:v>
                </c:pt>
                <c:pt idx="1740">
                  <c:v>0.66493055555555558</c:v>
                </c:pt>
                <c:pt idx="1741">
                  <c:v>0.67604166666666665</c:v>
                </c:pt>
                <c:pt idx="1742">
                  <c:v>0.67604166666666665</c:v>
                </c:pt>
                <c:pt idx="1743">
                  <c:v>0.6659722222222223</c:v>
                </c:pt>
                <c:pt idx="1744">
                  <c:v>0.66319444444444442</c:v>
                </c:pt>
                <c:pt idx="1745">
                  <c:v>0.6621527777777777</c:v>
                </c:pt>
                <c:pt idx="1746">
                  <c:v>0.42430555555555555</c:v>
                </c:pt>
                <c:pt idx="1747">
                  <c:v>0.41979166666666667</c:v>
                </c:pt>
                <c:pt idx="1748">
                  <c:v>0.43020833333333336</c:v>
                </c:pt>
                <c:pt idx="1749">
                  <c:v>0.42638888888888887</c:v>
                </c:pt>
                <c:pt idx="1750">
                  <c:v>0.41909722222222218</c:v>
                </c:pt>
                <c:pt idx="1751">
                  <c:v>0.43020833333333336</c:v>
                </c:pt>
                <c:pt idx="1752">
                  <c:v>0.42118055555555556</c:v>
                </c:pt>
                <c:pt idx="1753">
                  <c:v>0.41944444444444445</c:v>
                </c:pt>
                <c:pt idx="1754">
                  <c:v>0.42673611111111115</c:v>
                </c:pt>
                <c:pt idx="1755">
                  <c:v>0.43020833333333336</c:v>
                </c:pt>
                <c:pt idx="1756">
                  <c:v>0.46909722222222222</c:v>
                </c:pt>
                <c:pt idx="1757">
                  <c:v>0.46909722222222222</c:v>
                </c:pt>
                <c:pt idx="1758">
                  <c:v>0.45833333333333331</c:v>
                </c:pt>
                <c:pt idx="1759">
                  <c:v>0.46875</c:v>
                </c:pt>
                <c:pt idx="1760">
                  <c:v>0.46493055555555551</c:v>
                </c:pt>
                <c:pt idx="1761">
                  <c:v>0.46145833333333336</c:v>
                </c:pt>
                <c:pt idx="1762">
                  <c:v>0.45937499999999998</c:v>
                </c:pt>
                <c:pt idx="1763">
                  <c:v>0.45798611111111115</c:v>
                </c:pt>
                <c:pt idx="1764">
                  <c:v>0.45937499999999998</c:v>
                </c:pt>
                <c:pt idx="1765">
                  <c:v>0.46145833333333336</c:v>
                </c:pt>
                <c:pt idx="1766">
                  <c:v>0.47812500000000002</c:v>
                </c:pt>
                <c:pt idx="1767">
                  <c:v>0.4777777777777778</c:v>
                </c:pt>
                <c:pt idx="1768">
                  <c:v>0.47430555555555554</c:v>
                </c:pt>
                <c:pt idx="1769">
                  <c:v>0.48541666666666666</c:v>
                </c:pt>
                <c:pt idx="1770">
                  <c:v>0.47951388888888885</c:v>
                </c:pt>
                <c:pt idx="1771">
                  <c:v>0.48645833333333333</c:v>
                </c:pt>
                <c:pt idx="1772">
                  <c:v>0.48020833333333335</c:v>
                </c:pt>
                <c:pt idx="1773">
                  <c:v>0.47395833333333331</c:v>
                </c:pt>
                <c:pt idx="1774">
                  <c:v>0.47499999999999998</c:v>
                </c:pt>
                <c:pt idx="1775">
                  <c:v>0.52361111111111114</c:v>
                </c:pt>
                <c:pt idx="1776">
                  <c:v>0.515625</c:v>
                </c:pt>
                <c:pt idx="1777">
                  <c:v>0.51979166666666665</c:v>
                </c:pt>
                <c:pt idx="1778">
                  <c:v>0.52881944444444451</c:v>
                </c:pt>
                <c:pt idx="1779">
                  <c:v>0.52083333333333337</c:v>
                </c:pt>
                <c:pt idx="1780">
                  <c:v>0.52152777777777781</c:v>
                </c:pt>
                <c:pt idx="1781">
                  <c:v>0.51527777777777783</c:v>
                </c:pt>
                <c:pt idx="1782">
                  <c:v>0.52673611111111118</c:v>
                </c:pt>
                <c:pt idx="1783">
                  <c:v>0.52187499999999998</c:v>
                </c:pt>
                <c:pt idx="1784">
                  <c:v>0.52812499999999996</c:v>
                </c:pt>
                <c:pt idx="1785">
                  <c:v>1.1131944444444446</c:v>
                </c:pt>
                <c:pt idx="1786">
                  <c:v>1.1326388888888888</c:v>
                </c:pt>
                <c:pt idx="1787">
                  <c:v>1.1142361111111112</c:v>
                </c:pt>
                <c:pt idx="1788">
                  <c:v>1.1291666666666667</c:v>
                </c:pt>
                <c:pt idx="1789">
                  <c:v>1.1309027777777778</c:v>
                </c:pt>
                <c:pt idx="1790">
                  <c:v>1.1152777777777778</c:v>
                </c:pt>
                <c:pt idx="1791">
                  <c:v>1.1451388888888887</c:v>
                </c:pt>
                <c:pt idx="1792">
                  <c:v>1.1142361111111112</c:v>
                </c:pt>
                <c:pt idx="1793">
                  <c:v>1.1475694444444444</c:v>
                </c:pt>
                <c:pt idx="1794">
                  <c:v>1.1111111111111112</c:v>
                </c:pt>
                <c:pt idx="1795">
                  <c:v>1.1951388888888888</c:v>
                </c:pt>
                <c:pt idx="1796">
                  <c:v>1.1951388888888888</c:v>
                </c:pt>
                <c:pt idx="1797">
                  <c:v>1.1954861111111112</c:v>
                </c:pt>
                <c:pt idx="1798">
                  <c:v>1.1951388888888888</c:v>
                </c:pt>
                <c:pt idx="1799">
                  <c:v>1.1954861111111112</c:v>
                </c:pt>
                <c:pt idx="1800">
                  <c:v>1.1951388888888888</c:v>
                </c:pt>
                <c:pt idx="1801">
                  <c:v>1.1951388888888888</c:v>
                </c:pt>
                <c:pt idx="1802">
                  <c:v>1.1951388888888888</c:v>
                </c:pt>
                <c:pt idx="1803">
                  <c:v>1.1951388888888888</c:v>
                </c:pt>
                <c:pt idx="1804">
                  <c:v>1.1954861111111112</c:v>
                </c:pt>
                <c:pt idx="1805">
                  <c:v>1.0614583333333334</c:v>
                </c:pt>
                <c:pt idx="1806">
                  <c:v>1.0659722222222223</c:v>
                </c:pt>
                <c:pt idx="1807">
                  <c:v>1.0625</c:v>
                </c:pt>
                <c:pt idx="1808">
                  <c:v>1.0628472222222223</c:v>
                </c:pt>
                <c:pt idx="1809">
                  <c:v>1.0621527777777777</c:v>
                </c:pt>
                <c:pt idx="1810">
                  <c:v>1.0631944444444443</c:v>
                </c:pt>
                <c:pt idx="1811">
                  <c:v>1.0607638888888888</c:v>
                </c:pt>
                <c:pt idx="1812">
                  <c:v>1.0784722222222221</c:v>
                </c:pt>
                <c:pt idx="1813">
                  <c:v>1.0802083333333334</c:v>
                </c:pt>
                <c:pt idx="1814">
                  <c:v>1.0621527777777777</c:v>
                </c:pt>
                <c:pt idx="1815">
                  <c:v>1.1951388888888888</c:v>
                </c:pt>
                <c:pt idx="1816">
                  <c:v>1.1951388888888888</c:v>
                </c:pt>
                <c:pt idx="1817">
                  <c:v>1.1951388888888888</c:v>
                </c:pt>
                <c:pt idx="1818">
                  <c:v>1.1947916666666667</c:v>
                </c:pt>
                <c:pt idx="1819">
                  <c:v>1.1947916666666667</c:v>
                </c:pt>
                <c:pt idx="1820">
                  <c:v>1.1951388888888888</c:v>
                </c:pt>
                <c:pt idx="1821">
                  <c:v>1.1951388888888888</c:v>
                </c:pt>
                <c:pt idx="1822">
                  <c:v>1.1954861111111112</c:v>
                </c:pt>
                <c:pt idx="1823">
                  <c:v>1.1951388888888888</c:v>
                </c:pt>
                <c:pt idx="1824">
                  <c:v>1.1951388888888888</c:v>
                </c:pt>
                <c:pt idx="1825">
                  <c:v>1.1951388888888888</c:v>
                </c:pt>
                <c:pt idx="1826">
                  <c:v>1.1954861111111112</c:v>
                </c:pt>
                <c:pt idx="1827">
                  <c:v>1.1951388888888888</c:v>
                </c:pt>
                <c:pt idx="1828">
                  <c:v>1.1951388888888888</c:v>
                </c:pt>
                <c:pt idx="1829">
                  <c:v>1.1947916666666667</c:v>
                </c:pt>
                <c:pt idx="1830">
                  <c:v>1.1951388888888888</c:v>
                </c:pt>
                <c:pt idx="1831">
                  <c:v>1.1954861111111112</c:v>
                </c:pt>
                <c:pt idx="1832">
                  <c:v>1.1954861111111112</c:v>
                </c:pt>
                <c:pt idx="1833">
                  <c:v>1.1954861111111112</c:v>
                </c:pt>
                <c:pt idx="1834">
                  <c:v>1.1951388888888888</c:v>
                </c:pt>
                <c:pt idx="1835">
                  <c:v>0.93298611111111107</c:v>
                </c:pt>
                <c:pt idx="1836">
                  <c:v>0.93229166666666663</c:v>
                </c:pt>
                <c:pt idx="1837">
                  <c:v>0.92812499999999998</c:v>
                </c:pt>
                <c:pt idx="1838">
                  <c:v>0.92951388888888897</c:v>
                </c:pt>
                <c:pt idx="1839">
                  <c:v>0.94930555555555562</c:v>
                </c:pt>
                <c:pt idx="1840">
                  <c:v>0.92604166666666665</c:v>
                </c:pt>
                <c:pt idx="1841">
                  <c:v>0.92638888888888893</c:v>
                </c:pt>
                <c:pt idx="1842">
                  <c:v>0.93298611111111107</c:v>
                </c:pt>
                <c:pt idx="1843">
                  <c:v>0.9302083333333333</c:v>
                </c:pt>
                <c:pt idx="1844">
                  <c:v>0.94861111111111107</c:v>
                </c:pt>
                <c:pt idx="1845">
                  <c:v>0.859375</c:v>
                </c:pt>
                <c:pt idx="1846">
                  <c:v>0.87673611111111105</c:v>
                </c:pt>
                <c:pt idx="1847">
                  <c:v>0.859375</c:v>
                </c:pt>
                <c:pt idx="1848">
                  <c:v>0.87604166666666672</c:v>
                </c:pt>
                <c:pt idx="1849">
                  <c:v>0.86631944444444442</c:v>
                </c:pt>
                <c:pt idx="1850">
                  <c:v>0.86319444444444438</c:v>
                </c:pt>
                <c:pt idx="1851">
                  <c:v>0.86354166666666665</c:v>
                </c:pt>
                <c:pt idx="1852">
                  <c:v>0.859375</c:v>
                </c:pt>
                <c:pt idx="1853">
                  <c:v>0.87881944444444438</c:v>
                </c:pt>
                <c:pt idx="1854">
                  <c:v>0.86006944444444444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551-4A28-BA27-11755C8042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4992952"/>
        <c:axId val="814994552"/>
      </c:scatterChart>
      <c:valAx>
        <c:axId val="814992952"/>
        <c:scaling>
          <c:orientation val="minMax"/>
          <c:min val="6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/>
                  <a:t>1/</a:t>
                </a:r>
                <a:r>
                  <a:rPr lang="ja-JP" altLang="en-US"/>
                  <a:t>表示球速  </a:t>
                </a:r>
                <a:r>
                  <a:rPr lang="en-US" altLang="ja-JP"/>
                  <a:t>(h/km)</a:t>
                </a:r>
                <a:endParaRPr lang="ja-JP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14994552"/>
        <c:crosses val="autoZero"/>
        <c:crossBetween val="midCat"/>
      </c:valAx>
      <c:valAx>
        <c:axId val="814994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ベースまでの到達時間（秒）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149929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output!$U$1</c:f>
              <c:strCache>
                <c:ptCount val="1"/>
                <c:pt idx="0">
                  <c:v>時間
（モーション）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-0.11840185185185186"/>
                  <c:y val="-8.4830370370370375E-2"/>
                </c:manualLayout>
              </c:layout>
              <c:numFmt formatCode="General" sourceLinked="0"/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05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ja-JP"/>
                </a:p>
              </c:txPr>
            </c:trendlineLbl>
          </c:trendline>
          <c:xVal>
            <c:numRef>
              <c:f>output!$J$2:$J$1980</c:f>
              <c:numCache>
                <c:formatCode>General</c:formatCode>
                <c:ptCount val="1979"/>
                <c:pt idx="0">
                  <c:v>#N/A</c:v>
                </c:pt>
                <c:pt idx="1">
                  <c:v>141</c:v>
                </c:pt>
                <c:pt idx="2">
                  <c:v>140</c:v>
                </c:pt>
                <c:pt idx="3">
                  <c:v>142</c:v>
                </c:pt>
                <c:pt idx="4">
                  <c:v>139</c:v>
                </c:pt>
                <c:pt idx="5">
                  <c:v>142</c:v>
                </c:pt>
                <c:pt idx="6">
                  <c:v>140</c:v>
                </c:pt>
                <c:pt idx="7">
                  <c:v>139</c:v>
                </c:pt>
                <c:pt idx="8">
                  <c:v>140</c:v>
                </c:pt>
                <c:pt idx="9">
                  <c:v>139</c:v>
                </c:pt>
                <c:pt idx="10">
                  <c:v>142</c:v>
                </c:pt>
                <c:pt idx="11">
                  <c:v>142</c:v>
                </c:pt>
                <c:pt idx="12">
                  <c:v>140</c:v>
                </c:pt>
                <c:pt idx="13">
                  <c:v>141</c:v>
                </c:pt>
                <c:pt idx="14">
                  <c:v>140</c:v>
                </c:pt>
                <c:pt idx="15">
                  <c:v>141</c:v>
                </c:pt>
                <c:pt idx="16">
                  <c:v>141</c:v>
                </c:pt>
                <c:pt idx="17">
                  <c:v>142</c:v>
                </c:pt>
                <c:pt idx="18">
                  <c:v>141</c:v>
                </c:pt>
                <c:pt idx="19">
                  <c:v>139</c:v>
                </c:pt>
                <c:pt idx="20">
                  <c:v>129</c:v>
                </c:pt>
                <c:pt idx="21">
                  <c:v>126</c:v>
                </c:pt>
                <c:pt idx="22">
                  <c:v>127</c:v>
                </c:pt>
                <c:pt idx="23">
                  <c:v>127</c:v>
                </c:pt>
                <c:pt idx="24">
                  <c:v>121</c:v>
                </c:pt>
                <c:pt idx="25">
                  <c:v>126</c:v>
                </c:pt>
                <c:pt idx="26">
                  <c:v>126</c:v>
                </c:pt>
                <c:pt idx="27">
                  <c:v>128</c:v>
                </c:pt>
                <c:pt idx="28">
                  <c:v>126</c:v>
                </c:pt>
                <c:pt idx="29">
                  <c:v>126</c:v>
                </c:pt>
                <c:pt idx="30">
                  <c:v>114</c:v>
                </c:pt>
                <c:pt idx="31">
                  <c:v>115</c:v>
                </c:pt>
                <c:pt idx="32">
                  <c:v>95</c:v>
                </c:pt>
                <c:pt idx="33">
                  <c:v>115</c:v>
                </c:pt>
                <c:pt idx="34">
                  <c:v>113</c:v>
                </c:pt>
                <c:pt idx="35">
                  <c:v>113</c:v>
                </c:pt>
                <c:pt idx="36">
                  <c:v>113</c:v>
                </c:pt>
                <c:pt idx="37">
                  <c:v>113</c:v>
                </c:pt>
                <c:pt idx="38">
                  <c:v>113</c:v>
                </c:pt>
                <c:pt idx="39">
                  <c:v>115</c:v>
                </c:pt>
                <c:pt idx="40">
                  <c:v>123</c:v>
                </c:pt>
                <c:pt idx="41">
                  <c:v>122</c:v>
                </c:pt>
                <c:pt idx="42">
                  <c:v>122</c:v>
                </c:pt>
                <c:pt idx="43">
                  <c:v>128</c:v>
                </c:pt>
                <c:pt idx="44">
                  <c:v>128</c:v>
                </c:pt>
                <c:pt idx="45">
                  <c:v>123</c:v>
                </c:pt>
                <c:pt idx="46">
                  <c:v>128</c:v>
                </c:pt>
                <c:pt idx="47">
                  <c:v>124</c:v>
                </c:pt>
                <c:pt idx="48">
                  <c:v>121</c:v>
                </c:pt>
                <c:pt idx="49">
                  <c:v>127</c:v>
                </c:pt>
                <c:pt idx="50">
                  <c:v>119</c:v>
                </c:pt>
                <c:pt idx="51">
                  <c:v>119</c:v>
                </c:pt>
                <c:pt idx="52">
                  <c:v>128</c:v>
                </c:pt>
                <c:pt idx="53">
                  <c:v>120</c:v>
                </c:pt>
                <c:pt idx="54">
                  <c:v>121</c:v>
                </c:pt>
                <c:pt idx="55">
                  <c:v>118</c:v>
                </c:pt>
                <c:pt idx="56">
                  <c:v>118</c:v>
                </c:pt>
                <c:pt idx="57">
                  <c:v>118</c:v>
                </c:pt>
                <c:pt idx="58">
                  <c:v>121</c:v>
                </c:pt>
                <c:pt idx="59">
                  <c:v>118</c:v>
                </c:pt>
                <c:pt idx="60">
                  <c:v>132</c:v>
                </c:pt>
                <c:pt idx="61">
                  <c:v>130</c:v>
                </c:pt>
                <c:pt idx="62">
                  <c:v>130</c:v>
                </c:pt>
                <c:pt idx="63">
                  <c:v>130</c:v>
                </c:pt>
                <c:pt idx="64">
                  <c:v>131</c:v>
                </c:pt>
                <c:pt idx="65">
                  <c:v>131</c:v>
                </c:pt>
                <c:pt idx="66">
                  <c:v>132</c:v>
                </c:pt>
                <c:pt idx="67">
                  <c:v>130</c:v>
                </c:pt>
                <c:pt idx="68">
                  <c:v>132</c:v>
                </c:pt>
                <c:pt idx="69">
                  <c:v>131</c:v>
                </c:pt>
                <c:pt idx="70">
                  <c:v>148</c:v>
                </c:pt>
                <c:pt idx="71">
                  <c:v>147</c:v>
                </c:pt>
                <c:pt idx="72">
                  <c:v>144</c:v>
                </c:pt>
                <c:pt idx="73">
                  <c:v>146</c:v>
                </c:pt>
                <c:pt idx="74">
                  <c:v>145</c:v>
                </c:pt>
                <c:pt idx="75">
                  <c:v>147</c:v>
                </c:pt>
                <c:pt idx="76">
                  <c:v>147</c:v>
                </c:pt>
                <c:pt idx="77">
                  <c:v>144</c:v>
                </c:pt>
                <c:pt idx="78">
                  <c:v>143</c:v>
                </c:pt>
                <c:pt idx="79">
                  <c:v>147</c:v>
                </c:pt>
                <c:pt idx="80">
                  <c:v>144</c:v>
                </c:pt>
                <c:pt idx="81">
                  <c:v>148</c:v>
                </c:pt>
                <c:pt idx="82">
                  <c:v>148</c:v>
                </c:pt>
                <c:pt idx="83">
                  <c:v>145</c:v>
                </c:pt>
                <c:pt idx="84">
                  <c:v>143</c:v>
                </c:pt>
                <c:pt idx="85">
                  <c:v>146</c:v>
                </c:pt>
                <c:pt idx="86">
                  <c:v>146</c:v>
                </c:pt>
                <c:pt idx="87">
                  <c:v>146</c:v>
                </c:pt>
                <c:pt idx="88">
                  <c:v>144</c:v>
                </c:pt>
                <c:pt idx="89">
                  <c:v>145</c:v>
                </c:pt>
                <c:pt idx="90">
                  <c:v>128</c:v>
                </c:pt>
                <c:pt idx="91">
                  <c:v>127</c:v>
                </c:pt>
                <c:pt idx="92">
                  <c:v>126</c:v>
                </c:pt>
                <c:pt idx="93">
                  <c:v>126</c:v>
                </c:pt>
                <c:pt idx="94">
                  <c:v>128</c:v>
                </c:pt>
                <c:pt idx="95">
                  <c:v>125</c:v>
                </c:pt>
                <c:pt idx="96">
                  <c:v>126</c:v>
                </c:pt>
                <c:pt idx="97">
                  <c:v>128</c:v>
                </c:pt>
                <c:pt idx="98">
                  <c:v>123</c:v>
                </c:pt>
                <c:pt idx="99">
                  <c:v>125</c:v>
                </c:pt>
                <c:pt idx="100">
                  <c:v>120</c:v>
                </c:pt>
                <c:pt idx="101">
                  <c:v>120</c:v>
                </c:pt>
                <c:pt idx="102">
                  <c:v>127</c:v>
                </c:pt>
                <c:pt idx="103">
                  <c:v>126</c:v>
                </c:pt>
                <c:pt idx="104">
                  <c:v>128</c:v>
                </c:pt>
                <c:pt idx="105">
                  <c:v>126</c:v>
                </c:pt>
                <c:pt idx="106">
                  <c:v>125</c:v>
                </c:pt>
                <c:pt idx="107">
                  <c:v>121</c:v>
                </c:pt>
                <c:pt idx="108">
                  <c:v>128</c:v>
                </c:pt>
                <c:pt idx="109">
                  <c:v>125</c:v>
                </c:pt>
                <c:pt idx="110">
                  <c:v>126</c:v>
                </c:pt>
                <c:pt idx="111">
                  <c:v>116</c:v>
                </c:pt>
                <c:pt idx="112">
                  <c:v>135</c:v>
                </c:pt>
                <c:pt idx="113">
                  <c:v>117</c:v>
                </c:pt>
                <c:pt idx="114">
                  <c:v>117</c:v>
                </c:pt>
                <c:pt idx="115">
                  <c:v>115</c:v>
                </c:pt>
                <c:pt idx="116">
                  <c:v>118</c:v>
                </c:pt>
                <c:pt idx="117">
                  <c:v>115</c:v>
                </c:pt>
                <c:pt idx="118">
                  <c:v>114</c:v>
                </c:pt>
                <c:pt idx="119">
                  <c:v>114</c:v>
                </c:pt>
                <c:pt idx="120">
                  <c:v>148</c:v>
                </c:pt>
                <c:pt idx="121">
                  <c:v>143</c:v>
                </c:pt>
                <c:pt idx="122">
                  <c:v>144</c:v>
                </c:pt>
                <c:pt idx="123">
                  <c:v>145</c:v>
                </c:pt>
                <c:pt idx="124">
                  <c:v>147</c:v>
                </c:pt>
                <c:pt idx="125">
                  <c:v>145</c:v>
                </c:pt>
                <c:pt idx="126">
                  <c:v>146</c:v>
                </c:pt>
                <c:pt idx="127">
                  <c:v>147</c:v>
                </c:pt>
                <c:pt idx="128">
                  <c:v>147</c:v>
                </c:pt>
                <c:pt idx="129">
                  <c:v>146</c:v>
                </c:pt>
                <c:pt idx="130">
                  <c:v>147</c:v>
                </c:pt>
                <c:pt idx="131">
                  <c:v>148</c:v>
                </c:pt>
                <c:pt idx="132">
                  <c:v>146</c:v>
                </c:pt>
                <c:pt idx="133">
                  <c:v>148</c:v>
                </c:pt>
                <c:pt idx="134">
                  <c:v>146</c:v>
                </c:pt>
                <c:pt idx="135">
                  <c:v>147</c:v>
                </c:pt>
                <c:pt idx="136">
                  <c:v>146</c:v>
                </c:pt>
                <c:pt idx="137">
                  <c:v>147</c:v>
                </c:pt>
                <c:pt idx="138">
                  <c:v>148</c:v>
                </c:pt>
                <c:pt idx="139">
                  <c:v>148</c:v>
                </c:pt>
                <c:pt idx="140">
                  <c:v>121</c:v>
                </c:pt>
                <c:pt idx="141">
                  <c:v>128</c:v>
                </c:pt>
                <c:pt idx="142">
                  <c:v>122</c:v>
                </c:pt>
                <c:pt idx="143">
                  <c:v>128</c:v>
                </c:pt>
                <c:pt idx="144">
                  <c:v>122</c:v>
                </c:pt>
                <c:pt idx="145">
                  <c:v>121</c:v>
                </c:pt>
                <c:pt idx="146">
                  <c:v>121</c:v>
                </c:pt>
                <c:pt idx="147">
                  <c:v>124</c:v>
                </c:pt>
                <c:pt idx="148">
                  <c:v>128</c:v>
                </c:pt>
                <c:pt idx="149">
                  <c:v>121</c:v>
                </c:pt>
                <c:pt idx="150">
                  <c:v>149</c:v>
                </c:pt>
                <c:pt idx="151">
                  <c:v>146</c:v>
                </c:pt>
                <c:pt idx="152">
                  <c:v>148</c:v>
                </c:pt>
                <c:pt idx="153">
                  <c:v>148</c:v>
                </c:pt>
                <c:pt idx="154">
                  <c:v>146</c:v>
                </c:pt>
                <c:pt idx="155">
                  <c:v>149</c:v>
                </c:pt>
                <c:pt idx="156">
                  <c:v>148</c:v>
                </c:pt>
                <c:pt idx="157">
                  <c:v>146</c:v>
                </c:pt>
                <c:pt idx="158">
                  <c:v>145</c:v>
                </c:pt>
                <c:pt idx="159">
                  <c:v>150</c:v>
                </c:pt>
                <c:pt idx="160">
                  <c:v>147</c:v>
                </c:pt>
                <c:pt idx="161">
                  <c:v>147</c:v>
                </c:pt>
                <c:pt idx="162">
                  <c:v>148</c:v>
                </c:pt>
                <c:pt idx="163">
                  <c:v>148</c:v>
                </c:pt>
                <c:pt idx="164">
                  <c:v>147</c:v>
                </c:pt>
                <c:pt idx="165">
                  <c:v>148</c:v>
                </c:pt>
                <c:pt idx="166">
                  <c:v>147</c:v>
                </c:pt>
                <c:pt idx="167">
                  <c:v>149</c:v>
                </c:pt>
                <c:pt idx="168">
                  <c:v>146</c:v>
                </c:pt>
                <c:pt idx="169">
                  <c:v>142</c:v>
                </c:pt>
                <c:pt idx="170">
                  <c:v>140</c:v>
                </c:pt>
                <c:pt idx="171">
                  <c:v>140</c:v>
                </c:pt>
                <c:pt idx="172">
                  <c:v>142</c:v>
                </c:pt>
                <c:pt idx="173">
                  <c:v>140</c:v>
                </c:pt>
                <c:pt idx="174">
                  <c:v>141</c:v>
                </c:pt>
                <c:pt idx="175">
                  <c:v>139</c:v>
                </c:pt>
                <c:pt idx="176">
                  <c:v>140</c:v>
                </c:pt>
                <c:pt idx="177">
                  <c:v>141</c:v>
                </c:pt>
                <c:pt idx="178">
                  <c:v>139</c:v>
                </c:pt>
                <c:pt idx="179">
                  <c:v>128</c:v>
                </c:pt>
                <c:pt idx="180">
                  <c:v>120</c:v>
                </c:pt>
                <c:pt idx="181">
                  <c:v>124</c:v>
                </c:pt>
                <c:pt idx="182">
                  <c:v>126</c:v>
                </c:pt>
                <c:pt idx="183">
                  <c:v>126</c:v>
                </c:pt>
                <c:pt idx="184">
                  <c:v>128</c:v>
                </c:pt>
                <c:pt idx="185">
                  <c:v>123</c:v>
                </c:pt>
                <c:pt idx="186">
                  <c:v>128</c:v>
                </c:pt>
                <c:pt idx="187">
                  <c:v>120</c:v>
                </c:pt>
                <c:pt idx="188">
                  <c:v>123</c:v>
                </c:pt>
                <c:pt idx="189">
                  <c:v>130</c:v>
                </c:pt>
                <c:pt idx="190">
                  <c:v>130</c:v>
                </c:pt>
                <c:pt idx="191">
                  <c:v>127</c:v>
                </c:pt>
                <c:pt idx="192">
                  <c:v>127</c:v>
                </c:pt>
                <c:pt idx="193">
                  <c:v>128</c:v>
                </c:pt>
                <c:pt idx="194">
                  <c:v>128</c:v>
                </c:pt>
                <c:pt idx="195">
                  <c:v>127</c:v>
                </c:pt>
                <c:pt idx="196">
                  <c:v>129</c:v>
                </c:pt>
                <c:pt idx="197">
                  <c:v>129</c:v>
                </c:pt>
                <c:pt idx="198">
                  <c:v>127</c:v>
                </c:pt>
                <c:pt idx="199">
                  <c:v>79</c:v>
                </c:pt>
                <c:pt idx="200">
                  <c:v>#N/A</c:v>
                </c:pt>
                <c:pt idx="201">
                  <c:v>79</c:v>
                </c:pt>
                <c:pt idx="202">
                  <c:v>79</c:v>
                </c:pt>
                <c:pt idx="203">
                  <c:v>78</c:v>
                </c:pt>
                <c:pt idx="204">
                  <c:v>79</c:v>
                </c:pt>
                <c:pt idx="205">
                  <c:v>79</c:v>
                </c:pt>
                <c:pt idx="206">
                  <c:v>79</c:v>
                </c:pt>
                <c:pt idx="207">
                  <c:v>78</c:v>
                </c:pt>
                <c:pt idx="208">
                  <c:v>79</c:v>
                </c:pt>
                <c:pt idx="209">
                  <c:v>78</c:v>
                </c:pt>
                <c:pt idx="210">
                  <c:v>78</c:v>
                </c:pt>
                <c:pt idx="211">
                  <c:v>#N/A</c:v>
                </c:pt>
                <c:pt idx="212">
                  <c:v>78</c:v>
                </c:pt>
                <c:pt idx="213">
                  <c:v>79</c:v>
                </c:pt>
                <c:pt idx="214">
                  <c:v>79</c:v>
                </c:pt>
                <c:pt idx="215">
                  <c:v>#N/A</c:v>
                </c:pt>
                <c:pt idx="216">
                  <c:v>78</c:v>
                </c:pt>
                <c:pt idx="217">
                  <c:v>77</c:v>
                </c:pt>
                <c:pt idx="218">
                  <c:v>79</c:v>
                </c:pt>
                <c:pt idx="219">
                  <c:v>70</c:v>
                </c:pt>
                <c:pt idx="220">
                  <c:v>70</c:v>
                </c:pt>
                <c:pt idx="221">
                  <c:v>70</c:v>
                </c:pt>
                <c:pt idx="222">
                  <c:v>70</c:v>
                </c:pt>
                <c:pt idx="223">
                  <c:v>70</c:v>
                </c:pt>
                <c:pt idx="224">
                  <c:v>70</c:v>
                </c:pt>
                <c:pt idx="225">
                  <c:v>70</c:v>
                </c:pt>
                <c:pt idx="226">
                  <c:v>70</c:v>
                </c:pt>
                <c:pt idx="227">
                  <c:v>70</c:v>
                </c:pt>
                <c:pt idx="228">
                  <c:v>70</c:v>
                </c:pt>
                <c:pt idx="229">
                  <c:v>85</c:v>
                </c:pt>
                <c:pt idx="230">
                  <c:v>84</c:v>
                </c:pt>
                <c:pt idx="231">
                  <c:v>84</c:v>
                </c:pt>
                <c:pt idx="232">
                  <c:v>85</c:v>
                </c:pt>
                <c:pt idx="233">
                  <c:v>83</c:v>
                </c:pt>
                <c:pt idx="234">
                  <c:v>84</c:v>
                </c:pt>
                <c:pt idx="235">
                  <c:v>86</c:v>
                </c:pt>
                <c:pt idx="236">
                  <c:v>84</c:v>
                </c:pt>
                <c:pt idx="237">
                  <c:v>86</c:v>
                </c:pt>
                <c:pt idx="238">
                  <c:v>84</c:v>
                </c:pt>
                <c:pt idx="239">
                  <c:v>84</c:v>
                </c:pt>
                <c:pt idx="240">
                  <c:v>84</c:v>
                </c:pt>
                <c:pt idx="241">
                  <c:v>84</c:v>
                </c:pt>
                <c:pt idx="242">
                  <c:v>#N/A</c:v>
                </c:pt>
                <c:pt idx="243">
                  <c:v>85</c:v>
                </c:pt>
                <c:pt idx="244">
                  <c:v>84</c:v>
                </c:pt>
                <c:pt idx="245">
                  <c:v>86</c:v>
                </c:pt>
                <c:pt idx="246">
                  <c:v>84</c:v>
                </c:pt>
                <c:pt idx="247">
                  <c:v>86</c:v>
                </c:pt>
                <c:pt idx="248">
                  <c:v>85</c:v>
                </c:pt>
                <c:pt idx="249">
                  <c:v>92</c:v>
                </c:pt>
                <c:pt idx="250">
                  <c:v>91</c:v>
                </c:pt>
                <c:pt idx="251">
                  <c:v>90</c:v>
                </c:pt>
                <c:pt idx="252">
                  <c:v>91</c:v>
                </c:pt>
                <c:pt idx="253">
                  <c:v>91</c:v>
                </c:pt>
                <c:pt idx="254">
                  <c:v>91</c:v>
                </c:pt>
                <c:pt idx="255">
                  <c:v>90</c:v>
                </c:pt>
                <c:pt idx="256">
                  <c:v>90</c:v>
                </c:pt>
                <c:pt idx="257">
                  <c:v>90</c:v>
                </c:pt>
                <c:pt idx="258">
                  <c:v>91</c:v>
                </c:pt>
                <c:pt idx="259">
                  <c:v>92</c:v>
                </c:pt>
                <c:pt idx="260">
                  <c:v>93</c:v>
                </c:pt>
                <c:pt idx="261">
                  <c:v>90</c:v>
                </c:pt>
                <c:pt idx="262">
                  <c:v>90</c:v>
                </c:pt>
                <c:pt idx="263">
                  <c:v>93</c:v>
                </c:pt>
                <c:pt idx="264">
                  <c:v>93</c:v>
                </c:pt>
                <c:pt idx="265">
                  <c:v>90</c:v>
                </c:pt>
                <c:pt idx="266">
                  <c:v>91</c:v>
                </c:pt>
                <c:pt idx="267">
                  <c:v>90</c:v>
                </c:pt>
                <c:pt idx="268">
                  <c:v>98</c:v>
                </c:pt>
                <c:pt idx="269">
                  <c:v>97</c:v>
                </c:pt>
                <c:pt idx="270">
                  <c:v>96</c:v>
                </c:pt>
                <c:pt idx="271">
                  <c:v>95</c:v>
                </c:pt>
                <c:pt idx="272">
                  <c:v>96</c:v>
                </c:pt>
                <c:pt idx="273">
                  <c:v>98</c:v>
                </c:pt>
                <c:pt idx="274">
                  <c:v>97</c:v>
                </c:pt>
                <c:pt idx="275">
                  <c:v>97</c:v>
                </c:pt>
                <c:pt idx="276">
                  <c:v>98</c:v>
                </c:pt>
                <c:pt idx="277">
                  <c:v>96</c:v>
                </c:pt>
                <c:pt idx="278">
                  <c:v>97</c:v>
                </c:pt>
                <c:pt idx="279">
                  <c:v>98</c:v>
                </c:pt>
                <c:pt idx="280">
                  <c:v>96</c:v>
                </c:pt>
                <c:pt idx="281">
                  <c:v>96</c:v>
                </c:pt>
                <c:pt idx="282">
                  <c:v>95</c:v>
                </c:pt>
                <c:pt idx="283">
                  <c:v>98</c:v>
                </c:pt>
                <c:pt idx="284">
                  <c:v>95</c:v>
                </c:pt>
                <c:pt idx="285">
                  <c:v>98</c:v>
                </c:pt>
                <c:pt idx="286">
                  <c:v>95</c:v>
                </c:pt>
                <c:pt idx="287">
                  <c:v>95</c:v>
                </c:pt>
                <c:pt idx="288">
                  <c:v>139</c:v>
                </c:pt>
                <c:pt idx="289">
                  <c:v>99</c:v>
                </c:pt>
                <c:pt idx="290">
                  <c:v>149</c:v>
                </c:pt>
                <c:pt idx="291">
                  <c:v>#N/A</c:v>
                </c:pt>
                <c:pt idx="292">
                  <c:v>99</c:v>
                </c:pt>
                <c:pt idx="293">
                  <c:v>99</c:v>
                </c:pt>
                <c:pt idx="294">
                  <c:v>101</c:v>
                </c:pt>
                <c:pt idx="295">
                  <c:v>100</c:v>
                </c:pt>
                <c:pt idx="296">
                  <c:v>139</c:v>
                </c:pt>
                <c:pt idx="297">
                  <c:v>101</c:v>
                </c:pt>
                <c:pt idx="298">
                  <c:v>139</c:v>
                </c:pt>
                <c:pt idx="299">
                  <c:v>102</c:v>
                </c:pt>
                <c:pt idx="300">
                  <c:v>98</c:v>
                </c:pt>
                <c:pt idx="301">
                  <c:v>100</c:v>
                </c:pt>
                <c:pt idx="302">
                  <c:v>149</c:v>
                </c:pt>
                <c:pt idx="303">
                  <c:v>102</c:v>
                </c:pt>
                <c:pt idx="304">
                  <c:v>99</c:v>
                </c:pt>
                <c:pt idx="305">
                  <c:v>99</c:v>
                </c:pt>
                <c:pt idx="306">
                  <c:v>100</c:v>
                </c:pt>
                <c:pt idx="307">
                  <c:v>99</c:v>
                </c:pt>
                <c:pt idx="308">
                  <c:v>105</c:v>
                </c:pt>
                <c:pt idx="309">
                  <c:v>105</c:v>
                </c:pt>
                <c:pt idx="310">
                  <c:v>108</c:v>
                </c:pt>
                <c:pt idx="311">
                  <c:v>107</c:v>
                </c:pt>
                <c:pt idx="312">
                  <c:v>105</c:v>
                </c:pt>
                <c:pt idx="313">
                  <c:v>105</c:v>
                </c:pt>
                <c:pt idx="314">
                  <c:v>108</c:v>
                </c:pt>
                <c:pt idx="315">
                  <c:v>105</c:v>
                </c:pt>
                <c:pt idx="316">
                  <c:v>108</c:v>
                </c:pt>
                <c:pt idx="317">
                  <c:v>108</c:v>
                </c:pt>
                <c:pt idx="318">
                  <c:v>106</c:v>
                </c:pt>
                <c:pt idx="319">
                  <c:v>108</c:v>
                </c:pt>
                <c:pt idx="320">
                  <c:v>106</c:v>
                </c:pt>
                <c:pt idx="321">
                  <c:v>108</c:v>
                </c:pt>
                <c:pt idx="322">
                  <c:v>107</c:v>
                </c:pt>
                <c:pt idx="323">
                  <c:v>108</c:v>
                </c:pt>
                <c:pt idx="324">
                  <c:v>106</c:v>
                </c:pt>
                <c:pt idx="325">
                  <c:v>108</c:v>
                </c:pt>
                <c:pt idx="326">
                  <c:v>105</c:v>
                </c:pt>
                <c:pt idx="327">
                  <c:v>105</c:v>
                </c:pt>
                <c:pt idx="328">
                  <c:v>139</c:v>
                </c:pt>
                <c:pt idx="329">
                  <c:v>95</c:v>
                </c:pt>
                <c:pt idx="330">
                  <c:v>#N/A</c:v>
                </c:pt>
                <c:pt idx="331">
                  <c:v>97</c:v>
                </c:pt>
                <c:pt idx="332">
                  <c:v>144</c:v>
                </c:pt>
                <c:pt idx="333">
                  <c:v>#N/A</c:v>
                </c:pt>
                <c:pt idx="334">
                  <c:v>97</c:v>
                </c:pt>
                <c:pt idx="335">
                  <c:v>97</c:v>
                </c:pt>
                <c:pt idx="336">
                  <c:v>97</c:v>
                </c:pt>
                <c:pt idx="337">
                  <c:v>139</c:v>
                </c:pt>
                <c:pt idx="338">
                  <c:v>152</c:v>
                </c:pt>
                <c:pt idx="339">
                  <c:v>148</c:v>
                </c:pt>
                <c:pt idx="340">
                  <c:v>149</c:v>
                </c:pt>
                <c:pt idx="341">
                  <c:v>150</c:v>
                </c:pt>
                <c:pt idx="342">
                  <c:v>153</c:v>
                </c:pt>
                <c:pt idx="343">
                  <c:v>151</c:v>
                </c:pt>
                <c:pt idx="344">
                  <c:v>148</c:v>
                </c:pt>
                <c:pt idx="345">
                  <c:v>148</c:v>
                </c:pt>
                <c:pt idx="346">
                  <c:v>148</c:v>
                </c:pt>
                <c:pt idx="347">
                  <c:v>148</c:v>
                </c:pt>
                <c:pt idx="348">
                  <c:v>151</c:v>
                </c:pt>
                <c:pt idx="349">
                  <c:v>151</c:v>
                </c:pt>
                <c:pt idx="350">
                  <c:v>151</c:v>
                </c:pt>
                <c:pt idx="351">
                  <c:v>151</c:v>
                </c:pt>
                <c:pt idx="352">
                  <c:v>150</c:v>
                </c:pt>
                <c:pt idx="353">
                  <c:v>152</c:v>
                </c:pt>
                <c:pt idx="354">
                  <c:v>153</c:v>
                </c:pt>
                <c:pt idx="355">
                  <c:v>148</c:v>
                </c:pt>
                <c:pt idx="356">
                  <c:v>152</c:v>
                </c:pt>
                <c:pt idx="357">
                  <c:v>150</c:v>
                </c:pt>
                <c:pt idx="358">
                  <c:v>139</c:v>
                </c:pt>
                <c:pt idx="359">
                  <c:v>147</c:v>
                </c:pt>
                <c:pt idx="360">
                  <c:v>92</c:v>
                </c:pt>
                <c:pt idx="361">
                  <c:v>135</c:v>
                </c:pt>
                <c:pt idx="362">
                  <c:v>136</c:v>
                </c:pt>
                <c:pt idx="363">
                  <c:v>138</c:v>
                </c:pt>
                <c:pt idx="364">
                  <c:v>97</c:v>
                </c:pt>
                <c:pt idx="365">
                  <c:v>134</c:v>
                </c:pt>
                <c:pt idx="366">
                  <c:v>114</c:v>
                </c:pt>
                <c:pt idx="367">
                  <c:v>147</c:v>
                </c:pt>
                <c:pt idx="368">
                  <c:v>128</c:v>
                </c:pt>
                <c:pt idx="369">
                  <c:v>128</c:v>
                </c:pt>
                <c:pt idx="370">
                  <c:v>129</c:v>
                </c:pt>
                <c:pt idx="371">
                  <c:v>126</c:v>
                </c:pt>
                <c:pt idx="372">
                  <c:v>126</c:v>
                </c:pt>
                <c:pt idx="373">
                  <c:v>126</c:v>
                </c:pt>
                <c:pt idx="374">
                  <c:v>129</c:v>
                </c:pt>
                <c:pt idx="375">
                  <c:v>125</c:v>
                </c:pt>
                <c:pt idx="376">
                  <c:v>128</c:v>
                </c:pt>
                <c:pt idx="377">
                  <c:v>121</c:v>
                </c:pt>
                <c:pt idx="378">
                  <c:v>148</c:v>
                </c:pt>
                <c:pt idx="379">
                  <c:v>145</c:v>
                </c:pt>
                <c:pt idx="380">
                  <c:v>145</c:v>
                </c:pt>
                <c:pt idx="381">
                  <c:v>144</c:v>
                </c:pt>
                <c:pt idx="382">
                  <c:v>147</c:v>
                </c:pt>
                <c:pt idx="383">
                  <c:v>148</c:v>
                </c:pt>
                <c:pt idx="384">
                  <c:v>148</c:v>
                </c:pt>
                <c:pt idx="385">
                  <c:v>147</c:v>
                </c:pt>
                <c:pt idx="386">
                  <c:v>145</c:v>
                </c:pt>
                <c:pt idx="387">
                  <c:v>146</c:v>
                </c:pt>
                <c:pt idx="388">
                  <c:v>148</c:v>
                </c:pt>
                <c:pt idx="389">
                  <c:v>144</c:v>
                </c:pt>
                <c:pt idx="390">
                  <c:v>144</c:v>
                </c:pt>
                <c:pt idx="391">
                  <c:v>145</c:v>
                </c:pt>
                <c:pt idx="392">
                  <c:v>147</c:v>
                </c:pt>
                <c:pt idx="393">
                  <c:v>146</c:v>
                </c:pt>
                <c:pt idx="394">
                  <c:v>146</c:v>
                </c:pt>
                <c:pt idx="395">
                  <c:v>148</c:v>
                </c:pt>
                <c:pt idx="396">
                  <c:v>146</c:v>
                </c:pt>
                <c:pt idx="397">
                  <c:v>147</c:v>
                </c:pt>
                <c:pt idx="398">
                  <c:v>129</c:v>
                </c:pt>
                <c:pt idx="399">
                  <c:v>128</c:v>
                </c:pt>
                <c:pt idx="400">
                  <c:v>128</c:v>
                </c:pt>
                <c:pt idx="401">
                  <c:v>128</c:v>
                </c:pt>
                <c:pt idx="402">
                  <c:v>128</c:v>
                </c:pt>
                <c:pt idx="403">
                  <c:v>126</c:v>
                </c:pt>
                <c:pt idx="404">
                  <c:v>123</c:v>
                </c:pt>
                <c:pt idx="405">
                  <c:v>128</c:v>
                </c:pt>
                <c:pt idx="406">
                  <c:v>125</c:v>
                </c:pt>
                <c:pt idx="407">
                  <c:v>127</c:v>
                </c:pt>
                <c:pt idx="408">
                  <c:v>142</c:v>
                </c:pt>
                <c:pt idx="409">
                  <c:v>142</c:v>
                </c:pt>
                <c:pt idx="410">
                  <c:v>131</c:v>
                </c:pt>
                <c:pt idx="411">
                  <c:v>132</c:v>
                </c:pt>
                <c:pt idx="412">
                  <c:v>131</c:v>
                </c:pt>
                <c:pt idx="413">
                  <c:v>133</c:v>
                </c:pt>
                <c:pt idx="414">
                  <c:v>130</c:v>
                </c:pt>
                <c:pt idx="415">
                  <c:v>131</c:v>
                </c:pt>
                <c:pt idx="416">
                  <c:v>133</c:v>
                </c:pt>
                <c:pt idx="417">
                  <c:v>#N/A</c:v>
                </c:pt>
                <c:pt idx="418">
                  <c:v>144</c:v>
                </c:pt>
                <c:pt idx="419">
                  <c:v>143</c:v>
                </c:pt>
                <c:pt idx="420">
                  <c:v>145</c:v>
                </c:pt>
                <c:pt idx="421">
                  <c:v>145</c:v>
                </c:pt>
                <c:pt idx="422">
                  <c:v>148</c:v>
                </c:pt>
                <c:pt idx="423">
                  <c:v>145</c:v>
                </c:pt>
                <c:pt idx="424">
                  <c:v>147</c:v>
                </c:pt>
                <c:pt idx="425">
                  <c:v>145</c:v>
                </c:pt>
                <c:pt idx="426">
                  <c:v>146</c:v>
                </c:pt>
                <c:pt idx="427">
                  <c:v>147</c:v>
                </c:pt>
                <c:pt idx="428">
                  <c:v>143</c:v>
                </c:pt>
                <c:pt idx="429">
                  <c:v>147</c:v>
                </c:pt>
                <c:pt idx="430">
                  <c:v>146</c:v>
                </c:pt>
                <c:pt idx="431">
                  <c:v>146</c:v>
                </c:pt>
                <c:pt idx="432">
                  <c:v>145</c:v>
                </c:pt>
                <c:pt idx="433">
                  <c:v>143</c:v>
                </c:pt>
                <c:pt idx="434">
                  <c:v>147</c:v>
                </c:pt>
                <c:pt idx="435">
                  <c:v>144</c:v>
                </c:pt>
                <c:pt idx="436">
                  <c:v>148</c:v>
                </c:pt>
                <c:pt idx="437">
                  <c:v>#N/A</c:v>
                </c:pt>
                <c:pt idx="438">
                  <c:v>122</c:v>
                </c:pt>
                <c:pt idx="439">
                  <c:v>121</c:v>
                </c:pt>
                <c:pt idx="440">
                  <c:v>128</c:v>
                </c:pt>
                <c:pt idx="441">
                  <c:v>121</c:v>
                </c:pt>
                <c:pt idx="442">
                  <c:v>123</c:v>
                </c:pt>
                <c:pt idx="443">
                  <c:v>121</c:v>
                </c:pt>
                <c:pt idx="444">
                  <c:v>122</c:v>
                </c:pt>
                <c:pt idx="445">
                  <c:v>127</c:v>
                </c:pt>
                <c:pt idx="446">
                  <c:v>122</c:v>
                </c:pt>
                <c:pt idx="447">
                  <c:v>120</c:v>
                </c:pt>
                <c:pt idx="448">
                  <c:v>119</c:v>
                </c:pt>
                <c:pt idx="449">
                  <c:v>119</c:v>
                </c:pt>
                <c:pt idx="450">
                  <c:v>116</c:v>
                </c:pt>
                <c:pt idx="451">
                  <c:v>95</c:v>
                </c:pt>
                <c:pt idx="452">
                  <c:v>119</c:v>
                </c:pt>
                <c:pt idx="453">
                  <c:v>117</c:v>
                </c:pt>
                <c:pt idx="454">
                  <c:v>118</c:v>
                </c:pt>
                <c:pt idx="455">
                  <c:v>116</c:v>
                </c:pt>
                <c:pt idx="456">
                  <c:v>118</c:v>
                </c:pt>
                <c:pt idx="457">
                  <c:v>134</c:v>
                </c:pt>
                <c:pt idx="458">
                  <c:v>133</c:v>
                </c:pt>
                <c:pt idx="459">
                  <c:v>142</c:v>
                </c:pt>
                <c:pt idx="460">
                  <c:v>135</c:v>
                </c:pt>
                <c:pt idx="461">
                  <c:v>133</c:v>
                </c:pt>
                <c:pt idx="462">
                  <c:v>136</c:v>
                </c:pt>
                <c:pt idx="463">
                  <c:v>136</c:v>
                </c:pt>
                <c:pt idx="464">
                  <c:v>132</c:v>
                </c:pt>
                <c:pt idx="465">
                  <c:v>135</c:v>
                </c:pt>
                <c:pt idx="466">
                  <c:v>139</c:v>
                </c:pt>
                <c:pt idx="467">
                  <c:v>144</c:v>
                </c:pt>
                <c:pt idx="468">
                  <c:v>133</c:v>
                </c:pt>
                <c:pt idx="469">
                  <c:v>136</c:v>
                </c:pt>
                <c:pt idx="470">
                  <c:v>133</c:v>
                </c:pt>
                <c:pt idx="471">
                  <c:v>136</c:v>
                </c:pt>
                <c:pt idx="472">
                  <c:v>134</c:v>
                </c:pt>
                <c:pt idx="473">
                  <c:v>135</c:v>
                </c:pt>
                <c:pt idx="474">
                  <c:v>132</c:v>
                </c:pt>
                <c:pt idx="475">
                  <c:v>136</c:v>
                </c:pt>
                <c:pt idx="476">
                  <c:v>134</c:v>
                </c:pt>
                <c:pt idx="477">
                  <c:v>126</c:v>
                </c:pt>
                <c:pt idx="478">
                  <c:v>127</c:v>
                </c:pt>
                <c:pt idx="479">
                  <c:v>127</c:v>
                </c:pt>
                <c:pt idx="480">
                  <c:v>128</c:v>
                </c:pt>
                <c:pt idx="481">
                  <c:v>128</c:v>
                </c:pt>
                <c:pt idx="482">
                  <c:v>126</c:v>
                </c:pt>
                <c:pt idx="483">
                  <c:v>128</c:v>
                </c:pt>
                <c:pt idx="484">
                  <c:v>126</c:v>
                </c:pt>
                <c:pt idx="485">
                  <c:v>126</c:v>
                </c:pt>
                <c:pt idx="486">
                  <c:v>123</c:v>
                </c:pt>
                <c:pt idx="487">
                  <c:v>118</c:v>
                </c:pt>
                <c:pt idx="488">
                  <c:v>116</c:v>
                </c:pt>
                <c:pt idx="489">
                  <c:v>108</c:v>
                </c:pt>
                <c:pt idx="490">
                  <c:v>117</c:v>
                </c:pt>
                <c:pt idx="491">
                  <c:v>117</c:v>
                </c:pt>
                <c:pt idx="492">
                  <c:v>117</c:v>
                </c:pt>
                <c:pt idx="493">
                  <c:v>118</c:v>
                </c:pt>
                <c:pt idx="494">
                  <c:v>115</c:v>
                </c:pt>
                <c:pt idx="495">
                  <c:v>118</c:v>
                </c:pt>
                <c:pt idx="496">
                  <c:v>116</c:v>
                </c:pt>
                <c:pt idx="497">
                  <c:v>147</c:v>
                </c:pt>
                <c:pt idx="498">
                  <c:v>145</c:v>
                </c:pt>
                <c:pt idx="499">
                  <c:v>143</c:v>
                </c:pt>
                <c:pt idx="500">
                  <c:v>144</c:v>
                </c:pt>
                <c:pt idx="501">
                  <c:v>145</c:v>
                </c:pt>
                <c:pt idx="502">
                  <c:v>146</c:v>
                </c:pt>
                <c:pt idx="503">
                  <c:v>146</c:v>
                </c:pt>
                <c:pt idx="504">
                  <c:v>143</c:v>
                </c:pt>
                <c:pt idx="505">
                  <c:v>145</c:v>
                </c:pt>
                <c:pt idx="506">
                  <c:v>148</c:v>
                </c:pt>
                <c:pt idx="507">
                  <c:v>148</c:v>
                </c:pt>
                <c:pt idx="508">
                  <c:v>145</c:v>
                </c:pt>
                <c:pt idx="509">
                  <c:v>148</c:v>
                </c:pt>
                <c:pt idx="510">
                  <c:v>143</c:v>
                </c:pt>
                <c:pt idx="511">
                  <c:v>147</c:v>
                </c:pt>
                <c:pt idx="512">
                  <c:v>148</c:v>
                </c:pt>
                <c:pt idx="513">
                  <c:v>147</c:v>
                </c:pt>
                <c:pt idx="514">
                  <c:v>128</c:v>
                </c:pt>
                <c:pt idx="515">
                  <c:v>121</c:v>
                </c:pt>
                <c:pt idx="516">
                  <c:v>122</c:v>
                </c:pt>
                <c:pt idx="517">
                  <c:v>123</c:v>
                </c:pt>
                <c:pt idx="518">
                  <c:v>123</c:v>
                </c:pt>
                <c:pt idx="519">
                  <c:v>121</c:v>
                </c:pt>
                <c:pt idx="520">
                  <c:v>128</c:v>
                </c:pt>
                <c:pt idx="521">
                  <c:v>121</c:v>
                </c:pt>
                <c:pt idx="522">
                  <c:v>123</c:v>
                </c:pt>
                <c:pt idx="523">
                  <c:v>121</c:v>
                </c:pt>
                <c:pt idx="524">
                  <c:v>121</c:v>
                </c:pt>
                <c:pt idx="525">
                  <c:v>121</c:v>
                </c:pt>
                <c:pt idx="526">
                  <c:v>123</c:v>
                </c:pt>
                <c:pt idx="527">
                  <c:v>122</c:v>
                </c:pt>
                <c:pt idx="528">
                  <c:v>121</c:v>
                </c:pt>
                <c:pt idx="529">
                  <c:v>121</c:v>
                </c:pt>
                <c:pt idx="530">
                  <c:v>123</c:v>
                </c:pt>
                <c:pt idx="531">
                  <c:v>121</c:v>
                </c:pt>
                <c:pt idx="532">
                  <c:v>121</c:v>
                </c:pt>
                <c:pt idx="533">
                  <c:v>121</c:v>
                </c:pt>
                <c:pt idx="534">
                  <c:v>97</c:v>
                </c:pt>
                <c:pt idx="535">
                  <c:v>97</c:v>
                </c:pt>
                <c:pt idx="536">
                  <c:v>133</c:v>
                </c:pt>
                <c:pt idx="537">
                  <c:v>134</c:v>
                </c:pt>
                <c:pt idx="538">
                  <c:v>136</c:v>
                </c:pt>
                <c:pt idx="539">
                  <c:v>134</c:v>
                </c:pt>
                <c:pt idx="540">
                  <c:v>96</c:v>
                </c:pt>
                <c:pt idx="541">
                  <c:v>147</c:v>
                </c:pt>
                <c:pt idx="542">
                  <c:v>114</c:v>
                </c:pt>
                <c:pt idx="543">
                  <c:v>134</c:v>
                </c:pt>
                <c:pt idx="544">
                  <c:v>144</c:v>
                </c:pt>
                <c:pt idx="545">
                  <c:v>148</c:v>
                </c:pt>
                <c:pt idx="546">
                  <c:v>148</c:v>
                </c:pt>
                <c:pt idx="547">
                  <c:v>146</c:v>
                </c:pt>
                <c:pt idx="548">
                  <c:v>145</c:v>
                </c:pt>
                <c:pt idx="549">
                  <c:v>144</c:v>
                </c:pt>
                <c:pt idx="550">
                  <c:v>148</c:v>
                </c:pt>
                <c:pt idx="551">
                  <c:v>145</c:v>
                </c:pt>
                <c:pt idx="552">
                  <c:v>146</c:v>
                </c:pt>
                <c:pt idx="553">
                  <c:v>147</c:v>
                </c:pt>
                <c:pt idx="554">
                  <c:v>147</c:v>
                </c:pt>
                <c:pt idx="555">
                  <c:v>144</c:v>
                </c:pt>
                <c:pt idx="556">
                  <c:v>148</c:v>
                </c:pt>
                <c:pt idx="557">
                  <c:v>144</c:v>
                </c:pt>
                <c:pt idx="558">
                  <c:v>145</c:v>
                </c:pt>
                <c:pt idx="559">
                  <c:v>146</c:v>
                </c:pt>
                <c:pt idx="560">
                  <c:v>148</c:v>
                </c:pt>
                <c:pt idx="561">
                  <c:v>146</c:v>
                </c:pt>
                <c:pt idx="562">
                  <c:v>144</c:v>
                </c:pt>
                <c:pt idx="563">
                  <c:v>148</c:v>
                </c:pt>
                <c:pt idx="564">
                  <c:v>123</c:v>
                </c:pt>
                <c:pt idx="565">
                  <c:v>126</c:v>
                </c:pt>
                <c:pt idx="566">
                  <c:v>126</c:v>
                </c:pt>
                <c:pt idx="567">
                  <c:v>126</c:v>
                </c:pt>
                <c:pt idx="568">
                  <c:v>124</c:v>
                </c:pt>
                <c:pt idx="569">
                  <c:v>123</c:v>
                </c:pt>
                <c:pt idx="570">
                  <c:v>125</c:v>
                </c:pt>
                <c:pt idx="571">
                  <c:v>126</c:v>
                </c:pt>
                <c:pt idx="572">
                  <c:v>123</c:v>
                </c:pt>
                <c:pt idx="573">
                  <c:v>128</c:v>
                </c:pt>
                <c:pt idx="574">
                  <c:v>126</c:v>
                </c:pt>
                <c:pt idx="575">
                  <c:v>123</c:v>
                </c:pt>
                <c:pt idx="576">
                  <c:v>121</c:v>
                </c:pt>
                <c:pt idx="577">
                  <c:v>121</c:v>
                </c:pt>
                <c:pt idx="578">
                  <c:v>123</c:v>
                </c:pt>
                <c:pt idx="579">
                  <c:v>123</c:v>
                </c:pt>
                <c:pt idx="580">
                  <c:v>128</c:v>
                </c:pt>
                <c:pt idx="581">
                  <c:v>121</c:v>
                </c:pt>
                <c:pt idx="582">
                  <c:v>127</c:v>
                </c:pt>
                <c:pt idx="583">
                  <c:v>122</c:v>
                </c:pt>
                <c:pt idx="584">
                  <c:v>120</c:v>
                </c:pt>
                <c:pt idx="585">
                  <c:v>122</c:v>
                </c:pt>
                <c:pt idx="586">
                  <c:v>123</c:v>
                </c:pt>
                <c:pt idx="587">
                  <c:v>123</c:v>
                </c:pt>
                <c:pt idx="588">
                  <c:v>120</c:v>
                </c:pt>
                <c:pt idx="589">
                  <c:v>121</c:v>
                </c:pt>
                <c:pt idx="590">
                  <c:v>123</c:v>
                </c:pt>
                <c:pt idx="591">
                  <c:v>123</c:v>
                </c:pt>
                <c:pt idx="592">
                  <c:v>122</c:v>
                </c:pt>
                <c:pt idx="593">
                  <c:v>122</c:v>
                </c:pt>
                <c:pt idx="594">
                  <c:v>121</c:v>
                </c:pt>
                <c:pt idx="595">
                  <c:v>122</c:v>
                </c:pt>
                <c:pt idx="596">
                  <c:v>122</c:v>
                </c:pt>
                <c:pt idx="597">
                  <c:v>122</c:v>
                </c:pt>
                <c:pt idx="598">
                  <c:v>121</c:v>
                </c:pt>
                <c:pt idx="599">
                  <c:v>148</c:v>
                </c:pt>
                <c:pt idx="600">
                  <c:v>144</c:v>
                </c:pt>
                <c:pt idx="601">
                  <c:v>145</c:v>
                </c:pt>
                <c:pt idx="602">
                  <c:v>146</c:v>
                </c:pt>
                <c:pt idx="603">
                  <c:v>144</c:v>
                </c:pt>
                <c:pt idx="604">
                  <c:v>147</c:v>
                </c:pt>
                <c:pt idx="605">
                  <c:v>144</c:v>
                </c:pt>
                <c:pt idx="606">
                  <c:v>146</c:v>
                </c:pt>
                <c:pt idx="607">
                  <c:v>145</c:v>
                </c:pt>
                <c:pt idx="608">
                  <c:v>145</c:v>
                </c:pt>
                <c:pt idx="609">
                  <c:v>144</c:v>
                </c:pt>
                <c:pt idx="610">
                  <c:v>144</c:v>
                </c:pt>
                <c:pt idx="611">
                  <c:v>144</c:v>
                </c:pt>
                <c:pt idx="612">
                  <c:v>146</c:v>
                </c:pt>
                <c:pt idx="613">
                  <c:v>146</c:v>
                </c:pt>
                <c:pt idx="614">
                  <c:v>148</c:v>
                </c:pt>
                <c:pt idx="615">
                  <c:v>147</c:v>
                </c:pt>
                <c:pt idx="616">
                  <c:v>144</c:v>
                </c:pt>
                <c:pt idx="617">
                  <c:v>144</c:v>
                </c:pt>
                <c:pt idx="618">
                  <c:v>145</c:v>
                </c:pt>
                <c:pt idx="619">
                  <c:v>121</c:v>
                </c:pt>
                <c:pt idx="620">
                  <c:v>120</c:v>
                </c:pt>
                <c:pt idx="621">
                  <c:v>122</c:v>
                </c:pt>
                <c:pt idx="622">
                  <c:v>121</c:v>
                </c:pt>
                <c:pt idx="623">
                  <c:v>121</c:v>
                </c:pt>
                <c:pt idx="624">
                  <c:v>121</c:v>
                </c:pt>
                <c:pt idx="625">
                  <c:v>122</c:v>
                </c:pt>
                <c:pt idx="626">
                  <c:v>123</c:v>
                </c:pt>
                <c:pt idx="627">
                  <c:v>123</c:v>
                </c:pt>
                <c:pt idx="628">
                  <c:v>121</c:v>
                </c:pt>
                <c:pt idx="629">
                  <c:v>136</c:v>
                </c:pt>
                <c:pt idx="630">
                  <c:v>114</c:v>
                </c:pt>
                <c:pt idx="631">
                  <c:v>97</c:v>
                </c:pt>
                <c:pt idx="632">
                  <c:v>135</c:v>
                </c:pt>
                <c:pt idx="633">
                  <c:v>97</c:v>
                </c:pt>
                <c:pt idx="634">
                  <c:v>97</c:v>
                </c:pt>
                <c:pt idx="635">
                  <c:v>134</c:v>
                </c:pt>
                <c:pt idx="636">
                  <c:v>139</c:v>
                </c:pt>
                <c:pt idx="637">
                  <c:v>133</c:v>
                </c:pt>
                <c:pt idx="638">
                  <c:v>139</c:v>
                </c:pt>
                <c:pt idx="639">
                  <c:v>149</c:v>
                </c:pt>
                <c:pt idx="640">
                  <c:v>152</c:v>
                </c:pt>
                <c:pt idx="641">
                  <c:v>149</c:v>
                </c:pt>
                <c:pt idx="642">
                  <c:v>152</c:v>
                </c:pt>
                <c:pt idx="643">
                  <c:v>148</c:v>
                </c:pt>
                <c:pt idx="644">
                  <c:v>148</c:v>
                </c:pt>
                <c:pt idx="645">
                  <c:v>151</c:v>
                </c:pt>
                <c:pt idx="646">
                  <c:v>152</c:v>
                </c:pt>
                <c:pt idx="647">
                  <c:v>152</c:v>
                </c:pt>
                <c:pt idx="648">
                  <c:v>#N/A</c:v>
                </c:pt>
                <c:pt idx="649">
                  <c:v>148</c:v>
                </c:pt>
                <c:pt idx="650">
                  <c:v>153</c:v>
                </c:pt>
                <c:pt idx="651">
                  <c:v>152</c:v>
                </c:pt>
                <c:pt idx="652">
                  <c:v>149</c:v>
                </c:pt>
                <c:pt idx="653">
                  <c:v>151</c:v>
                </c:pt>
                <c:pt idx="654">
                  <c:v>152</c:v>
                </c:pt>
                <c:pt idx="655">
                  <c:v>153</c:v>
                </c:pt>
                <c:pt idx="656">
                  <c:v>148</c:v>
                </c:pt>
                <c:pt idx="657">
                  <c:v>153</c:v>
                </c:pt>
                <c:pt idx="658">
                  <c:v>129</c:v>
                </c:pt>
                <c:pt idx="659">
                  <c:v>127</c:v>
                </c:pt>
                <c:pt idx="660">
                  <c:v>126</c:v>
                </c:pt>
                <c:pt idx="661">
                  <c:v>120</c:v>
                </c:pt>
                <c:pt idx="662">
                  <c:v>126</c:v>
                </c:pt>
                <c:pt idx="663">
                  <c:v>127</c:v>
                </c:pt>
                <c:pt idx="664">
                  <c:v>127</c:v>
                </c:pt>
                <c:pt idx="665">
                  <c:v>126</c:v>
                </c:pt>
                <c:pt idx="666">
                  <c:v>129</c:v>
                </c:pt>
                <c:pt idx="667">
                  <c:v>128</c:v>
                </c:pt>
                <c:pt idx="668">
                  <c:v>138</c:v>
                </c:pt>
                <c:pt idx="669">
                  <c:v>140</c:v>
                </c:pt>
                <c:pt idx="670">
                  <c:v>92</c:v>
                </c:pt>
                <c:pt idx="671">
                  <c:v>138</c:v>
                </c:pt>
                <c:pt idx="672">
                  <c:v>142</c:v>
                </c:pt>
                <c:pt idx="673">
                  <c:v>141</c:v>
                </c:pt>
                <c:pt idx="674">
                  <c:v>140</c:v>
                </c:pt>
                <c:pt idx="675">
                  <c:v>138</c:v>
                </c:pt>
                <c:pt idx="676">
                  <c:v>139</c:v>
                </c:pt>
                <c:pt idx="677">
                  <c:v>145</c:v>
                </c:pt>
                <c:pt idx="678">
                  <c:v>146</c:v>
                </c:pt>
                <c:pt idx="679">
                  <c:v>144</c:v>
                </c:pt>
                <c:pt idx="680">
                  <c:v>147</c:v>
                </c:pt>
                <c:pt idx="681">
                  <c:v>146</c:v>
                </c:pt>
                <c:pt idx="682">
                  <c:v>147</c:v>
                </c:pt>
                <c:pt idx="683">
                  <c:v>144</c:v>
                </c:pt>
                <c:pt idx="684">
                  <c:v>146</c:v>
                </c:pt>
                <c:pt idx="685">
                  <c:v>144</c:v>
                </c:pt>
                <c:pt idx="686">
                  <c:v>147</c:v>
                </c:pt>
                <c:pt idx="687">
                  <c:v>147</c:v>
                </c:pt>
                <c:pt idx="688">
                  <c:v>147</c:v>
                </c:pt>
                <c:pt idx="689">
                  <c:v>143</c:v>
                </c:pt>
                <c:pt idx="690">
                  <c:v>145</c:v>
                </c:pt>
                <c:pt idx="691">
                  <c:v>146</c:v>
                </c:pt>
                <c:pt idx="692">
                  <c:v>145</c:v>
                </c:pt>
                <c:pt idx="693">
                  <c:v>146</c:v>
                </c:pt>
                <c:pt idx="694">
                  <c:v>148</c:v>
                </c:pt>
                <c:pt idx="695">
                  <c:v>145</c:v>
                </c:pt>
                <c:pt idx="696">
                  <c:v>148</c:v>
                </c:pt>
                <c:pt idx="697">
                  <c:v>146</c:v>
                </c:pt>
                <c:pt idx="698">
                  <c:v>93</c:v>
                </c:pt>
                <c:pt idx="699">
                  <c:v>132</c:v>
                </c:pt>
                <c:pt idx="700">
                  <c:v>151</c:v>
                </c:pt>
                <c:pt idx="701">
                  <c:v>132</c:v>
                </c:pt>
                <c:pt idx="702">
                  <c:v>132</c:v>
                </c:pt>
                <c:pt idx="703">
                  <c:v>131</c:v>
                </c:pt>
                <c:pt idx="704">
                  <c:v>93</c:v>
                </c:pt>
                <c:pt idx="705">
                  <c:v>132</c:v>
                </c:pt>
                <c:pt idx="706">
                  <c:v>132</c:v>
                </c:pt>
                <c:pt idx="707">
                  <c:v>130</c:v>
                </c:pt>
                <c:pt idx="708">
                  <c:v>126</c:v>
                </c:pt>
                <c:pt idx="709">
                  <c:v>128</c:v>
                </c:pt>
                <c:pt idx="710">
                  <c:v>129</c:v>
                </c:pt>
                <c:pt idx="711">
                  <c:v>127</c:v>
                </c:pt>
                <c:pt idx="712">
                  <c:v>126</c:v>
                </c:pt>
                <c:pt idx="713">
                  <c:v>127</c:v>
                </c:pt>
                <c:pt idx="714">
                  <c:v>128</c:v>
                </c:pt>
                <c:pt idx="715">
                  <c:v>127</c:v>
                </c:pt>
                <c:pt idx="716">
                  <c:v>126</c:v>
                </c:pt>
                <c:pt idx="717">
                  <c:v>123</c:v>
                </c:pt>
                <c:pt idx="718">
                  <c:v>145</c:v>
                </c:pt>
                <c:pt idx="719">
                  <c:v>147</c:v>
                </c:pt>
                <c:pt idx="720">
                  <c:v>148</c:v>
                </c:pt>
                <c:pt idx="721">
                  <c:v>147</c:v>
                </c:pt>
                <c:pt idx="722">
                  <c:v>147</c:v>
                </c:pt>
                <c:pt idx="723">
                  <c:v>148</c:v>
                </c:pt>
                <c:pt idx="724">
                  <c:v>146</c:v>
                </c:pt>
                <c:pt idx="725">
                  <c:v>148</c:v>
                </c:pt>
                <c:pt idx="726">
                  <c:v>146</c:v>
                </c:pt>
                <c:pt idx="727">
                  <c:v>150</c:v>
                </c:pt>
                <c:pt idx="728">
                  <c:v>150</c:v>
                </c:pt>
                <c:pt idx="729">
                  <c:v>150</c:v>
                </c:pt>
                <c:pt idx="730">
                  <c:v>149</c:v>
                </c:pt>
                <c:pt idx="731">
                  <c:v>148</c:v>
                </c:pt>
                <c:pt idx="732">
                  <c:v>147</c:v>
                </c:pt>
                <c:pt idx="733">
                  <c:v>149</c:v>
                </c:pt>
                <c:pt idx="734">
                  <c:v>148</c:v>
                </c:pt>
                <c:pt idx="735">
                  <c:v>147</c:v>
                </c:pt>
                <c:pt idx="736">
                  <c:v>148</c:v>
                </c:pt>
                <c:pt idx="737">
                  <c:v>147</c:v>
                </c:pt>
                <c:pt idx="738">
                  <c:v>139</c:v>
                </c:pt>
                <c:pt idx="739">
                  <c:v>139</c:v>
                </c:pt>
                <c:pt idx="740">
                  <c:v>140</c:v>
                </c:pt>
                <c:pt idx="741">
                  <c:v>141</c:v>
                </c:pt>
                <c:pt idx="742">
                  <c:v>92</c:v>
                </c:pt>
                <c:pt idx="743">
                  <c:v>92</c:v>
                </c:pt>
                <c:pt idx="744">
                  <c:v>142</c:v>
                </c:pt>
                <c:pt idx="745">
                  <c:v>140</c:v>
                </c:pt>
                <c:pt idx="746">
                  <c:v>140</c:v>
                </c:pt>
                <c:pt idx="747">
                  <c:v>139</c:v>
                </c:pt>
                <c:pt idx="748">
                  <c:v>128</c:v>
                </c:pt>
                <c:pt idx="749">
                  <c:v>120</c:v>
                </c:pt>
                <c:pt idx="750">
                  <c:v>126</c:v>
                </c:pt>
                <c:pt idx="751">
                  <c:v>124</c:v>
                </c:pt>
                <c:pt idx="752">
                  <c:v>126</c:v>
                </c:pt>
                <c:pt idx="753">
                  <c:v>126</c:v>
                </c:pt>
                <c:pt idx="754">
                  <c:v>121</c:v>
                </c:pt>
                <c:pt idx="755">
                  <c:v>127</c:v>
                </c:pt>
                <c:pt idx="756">
                  <c:v>123</c:v>
                </c:pt>
                <c:pt idx="757">
                  <c:v>124</c:v>
                </c:pt>
                <c:pt idx="758">
                  <c:v>127</c:v>
                </c:pt>
                <c:pt idx="759">
                  <c:v>120</c:v>
                </c:pt>
                <c:pt idx="760">
                  <c:v>124</c:v>
                </c:pt>
                <c:pt idx="761">
                  <c:v>125</c:v>
                </c:pt>
                <c:pt idx="762">
                  <c:v>123</c:v>
                </c:pt>
                <c:pt idx="763">
                  <c:v>124</c:v>
                </c:pt>
                <c:pt idx="764">
                  <c:v>122</c:v>
                </c:pt>
                <c:pt idx="765">
                  <c:v>123</c:v>
                </c:pt>
                <c:pt idx="766">
                  <c:v>123</c:v>
                </c:pt>
                <c:pt idx="767">
                  <c:v>124</c:v>
                </c:pt>
                <c:pt idx="768">
                  <c:v>123</c:v>
                </c:pt>
                <c:pt idx="769">
                  <c:v>125</c:v>
                </c:pt>
                <c:pt idx="770">
                  <c:v>122</c:v>
                </c:pt>
                <c:pt idx="771">
                  <c:v>123</c:v>
                </c:pt>
                <c:pt idx="772">
                  <c:v>124</c:v>
                </c:pt>
                <c:pt idx="773">
                  <c:v>128</c:v>
                </c:pt>
                <c:pt idx="774">
                  <c:v>120</c:v>
                </c:pt>
                <c:pt idx="775">
                  <c:v>122</c:v>
                </c:pt>
                <c:pt idx="776">
                  <c:v>148</c:v>
                </c:pt>
                <c:pt idx="777">
                  <c:v>149</c:v>
                </c:pt>
                <c:pt idx="778">
                  <c:v>146</c:v>
                </c:pt>
                <c:pt idx="779">
                  <c:v>148</c:v>
                </c:pt>
                <c:pt idx="780">
                  <c:v>148</c:v>
                </c:pt>
                <c:pt idx="781">
                  <c:v>149</c:v>
                </c:pt>
                <c:pt idx="782">
                  <c:v>146</c:v>
                </c:pt>
                <c:pt idx="783">
                  <c:v>147</c:v>
                </c:pt>
                <c:pt idx="784">
                  <c:v>147</c:v>
                </c:pt>
                <c:pt idx="785">
                  <c:v>147</c:v>
                </c:pt>
                <c:pt idx="786">
                  <c:v>149</c:v>
                </c:pt>
                <c:pt idx="787">
                  <c:v>148</c:v>
                </c:pt>
                <c:pt idx="788">
                  <c:v>149</c:v>
                </c:pt>
                <c:pt idx="789">
                  <c:v>149</c:v>
                </c:pt>
                <c:pt idx="790">
                  <c:v>148</c:v>
                </c:pt>
                <c:pt idx="791">
                  <c:v>147</c:v>
                </c:pt>
                <c:pt idx="792">
                  <c:v>148</c:v>
                </c:pt>
                <c:pt idx="793">
                  <c:v>142</c:v>
                </c:pt>
                <c:pt idx="794">
                  <c:v>137</c:v>
                </c:pt>
                <c:pt idx="795">
                  <c:v>141</c:v>
                </c:pt>
                <c:pt idx="796">
                  <c:v>138</c:v>
                </c:pt>
                <c:pt idx="797">
                  <c:v>139</c:v>
                </c:pt>
                <c:pt idx="798">
                  <c:v>139</c:v>
                </c:pt>
                <c:pt idx="799">
                  <c:v>140</c:v>
                </c:pt>
                <c:pt idx="800">
                  <c:v>140</c:v>
                </c:pt>
                <c:pt idx="801">
                  <c:v>139</c:v>
                </c:pt>
                <c:pt idx="802">
                  <c:v>138</c:v>
                </c:pt>
                <c:pt idx="803">
                  <c:v>120</c:v>
                </c:pt>
                <c:pt idx="804">
                  <c:v>126</c:v>
                </c:pt>
                <c:pt idx="805">
                  <c:v>123</c:v>
                </c:pt>
                <c:pt idx="806">
                  <c:v>123</c:v>
                </c:pt>
                <c:pt idx="807">
                  <c:v>126</c:v>
                </c:pt>
                <c:pt idx="808">
                  <c:v>125</c:v>
                </c:pt>
                <c:pt idx="809">
                  <c:v>123</c:v>
                </c:pt>
                <c:pt idx="810">
                  <c:v>123</c:v>
                </c:pt>
                <c:pt idx="811">
                  <c:v>123</c:v>
                </c:pt>
                <c:pt idx="812">
                  <c:v>123</c:v>
                </c:pt>
                <c:pt idx="813">
                  <c:v>98</c:v>
                </c:pt>
                <c:pt idx="814">
                  <c:v>154</c:v>
                </c:pt>
                <c:pt idx="815">
                  <c:v>140</c:v>
                </c:pt>
                <c:pt idx="816">
                  <c:v>140</c:v>
                </c:pt>
                <c:pt idx="817">
                  <c:v>136</c:v>
                </c:pt>
                <c:pt idx="818">
                  <c:v>140</c:v>
                </c:pt>
                <c:pt idx="819">
                  <c:v>96</c:v>
                </c:pt>
                <c:pt idx="820">
                  <c:v>136</c:v>
                </c:pt>
                <c:pt idx="821">
                  <c:v>136</c:v>
                </c:pt>
                <c:pt idx="822">
                  <c:v>140</c:v>
                </c:pt>
                <c:pt idx="823">
                  <c:v>148</c:v>
                </c:pt>
                <c:pt idx="824">
                  <c:v>148</c:v>
                </c:pt>
                <c:pt idx="825">
                  <c:v>145</c:v>
                </c:pt>
                <c:pt idx="826">
                  <c:v>148</c:v>
                </c:pt>
                <c:pt idx="827">
                  <c:v>146</c:v>
                </c:pt>
                <c:pt idx="828">
                  <c:v>148</c:v>
                </c:pt>
                <c:pt idx="829">
                  <c:v>146</c:v>
                </c:pt>
                <c:pt idx="830">
                  <c:v>148</c:v>
                </c:pt>
                <c:pt idx="831">
                  <c:v>147</c:v>
                </c:pt>
                <c:pt idx="832">
                  <c:v>145</c:v>
                </c:pt>
                <c:pt idx="833">
                  <c:v>145</c:v>
                </c:pt>
                <c:pt idx="834">
                  <c:v>147</c:v>
                </c:pt>
                <c:pt idx="835">
                  <c:v>143</c:v>
                </c:pt>
                <c:pt idx="836">
                  <c:v>143</c:v>
                </c:pt>
                <c:pt idx="837">
                  <c:v>148</c:v>
                </c:pt>
                <c:pt idx="838">
                  <c:v>147</c:v>
                </c:pt>
                <c:pt idx="839">
                  <c:v>148</c:v>
                </c:pt>
                <c:pt idx="840">
                  <c:v>144</c:v>
                </c:pt>
                <c:pt idx="841">
                  <c:v>144</c:v>
                </c:pt>
                <c:pt idx="842">
                  <c:v>143</c:v>
                </c:pt>
                <c:pt idx="843">
                  <c:v>135</c:v>
                </c:pt>
                <c:pt idx="844">
                  <c:v>136</c:v>
                </c:pt>
                <c:pt idx="845">
                  <c:v>140</c:v>
                </c:pt>
                <c:pt idx="846">
                  <c:v>92</c:v>
                </c:pt>
                <c:pt idx="847">
                  <c:v>92</c:v>
                </c:pt>
                <c:pt idx="848">
                  <c:v>139</c:v>
                </c:pt>
                <c:pt idx="849">
                  <c:v>139</c:v>
                </c:pt>
                <c:pt idx="850">
                  <c:v>97</c:v>
                </c:pt>
                <c:pt idx="851">
                  <c:v>138</c:v>
                </c:pt>
                <c:pt idx="852">
                  <c:v>120</c:v>
                </c:pt>
                <c:pt idx="853">
                  <c:v>123</c:v>
                </c:pt>
                <c:pt idx="854">
                  <c:v>123</c:v>
                </c:pt>
                <c:pt idx="855">
                  <c:v>121</c:v>
                </c:pt>
                <c:pt idx="856">
                  <c:v>121</c:v>
                </c:pt>
                <c:pt idx="857">
                  <c:v>123</c:v>
                </c:pt>
                <c:pt idx="858">
                  <c:v>121</c:v>
                </c:pt>
                <c:pt idx="859">
                  <c:v>121</c:v>
                </c:pt>
                <c:pt idx="860">
                  <c:v>123</c:v>
                </c:pt>
                <c:pt idx="861">
                  <c:v>121</c:v>
                </c:pt>
                <c:pt idx="862">
                  <c:v>144</c:v>
                </c:pt>
                <c:pt idx="863">
                  <c:v>145</c:v>
                </c:pt>
                <c:pt idx="864">
                  <c:v>146</c:v>
                </c:pt>
                <c:pt idx="865">
                  <c:v>148</c:v>
                </c:pt>
                <c:pt idx="866">
                  <c:v>147</c:v>
                </c:pt>
                <c:pt idx="867">
                  <c:v>144</c:v>
                </c:pt>
                <c:pt idx="868">
                  <c:v>147</c:v>
                </c:pt>
                <c:pt idx="869">
                  <c:v>147</c:v>
                </c:pt>
                <c:pt idx="870">
                  <c:v>147</c:v>
                </c:pt>
                <c:pt idx="871">
                  <c:v>147</c:v>
                </c:pt>
                <c:pt idx="872">
                  <c:v>147</c:v>
                </c:pt>
                <c:pt idx="873">
                  <c:v>147</c:v>
                </c:pt>
                <c:pt idx="874">
                  <c:v>147</c:v>
                </c:pt>
                <c:pt idx="875">
                  <c:v>146</c:v>
                </c:pt>
                <c:pt idx="876">
                  <c:v>145</c:v>
                </c:pt>
                <c:pt idx="877">
                  <c:v>146</c:v>
                </c:pt>
                <c:pt idx="878">
                  <c:v>145</c:v>
                </c:pt>
                <c:pt idx="879">
                  <c:v>148</c:v>
                </c:pt>
                <c:pt idx="880">
                  <c:v>145</c:v>
                </c:pt>
                <c:pt idx="881">
                  <c:v>146</c:v>
                </c:pt>
                <c:pt idx="882">
                  <c:v>#N/A</c:v>
                </c:pt>
                <c:pt idx="883">
                  <c:v>138</c:v>
                </c:pt>
                <c:pt idx="884">
                  <c:v>136</c:v>
                </c:pt>
                <c:pt idx="885">
                  <c:v>139</c:v>
                </c:pt>
                <c:pt idx="886">
                  <c:v>138</c:v>
                </c:pt>
                <c:pt idx="887">
                  <c:v>140</c:v>
                </c:pt>
                <c:pt idx="888">
                  <c:v>146</c:v>
                </c:pt>
                <c:pt idx="889">
                  <c:v>135</c:v>
                </c:pt>
                <c:pt idx="890">
                  <c:v>139</c:v>
                </c:pt>
                <c:pt idx="891">
                  <c:v>97</c:v>
                </c:pt>
                <c:pt idx="892">
                  <c:v>122</c:v>
                </c:pt>
                <c:pt idx="893">
                  <c:v>128</c:v>
                </c:pt>
                <c:pt idx="894">
                  <c:v>122</c:v>
                </c:pt>
                <c:pt idx="895">
                  <c:v>121</c:v>
                </c:pt>
                <c:pt idx="896">
                  <c:v>123</c:v>
                </c:pt>
                <c:pt idx="897">
                  <c:v>127</c:v>
                </c:pt>
                <c:pt idx="898">
                  <c:v>122</c:v>
                </c:pt>
                <c:pt idx="899">
                  <c:v>123</c:v>
                </c:pt>
                <c:pt idx="900">
                  <c:v>122</c:v>
                </c:pt>
                <c:pt idx="901">
                  <c:v>#N/A</c:v>
                </c:pt>
                <c:pt idx="902">
                  <c:v>123</c:v>
                </c:pt>
                <c:pt idx="903">
                  <c:v>122</c:v>
                </c:pt>
                <c:pt idx="904">
                  <c:v>123</c:v>
                </c:pt>
                <c:pt idx="905">
                  <c:v>155</c:v>
                </c:pt>
                <c:pt idx="906">
                  <c:v>154</c:v>
                </c:pt>
                <c:pt idx="907">
                  <c:v>155</c:v>
                </c:pt>
                <c:pt idx="908">
                  <c:v>152</c:v>
                </c:pt>
                <c:pt idx="909">
                  <c:v>157</c:v>
                </c:pt>
                <c:pt idx="910">
                  <c:v>153</c:v>
                </c:pt>
                <c:pt idx="911">
                  <c:v>152</c:v>
                </c:pt>
                <c:pt idx="912">
                  <c:v>153</c:v>
                </c:pt>
                <c:pt idx="913">
                  <c:v>156</c:v>
                </c:pt>
                <c:pt idx="914">
                  <c:v>153</c:v>
                </c:pt>
                <c:pt idx="915">
                  <c:v>156</c:v>
                </c:pt>
                <c:pt idx="916">
                  <c:v>157</c:v>
                </c:pt>
                <c:pt idx="917">
                  <c:v>157</c:v>
                </c:pt>
                <c:pt idx="918">
                  <c:v>153</c:v>
                </c:pt>
                <c:pt idx="919">
                  <c:v>153</c:v>
                </c:pt>
                <c:pt idx="920">
                  <c:v>155</c:v>
                </c:pt>
                <c:pt idx="921">
                  <c:v>152</c:v>
                </c:pt>
                <c:pt idx="922">
                  <c:v>156</c:v>
                </c:pt>
                <c:pt idx="923">
                  <c:v>157</c:v>
                </c:pt>
                <c:pt idx="924">
                  <c:v>121</c:v>
                </c:pt>
                <c:pt idx="925">
                  <c:v>123</c:v>
                </c:pt>
                <c:pt idx="926">
                  <c:v>120</c:v>
                </c:pt>
                <c:pt idx="927">
                  <c:v>128</c:v>
                </c:pt>
                <c:pt idx="928">
                  <c:v>126</c:v>
                </c:pt>
                <c:pt idx="929">
                  <c:v>127</c:v>
                </c:pt>
                <c:pt idx="930">
                  <c:v>126</c:v>
                </c:pt>
                <c:pt idx="931">
                  <c:v>124</c:v>
                </c:pt>
                <c:pt idx="932">
                  <c:v>128</c:v>
                </c:pt>
                <c:pt idx="933">
                  <c:v>123</c:v>
                </c:pt>
                <c:pt idx="934">
                  <c:v>140</c:v>
                </c:pt>
                <c:pt idx="935">
                  <c:v>142</c:v>
                </c:pt>
                <c:pt idx="936">
                  <c:v>139</c:v>
                </c:pt>
                <c:pt idx="937">
                  <c:v>145</c:v>
                </c:pt>
                <c:pt idx="938">
                  <c:v>142</c:v>
                </c:pt>
                <c:pt idx="939">
                  <c:v>139</c:v>
                </c:pt>
                <c:pt idx="940">
                  <c:v>142</c:v>
                </c:pt>
                <c:pt idx="941">
                  <c:v>154</c:v>
                </c:pt>
                <c:pt idx="942">
                  <c:v>138</c:v>
                </c:pt>
                <c:pt idx="943">
                  <c:v>140</c:v>
                </c:pt>
                <c:pt idx="944">
                  <c:v>142</c:v>
                </c:pt>
                <c:pt idx="945">
                  <c:v>141</c:v>
                </c:pt>
                <c:pt idx="946">
                  <c:v>141</c:v>
                </c:pt>
                <c:pt idx="947">
                  <c:v>141</c:v>
                </c:pt>
                <c:pt idx="948">
                  <c:v>141</c:v>
                </c:pt>
                <c:pt idx="949">
                  <c:v>141</c:v>
                </c:pt>
                <c:pt idx="950">
                  <c:v>140</c:v>
                </c:pt>
                <c:pt idx="951">
                  <c:v>141</c:v>
                </c:pt>
                <c:pt idx="952">
                  <c:v>143</c:v>
                </c:pt>
                <c:pt idx="953">
                  <c:v>144</c:v>
                </c:pt>
                <c:pt idx="954">
                  <c:v>143</c:v>
                </c:pt>
                <c:pt idx="955">
                  <c:v>142</c:v>
                </c:pt>
                <c:pt idx="956">
                  <c:v>145</c:v>
                </c:pt>
                <c:pt idx="957">
                  <c:v>143</c:v>
                </c:pt>
                <c:pt idx="958">
                  <c:v>145</c:v>
                </c:pt>
                <c:pt idx="959">
                  <c:v>144</c:v>
                </c:pt>
                <c:pt idx="960">
                  <c:v>144</c:v>
                </c:pt>
                <c:pt idx="961">
                  <c:v>128</c:v>
                </c:pt>
                <c:pt idx="962">
                  <c:v>128</c:v>
                </c:pt>
                <c:pt idx="963">
                  <c:v>124</c:v>
                </c:pt>
                <c:pt idx="964">
                  <c:v>126</c:v>
                </c:pt>
                <c:pt idx="965">
                  <c:v>125</c:v>
                </c:pt>
                <c:pt idx="966">
                  <c:v>126</c:v>
                </c:pt>
                <c:pt idx="967">
                  <c:v>127</c:v>
                </c:pt>
                <c:pt idx="968">
                  <c:v>125</c:v>
                </c:pt>
                <c:pt idx="969">
                  <c:v>123</c:v>
                </c:pt>
                <c:pt idx="970">
                  <c:v>127</c:v>
                </c:pt>
                <c:pt idx="971">
                  <c:v>128</c:v>
                </c:pt>
                <c:pt idx="972">
                  <c:v>127</c:v>
                </c:pt>
                <c:pt idx="973">
                  <c:v>125</c:v>
                </c:pt>
                <c:pt idx="974">
                  <c:v>120</c:v>
                </c:pt>
                <c:pt idx="975">
                  <c:v>128</c:v>
                </c:pt>
                <c:pt idx="976">
                  <c:v>127</c:v>
                </c:pt>
                <c:pt idx="977">
                  <c:v>128</c:v>
                </c:pt>
                <c:pt idx="978">
                  <c:v>128</c:v>
                </c:pt>
                <c:pt idx="979">
                  <c:v>125</c:v>
                </c:pt>
                <c:pt idx="980">
                  <c:v>126</c:v>
                </c:pt>
                <c:pt idx="981">
                  <c:v>116</c:v>
                </c:pt>
                <c:pt idx="982">
                  <c:v>117</c:v>
                </c:pt>
                <c:pt idx="983">
                  <c:v>118</c:v>
                </c:pt>
                <c:pt idx="984">
                  <c:v>116</c:v>
                </c:pt>
                <c:pt idx="985">
                  <c:v>126</c:v>
                </c:pt>
                <c:pt idx="986">
                  <c:v>113</c:v>
                </c:pt>
                <c:pt idx="987">
                  <c:v>114</c:v>
                </c:pt>
                <c:pt idx="988">
                  <c:v>115</c:v>
                </c:pt>
                <c:pt idx="989">
                  <c:v>116</c:v>
                </c:pt>
                <c:pt idx="990">
                  <c:v>116</c:v>
                </c:pt>
                <c:pt idx="991">
                  <c:v>114</c:v>
                </c:pt>
                <c:pt idx="992">
                  <c:v>115</c:v>
                </c:pt>
                <c:pt idx="993">
                  <c:v>113</c:v>
                </c:pt>
                <c:pt idx="994">
                  <c:v>117</c:v>
                </c:pt>
                <c:pt idx="995">
                  <c:v>117</c:v>
                </c:pt>
                <c:pt idx="996">
                  <c:v>116</c:v>
                </c:pt>
                <c:pt idx="997">
                  <c:v>116</c:v>
                </c:pt>
                <c:pt idx="998">
                  <c:v>115</c:v>
                </c:pt>
                <c:pt idx="999">
                  <c:v>114</c:v>
                </c:pt>
                <c:pt idx="1000">
                  <c:v>115</c:v>
                </c:pt>
                <c:pt idx="1001">
                  <c:v>124</c:v>
                </c:pt>
                <c:pt idx="1002">
                  <c:v>127</c:v>
                </c:pt>
                <c:pt idx="1003">
                  <c:v>127</c:v>
                </c:pt>
                <c:pt idx="1004">
                  <c:v>124</c:v>
                </c:pt>
                <c:pt idx="1005">
                  <c:v>127</c:v>
                </c:pt>
                <c:pt idx="1006">
                  <c:v>127</c:v>
                </c:pt>
                <c:pt idx="1007">
                  <c:v>128</c:v>
                </c:pt>
                <c:pt idx="1008">
                  <c:v>126</c:v>
                </c:pt>
                <c:pt idx="1009">
                  <c:v>128</c:v>
                </c:pt>
                <c:pt idx="1010">
                  <c:v>126</c:v>
                </c:pt>
                <c:pt idx="1011">
                  <c:v>127</c:v>
                </c:pt>
                <c:pt idx="1012">
                  <c:v>125</c:v>
                </c:pt>
                <c:pt idx="1013">
                  <c:v>128</c:v>
                </c:pt>
                <c:pt idx="1014">
                  <c:v>125</c:v>
                </c:pt>
                <c:pt idx="1015">
                  <c:v>128</c:v>
                </c:pt>
                <c:pt idx="1016">
                  <c:v>125</c:v>
                </c:pt>
                <c:pt idx="1017">
                  <c:v>128</c:v>
                </c:pt>
                <c:pt idx="1018">
                  <c:v>126</c:v>
                </c:pt>
                <c:pt idx="1019">
                  <c:v>125</c:v>
                </c:pt>
                <c:pt idx="1020">
                  <c:v>125</c:v>
                </c:pt>
                <c:pt idx="1021">
                  <c:v>100</c:v>
                </c:pt>
                <c:pt idx="1022">
                  <c:v>100</c:v>
                </c:pt>
                <c:pt idx="1023">
                  <c:v>102</c:v>
                </c:pt>
                <c:pt idx="1024">
                  <c:v>99</c:v>
                </c:pt>
                <c:pt idx="1025">
                  <c:v>100</c:v>
                </c:pt>
                <c:pt idx="1026">
                  <c:v>139</c:v>
                </c:pt>
                <c:pt idx="1027">
                  <c:v>#N/A</c:v>
                </c:pt>
                <c:pt idx="1028">
                  <c:v>100</c:v>
                </c:pt>
                <c:pt idx="1029">
                  <c:v>101</c:v>
                </c:pt>
                <c:pt idx="1030">
                  <c:v>139</c:v>
                </c:pt>
                <c:pt idx="1031">
                  <c:v>106</c:v>
                </c:pt>
                <c:pt idx="1032">
                  <c:v>106</c:v>
                </c:pt>
                <c:pt idx="1033">
                  <c:v>109</c:v>
                </c:pt>
                <c:pt idx="1034">
                  <c:v>108</c:v>
                </c:pt>
                <c:pt idx="1035">
                  <c:v>106</c:v>
                </c:pt>
                <c:pt idx="1036">
                  <c:v>107</c:v>
                </c:pt>
                <c:pt idx="1037">
                  <c:v>107</c:v>
                </c:pt>
                <c:pt idx="1038">
                  <c:v>106</c:v>
                </c:pt>
                <c:pt idx="1039">
                  <c:v>106</c:v>
                </c:pt>
                <c:pt idx="1040">
                  <c:v>106</c:v>
                </c:pt>
                <c:pt idx="1041">
                  <c:v>113</c:v>
                </c:pt>
                <c:pt idx="1042">
                  <c:v>116</c:v>
                </c:pt>
                <c:pt idx="1043">
                  <c:v>116</c:v>
                </c:pt>
                <c:pt idx="1044">
                  <c:v>115</c:v>
                </c:pt>
                <c:pt idx="1045">
                  <c:v>116</c:v>
                </c:pt>
                <c:pt idx="1046">
                  <c:v>115</c:v>
                </c:pt>
                <c:pt idx="1047">
                  <c:v>114</c:v>
                </c:pt>
                <c:pt idx="1048">
                  <c:v>116</c:v>
                </c:pt>
                <c:pt idx="1049">
                  <c:v>114</c:v>
                </c:pt>
                <c:pt idx="1050">
                  <c:v>114</c:v>
                </c:pt>
                <c:pt idx="1051">
                  <c:v>114</c:v>
                </c:pt>
                <c:pt idx="1052">
                  <c:v>113</c:v>
                </c:pt>
                <c:pt idx="1053">
                  <c:v>114</c:v>
                </c:pt>
                <c:pt idx="1054">
                  <c:v>117</c:v>
                </c:pt>
                <c:pt idx="1055">
                  <c:v>116</c:v>
                </c:pt>
                <c:pt idx="1056">
                  <c:v>117</c:v>
                </c:pt>
                <c:pt idx="1057">
                  <c:v>115</c:v>
                </c:pt>
                <c:pt idx="1058">
                  <c:v>113</c:v>
                </c:pt>
                <c:pt idx="1059">
                  <c:v>114</c:v>
                </c:pt>
                <c:pt idx="1060">
                  <c:v>116</c:v>
                </c:pt>
                <c:pt idx="1061">
                  <c:v>108</c:v>
                </c:pt>
                <c:pt idx="1062">
                  <c:v>106</c:v>
                </c:pt>
                <c:pt idx="1063">
                  <c:v>107</c:v>
                </c:pt>
                <c:pt idx="1064">
                  <c:v>107</c:v>
                </c:pt>
                <c:pt idx="1065">
                  <c:v>108</c:v>
                </c:pt>
                <c:pt idx="1066">
                  <c:v>108</c:v>
                </c:pt>
                <c:pt idx="1067">
                  <c:v>109</c:v>
                </c:pt>
                <c:pt idx="1068">
                  <c:v>109</c:v>
                </c:pt>
                <c:pt idx="1069">
                  <c:v>108</c:v>
                </c:pt>
                <c:pt idx="1070">
                  <c:v>109</c:v>
                </c:pt>
                <c:pt idx="1071">
                  <c:v>144</c:v>
                </c:pt>
                <c:pt idx="1072">
                  <c:v>92</c:v>
                </c:pt>
                <c:pt idx="1073">
                  <c:v>93</c:v>
                </c:pt>
                <c:pt idx="1074">
                  <c:v>93</c:v>
                </c:pt>
                <c:pt idx="1075">
                  <c:v>92</c:v>
                </c:pt>
                <c:pt idx="1076">
                  <c:v>94</c:v>
                </c:pt>
                <c:pt idx="1077">
                  <c:v>94</c:v>
                </c:pt>
                <c:pt idx="1078">
                  <c:v>92</c:v>
                </c:pt>
                <c:pt idx="1079">
                  <c:v>144</c:v>
                </c:pt>
                <c:pt idx="1080">
                  <c:v>92</c:v>
                </c:pt>
                <c:pt idx="1081">
                  <c:v>147</c:v>
                </c:pt>
                <c:pt idx="1082">
                  <c:v>147</c:v>
                </c:pt>
                <c:pt idx="1083">
                  <c:v>146</c:v>
                </c:pt>
                <c:pt idx="1084">
                  <c:v>146</c:v>
                </c:pt>
                <c:pt idx="1085">
                  <c:v>147</c:v>
                </c:pt>
                <c:pt idx="1086">
                  <c:v>146</c:v>
                </c:pt>
                <c:pt idx="1087">
                  <c:v>146</c:v>
                </c:pt>
                <c:pt idx="1088">
                  <c:v>147</c:v>
                </c:pt>
                <c:pt idx="1089">
                  <c:v>144</c:v>
                </c:pt>
                <c:pt idx="1090">
                  <c:v>146</c:v>
                </c:pt>
                <c:pt idx="1091">
                  <c:v>145</c:v>
                </c:pt>
                <c:pt idx="1092">
                  <c:v>148</c:v>
                </c:pt>
                <c:pt idx="1093">
                  <c:v>145</c:v>
                </c:pt>
                <c:pt idx="1094">
                  <c:v>143</c:v>
                </c:pt>
                <c:pt idx="1095">
                  <c:v>144</c:v>
                </c:pt>
                <c:pt idx="1096">
                  <c:v>147</c:v>
                </c:pt>
                <c:pt idx="1097">
                  <c:v>146</c:v>
                </c:pt>
                <c:pt idx="1098">
                  <c:v>144</c:v>
                </c:pt>
                <c:pt idx="1099">
                  <c:v>144</c:v>
                </c:pt>
                <c:pt idx="1100">
                  <c:v>#N/A</c:v>
                </c:pt>
                <c:pt idx="1101">
                  <c:v>130</c:v>
                </c:pt>
                <c:pt idx="1102">
                  <c:v>133</c:v>
                </c:pt>
                <c:pt idx="1103">
                  <c:v>#N/A</c:v>
                </c:pt>
                <c:pt idx="1104">
                  <c:v>131</c:v>
                </c:pt>
                <c:pt idx="1105">
                  <c:v>151</c:v>
                </c:pt>
                <c:pt idx="1106">
                  <c:v>133</c:v>
                </c:pt>
                <c:pt idx="1107">
                  <c:v>133</c:v>
                </c:pt>
                <c:pt idx="1108">
                  <c:v>131</c:v>
                </c:pt>
                <c:pt idx="1109">
                  <c:v>#N/A</c:v>
                </c:pt>
                <c:pt idx="1110">
                  <c:v>132</c:v>
                </c:pt>
                <c:pt idx="1111">
                  <c:v>118</c:v>
                </c:pt>
                <c:pt idx="1112">
                  <c:v>116</c:v>
                </c:pt>
                <c:pt idx="1113">
                  <c:v>92</c:v>
                </c:pt>
                <c:pt idx="1114">
                  <c:v>118</c:v>
                </c:pt>
                <c:pt idx="1115">
                  <c:v>116</c:v>
                </c:pt>
                <c:pt idx="1116">
                  <c:v>118</c:v>
                </c:pt>
                <c:pt idx="1117">
                  <c:v>118</c:v>
                </c:pt>
                <c:pt idx="1118">
                  <c:v>119</c:v>
                </c:pt>
                <c:pt idx="1119">
                  <c:v>117</c:v>
                </c:pt>
                <c:pt idx="1120">
                  <c:v>126</c:v>
                </c:pt>
                <c:pt idx="1121">
                  <c:v>129</c:v>
                </c:pt>
                <c:pt idx="1122">
                  <c:v>128</c:v>
                </c:pt>
                <c:pt idx="1123">
                  <c:v>120</c:v>
                </c:pt>
                <c:pt idx="1124">
                  <c:v>128</c:v>
                </c:pt>
                <c:pt idx="1125">
                  <c:v>126</c:v>
                </c:pt>
                <c:pt idx="1126">
                  <c:v>127</c:v>
                </c:pt>
                <c:pt idx="1127">
                  <c:v>129</c:v>
                </c:pt>
                <c:pt idx="1128">
                  <c:v>121</c:v>
                </c:pt>
                <c:pt idx="1129">
                  <c:v>120</c:v>
                </c:pt>
                <c:pt idx="1130">
                  <c:v>128</c:v>
                </c:pt>
                <c:pt idx="1131">
                  <c:v>128</c:v>
                </c:pt>
                <c:pt idx="1132">
                  <c:v>126</c:v>
                </c:pt>
                <c:pt idx="1133">
                  <c:v>127</c:v>
                </c:pt>
                <c:pt idx="1134">
                  <c:v>126</c:v>
                </c:pt>
                <c:pt idx="1135">
                  <c:v>121</c:v>
                </c:pt>
                <c:pt idx="1136">
                  <c:v>126</c:v>
                </c:pt>
                <c:pt idx="1137">
                  <c:v>126</c:v>
                </c:pt>
                <c:pt idx="1138">
                  <c:v>128</c:v>
                </c:pt>
                <c:pt idx="1139">
                  <c:v>125</c:v>
                </c:pt>
                <c:pt idx="1140">
                  <c:v>120</c:v>
                </c:pt>
                <c:pt idx="1141">
                  <c:v>126</c:v>
                </c:pt>
                <c:pt idx="1142">
                  <c:v>128</c:v>
                </c:pt>
                <c:pt idx="1143">
                  <c:v>129</c:v>
                </c:pt>
                <c:pt idx="1144">
                  <c:v>128</c:v>
                </c:pt>
                <c:pt idx="1145">
                  <c:v>120</c:v>
                </c:pt>
                <c:pt idx="1146">
                  <c:v>128</c:v>
                </c:pt>
                <c:pt idx="1147">
                  <c:v>120</c:v>
                </c:pt>
                <c:pt idx="1148">
                  <c:v>126</c:v>
                </c:pt>
                <c:pt idx="1149">
                  <c:v>128</c:v>
                </c:pt>
                <c:pt idx="1150">
                  <c:v>128</c:v>
                </c:pt>
                <c:pt idx="1151">
                  <c:v>126</c:v>
                </c:pt>
                <c:pt idx="1152">
                  <c:v>120</c:v>
                </c:pt>
                <c:pt idx="1153">
                  <c:v>127</c:v>
                </c:pt>
                <c:pt idx="1154">
                  <c:v>128</c:v>
                </c:pt>
                <c:pt idx="1155">
                  <c:v>127</c:v>
                </c:pt>
                <c:pt idx="1156">
                  <c:v>129</c:v>
                </c:pt>
                <c:pt idx="1157">
                  <c:v>127</c:v>
                </c:pt>
                <c:pt idx="1158">
                  <c:v>126</c:v>
                </c:pt>
                <c:pt idx="1159">
                  <c:v>120</c:v>
                </c:pt>
                <c:pt idx="1160">
                  <c:v>121</c:v>
                </c:pt>
                <c:pt idx="1161">
                  <c:v>129</c:v>
                </c:pt>
                <c:pt idx="1162">
                  <c:v>126</c:v>
                </c:pt>
                <c:pt idx="1163">
                  <c:v>121</c:v>
                </c:pt>
                <c:pt idx="1164">
                  <c:v>120</c:v>
                </c:pt>
                <c:pt idx="1165">
                  <c:v>126</c:v>
                </c:pt>
                <c:pt idx="1166">
                  <c:v>128</c:v>
                </c:pt>
                <c:pt idx="1167">
                  <c:v>129</c:v>
                </c:pt>
                <c:pt idx="1168">
                  <c:v>127</c:v>
                </c:pt>
                <c:pt idx="1169">
                  <c:v>128</c:v>
                </c:pt>
                <c:pt idx="1170">
                  <c:v>126</c:v>
                </c:pt>
                <c:pt idx="1171">
                  <c:v>126</c:v>
                </c:pt>
                <c:pt idx="1172">
                  <c:v>123</c:v>
                </c:pt>
                <c:pt idx="1173">
                  <c:v>129</c:v>
                </c:pt>
                <c:pt idx="1174">
                  <c:v>128</c:v>
                </c:pt>
                <c:pt idx="1175">
                  <c:v>128</c:v>
                </c:pt>
                <c:pt idx="1176">
                  <c:v>126</c:v>
                </c:pt>
                <c:pt idx="1177">
                  <c:v>127</c:v>
                </c:pt>
                <c:pt idx="1178">
                  <c:v>126</c:v>
                </c:pt>
                <c:pt idx="1179">
                  <c:v>129</c:v>
                </c:pt>
                <c:pt idx="1180">
                  <c:v>126</c:v>
                </c:pt>
                <c:pt idx="1181">
                  <c:v>127</c:v>
                </c:pt>
                <c:pt idx="1182">
                  <c:v>128</c:v>
                </c:pt>
                <c:pt idx="1183">
                  <c:v>127</c:v>
                </c:pt>
                <c:pt idx="1184">
                  <c:v>120</c:v>
                </c:pt>
                <c:pt idx="1185">
                  <c:v>125</c:v>
                </c:pt>
                <c:pt idx="1186">
                  <c:v>121</c:v>
                </c:pt>
                <c:pt idx="1187">
                  <c:v>123</c:v>
                </c:pt>
                <c:pt idx="1188">
                  <c:v>128</c:v>
                </c:pt>
                <c:pt idx="1189">
                  <c:v>127</c:v>
                </c:pt>
                <c:pt idx="1190">
                  <c:v>121</c:v>
                </c:pt>
                <c:pt idx="1191">
                  <c:v>127</c:v>
                </c:pt>
                <c:pt idx="1192">
                  <c:v>126</c:v>
                </c:pt>
                <c:pt idx="1193">
                  <c:v>126</c:v>
                </c:pt>
                <c:pt idx="1194">
                  <c:v>121</c:v>
                </c:pt>
                <c:pt idx="1195">
                  <c:v>129</c:v>
                </c:pt>
                <c:pt idx="1196">
                  <c:v>129</c:v>
                </c:pt>
                <c:pt idx="1197">
                  <c:v>123</c:v>
                </c:pt>
                <c:pt idx="1198">
                  <c:v>126</c:v>
                </c:pt>
                <c:pt idx="1199">
                  <c:v>127</c:v>
                </c:pt>
                <c:pt idx="1200">
                  <c:v>126</c:v>
                </c:pt>
                <c:pt idx="1201">
                  <c:v>126</c:v>
                </c:pt>
                <c:pt idx="1202">
                  <c:v>121</c:v>
                </c:pt>
                <c:pt idx="1203">
                  <c:v>126</c:v>
                </c:pt>
                <c:pt idx="1204">
                  <c:v>128</c:v>
                </c:pt>
                <c:pt idx="1205">
                  <c:v>125</c:v>
                </c:pt>
                <c:pt idx="1206">
                  <c:v>121</c:v>
                </c:pt>
                <c:pt idx="1207">
                  <c:v>120</c:v>
                </c:pt>
                <c:pt idx="1208">
                  <c:v>127</c:v>
                </c:pt>
                <c:pt idx="1209">
                  <c:v>126</c:v>
                </c:pt>
                <c:pt idx="1210">
                  <c:v>168</c:v>
                </c:pt>
                <c:pt idx="1211">
                  <c:v>172</c:v>
                </c:pt>
                <c:pt idx="1212">
                  <c:v>172</c:v>
                </c:pt>
                <c:pt idx="1213">
                  <c:v>169</c:v>
                </c:pt>
                <c:pt idx="1214">
                  <c:v>168</c:v>
                </c:pt>
                <c:pt idx="1215">
                  <c:v>170</c:v>
                </c:pt>
                <c:pt idx="1216">
                  <c:v>171</c:v>
                </c:pt>
                <c:pt idx="1217">
                  <c:v>172</c:v>
                </c:pt>
                <c:pt idx="1218">
                  <c:v>173</c:v>
                </c:pt>
                <c:pt idx="1219">
                  <c:v>#N/A</c:v>
                </c:pt>
                <c:pt idx="1220">
                  <c:v>#N/A</c:v>
                </c:pt>
                <c:pt idx="1221">
                  <c:v>170</c:v>
                </c:pt>
                <c:pt idx="1222">
                  <c:v>169</c:v>
                </c:pt>
                <c:pt idx="1223">
                  <c:v>168</c:v>
                </c:pt>
                <c:pt idx="1224">
                  <c:v>169</c:v>
                </c:pt>
                <c:pt idx="1225">
                  <c:v>171</c:v>
                </c:pt>
                <c:pt idx="1226">
                  <c:v>173</c:v>
                </c:pt>
                <c:pt idx="1227">
                  <c:v>173</c:v>
                </c:pt>
                <c:pt idx="1228">
                  <c:v>173</c:v>
                </c:pt>
                <c:pt idx="1229">
                  <c:v>173</c:v>
                </c:pt>
                <c:pt idx="1230">
                  <c:v>170</c:v>
                </c:pt>
                <c:pt idx="1231">
                  <c:v>160</c:v>
                </c:pt>
                <c:pt idx="1232">
                  <c:v>102</c:v>
                </c:pt>
                <c:pt idx="1233">
                  <c:v>164</c:v>
                </c:pt>
                <c:pt idx="1234">
                  <c:v>162</c:v>
                </c:pt>
                <c:pt idx="1235">
                  <c:v>160</c:v>
                </c:pt>
                <c:pt idx="1236">
                  <c:v>161</c:v>
                </c:pt>
                <c:pt idx="1237">
                  <c:v>164</c:v>
                </c:pt>
                <c:pt idx="1238">
                  <c:v>162</c:v>
                </c:pt>
                <c:pt idx="1239">
                  <c:v>163</c:v>
                </c:pt>
                <c:pt idx="1240">
                  <c:v>#N/A</c:v>
                </c:pt>
                <c:pt idx="1241">
                  <c:v>144</c:v>
                </c:pt>
                <c:pt idx="1242">
                  <c:v>142</c:v>
                </c:pt>
                <c:pt idx="1243">
                  <c:v>102</c:v>
                </c:pt>
                <c:pt idx="1244">
                  <c:v>144</c:v>
                </c:pt>
                <c:pt idx="1245">
                  <c:v>98</c:v>
                </c:pt>
                <c:pt idx="1246">
                  <c:v>142</c:v>
                </c:pt>
                <c:pt idx="1247">
                  <c:v>141</c:v>
                </c:pt>
                <c:pt idx="1248">
                  <c:v>144</c:v>
                </c:pt>
                <c:pt idx="1249">
                  <c:v>144</c:v>
                </c:pt>
                <c:pt idx="1250">
                  <c:v>144</c:v>
                </c:pt>
                <c:pt idx="1251">
                  <c:v>143</c:v>
                </c:pt>
                <c:pt idx="1252">
                  <c:v>139</c:v>
                </c:pt>
                <c:pt idx="1253">
                  <c:v>143</c:v>
                </c:pt>
                <c:pt idx="1254">
                  <c:v>141</c:v>
                </c:pt>
                <c:pt idx="1255">
                  <c:v>139</c:v>
                </c:pt>
                <c:pt idx="1256">
                  <c:v>139</c:v>
                </c:pt>
                <c:pt idx="1257">
                  <c:v>139</c:v>
                </c:pt>
                <c:pt idx="1258">
                  <c:v>141</c:v>
                </c:pt>
                <c:pt idx="1259">
                  <c:v>142</c:v>
                </c:pt>
                <c:pt idx="1260">
                  <c:v>142</c:v>
                </c:pt>
                <c:pt idx="1261">
                  <c:v>139</c:v>
                </c:pt>
                <c:pt idx="1262">
                  <c:v>141</c:v>
                </c:pt>
                <c:pt idx="1263">
                  <c:v>141</c:v>
                </c:pt>
                <c:pt idx="1264">
                  <c:v>141</c:v>
                </c:pt>
                <c:pt idx="1265">
                  <c:v>140</c:v>
                </c:pt>
                <c:pt idx="1266">
                  <c:v>140</c:v>
                </c:pt>
                <c:pt idx="1267">
                  <c:v>139</c:v>
                </c:pt>
                <c:pt idx="1268">
                  <c:v>141</c:v>
                </c:pt>
                <c:pt idx="1269">
                  <c:v>140</c:v>
                </c:pt>
                <c:pt idx="1270">
                  <c:v>141</c:v>
                </c:pt>
                <c:pt idx="1271">
                  <c:v>126</c:v>
                </c:pt>
                <c:pt idx="1272">
                  <c:v>127</c:v>
                </c:pt>
                <c:pt idx="1273">
                  <c:v>128</c:v>
                </c:pt>
                <c:pt idx="1274">
                  <c:v>128</c:v>
                </c:pt>
                <c:pt idx="1275">
                  <c:v>129</c:v>
                </c:pt>
                <c:pt idx="1276">
                  <c:v>123</c:v>
                </c:pt>
                <c:pt idx="1277">
                  <c:v>129</c:v>
                </c:pt>
                <c:pt idx="1278">
                  <c:v>126</c:v>
                </c:pt>
                <c:pt idx="1279">
                  <c:v>127</c:v>
                </c:pt>
                <c:pt idx="1280">
                  <c:v>126</c:v>
                </c:pt>
                <c:pt idx="1281">
                  <c:v>130</c:v>
                </c:pt>
                <c:pt idx="1282">
                  <c:v>93</c:v>
                </c:pt>
                <c:pt idx="1283">
                  <c:v>132</c:v>
                </c:pt>
                <c:pt idx="1284">
                  <c:v>132</c:v>
                </c:pt>
                <c:pt idx="1285">
                  <c:v>133</c:v>
                </c:pt>
                <c:pt idx="1286">
                  <c:v>133</c:v>
                </c:pt>
                <c:pt idx="1287">
                  <c:v>134</c:v>
                </c:pt>
                <c:pt idx="1288">
                  <c:v>130</c:v>
                </c:pt>
                <c:pt idx="1289">
                  <c:v>132</c:v>
                </c:pt>
                <c:pt idx="1290">
                  <c:v>#N/A</c:v>
                </c:pt>
                <c:pt idx="1291">
                  <c:v>120</c:v>
                </c:pt>
                <c:pt idx="1292">
                  <c:v>119</c:v>
                </c:pt>
                <c:pt idx="1293">
                  <c:v>118</c:v>
                </c:pt>
                <c:pt idx="1294">
                  <c:v>120</c:v>
                </c:pt>
                <c:pt idx="1295">
                  <c:v>121</c:v>
                </c:pt>
                <c:pt idx="1296">
                  <c:v>120</c:v>
                </c:pt>
                <c:pt idx="1297">
                  <c:v>119</c:v>
                </c:pt>
                <c:pt idx="1298">
                  <c:v>125</c:v>
                </c:pt>
                <c:pt idx="1299">
                  <c:v>120</c:v>
                </c:pt>
                <c:pt idx="1300">
                  <c:v>120</c:v>
                </c:pt>
                <c:pt idx="1301">
                  <c:v>139</c:v>
                </c:pt>
                <c:pt idx="1302">
                  <c:v>139</c:v>
                </c:pt>
                <c:pt idx="1303">
                  <c:v>136</c:v>
                </c:pt>
                <c:pt idx="1304">
                  <c:v>137</c:v>
                </c:pt>
                <c:pt idx="1305">
                  <c:v>139</c:v>
                </c:pt>
                <c:pt idx="1306">
                  <c:v>139</c:v>
                </c:pt>
                <c:pt idx="1307">
                  <c:v>138</c:v>
                </c:pt>
                <c:pt idx="1308">
                  <c:v>138</c:v>
                </c:pt>
                <c:pt idx="1309">
                  <c:v>135</c:v>
                </c:pt>
                <c:pt idx="1310">
                  <c:v>#N/A</c:v>
                </c:pt>
                <c:pt idx="1311">
                  <c:v>159</c:v>
                </c:pt>
                <c:pt idx="1312">
                  <c:v>160</c:v>
                </c:pt>
                <c:pt idx="1313">
                  <c:v>160</c:v>
                </c:pt>
                <c:pt idx="1314">
                  <c:v>162</c:v>
                </c:pt>
                <c:pt idx="1315">
                  <c:v>160</c:v>
                </c:pt>
                <c:pt idx="1316">
                  <c:v>159</c:v>
                </c:pt>
                <c:pt idx="1317">
                  <c:v>162</c:v>
                </c:pt>
                <c:pt idx="1318">
                  <c:v>160</c:v>
                </c:pt>
                <c:pt idx="1319">
                  <c:v>160</c:v>
                </c:pt>
                <c:pt idx="1320">
                  <c:v>158</c:v>
                </c:pt>
                <c:pt idx="1321">
                  <c:v>159</c:v>
                </c:pt>
                <c:pt idx="1322">
                  <c:v>161</c:v>
                </c:pt>
                <c:pt idx="1323">
                  <c:v>159</c:v>
                </c:pt>
                <c:pt idx="1324">
                  <c:v>163</c:v>
                </c:pt>
                <c:pt idx="1325">
                  <c:v>161</c:v>
                </c:pt>
                <c:pt idx="1326">
                  <c:v>163</c:v>
                </c:pt>
                <c:pt idx="1327">
                  <c:v>163</c:v>
                </c:pt>
                <c:pt idx="1328">
                  <c:v>159</c:v>
                </c:pt>
                <c:pt idx="1329">
                  <c:v>162</c:v>
                </c:pt>
                <c:pt idx="1330">
                  <c:v>#N/A</c:v>
                </c:pt>
                <c:pt idx="1331">
                  <c:v>152</c:v>
                </c:pt>
                <c:pt idx="1332">
                  <c:v>93</c:v>
                </c:pt>
                <c:pt idx="1333">
                  <c:v>152</c:v>
                </c:pt>
                <c:pt idx="1334">
                  <c:v>154</c:v>
                </c:pt>
                <c:pt idx="1335">
                  <c:v>153</c:v>
                </c:pt>
                <c:pt idx="1336">
                  <c:v>92</c:v>
                </c:pt>
                <c:pt idx="1337">
                  <c:v>154</c:v>
                </c:pt>
                <c:pt idx="1338">
                  <c:v>151</c:v>
                </c:pt>
                <c:pt idx="1339">
                  <c:v>154</c:v>
                </c:pt>
                <c:pt idx="1340">
                  <c:v>151</c:v>
                </c:pt>
                <c:pt idx="1341">
                  <c:v>149</c:v>
                </c:pt>
                <c:pt idx="1342">
                  <c:v>93</c:v>
                </c:pt>
                <c:pt idx="1343">
                  <c:v>145</c:v>
                </c:pt>
                <c:pt idx="1344">
                  <c:v>150</c:v>
                </c:pt>
                <c:pt idx="1345">
                  <c:v>151</c:v>
                </c:pt>
                <c:pt idx="1346">
                  <c:v>151</c:v>
                </c:pt>
                <c:pt idx="1347">
                  <c:v>152</c:v>
                </c:pt>
                <c:pt idx="1348">
                  <c:v>149</c:v>
                </c:pt>
                <c:pt idx="1349">
                  <c:v>152</c:v>
                </c:pt>
                <c:pt idx="1350">
                  <c:v>150</c:v>
                </c:pt>
                <c:pt idx="1351">
                  <c:v>131</c:v>
                </c:pt>
                <c:pt idx="1352">
                  <c:v>131</c:v>
                </c:pt>
                <c:pt idx="1353">
                  <c:v>131</c:v>
                </c:pt>
                <c:pt idx="1354">
                  <c:v>132</c:v>
                </c:pt>
                <c:pt idx="1355">
                  <c:v>133</c:v>
                </c:pt>
                <c:pt idx="1356">
                  <c:v>129</c:v>
                </c:pt>
                <c:pt idx="1357">
                  <c:v>133</c:v>
                </c:pt>
                <c:pt idx="1358">
                  <c:v>129</c:v>
                </c:pt>
                <c:pt idx="1359">
                  <c:v>133</c:v>
                </c:pt>
                <c:pt idx="1360">
                  <c:v>131</c:v>
                </c:pt>
                <c:pt idx="1361">
                  <c:v>129</c:v>
                </c:pt>
                <c:pt idx="1362">
                  <c:v>131</c:v>
                </c:pt>
                <c:pt idx="1363">
                  <c:v>132</c:v>
                </c:pt>
                <c:pt idx="1364">
                  <c:v>131</c:v>
                </c:pt>
                <c:pt idx="1365">
                  <c:v>133</c:v>
                </c:pt>
                <c:pt idx="1366">
                  <c:v>133</c:v>
                </c:pt>
                <c:pt idx="1367">
                  <c:v>131</c:v>
                </c:pt>
                <c:pt idx="1368">
                  <c:v>133</c:v>
                </c:pt>
                <c:pt idx="1369">
                  <c:v>129</c:v>
                </c:pt>
                <c:pt idx="1370">
                  <c:v>131</c:v>
                </c:pt>
                <c:pt idx="1371">
                  <c:v>111</c:v>
                </c:pt>
                <c:pt idx="1372">
                  <c:v>113</c:v>
                </c:pt>
                <c:pt idx="1373">
                  <c:v>111</c:v>
                </c:pt>
                <c:pt idx="1374">
                  <c:v>110</c:v>
                </c:pt>
                <c:pt idx="1375">
                  <c:v>111</c:v>
                </c:pt>
                <c:pt idx="1376">
                  <c:v>113</c:v>
                </c:pt>
                <c:pt idx="1377">
                  <c:v>113</c:v>
                </c:pt>
                <c:pt idx="1378">
                  <c:v>112</c:v>
                </c:pt>
                <c:pt idx="1379">
                  <c:v>111</c:v>
                </c:pt>
                <c:pt idx="1380">
                  <c:v>110</c:v>
                </c:pt>
                <c:pt idx="1381">
                  <c:v>140</c:v>
                </c:pt>
                <c:pt idx="1382">
                  <c:v>139</c:v>
                </c:pt>
                <c:pt idx="1383">
                  <c:v>140</c:v>
                </c:pt>
                <c:pt idx="1384">
                  <c:v>141</c:v>
                </c:pt>
                <c:pt idx="1385">
                  <c:v>139</c:v>
                </c:pt>
                <c:pt idx="1386">
                  <c:v>140</c:v>
                </c:pt>
                <c:pt idx="1387">
                  <c:v>141</c:v>
                </c:pt>
                <c:pt idx="1388">
                  <c:v>140</c:v>
                </c:pt>
                <c:pt idx="1389">
                  <c:v>140</c:v>
                </c:pt>
                <c:pt idx="1390">
                  <c:v>139</c:v>
                </c:pt>
                <c:pt idx="1391">
                  <c:v>142</c:v>
                </c:pt>
                <c:pt idx="1392">
                  <c:v>139</c:v>
                </c:pt>
                <c:pt idx="1393">
                  <c:v>139</c:v>
                </c:pt>
                <c:pt idx="1394">
                  <c:v>141</c:v>
                </c:pt>
                <c:pt idx="1395">
                  <c:v>140</c:v>
                </c:pt>
                <c:pt idx="1396">
                  <c:v>141</c:v>
                </c:pt>
                <c:pt idx="1397">
                  <c:v>142</c:v>
                </c:pt>
                <c:pt idx="1398">
                  <c:v>140</c:v>
                </c:pt>
                <c:pt idx="1399">
                  <c:v>143</c:v>
                </c:pt>
                <c:pt idx="1400">
                  <c:v>140</c:v>
                </c:pt>
                <c:pt idx="1401">
                  <c:v>78</c:v>
                </c:pt>
                <c:pt idx="1402">
                  <c:v>78</c:v>
                </c:pt>
                <c:pt idx="1403">
                  <c:v>78</c:v>
                </c:pt>
                <c:pt idx="1404">
                  <c:v>78</c:v>
                </c:pt>
                <c:pt idx="1405">
                  <c:v>80</c:v>
                </c:pt>
                <c:pt idx="1406">
                  <c:v>79</c:v>
                </c:pt>
                <c:pt idx="1407">
                  <c:v>78</c:v>
                </c:pt>
                <c:pt idx="1408">
                  <c:v>79</c:v>
                </c:pt>
                <c:pt idx="1409">
                  <c:v>80</c:v>
                </c:pt>
                <c:pt idx="1410">
                  <c:v>80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77</c:v>
                </c:pt>
                <c:pt idx="1415">
                  <c:v>78</c:v>
                </c:pt>
                <c:pt idx="1416">
                  <c:v>78</c:v>
                </c:pt>
                <c:pt idx="1417">
                  <c:v>#N/A</c:v>
                </c:pt>
                <c:pt idx="1418">
                  <c:v>78</c:v>
                </c:pt>
                <c:pt idx="1419">
                  <c:v>79</c:v>
                </c:pt>
                <c:pt idx="1420">
                  <c:v>79</c:v>
                </c:pt>
                <c:pt idx="1421">
                  <c:v>79</c:v>
                </c:pt>
                <c:pt idx="1422">
                  <c:v>96</c:v>
                </c:pt>
                <c:pt idx="1423">
                  <c:v>97</c:v>
                </c:pt>
                <c:pt idx="1424">
                  <c:v>97</c:v>
                </c:pt>
                <c:pt idx="1425">
                  <c:v>95</c:v>
                </c:pt>
                <c:pt idx="1426">
                  <c:v>97</c:v>
                </c:pt>
                <c:pt idx="1427">
                  <c:v>97</c:v>
                </c:pt>
                <c:pt idx="1428">
                  <c:v>96</c:v>
                </c:pt>
                <c:pt idx="1429">
                  <c:v>97</c:v>
                </c:pt>
                <c:pt idx="1430">
                  <c:v>96</c:v>
                </c:pt>
                <c:pt idx="1431">
                  <c:v>95</c:v>
                </c:pt>
                <c:pt idx="1432">
                  <c:v>#N/A</c:v>
                </c:pt>
                <c:pt idx="1433">
                  <c:v>97</c:v>
                </c:pt>
                <c:pt idx="1434">
                  <c:v>#N/A</c:v>
                </c:pt>
                <c:pt idx="1435">
                  <c:v>139</c:v>
                </c:pt>
                <c:pt idx="1436">
                  <c:v>98</c:v>
                </c:pt>
                <c:pt idx="1437">
                  <c:v>97</c:v>
                </c:pt>
                <c:pt idx="1438">
                  <c:v>95</c:v>
                </c:pt>
                <c:pt idx="1439">
                  <c:v>97</c:v>
                </c:pt>
                <c:pt idx="1440">
                  <c:v>#N/A</c:v>
                </c:pt>
                <c:pt idx="1441">
                  <c:v>98</c:v>
                </c:pt>
                <c:pt idx="1442">
                  <c:v>97</c:v>
                </c:pt>
                <c:pt idx="1443">
                  <c:v>114</c:v>
                </c:pt>
                <c:pt idx="1444">
                  <c:v>116</c:v>
                </c:pt>
                <c:pt idx="1445">
                  <c:v>113</c:v>
                </c:pt>
                <c:pt idx="1446">
                  <c:v>116</c:v>
                </c:pt>
                <c:pt idx="1447">
                  <c:v>113</c:v>
                </c:pt>
                <c:pt idx="1448">
                  <c:v>113</c:v>
                </c:pt>
                <c:pt idx="1449">
                  <c:v>114</c:v>
                </c:pt>
                <c:pt idx="1450">
                  <c:v>116</c:v>
                </c:pt>
                <c:pt idx="1451">
                  <c:v>114</c:v>
                </c:pt>
                <c:pt idx="1452">
                  <c:v>116</c:v>
                </c:pt>
                <c:pt idx="1453">
                  <c:v>#N/A</c:v>
                </c:pt>
                <c:pt idx="1454">
                  <c:v>116</c:v>
                </c:pt>
                <c:pt idx="1455">
                  <c:v>117</c:v>
                </c:pt>
                <c:pt idx="1456">
                  <c:v>117</c:v>
                </c:pt>
                <c:pt idx="1457">
                  <c:v>117</c:v>
                </c:pt>
                <c:pt idx="1458">
                  <c:v>114</c:v>
                </c:pt>
                <c:pt idx="1459">
                  <c:v>114</c:v>
                </c:pt>
                <c:pt idx="1460">
                  <c:v>116</c:v>
                </c:pt>
                <c:pt idx="1461">
                  <c:v>117</c:v>
                </c:pt>
                <c:pt idx="1462">
                  <c:v>115</c:v>
                </c:pt>
                <c:pt idx="1463">
                  <c:v>#N/A</c:v>
                </c:pt>
                <c:pt idx="1464">
                  <c:v>168</c:v>
                </c:pt>
                <c:pt idx="1465">
                  <c:v>166</c:v>
                </c:pt>
                <c:pt idx="1466">
                  <c:v>168</c:v>
                </c:pt>
                <c:pt idx="1467">
                  <c:v>164</c:v>
                </c:pt>
                <c:pt idx="1468">
                  <c:v>164</c:v>
                </c:pt>
                <c:pt idx="1469">
                  <c:v>163</c:v>
                </c:pt>
                <c:pt idx="1470">
                  <c:v>166</c:v>
                </c:pt>
                <c:pt idx="1471">
                  <c:v>168</c:v>
                </c:pt>
                <c:pt idx="1472">
                  <c:v>164</c:v>
                </c:pt>
                <c:pt idx="1473">
                  <c:v>166</c:v>
                </c:pt>
                <c:pt idx="1474">
                  <c:v>#N/A</c:v>
                </c:pt>
                <c:pt idx="1475">
                  <c:v>165</c:v>
                </c:pt>
                <c:pt idx="1476">
                  <c:v>#N/A</c:v>
                </c:pt>
                <c:pt idx="1477">
                  <c:v>#N/A</c:v>
                </c:pt>
                <c:pt idx="1478">
                  <c:v>166</c:v>
                </c:pt>
                <c:pt idx="1479">
                  <c:v>168</c:v>
                </c:pt>
                <c:pt idx="1480">
                  <c:v>167</c:v>
                </c:pt>
                <c:pt idx="1481">
                  <c:v>163</c:v>
                </c:pt>
                <c:pt idx="1482">
                  <c:v>165</c:v>
                </c:pt>
                <c:pt idx="1483">
                  <c:v>168</c:v>
                </c:pt>
                <c:pt idx="1484">
                  <c:v>163</c:v>
                </c:pt>
                <c:pt idx="1485">
                  <c:v>167</c:v>
                </c:pt>
                <c:pt idx="1486">
                  <c:v>#N/A</c:v>
                </c:pt>
                <c:pt idx="1487">
                  <c:v>128</c:v>
                </c:pt>
                <c:pt idx="1488">
                  <c:v>131</c:v>
                </c:pt>
                <c:pt idx="1489">
                  <c:v>130</c:v>
                </c:pt>
                <c:pt idx="1490">
                  <c:v>130</c:v>
                </c:pt>
                <c:pt idx="1491">
                  <c:v>131</c:v>
                </c:pt>
                <c:pt idx="1492">
                  <c:v>132</c:v>
                </c:pt>
                <c:pt idx="1493">
                  <c:v>130</c:v>
                </c:pt>
                <c:pt idx="1494">
                  <c:v>129</c:v>
                </c:pt>
                <c:pt idx="1495">
                  <c:v>128</c:v>
                </c:pt>
                <c:pt idx="1496">
                  <c:v>129</c:v>
                </c:pt>
                <c:pt idx="1497">
                  <c:v>132</c:v>
                </c:pt>
                <c:pt idx="1498">
                  <c:v>129</c:v>
                </c:pt>
                <c:pt idx="1499">
                  <c:v>131</c:v>
                </c:pt>
                <c:pt idx="1500">
                  <c:v>132</c:v>
                </c:pt>
                <c:pt idx="1501">
                  <c:v>128</c:v>
                </c:pt>
                <c:pt idx="1502">
                  <c:v>128</c:v>
                </c:pt>
                <c:pt idx="1503">
                  <c:v>132</c:v>
                </c:pt>
                <c:pt idx="1504">
                  <c:v>131</c:v>
                </c:pt>
                <c:pt idx="1505">
                  <c:v>132</c:v>
                </c:pt>
                <c:pt idx="1506">
                  <c:v>131</c:v>
                </c:pt>
                <c:pt idx="1507">
                  <c:v>143</c:v>
                </c:pt>
                <c:pt idx="1508">
                  <c:v>144</c:v>
                </c:pt>
                <c:pt idx="1509">
                  <c:v>142</c:v>
                </c:pt>
                <c:pt idx="1510">
                  <c:v>141</c:v>
                </c:pt>
                <c:pt idx="1511">
                  <c:v>144</c:v>
                </c:pt>
                <c:pt idx="1512">
                  <c:v>142</c:v>
                </c:pt>
                <c:pt idx="1513">
                  <c:v>142</c:v>
                </c:pt>
                <c:pt idx="1514">
                  <c:v>142</c:v>
                </c:pt>
                <c:pt idx="1515">
                  <c:v>142</c:v>
                </c:pt>
                <c:pt idx="1516">
                  <c:v>141</c:v>
                </c:pt>
                <c:pt idx="1517">
                  <c:v>141</c:v>
                </c:pt>
                <c:pt idx="1518">
                  <c:v>143</c:v>
                </c:pt>
                <c:pt idx="1519">
                  <c:v>142</c:v>
                </c:pt>
                <c:pt idx="1520">
                  <c:v>143</c:v>
                </c:pt>
                <c:pt idx="1521">
                  <c:v>144</c:v>
                </c:pt>
                <c:pt idx="1522">
                  <c:v>142</c:v>
                </c:pt>
                <c:pt idx="1523">
                  <c:v>142</c:v>
                </c:pt>
                <c:pt idx="1524">
                  <c:v>141</c:v>
                </c:pt>
                <c:pt idx="1525">
                  <c:v>142</c:v>
                </c:pt>
                <c:pt idx="1526">
                  <c:v>145</c:v>
                </c:pt>
                <c:pt idx="1527">
                  <c:v>150</c:v>
                </c:pt>
                <c:pt idx="1528">
                  <c:v>151</c:v>
                </c:pt>
                <c:pt idx="1529">
                  <c:v>150</c:v>
                </c:pt>
                <c:pt idx="1530">
                  <c:v>149</c:v>
                </c:pt>
                <c:pt idx="1531">
                  <c:v>147</c:v>
                </c:pt>
                <c:pt idx="1532">
                  <c:v>149</c:v>
                </c:pt>
                <c:pt idx="1533">
                  <c:v>148</c:v>
                </c:pt>
                <c:pt idx="1534">
                  <c:v>148</c:v>
                </c:pt>
                <c:pt idx="1535">
                  <c:v>151</c:v>
                </c:pt>
                <c:pt idx="1536">
                  <c:v>147</c:v>
                </c:pt>
                <c:pt idx="1537">
                  <c:v>152</c:v>
                </c:pt>
                <c:pt idx="1538">
                  <c:v>150</c:v>
                </c:pt>
                <c:pt idx="1539">
                  <c:v>148</c:v>
                </c:pt>
                <c:pt idx="1540">
                  <c:v>152</c:v>
                </c:pt>
                <c:pt idx="1541">
                  <c:v>147</c:v>
                </c:pt>
                <c:pt idx="1542">
                  <c:v>148</c:v>
                </c:pt>
                <c:pt idx="1543">
                  <c:v>149</c:v>
                </c:pt>
                <c:pt idx="1544">
                  <c:v>152</c:v>
                </c:pt>
                <c:pt idx="1545">
                  <c:v>150</c:v>
                </c:pt>
                <c:pt idx="1546">
                  <c:v>147</c:v>
                </c:pt>
                <c:pt idx="1547">
                  <c:v>115</c:v>
                </c:pt>
                <c:pt idx="1548">
                  <c:v>115</c:v>
                </c:pt>
                <c:pt idx="1549">
                  <c:v>115</c:v>
                </c:pt>
                <c:pt idx="1550">
                  <c:v>117</c:v>
                </c:pt>
                <c:pt idx="1551">
                  <c:v>117</c:v>
                </c:pt>
                <c:pt idx="1552">
                  <c:v>117</c:v>
                </c:pt>
                <c:pt idx="1553">
                  <c:v>117</c:v>
                </c:pt>
                <c:pt idx="1554">
                  <c:v>117</c:v>
                </c:pt>
                <c:pt idx="1555">
                  <c:v>114</c:v>
                </c:pt>
                <c:pt idx="1556">
                  <c:v>117</c:v>
                </c:pt>
                <c:pt idx="1557">
                  <c:v>117</c:v>
                </c:pt>
                <c:pt idx="1558">
                  <c:v>116</c:v>
                </c:pt>
                <c:pt idx="1559">
                  <c:v>117</c:v>
                </c:pt>
                <c:pt idx="1560">
                  <c:v>115</c:v>
                </c:pt>
                <c:pt idx="1561">
                  <c:v>116</c:v>
                </c:pt>
                <c:pt idx="1562">
                  <c:v>116</c:v>
                </c:pt>
                <c:pt idx="1563">
                  <c:v>116</c:v>
                </c:pt>
                <c:pt idx="1564">
                  <c:v>118</c:v>
                </c:pt>
                <c:pt idx="1565">
                  <c:v>118</c:v>
                </c:pt>
                <c:pt idx="1566">
                  <c:v>114</c:v>
                </c:pt>
                <c:pt idx="1567">
                  <c:v>123</c:v>
                </c:pt>
                <c:pt idx="1568">
                  <c:v>121</c:v>
                </c:pt>
                <c:pt idx="1569">
                  <c:v>120</c:v>
                </c:pt>
                <c:pt idx="1570">
                  <c:v>122</c:v>
                </c:pt>
                <c:pt idx="1571">
                  <c:v>122</c:v>
                </c:pt>
                <c:pt idx="1572">
                  <c:v>120</c:v>
                </c:pt>
                <c:pt idx="1573">
                  <c:v>120</c:v>
                </c:pt>
                <c:pt idx="1574">
                  <c:v>122</c:v>
                </c:pt>
                <c:pt idx="1575">
                  <c:v>121</c:v>
                </c:pt>
                <c:pt idx="1576">
                  <c:v>120</c:v>
                </c:pt>
                <c:pt idx="1577">
                  <c:v>121</c:v>
                </c:pt>
                <c:pt idx="1578">
                  <c:v>118</c:v>
                </c:pt>
                <c:pt idx="1579">
                  <c:v>119</c:v>
                </c:pt>
                <c:pt idx="1580">
                  <c:v>120</c:v>
                </c:pt>
                <c:pt idx="1581">
                  <c:v>121</c:v>
                </c:pt>
                <c:pt idx="1582">
                  <c:v>118</c:v>
                </c:pt>
                <c:pt idx="1583">
                  <c:v>121</c:v>
                </c:pt>
                <c:pt idx="1584">
                  <c:v>121</c:v>
                </c:pt>
                <c:pt idx="1585">
                  <c:v>121</c:v>
                </c:pt>
                <c:pt idx="1586">
                  <c:v>119</c:v>
                </c:pt>
                <c:pt idx="1587">
                  <c:v>173</c:v>
                </c:pt>
                <c:pt idx="1588">
                  <c:v>168</c:v>
                </c:pt>
                <c:pt idx="1589">
                  <c:v>172</c:v>
                </c:pt>
                <c:pt idx="1590">
                  <c:v>169</c:v>
                </c:pt>
                <c:pt idx="1591">
                  <c:v>170</c:v>
                </c:pt>
                <c:pt idx="1592">
                  <c:v>170</c:v>
                </c:pt>
                <c:pt idx="1593">
                  <c:v>171</c:v>
                </c:pt>
                <c:pt idx="1594">
                  <c:v>172</c:v>
                </c:pt>
                <c:pt idx="1595">
                  <c:v>171</c:v>
                </c:pt>
                <c:pt idx="1596">
                  <c:v>173</c:v>
                </c:pt>
                <c:pt idx="1597">
                  <c:v>168</c:v>
                </c:pt>
                <c:pt idx="1598">
                  <c:v>168</c:v>
                </c:pt>
                <c:pt idx="1599">
                  <c:v>168</c:v>
                </c:pt>
                <c:pt idx="1600">
                  <c:v>168</c:v>
                </c:pt>
                <c:pt idx="1601">
                  <c:v>167</c:v>
                </c:pt>
                <c:pt idx="1602">
                  <c:v>165</c:v>
                </c:pt>
                <c:pt idx="1603">
                  <c:v>164</c:v>
                </c:pt>
                <c:pt idx="1604">
                  <c:v>168</c:v>
                </c:pt>
                <c:pt idx="1605">
                  <c:v>165</c:v>
                </c:pt>
                <c:pt idx="1606">
                  <c:v>168</c:v>
                </c:pt>
                <c:pt idx="1607">
                  <c:v>159</c:v>
                </c:pt>
                <c:pt idx="1608">
                  <c:v>159</c:v>
                </c:pt>
                <c:pt idx="1609">
                  <c:v>158</c:v>
                </c:pt>
                <c:pt idx="1610">
                  <c:v>158</c:v>
                </c:pt>
                <c:pt idx="1611">
                  <c:v>161</c:v>
                </c:pt>
                <c:pt idx="1612">
                  <c:v>160</c:v>
                </c:pt>
                <c:pt idx="1613">
                  <c:v>160</c:v>
                </c:pt>
                <c:pt idx="1614">
                  <c:v>160</c:v>
                </c:pt>
                <c:pt idx="1615">
                  <c:v>159</c:v>
                </c:pt>
                <c:pt idx="1616">
                  <c:v>157</c:v>
                </c:pt>
                <c:pt idx="1617">
                  <c:v>152</c:v>
                </c:pt>
                <c:pt idx="1618">
                  <c:v>157</c:v>
                </c:pt>
                <c:pt idx="1619">
                  <c:v>155</c:v>
                </c:pt>
                <c:pt idx="1620">
                  <c:v>157</c:v>
                </c:pt>
                <c:pt idx="1621">
                  <c:v>156</c:v>
                </c:pt>
                <c:pt idx="1622">
                  <c:v>155</c:v>
                </c:pt>
                <c:pt idx="1623">
                  <c:v>93</c:v>
                </c:pt>
                <c:pt idx="1624">
                  <c:v>153</c:v>
                </c:pt>
                <c:pt idx="1625">
                  <c:v>155</c:v>
                </c:pt>
                <c:pt idx="1626">
                  <c:v>#N/A</c:v>
                </c:pt>
                <c:pt idx="1627">
                  <c:v>132</c:v>
                </c:pt>
                <c:pt idx="1628">
                  <c:v>129</c:v>
                </c:pt>
                <c:pt idx="1629">
                  <c:v>130</c:v>
                </c:pt>
                <c:pt idx="1630">
                  <c:v>132</c:v>
                </c:pt>
                <c:pt idx="1631">
                  <c:v>130</c:v>
                </c:pt>
                <c:pt idx="1632">
                  <c:v>129</c:v>
                </c:pt>
                <c:pt idx="1633">
                  <c:v>129</c:v>
                </c:pt>
                <c:pt idx="1634">
                  <c:v>128</c:v>
                </c:pt>
                <c:pt idx="1635">
                  <c:v>129</c:v>
                </c:pt>
                <c:pt idx="1636">
                  <c:v>132</c:v>
                </c:pt>
                <c:pt idx="1637">
                  <c:v>128</c:v>
                </c:pt>
                <c:pt idx="1638">
                  <c:v>128</c:v>
                </c:pt>
                <c:pt idx="1639">
                  <c:v>126</c:v>
                </c:pt>
                <c:pt idx="1640">
                  <c:v>126</c:v>
                </c:pt>
                <c:pt idx="1641">
                  <c:v>127</c:v>
                </c:pt>
                <c:pt idx="1642">
                  <c:v>126</c:v>
                </c:pt>
                <c:pt idx="1643">
                  <c:v>126</c:v>
                </c:pt>
                <c:pt idx="1644">
                  <c:v>127</c:v>
                </c:pt>
                <c:pt idx="1645">
                  <c:v>126</c:v>
                </c:pt>
                <c:pt idx="1646">
                  <c:v>126</c:v>
                </c:pt>
                <c:pt idx="1647">
                  <c:v>144</c:v>
                </c:pt>
                <c:pt idx="1648">
                  <c:v>142</c:v>
                </c:pt>
                <c:pt idx="1649">
                  <c:v>144</c:v>
                </c:pt>
                <c:pt idx="1650">
                  <c:v>144</c:v>
                </c:pt>
                <c:pt idx="1651">
                  <c:v>141</c:v>
                </c:pt>
                <c:pt idx="1652">
                  <c:v>142</c:v>
                </c:pt>
                <c:pt idx="1653">
                  <c:v>145</c:v>
                </c:pt>
                <c:pt idx="1654">
                  <c:v>144</c:v>
                </c:pt>
                <c:pt idx="1655">
                  <c:v>143</c:v>
                </c:pt>
                <c:pt idx="1656">
                  <c:v>144</c:v>
                </c:pt>
                <c:pt idx="1657">
                  <c:v>140</c:v>
                </c:pt>
                <c:pt idx="1658">
                  <c:v>139</c:v>
                </c:pt>
                <c:pt idx="1659">
                  <c:v>141</c:v>
                </c:pt>
                <c:pt idx="1660">
                  <c:v>138</c:v>
                </c:pt>
                <c:pt idx="1661">
                  <c:v>139</c:v>
                </c:pt>
                <c:pt idx="1662">
                  <c:v>141</c:v>
                </c:pt>
                <c:pt idx="1663">
                  <c:v>139</c:v>
                </c:pt>
                <c:pt idx="1664">
                  <c:v>139</c:v>
                </c:pt>
                <c:pt idx="1665">
                  <c:v>141</c:v>
                </c:pt>
                <c:pt idx="1666">
                  <c:v>137</c:v>
                </c:pt>
                <c:pt idx="1667">
                  <c:v>#N/A</c:v>
                </c:pt>
                <c:pt idx="1668">
                  <c:v>#N/A</c:v>
                </c:pt>
                <c:pt idx="1669">
                  <c:v>111</c:v>
                </c:pt>
                <c:pt idx="1670">
                  <c:v>109</c:v>
                </c:pt>
                <c:pt idx="1671">
                  <c:v>108</c:v>
                </c:pt>
                <c:pt idx="1672">
                  <c:v>110</c:v>
                </c:pt>
                <c:pt idx="1673">
                  <c:v>109</c:v>
                </c:pt>
                <c:pt idx="1674">
                  <c:v>110</c:v>
                </c:pt>
                <c:pt idx="1675">
                  <c:v>110</c:v>
                </c:pt>
                <c:pt idx="1676">
                  <c:v>107</c:v>
                </c:pt>
                <c:pt idx="1677">
                  <c:v>108</c:v>
                </c:pt>
                <c:pt idx="1678">
                  <c:v>108</c:v>
                </c:pt>
                <c:pt idx="1679">
                  <c:v>108</c:v>
                </c:pt>
                <c:pt idx="1680">
                  <c:v>107</c:v>
                </c:pt>
                <c:pt idx="1681">
                  <c:v>108</c:v>
                </c:pt>
                <c:pt idx="1682">
                  <c:v>109</c:v>
                </c:pt>
                <c:pt idx="1683">
                  <c:v>107</c:v>
                </c:pt>
                <c:pt idx="1684">
                  <c:v>109</c:v>
                </c:pt>
                <c:pt idx="1685">
                  <c:v>107</c:v>
                </c:pt>
                <c:pt idx="1686">
                  <c:v>#N/A</c:v>
                </c:pt>
                <c:pt idx="1687">
                  <c:v>138</c:v>
                </c:pt>
                <c:pt idx="1688">
                  <c:v>135</c:v>
                </c:pt>
                <c:pt idx="1689">
                  <c:v>137</c:v>
                </c:pt>
                <c:pt idx="1690">
                  <c:v>135</c:v>
                </c:pt>
                <c:pt idx="1691">
                  <c:v>136</c:v>
                </c:pt>
                <c:pt idx="1692">
                  <c:v>138</c:v>
                </c:pt>
                <c:pt idx="1693">
                  <c:v>136</c:v>
                </c:pt>
                <c:pt idx="1694">
                  <c:v>138</c:v>
                </c:pt>
                <c:pt idx="1695">
                  <c:v>135</c:v>
                </c:pt>
                <c:pt idx="1696">
                  <c:v>127</c:v>
                </c:pt>
                <c:pt idx="1697">
                  <c:v>127</c:v>
                </c:pt>
                <c:pt idx="1698">
                  <c:v>129</c:v>
                </c:pt>
                <c:pt idx="1699">
                  <c:v>130</c:v>
                </c:pt>
                <c:pt idx="1700">
                  <c:v>127</c:v>
                </c:pt>
                <c:pt idx="1701">
                  <c:v>127</c:v>
                </c:pt>
                <c:pt idx="1702">
                  <c:v>129</c:v>
                </c:pt>
                <c:pt idx="1703">
                  <c:v>127</c:v>
                </c:pt>
                <c:pt idx="1704">
                  <c:v>130</c:v>
                </c:pt>
                <c:pt idx="1705">
                  <c:v>129</c:v>
                </c:pt>
                <c:pt idx="1706">
                  <c:v>121</c:v>
                </c:pt>
                <c:pt idx="1707">
                  <c:v>119</c:v>
                </c:pt>
                <c:pt idx="1708">
                  <c:v>119</c:v>
                </c:pt>
                <c:pt idx="1709">
                  <c:v>123</c:v>
                </c:pt>
                <c:pt idx="1710">
                  <c:v>121</c:v>
                </c:pt>
                <c:pt idx="1711">
                  <c:v>120</c:v>
                </c:pt>
                <c:pt idx="1712">
                  <c:v>120</c:v>
                </c:pt>
                <c:pt idx="1713">
                  <c:v>120</c:v>
                </c:pt>
                <c:pt idx="1714">
                  <c:v>120</c:v>
                </c:pt>
                <c:pt idx="1715">
                  <c:v>120</c:v>
                </c:pt>
                <c:pt idx="1716">
                  <c:v>116</c:v>
                </c:pt>
                <c:pt idx="1717">
                  <c:v>114</c:v>
                </c:pt>
                <c:pt idx="1718">
                  <c:v>115</c:v>
                </c:pt>
                <c:pt idx="1719">
                  <c:v>116</c:v>
                </c:pt>
                <c:pt idx="1720">
                  <c:v>113</c:v>
                </c:pt>
                <c:pt idx="1721">
                  <c:v>115</c:v>
                </c:pt>
                <c:pt idx="1722">
                  <c:v>115</c:v>
                </c:pt>
                <c:pt idx="1723">
                  <c:v>113</c:v>
                </c:pt>
                <c:pt idx="1724">
                  <c:v>115</c:v>
                </c:pt>
                <c:pt idx="1725">
                  <c:v>116</c:v>
                </c:pt>
                <c:pt idx="1726">
                  <c:v>113</c:v>
                </c:pt>
                <c:pt idx="1727">
                  <c:v>110</c:v>
                </c:pt>
                <c:pt idx="1728">
                  <c:v>110</c:v>
                </c:pt>
                <c:pt idx="1729">
                  <c:v>112</c:v>
                </c:pt>
                <c:pt idx="1730">
                  <c:v>110</c:v>
                </c:pt>
                <c:pt idx="1731">
                  <c:v>111</c:v>
                </c:pt>
                <c:pt idx="1732">
                  <c:v>111</c:v>
                </c:pt>
                <c:pt idx="1733">
                  <c:v>111</c:v>
                </c:pt>
                <c:pt idx="1734">
                  <c:v>112</c:v>
                </c:pt>
                <c:pt idx="1735">
                  <c:v>111</c:v>
                </c:pt>
                <c:pt idx="1736">
                  <c:v>105</c:v>
                </c:pt>
                <c:pt idx="1737">
                  <c:v>106</c:v>
                </c:pt>
                <c:pt idx="1738">
                  <c:v>104</c:v>
                </c:pt>
                <c:pt idx="1739">
                  <c:v>106</c:v>
                </c:pt>
                <c:pt idx="1740">
                  <c:v>106</c:v>
                </c:pt>
                <c:pt idx="1741">
                  <c:v>104</c:v>
                </c:pt>
                <c:pt idx="1742">
                  <c:v>104</c:v>
                </c:pt>
                <c:pt idx="1743">
                  <c:v>105</c:v>
                </c:pt>
                <c:pt idx="1744">
                  <c:v>106</c:v>
                </c:pt>
                <c:pt idx="1745">
                  <c:v>106</c:v>
                </c:pt>
                <c:pt idx="1746">
                  <c:v>170</c:v>
                </c:pt>
                <c:pt idx="1747">
                  <c:v>172</c:v>
                </c:pt>
                <c:pt idx="1748">
                  <c:v>168</c:v>
                </c:pt>
                <c:pt idx="1749">
                  <c:v>169</c:v>
                </c:pt>
                <c:pt idx="1750">
                  <c:v>173</c:v>
                </c:pt>
                <c:pt idx="1751">
                  <c:v>168</c:v>
                </c:pt>
                <c:pt idx="1752">
                  <c:v>172</c:v>
                </c:pt>
                <c:pt idx="1753">
                  <c:v>173</c:v>
                </c:pt>
                <c:pt idx="1754">
                  <c:v>169</c:v>
                </c:pt>
                <c:pt idx="1755">
                  <c:v>168</c:v>
                </c:pt>
                <c:pt idx="1756">
                  <c:v>159</c:v>
                </c:pt>
                <c:pt idx="1757">
                  <c:v>159</c:v>
                </c:pt>
                <c:pt idx="1758">
                  <c:v>163</c:v>
                </c:pt>
                <c:pt idx="1759">
                  <c:v>159</c:v>
                </c:pt>
                <c:pt idx="1760">
                  <c:v>160</c:v>
                </c:pt>
                <c:pt idx="1761">
                  <c:v>162</c:v>
                </c:pt>
                <c:pt idx="1762">
                  <c:v>163</c:v>
                </c:pt>
                <c:pt idx="1763">
                  <c:v>163</c:v>
                </c:pt>
                <c:pt idx="1764">
                  <c:v>163</c:v>
                </c:pt>
                <c:pt idx="1765">
                  <c:v>162</c:v>
                </c:pt>
                <c:pt idx="1766">
                  <c:v>148</c:v>
                </c:pt>
                <c:pt idx="1767">
                  <c:v>148</c:v>
                </c:pt>
                <c:pt idx="1768">
                  <c:v>150</c:v>
                </c:pt>
                <c:pt idx="1769">
                  <c:v>146</c:v>
                </c:pt>
                <c:pt idx="1770">
                  <c:v>147</c:v>
                </c:pt>
                <c:pt idx="1771">
                  <c:v>145</c:v>
                </c:pt>
                <c:pt idx="1772">
                  <c:v>147</c:v>
                </c:pt>
                <c:pt idx="1773">
                  <c:v>150</c:v>
                </c:pt>
                <c:pt idx="1774">
                  <c:v>149</c:v>
                </c:pt>
                <c:pt idx="1775">
                  <c:v>140</c:v>
                </c:pt>
                <c:pt idx="1776">
                  <c:v>142</c:v>
                </c:pt>
                <c:pt idx="1777">
                  <c:v>141</c:v>
                </c:pt>
                <c:pt idx="1778">
                  <c:v>137</c:v>
                </c:pt>
                <c:pt idx="1779">
                  <c:v>140</c:v>
                </c:pt>
                <c:pt idx="1780">
                  <c:v>140</c:v>
                </c:pt>
                <c:pt idx="1781">
                  <c:v>142</c:v>
                </c:pt>
                <c:pt idx="1782">
                  <c:v>138</c:v>
                </c:pt>
                <c:pt idx="1783">
                  <c:v>140</c:v>
                </c:pt>
                <c:pt idx="1784">
                  <c:v>138</c:v>
                </c:pt>
                <c:pt idx="1785">
                  <c:v>74</c:v>
                </c:pt>
                <c:pt idx="1786">
                  <c:v>73</c:v>
                </c:pt>
                <c:pt idx="1787">
                  <c:v>74</c:v>
                </c:pt>
                <c:pt idx="1788">
                  <c:v>73</c:v>
                </c:pt>
                <c:pt idx="1789">
                  <c:v>73</c:v>
                </c:pt>
                <c:pt idx="1790">
                  <c:v>73</c:v>
                </c:pt>
                <c:pt idx="1791">
                  <c:v>72</c:v>
                </c:pt>
                <c:pt idx="1792">
                  <c:v>74</c:v>
                </c:pt>
                <c:pt idx="1793">
                  <c:v>72</c:v>
                </c:pt>
                <c:pt idx="1794">
                  <c:v>74</c:v>
                </c:pt>
                <c:pt idx="1795">
                  <c:v>70</c:v>
                </c:pt>
                <c:pt idx="1796">
                  <c:v>70</c:v>
                </c:pt>
                <c:pt idx="1797">
                  <c:v>70</c:v>
                </c:pt>
                <c:pt idx="1798">
                  <c:v>70</c:v>
                </c:pt>
                <c:pt idx="1799">
                  <c:v>70</c:v>
                </c:pt>
                <c:pt idx="1800">
                  <c:v>70</c:v>
                </c:pt>
                <c:pt idx="1801">
                  <c:v>70</c:v>
                </c:pt>
                <c:pt idx="1802">
                  <c:v>70</c:v>
                </c:pt>
                <c:pt idx="1803">
                  <c:v>70</c:v>
                </c:pt>
                <c:pt idx="1804">
                  <c:v>70</c:v>
                </c:pt>
                <c:pt idx="1805">
                  <c:v>78</c:v>
                </c:pt>
                <c:pt idx="1806">
                  <c:v>77</c:v>
                </c:pt>
                <c:pt idx="1807">
                  <c:v>77</c:v>
                </c:pt>
                <c:pt idx="1808">
                  <c:v>77</c:v>
                </c:pt>
                <c:pt idx="1809">
                  <c:v>78</c:v>
                </c:pt>
                <c:pt idx="1810">
                  <c:v>77</c:v>
                </c:pt>
                <c:pt idx="1811">
                  <c:v>78</c:v>
                </c:pt>
                <c:pt idx="1812">
                  <c:v>76</c:v>
                </c:pt>
                <c:pt idx="1813">
                  <c:v>76</c:v>
                </c:pt>
                <c:pt idx="1814">
                  <c:v>77</c:v>
                </c:pt>
                <c:pt idx="1815">
                  <c:v>70</c:v>
                </c:pt>
                <c:pt idx="1816">
                  <c:v>70</c:v>
                </c:pt>
                <c:pt idx="1817">
                  <c:v>70</c:v>
                </c:pt>
                <c:pt idx="1818">
                  <c:v>70</c:v>
                </c:pt>
                <c:pt idx="1819">
                  <c:v>70</c:v>
                </c:pt>
                <c:pt idx="1820">
                  <c:v>70</c:v>
                </c:pt>
                <c:pt idx="1821">
                  <c:v>70</c:v>
                </c:pt>
                <c:pt idx="1822">
                  <c:v>70</c:v>
                </c:pt>
                <c:pt idx="1823">
                  <c:v>70</c:v>
                </c:pt>
                <c:pt idx="1824">
                  <c:v>70</c:v>
                </c:pt>
                <c:pt idx="1825">
                  <c:v>70</c:v>
                </c:pt>
                <c:pt idx="1826">
                  <c:v>70</c:v>
                </c:pt>
                <c:pt idx="1827">
                  <c:v>70</c:v>
                </c:pt>
                <c:pt idx="1828">
                  <c:v>70</c:v>
                </c:pt>
                <c:pt idx="1829">
                  <c:v>70</c:v>
                </c:pt>
                <c:pt idx="1830">
                  <c:v>70</c:v>
                </c:pt>
                <c:pt idx="1831">
                  <c:v>70</c:v>
                </c:pt>
                <c:pt idx="1832">
                  <c:v>70</c:v>
                </c:pt>
                <c:pt idx="1833">
                  <c:v>70</c:v>
                </c:pt>
                <c:pt idx="1834">
                  <c:v>70</c:v>
                </c:pt>
                <c:pt idx="1835">
                  <c:v>87</c:v>
                </c:pt>
                <c:pt idx="1836">
                  <c:v>87</c:v>
                </c:pt>
                <c:pt idx="1837">
                  <c:v>88</c:v>
                </c:pt>
                <c:pt idx="1838">
                  <c:v>88</c:v>
                </c:pt>
                <c:pt idx="1839">
                  <c:v>86</c:v>
                </c:pt>
                <c:pt idx="1840">
                  <c:v>89</c:v>
                </c:pt>
                <c:pt idx="1841">
                  <c:v>89</c:v>
                </c:pt>
                <c:pt idx="1842">
                  <c:v>87</c:v>
                </c:pt>
                <c:pt idx="1843">
                  <c:v>88</c:v>
                </c:pt>
                <c:pt idx="1844">
                  <c:v>86</c:v>
                </c:pt>
                <c:pt idx="1845">
                  <c:v>95</c:v>
                </c:pt>
                <c:pt idx="1846">
                  <c:v>94</c:v>
                </c:pt>
                <c:pt idx="1847">
                  <c:v>95</c:v>
                </c:pt>
                <c:pt idx="1848">
                  <c:v>94</c:v>
                </c:pt>
                <c:pt idx="1849">
                  <c:v>94</c:v>
                </c:pt>
                <c:pt idx="1850">
                  <c:v>94</c:v>
                </c:pt>
                <c:pt idx="1851">
                  <c:v>94</c:v>
                </c:pt>
                <c:pt idx="1852">
                  <c:v>95</c:v>
                </c:pt>
                <c:pt idx="1853">
                  <c:v>93</c:v>
                </c:pt>
                <c:pt idx="1854">
                  <c:v>95</c:v>
                </c:pt>
              </c:numCache>
            </c:numRef>
          </c:xVal>
          <c:yVal>
            <c:numRef>
              <c:f>output!$V$2:$V$1980</c:f>
              <c:numCache>
                <c:formatCode>General</c:formatCode>
                <c:ptCount val="1979"/>
                <c:pt idx="0">
                  <c:v>0</c:v>
                </c:pt>
                <c:pt idx="1">
                  <c:v>141.14929698945326</c:v>
                </c:pt>
                <c:pt idx="2">
                  <c:v>140.92585908857779</c:v>
                </c:pt>
                <c:pt idx="3">
                  <c:v>142.39098167673254</c:v>
                </c:pt>
                <c:pt idx="4">
                  <c:v>139.3813839014523</c:v>
                </c:pt>
                <c:pt idx="5">
                  <c:v>142.73342354533153</c:v>
                </c:pt>
                <c:pt idx="6">
                  <c:v>140.7031274695124</c:v>
                </c:pt>
                <c:pt idx="7">
                  <c:v>139.27235863933319</c:v>
                </c:pt>
                <c:pt idx="8">
                  <c:v>141.14929698945326</c:v>
                </c:pt>
                <c:pt idx="9">
                  <c:v>139.16350380481336</c:v>
                </c:pt>
                <c:pt idx="10">
                  <c:v>167.58742206560046</c:v>
                </c:pt>
                <c:pt idx="11">
                  <c:v>167.42983096239345</c:v>
                </c:pt>
                <c:pt idx="12">
                  <c:v>164.03629154106383</c:v>
                </c:pt>
                <c:pt idx="13">
                  <c:v>167.11553623318991</c:v>
                </c:pt>
                <c:pt idx="14">
                  <c:v>163.73459673800295</c:v>
                </c:pt>
                <c:pt idx="15">
                  <c:v>167.9034959337327</c:v>
                </c:pt>
                <c:pt idx="16">
                  <c:v>167.9034959337327</c:v>
                </c:pt>
                <c:pt idx="17">
                  <c:v>167.7453101093617</c:v>
                </c:pt>
                <c:pt idx="18">
                  <c:v>167.9034959337327</c:v>
                </c:pt>
                <c:pt idx="19">
                  <c:v>162.83613430007537</c:v>
                </c:pt>
                <c:pt idx="20">
                  <c:v>116.26388896144265</c:v>
                </c:pt>
                <c:pt idx="21">
                  <c:v>113.37659955986632</c:v>
                </c:pt>
                <c:pt idx="22">
                  <c:v>114.69116843765138</c:v>
                </c:pt>
                <c:pt idx="23">
                  <c:v>114.8391158077233</c:v>
                </c:pt>
                <c:pt idx="24">
                  <c:v>114.91323272011937</c:v>
                </c:pt>
                <c:pt idx="25">
                  <c:v>113.66611509468652</c:v>
                </c:pt>
                <c:pt idx="26">
                  <c:v>113.52117273812318</c:v>
                </c:pt>
                <c:pt idx="27">
                  <c:v>115.43474201780045</c:v>
                </c:pt>
                <c:pt idx="28">
                  <c:v>114.6173376111732</c:v>
                </c:pt>
                <c:pt idx="29">
                  <c:v>113.37659955986632</c:v>
                </c:pt>
                <c:pt idx="30">
                  <c:v>85.872235019040886</c:v>
                </c:pt>
                <c:pt idx="31">
                  <c:v>86.540036317117639</c:v>
                </c:pt>
                <c:pt idx="32">
                  <c:v>86.288397194576817</c:v>
                </c:pt>
                <c:pt idx="33">
                  <c:v>86.121449218160507</c:v>
                </c:pt>
                <c:pt idx="34">
                  <c:v>84.406721809472884</c:v>
                </c:pt>
                <c:pt idx="35">
                  <c:v>85.542184419188331</c:v>
                </c:pt>
                <c:pt idx="36">
                  <c:v>84.567081720046048</c:v>
                </c:pt>
                <c:pt idx="37">
                  <c:v>84.366726812330356</c:v>
                </c:pt>
                <c:pt idx="38">
                  <c:v>84.406721809472884</c:v>
                </c:pt>
                <c:pt idx="39">
                  <c:v>86.372114142013899</c:v>
                </c:pt>
                <c:pt idx="40">
                  <c:v>114.76509444178026</c:v>
                </c:pt>
                <c:pt idx="41">
                  <c:v>120.18792627673767</c:v>
                </c:pt>
                <c:pt idx="42">
                  <c:v>120.5133231174091</c:v>
                </c:pt>
                <c:pt idx="43">
                  <c:v>122.2509804783196</c:v>
                </c:pt>
                <c:pt idx="44">
                  <c:v>121.00473552294636</c:v>
                </c:pt>
                <c:pt idx="45">
                  <c:v>121.00473552294636</c:v>
                </c:pt>
                <c:pt idx="46">
                  <c:v>122.33497683162112</c:v>
                </c:pt>
                <c:pt idx="47">
                  <c:v>123.09617043870712</c:v>
                </c:pt>
                <c:pt idx="48">
                  <c:v>119.86428190586979</c:v>
                </c:pt>
                <c:pt idx="49">
                  <c:v>120.02588591859957</c:v>
                </c:pt>
                <c:pt idx="50">
                  <c:v>105.07960189609264</c:v>
                </c:pt>
                <c:pt idx="51">
                  <c:v>105.07960189609264</c:v>
                </c:pt>
                <c:pt idx="52">
                  <c:v>105.64071407211922</c:v>
                </c:pt>
                <c:pt idx="53">
                  <c:v>106.01812993916991</c:v>
                </c:pt>
                <c:pt idx="54">
                  <c:v>106.14453521811912</c:v>
                </c:pt>
                <c:pt idx="55">
                  <c:v>103.55177756375363</c:v>
                </c:pt>
                <c:pt idx="56">
                  <c:v>104.89388676541975</c:v>
                </c:pt>
                <c:pt idx="57">
                  <c:v>103.85377781096011</c:v>
                </c:pt>
                <c:pt idx="58">
                  <c:v>106.39825221461048</c:v>
                </c:pt>
                <c:pt idx="59">
                  <c:v>104.89388676541975</c:v>
                </c:pt>
                <c:pt idx="60">
                  <c:v>119.30207875467693</c:v>
                </c:pt>
                <c:pt idx="61">
                  <c:v>118.5080189985304</c:v>
                </c:pt>
                <c:pt idx="62">
                  <c:v>118.27185817758627</c:v>
                </c:pt>
                <c:pt idx="63">
                  <c:v>118.3504738000787</c:v>
                </c:pt>
                <c:pt idx="64">
                  <c:v>118.903723174074</c:v>
                </c:pt>
                <c:pt idx="65">
                  <c:v>118.58694899269496</c:v>
                </c:pt>
                <c:pt idx="66">
                  <c:v>119.70311247841919</c:v>
                </c:pt>
                <c:pt idx="67">
                  <c:v>117.33655280763816</c:v>
                </c:pt>
                <c:pt idx="68">
                  <c:v>119.70311247841919</c:v>
                </c:pt>
                <c:pt idx="69">
                  <c:v>118.74512482059875</c:v>
                </c:pt>
                <c:pt idx="70">
                  <c:v>147.584148961566</c:v>
                </c:pt>
                <c:pt idx="71">
                  <c:v>146.6119469842692</c:v>
                </c:pt>
                <c:pt idx="72">
                  <c:v>143.7707035993902</c:v>
                </c:pt>
                <c:pt idx="73">
                  <c:v>145.65246983063267</c:v>
                </c:pt>
                <c:pt idx="74">
                  <c:v>144.47064016513693</c:v>
                </c:pt>
                <c:pt idx="75">
                  <c:v>147.09644160101519</c:v>
                </c:pt>
                <c:pt idx="76">
                  <c:v>147.09644160101519</c:v>
                </c:pt>
                <c:pt idx="77">
                  <c:v>143.88688833002541</c:v>
                </c:pt>
                <c:pt idx="78">
                  <c:v>143.42327247887923</c:v>
                </c:pt>
                <c:pt idx="79">
                  <c:v>147.33989169436097</c:v>
                </c:pt>
                <c:pt idx="80">
                  <c:v>168.69892138953529</c:v>
                </c:pt>
                <c:pt idx="81">
                  <c:v>173.12786844438912</c:v>
                </c:pt>
                <c:pt idx="82">
                  <c:v>172.9596903923717</c:v>
                </c:pt>
                <c:pt idx="83">
                  <c:v>169.98739774992552</c:v>
                </c:pt>
                <c:pt idx="84">
                  <c:v>169.01920579591277</c:v>
                </c:pt>
                <c:pt idx="85">
                  <c:v>170.96674578849121</c:v>
                </c:pt>
                <c:pt idx="86">
                  <c:v>171.6259378927968</c:v>
                </c:pt>
                <c:pt idx="87">
                  <c:v>171.4606637699917</c:v>
                </c:pt>
                <c:pt idx="88">
                  <c:v>169.34070867160216</c:v>
                </c:pt>
                <c:pt idx="89">
                  <c:v>169.34070867160216</c:v>
                </c:pt>
                <c:pt idx="90">
                  <c:v>113.66611509468652</c:v>
                </c:pt>
                <c:pt idx="91">
                  <c:v>112.37480687085342</c:v>
                </c:pt>
                <c:pt idx="92">
                  <c:v>112.3039272576812</c:v>
                </c:pt>
                <c:pt idx="93">
                  <c:v>112.3039272576812</c:v>
                </c:pt>
                <c:pt idx="94">
                  <c:v>113.30445097210699</c:v>
                </c:pt>
                <c:pt idx="95">
                  <c:v>111.60001805153718</c:v>
                </c:pt>
                <c:pt idx="96">
                  <c:v>112.23313700177505</c:v>
                </c:pt>
                <c:pt idx="97">
                  <c:v>113.23239415122563</c:v>
                </c:pt>
                <c:pt idx="98">
                  <c:v>113.59359768079251</c:v>
                </c:pt>
                <c:pt idx="99">
                  <c:v>111.25136213222427</c:v>
                </c:pt>
                <c:pt idx="100">
                  <c:v>123.4375277309433</c:v>
                </c:pt>
                <c:pt idx="101">
                  <c:v>123.7807835198327</c:v>
                </c:pt>
                <c:pt idx="102">
                  <c:v>125.26117323938114</c:v>
                </c:pt>
                <c:pt idx="103">
                  <c:v>124.21254722930701</c:v>
                </c:pt>
                <c:pt idx="104">
                  <c:v>126.68719653458865</c:v>
                </c:pt>
                <c:pt idx="105">
                  <c:v>124.38609727880892</c:v>
                </c:pt>
                <c:pt idx="106">
                  <c:v>123.86689596446998</c:v>
                </c:pt>
                <c:pt idx="107">
                  <c:v>124.82210157932518</c:v>
                </c:pt>
                <c:pt idx="108">
                  <c:v>126.50717050628379</c:v>
                </c:pt>
                <c:pt idx="109">
                  <c:v>123.4375277309433</c:v>
                </c:pt>
                <c:pt idx="110">
                  <c:v>83.69256455670498</c:v>
                </c:pt>
                <c:pt idx="111">
                  <c:v>84.048126161236226</c:v>
                </c:pt>
                <c:pt idx="112">
                  <c:v>82.797428609693313</c:v>
                </c:pt>
                <c:pt idx="113">
                  <c:v>84.326769699426748</c:v>
                </c:pt>
                <c:pt idx="114">
                  <c:v>84.406721809472884</c:v>
                </c:pt>
                <c:pt idx="115">
                  <c:v>82.64370376971749</c:v>
                </c:pt>
                <c:pt idx="116">
                  <c:v>84.647490387138745</c:v>
                </c:pt>
                <c:pt idx="117">
                  <c:v>82.605361709392824</c:v>
                </c:pt>
                <c:pt idx="118">
                  <c:v>82.223888812948189</c:v>
                </c:pt>
                <c:pt idx="119">
                  <c:v>82.223888812948189</c:v>
                </c:pt>
                <c:pt idx="120">
                  <c:v>147.46191918054183</c:v>
                </c:pt>
                <c:pt idx="121">
                  <c:v>143.30783495595736</c:v>
                </c:pt>
                <c:pt idx="122">
                  <c:v>144.35351117856516</c:v>
                </c:pt>
                <c:pt idx="123">
                  <c:v>144.35351117856516</c:v>
                </c:pt>
                <c:pt idx="124">
                  <c:v>146.97501799523212</c:v>
                </c:pt>
                <c:pt idx="125">
                  <c:v>144.47064016513693</c:v>
                </c:pt>
                <c:pt idx="126">
                  <c:v>145.17742524656893</c:v>
                </c:pt>
                <c:pt idx="127">
                  <c:v>146.97501799523212</c:v>
                </c:pt>
                <c:pt idx="128">
                  <c:v>147.584148961566</c:v>
                </c:pt>
                <c:pt idx="129">
                  <c:v>146.2506653349017</c:v>
                </c:pt>
                <c:pt idx="130">
                  <c:v>171.95744384952366</c:v>
                </c:pt>
                <c:pt idx="131">
                  <c:v>173.12786844438912</c:v>
                </c:pt>
                <c:pt idx="132">
                  <c:v>171.6259378927968</c:v>
                </c:pt>
                <c:pt idx="133">
                  <c:v>172.9596903923717</c:v>
                </c:pt>
                <c:pt idx="134">
                  <c:v>170.96674578849121</c:v>
                </c:pt>
                <c:pt idx="135">
                  <c:v>172.62431260616307</c:v>
                </c:pt>
                <c:pt idx="136">
                  <c:v>171.13106863302937</c:v>
                </c:pt>
                <c:pt idx="137">
                  <c:v>172.12367753511106</c:v>
                </c:pt>
                <c:pt idx="138">
                  <c:v>173.12786844438912</c:v>
                </c:pt>
                <c:pt idx="139">
                  <c:v>172.9596903923717</c:v>
                </c:pt>
                <c:pt idx="140">
                  <c:v>97.431937275915061</c:v>
                </c:pt>
                <c:pt idx="141">
                  <c:v>99.500981316976564</c:v>
                </c:pt>
                <c:pt idx="142">
                  <c:v>99.279058252557121</c:v>
                </c:pt>
                <c:pt idx="143">
                  <c:v>99.723898753915023</c:v>
                </c:pt>
                <c:pt idx="144">
                  <c:v>99.279058252557121</c:v>
                </c:pt>
                <c:pt idx="145">
                  <c:v>97.699250232656155</c:v>
                </c:pt>
                <c:pt idx="146">
                  <c:v>97.80658656846289</c:v>
                </c:pt>
                <c:pt idx="147">
                  <c:v>99.389895904505437</c:v>
                </c:pt>
                <c:pt idx="148">
                  <c:v>99.668075806971657</c:v>
                </c:pt>
                <c:pt idx="149">
                  <c:v>97.80658656846289</c:v>
                </c:pt>
                <c:pt idx="150">
                  <c:v>148.56933059197351</c:v>
                </c:pt>
                <c:pt idx="151">
                  <c:v>145.17742524656893</c:v>
                </c:pt>
                <c:pt idx="152">
                  <c:v>147.82921742364866</c:v>
                </c:pt>
                <c:pt idx="153">
                  <c:v>147.70658154089159</c:v>
                </c:pt>
                <c:pt idx="154">
                  <c:v>145.29589565149269</c:v>
                </c:pt>
                <c:pt idx="155">
                  <c:v>148.69340388431246</c:v>
                </c:pt>
                <c:pt idx="156">
                  <c:v>147.70658154089159</c:v>
                </c:pt>
                <c:pt idx="157">
                  <c:v>146.49132160417037</c:v>
                </c:pt>
                <c:pt idx="158">
                  <c:v>146.49132160417037</c:v>
                </c:pt>
                <c:pt idx="159">
                  <c:v>-1384.8721299234644</c:v>
                </c:pt>
                <c:pt idx="160">
                  <c:v>171.95744384952366</c:v>
                </c:pt>
                <c:pt idx="161">
                  <c:v>172.62431260616307</c:v>
                </c:pt>
                <c:pt idx="162">
                  <c:v>173.29637387194484</c:v>
                </c:pt>
                <c:pt idx="163">
                  <c:v>172.9596903923717</c:v>
                </c:pt>
                <c:pt idx="164">
                  <c:v>172.62431260616307</c:v>
                </c:pt>
                <c:pt idx="165">
                  <c:v>173.63437068474556</c:v>
                </c:pt>
                <c:pt idx="166">
                  <c:v>171.95744384952366</c:v>
                </c:pt>
                <c:pt idx="167">
                  <c:v>173.63437068474556</c:v>
                </c:pt>
                <c:pt idx="168">
                  <c:v>171.4606637699917</c:v>
                </c:pt>
                <c:pt idx="169">
                  <c:v>129.07503958150892</c:v>
                </c:pt>
                <c:pt idx="170">
                  <c:v>127.23036203259608</c:v>
                </c:pt>
                <c:pt idx="171">
                  <c:v>127.04879009470312</c:v>
                </c:pt>
                <c:pt idx="172">
                  <c:v>128.70183717016812</c:v>
                </c:pt>
                <c:pt idx="173">
                  <c:v>127.32134276103523</c:v>
                </c:pt>
                <c:pt idx="174">
                  <c:v>128.14606256369507</c:v>
                </c:pt>
                <c:pt idx="175">
                  <c:v>126.41734922239766</c:v>
                </c:pt>
                <c:pt idx="176">
                  <c:v>127.32134276103523</c:v>
                </c:pt>
                <c:pt idx="177">
                  <c:v>127.86997138818988</c:v>
                </c:pt>
                <c:pt idx="178">
                  <c:v>126.59711951946487</c:v>
                </c:pt>
                <c:pt idx="179">
                  <c:v>264.00028468400069</c:v>
                </c:pt>
                <c:pt idx="180">
                  <c:v>103.01258018828626</c:v>
                </c:pt>
                <c:pt idx="181">
                  <c:v>102.24357884775289</c:v>
                </c:pt>
                <c:pt idx="182">
                  <c:v>105.14165316351645</c:v>
                </c:pt>
                <c:pt idx="183">
                  <c:v>105.01762382684768</c:v>
                </c:pt>
                <c:pt idx="184">
                  <c:v>102.83409339783488</c:v>
                </c:pt>
                <c:pt idx="185">
                  <c:v>102.12628883719012</c:v>
                </c:pt>
                <c:pt idx="186">
                  <c:v>100.91079735574962</c:v>
                </c:pt>
                <c:pt idx="187">
                  <c:v>103.19168764691973</c:v>
                </c:pt>
                <c:pt idx="188">
                  <c:v>102.36113857857049</c:v>
                </c:pt>
                <c:pt idx="189">
                  <c:v>-82.218725064278743</c:v>
                </c:pt>
                <c:pt idx="190">
                  <c:v>128.05389979517159</c:v>
                </c:pt>
                <c:pt idx="191">
                  <c:v>124.56013297589533</c:v>
                </c:pt>
                <c:pt idx="192">
                  <c:v>124.73465636191426</c:v>
                </c:pt>
                <c:pt idx="193">
                  <c:v>126.50717050628379</c:v>
                </c:pt>
                <c:pt idx="194">
                  <c:v>126.59711951946487</c:v>
                </c:pt>
                <c:pt idx="195">
                  <c:v>124.56013297589533</c:v>
                </c:pt>
                <c:pt idx="196">
                  <c:v>127.50369513159252</c:v>
                </c:pt>
                <c:pt idx="197">
                  <c:v>127.77820517972889</c:v>
                </c:pt>
                <c:pt idx="198">
                  <c:v>125.26117323938114</c:v>
                </c:pt>
                <c:pt idx="199">
                  <c:v>78.977871144483387</c:v>
                </c:pt>
                <c:pt idx="200">
                  <c:v>80.043013227646426</c:v>
                </c:pt>
                <c:pt idx="201">
                  <c:v>78.872914001396268</c:v>
                </c:pt>
                <c:pt idx="202">
                  <c:v>77.364979716976222</c:v>
                </c:pt>
                <c:pt idx="203">
                  <c:v>77.398610347969438</c:v>
                </c:pt>
                <c:pt idx="204">
                  <c:v>78.872914001396268</c:v>
                </c:pt>
                <c:pt idx="205">
                  <c:v>78.386779793539944</c:v>
                </c:pt>
                <c:pt idx="206">
                  <c:v>78.629095508277572</c:v>
                </c:pt>
                <c:pt idx="207">
                  <c:v>78.455860320996621</c:v>
                </c:pt>
                <c:pt idx="208">
                  <c:v>78.837990251643632</c:v>
                </c:pt>
                <c:pt idx="209">
                  <c:v>103.67236664974217</c:v>
                </c:pt>
                <c:pt idx="210">
                  <c:v>103.61203701979481</c:v>
                </c:pt>
                <c:pt idx="211">
                  <c:v>105.45301202535843</c:v>
                </c:pt>
                <c:pt idx="212">
                  <c:v>103.31143903559871</c:v>
                </c:pt>
                <c:pt idx="213">
                  <c:v>105.14165316351645</c:v>
                </c:pt>
                <c:pt idx="214">
                  <c:v>105.14165316351645</c:v>
                </c:pt>
                <c:pt idx="215">
                  <c:v>105.45301202535843</c:v>
                </c:pt>
                <c:pt idx="216">
                  <c:v>103.79323692224467</c:v>
                </c:pt>
                <c:pt idx="217">
                  <c:v>103.31143903559871</c:v>
                </c:pt>
                <c:pt idx="218">
                  <c:v>103.79323692224467</c:v>
                </c:pt>
                <c:pt idx="219">
                  <c:v>58.773473047092644</c:v>
                </c:pt>
                <c:pt idx="220">
                  <c:v>48.735063359602691</c:v>
                </c:pt>
                <c:pt idx="221">
                  <c:v>48.735063359602691</c:v>
                </c:pt>
                <c:pt idx="222">
                  <c:v>48.721727480494913</c:v>
                </c:pt>
                <c:pt idx="223">
                  <c:v>48.735063359602691</c:v>
                </c:pt>
                <c:pt idx="224">
                  <c:v>48.735063359602691</c:v>
                </c:pt>
                <c:pt idx="225">
                  <c:v>48.735063359602691</c:v>
                </c:pt>
                <c:pt idx="226">
                  <c:v>48.735063359602691</c:v>
                </c:pt>
                <c:pt idx="227">
                  <c:v>48.721727480494913</c:v>
                </c:pt>
                <c:pt idx="228">
                  <c:v>48.748406541175854</c:v>
                </c:pt>
                <c:pt idx="229">
                  <c:v>84.486825672192495</c:v>
                </c:pt>
                <c:pt idx="230">
                  <c:v>84.286850416960178</c:v>
                </c:pt>
                <c:pt idx="231">
                  <c:v>84.048126161236226</c:v>
                </c:pt>
                <c:pt idx="232">
                  <c:v>84.567081720046048</c:v>
                </c:pt>
                <c:pt idx="233">
                  <c:v>83.731922770161475</c:v>
                </c:pt>
                <c:pt idx="234">
                  <c:v>84.087819585233433</c:v>
                </c:pt>
                <c:pt idx="235">
                  <c:v>85.872235019040886</c:v>
                </c:pt>
                <c:pt idx="236">
                  <c:v>84.567081720046048</c:v>
                </c:pt>
                <c:pt idx="237">
                  <c:v>85.872235019040886</c:v>
                </c:pt>
                <c:pt idx="238">
                  <c:v>84.406721809472884</c:v>
                </c:pt>
                <c:pt idx="239">
                  <c:v>109.40564029710612</c:v>
                </c:pt>
                <c:pt idx="240">
                  <c:v>109.54025760536277</c:v>
                </c:pt>
                <c:pt idx="241">
                  <c:v>108.80393441340672</c:v>
                </c:pt>
                <c:pt idx="242">
                  <c:v>110.35497002662649</c:v>
                </c:pt>
                <c:pt idx="243">
                  <c:v>109.67520659935248</c:v>
                </c:pt>
                <c:pt idx="244">
                  <c:v>109.67520659935248</c:v>
                </c:pt>
                <c:pt idx="245">
                  <c:v>110.49193512354228</c:v>
                </c:pt>
                <c:pt idx="246">
                  <c:v>108.80393441340672</c:v>
                </c:pt>
                <c:pt idx="247">
                  <c:v>110.35497002662649</c:v>
                </c:pt>
                <c:pt idx="248">
                  <c:v>110.21834407143103</c:v>
                </c:pt>
                <c:pt idx="249">
                  <c:v>92.472878813689604</c:v>
                </c:pt>
                <c:pt idx="250">
                  <c:v>90.961136836426505</c:v>
                </c:pt>
                <c:pt idx="251">
                  <c:v>90.086701692747354</c:v>
                </c:pt>
                <c:pt idx="252">
                  <c:v>91.947581944524785</c:v>
                </c:pt>
                <c:pt idx="253">
                  <c:v>91.007630216639285</c:v>
                </c:pt>
                <c:pt idx="254">
                  <c:v>90.914690936422602</c:v>
                </c:pt>
                <c:pt idx="255">
                  <c:v>90.269393317488252</c:v>
                </c:pt>
                <c:pt idx="256">
                  <c:v>90.269393317488252</c:v>
                </c:pt>
                <c:pt idx="257">
                  <c:v>90.132305237537906</c:v>
                </c:pt>
                <c:pt idx="258">
                  <c:v>90.590892994517247</c:v>
                </c:pt>
                <c:pt idx="259">
                  <c:v>117.0280630353509</c:v>
                </c:pt>
                <c:pt idx="260">
                  <c:v>118.27185817758627</c:v>
                </c:pt>
                <c:pt idx="261">
                  <c:v>115.81015615649993</c:v>
                </c:pt>
                <c:pt idx="262">
                  <c:v>115.81015615649993</c:v>
                </c:pt>
                <c:pt idx="263">
                  <c:v>118.3504738000787</c:v>
                </c:pt>
                <c:pt idx="264">
                  <c:v>118.27185817758627</c:v>
                </c:pt>
                <c:pt idx="265">
                  <c:v>115.88553219407042</c:v>
                </c:pt>
                <c:pt idx="266">
                  <c:v>116.72119111176374</c:v>
                </c:pt>
                <c:pt idx="267">
                  <c:v>115.73487810965973</c:v>
                </c:pt>
                <c:pt idx="268">
                  <c:v>97.645670362261924</c:v>
                </c:pt>
                <c:pt idx="269">
                  <c:v>97.325421223636639</c:v>
                </c:pt>
                <c:pt idx="270">
                  <c:v>96.796315384314283</c:v>
                </c:pt>
                <c:pt idx="271">
                  <c:v>95.344965706917307</c:v>
                </c:pt>
                <c:pt idx="272">
                  <c:v>95.549631003438819</c:v>
                </c:pt>
                <c:pt idx="273">
                  <c:v>97.645670362261924</c:v>
                </c:pt>
                <c:pt idx="274">
                  <c:v>97.538686732784328</c:v>
                </c:pt>
                <c:pt idx="275">
                  <c:v>97.272250485131394</c:v>
                </c:pt>
                <c:pt idx="276">
                  <c:v>97.645670362261924</c:v>
                </c:pt>
                <c:pt idx="277">
                  <c:v>95.396049789116361</c:v>
                </c:pt>
                <c:pt idx="278">
                  <c:v>121.50017196294333</c:v>
                </c:pt>
                <c:pt idx="279">
                  <c:v>122.67211967215825</c:v>
                </c:pt>
                <c:pt idx="280">
                  <c:v>121.25194765573073</c:v>
                </c:pt>
                <c:pt idx="281">
                  <c:v>120.84048670043819</c:v>
                </c:pt>
                <c:pt idx="282">
                  <c:v>120.02588591859957</c:v>
                </c:pt>
                <c:pt idx="283">
                  <c:v>122.67211967215825</c:v>
                </c:pt>
                <c:pt idx="284">
                  <c:v>120.5133231174091</c:v>
                </c:pt>
                <c:pt idx="285">
                  <c:v>122.67211967215825</c:v>
                </c:pt>
                <c:pt idx="286">
                  <c:v>120.59494782015018</c:v>
                </c:pt>
                <c:pt idx="287">
                  <c:v>120.02588591859957</c:v>
                </c:pt>
                <c:pt idx="288">
                  <c:v>#N/A</c:v>
                </c:pt>
                <c:pt idx="289">
                  <c:v>99.445407588783041</c:v>
                </c:pt>
                <c:pt idx="290">
                  <c:v>#N/A</c:v>
                </c:pt>
                <c:pt idx="291">
                  <c:v>#N/A</c:v>
                </c:pt>
                <c:pt idx="292">
                  <c:v>99.334446160300629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100.62564710031242</c:v>
                </c:pt>
                <c:pt idx="298">
                  <c:v>128.33078666197693</c:v>
                </c:pt>
                <c:pt idx="299">
                  <c:v>127.50369513159252</c:v>
                </c:pt>
                <c:pt idx="300">
                  <c:v>124.03948079741848</c:v>
                </c:pt>
                <c:pt idx="301">
                  <c:v>#N/A</c:v>
                </c:pt>
                <c:pt idx="302">
                  <c:v>#N/A</c:v>
                </c:pt>
                <c:pt idx="303">
                  <c:v>127.50369513159252</c:v>
                </c:pt>
                <c:pt idx="304">
                  <c:v>123.86689596446998</c:v>
                </c:pt>
                <c:pt idx="305">
                  <c:v>123.86689596446998</c:v>
                </c:pt>
                <c:pt idx="306">
                  <c:v>124.47305429408739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108.1430875979087</c:v>
                </c:pt>
                <c:pt idx="311">
                  <c:v>106.71710923789522</c:v>
                </c:pt>
                <c:pt idx="312">
                  <c:v>105.07960189609264</c:v>
                </c:pt>
                <c:pt idx="313">
                  <c:v>#N/A</c:v>
                </c:pt>
                <c:pt idx="314">
                  <c:v>108.20881081685538</c:v>
                </c:pt>
                <c:pt idx="315">
                  <c:v>105.07960189609264</c:v>
                </c:pt>
                <c:pt idx="316">
                  <c:v>#N/A</c:v>
                </c:pt>
                <c:pt idx="317">
                  <c:v>108.1430875979087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132.92965973636586</c:v>
                </c:pt>
                <c:pt idx="322">
                  <c:v>132.33685537433331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130.97399502145015</c:v>
                </c:pt>
                <c:pt idx="327">
                  <c:v>#N/A</c:v>
                </c:pt>
                <c:pt idx="328">
                  <c:v>615.17123193012515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87.647649539832003</c:v>
                </c:pt>
                <c:pt idx="333">
                  <c:v>88.081241416975701</c:v>
                </c:pt>
                <c:pt idx="334">
                  <c:v>#N/A</c:v>
                </c:pt>
                <c:pt idx="335">
                  <c:v>88.60724821740672</c:v>
                </c:pt>
                <c:pt idx="336">
                  <c:v>89.859374432228819</c:v>
                </c:pt>
                <c:pt idx="337">
                  <c:v>#N/A</c:v>
                </c:pt>
                <c:pt idx="338">
                  <c:v>152.38391279937557</c:v>
                </c:pt>
                <c:pt idx="339">
                  <c:v>148.19834996903694</c:v>
                </c:pt>
                <c:pt idx="340">
                  <c:v>#N/A</c:v>
                </c:pt>
                <c:pt idx="341">
                  <c:v>#N/A</c:v>
                </c:pt>
                <c:pt idx="342">
                  <c:v>152.64519491920663</c:v>
                </c:pt>
                <c:pt idx="343">
                  <c:v>150.96270068982358</c:v>
                </c:pt>
                <c:pt idx="344">
                  <c:v>148.32180415050581</c:v>
                </c:pt>
                <c:pt idx="345">
                  <c:v>#N/A</c:v>
                </c:pt>
                <c:pt idx="346">
                  <c:v>148.19834996903694</c:v>
                </c:pt>
                <c:pt idx="347">
                  <c:v>148.07510112837983</c:v>
                </c:pt>
                <c:pt idx="348">
                  <c:v>174.99964616799943</c:v>
                </c:pt>
                <c:pt idx="349">
                  <c:v>#N/A</c:v>
                </c:pt>
                <c:pt idx="350">
                  <c:v>#N/A</c:v>
                </c:pt>
                <c:pt idx="351">
                  <c:v>175.51717611431815</c:v>
                </c:pt>
                <c:pt idx="352">
                  <c:v>174.82781373719604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175.86389999525898</c:v>
                </c:pt>
                <c:pt idx="357">
                  <c:v>174.82781373719604</c:v>
                </c:pt>
                <c:pt idx="358">
                  <c:v>119.46216935760908</c:v>
                </c:pt>
                <c:pt idx="359">
                  <c:v>#N/A</c:v>
                </c:pt>
                <c:pt idx="360">
                  <c:v>#N/A</c:v>
                </c:pt>
                <c:pt idx="361">
                  <c:v>119.46216935760908</c:v>
                </c:pt>
                <c:pt idx="362">
                  <c:v>120.02588591859957</c:v>
                </c:pt>
                <c:pt idx="363">
                  <c:v>121.33457632108336</c:v>
                </c:pt>
                <c:pt idx="364">
                  <c:v>#N/A</c:v>
                </c:pt>
                <c:pt idx="365">
                  <c:v>#N/A</c:v>
                </c:pt>
                <c:pt idx="366">
                  <c:v>119.14241665060707</c:v>
                </c:pt>
                <c:pt idx="367">
                  <c:v>120.43180883530661</c:v>
                </c:pt>
                <c:pt idx="368">
                  <c:v>105.82908551430312</c:v>
                </c:pt>
                <c:pt idx="369">
                  <c:v>105.89202536885225</c:v>
                </c:pt>
                <c:pt idx="370">
                  <c:v>106.65318503538927</c:v>
                </c:pt>
                <c:pt idx="371">
                  <c:v>#N/A</c:v>
                </c:pt>
                <c:pt idx="372">
                  <c:v>#N/A</c:v>
                </c:pt>
                <c:pt idx="373">
                  <c:v>103.61203701979481</c:v>
                </c:pt>
                <c:pt idx="374">
                  <c:v>#N/A</c:v>
                </c:pt>
                <c:pt idx="375">
                  <c:v>103.31143903559871</c:v>
                </c:pt>
                <c:pt idx="376">
                  <c:v>106.27124228258742</c:v>
                </c:pt>
                <c:pt idx="377">
                  <c:v>#N/A</c:v>
                </c:pt>
                <c:pt idx="378">
                  <c:v>#N/A</c:v>
                </c:pt>
                <c:pt idx="379">
                  <c:v>144.1198220541479</c:v>
                </c:pt>
                <c:pt idx="380">
                  <c:v>144.82317037461203</c:v>
                </c:pt>
                <c:pt idx="381">
                  <c:v>144.35351117856516</c:v>
                </c:pt>
                <c:pt idx="382">
                  <c:v>146.7327711812446</c:v>
                </c:pt>
                <c:pt idx="383">
                  <c:v>147.584148961566</c:v>
                </c:pt>
                <c:pt idx="384">
                  <c:v>147.584148961566</c:v>
                </c:pt>
                <c:pt idx="385">
                  <c:v>146.97501799523212</c:v>
                </c:pt>
                <c:pt idx="386">
                  <c:v>#N/A</c:v>
                </c:pt>
                <c:pt idx="387">
                  <c:v>#N/A</c:v>
                </c:pt>
                <c:pt idx="388">
                  <c:v>172.9596903923717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170.96674578849121</c:v>
                </c:pt>
                <c:pt idx="395">
                  <c:v>172.9596903923717</c:v>
                </c:pt>
                <c:pt idx="396">
                  <c:v>#N/A</c:v>
                </c:pt>
                <c:pt idx="397">
                  <c:v>#N/A</c:v>
                </c:pt>
                <c:pt idx="398">
                  <c:v>-48.270830305961553</c:v>
                </c:pt>
                <c:pt idx="399">
                  <c:v>126.8677356651409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123.7807835198327</c:v>
                </c:pt>
                <c:pt idx="407">
                  <c:v>124.56013297589533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119.22219424788008</c:v>
                </c:pt>
                <c:pt idx="412">
                  <c:v>118.42919400411859</c:v>
                </c:pt>
                <c:pt idx="413">
                  <c:v>#N/A</c:v>
                </c:pt>
                <c:pt idx="414">
                  <c:v>#N/A</c:v>
                </c:pt>
                <c:pt idx="415">
                  <c:v>118.58694899269496</c:v>
                </c:pt>
                <c:pt idx="416">
                  <c:v>119.46216935760908</c:v>
                </c:pt>
                <c:pt idx="417">
                  <c:v>0</c:v>
                </c:pt>
                <c:pt idx="418">
                  <c:v>144.00326099615671</c:v>
                </c:pt>
                <c:pt idx="419">
                  <c:v>143.30783495595736</c:v>
                </c:pt>
                <c:pt idx="420">
                  <c:v>#N/A</c:v>
                </c:pt>
                <c:pt idx="421">
                  <c:v>144.35351117856516</c:v>
                </c:pt>
                <c:pt idx="422">
                  <c:v>147.584148961566</c:v>
                </c:pt>
                <c:pt idx="423">
                  <c:v>144.23657196184155</c:v>
                </c:pt>
                <c:pt idx="424">
                  <c:v>147.33989169436097</c:v>
                </c:pt>
                <c:pt idx="425">
                  <c:v>144.58795938387178</c:v>
                </c:pt>
                <c:pt idx="426">
                  <c:v>145.29589565149269</c:v>
                </c:pt>
                <c:pt idx="427">
                  <c:v>146.97501799523212</c:v>
                </c:pt>
                <c:pt idx="428">
                  <c:v>168.69892138953529</c:v>
                </c:pt>
                <c:pt idx="429">
                  <c:v>#N/A</c:v>
                </c:pt>
                <c:pt idx="430">
                  <c:v>170.96674578849121</c:v>
                </c:pt>
                <c:pt idx="431">
                  <c:v>170.96674578849121</c:v>
                </c:pt>
                <c:pt idx="432">
                  <c:v>169.98739774992552</c:v>
                </c:pt>
                <c:pt idx="433">
                  <c:v>168.53923394974785</c:v>
                </c:pt>
                <c:pt idx="434">
                  <c:v>172.29023293259743</c:v>
                </c:pt>
                <c:pt idx="435">
                  <c:v>169.98739774992552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97.272250485131394</c:v>
                </c:pt>
                <c:pt idx="440">
                  <c:v>#N/A</c:v>
                </c:pt>
                <c:pt idx="441">
                  <c:v>97.325421223636639</c:v>
                </c:pt>
                <c:pt idx="442">
                  <c:v>99.389895904505437</c:v>
                </c:pt>
                <c:pt idx="443">
                  <c:v>97.431937275915061</c:v>
                </c:pt>
                <c:pt idx="444">
                  <c:v>98.184128216552907</c:v>
                </c:pt>
                <c:pt idx="445">
                  <c:v>97.378650122071804</c:v>
                </c:pt>
                <c:pt idx="446">
                  <c:v>97.860343227996424</c:v>
                </c:pt>
                <c:pt idx="447">
                  <c:v>96.901675817118658</c:v>
                </c:pt>
                <c:pt idx="448">
                  <c:v>88.519144569639934</c:v>
                </c:pt>
                <c:pt idx="449">
                  <c:v>89.814046585204437</c:v>
                </c:pt>
                <c:pt idx="450">
                  <c:v>88.081241416975701</c:v>
                </c:pt>
                <c:pt idx="451">
                  <c:v>89.859374432228819</c:v>
                </c:pt>
                <c:pt idx="452">
                  <c:v>88.475158415290551</c:v>
                </c:pt>
                <c:pt idx="453">
                  <c:v>88.431215953655268</c:v>
                </c:pt>
                <c:pt idx="454">
                  <c:v>88.29965007498393</c:v>
                </c:pt>
                <c:pt idx="455">
                  <c:v>87.820573020451491</c:v>
                </c:pt>
                <c:pt idx="456">
                  <c:v>#N/A</c:v>
                </c:pt>
                <c:pt idx="457">
                  <c:v>133.62801253647467</c:v>
                </c:pt>
                <c:pt idx="458">
                  <c:v>133.22805799322373</c:v>
                </c:pt>
                <c:pt idx="459">
                  <c:v>#N/A</c:v>
                </c:pt>
                <c:pt idx="460">
                  <c:v>134.74037256551983</c:v>
                </c:pt>
                <c:pt idx="461">
                  <c:v>132.7314690569481</c:v>
                </c:pt>
                <c:pt idx="462">
                  <c:v>#N/A</c:v>
                </c:pt>
                <c:pt idx="463">
                  <c:v>135.97517091380078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-255.61070850225678</c:v>
                </c:pt>
                <c:pt idx="468">
                  <c:v>157.6458255122929</c:v>
                </c:pt>
                <c:pt idx="469">
                  <c:v>159.62446836741279</c:v>
                </c:pt>
                <c:pt idx="470">
                  <c:v>157.36715949345606</c:v>
                </c:pt>
                <c:pt idx="471">
                  <c:v>159.62446836741279</c:v>
                </c:pt>
                <c:pt idx="472">
                  <c:v>#N/A</c:v>
                </c:pt>
                <c:pt idx="473">
                  <c:v>159.62446836741279</c:v>
                </c:pt>
                <c:pt idx="474">
                  <c:v>156.53704133521828</c:v>
                </c:pt>
                <c:pt idx="475">
                  <c:v>159.62446836741279</c:v>
                </c:pt>
                <c:pt idx="476">
                  <c:v>#N/A</c:v>
                </c:pt>
                <c:pt idx="477">
                  <c:v>115.58461522482006</c:v>
                </c:pt>
                <c:pt idx="478">
                  <c:v>116.64472442925728</c:v>
                </c:pt>
                <c:pt idx="479">
                  <c:v>116.49209124121977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117.18210489182802</c:v>
                </c:pt>
                <c:pt idx="484">
                  <c:v>115.88553219407042</c:v>
                </c:pt>
                <c:pt idx="485">
                  <c:v>#N/A</c:v>
                </c:pt>
                <c:pt idx="486">
                  <c:v>117.10503330632346</c:v>
                </c:pt>
                <c:pt idx="487">
                  <c:v>116.26388896144265</c:v>
                </c:pt>
                <c:pt idx="488">
                  <c:v>#N/A</c:v>
                </c:pt>
                <c:pt idx="489">
                  <c:v>116.03657900773705</c:v>
                </c:pt>
                <c:pt idx="490">
                  <c:v>#N/A</c:v>
                </c:pt>
                <c:pt idx="491">
                  <c:v>#N/A</c:v>
                </c:pt>
                <c:pt idx="492">
                  <c:v>115.73487810965973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114.6173376111732</c:v>
                </c:pt>
                <c:pt idx="497">
                  <c:v>146.7327711812446</c:v>
                </c:pt>
                <c:pt idx="498">
                  <c:v>144.82317037461203</c:v>
                </c:pt>
                <c:pt idx="499">
                  <c:v>143.42327247887923</c:v>
                </c:pt>
                <c:pt idx="500">
                  <c:v>143.7707035993902</c:v>
                </c:pt>
                <c:pt idx="501">
                  <c:v>144.47064016513693</c:v>
                </c:pt>
                <c:pt idx="502">
                  <c:v>145.29589565149269</c:v>
                </c:pt>
                <c:pt idx="503">
                  <c:v>145.65246983063267</c:v>
                </c:pt>
                <c:pt idx="504">
                  <c:v>143.30783495595736</c:v>
                </c:pt>
                <c:pt idx="505">
                  <c:v>169.82526286874113</c:v>
                </c:pt>
                <c:pt idx="506">
                  <c:v>173.12786844438912</c:v>
                </c:pt>
                <c:pt idx="507">
                  <c:v>173.12786844438912</c:v>
                </c:pt>
                <c:pt idx="508">
                  <c:v>170.47566524196884</c:v>
                </c:pt>
                <c:pt idx="509">
                  <c:v>172.9596903923717</c:v>
                </c:pt>
                <c:pt idx="510">
                  <c:v>168.69892138953529</c:v>
                </c:pt>
                <c:pt idx="511">
                  <c:v>172.29023293259743</c:v>
                </c:pt>
                <c:pt idx="512">
                  <c:v>172.9596903923717</c:v>
                </c:pt>
                <c:pt idx="513">
                  <c:v>172.62431260616307</c:v>
                </c:pt>
                <c:pt idx="514">
                  <c:v>99.389895904505437</c:v>
                </c:pt>
                <c:pt idx="515">
                  <c:v>97.860343227996424</c:v>
                </c:pt>
                <c:pt idx="516">
                  <c:v>99.279058252557121</c:v>
                </c:pt>
                <c:pt idx="517">
                  <c:v>99.723898753915023</c:v>
                </c:pt>
                <c:pt idx="518">
                  <c:v>99.779784267486818</c:v>
                </c:pt>
                <c:pt idx="519">
                  <c:v>97.860343227996424</c:v>
                </c:pt>
                <c:pt idx="520">
                  <c:v>97.325421223636639</c:v>
                </c:pt>
                <c:pt idx="521">
                  <c:v>97.538686732784328</c:v>
                </c:pt>
                <c:pt idx="522">
                  <c:v>99.779784267486818</c:v>
                </c:pt>
                <c:pt idx="523">
                  <c:v>97.538686732784328</c:v>
                </c:pt>
                <c:pt idx="524">
                  <c:v>-142.6035586367743</c:v>
                </c:pt>
                <c:pt idx="525">
                  <c:v>100.39868458446674</c:v>
                </c:pt>
                <c:pt idx="526">
                  <c:v>102.12628883719012</c:v>
                </c:pt>
                <c:pt idx="527">
                  <c:v>100.39868458446674</c:v>
                </c:pt>
                <c:pt idx="528">
                  <c:v>99.947817261618752</c:v>
                </c:pt>
                <c:pt idx="529">
                  <c:v>100.28558683182462</c:v>
                </c:pt>
                <c:pt idx="530">
                  <c:v>102.12628883719012</c:v>
                </c:pt>
                <c:pt idx="531">
                  <c:v>100.11641715848567</c:v>
                </c:pt>
                <c:pt idx="532">
                  <c:v>100.28558683182462</c:v>
                </c:pt>
                <c:pt idx="533">
                  <c:v>99.947817261618752</c:v>
                </c:pt>
                <c:pt idx="534">
                  <c:v>-42.166340482853087</c:v>
                </c:pt>
                <c:pt idx="535">
                  <c:v>123.35201104035382</c:v>
                </c:pt>
                <c:pt idx="536">
                  <c:v>120.59494782015018</c:v>
                </c:pt>
                <c:pt idx="537">
                  <c:v>120.92255533702064</c:v>
                </c:pt>
                <c:pt idx="538">
                  <c:v>122.58765986979078</c:v>
                </c:pt>
                <c:pt idx="539">
                  <c:v>121.50017196294333</c:v>
                </c:pt>
                <c:pt idx="540">
                  <c:v>122.33497683162112</c:v>
                </c:pt>
                <c:pt idx="541">
                  <c:v>123.69479072300742</c:v>
                </c:pt>
                <c:pt idx="542">
                  <c:v>121.16943145378625</c:v>
                </c:pt>
                <c:pt idx="543">
                  <c:v>120.92255533702064</c:v>
                </c:pt>
                <c:pt idx="544">
                  <c:v>144.82317037461203</c:v>
                </c:pt>
                <c:pt idx="545">
                  <c:v>147.584148961566</c:v>
                </c:pt>
                <c:pt idx="546">
                  <c:v>147.70658154089159</c:v>
                </c:pt>
                <c:pt idx="547">
                  <c:v>145.29589565149269</c:v>
                </c:pt>
                <c:pt idx="548">
                  <c:v>144.23657196184155</c:v>
                </c:pt>
                <c:pt idx="549">
                  <c:v>143.7707035993902</c:v>
                </c:pt>
                <c:pt idx="550">
                  <c:v>147.584148961566</c:v>
                </c:pt>
                <c:pt idx="551">
                  <c:v>144.47064016513693</c:v>
                </c:pt>
                <c:pt idx="552">
                  <c:v>145.29589565149269</c:v>
                </c:pt>
                <c:pt idx="553">
                  <c:v>147.584148961566</c:v>
                </c:pt>
                <c:pt idx="554">
                  <c:v>171.95744384952366</c:v>
                </c:pt>
                <c:pt idx="555">
                  <c:v>170.31259804559264</c:v>
                </c:pt>
                <c:pt idx="556">
                  <c:v>172.9596903923717</c:v>
                </c:pt>
                <c:pt idx="557">
                  <c:v>169.50191921038203</c:v>
                </c:pt>
                <c:pt idx="558">
                  <c:v>170.63904499766156</c:v>
                </c:pt>
                <c:pt idx="559">
                  <c:v>171.2957076557197</c:v>
                </c:pt>
                <c:pt idx="560">
                  <c:v>172.9596903923717</c:v>
                </c:pt>
                <c:pt idx="561">
                  <c:v>171.2957076557197</c:v>
                </c:pt>
                <c:pt idx="562">
                  <c:v>169.1798044909315</c:v>
                </c:pt>
                <c:pt idx="563">
                  <c:v>172.9596903923717</c:v>
                </c:pt>
                <c:pt idx="564">
                  <c:v>-59.16139459218067</c:v>
                </c:pt>
                <c:pt idx="565">
                  <c:v>96.901675817118658</c:v>
                </c:pt>
                <c:pt idx="566">
                  <c:v>96.901675817118658</c:v>
                </c:pt>
                <c:pt idx="567">
                  <c:v>96.691183817811378</c:v>
                </c:pt>
                <c:pt idx="568">
                  <c:v>94.887659131799069</c:v>
                </c:pt>
                <c:pt idx="569">
                  <c:v>95.549631003438819</c:v>
                </c:pt>
                <c:pt idx="570">
                  <c:v>95.549631003438819</c:v>
                </c:pt>
                <c:pt idx="571">
                  <c:v>96.901675817118658</c:v>
                </c:pt>
                <c:pt idx="572">
                  <c:v>94.334651526518584</c:v>
                </c:pt>
                <c:pt idx="573">
                  <c:v>94.284697569200276</c:v>
                </c:pt>
                <c:pt idx="574">
                  <c:v>96.901675817118658</c:v>
                </c:pt>
                <c:pt idx="575">
                  <c:v>94.334651526518584</c:v>
                </c:pt>
                <c:pt idx="576">
                  <c:v>97.59214922781446</c:v>
                </c:pt>
                <c:pt idx="577">
                  <c:v>97.538686732784328</c:v>
                </c:pt>
                <c:pt idx="578">
                  <c:v>99.445407588783041</c:v>
                </c:pt>
                <c:pt idx="579">
                  <c:v>99.500981316976564</c:v>
                </c:pt>
                <c:pt idx="580">
                  <c:v>99.334446160300629</c:v>
                </c:pt>
                <c:pt idx="581">
                  <c:v>97.645670362261924</c:v>
                </c:pt>
                <c:pt idx="582">
                  <c:v>97.860343227996424</c:v>
                </c:pt>
                <c:pt idx="583">
                  <c:v>97.968034017228717</c:v>
                </c:pt>
                <c:pt idx="584">
                  <c:v>97.219137811286473</c:v>
                </c:pt>
                <c:pt idx="585">
                  <c:v>98.075962085057441</c:v>
                </c:pt>
                <c:pt idx="586">
                  <c:v>102.18490018548786</c:v>
                </c:pt>
                <c:pt idx="587">
                  <c:v>102.65622405490673</c:v>
                </c:pt>
                <c:pt idx="588">
                  <c:v>99.723898753915023</c:v>
                </c:pt>
                <c:pt idx="589">
                  <c:v>100.17274359862994</c:v>
                </c:pt>
                <c:pt idx="590">
                  <c:v>102.4789689610874</c:v>
                </c:pt>
                <c:pt idx="591">
                  <c:v>102.53798593898293</c:v>
                </c:pt>
                <c:pt idx="592">
                  <c:v>102.00926761970676</c:v>
                </c:pt>
                <c:pt idx="593">
                  <c:v>102.00926761970676</c:v>
                </c:pt>
                <c:pt idx="594">
                  <c:v>100.3421038394258</c:v>
                </c:pt>
                <c:pt idx="595">
                  <c:v>102.12628883719012</c:v>
                </c:pt>
                <c:pt idx="596">
                  <c:v>102.00926761970676</c:v>
                </c:pt>
                <c:pt idx="597">
                  <c:v>102.00926761970676</c:v>
                </c:pt>
                <c:pt idx="598">
                  <c:v>100.3421038394258</c:v>
                </c:pt>
                <c:pt idx="599">
                  <c:v>#N/A</c:v>
                </c:pt>
                <c:pt idx="600">
                  <c:v>144.47064016513693</c:v>
                </c:pt>
                <c:pt idx="601">
                  <c:v>144.82317037461203</c:v>
                </c:pt>
                <c:pt idx="602">
                  <c:v>#N/A</c:v>
                </c:pt>
                <c:pt idx="603">
                  <c:v>144.1198220541479</c:v>
                </c:pt>
                <c:pt idx="604">
                  <c:v>146.97501799523212</c:v>
                </c:pt>
                <c:pt idx="605">
                  <c:v>143.88688833002541</c:v>
                </c:pt>
                <c:pt idx="606">
                  <c:v>145.29589565149269</c:v>
                </c:pt>
                <c:pt idx="607">
                  <c:v>144.94106307878658</c:v>
                </c:pt>
                <c:pt idx="608">
                  <c:v>144.35351117856516</c:v>
                </c:pt>
                <c:pt idx="609">
                  <c:v>169.82526286874113</c:v>
                </c:pt>
                <c:pt idx="610">
                  <c:v>#N/A</c:v>
                </c:pt>
                <c:pt idx="611">
                  <c:v>169.1798044909315</c:v>
                </c:pt>
                <c:pt idx="612">
                  <c:v>171.6259378927968</c:v>
                </c:pt>
                <c:pt idx="613">
                  <c:v>171.2957076557197</c:v>
                </c:pt>
                <c:pt idx="614">
                  <c:v>172.9596903923717</c:v>
                </c:pt>
                <c:pt idx="615">
                  <c:v>171.95744384952366</c:v>
                </c:pt>
                <c:pt idx="616">
                  <c:v>#N/A</c:v>
                </c:pt>
                <c:pt idx="617">
                  <c:v>169.82526286874113</c:v>
                </c:pt>
                <c:pt idx="618">
                  <c:v>170.63904499766156</c:v>
                </c:pt>
                <c:pt idx="619">
                  <c:v>97.80658656846289</c:v>
                </c:pt>
                <c:pt idx="620">
                  <c:v>97.113086277538542</c:v>
                </c:pt>
                <c:pt idx="621">
                  <c:v>98.238300802457687</c:v>
                </c:pt>
                <c:pt idx="622">
                  <c:v>97.645670362261924</c:v>
                </c:pt>
                <c:pt idx="623">
                  <c:v>97.645670362261924</c:v>
                </c:pt>
                <c:pt idx="624">
                  <c:v>97.80658656846289</c:v>
                </c:pt>
                <c:pt idx="625">
                  <c:v>98.130015343644743</c:v>
                </c:pt>
                <c:pt idx="626">
                  <c:v>99.279058252557121</c:v>
                </c:pt>
                <c:pt idx="627">
                  <c:v>#N/A</c:v>
                </c:pt>
                <c:pt idx="628">
                  <c:v>97.325421223636639</c:v>
                </c:pt>
                <c:pt idx="629">
                  <c:v>123.09617043870712</c:v>
                </c:pt>
                <c:pt idx="630">
                  <c:v>120.92255533702064</c:v>
                </c:pt>
                <c:pt idx="631">
                  <c:v>123.4375277309433</c:v>
                </c:pt>
                <c:pt idx="632">
                  <c:v>122.58765986979078</c:v>
                </c:pt>
                <c:pt idx="633">
                  <c:v>123.69479072300742</c:v>
                </c:pt>
                <c:pt idx="634">
                  <c:v>123.26661275850989</c:v>
                </c:pt>
                <c:pt idx="635">
                  <c:v>120.92255533702064</c:v>
                </c:pt>
                <c:pt idx="636">
                  <c:v>122.16709939125808</c:v>
                </c:pt>
                <c:pt idx="637">
                  <c:v>#N/A</c:v>
                </c:pt>
                <c:pt idx="638">
                  <c:v>122.2509804783196</c:v>
                </c:pt>
                <c:pt idx="639">
                  <c:v>148.56933059197351</c:v>
                </c:pt>
                <c:pt idx="640">
                  <c:v>151.47642739009999</c:v>
                </c:pt>
                <c:pt idx="641">
                  <c:v>148.81768458215763</c:v>
                </c:pt>
                <c:pt idx="642">
                  <c:v>151.21912772881998</c:v>
                </c:pt>
                <c:pt idx="643">
                  <c:v>148.07510112837983</c:v>
                </c:pt>
                <c:pt idx="644">
                  <c:v>149.19177632240465</c:v>
                </c:pt>
                <c:pt idx="645">
                  <c:v>150.57968661199968</c:v>
                </c:pt>
                <c:pt idx="646">
                  <c:v>151.60540584725211</c:v>
                </c:pt>
                <c:pt idx="647">
                  <c:v>152.25360687923711</c:v>
                </c:pt>
                <c:pt idx="648">
                  <c:v>#N/A</c:v>
                </c:pt>
                <c:pt idx="649">
                  <c:v>-383.25980265537015</c:v>
                </c:pt>
                <c:pt idx="650">
                  <c:v>177.0882963740959</c:v>
                </c:pt>
                <c:pt idx="651">
                  <c:v>176.21199645300229</c:v>
                </c:pt>
                <c:pt idx="652">
                  <c:v>174.48515922668045</c:v>
                </c:pt>
                <c:pt idx="653">
                  <c:v>175.6903669905825</c:v>
                </c:pt>
                <c:pt idx="654">
                  <c:v>176.38656194770923</c:v>
                </c:pt>
                <c:pt idx="655">
                  <c:v>177.0882963740959</c:v>
                </c:pt>
                <c:pt idx="656">
                  <c:v>173.9736885303567</c:v>
                </c:pt>
                <c:pt idx="657">
                  <c:v>177.0882963740959</c:v>
                </c:pt>
                <c:pt idx="658">
                  <c:v>106.52556610140287</c:v>
                </c:pt>
                <c:pt idx="659">
                  <c:v>105.51550521739543</c:v>
                </c:pt>
                <c:pt idx="660">
                  <c:v>#N/A</c:v>
                </c:pt>
                <c:pt idx="661">
                  <c:v>103.67236664974217</c:v>
                </c:pt>
                <c:pt idx="662">
                  <c:v>#N/A</c:v>
                </c:pt>
                <c:pt idx="663">
                  <c:v>105.39059281462644</c:v>
                </c:pt>
                <c:pt idx="664">
                  <c:v>#N/A</c:v>
                </c:pt>
                <c:pt idx="665">
                  <c:v>103.49158815925303</c:v>
                </c:pt>
                <c:pt idx="666">
                  <c:v>106.71710923789522</c:v>
                </c:pt>
                <c:pt idx="667">
                  <c:v>106.20785095965718</c:v>
                </c:pt>
                <c:pt idx="668">
                  <c:v>124.73465636191426</c:v>
                </c:pt>
                <c:pt idx="669">
                  <c:v>126.68719653458865</c:v>
                </c:pt>
                <c:pt idx="670">
                  <c:v>124.47305429408739</c:v>
                </c:pt>
                <c:pt idx="671">
                  <c:v>124.6473335797574</c:v>
                </c:pt>
                <c:pt idx="672">
                  <c:v>127.50369513159252</c:v>
                </c:pt>
                <c:pt idx="673">
                  <c:v>127.04879009470312</c:v>
                </c:pt>
                <c:pt idx="674">
                  <c:v>126.68719653458865</c:v>
                </c:pt>
                <c:pt idx="675">
                  <c:v>124.47305429408739</c:v>
                </c:pt>
                <c:pt idx="676">
                  <c:v>125.26117323938114</c:v>
                </c:pt>
                <c:pt idx="677">
                  <c:v>126.59711951946487</c:v>
                </c:pt>
                <c:pt idx="678">
                  <c:v>146.2506653349017</c:v>
                </c:pt>
                <c:pt idx="679">
                  <c:v>143.7707035993902</c:v>
                </c:pt>
                <c:pt idx="680">
                  <c:v>147.21806600123031</c:v>
                </c:pt>
                <c:pt idx="681">
                  <c:v>146.37089455062019</c:v>
                </c:pt>
                <c:pt idx="682">
                  <c:v>146.85379468704224</c:v>
                </c:pt>
                <c:pt idx="683">
                  <c:v>144.23657196184155</c:v>
                </c:pt>
                <c:pt idx="684">
                  <c:v>145.41455956721157</c:v>
                </c:pt>
                <c:pt idx="685">
                  <c:v>144.23657196184155</c:v>
                </c:pt>
                <c:pt idx="686">
                  <c:v>147.21806600123031</c:v>
                </c:pt>
                <c:pt idx="687">
                  <c:v>147.21806600123031</c:v>
                </c:pt>
                <c:pt idx="688">
                  <c:v>171.95744384952366</c:v>
                </c:pt>
                <c:pt idx="689">
                  <c:v>168.53923394974785</c:v>
                </c:pt>
                <c:pt idx="690">
                  <c:v>170.31259804559264</c:v>
                </c:pt>
                <c:pt idx="691">
                  <c:v>171.13106863302937</c:v>
                </c:pt>
                <c:pt idx="692">
                  <c:v>171.2957076557197</c:v>
                </c:pt>
                <c:pt idx="693">
                  <c:v>170.96674578849121</c:v>
                </c:pt>
                <c:pt idx="694">
                  <c:v>173.12786844438912</c:v>
                </c:pt>
                <c:pt idx="695">
                  <c:v>170.14984251246142</c:v>
                </c:pt>
                <c:pt idx="696">
                  <c:v>172.9596903923717</c:v>
                </c:pt>
                <c:pt idx="697">
                  <c:v>170.96674578849121</c:v>
                </c:pt>
                <c:pt idx="698">
                  <c:v>#N/A</c:v>
                </c:pt>
                <c:pt idx="699">
                  <c:v>118.903723174074</c:v>
                </c:pt>
                <c:pt idx="700">
                  <c:v>118.27185817758627</c:v>
                </c:pt>
                <c:pt idx="701">
                  <c:v>118.98318132731724</c:v>
                </c:pt>
                <c:pt idx="702">
                  <c:v>119.22219424788008</c:v>
                </c:pt>
                <c:pt idx="703">
                  <c:v>117.0280630353509</c:v>
                </c:pt>
                <c:pt idx="704">
                  <c:v>119.3820703860451</c:v>
                </c:pt>
                <c:pt idx="705">
                  <c:v>118.74512482059875</c:v>
                </c:pt>
                <c:pt idx="706">
                  <c:v>118.903723174074</c:v>
                </c:pt>
                <c:pt idx="707">
                  <c:v>116.95119387926684</c:v>
                </c:pt>
                <c:pt idx="708">
                  <c:v>124.21254722930701</c:v>
                </c:pt>
                <c:pt idx="709">
                  <c:v>126.8677356651409</c:v>
                </c:pt>
                <c:pt idx="710">
                  <c:v>127.32134276103523</c:v>
                </c:pt>
                <c:pt idx="711">
                  <c:v>125.17311196598503</c:v>
                </c:pt>
                <c:pt idx="712">
                  <c:v>124.03948079741848</c:v>
                </c:pt>
                <c:pt idx="713">
                  <c:v>125.085174423506</c:v>
                </c:pt>
                <c:pt idx="714">
                  <c:v>126.8677356651409</c:v>
                </c:pt>
                <c:pt idx="715">
                  <c:v>124.82210157932518</c:v>
                </c:pt>
                <c:pt idx="716">
                  <c:v>124.47305429408739</c:v>
                </c:pt>
                <c:pt idx="717">
                  <c:v>123.86689596446998</c:v>
                </c:pt>
                <c:pt idx="718">
                  <c:v>146.37089455062019</c:v>
                </c:pt>
                <c:pt idx="719">
                  <c:v>146.97501799523212</c:v>
                </c:pt>
                <c:pt idx="720">
                  <c:v>#N/A</c:v>
                </c:pt>
                <c:pt idx="721">
                  <c:v>147.33989169436097</c:v>
                </c:pt>
                <c:pt idx="722">
                  <c:v>147.33989169436097</c:v>
                </c:pt>
                <c:pt idx="723">
                  <c:v>148.32180415050581</c:v>
                </c:pt>
                <c:pt idx="724">
                  <c:v>145.53341746823693</c:v>
                </c:pt>
                <c:pt idx="725">
                  <c:v>147.70658154089159</c:v>
                </c:pt>
                <c:pt idx="726">
                  <c:v>146.6119469842692</c:v>
                </c:pt>
                <c:pt idx="727">
                  <c:v>149.44221743246783</c:v>
                </c:pt>
                <c:pt idx="728">
                  <c:v>174.14384526305906</c:v>
                </c:pt>
                <c:pt idx="729">
                  <c:v>173.9736885303567</c:v>
                </c:pt>
                <c:pt idx="730">
                  <c:v>174.14384526305906</c:v>
                </c:pt>
                <c:pt idx="731">
                  <c:v>173.9736885303567</c:v>
                </c:pt>
                <c:pt idx="732">
                  <c:v>171.95744384952366</c:v>
                </c:pt>
                <c:pt idx="733">
                  <c:v>174.14384526305906</c:v>
                </c:pt>
                <c:pt idx="734">
                  <c:v>173.29637387194484</c:v>
                </c:pt>
                <c:pt idx="735">
                  <c:v>172.62431260616307</c:v>
                </c:pt>
                <c:pt idx="736">
                  <c:v>173.29637387194484</c:v>
                </c:pt>
                <c:pt idx="737">
                  <c:v>171.95744384952366</c:v>
                </c:pt>
                <c:pt idx="738">
                  <c:v>125.43766802495647</c:v>
                </c:pt>
                <c:pt idx="739">
                  <c:v>124.90966948967051</c:v>
                </c:pt>
                <c:pt idx="740">
                  <c:v>126.68719653458865</c:v>
                </c:pt>
                <c:pt idx="741">
                  <c:v>127.04879009470312</c:v>
                </c:pt>
                <c:pt idx="742">
                  <c:v>#N/A</c:v>
                </c:pt>
                <c:pt idx="743">
                  <c:v>124.56013297589533</c:v>
                </c:pt>
                <c:pt idx="744">
                  <c:v>127.68657058931522</c:v>
                </c:pt>
                <c:pt idx="745">
                  <c:v>126.77740182507947</c:v>
                </c:pt>
                <c:pt idx="746">
                  <c:v>125.34935850501817</c:v>
                </c:pt>
                <c:pt idx="747">
                  <c:v>125.26117323938114</c:v>
                </c:pt>
                <c:pt idx="748">
                  <c:v>97.272250485131394</c:v>
                </c:pt>
                <c:pt idx="749">
                  <c:v>#N/A</c:v>
                </c:pt>
                <c:pt idx="750">
                  <c:v>96.901675817118658</c:v>
                </c:pt>
                <c:pt idx="751">
                  <c:v>95.090363762208725</c:v>
                </c:pt>
                <c:pt idx="752">
                  <c:v>97.113086277538542</c:v>
                </c:pt>
                <c:pt idx="753">
                  <c:v>97.060147228133843</c:v>
                </c:pt>
                <c:pt idx="754">
                  <c:v>97.431937275915061</c:v>
                </c:pt>
                <c:pt idx="755">
                  <c:v>97.007265864385062</c:v>
                </c:pt>
                <c:pt idx="756">
                  <c:v>95.703707525993963</c:v>
                </c:pt>
                <c:pt idx="757">
                  <c:v>#N/A</c:v>
                </c:pt>
                <c:pt idx="758">
                  <c:v>97.007265864385062</c:v>
                </c:pt>
                <c:pt idx="759">
                  <c:v>96.691183817811378</c:v>
                </c:pt>
                <c:pt idx="760">
                  <c:v>95.141175313877298</c:v>
                </c:pt>
                <c:pt idx="761">
                  <c:v>103.07221355167673</c:v>
                </c:pt>
                <c:pt idx="762">
                  <c:v>102.12628883719012</c:v>
                </c:pt>
                <c:pt idx="763">
                  <c:v>102.53798593898293</c:v>
                </c:pt>
                <c:pt idx="764">
                  <c:v>100.56881032425984</c:v>
                </c:pt>
                <c:pt idx="765">
                  <c:v>102.36113857857049</c:v>
                </c:pt>
                <c:pt idx="766">
                  <c:v>100.68254815565426</c:v>
                </c:pt>
                <c:pt idx="767">
                  <c:v>102.4789689610874</c:v>
                </c:pt>
                <c:pt idx="768">
                  <c:v>100.39868458446674</c:v>
                </c:pt>
                <c:pt idx="769">
                  <c:v>102.83409339783488</c:v>
                </c:pt>
                <c:pt idx="770">
                  <c:v>100.62564710031242</c:v>
                </c:pt>
                <c:pt idx="771">
                  <c:v>100.68254815565426</c:v>
                </c:pt>
                <c:pt idx="772">
                  <c:v>102.53798593898293</c:v>
                </c:pt>
                <c:pt idx="773">
                  <c:v>100.39868458446674</c:v>
                </c:pt>
                <c:pt idx="774">
                  <c:v>102.83409339783488</c:v>
                </c:pt>
                <c:pt idx="775">
                  <c:v>100.68254815565426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147.70658154089159</c:v>
                </c:pt>
                <c:pt idx="780">
                  <c:v>147.82921742364866</c:v>
                </c:pt>
                <c:pt idx="781">
                  <c:v>#N/A</c:v>
                </c:pt>
                <c:pt idx="782">
                  <c:v>146.37089455062019</c:v>
                </c:pt>
                <c:pt idx="783">
                  <c:v>146.7327711812446</c:v>
                </c:pt>
                <c:pt idx="784">
                  <c:v>146.6119469842692</c:v>
                </c:pt>
                <c:pt idx="785">
                  <c:v>146.85379468704224</c:v>
                </c:pt>
                <c:pt idx="786">
                  <c:v>173.80386399487716</c:v>
                </c:pt>
                <c:pt idx="787">
                  <c:v>173.29637387194484</c:v>
                </c:pt>
                <c:pt idx="788">
                  <c:v>173.63437068474556</c:v>
                </c:pt>
                <c:pt idx="789">
                  <c:v>173.9736885303567</c:v>
                </c:pt>
                <c:pt idx="790">
                  <c:v>173.9736885303567</c:v>
                </c:pt>
                <c:pt idx="791">
                  <c:v>172.62431260616307</c:v>
                </c:pt>
                <c:pt idx="792">
                  <c:v>173.63437068474556</c:v>
                </c:pt>
                <c:pt idx="793">
                  <c:v>141.03748954399131</c:v>
                </c:pt>
                <c:pt idx="794">
                  <c:v>136.81102047590656</c:v>
                </c:pt>
                <c:pt idx="795">
                  <c:v>139.3813839014523</c:v>
                </c:pt>
                <c:pt idx="796">
                  <c:v>137.55086400830635</c:v>
                </c:pt>
                <c:pt idx="797">
                  <c:v>138.19141405988054</c:v>
                </c:pt>
                <c:pt idx="798">
                  <c:v>138.08424174365149</c:v>
                </c:pt>
                <c:pt idx="799">
                  <c:v>138.62177211405509</c:v>
                </c:pt>
                <c:pt idx="800">
                  <c:v>139.05481899858802</c:v>
                </c:pt>
                <c:pt idx="801">
                  <c:v>137.87039503434946</c:v>
                </c:pt>
                <c:pt idx="802">
                  <c:v>137.65720965617058</c:v>
                </c:pt>
                <c:pt idx="803">
                  <c:v>102.95301578784247</c:v>
                </c:pt>
                <c:pt idx="804">
                  <c:v>104.95571882633669</c:v>
                </c:pt>
                <c:pt idx="805">
                  <c:v>102.06774468709587</c:v>
                </c:pt>
                <c:pt idx="806">
                  <c:v>100.73951359939164</c:v>
                </c:pt>
                <c:pt idx="807">
                  <c:v>105.14165316351645</c:v>
                </c:pt>
                <c:pt idx="808">
                  <c:v>103.07221355167673</c:v>
                </c:pt>
                <c:pt idx="809">
                  <c:v>100.85363808971402</c:v>
                </c:pt>
                <c:pt idx="810">
                  <c:v>100.79654354087788</c:v>
                </c:pt>
                <c:pt idx="811">
                  <c:v>102.12628883719012</c:v>
                </c:pt>
                <c:pt idx="812">
                  <c:v>102.36113857857049</c:v>
                </c:pt>
                <c:pt idx="813">
                  <c:v>#N/A</c:v>
                </c:pt>
                <c:pt idx="814">
                  <c:v>138.72978077529626</c:v>
                </c:pt>
                <c:pt idx="815">
                  <c:v>140.81440520328493</c:v>
                </c:pt>
                <c:pt idx="816">
                  <c:v>140.81440520328493</c:v>
                </c:pt>
                <c:pt idx="817">
                  <c:v>#N/A</c:v>
                </c:pt>
                <c:pt idx="818">
                  <c:v>140.7031274695124</c:v>
                </c:pt>
                <c:pt idx="819">
                  <c:v>139.05481899858802</c:v>
                </c:pt>
                <c:pt idx="820">
                  <c:v>136.91622476223287</c:v>
                </c:pt>
                <c:pt idx="821">
                  <c:v>136.70597774010466</c:v>
                </c:pt>
                <c:pt idx="822">
                  <c:v>140.81440520328493</c:v>
                </c:pt>
                <c:pt idx="823">
                  <c:v>147.584148961566</c:v>
                </c:pt>
                <c:pt idx="824">
                  <c:v>147.584148961566</c:v>
                </c:pt>
                <c:pt idx="825">
                  <c:v>143.88688833002541</c:v>
                </c:pt>
                <c:pt idx="826">
                  <c:v>147.584148961566</c:v>
                </c:pt>
                <c:pt idx="827">
                  <c:v>146.49132160417037</c:v>
                </c:pt>
                <c:pt idx="828">
                  <c:v>147.46191918054183</c:v>
                </c:pt>
                <c:pt idx="829">
                  <c:v>146.2506653349017</c:v>
                </c:pt>
                <c:pt idx="830">
                  <c:v>147.584148961566</c:v>
                </c:pt>
                <c:pt idx="831">
                  <c:v>146.6119469842692</c:v>
                </c:pt>
                <c:pt idx="832">
                  <c:v>145.05914787947518</c:v>
                </c:pt>
                <c:pt idx="833">
                  <c:v>170.31259804559264</c:v>
                </c:pt>
                <c:pt idx="834">
                  <c:v>172.62431260616307</c:v>
                </c:pt>
                <c:pt idx="835">
                  <c:v>168.37984853872399</c:v>
                </c:pt>
                <c:pt idx="836">
                  <c:v>169.01920579591277</c:v>
                </c:pt>
                <c:pt idx="837">
                  <c:v>173.12786844438912</c:v>
                </c:pt>
                <c:pt idx="838">
                  <c:v>172.79183876277136</c:v>
                </c:pt>
                <c:pt idx="839">
                  <c:v>172.9596903923717</c:v>
                </c:pt>
                <c:pt idx="840">
                  <c:v>169.98739774992552</c:v>
                </c:pt>
                <c:pt idx="841">
                  <c:v>168.85891171739857</c:v>
                </c:pt>
                <c:pt idx="842">
                  <c:v>168.53923394974785</c:v>
                </c:pt>
                <c:pt idx="843">
                  <c:v>124.03948079741848</c:v>
                </c:pt>
                <c:pt idx="844">
                  <c:v>123.26661275850989</c:v>
                </c:pt>
                <c:pt idx="845">
                  <c:v>126.32765539593257</c:v>
                </c:pt>
                <c:pt idx="846">
                  <c:v>124.38609727880892</c:v>
                </c:pt>
                <c:pt idx="847">
                  <c:v>124.21254722930701</c:v>
                </c:pt>
                <c:pt idx="848">
                  <c:v>125.26117323938114</c:v>
                </c:pt>
                <c:pt idx="849">
                  <c:v>124.82210157932518</c:v>
                </c:pt>
                <c:pt idx="850">
                  <c:v>123.35201104035382</c:v>
                </c:pt>
                <c:pt idx="851">
                  <c:v>124.2992616752488</c:v>
                </c:pt>
                <c:pt idx="852">
                  <c:v>97.431937275915061</c:v>
                </c:pt>
                <c:pt idx="853">
                  <c:v>99.500981316976564</c:v>
                </c:pt>
                <c:pt idx="854">
                  <c:v>99.389895904505437</c:v>
                </c:pt>
                <c:pt idx="855">
                  <c:v>97.860343227996424</c:v>
                </c:pt>
                <c:pt idx="856">
                  <c:v>97.645670362261924</c:v>
                </c:pt>
                <c:pt idx="857">
                  <c:v>99.445407588783041</c:v>
                </c:pt>
                <c:pt idx="858">
                  <c:v>97.914159011719988</c:v>
                </c:pt>
                <c:pt idx="859">
                  <c:v>97.752888935738483</c:v>
                </c:pt>
                <c:pt idx="860">
                  <c:v>99.500981316976564</c:v>
                </c:pt>
                <c:pt idx="861">
                  <c:v>97.752888935738483</c:v>
                </c:pt>
                <c:pt idx="862">
                  <c:v>144.23657196184155</c:v>
                </c:pt>
                <c:pt idx="863">
                  <c:v>145.65246983063267</c:v>
                </c:pt>
                <c:pt idx="864">
                  <c:v>145.65246983063267</c:v>
                </c:pt>
                <c:pt idx="865">
                  <c:v>147.46191918054183</c:v>
                </c:pt>
                <c:pt idx="866">
                  <c:v>147.21806600123031</c:v>
                </c:pt>
                <c:pt idx="867">
                  <c:v>144.35351117856516</c:v>
                </c:pt>
                <c:pt idx="868">
                  <c:v>147.21806600123031</c:v>
                </c:pt>
                <c:pt idx="869">
                  <c:v>#N/A</c:v>
                </c:pt>
                <c:pt idx="870">
                  <c:v>146.7327711812446</c:v>
                </c:pt>
                <c:pt idx="871">
                  <c:v>147.21806600123031</c:v>
                </c:pt>
                <c:pt idx="872">
                  <c:v>171.95744384952366</c:v>
                </c:pt>
                <c:pt idx="873">
                  <c:v>172.29023293259743</c:v>
                </c:pt>
                <c:pt idx="874">
                  <c:v>172.79183876277136</c:v>
                </c:pt>
                <c:pt idx="875">
                  <c:v>171.6259378927968</c:v>
                </c:pt>
                <c:pt idx="876">
                  <c:v>#N/A</c:v>
                </c:pt>
                <c:pt idx="877">
                  <c:v>171.2957076557197</c:v>
                </c:pt>
                <c:pt idx="878">
                  <c:v>#N/A</c:v>
                </c:pt>
                <c:pt idx="879">
                  <c:v>172.9596903923717</c:v>
                </c:pt>
                <c:pt idx="880">
                  <c:v>170.31259804559264</c:v>
                </c:pt>
                <c:pt idx="881">
                  <c:v>170.63904499766156</c:v>
                </c:pt>
                <c:pt idx="882">
                  <c:v>0</c:v>
                </c:pt>
                <c:pt idx="883">
                  <c:v>125.52610206199523</c:v>
                </c:pt>
                <c:pt idx="884">
                  <c:v>124.2992616752488</c:v>
                </c:pt>
                <c:pt idx="885">
                  <c:v>#N/A</c:v>
                </c:pt>
                <c:pt idx="886">
                  <c:v>126.32765539593257</c:v>
                </c:pt>
                <c:pt idx="887">
                  <c:v>127.59506733398689</c:v>
                </c:pt>
                <c:pt idx="888">
                  <c:v>127.68657058931522</c:v>
                </c:pt>
                <c:pt idx="889">
                  <c:v>126.77740182507947</c:v>
                </c:pt>
                <c:pt idx="890">
                  <c:v>126.68719653458865</c:v>
                </c:pt>
                <c:pt idx="891">
                  <c:v>124.73465636191426</c:v>
                </c:pt>
                <c:pt idx="892">
                  <c:v>#N/A</c:v>
                </c:pt>
                <c:pt idx="893">
                  <c:v>99.445407588783041</c:v>
                </c:pt>
                <c:pt idx="894">
                  <c:v>98.075962085057441</c:v>
                </c:pt>
                <c:pt idx="895">
                  <c:v>97.485282780853609</c:v>
                </c:pt>
                <c:pt idx="896">
                  <c:v>99.445407588783041</c:v>
                </c:pt>
                <c:pt idx="897">
                  <c:v>97.59214922781446</c:v>
                </c:pt>
                <c:pt idx="898">
                  <c:v>98.130015343644743</c:v>
                </c:pt>
                <c:pt idx="899">
                  <c:v>99.279058252557121</c:v>
                </c:pt>
                <c:pt idx="900">
                  <c:v>98.021968342332656</c:v>
                </c:pt>
                <c:pt idx="901">
                  <c:v>#N/A</c:v>
                </c:pt>
                <c:pt idx="902">
                  <c:v>99.445407588783041</c:v>
                </c:pt>
                <c:pt idx="903">
                  <c:v>#N/A</c:v>
                </c:pt>
                <c:pt idx="904">
                  <c:v>99.445407588783041</c:v>
                </c:pt>
                <c:pt idx="905">
                  <c:v>155.03768616687799</c:v>
                </c:pt>
                <c:pt idx="906">
                  <c:v>153.96516180804403</c:v>
                </c:pt>
                <c:pt idx="907">
                  <c:v>154.90280416762366</c:v>
                </c:pt>
                <c:pt idx="908">
                  <c:v>152.25360687923711</c:v>
                </c:pt>
                <c:pt idx="909">
                  <c:v>156.3995390150663</c:v>
                </c:pt>
                <c:pt idx="910">
                  <c:v>152.9073745826291</c:v>
                </c:pt>
                <c:pt idx="911">
                  <c:v>152.38391279937557</c:v>
                </c:pt>
                <c:pt idx="912">
                  <c:v>152.9073745826291</c:v>
                </c:pt>
                <c:pt idx="913">
                  <c:v>155.71563503557709</c:v>
                </c:pt>
                <c:pt idx="914">
                  <c:v>152.9073745826291</c:v>
                </c:pt>
                <c:pt idx="915">
                  <c:v>180.68242151665464</c:v>
                </c:pt>
                <c:pt idx="916">
                  <c:v>181.04987431769558</c:v>
                </c:pt>
                <c:pt idx="917">
                  <c:v>181.41882473773018</c:v>
                </c:pt>
                <c:pt idx="918">
                  <c:v>177.44126159022238</c:v>
                </c:pt>
                <c:pt idx="919">
                  <c:v>#N/A</c:v>
                </c:pt>
                <c:pt idx="920">
                  <c:v>179.95197244479658</c:v>
                </c:pt>
                <c:pt idx="921">
                  <c:v>176.73673260329232</c:v>
                </c:pt>
                <c:pt idx="922">
                  <c:v>181.23416175368882</c:v>
                </c:pt>
                <c:pt idx="923">
                  <c:v>181.23416175368882</c:v>
                </c:pt>
                <c:pt idx="924">
                  <c:v>95.242961498465831</c:v>
                </c:pt>
                <c:pt idx="925">
                  <c:v>93.150182690255278</c:v>
                </c:pt>
                <c:pt idx="926">
                  <c:v>#N/A</c:v>
                </c:pt>
                <c:pt idx="927">
                  <c:v>92.95565700061394</c:v>
                </c:pt>
                <c:pt idx="928">
                  <c:v>94.988903305107911</c:v>
                </c:pt>
                <c:pt idx="929">
                  <c:v>95.090363762208725</c:v>
                </c:pt>
                <c:pt idx="930">
                  <c:v>94.786630551438662</c:v>
                </c:pt>
                <c:pt idx="931">
                  <c:v>92.95565700061394</c:v>
                </c:pt>
                <c:pt idx="932">
                  <c:v>#N/A</c:v>
                </c:pt>
                <c:pt idx="933">
                  <c:v>92.665387065480331</c:v>
                </c:pt>
                <c:pt idx="934">
                  <c:v>123.86689596446998</c:v>
                </c:pt>
                <c:pt idx="935">
                  <c:v>124.73465636191426</c:v>
                </c:pt>
                <c:pt idx="936">
                  <c:v>123.18133263965377</c:v>
                </c:pt>
                <c:pt idx="937">
                  <c:v>124.21254722930701</c:v>
                </c:pt>
                <c:pt idx="938">
                  <c:v>124.6473335797574</c:v>
                </c:pt>
                <c:pt idx="939">
                  <c:v>#N/A</c:v>
                </c:pt>
                <c:pt idx="940">
                  <c:v>124.73465636191426</c:v>
                </c:pt>
                <c:pt idx="941">
                  <c:v>122.33497683162112</c:v>
                </c:pt>
                <c:pt idx="942">
                  <c:v>121.25194765573073</c:v>
                </c:pt>
                <c:pt idx="943">
                  <c:v>123.26661275850989</c:v>
                </c:pt>
                <c:pt idx="944">
                  <c:v>142.50494624757491</c:v>
                </c:pt>
                <c:pt idx="945">
                  <c:v>140.92585908857779</c:v>
                </c:pt>
                <c:pt idx="946">
                  <c:v>141.48578548542949</c:v>
                </c:pt>
                <c:pt idx="947">
                  <c:v>141.37344453690235</c:v>
                </c:pt>
                <c:pt idx="948">
                  <c:v>141.37344453690235</c:v>
                </c:pt>
                <c:pt idx="949">
                  <c:v>141.5983051170958</c:v>
                </c:pt>
                <c:pt idx="950">
                  <c:v>140.7031274695124</c:v>
                </c:pt>
                <c:pt idx="951">
                  <c:v>141.26128184622414</c:v>
                </c:pt>
                <c:pt idx="952">
                  <c:v>143.88688833002541</c:v>
                </c:pt>
                <c:pt idx="953">
                  <c:v>144.35351117856516</c:v>
                </c:pt>
                <c:pt idx="954">
                  <c:v>167.9034959337327</c:v>
                </c:pt>
                <c:pt idx="955">
                  <c:v>167.42983096239345</c:v>
                </c:pt>
                <c:pt idx="956">
                  <c:v>169.82526286874113</c:v>
                </c:pt>
                <c:pt idx="957">
                  <c:v>168.22076430039905</c:v>
                </c:pt>
                <c:pt idx="958">
                  <c:v>169.82526286874113</c:v>
                </c:pt>
                <c:pt idx="959">
                  <c:v>169.50191921038203</c:v>
                </c:pt>
                <c:pt idx="960">
                  <c:v>169.66343698305369</c:v>
                </c:pt>
                <c:pt idx="961">
                  <c:v>127.68657058931522</c:v>
                </c:pt>
                <c:pt idx="962">
                  <c:v>127.68657058931522</c:v>
                </c:pt>
                <c:pt idx="963">
                  <c:v>124.03948079741848</c:v>
                </c:pt>
                <c:pt idx="964">
                  <c:v>126.8677356651409</c:v>
                </c:pt>
                <c:pt idx="965">
                  <c:v>124.90966948967051</c:v>
                </c:pt>
                <c:pt idx="966">
                  <c:v>126.32765539593257</c:v>
                </c:pt>
                <c:pt idx="967">
                  <c:v>127.59506733398689</c:v>
                </c:pt>
                <c:pt idx="968">
                  <c:v>124.82210157932518</c:v>
                </c:pt>
                <c:pt idx="969">
                  <c:v>124.73465636191426</c:v>
                </c:pt>
                <c:pt idx="970">
                  <c:v>127.32134276103523</c:v>
                </c:pt>
                <c:pt idx="971">
                  <c:v>152.51444195464919</c:v>
                </c:pt>
                <c:pt idx="972">
                  <c:v>151.99366245757329</c:v>
                </c:pt>
                <c:pt idx="973">
                  <c:v>150.70714184142633</c:v>
                </c:pt>
                <c:pt idx="974">
                  <c:v>150.57968661199968</c:v>
                </c:pt>
                <c:pt idx="975">
                  <c:v>152.51444195464919</c:v>
                </c:pt>
                <c:pt idx="976">
                  <c:v>151.99366245757329</c:v>
                </c:pt>
                <c:pt idx="977">
                  <c:v>152.51444195464919</c:v>
                </c:pt>
                <c:pt idx="978">
                  <c:v>152.51444195464919</c:v>
                </c:pt>
                <c:pt idx="979">
                  <c:v>149.69350076338955</c:v>
                </c:pt>
                <c:pt idx="980">
                  <c:v>151.47642739009999</c:v>
                </c:pt>
                <c:pt idx="981">
                  <c:v>140.48109878873183</c:v>
                </c:pt>
                <c:pt idx="982">
                  <c:v>141.14929698945326</c:v>
                </c:pt>
                <c:pt idx="983">
                  <c:v>140.81440520328493</c:v>
                </c:pt>
                <c:pt idx="984">
                  <c:v>140.92585908857779</c:v>
                </c:pt>
                <c:pt idx="985">
                  <c:v>141.03748954399131</c:v>
                </c:pt>
                <c:pt idx="986">
                  <c:v>138.08424174365149</c:v>
                </c:pt>
                <c:pt idx="987">
                  <c:v>138.40625855078233</c:v>
                </c:pt>
                <c:pt idx="988">
                  <c:v>139.70948626525387</c:v>
                </c:pt>
                <c:pt idx="989">
                  <c:v>140.37034701111295</c:v>
                </c:pt>
                <c:pt idx="990">
                  <c:v>141.03748954399131</c:v>
                </c:pt>
                <c:pt idx="991">
                  <c:v>113.44884008991788</c:v>
                </c:pt>
                <c:pt idx="992">
                  <c:v>115.6596978625883</c:v>
                </c:pt>
                <c:pt idx="993">
                  <c:v>113.23239415122563</c:v>
                </c:pt>
                <c:pt idx="994">
                  <c:v>116.49209124121977</c:v>
                </c:pt>
                <c:pt idx="995">
                  <c:v>116.49209124121977</c:v>
                </c:pt>
                <c:pt idx="996">
                  <c:v>116.26388896144265</c:v>
                </c:pt>
                <c:pt idx="997">
                  <c:v>115.88553219407042</c:v>
                </c:pt>
                <c:pt idx="998">
                  <c:v>115.06175392521288</c:v>
                </c:pt>
                <c:pt idx="999">
                  <c:v>114.76509444178026</c:v>
                </c:pt>
                <c:pt idx="1000">
                  <c:v>115.21065954373923</c:v>
                </c:pt>
                <c:pt idx="1001">
                  <c:v>124.03948079741848</c:v>
                </c:pt>
                <c:pt idx="1002">
                  <c:v>127.50369513159252</c:v>
                </c:pt>
                <c:pt idx="1003">
                  <c:v>127.04879009470312</c:v>
                </c:pt>
                <c:pt idx="1004">
                  <c:v>124.38609727880892</c:v>
                </c:pt>
                <c:pt idx="1005">
                  <c:v>127.04879009470312</c:v>
                </c:pt>
                <c:pt idx="1006">
                  <c:v>127.41245370078832</c:v>
                </c:pt>
                <c:pt idx="1007">
                  <c:v>127.68657058931522</c:v>
                </c:pt>
                <c:pt idx="1008">
                  <c:v>126.50717050628379</c:v>
                </c:pt>
                <c:pt idx="1009">
                  <c:v>127.68657058931522</c:v>
                </c:pt>
                <c:pt idx="1010">
                  <c:v>126.50717050628379</c:v>
                </c:pt>
                <c:pt idx="1011">
                  <c:v>151.99366245757329</c:v>
                </c:pt>
                <c:pt idx="1012">
                  <c:v>150.57968661199968</c:v>
                </c:pt>
                <c:pt idx="1013">
                  <c:v>152.51444195464919</c:v>
                </c:pt>
                <c:pt idx="1014">
                  <c:v>150.07201424101845</c:v>
                </c:pt>
                <c:pt idx="1015">
                  <c:v>152.51444195464919</c:v>
                </c:pt>
                <c:pt idx="1016">
                  <c:v>150.4524467819021</c:v>
                </c:pt>
                <c:pt idx="1017">
                  <c:v>152.64519491920663</c:v>
                </c:pt>
                <c:pt idx="1018">
                  <c:v>150.96270068982358</c:v>
                </c:pt>
                <c:pt idx="1019">
                  <c:v>149.69350076338955</c:v>
                </c:pt>
                <c:pt idx="1020">
                  <c:v>150.07201424101845</c:v>
                </c:pt>
                <c:pt idx="1021">
                  <c:v>71.179324482936181</c:v>
                </c:pt>
                <c:pt idx="1022">
                  <c:v>71.037331154405948</c:v>
                </c:pt>
                <c:pt idx="1023">
                  <c:v>71.293328507042418</c:v>
                </c:pt>
                <c:pt idx="1024">
                  <c:v>70.89590321378401</c:v>
                </c:pt>
                <c:pt idx="1025">
                  <c:v>71.321886596550584</c:v>
                </c:pt>
                <c:pt idx="1026">
                  <c:v>70.83948959032908</c:v>
                </c:pt>
                <c:pt idx="1027">
                  <c:v>70.952406759776707</c:v>
                </c:pt>
                <c:pt idx="1028">
                  <c:v>71.293328507042418</c:v>
                </c:pt>
                <c:pt idx="1029">
                  <c:v>72.277310678760372</c:v>
                </c:pt>
                <c:pt idx="1030">
                  <c:v>70.059021842803574</c:v>
                </c:pt>
                <c:pt idx="1031">
                  <c:v>93.004212215424729</c:v>
                </c:pt>
                <c:pt idx="1032">
                  <c:v>93.296612087829175</c:v>
                </c:pt>
                <c:pt idx="1033">
                  <c:v>95.549631003438819</c:v>
                </c:pt>
                <c:pt idx="1034">
                  <c:v>94.938254226226292</c:v>
                </c:pt>
                <c:pt idx="1035">
                  <c:v>94.334651526518584</c:v>
                </c:pt>
                <c:pt idx="1036">
                  <c:v>94.635490413684892</c:v>
                </c:pt>
                <c:pt idx="1037">
                  <c:v>94.534997812503988</c:v>
                </c:pt>
                <c:pt idx="1038">
                  <c:v>93.198941391266501</c:v>
                </c:pt>
                <c:pt idx="1039">
                  <c:v>93.198941391266501</c:v>
                </c:pt>
                <c:pt idx="1040">
                  <c:v>93.247751163696847</c:v>
                </c:pt>
                <c:pt idx="1041">
                  <c:v>113.16042892225403</c:v>
                </c:pt>
                <c:pt idx="1042">
                  <c:v>116.41592434315484</c:v>
                </c:pt>
                <c:pt idx="1043">
                  <c:v>115.6596978625883</c:v>
                </c:pt>
                <c:pt idx="1044">
                  <c:v>115.1361585895791</c:v>
                </c:pt>
                <c:pt idx="1045">
                  <c:v>116.41592434315484</c:v>
                </c:pt>
                <c:pt idx="1046">
                  <c:v>115.58461522482006</c:v>
                </c:pt>
                <c:pt idx="1047">
                  <c:v>114.91323272011937</c:v>
                </c:pt>
                <c:pt idx="1048">
                  <c:v>115.6596978625883</c:v>
                </c:pt>
                <c:pt idx="1049">
                  <c:v>114.6173376111732</c:v>
                </c:pt>
                <c:pt idx="1050">
                  <c:v>114.69116843765138</c:v>
                </c:pt>
                <c:pt idx="1051">
                  <c:v>138.62177211405509</c:v>
                </c:pt>
                <c:pt idx="1052">
                  <c:v>137.97723553042701</c:v>
                </c:pt>
                <c:pt idx="1053">
                  <c:v>138.51393150318336</c:v>
                </c:pt>
                <c:pt idx="1054">
                  <c:v>141.14929698945326</c:v>
                </c:pt>
                <c:pt idx="1055">
                  <c:v>140.48109878873183</c:v>
                </c:pt>
                <c:pt idx="1056">
                  <c:v>141.14929698945326</c:v>
                </c:pt>
                <c:pt idx="1057">
                  <c:v>139.5999473119696</c:v>
                </c:pt>
                <c:pt idx="1058">
                  <c:v>138.19141405988054</c:v>
                </c:pt>
                <c:pt idx="1059">
                  <c:v>139.16350380481336</c:v>
                </c:pt>
                <c:pt idx="1060">
                  <c:v>140.14936651469736</c:v>
                </c:pt>
                <c:pt idx="1061">
                  <c:v>109.00376630309677</c:v>
                </c:pt>
                <c:pt idx="1062">
                  <c:v>106.39825221461048</c:v>
                </c:pt>
                <c:pt idx="1063">
                  <c:v>108.20881081685538</c:v>
                </c:pt>
                <c:pt idx="1064">
                  <c:v>107.94639609271557</c:v>
                </c:pt>
                <c:pt idx="1065">
                  <c:v>108.93707416399093</c:v>
                </c:pt>
                <c:pt idx="1066">
                  <c:v>109.00376630309677</c:v>
                </c:pt>
                <c:pt idx="1067">
                  <c:v>109.40564029710612</c:v>
                </c:pt>
                <c:pt idx="1068">
                  <c:v>109.54025760536277</c:v>
                </c:pt>
                <c:pt idx="1069">
                  <c:v>108.80393441340672</c:v>
                </c:pt>
                <c:pt idx="1070">
                  <c:v>109.47290756699327</c:v>
                </c:pt>
                <c:pt idx="1071">
                  <c:v>69.839179864377627</c:v>
                </c:pt>
                <c:pt idx="1072">
                  <c:v>69.675201688012052</c:v>
                </c:pt>
                <c:pt idx="1073">
                  <c:v>68.574967493853109</c:v>
                </c:pt>
                <c:pt idx="1074">
                  <c:v>69.894010909810348</c:v>
                </c:pt>
                <c:pt idx="1075">
                  <c:v>68.390585964987764</c:v>
                </c:pt>
                <c:pt idx="1076">
                  <c:v>69.620713278006988</c:v>
                </c:pt>
                <c:pt idx="1077">
                  <c:v>69.620713278006988</c:v>
                </c:pt>
                <c:pt idx="1078">
                  <c:v>68.390585964987764</c:v>
                </c:pt>
                <c:pt idx="1079">
                  <c:v>69.566310025036813</c:v>
                </c:pt>
                <c:pt idx="1080">
                  <c:v>68.390585964987764</c:v>
                </c:pt>
                <c:pt idx="1081">
                  <c:v>147.21806600123031</c:v>
                </c:pt>
                <c:pt idx="1082">
                  <c:v>146.7327711812446</c:v>
                </c:pt>
                <c:pt idx="1083">
                  <c:v>145.17742524656893</c:v>
                </c:pt>
                <c:pt idx="1084">
                  <c:v>145.29589565149269</c:v>
                </c:pt>
                <c:pt idx="1085">
                  <c:v>147.09644160101519</c:v>
                </c:pt>
                <c:pt idx="1086">
                  <c:v>146.2506653349017</c:v>
                </c:pt>
                <c:pt idx="1087">
                  <c:v>146.49132160417037</c:v>
                </c:pt>
                <c:pt idx="1088">
                  <c:v>146.97501799523212</c:v>
                </c:pt>
                <c:pt idx="1089">
                  <c:v>144.82317037461203</c:v>
                </c:pt>
                <c:pt idx="1090">
                  <c:v>145.17742524656893</c:v>
                </c:pt>
                <c:pt idx="1091">
                  <c:v>170.31259804559264</c:v>
                </c:pt>
                <c:pt idx="1092">
                  <c:v>172.9596903923717</c:v>
                </c:pt>
                <c:pt idx="1093">
                  <c:v>170.31259804559264</c:v>
                </c:pt>
                <c:pt idx="1094">
                  <c:v>168.37984853872399</c:v>
                </c:pt>
                <c:pt idx="1095">
                  <c:v>169.34070867160216</c:v>
                </c:pt>
                <c:pt idx="1096">
                  <c:v>172.62431260616307</c:v>
                </c:pt>
                <c:pt idx="1097">
                  <c:v>170.96674578849121</c:v>
                </c:pt>
                <c:pt idx="1098">
                  <c:v>169.50191921038203</c:v>
                </c:pt>
                <c:pt idx="1099">
                  <c:v>169.1798044909315</c:v>
                </c:pt>
                <c:pt idx="1100">
                  <c:v>0</c:v>
                </c:pt>
                <c:pt idx="1101">
                  <c:v>117.10503330632346</c:v>
                </c:pt>
                <c:pt idx="1102">
                  <c:v>119.54237588557247</c:v>
                </c:pt>
                <c:pt idx="1103">
                  <c:v>119.86428190586979</c:v>
                </c:pt>
                <c:pt idx="1104">
                  <c:v>118.3504738000787</c:v>
                </c:pt>
                <c:pt idx="1105">
                  <c:v>118.74512482059875</c:v>
                </c:pt>
                <c:pt idx="1106">
                  <c:v>119.54237588557247</c:v>
                </c:pt>
                <c:pt idx="1107">
                  <c:v>119.54237588557247</c:v>
                </c:pt>
                <c:pt idx="1108">
                  <c:v>118.5080189985304</c:v>
                </c:pt>
                <c:pt idx="1109">
                  <c:v>116.7977581158097</c:v>
                </c:pt>
                <c:pt idx="1110">
                  <c:v>119.14241665060707</c:v>
                </c:pt>
                <c:pt idx="1111">
                  <c:v>88.124836668593645</c:v>
                </c:pt>
                <c:pt idx="1112">
                  <c:v>87.994180184953095</c:v>
                </c:pt>
                <c:pt idx="1113">
                  <c:v>88.212156763269718</c:v>
                </c:pt>
                <c:pt idx="1114">
                  <c:v>88.212156763269718</c:v>
                </c:pt>
                <c:pt idx="1115">
                  <c:v>87.820573020451491</c:v>
                </c:pt>
                <c:pt idx="1116">
                  <c:v>88.037689277068409</c:v>
                </c:pt>
                <c:pt idx="1117">
                  <c:v>88.212156763269718</c:v>
                </c:pt>
                <c:pt idx="1118">
                  <c:v>88.475158415290551</c:v>
                </c:pt>
                <c:pt idx="1119">
                  <c:v>88.124836668593645</c:v>
                </c:pt>
                <c:pt idx="1120">
                  <c:v>87.994180184953095</c:v>
                </c:pt>
                <c:pt idx="1121">
                  <c:v>127.23036203259608</c:v>
                </c:pt>
                <c:pt idx="1122">
                  <c:v>126.77740182507947</c:v>
                </c:pt>
                <c:pt idx="1123">
                  <c:v>123.52316307671818</c:v>
                </c:pt>
                <c:pt idx="1124">
                  <c:v>127.04879009470312</c:v>
                </c:pt>
                <c:pt idx="1125">
                  <c:v>124.12595368759202</c:v>
                </c:pt>
                <c:pt idx="1126">
                  <c:v>126.32765539593257</c:v>
                </c:pt>
                <c:pt idx="1127">
                  <c:v>127.23036203259608</c:v>
                </c:pt>
                <c:pt idx="1128">
                  <c:v>123.52316307671818</c:v>
                </c:pt>
                <c:pt idx="1129">
                  <c:v>126.77740182507947</c:v>
                </c:pt>
                <c:pt idx="1130">
                  <c:v>126.50717050628379</c:v>
                </c:pt>
                <c:pt idx="1131">
                  <c:v>126.8677356651409</c:v>
                </c:pt>
                <c:pt idx="1132">
                  <c:v>124.38609727880892</c:v>
                </c:pt>
                <c:pt idx="1133">
                  <c:v>124.73465636191426</c:v>
                </c:pt>
                <c:pt idx="1134">
                  <c:v>124.47305429408739</c:v>
                </c:pt>
                <c:pt idx="1135">
                  <c:v>124.6473335797574</c:v>
                </c:pt>
                <c:pt idx="1136">
                  <c:v>124.38609727880892</c:v>
                </c:pt>
                <c:pt idx="1137">
                  <c:v>124.38609727880892</c:v>
                </c:pt>
                <c:pt idx="1138">
                  <c:v>126.59711951946487</c:v>
                </c:pt>
                <c:pt idx="1139">
                  <c:v>123.52316307671818</c:v>
                </c:pt>
                <c:pt idx="1140">
                  <c:v>126.8677356651409</c:v>
                </c:pt>
                <c:pt idx="1141">
                  <c:v>124.56013297589533</c:v>
                </c:pt>
                <c:pt idx="1142">
                  <c:v>126.50717050628379</c:v>
                </c:pt>
                <c:pt idx="1143">
                  <c:v>127.32134276103523</c:v>
                </c:pt>
                <c:pt idx="1144">
                  <c:v>126.41734922239766</c:v>
                </c:pt>
                <c:pt idx="1145">
                  <c:v>123.4375277309433</c:v>
                </c:pt>
                <c:pt idx="1146">
                  <c:v>126.8677356651409</c:v>
                </c:pt>
                <c:pt idx="1147">
                  <c:v>123.86689596446998</c:v>
                </c:pt>
                <c:pt idx="1148">
                  <c:v>124.47305429408739</c:v>
                </c:pt>
                <c:pt idx="1149">
                  <c:v>126.95819832975857</c:v>
                </c:pt>
                <c:pt idx="1150">
                  <c:v>126.68719653458865</c:v>
                </c:pt>
                <c:pt idx="1151">
                  <c:v>124.21254722930701</c:v>
                </c:pt>
                <c:pt idx="1152">
                  <c:v>123.60891732480253</c:v>
                </c:pt>
                <c:pt idx="1153">
                  <c:v>125.26117323938114</c:v>
                </c:pt>
                <c:pt idx="1154">
                  <c:v>126.41734922239766</c:v>
                </c:pt>
                <c:pt idx="1155">
                  <c:v>124.56013297589533</c:v>
                </c:pt>
                <c:pt idx="1156">
                  <c:v>127.23036203259608</c:v>
                </c:pt>
                <c:pt idx="1157">
                  <c:v>126.32765539593257</c:v>
                </c:pt>
                <c:pt idx="1158">
                  <c:v>124.47305429408739</c:v>
                </c:pt>
                <c:pt idx="1159">
                  <c:v>123.7807835198327</c:v>
                </c:pt>
                <c:pt idx="1160">
                  <c:v>124.90966948967051</c:v>
                </c:pt>
                <c:pt idx="1161">
                  <c:v>127.23036203259608</c:v>
                </c:pt>
                <c:pt idx="1162">
                  <c:v>124.38609727880892</c:v>
                </c:pt>
                <c:pt idx="1163">
                  <c:v>126.32765539593257</c:v>
                </c:pt>
                <c:pt idx="1164">
                  <c:v>123.52316307671818</c:v>
                </c:pt>
                <c:pt idx="1165">
                  <c:v>124.47305429408739</c:v>
                </c:pt>
                <c:pt idx="1166">
                  <c:v>127.04879009470312</c:v>
                </c:pt>
                <c:pt idx="1167">
                  <c:v>127.32134276103523</c:v>
                </c:pt>
                <c:pt idx="1168">
                  <c:v>124.56013297589533</c:v>
                </c:pt>
                <c:pt idx="1169">
                  <c:v>126.8677356651409</c:v>
                </c:pt>
                <c:pt idx="1170">
                  <c:v>124.21254722930701</c:v>
                </c:pt>
                <c:pt idx="1171">
                  <c:v>124.47305429408739</c:v>
                </c:pt>
                <c:pt idx="1172">
                  <c:v>123.4375277309433</c:v>
                </c:pt>
                <c:pt idx="1173">
                  <c:v>127.23036203259608</c:v>
                </c:pt>
                <c:pt idx="1174">
                  <c:v>126.8677356651409</c:v>
                </c:pt>
                <c:pt idx="1175">
                  <c:v>126.68719653458865</c:v>
                </c:pt>
                <c:pt idx="1176">
                  <c:v>124.38609727880892</c:v>
                </c:pt>
                <c:pt idx="1177">
                  <c:v>124.56013297589533</c:v>
                </c:pt>
                <c:pt idx="1178">
                  <c:v>124.2992616752488</c:v>
                </c:pt>
                <c:pt idx="1179">
                  <c:v>127.41245370078832</c:v>
                </c:pt>
                <c:pt idx="1180">
                  <c:v>124.56013297589533</c:v>
                </c:pt>
                <c:pt idx="1181">
                  <c:v>125.085174423506</c:v>
                </c:pt>
                <c:pt idx="1182">
                  <c:v>127.04879009470312</c:v>
                </c:pt>
                <c:pt idx="1183">
                  <c:v>124.6473335797574</c:v>
                </c:pt>
                <c:pt idx="1184">
                  <c:v>123.52316307671818</c:v>
                </c:pt>
                <c:pt idx="1185">
                  <c:v>123.86689596446998</c:v>
                </c:pt>
                <c:pt idx="1186">
                  <c:v>126.32765539593257</c:v>
                </c:pt>
                <c:pt idx="1187">
                  <c:v>126.59711951946487</c:v>
                </c:pt>
                <c:pt idx="1188">
                  <c:v>126.50717050628379</c:v>
                </c:pt>
                <c:pt idx="1189">
                  <c:v>125.17311196598503</c:v>
                </c:pt>
                <c:pt idx="1190">
                  <c:v>126.32765539593257</c:v>
                </c:pt>
                <c:pt idx="1191">
                  <c:v>124.6473335797574</c:v>
                </c:pt>
                <c:pt idx="1192">
                  <c:v>124.38609727880892</c:v>
                </c:pt>
                <c:pt idx="1193">
                  <c:v>124.12595368759202</c:v>
                </c:pt>
                <c:pt idx="1194">
                  <c:v>124.9973603513541</c:v>
                </c:pt>
                <c:pt idx="1195">
                  <c:v>127.32134276103523</c:v>
                </c:pt>
                <c:pt idx="1196">
                  <c:v>127.23036203259608</c:v>
                </c:pt>
                <c:pt idx="1197">
                  <c:v>123.60891732480253</c:v>
                </c:pt>
                <c:pt idx="1198">
                  <c:v>124.56013297589533</c:v>
                </c:pt>
                <c:pt idx="1199">
                  <c:v>124.9973603513541</c:v>
                </c:pt>
                <c:pt idx="1200">
                  <c:v>124.12595368759202</c:v>
                </c:pt>
                <c:pt idx="1201">
                  <c:v>124.47305429408739</c:v>
                </c:pt>
                <c:pt idx="1202">
                  <c:v>123.7807835198327</c:v>
                </c:pt>
                <c:pt idx="1203">
                  <c:v>124.38609727880892</c:v>
                </c:pt>
                <c:pt idx="1204">
                  <c:v>126.59711951946487</c:v>
                </c:pt>
                <c:pt idx="1205">
                  <c:v>123.52316307671818</c:v>
                </c:pt>
                <c:pt idx="1206">
                  <c:v>124.6473335797574</c:v>
                </c:pt>
                <c:pt idx="1207">
                  <c:v>123.60891732480253</c:v>
                </c:pt>
                <c:pt idx="1208">
                  <c:v>124.90966948967051</c:v>
                </c:pt>
                <c:pt idx="1209">
                  <c:v>124.38609727880892</c:v>
                </c:pt>
                <c:pt idx="1210">
                  <c:v>177.0882963740959</c:v>
                </c:pt>
                <c:pt idx="1211">
                  <c:v>180.68242151665464</c:v>
                </c:pt>
                <c:pt idx="1212">
                  <c:v>181.60386441895002</c:v>
                </c:pt>
                <c:pt idx="1213">
                  <c:v>178.15143001224698</c:v>
                </c:pt>
                <c:pt idx="1214">
                  <c:v>176.56147365414822</c:v>
                </c:pt>
                <c:pt idx="1215">
                  <c:v>178.68779806349056</c:v>
                </c:pt>
                <c:pt idx="1216">
                  <c:v>179.58895819380453</c:v>
                </c:pt>
                <c:pt idx="1217">
                  <c:v>181.41882473773018</c:v>
                </c:pt>
                <c:pt idx="1218">
                  <c:v>181.78928195117172</c:v>
                </c:pt>
                <c:pt idx="1219">
                  <c:v>#N/A</c:v>
                </c:pt>
                <c:pt idx="1220">
                  <c:v>28.399740199750159</c:v>
                </c:pt>
                <c:pt idx="1221">
                  <c:v>203.3855742079339</c:v>
                </c:pt>
                <c:pt idx="1222">
                  <c:v>202.00110728904781</c:v>
                </c:pt>
                <c:pt idx="1223">
                  <c:v>203.15351333588913</c:v>
                </c:pt>
                <c:pt idx="1224">
                  <c:v>202.00110728904781</c:v>
                </c:pt>
                <c:pt idx="1225">
                  <c:v>204.08494874099068</c:v>
                </c:pt>
                <c:pt idx="1226">
                  <c:v>205.49822721229131</c:v>
                </c:pt>
                <c:pt idx="1227">
                  <c:v>205.73567882860817</c:v>
                </c:pt>
                <c:pt idx="1228">
                  <c:v>205.73567882860817</c:v>
                </c:pt>
                <c:pt idx="1229">
                  <c:v>205.73567882860817</c:v>
                </c:pt>
                <c:pt idx="1230">
                  <c:v>203.3855742079339</c:v>
                </c:pt>
                <c:pt idx="1231">
                  <c:v>142.05017902845947</c:v>
                </c:pt>
                <c:pt idx="1232">
                  <c:v>143.7707035993902</c:v>
                </c:pt>
                <c:pt idx="1233">
                  <c:v>144.82317037461203</c:v>
                </c:pt>
                <c:pt idx="1234">
                  <c:v>143.65470634936003</c:v>
                </c:pt>
                <c:pt idx="1235">
                  <c:v>142.39098167673254</c:v>
                </c:pt>
                <c:pt idx="1236">
                  <c:v>142.50494624757491</c:v>
                </c:pt>
                <c:pt idx="1237">
                  <c:v>144.70546929858781</c:v>
                </c:pt>
                <c:pt idx="1238">
                  <c:v>143.65470634936003</c:v>
                </c:pt>
                <c:pt idx="1239">
                  <c:v>144.00326099615671</c:v>
                </c:pt>
                <c:pt idx="1240">
                  <c:v>#N/A</c:v>
                </c:pt>
                <c:pt idx="1241">
                  <c:v>119.46216935760908</c:v>
                </c:pt>
                <c:pt idx="1242">
                  <c:v>118.42919400411859</c:v>
                </c:pt>
                <c:pt idx="1243">
                  <c:v>118.42919400411859</c:v>
                </c:pt>
                <c:pt idx="1244">
                  <c:v>119.46216935760908</c:v>
                </c:pt>
                <c:pt idx="1245">
                  <c:v>119.62269018671998</c:v>
                </c:pt>
                <c:pt idx="1246">
                  <c:v>116.95119387926684</c:v>
                </c:pt>
                <c:pt idx="1247">
                  <c:v>118.903723174074</c:v>
                </c:pt>
                <c:pt idx="1248">
                  <c:v>119.86428190586979</c:v>
                </c:pt>
                <c:pt idx="1249">
                  <c:v>119.78364297862265</c:v>
                </c:pt>
                <c:pt idx="1250">
                  <c:v>119.54237588557247</c:v>
                </c:pt>
                <c:pt idx="1251">
                  <c:v>150.96270068982358</c:v>
                </c:pt>
                <c:pt idx="1252">
                  <c:v>148.69340388431246</c:v>
                </c:pt>
                <c:pt idx="1253">
                  <c:v>152.25360687923711</c:v>
                </c:pt>
                <c:pt idx="1254">
                  <c:v>150.70714184142633</c:v>
                </c:pt>
                <c:pt idx="1255">
                  <c:v>148.94217320600416</c:v>
                </c:pt>
                <c:pt idx="1256">
                  <c:v>148.94217320600416</c:v>
                </c:pt>
                <c:pt idx="1257">
                  <c:v>148.19834996903694</c:v>
                </c:pt>
                <c:pt idx="1258">
                  <c:v>150.57968661199968</c:v>
                </c:pt>
                <c:pt idx="1259">
                  <c:v>151.34766820351706</c:v>
                </c:pt>
                <c:pt idx="1260">
                  <c:v>151.34766820351706</c:v>
                </c:pt>
                <c:pt idx="1261">
                  <c:v>174.48515922668045</c:v>
                </c:pt>
                <c:pt idx="1262">
                  <c:v>176.38656194770923</c:v>
                </c:pt>
                <c:pt idx="1263">
                  <c:v>174.65631842045374</c:v>
                </c:pt>
                <c:pt idx="1264">
                  <c:v>176.38656194770923</c:v>
                </c:pt>
                <c:pt idx="1265">
                  <c:v>174.14384526305906</c:v>
                </c:pt>
                <c:pt idx="1266">
                  <c:v>173.63437068474556</c:v>
                </c:pt>
                <c:pt idx="1267">
                  <c:v>174.31433516866517</c:v>
                </c:pt>
                <c:pt idx="1268">
                  <c:v>174.99964616799943</c:v>
                </c:pt>
                <c:pt idx="1269">
                  <c:v>174.31433516866517</c:v>
                </c:pt>
                <c:pt idx="1270">
                  <c:v>176.38656194770923</c:v>
                </c:pt>
                <c:pt idx="1271">
                  <c:v>113.37659955986632</c:v>
                </c:pt>
                <c:pt idx="1272">
                  <c:v>114.8391158077233</c:v>
                </c:pt>
                <c:pt idx="1273">
                  <c:v>115.58461522482006</c:v>
                </c:pt>
                <c:pt idx="1274">
                  <c:v>115.50963000638367</c:v>
                </c:pt>
                <c:pt idx="1275">
                  <c:v>116.03657900773705</c:v>
                </c:pt>
                <c:pt idx="1276">
                  <c:v>115.73487810965973</c:v>
                </c:pt>
                <c:pt idx="1277">
                  <c:v>116.11225016825004</c:v>
                </c:pt>
                <c:pt idx="1278">
                  <c:v>113.08855511066848</c:v>
                </c:pt>
                <c:pt idx="1279">
                  <c:v>114.8391158077233</c:v>
                </c:pt>
                <c:pt idx="1280">
                  <c:v>113.23239415122563</c:v>
                </c:pt>
                <c:pt idx="1281">
                  <c:v>131.26366821189708</c:v>
                </c:pt>
                <c:pt idx="1282">
                  <c:v>133.72837666512447</c:v>
                </c:pt>
                <c:pt idx="1283">
                  <c:v>132.6325951705561</c:v>
                </c:pt>
                <c:pt idx="1284">
                  <c:v>132.23856830497198</c:v>
                </c:pt>
                <c:pt idx="1285">
                  <c:v>133.62801253647467</c:v>
                </c:pt>
                <c:pt idx="1286">
                  <c:v>133.72837666512447</c:v>
                </c:pt>
                <c:pt idx="1287">
                  <c:v>133.52779894287823</c:v>
                </c:pt>
                <c:pt idx="1288">
                  <c:v>130.78158879767776</c:v>
                </c:pt>
                <c:pt idx="1289">
                  <c:v>132.33685537433331</c:v>
                </c:pt>
                <c:pt idx="1290">
                  <c:v>133.72837666512447</c:v>
                </c:pt>
                <c:pt idx="1291">
                  <c:v>105.51550521739543</c:v>
                </c:pt>
                <c:pt idx="1292">
                  <c:v>105.14165316351645</c:v>
                </c:pt>
                <c:pt idx="1293">
                  <c:v>103.9750717108767</c:v>
                </c:pt>
                <c:pt idx="1294">
                  <c:v>105.2659758122112</c:v>
                </c:pt>
                <c:pt idx="1295">
                  <c:v>106.33470932232544</c:v>
                </c:pt>
                <c:pt idx="1296">
                  <c:v>105.64071407211922</c:v>
                </c:pt>
                <c:pt idx="1297">
                  <c:v>103.9750717108767</c:v>
                </c:pt>
                <c:pt idx="1298">
                  <c:v>105.95504013253735</c:v>
                </c:pt>
                <c:pt idx="1299">
                  <c:v>105.2659758122112</c:v>
                </c:pt>
                <c:pt idx="1300">
                  <c:v>105.45301202535843</c:v>
                </c:pt>
                <c:pt idx="1301">
                  <c:v>138.62177211405509</c:v>
                </c:pt>
                <c:pt idx="1302">
                  <c:v>138.83795788002794</c:v>
                </c:pt>
                <c:pt idx="1303">
                  <c:v>136.81102047590656</c:v>
                </c:pt>
                <c:pt idx="1304">
                  <c:v>136.91622476223287</c:v>
                </c:pt>
                <c:pt idx="1305">
                  <c:v>138.51393150318336</c:v>
                </c:pt>
                <c:pt idx="1306">
                  <c:v>138.40625855078233</c:v>
                </c:pt>
                <c:pt idx="1307">
                  <c:v>138.19141405988054</c:v>
                </c:pt>
                <c:pt idx="1308">
                  <c:v>138.19141405988054</c:v>
                </c:pt>
                <c:pt idx="1309">
                  <c:v>135.76780191424336</c:v>
                </c:pt>
                <c:pt idx="1310">
                  <c:v>138.19141405988054</c:v>
                </c:pt>
                <c:pt idx="1311">
                  <c:v>167.7453101093617</c:v>
                </c:pt>
                <c:pt idx="1312">
                  <c:v>169.34070867160216</c:v>
                </c:pt>
                <c:pt idx="1313">
                  <c:v>169.1798044909315</c:v>
                </c:pt>
                <c:pt idx="1314">
                  <c:v>171.4606637699917</c:v>
                </c:pt>
                <c:pt idx="1315">
                  <c:v>169.34070867160216</c:v>
                </c:pt>
                <c:pt idx="1316">
                  <c:v>167.7453101093617</c:v>
                </c:pt>
                <c:pt idx="1317">
                  <c:v>171.6259378927968</c:v>
                </c:pt>
                <c:pt idx="1318">
                  <c:v>168.53923394974785</c:v>
                </c:pt>
                <c:pt idx="1319">
                  <c:v>169.34070867160216</c:v>
                </c:pt>
                <c:pt idx="1320">
                  <c:v>167.11553623318991</c:v>
                </c:pt>
                <c:pt idx="1321">
                  <c:v>192.18921626195987</c:v>
                </c:pt>
                <c:pt idx="1322">
                  <c:v>192.39689139774725</c:v>
                </c:pt>
                <c:pt idx="1323">
                  <c:v>192.60501583675165</c:v>
                </c:pt>
                <c:pt idx="1324">
                  <c:v>193.86328002508623</c:v>
                </c:pt>
                <c:pt idx="1325">
                  <c:v>192.60501583675165</c:v>
                </c:pt>
                <c:pt idx="1326">
                  <c:v>193.86328002508623</c:v>
                </c:pt>
                <c:pt idx="1327">
                  <c:v>194.07459081436008</c:v>
                </c:pt>
                <c:pt idx="1328">
                  <c:v>191.98198897601117</c:v>
                </c:pt>
                <c:pt idx="1329">
                  <c:v>192.81359103864713</c:v>
                </c:pt>
                <c:pt idx="1330">
                  <c:v>0</c:v>
                </c:pt>
                <c:pt idx="1331">
                  <c:v>135.97517091380078</c:v>
                </c:pt>
                <c:pt idx="1332">
                  <c:v>136.81102047590656</c:v>
                </c:pt>
                <c:pt idx="1333">
                  <c:v>135.66435441988611</c:v>
                </c:pt>
                <c:pt idx="1334">
                  <c:v>136.91622476223287</c:v>
                </c:pt>
                <c:pt idx="1335">
                  <c:v>136.81102047590656</c:v>
                </c:pt>
                <c:pt idx="1336">
                  <c:v>137.12711947949526</c:v>
                </c:pt>
                <c:pt idx="1337">
                  <c:v>136.91622476223287</c:v>
                </c:pt>
                <c:pt idx="1338">
                  <c:v>134.33374175363204</c:v>
                </c:pt>
                <c:pt idx="1339">
                  <c:v>137.33866488948129</c:v>
                </c:pt>
                <c:pt idx="1340">
                  <c:v>134.84241520956778</c:v>
                </c:pt>
                <c:pt idx="1341">
                  <c:v>134.13134533445029</c:v>
                </c:pt>
                <c:pt idx="1342">
                  <c:v>137.12711947949526</c:v>
                </c:pt>
                <c:pt idx="1343">
                  <c:v>133.62801253647467</c:v>
                </c:pt>
                <c:pt idx="1344">
                  <c:v>134.33374175363204</c:v>
                </c:pt>
                <c:pt idx="1345">
                  <c:v>134.94461253024031</c:v>
                </c:pt>
                <c:pt idx="1346">
                  <c:v>135.76780191424336</c:v>
                </c:pt>
                <c:pt idx="1347">
                  <c:v>136.70597774010466</c:v>
                </c:pt>
                <c:pt idx="1348">
                  <c:v>134.23246725048855</c:v>
                </c:pt>
                <c:pt idx="1349">
                  <c:v>136.70597774010466</c:v>
                </c:pt>
                <c:pt idx="1350">
                  <c:v>134.43516918950914</c:v>
                </c:pt>
                <c:pt idx="1351">
                  <c:v>139.81919725591942</c:v>
                </c:pt>
                <c:pt idx="1352">
                  <c:v>139.70948626525387</c:v>
                </c:pt>
                <c:pt idx="1353">
                  <c:v>140.7031274695124</c:v>
                </c:pt>
                <c:pt idx="1354">
                  <c:v>141.14929698945326</c:v>
                </c:pt>
                <c:pt idx="1355">
                  <c:v>141.93694038417385</c:v>
                </c:pt>
                <c:pt idx="1356">
                  <c:v>138.51393150318336</c:v>
                </c:pt>
                <c:pt idx="1357">
                  <c:v>141.93694038417385</c:v>
                </c:pt>
                <c:pt idx="1358">
                  <c:v>138.51393150318336</c:v>
                </c:pt>
                <c:pt idx="1359">
                  <c:v>141.82388213778205</c:v>
                </c:pt>
                <c:pt idx="1360">
                  <c:v>140.92585908857779</c:v>
                </c:pt>
                <c:pt idx="1361">
                  <c:v>162.24261731022972</c:v>
                </c:pt>
                <c:pt idx="1362">
                  <c:v>164.03629154106383</c:v>
                </c:pt>
                <c:pt idx="1363">
                  <c:v>166.64630037288291</c:v>
                </c:pt>
                <c:pt idx="1364">
                  <c:v>166.3349376700248</c:v>
                </c:pt>
                <c:pt idx="1365">
                  <c:v>167.58742206560046</c:v>
                </c:pt>
                <c:pt idx="1366">
                  <c:v>167.58742206560046</c:v>
                </c:pt>
                <c:pt idx="1367">
                  <c:v>164.03629154106383</c:v>
                </c:pt>
                <c:pt idx="1368">
                  <c:v>167.58742206560046</c:v>
                </c:pt>
                <c:pt idx="1369">
                  <c:v>162.53883399425982</c:v>
                </c:pt>
                <c:pt idx="1370">
                  <c:v>163.88530529292214</c:v>
                </c:pt>
                <c:pt idx="1371">
                  <c:v>85.624458986877201</c:v>
                </c:pt>
                <c:pt idx="1372">
                  <c:v>87.561442920146845</c:v>
                </c:pt>
                <c:pt idx="1373">
                  <c:v>85.583301929599244</c:v>
                </c:pt>
                <c:pt idx="1374">
                  <c:v>84.406721809472884</c:v>
                </c:pt>
                <c:pt idx="1375">
                  <c:v>85.706891970471233</c:v>
                </c:pt>
                <c:pt idx="1376">
                  <c:v>86.330235372608641</c:v>
                </c:pt>
                <c:pt idx="1377">
                  <c:v>87.561442920146845</c:v>
                </c:pt>
                <c:pt idx="1378">
                  <c:v>86.288397194576817</c:v>
                </c:pt>
                <c:pt idx="1379">
                  <c:v>85.830839477987212</c:v>
                </c:pt>
                <c:pt idx="1380">
                  <c:v>84.406721809472884</c:v>
                </c:pt>
                <c:pt idx="1381">
                  <c:v>144.35351117856516</c:v>
                </c:pt>
                <c:pt idx="1382">
                  <c:v>143.42327247887923</c:v>
                </c:pt>
                <c:pt idx="1383">
                  <c:v>145.05914787947518</c:v>
                </c:pt>
                <c:pt idx="1384">
                  <c:v>145.29589565149269</c:v>
                </c:pt>
                <c:pt idx="1385">
                  <c:v>143.42327247887923</c:v>
                </c:pt>
                <c:pt idx="1386">
                  <c:v>144.82317037461203</c:v>
                </c:pt>
                <c:pt idx="1387">
                  <c:v>147.584148961566</c:v>
                </c:pt>
                <c:pt idx="1388">
                  <c:v>129.45041267034645</c:v>
                </c:pt>
                <c:pt idx="1389">
                  <c:v>145.05914787947518</c:v>
                </c:pt>
                <c:pt idx="1390">
                  <c:v>143.88688833002541</c:v>
                </c:pt>
                <c:pt idx="1391">
                  <c:v>157.08947691612732</c:v>
                </c:pt>
                <c:pt idx="1392">
                  <c:v>169.01920579591277</c:v>
                </c:pt>
                <c:pt idx="1393">
                  <c:v>161.50677774230064</c:v>
                </c:pt>
                <c:pt idx="1394">
                  <c:v>170.96674578849121</c:v>
                </c:pt>
                <c:pt idx="1395">
                  <c:v>169.98739774992552</c:v>
                </c:pt>
                <c:pt idx="1396">
                  <c:v>170.63904499766156</c:v>
                </c:pt>
                <c:pt idx="1397">
                  <c:v>172.62431260616307</c:v>
                </c:pt>
                <c:pt idx="1398">
                  <c:v>169.98739774992552</c:v>
                </c:pt>
                <c:pt idx="1399">
                  <c:v>172.62431260616307</c:v>
                </c:pt>
                <c:pt idx="1400">
                  <c:v>169.50191921038203</c:v>
                </c:pt>
                <c:pt idx="1401">
                  <c:v>82.682081440231229</c:v>
                </c:pt>
                <c:pt idx="1402">
                  <c:v>82.452348580552666</c:v>
                </c:pt>
                <c:pt idx="1403">
                  <c:v>83.613959027571681</c:v>
                </c:pt>
                <c:pt idx="1404">
                  <c:v>82.605361709392824</c:v>
                </c:pt>
                <c:pt idx="1405">
                  <c:v>84.326769699426748</c:v>
                </c:pt>
                <c:pt idx="1406">
                  <c:v>84.087819585233433</c:v>
                </c:pt>
                <c:pt idx="1407">
                  <c:v>82.33796022256422</c:v>
                </c:pt>
                <c:pt idx="1408">
                  <c:v>84.008470193901005</c:v>
                </c:pt>
                <c:pt idx="1409">
                  <c:v>84.286850416960178</c:v>
                </c:pt>
                <c:pt idx="1410">
                  <c:v>84.286850416960178</c:v>
                </c:pt>
                <c:pt idx="1411">
                  <c:v>#N/A</c:v>
                </c:pt>
                <c:pt idx="1412">
                  <c:v>#N/A</c:v>
                </c:pt>
                <c:pt idx="1413">
                  <c:v>110.08205599988131</c:v>
                </c:pt>
                <c:pt idx="1414">
                  <c:v>106.78111011423555</c:v>
                </c:pt>
                <c:pt idx="1415">
                  <c:v>#N/A</c:v>
                </c:pt>
                <c:pt idx="1416">
                  <c:v>109.00376630309677</c:v>
                </c:pt>
                <c:pt idx="1417">
                  <c:v>#N/A</c:v>
                </c:pt>
                <c:pt idx="1418">
                  <c:v>#N/A</c:v>
                </c:pt>
                <c:pt idx="1419">
                  <c:v>109.81048850645604</c:v>
                </c:pt>
                <c:pt idx="1420">
                  <c:v>#N/A</c:v>
                </c:pt>
                <c:pt idx="1421">
                  <c:v>109.87825468763883</c:v>
                </c:pt>
                <c:pt idx="1422">
                  <c:v>100.91079735574962</c:v>
                </c:pt>
                <c:pt idx="1423">
                  <c:v>102.00926761970676</c:v>
                </c:pt>
                <c:pt idx="1424">
                  <c:v>102.36113857857049</c:v>
                </c:pt>
                <c:pt idx="1425">
                  <c:v>100.22913345402472</c:v>
                </c:pt>
                <c:pt idx="1426">
                  <c:v>102.4789689610874</c:v>
                </c:pt>
                <c:pt idx="1427">
                  <c:v>101.08266455929041</c:v>
                </c:pt>
                <c:pt idx="1428">
                  <c:v>100.28558683182462</c:v>
                </c:pt>
                <c:pt idx="1429">
                  <c:v>102.00926761970676</c:v>
                </c:pt>
                <c:pt idx="1430">
                  <c:v>101.08266455929041</c:v>
                </c:pt>
                <c:pt idx="1431">
                  <c:v>100.00395409653386</c:v>
                </c:pt>
                <c:pt idx="1432">
                  <c:v>#N/A</c:v>
                </c:pt>
                <c:pt idx="1433">
                  <c:v>#N/A</c:v>
                </c:pt>
                <c:pt idx="1434">
                  <c:v>125.43766802495647</c:v>
                </c:pt>
                <c:pt idx="1435">
                  <c:v>#N/A</c:v>
                </c:pt>
                <c:pt idx="1436">
                  <c:v>127.13951123653274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126.8677356651409</c:v>
                </c:pt>
                <c:pt idx="1441">
                  <c:v>#N/A</c:v>
                </c:pt>
                <c:pt idx="1442">
                  <c:v>#N/A</c:v>
                </c:pt>
                <c:pt idx="1443">
                  <c:v>118.74512482059875</c:v>
                </c:pt>
                <c:pt idx="1444">
                  <c:v>120.75852938623146</c:v>
                </c:pt>
                <c:pt idx="1445">
                  <c:v>118.58694899269496</c:v>
                </c:pt>
                <c:pt idx="1446">
                  <c:v>120.5133231174091</c:v>
                </c:pt>
                <c:pt idx="1447">
                  <c:v>118.3504738000787</c:v>
                </c:pt>
                <c:pt idx="1448">
                  <c:v>118.42919400411859</c:v>
                </c:pt>
                <c:pt idx="1449">
                  <c:v>118.82437107589797</c:v>
                </c:pt>
                <c:pt idx="1450">
                  <c:v>120.43180883530661</c:v>
                </c:pt>
                <c:pt idx="1451">
                  <c:v>119.22219424788008</c:v>
                </c:pt>
                <c:pt idx="1452">
                  <c:v>121.00473552294636</c:v>
                </c:pt>
                <c:pt idx="1453">
                  <c:v>#N/A</c:v>
                </c:pt>
                <c:pt idx="1454">
                  <c:v>146.97501799523212</c:v>
                </c:pt>
                <c:pt idx="1455">
                  <c:v>146.97501799523212</c:v>
                </c:pt>
                <c:pt idx="1456">
                  <c:v>146.97501799523212</c:v>
                </c:pt>
                <c:pt idx="1457">
                  <c:v>146.97501799523212</c:v>
                </c:pt>
                <c:pt idx="1458">
                  <c:v>143.30783495595736</c:v>
                </c:pt>
                <c:pt idx="1459">
                  <c:v>142.50494624757491</c:v>
                </c:pt>
                <c:pt idx="1460">
                  <c:v>146.37089455062019</c:v>
                </c:pt>
                <c:pt idx="1461">
                  <c:v>146.97501799523212</c:v>
                </c:pt>
                <c:pt idx="1462">
                  <c:v>144.00326099615671</c:v>
                </c:pt>
                <c:pt idx="1463">
                  <c:v>143.42327247887923</c:v>
                </c:pt>
                <c:pt idx="1464">
                  <c:v>171.95744384952366</c:v>
                </c:pt>
                <c:pt idx="1465">
                  <c:v>170.14984251246142</c:v>
                </c:pt>
                <c:pt idx="1466">
                  <c:v>171.95744384952366</c:v>
                </c:pt>
                <c:pt idx="1467">
                  <c:v>168.22076430039905</c:v>
                </c:pt>
                <c:pt idx="1468">
                  <c:v>168.53923394974785</c:v>
                </c:pt>
                <c:pt idx="1469">
                  <c:v>167.42983096239345</c:v>
                </c:pt>
                <c:pt idx="1470">
                  <c:v>170.31259804559264</c:v>
                </c:pt>
                <c:pt idx="1471">
                  <c:v>171.95744384952366</c:v>
                </c:pt>
                <c:pt idx="1472">
                  <c:v>168.37984853872399</c:v>
                </c:pt>
                <c:pt idx="1473">
                  <c:v>170.14984251246142</c:v>
                </c:pt>
                <c:pt idx="1474">
                  <c:v>#N/A</c:v>
                </c:pt>
                <c:pt idx="1475">
                  <c:v>#N/A</c:v>
                </c:pt>
                <c:pt idx="1476">
                  <c:v>195.78180666613889</c:v>
                </c:pt>
                <c:pt idx="1477">
                  <c:v>#N/A</c:v>
                </c:pt>
                <c:pt idx="1478">
                  <c:v>#N/A</c:v>
                </c:pt>
                <c:pt idx="1479">
                  <c:v>196.21331405548847</c:v>
                </c:pt>
                <c:pt idx="1480">
                  <c:v>195.78180666613889</c:v>
                </c:pt>
                <c:pt idx="1481">
                  <c:v>191.77520809278442</c:v>
                </c:pt>
                <c:pt idx="1482">
                  <c:v>#N/A</c:v>
                </c:pt>
                <c:pt idx="1483">
                  <c:v>196.21331405548847</c:v>
                </c:pt>
                <c:pt idx="1484">
                  <c:v>192.18921626195987</c:v>
                </c:pt>
                <c:pt idx="1485">
                  <c:v>#N/A</c:v>
                </c:pt>
                <c:pt idx="1486">
                  <c:v>#N/A</c:v>
                </c:pt>
                <c:pt idx="1487">
                  <c:v>139.3813839014523</c:v>
                </c:pt>
                <c:pt idx="1488">
                  <c:v>142.61909339074938</c:v>
                </c:pt>
                <c:pt idx="1489">
                  <c:v>141.93694038417385</c:v>
                </c:pt>
                <c:pt idx="1490">
                  <c:v>141.5983051170958</c:v>
                </c:pt>
                <c:pt idx="1491">
                  <c:v>142.05017902845947</c:v>
                </c:pt>
                <c:pt idx="1492">
                  <c:v>142.96263465207252</c:v>
                </c:pt>
                <c:pt idx="1493">
                  <c:v>141.5983051170958</c:v>
                </c:pt>
                <c:pt idx="1494">
                  <c:v>140.14936651469736</c:v>
                </c:pt>
                <c:pt idx="1495">
                  <c:v>139.3813839014523</c:v>
                </c:pt>
                <c:pt idx="1496">
                  <c:v>141.14929698945326</c:v>
                </c:pt>
                <c:pt idx="1497">
                  <c:v>169.01920579591277</c:v>
                </c:pt>
                <c:pt idx="1498">
                  <c:v>166.80241926417796</c:v>
                </c:pt>
                <c:pt idx="1499">
                  <c:v>167.9034959337327</c:v>
                </c:pt>
                <c:pt idx="1500">
                  <c:v>169.01920579591277</c:v>
                </c:pt>
                <c:pt idx="1501">
                  <c:v>163.43400964906485</c:v>
                </c:pt>
                <c:pt idx="1502">
                  <c:v>163.73459673800295</c:v>
                </c:pt>
                <c:pt idx="1503">
                  <c:v>169.01920579591277</c:v>
                </c:pt>
                <c:pt idx="1504">
                  <c:v>168.22076430039905</c:v>
                </c:pt>
                <c:pt idx="1505">
                  <c:v>169.01920579591277</c:v>
                </c:pt>
                <c:pt idx="1506">
                  <c:v>169.01920579591277</c:v>
                </c:pt>
                <c:pt idx="1507">
                  <c:v>154.90280416762366</c:v>
                </c:pt>
                <c:pt idx="1508">
                  <c:v>155.85193692053446</c:v>
                </c:pt>
                <c:pt idx="1509">
                  <c:v>153.30233711487199</c:v>
                </c:pt>
                <c:pt idx="1510">
                  <c:v>152.77617226916715</c:v>
                </c:pt>
                <c:pt idx="1511">
                  <c:v>156.12525779704535</c:v>
                </c:pt>
                <c:pt idx="1512">
                  <c:v>153.30233711487199</c:v>
                </c:pt>
                <c:pt idx="1513">
                  <c:v>153.56678097551216</c:v>
                </c:pt>
                <c:pt idx="1514">
                  <c:v>153.43444510320296</c:v>
                </c:pt>
                <c:pt idx="1515">
                  <c:v>153.83213873471615</c:v>
                </c:pt>
                <c:pt idx="1516">
                  <c:v>153.03880243967848</c:v>
                </c:pt>
                <c:pt idx="1517">
                  <c:v>177.7956366483196</c:v>
                </c:pt>
                <c:pt idx="1518">
                  <c:v>179.95197244479658</c:v>
                </c:pt>
                <c:pt idx="1519">
                  <c:v>178.50865021374892</c:v>
                </c:pt>
                <c:pt idx="1520">
                  <c:v>179.58895819380453</c:v>
                </c:pt>
                <c:pt idx="1521">
                  <c:v>180.31645723452351</c:v>
                </c:pt>
                <c:pt idx="1522">
                  <c:v>178.32986122239672</c:v>
                </c:pt>
                <c:pt idx="1523">
                  <c:v>178.15143001224698</c:v>
                </c:pt>
                <c:pt idx="1524">
                  <c:v>177.0882963740959</c:v>
                </c:pt>
                <c:pt idx="1525">
                  <c:v>178.50865021374892</c:v>
                </c:pt>
                <c:pt idx="1526">
                  <c:v>181.04987431769558</c:v>
                </c:pt>
                <c:pt idx="1527">
                  <c:v>161.21430744491286</c:v>
                </c:pt>
                <c:pt idx="1528">
                  <c:v>162.39059057014023</c:v>
                </c:pt>
                <c:pt idx="1529">
                  <c:v>161.50677774230064</c:v>
                </c:pt>
                <c:pt idx="1530">
                  <c:v>159.91119349901928</c:v>
                </c:pt>
                <c:pt idx="1531">
                  <c:v>158.77042923690422</c:v>
                </c:pt>
                <c:pt idx="1532">
                  <c:v>160.0549426841371</c:v>
                </c:pt>
                <c:pt idx="1533">
                  <c:v>159.19630339618323</c:v>
                </c:pt>
                <c:pt idx="1534">
                  <c:v>159.62446836741279</c:v>
                </c:pt>
                <c:pt idx="1535">
                  <c:v>161.94747833426717</c:v>
                </c:pt>
                <c:pt idx="1536">
                  <c:v>158.77042923690422</c:v>
                </c:pt>
                <c:pt idx="1537">
                  <c:v>186.55099577549791</c:v>
                </c:pt>
                <c:pt idx="1538">
                  <c:v>185.00033249102273</c:v>
                </c:pt>
                <c:pt idx="1539">
                  <c:v>183.2863648716534</c:v>
                </c:pt>
                <c:pt idx="1540">
                  <c:v>186.55099577549791</c:v>
                </c:pt>
                <c:pt idx="1541">
                  <c:v>182.1612552075234</c:v>
                </c:pt>
                <c:pt idx="1542">
                  <c:v>182.90978722704824</c:v>
                </c:pt>
                <c:pt idx="1543">
                  <c:v>184.04419121964131</c:v>
                </c:pt>
                <c:pt idx="1544">
                  <c:v>186.55099577549791</c:v>
                </c:pt>
                <c:pt idx="1545">
                  <c:v>185.00033249102273</c:v>
                </c:pt>
                <c:pt idx="1546">
                  <c:v>182.34781326298196</c:v>
                </c:pt>
                <c:pt idx="1547">
                  <c:v>127.59506733398689</c:v>
                </c:pt>
                <c:pt idx="1548">
                  <c:v>127.41245370078832</c:v>
                </c:pt>
                <c:pt idx="1549">
                  <c:v>127.68657058931522</c:v>
                </c:pt>
                <c:pt idx="1550">
                  <c:v>129.35636486219443</c:v>
                </c:pt>
                <c:pt idx="1551">
                  <c:v>129.26245360932521</c:v>
                </c:pt>
                <c:pt idx="1552">
                  <c:v>129.26245360932521</c:v>
                </c:pt>
                <c:pt idx="1553">
                  <c:v>128.70183717016812</c:v>
                </c:pt>
                <c:pt idx="1554">
                  <c:v>129.26245360932521</c:v>
                </c:pt>
                <c:pt idx="1555">
                  <c:v>126.32765539593257</c:v>
                </c:pt>
                <c:pt idx="1556">
                  <c:v>128.88816821964454</c:v>
                </c:pt>
                <c:pt idx="1557">
                  <c:v>153.96516180804403</c:v>
                </c:pt>
                <c:pt idx="1558">
                  <c:v>152.77617226916715</c:v>
                </c:pt>
                <c:pt idx="1559">
                  <c:v>153.83213873471615</c:v>
                </c:pt>
                <c:pt idx="1560">
                  <c:v>151.99366245757329</c:v>
                </c:pt>
                <c:pt idx="1561">
                  <c:v>152.64519491920663</c:v>
                </c:pt>
                <c:pt idx="1562">
                  <c:v>152.9073745826291</c:v>
                </c:pt>
                <c:pt idx="1563">
                  <c:v>152.64519491920663</c:v>
                </c:pt>
                <c:pt idx="1564">
                  <c:v>154.098415138234</c:v>
                </c:pt>
                <c:pt idx="1565">
                  <c:v>154.098415138234</c:v>
                </c:pt>
                <c:pt idx="1566">
                  <c:v>151.47642739009999</c:v>
                </c:pt>
                <c:pt idx="1567">
                  <c:v>123.26661275850989</c:v>
                </c:pt>
                <c:pt idx="1568">
                  <c:v>120.67668316804841</c:v>
                </c:pt>
                <c:pt idx="1569">
                  <c:v>120.02588591859957</c:v>
                </c:pt>
                <c:pt idx="1570">
                  <c:v>122.33497683162112</c:v>
                </c:pt>
                <c:pt idx="1571">
                  <c:v>122.84138890268741</c:v>
                </c:pt>
                <c:pt idx="1572">
                  <c:v>120.35040474993106</c:v>
                </c:pt>
                <c:pt idx="1573">
                  <c:v>120.10685144411347</c:v>
                </c:pt>
                <c:pt idx="1574">
                  <c:v>122.84138890268741</c:v>
                </c:pt>
                <c:pt idx="1575">
                  <c:v>120.5133231174091</c:v>
                </c:pt>
                <c:pt idx="1576">
                  <c:v>120.35040474993106</c:v>
                </c:pt>
                <c:pt idx="1577">
                  <c:v>120.59494782015018</c:v>
                </c:pt>
                <c:pt idx="1578">
                  <c:v>118.903723174074</c:v>
                </c:pt>
                <c:pt idx="1579">
                  <c:v>119.14241665060707</c:v>
                </c:pt>
                <c:pt idx="1580">
                  <c:v>119.70311247841919</c:v>
                </c:pt>
                <c:pt idx="1581">
                  <c:v>120.43180883530661</c:v>
                </c:pt>
                <c:pt idx="1582">
                  <c:v>118.903723174074</c:v>
                </c:pt>
                <c:pt idx="1583">
                  <c:v>120.59494782015018</c:v>
                </c:pt>
                <c:pt idx="1584">
                  <c:v>120.59494782015018</c:v>
                </c:pt>
                <c:pt idx="1585">
                  <c:v>120.59494782015018</c:v>
                </c:pt>
                <c:pt idx="1586">
                  <c:v>119.06274574838575</c:v>
                </c:pt>
                <c:pt idx="1587">
                  <c:v>172.29023293259743</c:v>
                </c:pt>
                <c:pt idx="1588">
                  <c:v>167.58742206560046</c:v>
                </c:pt>
                <c:pt idx="1589">
                  <c:v>171.95744384952366</c:v>
                </c:pt>
                <c:pt idx="1590">
                  <c:v>169.01920579591277</c:v>
                </c:pt>
                <c:pt idx="1591">
                  <c:v>169.34070867160216</c:v>
                </c:pt>
                <c:pt idx="1592">
                  <c:v>169.82526286874113</c:v>
                </c:pt>
                <c:pt idx="1593">
                  <c:v>170.31259804559264</c:v>
                </c:pt>
                <c:pt idx="1594">
                  <c:v>171.4606637699917</c:v>
                </c:pt>
                <c:pt idx="1595">
                  <c:v>170.31259804559264</c:v>
                </c:pt>
                <c:pt idx="1596">
                  <c:v>172.29023293259743</c:v>
                </c:pt>
                <c:pt idx="1597">
                  <c:v>167.58742206560046</c:v>
                </c:pt>
                <c:pt idx="1598">
                  <c:v>168.06198038194051</c:v>
                </c:pt>
                <c:pt idx="1599">
                  <c:v>167.7453101093617</c:v>
                </c:pt>
                <c:pt idx="1600">
                  <c:v>167.9034959337327</c:v>
                </c:pt>
                <c:pt idx="1601">
                  <c:v>166.49047344758714</c:v>
                </c:pt>
                <c:pt idx="1602">
                  <c:v>165.25427126723542</c:v>
                </c:pt>
                <c:pt idx="1603">
                  <c:v>163.73459673800295</c:v>
                </c:pt>
                <c:pt idx="1604">
                  <c:v>168.22076430039905</c:v>
                </c:pt>
                <c:pt idx="1605">
                  <c:v>165.10103557757932</c:v>
                </c:pt>
                <c:pt idx="1606">
                  <c:v>168.06198038194051</c:v>
                </c:pt>
                <c:pt idx="1607">
                  <c:v>159.33876960745712</c:v>
                </c:pt>
                <c:pt idx="1608">
                  <c:v>158.48777674127138</c:v>
                </c:pt>
                <c:pt idx="1609">
                  <c:v>157.36715949345606</c:v>
                </c:pt>
                <c:pt idx="1610">
                  <c:v>158.34682755382275</c:v>
                </c:pt>
                <c:pt idx="1611">
                  <c:v>160.48774508036541</c:v>
                </c:pt>
                <c:pt idx="1612">
                  <c:v>160.3432177747039</c:v>
                </c:pt>
                <c:pt idx="1613">
                  <c:v>159.91119349901928</c:v>
                </c:pt>
                <c:pt idx="1614">
                  <c:v>159.62446836741279</c:v>
                </c:pt>
                <c:pt idx="1615">
                  <c:v>160.77758273194203</c:v>
                </c:pt>
                <c:pt idx="1616">
                  <c:v>156.3995390150663</c:v>
                </c:pt>
                <c:pt idx="1617">
                  <c:v>152.77617226916715</c:v>
                </c:pt>
                <c:pt idx="1618">
                  <c:v>156.53704133521828</c:v>
                </c:pt>
                <c:pt idx="1619">
                  <c:v>155.17280326851613</c:v>
                </c:pt>
                <c:pt idx="1620">
                  <c:v>156.53704133521828</c:v>
                </c:pt>
                <c:pt idx="1621">
                  <c:v>155.85193692053446</c:v>
                </c:pt>
                <c:pt idx="1622">
                  <c:v>155.44374524196988</c:v>
                </c:pt>
                <c:pt idx="1623">
                  <c:v>-48.573710813712914</c:v>
                </c:pt>
                <c:pt idx="1624">
                  <c:v>153.43444510320296</c:v>
                </c:pt>
                <c:pt idx="1625">
                  <c:v>155.17280326851613</c:v>
                </c:pt>
                <c:pt idx="1626">
                  <c:v>154.36561496473135</c:v>
                </c:pt>
                <c:pt idx="1627">
                  <c:v>131.8468756664534</c:v>
                </c:pt>
                <c:pt idx="1628">
                  <c:v>128.79493530242357</c:v>
                </c:pt>
                <c:pt idx="1629">
                  <c:v>130.87772119444412</c:v>
                </c:pt>
                <c:pt idx="1630">
                  <c:v>131.8468756664534</c:v>
                </c:pt>
                <c:pt idx="1631">
                  <c:v>129.45041267034645</c:v>
                </c:pt>
                <c:pt idx="1632">
                  <c:v>128.88816821964454</c:v>
                </c:pt>
                <c:pt idx="1633">
                  <c:v>128.88816821964454</c:v>
                </c:pt>
                <c:pt idx="1634">
                  <c:v>128.14606256369507</c:v>
                </c:pt>
                <c:pt idx="1635">
                  <c:v>129.07503958150892</c:v>
                </c:pt>
                <c:pt idx="1636">
                  <c:v>131.8468756664534</c:v>
                </c:pt>
                <c:pt idx="1637">
                  <c:v>128.60887353080543</c:v>
                </c:pt>
                <c:pt idx="1638">
                  <c:v>128.51604409310599</c:v>
                </c:pt>
                <c:pt idx="1639">
                  <c:v>127.04879009470312</c:v>
                </c:pt>
                <c:pt idx="1640">
                  <c:v>126.68719653458865</c:v>
                </c:pt>
                <c:pt idx="1641">
                  <c:v>127.68657058931522</c:v>
                </c:pt>
                <c:pt idx="1642">
                  <c:v>126.50717050628379</c:v>
                </c:pt>
                <c:pt idx="1643">
                  <c:v>126.95819832975857</c:v>
                </c:pt>
                <c:pt idx="1644">
                  <c:v>127.32134276103523</c:v>
                </c:pt>
                <c:pt idx="1645">
                  <c:v>126.68719653458865</c:v>
                </c:pt>
                <c:pt idx="1646">
                  <c:v>126.32765539593257</c:v>
                </c:pt>
                <c:pt idx="1647">
                  <c:v>144.23657196184155</c:v>
                </c:pt>
                <c:pt idx="1648">
                  <c:v>141.82388213778205</c:v>
                </c:pt>
                <c:pt idx="1649">
                  <c:v>144.00326099615671</c:v>
                </c:pt>
                <c:pt idx="1650">
                  <c:v>144.1198220541479</c:v>
                </c:pt>
                <c:pt idx="1651">
                  <c:v>141.5983051170958</c:v>
                </c:pt>
                <c:pt idx="1652">
                  <c:v>142.50494624757491</c:v>
                </c:pt>
                <c:pt idx="1653">
                  <c:v>144.23657196184155</c:v>
                </c:pt>
                <c:pt idx="1654">
                  <c:v>144.23657196184155</c:v>
                </c:pt>
                <c:pt idx="1655">
                  <c:v>142.73342354533153</c:v>
                </c:pt>
                <c:pt idx="1656">
                  <c:v>144.23657196184155</c:v>
                </c:pt>
                <c:pt idx="1657">
                  <c:v>139.3813839014523</c:v>
                </c:pt>
                <c:pt idx="1658">
                  <c:v>139.16350380481336</c:v>
                </c:pt>
                <c:pt idx="1659">
                  <c:v>141.37344453690235</c:v>
                </c:pt>
                <c:pt idx="1660">
                  <c:v>137.65720965617058</c:v>
                </c:pt>
                <c:pt idx="1661">
                  <c:v>138.83795788002794</c:v>
                </c:pt>
                <c:pt idx="1662">
                  <c:v>140.92585908857779</c:v>
                </c:pt>
                <c:pt idx="1663">
                  <c:v>138.83795788002794</c:v>
                </c:pt>
                <c:pt idx="1664">
                  <c:v>138.51393150318336</c:v>
                </c:pt>
                <c:pt idx="1665">
                  <c:v>140.92585908857779</c:v>
                </c:pt>
                <c:pt idx="1666">
                  <c:v>137.44468254605417</c:v>
                </c:pt>
                <c:pt idx="1667">
                  <c:v>109.13739585836247</c:v>
                </c:pt>
                <c:pt idx="1668">
                  <c:v>109.27135345322789</c:v>
                </c:pt>
                <c:pt idx="1669">
                  <c:v>111.74009308210204</c:v>
                </c:pt>
                <c:pt idx="1670">
                  <c:v>109.20433357539598</c:v>
                </c:pt>
                <c:pt idx="1671">
                  <c:v>108.73748650325633</c:v>
                </c:pt>
                <c:pt idx="1672">
                  <c:v>110.15015787858694</c:v>
                </c:pt>
                <c:pt idx="1673">
                  <c:v>109.33845564322</c:v>
                </c:pt>
                <c:pt idx="1674">
                  <c:v>109.87825468763883</c:v>
                </c:pt>
                <c:pt idx="1675">
                  <c:v>110.01403827902563</c:v>
                </c:pt>
                <c:pt idx="1676">
                  <c:v>108.1430875979087</c:v>
                </c:pt>
                <c:pt idx="1677">
                  <c:v>108.53862884898615</c:v>
                </c:pt>
                <c:pt idx="1678">
                  <c:v>108.80393441340672</c:v>
                </c:pt>
                <c:pt idx="1679">
                  <c:v>108.47250449607418</c:v>
                </c:pt>
                <c:pt idx="1680">
                  <c:v>108.20881081685538</c:v>
                </c:pt>
                <c:pt idx="1681">
                  <c:v>108.53862884898615</c:v>
                </c:pt>
                <c:pt idx="1682">
                  <c:v>109.00376630309677</c:v>
                </c:pt>
                <c:pt idx="1683">
                  <c:v>106.58933736901594</c:v>
                </c:pt>
                <c:pt idx="1684">
                  <c:v>109.00376630309677</c:v>
                </c:pt>
                <c:pt idx="1685">
                  <c:v>106.8451878024426</c:v>
                </c:pt>
                <c:pt idx="1686">
                  <c:v>134.536749904793</c:v>
                </c:pt>
                <c:pt idx="1687">
                  <c:v>137.65720965617058</c:v>
                </c:pt>
                <c:pt idx="1688">
                  <c:v>134.74037256551983</c:v>
                </c:pt>
                <c:pt idx="1689">
                  <c:v>137.55086400830635</c:v>
                </c:pt>
                <c:pt idx="1690">
                  <c:v>135.66435441988611</c:v>
                </c:pt>
                <c:pt idx="1691">
                  <c:v>136.70597774010466</c:v>
                </c:pt>
                <c:pt idx="1692">
                  <c:v>137.65720965617058</c:v>
                </c:pt>
                <c:pt idx="1693">
                  <c:v>136.18317434482253</c:v>
                </c:pt>
                <c:pt idx="1694">
                  <c:v>137.65720965617058</c:v>
                </c:pt>
                <c:pt idx="1695">
                  <c:v>135.66435441988611</c:v>
                </c:pt>
                <c:pt idx="1696">
                  <c:v>126.68719653458865</c:v>
                </c:pt>
                <c:pt idx="1697">
                  <c:v>126.68719653458865</c:v>
                </c:pt>
                <c:pt idx="1698">
                  <c:v>128.33078666197693</c:v>
                </c:pt>
                <c:pt idx="1699">
                  <c:v>129.26245360932521</c:v>
                </c:pt>
                <c:pt idx="1700">
                  <c:v>126.8677356651409</c:v>
                </c:pt>
                <c:pt idx="1701">
                  <c:v>126.68719653458865</c:v>
                </c:pt>
                <c:pt idx="1702">
                  <c:v>128.70183717016812</c:v>
                </c:pt>
                <c:pt idx="1703">
                  <c:v>126.50717050628379</c:v>
                </c:pt>
                <c:pt idx="1704">
                  <c:v>129.07503958150892</c:v>
                </c:pt>
                <c:pt idx="1705">
                  <c:v>127.96186949847353</c:v>
                </c:pt>
                <c:pt idx="1706">
                  <c:v>121.25194765573073</c:v>
                </c:pt>
                <c:pt idx="1707">
                  <c:v>119.22219424788008</c:v>
                </c:pt>
                <c:pt idx="1708">
                  <c:v>119.3820703860451</c:v>
                </c:pt>
                <c:pt idx="1709">
                  <c:v>122.92619881361365</c:v>
                </c:pt>
                <c:pt idx="1710">
                  <c:v>120.5133231174091</c:v>
                </c:pt>
                <c:pt idx="1711">
                  <c:v>119.70311247841919</c:v>
                </c:pt>
                <c:pt idx="1712">
                  <c:v>120.10685144411347</c:v>
                </c:pt>
                <c:pt idx="1713">
                  <c:v>119.94502947928903</c:v>
                </c:pt>
                <c:pt idx="1714">
                  <c:v>119.86428190586979</c:v>
                </c:pt>
                <c:pt idx="1715">
                  <c:v>120.18792627673767</c:v>
                </c:pt>
                <c:pt idx="1716">
                  <c:v>115.35995107008274</c:v>
                </c:pt>
                <c:pt idx="1717">
                  <c:v>112.94508104377482</c:v>
                </c:pt>
                <c:pt idx="1718">
                  <c:v>115.06175392521288</c:v>
                </c:pt>
                <c:pt idx="1719">
                  <c:v>115.43474201780045</c:v>
                </c:pt>
                <c:pt idx="1720">
                  <c:v>112.16243593426363</c:v>
                </c:pt>
                <c:pt idx="1721">
                  <c:v>114.69116843765138</c:v>
                </c:pt>
                <c:pt idx="1722">
                  <c:v>114.76509444178026</c:v>
                </c:pt>
                <c:pt idx="1723">
                  <c:v>112.3039272576812</c:v>
                </c:pt>
                <c:pt idx="1724">
                  <c:v>114.6173376111732</c:v>
                </c:pt>
                <c:pt idx="1725">
                  <c:v>115.1361585895791</c:v>
                </c:pt>
                <c:pt idx="1726">
                  <c:v>111.88052018559384</c:v>
                </c:pt>
                <c:pt idx="1727">
                  <c:v>109.60769056507134</c:v>
                </c:pt>
                <c:pt idx="1728">
                  <c:v>110.15015787858694</c:v>
                </c:pt>
                <c:pt idx="1729">
                  <c:v>112.23313700177505</c:v>
                </c:pt>
                <c:pt idx="1730">
                  <c:v>109.54025760536277</c:v>
                </c:pt>
                <c:pt idx="1731">
                  <c:v>111.53011215009474</c:v>
                </c:pt>
                <c:pt idx="1732">
                  <c:v>111.32091892621879</c:v>
                </c:pt>
                <c:pt idx="1733">
                  <c:v>111.74009308210204</c:v>
                </c:pt>
                <c:pt idx="1734">
                  <c:v>112.58798354908716</c:v>
                </c:pt>
                <c:pt idx="1735">
                  <c:v>111.39056275149646</c:v>
                </c:pt>
                <c:pt idx="1736">
                  <c:v>103.67236664974217</c:v>
                </c:pt>
                <c:pt idx="1737">
                  <c:v>105.2659758122112</c:v>
                </c:pt>
                <c:pt idx="1738">
                  <c:v>103.31143903559871</c:v>
                </c:pt>
                <c:pt idx="1739">
                  <c:v>105.2659758122112</c:v>
                </c:pt>
                <c:pt idx="1740">
                  <c:v>105.14165316351645</c:v>
                </c:pt>
                <c:pt idx="1741">
                  <c:v>103.19168764691973</c:v>
                </c:pt>
                <c:pt idx="1742">
                  <c:v>103.19168764691973</c:v>
                </c:pt>
                <c:pt idx="1743">
                  <c:v>104.95571882633669</c:v>
                </c:pt>
                <c:pt idx="1744">
                  <c:v>105.45301202535843</c:v>
                </c:pt>
                <c:pt idx="1745">
                  <c:v>105.64071407211922</c:v>
                </c:pt>
                <c:pt idx="1746">
                  <c:v>169.82526286874113</c:v>
                </c:pt>
                <c:pt idx="1747">
                  <c:v>171.95744384952366</c:v>
                </c:pt>
                <c:pt idx="1748">
                  <c:v>167.11553623318991</c:v>
                </c:pt>
                <c:pt idx="1749">
                  <c:v>168.85891171739857</c:v>
                </c:pt>
                <c:pt idx="1750">
                  <c:v>172.29023293259743</c:v>
                </c:pt>
                <c:pt idx="1751">
                  <c:v>167.11553623318991</c:v>
                </c:pt>
                <c:pt idx="1752">
                  <c:v>171.2957076557197</c:v>
                </c:pt>
                <c:pt idx="1753">
                  <c:v>172.12367753511106</c:v>
                </c:pt>
                <c:pt idx="1754">
                  <c:v>168.69892138953529</c:v>
                </c:pt>
                <c:pt idx="1755">
                  <c:v>167.11553623318991</c:v>
                </c:pt>
                <c:pt idx="1756">
                  <c:v>157.6458255122929</c:v>
                </c:pt>
                <c:pt idx="1757">
                  <c:v>157.6458255122929</c:v>
                </c:pt>
                <c:pt idx="1758">
                  <c:v>162.09491347666491</c:v>
                </c:pt>
                <c:pt idx="1759">
                  <c:v>157.78552894636098</c:v>
                </c:pt>
                <c:pt idx="1760">
                  <c:v>159.33876960745712</c:v>
                </c:pt>
                <c:pt idx="1761">
                  <c:v>160.77758273194203</c:v>
                </c:pt>
                <c:pt idx="1762">
                  <c:v>161.65341119560719</c:v>
                </c:pt>
                <c:pt idx="1763">
                  <c:v>162.24261731022972</c:v>
                </c:pt>
                <c:pt idx="1764">
                  <c:v>161.65341119560719</c:v>
                </c:pt>
                <c:pt idx="1765">
                  <c:v>160.77758273194203</c:v>
                </c:pt>
                <c:pt idx="1766">
                  <c:v>147.95205711664642</c:v>
                </c:pt>
                <c:pt idx="1767">
                  <c:v>148.07510112837983</c:v>
                </c:pt>
                <c:pt idx="1768">
                  <c:v>149.31689186469333</c:v>
                </c:pt>
                <c:pt idx="1769">
                  <c:v>145.41455956721157</c:v>
                </c:pt>
                <c:pt idx="1770">
                  <c:v>147.46191918054183</c:v>
                </c:pt>
                <c:pt idx="1771">
                  <c:v>145.05914787947518</c:v>
                </c:pt>
                <c:pt idx="1772">
                  <c:v>147.21806600123031</c:v>
                </c:pt>
                <c:pt idx="1773">
                  <c:v>149.44221743246783</c:v>
                </c:pt>
                <c:pt idx="1774">
                  <c:v>149.06687027809033</c:v>
                </c:pt>
                <c:pt idx="1775">
                  <c:v>138.40625855078233</c:v>
                </c:pt>
                <c:pt idx="1776">
                  <c:v>140.92585908857779</c:v>
                </c:pt>
                <c:pt idx="1777">
                  <c:v>139.5999473119696</c:v>
                </c:pt>
                <c:pt idx="1778">
                  <c:v>136.81102047590656</c:v>
                </c:pt>
                <c:pt idx="1779">
                  <c:v>139.27235863933319</c:v>
                </c:pt>
                <c:pt idx="1780">
                  <c:v>139.05481899858802</c:v>
                </c:pt>
                <c:pt idx="1781">
                  <c:v>141.03748954399131</c:v>
                </c:pt>
                <c:pt idx="1782">
                  <c:v>137.44468254605417</c:v>
                </c:pt>
                <c:pt idx="1783">
                  <c:v>138.94630382259848</c:v>
                </c:pt>
                <c:pt idx="1784">
                  <c:v>137.02159097205546</c:v>
                </c:pt>
                <c:pt idx="1785">
                  <c:v>59.659673934604633</c:v>
                </c:pt>
                <c:pt idx="1786">
                  <c:v>58.560836091713291</c:v>
                </c:pt>
                <c:pt idx="1787">
                  <c:v>59.599763274946504</c:v>
                </c:pt>
                <c:pt idx="1788">
                  <c:v>58.754078626413659</c:v>
                </c:pt>
                <c:pt idx="1789">
                  <c:v>58.65729820335293</c:v>
                </c:pt>
                <c:pt idx="1790">
                  <c:v>59.53997281998052</c:v>
                </c:pt>
                <c:pt idx="1791">
                  <c:v>57.875564940164445</c:v>
                </c:pt>
                <c:pt idx="1792">
                  <c:v>59.599763274946504</c:v>
                </c:pt>
                <c:pt idx="1793">
                  <c:v>57.744175970152725</c:v>
                </c:pt>
                <c:pt idx="1794">
                  <c:v>59.779857320899048</c:v>
                </c:pt>
                <c:pt idx="1795">
                  <c:v>55.287688111408663</c:v>
                </c:pt>
                <c:pt idx="1796">
                  <c:v>55.287688111408663</c:v>
                </c:pt>
                <c:pt idx="1797">
                  <c:v>55.270525654429449</c:v>
                </c:pt>
                <c:pt idx="1798">
                  <c:v>55.287688111408663</c:v>
                </c:pt>
                <c:pt idx="1799">
                  <c:v>55.270525654429449</c:v>
                </c:pt>
                <c:pt idx="1800">
                  <c:v>55.287688111408663</c:v>
                </c:pt>
                <c:pt idx="1801">
                  <c:v>55.287688111408663</c:v>
                </c:pt>
                <c:pt idx="1802">
                  <c:v>55.287688111408663</c:v>
                </c:pt>
                <c:pt idx="1803">
                  <c:v>55.287688111408663</c:v>
                </c:pt>
                <c:pt idx="1804">
                  <c:v>55.270525654429449</c:v>
                </c:pt>
                <c:pt idx="1805">
                  <c:v>62.794748736700434</c:v>
                </c:pt>
                <c:pt idx="1806">
                  <c:v>62.508158874777429</c:v>
                </c:pt>
                <c:pt idx="1807">
                  <c:v>62.728379612405718</c:v>
                </c:pt>
                <c:pt idx="1808">
                  <c:v>62.706287736420535</c:v>
                </c:pt>
                <c:pt idx="1809">
                  <c:v>62.750487060130418</c:v>
                </c:pt>
                <c:pt idx="1810">
                  <c:v>62.684211415728306</c:v>
                </c:pt>
                <c:pt idx="1811">
                  <c:v>62.839072898167309</c:v>
                </c:pt>
                <c:pt idx="1812">
                  <c:v>61.728007455193961</c:v>
                </c:pt>
                <c:pt idx="1813">
                  <c:v>61.621190600782427</c:v>
                </c:pt>
                <c:pt idx="1814">
                  <c:v>62.750487060130418</c:v>
                </c:pt>
                <c:pt idx="1815">
                  <c:v>55.287688111408663</c:v>
                </c:pt>
                <c:pt idx="1816">
                  <c:v>55.287688111408663</c:v>
                </c:pt>
                <c:pt idx="1817">
                  <c:v>55.287688111408663</c:v>
                </c:pt>
                <c:pt idx="1818">
                  <c:v>55.304861230179732</c:v>
                </c:pt>
                <c:pt idx="1819">
                  <c:v>55.304861230179732</c:v>
                </c:pt>
                <c:pt idx="1820">
                  <c:v>55.287688111408663</c:v>
                </c:pt>
                <c:pt idx="1821">
                  <c:v>55.287688111408663</c:v>
                </c:pt>
                <c:pt idx="1822">
                  <c:v>55.270525654429449</c:v>
                </c:pt>
                <c:pt idx="1823">
                  <c:v>55.287688111408663</c:v>
                </c:pt>
                <c:pt idx="1824">
                  <c:v>55.287688111408663</c:v>
                </c:pt>
                <c:pt idx="1825">
                  <c:v>55.287688111408663</c:v>
                </c:pt>
                <c:pt idx="1826">
                  <c:v>55.270525654429449</c:v>
                </c:pt>
                <c:pt idx="1827">
                  <c:v>55.287688111408663</c:v>
                </c:pt>
                <c:pt idx="1828">
                  <c:v>55.287688111408663</c:v>
                </c:pt>
                <c:pt idx="1829">
                  <c:v>55.304861230179732</c:v>
                </c:pt>
                <c:pt idx="1830">
                  <c:v>55.287688111408663</c:v>
                </c:pt>
                <c:pt idx="1831">
                  <c:v>55.270525654429449</c:v>
                </c:pt>
                <c:pt idx="1832">
                  <c:v>55.270525654429449</c:v>
                </c:pt>
                <c:pt idx="1833">
                  <c:v>55.270525654429449</c:v>
                </c:pt>
                <c:pt idx="1834">
                  <c:v>55.287688111408663</c:v>
                </c:pt>
                <c:pt idx="1835">
                  <c:v>72.21867810590598</c:v>
                </c:pt>
                <c:pt idx="1836">
                  <c:v>72.277310678760372</c:v>
                </c:pt>
                <c:pt idx="1837">
                  <c:v>72.631115201237492</c:v>
                </c:pt>
                <c:pt idx="1838">
                  <c:v>72.512796118972133</c:v>
                </c:pt>
                <c:pt idx="1839">
                  <c:v>70.867685175160958</c:v>
                </c:pt>
                <c:pt idx="1840">
                  <c:v>72.809319580344081</c:v>
                </c:pt>
                <c:pt idx="1841">
                  <c:v>72.779558148356458</c:v>
                </c:pt>
                <c:pt idx="1842">
                  <c:v>72.21867810590598</c:v>
                </c:pt>
                <c:pt idx="1843">
                  <c:v>72.453781020186923</c:v>
                </c:pt>
                <c:pt idx="1844">
                  <c:v>70.924143733030803</c:v>
                </c:pt>
                <c:pt idx="1845">
                  <c:v>79.012918960944901</c:v>
                </c:pt>
                <c:pt idx="1846">
                  <c:v>77.29780605635419</c:v>
                </c:pt>
                <c:pt idx="1847">
                  <c:v>79.012918960944901</c:v>
                </c:pt>
                <c:pt idx="1848">
                  <c:v>77.364979716976222</c:v>
                </c:pt>
                <c:pt idx="1849">
                  <c:v>78.317820810123195</c:v>
                </c:pt>
                <c:pt idx="1850">
                  <c:v>78.629095508277572</c:v>
                </c:pt>
                <c:pt idx="1851">
                  <c:v>78.594387295668113</c:v>
                </c:pt>
                <c:pt idx="1852">
                  <c:v>79.012918960944901</c:v>
                </c:pt>
                <c:pt idx="1853">
                  <c:v>77.096983154299423</c:v>
                </c:pt>
                <c:pt idx="1854">
                  <c:v>78.942854406605932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D7F-439B-9562-97CF8B9F2D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4992952"/>
        <c:axId val="814994552"/>
      </c:scatterChart>
      <c:valAx>
        <c:axId val="814992952"/>
        <c:scaling>
          <c:orientation val="minMax"/>
          <c:min val="6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表示球速（</a:t>
                </a:r>
                <a:r>
                  <a:rPr lang="en-US" altLang="ja-JP"/>
                  <a:t>km/h</a:t>
                </a:r>
                <a:r>
                  <a:rPr lang="ja-JP" altLang="en-US"/>
                  <a:t>）</a:t>
                </a:r>
                <a:endParaRPr lang="en-US" altLang="ja-JP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14994552"/>
        <c:crosses val="autoZero"/>
        <c:crossBetween val="midCat"/>
      </c:valAx>
      <c:valAx>
        <c:axId val="814994552"/>
        <c:scaling>
          <c:orientation val="minMax"/>
          <c:max val="2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ストレート換算球速　（</a:t>
                </a:r>
                <a:r>
                  <a:rPr lang="en-US" altLang="ja-JP"/>
                  <a:t>km/h</a:t>
                </a:r>
                <a:r>
                  <a:rPr lang="ja-JP" altLang="en-US"/>
                  <a:t>）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149929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output!$U$1</c:f>
              <c:strCache>
                <c:ptCount val="1"/>
                <c:pt idx="0">
                  <c:v>時間
（モーション）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-0.12075370370370371"/>
                  <c:y val="-0.12029981481481482"/>
                </c:manualLayout>
              </c:layout>
              <c:numFmt formatCode="General" sourceLinked="0"/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05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ja-JP"/>
                </a:p>
              </c:txPr>
            </c:trendlineLbl>
          </c:trendline>
          <c:xVal>
            <c:numRef>
              <c:f>output!$J$2:$J$1980</c:f>
              <c:numCache>
                <c:formatCode>General</c:formatCode>
                <c:ptCount val="1979"/>
                <c:pt idx="0">
                  <c:v>#N/A</c:v>
                </c:pt>
                <c:pt idx="1">
                  <c:v>141</c:v>
                </c:pt>
                <c:pt idx="2">
                  <c:v>140</c:v>
                </c:pt>
                <c:pt idx="3">
                  <c:v>142</c:v>
                </c:pt>
                <c:pt idx="4">
                  <c:v>139</c:v>
                </c:pt>
                <c:pt idx="5">
                  <c:v>142</c:v>
                </c:pt>
                <c:pt idx="6">
                  <c:v>140</c:v>
                </c:pt>
                <c:pt idx="7">
                  <c:v>139</c:v>
                </c:pt>
                <c:pt idx="8">
                  <c:v>140</c:v>
                </c:pt>
                <c:pt idx="9">
                  <c:v>139</c:v>
                </c:pt>
                <c:pt idx="10">
                  <c:v>142</c:v>
                </c:pt>
                <c:pt idx="11">
                  <c:v>142</c:v>
                </c:pt>
                <c:pt idx="12">
                  <c:v>140</c:v>
                </c:pt>
                <c:pt idx="13">
                  <c:v>141</c:v>
                </c:pt>
                <c:pt idx="14">
                  <c:v>140</c:v>
                </c:pt>
                <c:pt idx="15">
                  <c:v>141</c:v>
                </c:pt>
                <c:pt idx="16">
                  <c:v>141</c:v>
                </c:pt>
                <c:pt idx="17">
                  <c:v>142</c:v>
                </c:pt>
                <c:pt idx="18">
                  <c:v>141</c:v>
                </c:pt>
                <c:pt idx="19">
                  <c:v>139</c:v>
                </c:pt>
                <c:pt idx="20">
                  <c:v>129</c:v>
                </c:pt>
                <c:pt idx="21">
                  <c:v>126</c:v>
                </c:pt>
                <c:pt idx="22">
                  <c:v>127</c:v>
                </c:pt>
                <c:pt idx="23">
                  <c:v>127</c:v>
                </c:pt>
                <c:pt idx="24">
                  <c:v>121</c:v>
                </c:pt>
                <c:pt idx="25">
                  <c:v>126</c:v>
                </c:pt>
                <c:pt idx="26">
                  <c:v>126</c:v>
                </c:pt>
                <c:pt idx="27">
                  <c:v>128</c:v>
                </c:pt>
                <c:pt idx="28">
                  <c:v>126</c:v>
                </c:pt>
                <c:pt idx="29">
                  <c:v>126</c:v>
                </c:pt>
                <c:pt idx="30">
                  <c:v>114</c:v>
                </c:pt>
                <c:pt idx="31">
                  <c:v>115</c:v>
                </c:pt>
                <c:pt idx="32">
                  <c:v>95</c:v>
                </c:pt>
                <c:pt idx="33">
                  <c:v>115</c:v>
                </c:pt>
                <c:pt idx="34">
                  <c:v>113</c:v>
                </c:pt>
                <c:pt idx="35">
                  <c:v>113</c:v>
                </c:pt>
                <c:pt idx="36">
                  <c:v>113</c:v>
                </c:pt>
                <c:pt idx="37">
                  <c:v>113</c:v>
                </c:pt>
                <c:pt idx="38">
                  <c:v>113</c:v>
                </c:pt>
                <c:pt idx="39">
                  <c:v>115</c:v>
                </c:pt>
                <c:pt idx="40">
                  <c:v>123</c:v>
                </c:pt>
                <c:pt idx="41">
                  <c:v>122</c:v>
                </c:pt>
                <c:pt idx="42">
                  <c:v>122</c:v>
                </c:pt>
                <c:pt idx="43">
                  <c:v>128</c:v>
                </c:pt>
                <c:pt idx="44">
                  <c:v>128</c:v>
                </c:pt>
                <c:pt idx="45">
                  <c:v>123</c:v>
                </c:pt>
                <c:pt idx="46">
                  <c:v>128</c:v>
                </c:pt>
                <c:pt idx="47">
                  <c:v>124</c:v>
                </c:pt>
                <c:pt idx="48">
                  <c:v>121</c:v>
                </c:pt>
                <c:pt idx="49">
                  <c:v>127</c:v>
                </c:pt>
                <c:pt idx="50">
                  <c:v>119</c:v>
                </c:pt>
                <c:pt idx="51">
                  <c:v>119</c:v>
                </c:pt>
                <c:pt idx="52">
                  <c:v>128</c:v>
                </c:pt>
                <c:pt idx="53">
                  <c:v>120</c:v>
                </c:pt>
                <c:pt idx="54">
                  <c:v>121</c:v>
                </c:pt>
                <c:pt idx="55">
                  <c:v>118</c:v>
                </c:pt>
                <c:pt idx="56">
                  <c:v>118</c:v>
                </c:pt>
                <c:pt idx="57">
                  <c:v>118</c:v>
                </c:pt>
                <c:pt idx="58">
                  <c:v>121</c:v>
                </c:pt>
                <c:pt idx="59">
                  <c:v>118</c:v>
                </c:pt>
                <c:pt idx="60">
                  <c:v>132</c:v>
                </c:pt>
                <c:pt idx="61">
                  <c:v>130</c:v>
                </c:pt>
                <c:pt idx="62">
                  <c:v>130</c:v>
                </c:pt>
                <c:pt idx="63">
                  <c:v>130</c:v>
                </c:pt>
                <c:pt idx="64">
                  <c:v>131</c:v>
                </c:pt>
                <c:pt idx="65">
                  <c:v>131</c:v>
                </c:pt>
                <c:pt idx="66">
                  <c:v>132</c:v>
                </c:pt>
                <c:pt idx="67">
                  <c:v>130</c:v>
                </c:pt>
                <c:pt idx="68">
                  <c:v>132</c:v>
                </c:pt>
                <c:pt idx="69">
                  <c:v>131</c:v>
                </c:pt>
                <c:pt idx="70">
                  <c:v>148</c:v>
                </c:pt>
                <c:pt idx="71">
                  <c:v>147</c:v>
                </c:pt>
                <c:pt idx="72">
                  <c:v>144</c:v>
                </c:pt>
                <c:pt idx="73">
                  <c:v>146</c:v>
                </c:pt>
                <c:pt idx="74">
                  <c:v>145</c:v>
                </c:pt>
                <c:pt idx="75">
                  <c:v>147</c:v>
                </c:pt>
                <c:pt idx="76">
                  <c:v>147</c:v>
                </c:pt>
                <c:pt idx="77">
                  <c:v>144</c:v>
                </c:pt>
                <c:pt idx="78">
                  <c:v>143</c:v>
                </c:pt>
                <c:pt idx="79">
                  <c:v>147</c:v>
                </c:pt>
                <c:pt idx="80">
                  <c:v>144</c:v>
                </c:pt>
                <c:pt idx="81">
                  <c:v>148</c:v>
                </c:pt>
                <c:pt idx="82">
                  <c:v>148</c:v>
                </c:pt>
                <c:pt idx="83">
                  <c:v>145</c:v>
                </c:pt>
                <c:pt idx="84">
                  <c:v>143</c:v>
                </c:pt>
                <c:pt idx="85">
                  <c:v>146</c:v>
                </c:pt>
                <c:pt idx="86">
                  <c:v>146</c:v>
                </c:pt>
                <c:pt idx="87">
                  <c:v>146</c:v>
                </c:pt>
                <c:pt idx="88">
                  <c:v>144</c:v>
                </c:pt>
                <c:pt idx="89">
                  <c:v>145</c:v>
                </c:pt>
                <c:pt idx="90">
                  <c:v>128</c:v>
                </c:pt>
                <c:pt idx="91">
                  <c:v>127</c:v>
                </c:pt>
                <c:pt idx="92">
                  <c:v>126</c:v>
                </c:pt>
                <c:pt idx="93">
                  <c:v>126</c:v>
                </c:pt>
                <c:pt idx="94">
                  <c:v>128</c:v>
                </c:pt>
                <c:pt idx="95">
                  <c:v>125</c:v>
                </c:pt>
                <c:pt idx="96">
                  <c:v>126</c:v>
                </c:pt>
                <c:pt idx="97">
                  <c:v>128</c:v>
                </c:pt>
                <c:pt idx="98">
                  <c:v>123</c:v>
                </c:pt>
                <c:pt idx="99">
                  <c:v>125</c:v>
                </c:pt>
                <c:pt idx="100">
                  <c:v>120</c:v>
                </c:pt>
                <c:pt idx="101">
                  <c:v>120</c:v>
                </c:pt>
                <c:pt idx="102">
                  <c:v>127</c:v>
                </c:pt>
                <c:pt idx="103">
                  <c:v>126</c:v>
                </c:pt>
                <c:pt idx="104">
                  <c:v>128</c:v>
                </c:pt>
                <c:pt idx="105">
                  <c:v>126</c:v>
                </c:pt>
                <c:pt idx="106">
                  <c:v>125</c:v>
                </c:pt>
                <c:pt idx="107">
                  <c:v>121</c:v>
                </c:pt>
                <c:pt idx="108">
                  <c:v>128</c:v>
                </c:pt>
                <c:pt idx="109">
                  <c:v>125</c:v>
                </c:pt>
                <c:pt idx="110">
                  <c:v>126</c:v>
                </c:pt>
                <c:pt idx="111">
                  <c:v>116</c:v>
                </c:pt>
                <c:pt idx="112">
                  <c:v>135</c:v>
                </c:pt>
                <c:pt idx="113">
                  <c:v>117</c:v>
                </c:pt>
                <c:pt idx="114">
                  <c:v>117</c:v>
                </c:pt>
                <c:pt idx="115">
                  <c:v>115</c:v>
                </c:pt>
                <c:pt idx="116">
                  <c:v>118</c:v>
                </c:pt>
                <c:pt idx="117">
                  <c:v>115</c:v>
                </c:pt>
                <c:pt idx="118">
                  <c:v>114</c:v>
                </c:pt>
                <c:pt idx="119">
                  <c:v>114</c:v>
                </c:pt>
                <c:pt idx="120">
                  <c:v>148</c:v>
                </c:pt>
                <c:pt idx="121">
                  <c:v>143</c:v>
                </c:pt>
                <c:pt idx="122">
                  <c:v>144</c:v>
                </c:pt>
                <c:pt idx="123">
                  <c:v>145</c:v>
                </c:pt>
                <c:pt idx="124">
                  <c:v>147</c:v>
                </c:pt>
                <c:pt idx="125">
                  <c:v>145</c:v>
                </c:pt>
                <c:pt idx="126">
                  <c:v>146</c:v>
                </c:pt>
                <c:pt idx="127">
                  <c:v>147</c:v>
                </c:pt>
                <c:pt idx="128">
                  <c:v>147</c:v>
                </c:pt>
                <c:pt idx="129">
                  <c:v>146</c:v>
                </c:pt>
                <c:pt idx="130">
                  <c:v>147</c:v>
                </c:pt>
                <c:pt idx="131">
                  <c:v>148</c:v>
                </c:pt>
                <c:pt idx="132">
                  <c:v>146</c:v>
                </c:pt>
                <c:pt idx="133">
                  <c:v>148</c:v>
                </c:pt>
                <c:pt idx="134">
                  <c:v>146</c:v>
                </c:pt>
                <c:pt idx="135">
                  <c:v>147</c:v>
                </c:pt>
                <c:pt idx="136">
                  <c:v>146</c:v>
                </c:pt>
                <c:pt idx="137">
                  <c:v>147</c:v>
                </c:pt>
                <c:pt idx="138">
                  <c:v>148</c:v>
                </c:pt>
                <c:pt idx="139">
                  <c:v>148</c:v>
                </c:pt>
                <c:pt idx="140">
                  <c:v>121</c:v>
                </c:pt>
                <c:pt idx="141">
                  <c:v>128</c:v>
                </c:pt>
                <c:pt idx="142">
                  <c:v>122</c:v>
                </c:pt>
                <c:pt idx="143">
                  <c:v>128</c:v>
                </c:pt>
                <c:pt idx="144">
                  <c:v>122</c:v>
                </c:pt>
                <c:pt idx="145">
                  <c:v>121</c:v>
                </c:pt>
                <c:pt idx="146">
                  <c:v>121</c:v>
                </c:pt>
                <c:pt idx="147">
                  <c:v>124</c:v>
                </c:pt>
                <c:pt idx="148">
                  <c:v>128</c:v>
                </c:pt>
                <c:pt idx="149">
                  <c:v>121</c:v>
                </c:pt>
                <c:pt idx="150">
                  <c:v>149</c:v>
                </c:pt>
                <c:pt idx="151">
                  <c:v>146</c:v>
                </c:pt>
                <c:pt idx="152">
                  <c:v>148</c:v>
                </c:pt>
                <c:pt idx="153">
                  <c:v>148</c:v>
                </c:pt>
                <c:pt idx="154">
                  <c:v>146</c:v>
                </c:pt>
                <c:pt idx="155">
                  <c:v>149</c:v>
                </c:pt>
                <c:pt idx="156">
                  <c:v>148</c:v>
                </c:pt>
                <c:pt idx="157">
                  <c:v>146</c:v>
                </c:pt>
                <c:pt idx="158">
                  <c:v>145</c:v>
                </c:pt>
                <c:pt idx="159">
                  <c:v>150</c:v>
                </c:pt>
                <c:pt idx="160">
                  <c:v>147</c:v>
                </c:pt>
                <c:pt idx="161">
                  <c:v>147</c:v>
                </c:pt>
                <c:pt idx="162">
                  <c:v>148</c:v>
                </c:pt>
                <c:pt idx="163">
                  <c:v>148</c:v>
                </c:pt>
                <c:pt idx="164">
                  <c:v>147</c:v>
                </c:pt>
                <c:pt idx="165">
                  <c:v>148</c:v>
                </c:pt>
                <c:pt idx="166">
                  <c:v>147</c:v>
                </c:pt>
                <c:pt idx="167">
                  <c:v>149</c:v>
                </c:pt>
                <c:pt idx="168">
                  <c:v>146</c:v>
                </c:pt>
                <c:pt idx="169">
                  <c:v>142</c:v>
                </c:pt>
                <c:pt idx="170">
                  <c:v>140</c:v>
                </c:pt>
                <c:pt idx="171">
                  <c:v>140</c:v>
                </c:pt>
                <c:pt idx="172">
                  <c:v>142</c:v>
                </c:pt>
                <c:pt idx="173">
                  <c:v>140</c:v>
                </c:pt>
                <c:pt idx="174">
                  <c:v>141</c:v>
                </c:pt>
                <c:pt idx="175">
                  <c:v>139</c:v>
                </c:pt>
                <c:pt idx="176">
                  <c:v>140</c:v>
                </c:pt>
                <c:pt idx="177">
                  <c:v>141</c:v>
                </c:pt>
                <c:pt idx="178">
                  <c:v>139</c:v>
                </c:pt>
                <c:pt idx="179">
                  <c:v>128</c:v>
                </c:pt>
                <c:pt idx="180">
                  <c:v>120</c:v>
                </c:pt>
                <c:pt idx="181">
                  <c:v>124</c:v>
                </c:pt>
                <c:pt idx="182">
                  <c:v>126</c:v>
                </c:pt>
                <c:pt idx="183">
                  <c:v>126</c:v>
                </c:pt>
                <c:pt idx="184">
                  <c:v>128</c:v>
                </c:pt>
                <c:pt idx="185">
                  <c:v>123</c:v>
                </c:pt>
                <c:pt idx="186">
                  <c:v>128</c:v>
                </c:pt>
                <c:pt idx="187">
                  <c:v>120</c:v>
                </c:pt>
                <c:pt idx="188">
                  <c:v>123</c:v>
                </c:pt>
                <c:pt idx="189">
                  <c:v>130</c:v>
                </c:pt>
                <c:pt idx="190">
                  <c:v>130</c:v>
                </c:pt>
                <c:pt idx="191">
                  <c:v>127</c:v>
                </c:pt>
                <c:pt idx="192">
                  <c:v>127</c:v>
                </c:pt>
                <c:pt idx="193">
                  <c:v>128</c:v>
                </c:pt>
                <c:pt idx="194">
                  <c:v>128</c:v>
                </c:pt>
                <c:pt idx="195">
                  <c:v>127</c:v>
                </c:pt>
                <c:pt idx="196">
                  <c:v>129</c:v>
                </c:pt>
                <c:pt idx="197">
                  <c:v>129</c:v>
                </c:pt>
                <c:pt idx="198">
                  <c:v>127</c:v>
                </c:pt>
                <c:pt idx="199">
                  <c:v>79</c:v>
                </c:pt>
                <c:pt idx="200">
                  <c:v>#N/A</c:v>
                </c:pt>
                <c:pt idx="201">
                  <c:v>79</c:v>
                </c:pt>
                <c:pt idx="202">
                  <c:v>79</c:v>
                </c:pt>
                <c:pt idx="203">
                  <c:v>78</c:v>
                </c:pt>
                <c:pt idx="204">
                  <c:v>79</c:v>
                </c:pt>
                <c:pt idx="205">
                  <c:v>79</c:v>
                </c:pt>
                <c:pt idx="206">
                  <c:v>79</c:v>
                </c:pt>
                <c:pt idx="207">
                  <c:v>78</c:v>
                </c:pt>
                <c:pt idx="208">
                  <c:v>79</c:v>
                </c:pt>
                <c:pt idx="209">
                  <c:v>78</c:v>
                </c:pt>
                <c:pt idx="210">
                  <c:v>78</c:v>
                </c:pt>
                <c:pt idx="211">
                  <c:v>#N/A</c:v>
                </c:pt>
                <c:pt idx="212">
                  <c:v>78</c:v>
                </c:pt>
                <c:pt idx="213">
                  <c:v>79</c:v>
                </c:pt>
                <c:pt idx="214">
                  <c:v>79</c:v>
                </c:pt>
                <c:pt idx="215">
                  <c:v>#N/A</c:v>
                </c:pt>
                <c:pt idx="216">
                  <c:v>78</c:v>
                </c:pt>
                <c:pt idx="217">
                  <c:v>77</c:v>
                </c:pt>
                <c:pt idx="218">
                  <c:v>79</c:v>
                </c:pt>
                <c:pt idx="219">
                  <c:v>70</c:v>
                </c:pt>
                <c:pt idx="220">
                  <c:v>70</c:v>
                </c:pt>
                <c:pt idx="221">
                  <c:v>70</c:v>
                </c:pt>
                <c:pt idx="222">
                  <c:v>70</c:v>
                </c:pt>
                <c:pt idx="223">
                  <c:v>70</c:v>
                </c:pt>
                <c:pt idx="224">
                  <c:v>70</c:v>
                </c:pt>
                <c:pt idx="225">
                  <c:v>70</c:v>
                </c:pt>
                <c:pt idx="226">
                  <c:v>70</c:v>
                </c:pt>
                <c:pt idx="227">
                  <c:v>70</c:v>
                </c:pt>
                <c:pt idx="228">
                  <c:v>70</c:v>
                </c:pt>
                <c:pt idx="229">
                  <c:v>85</c:v>
                </c:pt>
                <c:pt idx="230">
                  <c:v>84</c:v>
                </c:pt>
                <c:pt idx="231">
                  <c:v>84</c:v>
                </c:pt>
                <c:pt idx="232">
                  <c:v>85</c:v>
                </c:pt>
                <c:pt idx="233">
                  <c:v>83</c:v>
                </c:pt>
                <c:pt idx="234">
                  <c:v>84</c:v>
                </c:pt>
                <c:pt idx="235">
                  <c:v>86</c:v>
                </c:pt>
                <c:pt idx="236">
                  <c:v>84</c:v>
                </c:pt>
                <c:pt idx="237">
                  <c:v>86</c:v>
                </c:pt>
                <c:pt idx="238">
                  <c:v>84</c:v>
                </c:pt>
                <c:pt idx="239">
                  <c:v>84</c:v>
                </c:pt>
                <c:pt idx="240">
                  <c:v>84</c:v>
                </c:pt>
                <c:pt idx="241">
                  <c:v>84</c:v>
                </c:pt>
                <c:pt idx="242">
                  <c:v>#N/A</c:v>
                </c:pt>
                <c:pt idx="243">
                  <c:v>85</c:v>
                </c:pt>
                <c:pt idx="244">
                  <c:v>84</c:v>
                </c:pt>
                <c:pt idx="245">
                  <c:v>86</c:v>
                </c:pt>
                <c:pt idx="246">
                  <c:v>84</c:v>
                </c:pt>
                <c:pt idx="247">
                  <c:v>86</c:v>
                </c:pt>
                <c:pt idx="248">
                  <c:v>85</c:v>
                </c:pt>
                <c:pt idx="249">
                  <c:v>92</c:v>
                </c:pt>
                <c:pt idx="250">
                  <c:v>91</c:v>
                </c:pt>
                <c:pt idx="251">
                  <c:v>90</c:v>
                </c:pt>
                <c:pt idx="252">
                  <c:v>91</c:v>
                </c:pt>
                <c:pt idx="253">
                  <c:v>91</c:v>
                </c:pt>
                <c:pt idx="254">
                  <c:v>91</c:v>
                </c:pt>
                <c:pt idx="255">
                  <c:v>90</c:v>
                </c:pt>
                <c:pt idx="256">
                  <c:v>90</c:v>
                </c:pt>
                <c:pt idx="257">
                  <c:v>90</c:v>
                </c:pt>
                <c:pt idx="258">
                  <c:v>91</c:v>
                </c:pt>
                <c:pt idx="259">
                  <c:v>92</c:v>
                </c:pt>
                <c:pt idx="260">
                  <c:v>93</c:v>
                </c:pt>
                <c:pt idx="261">
                  <c:v>90</c:v>
                </c:pt>
                <c:pt idx="262">
                  <c:v>90</c:v>
                </c:pt>
                <c:pt idx="263">
                  <c:v>93</c:v>
                </c:pt>
                <c:pt idx="264">
                  <c:v>93</c:v>
                </c:pt>
                <c:pt idx="265">
                  <c:v>90</c:v>
                </c:pt>
                <c:pt idx="266">
                  <c:v>91</c:v>
                </c:pt>
                <c:pt idx="267">
                  <c:v>90</c:v>
                </c:pt>
                <c:pt idx="268">
                  <c:v>98</c:v>
                </c:pt>
                <c:pt idx="269">
                  <c:v>97</c:v>
                </c:pt>
                <c:pt idx="270">
                  <c:v>96</c:v>
                </c:pt>
                <c:pt idx="271">
                  <c:v>95</c:v>
                </c:pt>
                <c:pt idx="272">
                  <c:v>96</c:v>
                </c:pt>
                <c:pt idx="273">
                  <c:v>98</c:v>
                </c:pt>
                <c:pt idx="274">
                  <c:v>97</c:v>
                </c:pt>
                <c:pt idx="275">
                  <c:v>97</c:v>
                </c:pt>
                <c:pt idx="276">
                  <c:v>98</c:v>
                </c:pt>
                <c:pt idx="277">
                  <c:v>96</c:v>
                </c:pt>
                <c:pt idx="278">
                  <c:v>97</c:v>
                </c:pt>
                <c:pt idx="279">
                  <c:v>98</c:v>
                </c:pt>
                <c:pt idx="280">
                  <c:v>96</c:v>
                </c:pt>
                <c:pt idx="281">
                  <c:v>96</c:v>
                </c:pt>
                <c:pt idx="282">
                  <c:v>95</c:v>
                </c:pt>
                <c:pt idx="283">
                  <c:v>98</c:v>
                </c:pt>
                <c:pt idx="284">
                  <c:v>95</c:v>
                </c:pt>
                <c:pt idx="285">
                  <c:v>98</c:v>
                </c:pt>
                <c:pt idx="286">
                  <c:v>95</c:v>
                </c:pt>
                <c:pt idx="287">
                  <c:v>95</c:v>
                </c:pt>
                <c:pt idx="288">
                  <c:v>139</c:v>
                </c:pt>
                <c:pt idx="289">
                  <c:v>99</c:v>
                </c:pt>
                <c:pt idx="290">
                  <c:v>149</c:v>
                </c:pt>
                <c:pt idx="291">
                  <c:v>#N/A</c:v>
                </c:pt>
                <c:pt idx="292">
                  <c:v>99</c:v>
                </c:pt>
                <c:pt idx="293">
                  <c:v>99</c:v>
                </c:pt>
                <c:pt idx="294">
                  <c:v>101</c:v>
                </c:pt>
                <c:pt idx="295">
                  <c:v>100</c:v>
                </c:pt>
                <c:pt idx="296">
                  <c:v>139</c:v>
                </c:pt>
                <c:pt idx="297">
                  <c:v>101</c:v>
                </c:pt>
                <c:pt idx="298">
                  <c:v>139</c:v>
                </c:pt>
                <c:pt idx="299">
                  <c:v>102</c:v>
                </c:pt>
                <c:pt idx="300">
                  <c:v>98</c:v>
                </c:pt>
                <c:pt idx="301">
                  <c:v>100</c:v>
                </c:pt>
                <c:pt idx="302">
                  <c:v>149</c:v>
                </c:pt>
                <c:pt idx="303">
                  <c:v>102</c:v>
                </c:pt>
                <c:pt idx="304">
                  <c:v>99</c:v>
                </c:pt>
                <c:pt idx="305">
                  <c:v>99</c:v>
                </c:pt>
                <c:pt idx="306">
                  <c:v>100</c:v>
                </c:pt>
                <c:pt idx="307">
                  <c:v>99</c:v>
                </c:pt>
                <c:pt idx="308">
                  <c:v>105</c:v>
                </c:pt>
                <c:pt idx="309">
                  <c:v>105</c:v>
                </c:pt>
                <c:pt idx="310">
                  <c:v>108</c:v>
                </c:pt>
                <c:pt idx="311">
                  <c:v>107</c:v>
                </c:pt>
                <c:pt idx="312">
                  <c:v>105</c:v>
                </c:pt>
                <c:pt idx="313">
                  <c:v>105</c:v>
                </c:pt>
                <c:pt idx="314">
                  <c:v>108</c:v>
                </c:pt>
                <c:pt idx="315">
                  <c:v>105</c:v>
                </c:pt>
                <c:pt idx="316">
                  <c:v>108</c:v>
                </c:pt>
                <c:pt idx="317">
                  <c:v>108</c:v>
                </c:pt>
                <c:pt idx="318">
                  <c:v>106</c:v>
                </c:pt>
                <c:pt idx="319">
                  <c:v>108</c:v>
                </c:pt>
                <c:pt idx="320">
                  <c:v>106</c:v>
                </c:pt>
                <c:pt idx="321">
                  <c:v>108</c:v>
                </c:pt>
                <c:pt idx="322">
                  <c:v>107</c:v>
                </c:pt>
                <c:pt idx="323">
                  <c:v>108</c:v>
                </c:pt>
                <c:pt idx="324">
                  <c:v>106</c:v>
                </c:pt>
                <c:pt idx="325">
                  <c:v>108</c:v>
                </c:pt>
                <c:pt idx="326">
                  <c:v>105</c:v>
                </c:pt>
                <c:pt idx="327">
                  <c:v>105</c:v>
                </c:pt>
                <c:pt idx="328">
                  <c:v>139</c:v>
                </c:pt>
                <c:pt idx="329">
                  <c:v>95</c:v>
                </c:pt>
                <c:pt idx="330">
                  <c:v>#N/A</c:v>
                </c:pt>
                <c:pt idx="331">
                  <c:v>97</c:v>
                </c:pt>
                <c:pt idx="332">
                  <c:v>144</c:v>
                </c:pt>
                <c:pt idx="333">
                  <c:v>#N/A</c:v>
                </c:pt>
                <c:pt idx="334">
                  <c:v>97</c:v>
                </c:pt>
                <c:pt idx="335">
                  <c:v>97</c:v>
                </c:pt>
                <c:pt idx="336">
                  <c:v>97</c:v>
                </c:pt>
                <c:pt idx="337">
                  <c:v>139</c:v>
                </c:pt>
                <c:pt idx="338">
                  <c:v>152</c:v>
                </c:pt>
                <c:pt idx="339">
                  <c:v>148</c:v>
                </c:pt>
                <c:pt idx="340">
                  <c:v>149</c:v>
                </c:pt>
                <c:pt idx="341">
                  <c:v>150</c:v>
                </c:pt>
                <c:pt idx="342">
                  <c:v>153</c:v>
                </c:pt>
                <c:pt idx="343">
                  <c:v>151</c:v>
                </c:pt>
                <c:pt idx="344">
                  <c:v>148</c:v>
                </c:pt>
                <c:pt idx="345">
                  <c:v>148</c:v>
                </c:pt>
                <c:pt idx="346">
                  <c:v>148</c:v>
                </c:pt>
                <c:pt idx="347">
                  <c:v>148</c:v>
                </c:pt>
                <c:pt idx="348">
                  <c:v>151</c:v>
                </c:pt>
                <c:pt idx="349">
                  <c:v>151</c:v>
                </c:pt>
                <c:pt idx="350">
                  <c:v>151</c:v>
                </c:pt>
                <c:pt idx="351">
                  <c:v>151</c:v>
                </c:pt>
                <c:pt idx="352">
                  <c:v>150</c:v>
                </c:pt>
                <c:pt idx="353">
                  <c:v>152</c:v>
                </c:pt>
                <c:pt idx="354">
                  <c:v>153</c:v>
                </c:pt>
                <c:pt idx="355">
                  <c:v>148</c:v>
                </c:pt>
                <c:pt idx="356">
                  <c:v>152</c:v>
                </c:pt>
                <c:pt idx="357">
                  <c:v>150</c:v>
                </c:pt>
                <c:pt idx="358">
                  <c:v>139</c:v>
                </c:pt>
                <c:pt idx="359">
                  <c:v>147</c:v>
                </c:pt>
                <c:pt idx="360">
                  <c:v>92</c:v>
                </c:pt>
                <c:pt idx="361">
                  <c:v>135</c:v>
                </c:pt>
                <c:pt idx="362">
                  <c:v>136</c:v>
                </c:pt>
                <c:pt idx="363">
                  <c:v>138</c:v>
                </c:pt>
                <c:pt idx="364">
                  <c:v>97</c:v>
                </c:pt>
                <c:pt idx="365">
                  <c:v>134</c:v>
                </c:pt>
                <c:pt idx="366">
                  <c:v>114</c:v>
                </c:pt>
                <c:pt idx="367">
                  <c:v>147</c:v>
                </c:pt>
                <c:pt idx="368">
                  <c:v>128</c:v>
                </c:pt>
                <c:pt idx="369">
                  <c:v>128</c:v>
                </c:pt>
                <c:pt idx="370">
                  <c:v>129</c:v>
                </c:pt>
                <c:pt idx="371">
                  <c:v>126</c:v>
                </c:pt>
                <c:pt idx="372">
                  <c:v>126</c:v>
                </c:pt>
                <c:pt idx="373">
                  <c:v>126</c:v>
                </c:pt>
                <c:pt idx="374">
                  <c:v>129</c:v>
                </c:pt>
                <c:pt idx="375">
                  <c:v>125</c:v>
                </c:pt>
                <c:pt idx="376">
                  <c:v>128</c:v>
                </c:pt>
                <c:pt idx="377">
                  <c:v>121</c:v>
                </c:pt>
                <c:pt idx="378">
                  <c:v>148</c:v>
                </c:pt>
                <c:pt idx="379">
                  <c:v>145</c:v>
                </c:pt>
                <c:pt idx="380">
                  <c:v>145</c:v>
                </c:pt>
                <c:pt idx="381">
                  <c:v>144</c:v>
                </c:pt>
                <c:pt idx="382">
                  <c:v>147</c:v>
                </c:pt>
                <c:pt idx="383">
                  <c:v>148</c:v>
                </c:pt>
                <c:pt idx="384">
                  <c:v>148</c:v>
                </c:pt>
                <c:pt idx="385">
                  <c:v>147</c:v>
                </c:pt>
                <c:pt idx="386">
                  <c:v>145</c:v>
                </c:pt>
                <c:pt idx="387">
                  <c:v>146</c:v>
                </c:pt>
                <c:pt idx="388">
                  <c:v>148</c:v>
                </c:pt>
                <c:pt idx="389">
                  <c:v>144</c:v>
                </c:pt>
                <c:pt idx="390">
                  <c:v>144</c:v>
                </c:pt>
                <c:pt idx="391">
                  <c:v>145</c:v>
                </c:pt>
                <c:pt idx="392">
                  <c:v>147</c:v>
                </c:pt>
                <c:pt idx="393">
                  <c:v>146</c:v>
                </c:pt>
                <c:pt idx="394">
                  <c:v>146</c:v>
                </c:pt>
                <c:pt idx="395">
                  <c:v>148</c:v>
                </c:pt>
                <c:pt idx="396">
                  <c:v>146</c:v>
                </c:pt>
                <c:pt idx="397">
                  <c:v>147</c:v>
                </c:pt>
                <c:pt idx="398">
                  <c:v>129</c:v>
                </c:pt>
                <c:pt idx="399">
                  <c:v>128</c:v>
                </c:pt>
                <c:pt idx="400">
                  <c:v>128</c:v>
                </c:pt>
                <c:pt idx="401">
                  <c:v>128</c:v>
                </c:pt>
                <c:pt idx="402">
                  <c:v>128</c:v>
                </c:pt>
                <c:pt idx="403">
                  <c:v>126</c:v>
                </c:pt>
                <c:pt idx="404">
                  <c:v>123</c:v>
                </c:pt>
                <c:pt idx="405">
                  <c:v>128</c:v>
                </c:pt>
                <c:pt idx="406">
                  <c:v>125</c:v>
                </c:pt>
                <c:pt idx="407">
                  <c:v>127</c:v>
                </c:pt>
                <c:pt idx="408">
                  <c:v>142</c:v>
                </c:pt>
                <c:pt idx="409">
                  <c:v>142</c:v>
                </c:pt>
                <c:pt idx="410">
                  <c:v>131</c:v>
                </c:pt>
                <c:pt idx="411">
                  <c:v>132</c:v>
                </c:pt>
                <c:pt idx="412">
                  <c:v>131</c:v>
                </c:pt>
                <c:pt idx="413">
                  <c:v>133</c:v>
                </c:pt>
                <c:pt idx="414">
                  <c:v>130</c:v>
                </c:pt>
                <c:pt idx="415">
                  <c:v>131</c:v>
                </c:pt>
                <c:pt idx="416">
                  <c:v>133</c:v>
                </c:pt>
                <c:pt idx="417">
                  <c:v>#N/A</c:v>
                </c:pt>
                <c:pt idx="418">
                  <c:v>144</c:v>
                </c:pt>
                <c:pt idx="419">
                  <c:v>143</c:v>
                </c:pt>
                <c:pt idx="420">
                  <c:v>145</c:v>
                </c:pt>
                <c:pt idx="421">
                  <c:v>145</c:v>
                </c:pt>
                <c:pt idx="422">
                  <c:v>148</c:v>
                </c:pt>
                <c:pt idx="423">
                  <c:v>145</c:v>
                </c:pt>
                <c:pt idx="424">
                  <c:v>147</c:v>
                </c:pt>
                <c:pt idx="425">
                  <c:v>145</c:v>
                </c:pt>
                <c:pt idx="426">
                  <c:v>146</c:v>
                </c:pt>
                <c:pt idx="427">
                  <c:v>147</c:v>
                </c:pt>
                <c:pt idx="428">
                  <c:v>143</c:v>
                </c:pt>
                <c:pt idx="429">
                  <c:v>147</c:v>
                </c:pt>
                <c:pt idx="430">
                  <c:v>146</c:v>
                </c:pt>
                <c:pt idx="431">
                  <c:v>146</c:v>
                </c:pt>
                <c:pt idx="432">
                  <c:v>145</c:v>
                </c:pt>
                <c:pt idx="433">
                  <c:v>143</c:v>
                </c:pt>
                <c:pt idx="434">
                  <c:v>147</c:v>
                </c:pt>
                <c:pt idx="435">
                  <c:v>144</c:v>
                </c:pt>
                <c:pt idx="436">
                  <c:v>148</c:v>
                </c:pt>
                <c:pt idx="437">
                  <c:v>#N/A</c:v>
                </c:pt>
                <c:pt idx="438">
                  <c:v>122</c:v>
                </c:pt>
                <c:pt idx="439">
                  <c:v>121</c:v>
                </c:pt>
                <c:pt idx="440">
                  <c:v>128</c:v>
                </c:pt>
                <c:pt idx="441">
                  <c:v>121</c:v>
                </c:pt>
                <c:pt idx="442">
                  <c:v>123</c:v>
                </c:pt>
                <c:pt idx="443">
                  <c:v>121</c:v>
                </c:pt>
                <c:pt idx="444">
                  <c:v>122</c:v>
                </c:pt>
                <c:pt idx="445">
                  <c:v>127</c:v>
                </c:pt>
                <c:pt idx="446">
                  <c:v>122</c:v>
                </c:pt>
                <c:pt idx="447">
                  <c:v>120</c:v>
                </c:pt>
                <c:pt idx="448">
                  <c:v>119</c:v>
                </c:pt>
                <c:pt idx="449">
                  <c:v>119</c:v>
                </c:pt>
                <c:pt idx="450">
                  <c:v>116</c:v>
                </c:pt>
                <c:pt idx="451">
                  <c:v>95</c:v>
                </c:pt>
                <c:pt idx="452">
                  <c:v>119</c:v>
                </c:pt>
                <c:pt idx="453">
                  <c:v>117</c:v>
                </c:pt>
                <c:pt idx="454">
                  <c:v>118</c:v>
                </c:pt>
                <c:pt idx="455">
                  <c:v>116</c:v>
                </c:pt>
                <c:pt idx="456">
                  <c:v>118</c:v>
                </c:pt>
                <c:pt idx="457">
                  <c:v>134</c:v>
                </c:pt>
                <c:pt idx="458">
                  <c:v>133</c:v>
                </c:pt>
                <c:pt idx="459">
                  <c:v>142</c:v>
                </c:pt>
                <c:pt idx="460">
                  <c:v>135</c:v>
                </c:pt>
                <c:pt idx="461">
                  <c:v>133</c:v>
                </c:pt>
                <c:pt idx="462">
                  <c:v>136</c:v>
                </c:pt>
                <c:pt idx="463">
                  <c:v>136</c:v>
                </c:pt>
                <c:pt idx="464">
                  <c:v>132</c:v>
                </c:pt>
                <c:pt idx="465">
                  <c:v>135</c:v>
                </c:pt>
                <c:pt idx="466">
                  <c:v>139</c:v>
                </c:pt>
                <c:pt idx="467">
                  <c:v>144</c:v>
                </c:pt>
                <c:pt idx="468">
                  <c:v>133</c:v>
                </c:pt>
                <c:pt idx="469">
                  <c:v>136</c:v>
                </c:pt>
                <c:pt idx="470">
                  <c:v>133</c:v>
                </c:pt>
                <c:pt idx="471">
                  <c:v>136</c:v>
                </c:pt>
                <c:pt idx="472">
                  <c:v>134</c:v>
                </c:pt>
                <c:pt idx="473">
                  <c:v>135</c:v>
                </c:pt>
                <c:pt idx="474">
                  <c:v>132</c:v>
                </c:pt>
                <c:pt idx="475">
                  <c:v>136</c:v>
                </c:pt>
                <c:pt idx="476">
                  <c:v>134</c:v>
                </c:pt>
                <c:pt idx="477">
                  <c:v>126</c:v>
                </c:pt>
                <c:pt idx="478">
                  <c:v>127</c:v>
                </c:pt>
                <c:pt idx="479">
                  <c:v>127</c:v>
                </c:pt>
                <c:pt idx="480">
                  <c:v>128</c:v>
                </c:pt>
                <c:pt idx="481">
                  <c:v>128</c:v>
                </c:pt>
                <c:pt idx="482">
                  <c:v>126</c:v>
                </c:pt>
                <c:pt idx="483">
                  <c:v>128</c:v>
                </c:pt>
                <c:pt idx="484">
                  <c:v>126</c:v>
                </c:pt>
                <c:pt idx="485">
                  <c:v>126</c:v>
                </c:pt>
                <c:pt idx="486">
                  <c:v>123</c:v>
                </c:pt>
                <c:pt idx="487">
                  <c:v>118</c:v>
                </c:pt>
                <c:pt idx="488">
                  <c:v>116</c:v>
                </c:pt>
                <c:pt idx="489">
                  <c:v>108</c:v>
                </c:pt>
                <c:pt idx="490">
                  <c:v>117</c:v>
                </c:pt>
                <c:pt idx="491">
                  <c:v>117</c:v>
                </c:pt>
                <c:pt idx="492">
                  <c:v>117</c:v>
                </c:pt>
                <c:pt idx="493">
                  <c:v>118</c:v>
                </c:pt>
                <c:pt idx="494">
                  <c:v>115</c:v>
                </c:pt>
                <c:pt idx="495">
                  <c:v>118</c:v>
                </c:pt>
                <c:pt idx="496">
                  <c:v>116</c:v>
                </c:pt>
                <c:pt idx="497">
                  <c:v>147</c:v>
                </c:pt>
                <c:pt idx="498">
                  <c:v>145</c:v>
                </c:pt>
                <c:pt idx="499">
                  <c:v>143</c:v>
                </c:pt>
                <c:pt idx="500">
                  <c:v>144</c:v>
                </c:pt>
                <c:pt idx="501">
                  <c:v>145</c:v>
                </c:pt>
                <c:pt idx="502">
                  <c:v>146</c:v>
                </c:pt>
                <c:pt idx="503">
                  <c:v>146</c:v>
                </c:pt>
                <c:pt idx="504">
                  <c:v>143</c:v>
                </c:pt>
                <c:pt idx="505">
                  <c:v>145</c:v>
                </c:pt>
                <c:pt idx="506">
                  <c:v>148</c:v>
                </c:pt>
                <c:pt idx="507">
                  <c:v>148</c:v>
                </c:pt>
                <c:pt idx="508">
                  <c:v>145</c:v>
                </c:pt>
                <c:pt idx="509">
                  <c:v>148</c:v>
                </c:pt>
                <c:pt idx="510">
                  <c:v>143</c:v>
                </c:pt>
                <c:pt idx="511">
                  <c:v>147</c:v>
                </c:pt>
                <c:pt idx="512">
                  <c:v>148</c:v>
                </c:pt>
                <c:pt idx="513">
                  <c:v>147</c:v>
                </c:pt>
                <c:pt idx="514">
                  <c:v>128</c:v>
                </c:pt>
                <c:pt idx="515">
                  <c:v>121</c:v>
                </c:pt>
                <c:pt idx="516">
                  <c:v>122</c:v>
                </c:pt>
                <c:pt idx="517">
                  <c:v>123</c:v>
                </c:pt>
                <c:pt idx="518">
                  <c:v>123</c:v>
                </c:pt>
                <c:pt idx="519">
                  <c:v>121</c:v>
                </c:pt>
                <c:pt idx="520">
                  <c:v>128</c:v>
                </c:pt>
                <c:pt idx="521">
                  <c:v>121</c:v>
                </c:pt>
                <c:pt idx="522">
                  <c:v>123</c:v>
                </c:pt>
                <c:pt idx="523">
                  <c:v>121</c:v>
                </c:pt>
                <c:pt idx="524">
                  <c:v>121</c:v>
                </c:pt>
                <c:pt idx="525">
                  <c:v>121</c:v>
                </c:pt>
                <c:pt idx="526">
                  <c:v>123</c:v>
                </c:pt>
                <c:pt idx="527">
                  <c:v>122</c:v>
                </c:pt>
                <c:pt idx="528">
                  <c:v>121</c:v>
                </c:pt>
                <c:pt idx="529">
                  <c:v>121</c:v>
                </c:pt>
                <c:pt idx="530">
                  <c:v>123</c:v>
                </c:pt>
                <c:pt idx="531">
                  <c:v>121</c:v>
                </c:pt>
                <c:pt idx="532">
                  <c:v>121</c:v>
                </c:pt>
                <c:pt idx="533">
                  <c:v>121</c:v>
                </c:pt>
                <c:pt idx="534">
                  <c:v>97</c:v>
                </c:pt>
                <c:pt idx="535">
                  <c:v>97</c:v>
                </c:pt>
                <c:pt idx="536">
                  <c:v>133</c:v>
                </c:pt>
                <c:pt idx="537">
                  <c:v>134</c:v>
                </c:pt>
                <c:pt idx="538">
                  <c:v>136</c:v>
                </c:pt>
                <c:pt idx="539">
                  <c:v>134</c:v>
                </c:pt>
                <c:pt idx="540">
                  <c:v>96</c:v>
                </c:pt>
                <c:pt idx="541">
                  <c:v>147</c:v>
                </c:pt>
                <c:pt idx="542">
                  <c:v>114</c:v>
                </c:pt>
                <c:pt idx="543">
                  <c:v>134</c:v>
                </c:pt>
                <c:pt idx="544">
                  <c:v>144</c:v>
                </c:pt>
                <c:pt idx="545">
                  <c:v>148</c:v>
                </c:pt>
                <c:pt idx="546">
                  <c:v>148</c:v>
                </c:pt>
                <c:pt idx="547">
                  <c:v>146</c:v>
                </c:pt>
                <c:pt idx="548">
                  <c:v>145</c:v>
                </c:pt>
                <c:pt idx="549">
                  <c:v>144</c:v>
                </c:pt>
                <c:pt idx="550">
                  <c:v>148</c:v>
                </c:pt>
                <c:pt idx="551">
                  <c:v>145</c:v>
                </c:pt>
                <c:pt idx="552">
                  <c:v>146</c:v>
                </c:pt>
                <c:pt idx="553">
                  <c:v>147</c:v>
                </c:pt>
                <c:pt idx="554">
                  <c:v>147</c:v>
                </c:pt>
                <c:pt idx="555">
                  <c:v>144</c:v>
                </c:pt>
                <c:pt idx="556">
                  <c:v>148</c:v>
                </c:pt>
                <c:pt idx="557">
                  <c:v>144</c:v>
                </c:pt>
                <c:pt idx="558">
                  <c:v>145</c:v>
                </c:pt>
                <c:pt idx="559">
                  <c:v>146</c:v>
                </c:pt>
                <c:pt idx="560">
                  <c:v>148</c:v>
                </c:pt>
                <c:pt idx="561">
                  <c:v>146</c:v>
                </c:pt>
                <c:pt idx="562">
                  <c:v>144</c:v>
                </c:pt>
                <c:pt idx="563">
                  <c:v>148</c:v>
                </c:pt>
                <c:pt idx="564">
                  <c:v>123</c:v>
                </c:pt>
                <c:pt idx="565">
                  <c:v>126</c:v>
                </c:pt>
                <c:pt idx="566">
                  <c:v>126</c:v>
                </c:pt>
                <c:pt idx="567">
                  <c:v>126</c:v>
                </c:pt>
                <c:pt idx="568">
                  <c:v>124</c:v>
                </c:pt>
                <c:pt idx="569">
                  <c:v>123</c:v>
                </c:pt>
                <c:pt idx="570">
                  <c:v>125</c:v>
                </c:pt>
                <c:pt idx="571">
                  <c:v>126</c:v>
                </c:pt>
                <c:pt idx="572">
                  <c:v>123</c:v>
                </c:pt>
                <c:pt idx="573">
                  <c:v>128</c:v>
                </c:pt>
                <c:pt idx="574">
                  <c:v>126</c:v>
                </c:pt>
                <c:pt idx="575">
                  <c:v>123</c:v>
                </c:pt>
                <c:pt idx="576">
                  <c:v>121</c:v>
                </c:pt>
                <c:pt idx="577">
                  <c:v>121</c:v>
                </c:pt>
                <c:pt idx="578">
                  <c:v>123</c:v>
                </c:pt>
                <c:pt idx="579">
                  <c:v>123</c:v>
                </c:pt>
                <c:pt idx="580">
                  <c:v>128</c:v>
                </c:pt>
                <c:pt idx="581">
                  <c:v>121</c:v>
                </c:pt>
                <c:pt idx="582">
                  <c:v>127</c:v>
                </c:pt>
                <c:pt idx="583">
                  <c:v>122</c:v>
                </c:pt>
                <c:pt idx="584">
                  <c:v>120</c:v>
                </c:pt>
                <c:pt idx="585">
                  <c:v>122</c:v>
                </c:pt>
                <c:pt idx="586">
                  <c:v>123</c:v>
                </c:pt>
                <c:pt idx="587">
                  <c:v>123</c:v>
                </c:pt>
                <c:pt idx="588">
                  <c:v>120</c:v>
                </c:pt>
                <c:pt idx="589">
                  <c:v>121</c:v>
                </c:pt>
                <c:pt idx="590">
                  <c:v>123</c:v>
                </c:pt>
                <c:pt idx="591">
                  <c:v>123</c:v>
                </c:pt>
                <c:pt idx="592">
                  <c:v>122</c:v>
                </c:pt>
                <c:pt idx="593">
                  <c:v>122</c:v>
                </c:pt>
                <c:pt idx="594">
                  <c:v>121</c:v>
                </c:pt>
                <c:pt idx="595">
                  <c:v>122</c:v>
                </c:pt>
                <c:pt idx="596">
                  <c:v>122</c:v>
                </c:pt>
                <c:pt idx="597">
                  <c:v>122</c:v>
                </c:pt>
                <c:pt idx="598">
                  <c:v>121</c:v>
                </c:pt>
                <c:pt idx="599">
                  <c:v>148</c:v>
                </c:pt>
                <c:pt idx="600">
                  <c:v>144</c:v>
                </c:pt>
                <c:pt idx="601">
                  <c:v>145</c:v>
                </c:pt>
                <c:pt idx="602">
                  <c:v>146</c:v>
                </c:pt>
                <c:pt idx="603">
                  <c:v>144</c:v>
                </c:pt>
                <c:pt idx="604">
                  <c:v>147</c:v>
                </c:pt>
                <c:pt idx="605">
                  <c:v>144</c:v>
                </c:pt>
                <c:pt idx="606">
                  <c:v>146</c:v>
                </c:pt>
                <c:pt idx="607">
                  <c:v>145</c:v>
                </c:pt>
                <c:pt idx="608">
                  <c:v>145</c:v>
                </c:pt>
                <c:pt idx="609">
                  <c:v>144</c:v>
                </c:pt>
                <c:pt idx="610">
                  <c:v>144</c:v>
                </c:pt>
                <c:pt idx="611">
                  <c:v>144</c:v>
                </c:pt>
                <c:pt idx="612">
                  <c:v>146</c:v>
                </c:pt>
                <c:pt idx="613">
                  <c:v>146</c:v>
                </c:pt>
                <c:pt idx="614">
                  <c:v>148</c:v>
                </c:pt>
                <c:pt idx="615">
                  <c:v>147</c:v>
                </c:pt>
                <c:pt idx="616">
                  <c:v>144</c:v>
                </c:pt>
                <c:pt idx="617">
                  <c:v>144</c:v>
                </c:pt>
                <c:pt idx="618">
                  <c:v>145</c:v>
                </c:pt>
                <c:pt idx="619">
                  <c:v>121</c:v>
                </c:pt>
                <c:pt idx="620">
                  <c:v>120</c:v>
                </c:pt>
                <c:pt idx="621">
                  <c:v>122</c:v>
                </c:pt>
                <c:pt idx="622">
                  <c:v>121</c:v>
                </c:pt>
                <c:pt idx="623">
                  <c:v>121</c:v>
                </c:pt>
                <c:pt idx="624">
                  <c:v>121</c:v>
                </c:pt>
                <c:pt idx="625">
                  <c:v>122</c:v>
                </c:pt>
                <c:pt idx="626">
                  <c:v>123</c:v>
                </c:pt>
                <c:pt idx="627">
                  <c:v>123</c:v>
                </c:pt>
                <c:pt idx="628">
                  <c:v>121</c:v>
                </c:pt>
                <c:pt idx="629">
                  <c:v>136</c:v>
                </c:pt>
                <c:pt idx="630">
                  <c:v>114</c:v>
                </c:pt>
                <c:pt idx="631">
                  <c:v>97</c:v>
                </c:pt>
                <c:pt idx="632">
                  <c:v>135</c:v>
                </c:pt>
                <c:pt idx="633">
                  <c:v>97</c:v>
                </c:pt>
                <c:pt idx="634">
                  <c:v>97</c:v>
                </c:pt>
                <c:pt idx="635">
                  <c:v>134</c:v>
                </c:pt>
                <c:pt idx="636">
                  <c:v>139</c:v>
                </c:pt>
                <c:pt idx="637">
                  <c:v>133</c:v>
                </c:pt>
                <c:pt idx="638">
                  <c:v>139</c:v>
                </c:pt>
                <c:pt idx="639">
                  <c:v>149</c:v>
                </c:pt>
                <c:pt idx="640">
                  <c:v>152</c:v>
                </c:pt>
                <c:pt idx="641">
                  <c:v>149</c:v>
                </c:pt>
                <c:pt idx="642">
                  <c:v>152</c:v>
                </c:pt>
                <c:pt idx="643">
                  <c:v>148</c:v>
                </c:pt>
                <c:pt idx="644">
                  <c:v>148</c:v>
                </c:pt>
                <c:pt idx="645">
                  <c:v>151</c:v>
                </c:pt>
                <c:pt idx="646">
                  <c:v>152</c:v>
                </c:pt>
                <c:pt idx="647">
                  <c:v>152</c:v>
                </c:pt>
                <c:pt idx="648">
                  <c:v>#N/A</c:v>
                </c:pt>
                <c:pt idx="649">
                  <c:v>148</c:v>
                </c:pt>
                <c:pt idx="650">
                  <c:v>153</c:v>
                </c:pt>
                <c:pt idx="651">
                  <c:v>152</c:v>
                </c:pt>
                <c:pt idx="652">
                  <c:v>149</c:v>
                </c:pt>
                <c:pt idx="653">
                  <c:v>151</c:v>
                </c:pt>
                <c:pt idx="654">
                  <c:v>152</c:v>
                </c:pt>
                <c:pt idx="655">
                  <c:v>153</c:v>
                </c:pt>
                <c:pt idx="656">
                  <c:v>148</c:v>
                </c:pt>
                <c:pt idx="657">
                  <c:v>153</c:v>
                </c:pt>
                <c:pt idx="658">
                  <c:v>129</c:v>
                </c:pt>
                <c:pt idx="659">
                  <c:v>127</c:v>
                </c:pt>
                <c:pt idx="660">
                  <c:v>126</c:v>
                </c:pt>
                <c:pt idx="661">
                  <c:v>120</c:v>
                </c:pt>
                <c:pt idx="662">
                  <c:v>126</c:v>
                </c:pt>
                <c:pt idx="663">
                  <c:v>127</c:v>
                </c:pt>
                <c:pt idx="664">
                  <c:v>127</c:v>
                </c:pt>
                <c:pt idx="665">
                  <c:v>126</c:v>
                </c:pt>
                <c:pt idx="666">
                  <c:v>129</c:v>
                </c:pt>
                <c:pt idx="667">
                  <c:v>128</c:v>
                </c:pt>
                <c:pt idx="668">
                  <c:v>138</c:v>
                </c:pt>
                <c:pt idx="669">
                  <c:v>140</c:v>
                </c:pt>
                <c:pt idx="670">
                  <c:v>92</c:v>
                </c:pt>
                <c:pt idx="671">
                  <c:v>138</c:v>
                </c:pt>
                <c:pt idx="672">
                  <c:v>142</c:v>
                </c:pt>
                <c:pt idx="673">
                  <c:v>141</c:v>
                </c:pt>
                <c:pt idx="674">
                  <c:v>140</c:v>
                </c:pt>
                <c:pt idx="675">
                  <c:v>138</c:v>
                </c:pt>
                <c:pt idx="676">
                  <c:v>139</c:v>
                </c:pt>
                <c:pt idx="677">
                  <c:v>145</c:v>
                </c:pt>
                <c:pt idx="678">
                  <c:v>146</c:v>
                </c:pt>
                <c:pt idx="679">
                  <c:v>144</c:v>
                </c:pt>
                <c:pt idx="680">
                  <c:v>147</c:v>
                </c:pt>
                <c:pt idx="681">
                  <c:v>146</c:v>
                </c:pt>
                <c:pt idx="682">
                  <c:v>147</c:v>
                </c:pt>
                <c:pt idx="683">
                  <c:v>144</c:v>
                </c:pt>
                <c:pt idx="684">
                  <c:v>146</c:v>
                </c:pt>
                <c:pt idx="685">
                  <c:v>144</c:v>
                </c:pt>
                <c:pt idx="686">
                  <c:v>147</c:v>
                </c:pt>
                <c:pt idx="687">
                  <c:v>147</c:v>
                </c:pt>
                <c:pt idx="688">
                  <c:v>147</c:v>
                </c:pt>
                <c:pt idx="689">
                  <c:v>143</c:v>
                </c:pt>
                <c:pt idx="690">
                  <c:v>145</c:v>
                </c:pt>
                <c:pt idx="691">
                  <c:v>146</c:v>
                </c:pt>
                <c:pt idx="692">
                  <c:v>145</c:v>
                </c:pt>
                <c:pt idx="693">
                  <c:v>146</c:v>
                </c:pt>
                <c:pt idx="694">
                  <c:v>148</c:v>
                </c:pt>
                <c:pt idx="695">
                  <c:v>145</c:v>
                </c:pt>
                <c:pt idx="696">
                  <c:v>148</c:v>
                </c:pt>
                <c:pt idx="697">
                  <c:v>146</c:v>
                </c:pt>
                <c:pt idx="698">
                  <c:v>93</c:v>
                </c:pt>
                <c:pt idx="699">
                  <c:v>132</c:v>
                </c:pt>
                <c:pt idx="700">
                  <c:v>151</c:v>
                </c:pt>
                <c:pt idx="701">
                  <c:v>132</c:v>
                </c:pt>
                <c:pt idx="702">
                  <c:v>132</c:v>
                </c:pt>
                <c:pt idx="703">
                  <c:v>131</c:v>
                </c:pt>
                <c:pt idx="704">
                  <c:v>93</c:v>
                </c:pt>
                <c:pt idx="705">
                  <c:v>132</c:v>
                </c:pt>
                <c:pt idx="706">
                  <c:v>132</c:v>
                </c:pt>
                <c:pt idx="707">
                  <c:v>130</c:v>
                </c:pt>
                <c:pt idx="708">
                  <c:v>126</c:v>
                </c:pt>
                <c:pt idx="709">
                  <c:v>128</c:v>
                </c:pt>
                <c:pt idx="710">
                  <c:v>129</c:v>
                </c:pt>
                <c:pt idx="711">
                  <c:v>127</c:v>
                </c:pt>
                <c:pt idx="712">
                  <c:v>126</c:v>
                </c:pt>
                <c:pt idx="713">
                  <c:v>127</c:v>
                </c:pt>
                <c:pt idx="714">
                  <c:v>128</c:v>
                </c:pt>
                <c:pt idx="715">
                  <c:v>127</c:v>
                </c:pt>
                <c:pt idx="716">
                  <c:v>126</c:v>
                </c:pt>
                <c:pt idx="717">
                  <c:v>123</c:v>
                </c:pt>
                <c:pt idx="718">
                  <c:v>145</c:v>
                </c:pt>
                <c:pt idx="719">
                  <c:v>147</c:v>
                </c:pt>
                <c:pt idx="720">
                  <c:v>148</c:v>
                </c:pt>
                <c:pt idx="721">
                  <c:v>147</c:v>
                </c:pt>
                <c:pt idx="722">
                  <c:v>147</c:v>
                </c:pt>
                <c:pt idx="723">
                  <c:v>148</c:v>
                </c:pt>
                <c:pt idx="724">
                  <c:v>146</c:v>
                </c:pt>
                <c:pt idx="725">
                  <c:v>148</c:v>
                </c:pt>
                <c:pt idx="726">
                  <c:v>146</c:v>
                </c:pt>
                <c:pt idx="727">
                  <c:v>150</c:v>
                </c:pt>
                <c:pt idx="728">
                  <c:v>150</c:v>
                </c:pt>
                <c:pt idx="729">
                  <c:v>150</c:v>
                </c:pt>
                <c:pt idx="730">
                  <c:v>149</c:v>
                </c:pt>
                <c:pt idx="731">
                  <c:v>148</c:v>
                </c:pt>
                <c:pt idx="732">
                  <c:v>147</c:v>
                </c:pt>
                <c:pt idx="733">
                  <c:v>149</c:v>
                </c:pt>
                <c:pt idx="734">
                  <c:v>148</c:v>
                </c:pt>
                <c:pt idx="735">
                  <c:v>147</c:v>
                </c:pt>
                <c:pt idx="736">
                  <c:v>148</c:v>
                </c:pt>
                <c:pt idx="737">
                  <c:v>147</c:v>
                </c:pt>
                <c:pt idx="738">
                  <c:v>139</c:v>
                </c:pt>
                <c:pt idx="739">
                  <c:v>139</c:v>
                </c:pt>
                <c:pt idx="740">
                  <c:v>140</c:v>
                </c:pt>
                <c:pt idx="741">
                  <c:v>141</c:v>
                </c:pt>
                <c:pt idx="742">
                  <c:v>92</c:v>
                </c:pt>
                <c:pt idx="743">
                  <c:v>92</c:v>
                </c:pt>
                <c:pt idx="744">
                  <c:v>142</c:v>
                </c:pt>
                <c:pt idx="745">
                  <c:v>140</c:v>
                </c:pt>
                <c:pt idx="746">
                  <c:v>140</c:v>
                </c:pt>
                <c:pt idx="747">
                  <c:v>139</c:v>
                </c:pt>
                <c:pt idx="748">
                  <c:v>128</c:v>
                </c:pt>
                <c:pt idx="749">
                  <c:v>120</c:v>
                </c:pt>
                <c:pt idx="750">
                  <c:v>126</c:v>
                </c:pt>
                <c:pt idx="751">
                  <c:v>124</c:v>
                </c:pt>
                <c:pt idx="752">
                  <c:v>126</c:v>
                </c:pt>
                <c:pt idx="753">
                  <c:v>126</c:v>
                </c:pt>
                <c:pt idx="754">
                  <c:v>121</c:v>
                </c:pt>
                <c:pt idx="755">
                  <c:v>127</c:v>
                </c:pt>
                <c:pt idx="756">
                  <c:v>123</c:v>
                </c:pt>
                <c:pt idx="757">
                  <c:v>124</c:v>
                </c:pt>
                <c:pt idx="758">
                  <c:v>127</c:v>
                </c:pt>
                <c:pt idx="759">
                  <c:v>120</c:v>
                </c:pt>
                <c:pt idx="760">
                  <c:v>124</c:v>
                </c:pt>
                <c:pt idx="761">
                  <c:v>125</c:v>
                </c:pt>
                <c:pt idx="762">
                  <c:v>123</c:v>
                </c:pt>
                <c:pt idx="763">
                  <c:v>124</c:v>
                </c:pt>
                <c:pt idx="764">
                  <c:v>122</c:v>
                </c:pt>
                <c:pt idx="765">
                  <c:v>123</c:v>
                </c:pt>
                <c:pt idx="766">
                  <c:v>123</c:v>
                </c:pt>
                <c:pt idx="767">
                  <c:v>124</c:v>
                </c:pt>
                <c:pt idx="768">
                  <c:v>123</c:v>
                </c:pt>
                <c:pt idx="769">
                  <c:v>125</c:v>
                </c:pt>
                <c:pt idx="770">
                  <c:v>122</c:v>
                </c:pt>
                <c:pt idx="771">
                  <c:v>123</c:v>
                </c:pt>
                <c:pt idx="772">
                  <c:v>124</c:v>
                </c:pt>
                <c:pt idx="773">
                  <c:v>128</c:v>
                </c:pt>
                <c:pt idx="774">
                  <c:v>120</c:v>
                </c:pt>
                <c:pt idx="775">
                  <c:v>122</c:v>
                </c:pt>
                <c:pt idx="776">
                  <c:v>148</c:v>
                </c:pt>
                <c:pt idx="777">
                  <c:v>149</c:v>
                </c:pt>
                <c:pt idx="778">
                  <c:v>146</c:v>
                </c:pt>
                <c:pt idx="779">
                  <c:v>148</c:v>
                </c:pt>
                <c:pt idx="780">
                  <c:v>148</c:v>
                </c:pt>
                <c:pt idx="781">
                  <c:v>149</c:v>
                </c:pt>
                <c:pt idx="782">
                  <c:v>146</c:v>
                </c:pt>
                <c:pt idx="783">
                  <c:v>147</c:v>
                </c:pt>
                <c:pt idx="784">
                  <c:v>147</c:v>
                </c:pt>
                <c:pt idx="785">
                  <c:v>147</c:v>
                </c:pt>
                <c:pt idx="786">
                  <c:v>149</c:v>
                </c:pt>
                <c:pt idx="787">
                  <c:v>148</c:v>
                </c:pt>
                <c:pt idx="788">
                  <c:v>149</c:v>
                </c:pt>
                <c:pt idx="789">
                  <c:v>149</c:v>
                </c:pt>
                <c:pt idx="790">
                  <c:v>148</c:v>
                </c:pt>
                <c:pt idx="791">
                  <c:v>147</c:v>
                </c:pt>
                <c:pt idx="792">
                  <c:v>148</c:v>
                </c:pt>
                <c:pt idx="793">
                  <c:v>142</c:v>
                </c:pt>
                <c:pt idx="794">
                  <c:v>137</c:v>
                </c:pt>
                <c:pt idx="795">
                  <c:v>141</c:v>
                </c:pt>
                <c:pt idx="796">
                  <c:v>138</c:v>
                </c:pt>
                <c:pt idx="797">
                  <c:v>139</c:v>
                </c:pt>
                <c:pt idx="798">
                  <c:v>139</c:v>
                </c:pt>
                <c:pt idx="799">
                  <c:v>140</c:v>
                </c:pt>
                <c:pt idx="800">
                  <c:v>140</c:v>
                </c:pt>
                <c:pt idx="801">
                  <c:v>139</c:v>
                </c:pt>
                <c:pt idx="802">
                  <c:v>138</c:v>
                </c:pt>
                <c:pt idx="803">
                  <c:v>120</c:v>
                </c:pt>
                <c:pt idx="804">
                  <c:v>126</c:v>
                </c:pt>
                <c:pt idx="805">
                  <c:v>123</c:v>
                </c:pt>
                <c:pt idx="806">
                  <c:v>123</c:v>
                </c:pt>
                <c:pt idx="807">
                  <c:v>126</c:v>
                </c:pt>
                <c:pt idx="808">
                  <c:v>125</c:v>
                </c:pt>
                <c:pt idx="809">
                  <c:v>123</c:v>
                </c:pt>
                <c:pt idx="810">
                  <c:v>123</c:v>
                </c:pt>
                <c:pt idx="811">
                  <c:v>123</c:v>
                </c:pt>
                <c:pt idx="812">
                  <c:v>123</c:v>
                </c:pt>
                <c:pt idx="813">
                  <c:v>98</c:v>
                </c:pt>
                <c:pt idx="814">
                  <c:v>154</c:v>
                </c:pt>
                <c:pt idx="815">
                  <c:v>140</c:v>
                </c:pt>
                <c:pt idx="816">
                  <c:v>140</c:v>
                </c:pt>
                <c:pt idx="817">
                  <c:v>136</c:v>
                </c:pt>
                <c:pt idx="818">
                  <c:v>140</c:v>
                </c:pt>
                <c:pt idx="819">
                  <c:v>96</c:v>
                </c:pt>
                <c:pt idx="820">
                  <c:v>136</c:v>
                </c:pt>
                <c:pt idx="821">
                  <c:v>136</c:v>
                </c:pt>
                <c:pt idx="822">
                  <c:v>140</c:v>
                </c:pt>
                <c:pt idx="823">
                  <c:v>148</c:v>
                </c:pt>
                <c:pt idx="824">
                  <c:v>148</c:v>
                </c:pt>
                <c:pt idx="825">
                  <c:v>145</c:v>
                </c:pt>
                <c:pt idx="826">
                  <c:v>148</c:v>
                </c:pt>
                <c:pt idx="827">
                  <c:v>146</c:v>
                </c:pt>
                <c:pt idx="828">
                  <c:v>148</c:v>
                </c:pt>
                <c:pt idx="829">
                  <c:v>146</c:v>
                </c:pt>
                <c:pt idx="830">
                  <c:v>148</c:v>
                </c:pt>
                <c:pt idx="831">
                  <c:v>147</c:v>
                </c:pt>
                <c:pt idx="832">
                  <c:v>145</c:v>
                </c:pt>
                <c:pt idx="833">
                  <c:v>145</c:v>
                </c:pt>
                <c:pt idx="834">
                  <c:v>147</c:v>
                </c:pt>
                <c:pt idx="835">
                  <c:v>143</c:v>
                </c:pt>
                <c:pt idx="836">
                  <c:v>143</c:v>
                </c:pt>
                <c:pt idx="837">
                  <c:v>148</c:v>
                </c:pt>
                <c:pt idx="838">
                  <c:v>147</c:v>
                </c:pt>
                <c:pt idx="839">
                  <c:v>148</c:v>
                </c:pt>
                <c:pt idx="840">
                  <c:v>144</c:v>
                </c:pt>
                <c:pt idx="841">
                  <c:v>144</c:v>
                </c:pt>
                <c:pt idx="842">
                  <c:v>143</c:v>
                </c:pt>
                <c:pt idx="843">
                  <c:v>135</c:v>
                </c:pt>
                <c:pt idx="844">
                  <c:v>136</c:v>
                </c:pt>
                <c:pt idx="845">
                  <c:v>140</c:v>
                </c:pt>
                <c:pt idx="846">
                  <c:v>92</c:v>
                </c:pt>
                <c:pt idx="847">
                  <c:v>92</c:v>
                </c:pt>
                <c:pt idx="848">
                  <c:v>139</c:v>
                </c:pt>
                <c:pt idx="849">
                  <c:v>139</c:v>
                </c:pt>
                <c:pt idx="850">
                  <c:v>97</c:v>
                </c:pt>
                <c:pt idx="851">
                  <c:v>138</c:v>
                </c:pt>
                <c:pt idx="852">
                  <c:v>120</c:v>
                </c:pt>
                <c:pt idx="853">
                  <c:v>123</c:v>
                </c:pt>
                <c:pt idx="854">
                  <c:v>123</c:v>
                </c:pt>
                <c:pt idx="855">
                  <c:v>121</c:v>
                </c:pt>
                <c:pt idx="856">
                  <c:v>121</c:v>
                </c:pt>
                <c:pt idx="857">
                  <c:v>123</c:v>
                </c:pt>
                <c:pt idx="858">
                  <c:v>121</c:v>
                </c:pt>
                <c:pt idx="859">
                  <c:v>121</c:v>
                </c:pt>
                <c:pt idx="860">
                  <c:v>123</c:v>
                </c:pt>
                <c:pt idx="861">
                  <c:v>121</c:v>
                </c:pt>
                <c:pt idx="862">
                  <c:v>144</c:v>
                </c:pt>
                <c:pt idx="863">
                  <c:v>145</c:v>
                </c:pt>
                <c:pt idx="864">
                  <c:v>146</c:v>
                </c:pt>
                <c:pt idx="865">
                  <c:v>148</c:v>
                </c:pt>
                <c:pt idx="866">
                  <c:v>147</c:v>
                </c:pt>
                <c:pt idx="867">
                  <c:v>144</c:v>
                </c:pt>
                <c:pt idx="868">
                  <c:v>147</c:v>
                </c:pt>
                <c:pt idx="869">
                  <c:v>147</c:v>
                </c:pt>
                <c:pt idx="870">
                  <c:v>147</c:v>
                </c:pt>
                <c:pt idx="871">
                  <c:v>147</c:v>
                </c:pt>
                <c:pt idx="872">
                  <c:v>147</c:v>
                </c:pt>
                <c:pt idx="873">
                  <c:v>147</c:v>
                </c:pt>
                <c:pt idx="874">
                  <c:v>147</c:v>
                </c:pt>
                <c:pt idx="875">
                  <c:v>146</c:v>
                </c:pt>
                <c:pt idx="876">
                  <c:v>145</c:v>
                </c:pt>
                <c:pt idx="877">
                  <c:v>146</c:v>
                </c:pt>
                <c:pt idx="878">
                  <c:v>145</c:v>
                </c:pt>
                <c:pt idx="879">
                  <c:v>148</c:v>
                </c:pt>
                <c:pt idx="880">
                  <c:v>145</c:v>
                </c:pt>
                <c:pt idx="881">
                  <c:v>146</c:v>
                </c:pt>
                <c:pt idx="882">
                  <c:v>#N/A</c:v>
                </c:pt>
                <c:pt idx="883">
                  <c:v>138</c:v>
                </c:pt>
                <c:pt idx="884">
                  <c:v>136</c:v>
                </c:pt>
                <c:pt idx="885">
                  <c:v>139</c:v>
                </c:pt>
                <c:pt idx="886">
                  <c:v>138</c:v>
                </c:pt>
                <c:pt idx="887">
                  <c:v>140</c:v>
                </c:pt>
                <c:pt idx="888">
                  <c:v>146</c:v>
                </c:pt>
                <c:pt idx="889">
                  <c:v>135</c:v>
                </c:pt>
                <c:pt idx="890">
                  <c:v>139</c:v>
                </c:pt>
                <c:pt idx="891">
                  <c:v>97</c:v>
                </c:pt>
                <c:pt idx="892">
                  <c:v>122</c:v>
                </c:pt>
                <c:pt idx="893">
                  <c:v>128</c:v>
                </c:pt>
                <c:pt idx="894">
                  <c:v>122</c:v>
                </c:pt>
                <c:pt idx="895">
                  <c:v>121</c:v>
                </c:pt>
                <c:pt idx="896">
                  <c:v>123</c:v>
                </c:pt>
                <c:pt idx="897">
                  <c:v>127</c:v>
                </c:pt>
                <c:pt idx="898">
                  <c:v>122</c:v>
                </c:pt>
                <c:pt idx="899">
                  <c:v>123</c:v>
                </c:pt>
                <c:pt idx="900">
                  <c:v>122</c:v>
                </c:pt>
                <c:pt idx="901">
                  <c:v>#N/A</c:v>
                </c:pt>
                <c:pt idx="902">
                  <c:v>123</c:v>
                </c:pt>
                <c:pt idx="903">
                  <c:v>122</c:v>
                </c:pt>
                <c:pt idx="904">
                  <c:v>123</c:v>
                </c:pt>
                <c:pt idx="905">
                  <c:v>155</c:v>
                </c:pt>
                <c:pt idx="906">
                  <c:v>154</c:v>
                </c:pt>
                <c:pt idx="907">
                  <c:v>155</c:v>
                </c:pt>
                <c:pt idx="908">
                  <c:v>152</c:v>
                </c:pt>
                <c:pt idx="909">
                  <c:v>157</c:v>
                </c:pt>
                <c:pt idx="910">
                  <c:v>153</c:v>
                </c:pt>
                <c:pt idx="911">
                  <c:v>152</c:v>
                </c:pt>
                <c:pt idx="912">
                  <c:v>153</c:v>
                </c:pt>
                <c:pt idx="913">
                  <c:v>156</c:v>
                </c:pt>
                <c:pt idx="914">
                  <c:v>153</c:v>
                </c:pt>
                <c:pt idx="915">
                  <c:v>156</c:v>
                </c:pt>
                <c:pt idx="916">
                  <c:v>157</c:v>
                </c:pt>
                <c:pt idx="917">
                  <c:v>157</c:v>
                </c:pt>
                <c:pt idx="918">
                  <c:v>153</c:v>
                </c:pt>
                <c:pt idx="919">
                  <c:v>153</c:v>
                </c:pt>
                <c:pt idx="920">
                  <c:v>155</c:v>
                </c:pt>
                <c:pt idx="921">
                  <c:v>152</c:v>
                </c:pt>
                <c:pt idx="922">
                  <c:v>156</c:v>
                </c:pt>
                <c:pt idx="923">
                  <c:v>157</c:v>
                </c:pt>
                <c:pt idx="924">
                  <c:v>121</c:v>
                </c:pt>
                <c:pt idx="925">
                  <c:v>123</c:v>
                </c:pt>
                <c:pt idx="926">
                  <c:v>120</c:v>
                </c:pt>
                <c:pt idx="927">
                  <c:v>128</c:v>
                </c:pt>
                <c:pt idx="928">
                  <c:v>126</c:v>
                </c:pt>
                <c:pt idx="929">
                  <c:v>127</c:v>
                </c:pt>
                <c:pt idx="930">
                  <c:v>126</c:v>
                </c:pt>
                <c:pt idx="931">
                  <c:v>124</c:v>
                </c:pt>
                <c:pt idx="932">
                  <c:v>128</c:v>
                </c:pt>
                <c:pt idx="933">
                  <c:v>123</c:v>
                </c:pt>
                <c:pt idx="934">
                  <c:v>140</c:v>
                </c:pt>
                <c:pt idx="935">
                  <c:v>142</c:v>
                </c:pt>
                <c:pt idx="936">
                  <c:v>139</c:v>
                </c:pt>
                <c:pt idx="937">
                  <c:v>145</c:v>
                </c:pt>
                <c:pt idx="938">
                  <c:v>142</c:v>
                </c:pt>
                <c:pt idx="939">
                  <c:v>139</c:v>
                </c:pt>
                <c:pt idx="940">
                  <c:v>142</c:v>
                </c:pt>
                <c:pt idx="941">
                  <c:v>154</c:v>
                </c:pt>
                <c:pt idx="942">
                  <c:v>138</c:v>
                </c:pt>
                <c:pt idx="943">
                  <c:v>140</c:v>
                </c:pt>
                <c:pt idx="944">
                  <c:v>142</c:v>
                </c:pt>
                <c:pt idx="945">
                  <c:v>141</c:v>
                </c:pt>
                <c:pt idx="946">
                  <c:v>141</c:v>
                </c:pt>
                <c:pt idx="947">
                  <c:v>141</c:v>
                </c:pt>
                <c:pt idx="948">
                  <c:v>141</c:v>
                </c:pt>
                <c:pt idx="949">
                  <c:v>141</c:v>
                </c:pt>
                <c:pt idx="950">
                  <c:v>140</c:v>
                </c:pt>
                <c:pt idx="951">
                  <c:v>141</c:v>
                </c:pt>
                <c:pt idx="952">
                  <c:v>143</c:v>
                </c:pt>
                <c:pt idx="953">
                  <c:v>144</c:v>
                </c:pt>
                <c:pt idx="954">
                  <c:v>143</c:v>
                </c:pt>
                <c:pt idx="955">
                  <c:v>142</c:v>
                </c:pt>
                <c:pt idx="956">
                  <c:v>145</c:v>
                </c:pt>
                <c:pt idx="957">
                  <c:v>143</c:v>
                </c:pt>
                <c:pt idx="958">
                  <c:v>145</c:v>
                </c:pt>
                <c:pt idx="959">
                  <c:v>144</c:v>
                </c:pt>
                <c:pt idx="960">
                  <c:v>144</c:v>
                </c:pt>
                <c:pt idx="961">
                  <c:v>128</c:v>
                </c:pt>
                <c:pt idx="962">
                  <c:v>128</c:v>
                </c:pt>
                <c:pt idx="963">
                  <c:v>124</c:v>
                </c:pt>
                <c:pt idx="964">
                  <c:v>126</c:v>
                </c:pt>
                <c:pt idx="965">
                  <c:v>125</c:v>
                </c:pt>
                <c:pt idx="966">
                  <c:v>126</c:v>
                </c:pt>
                <c:pt idx="967">
                  <c:v>127</c:v>
                </c:pt>
                <c:pt idx="968">
                  <c:v>125</c:v>
                </c:pt>
                <c:pt idx="969">
                  <c:v>123</c:v>
                </c:pt>
                <c:pt idx="970">
                  <c:v>127</c:v>
                </c:pt>
                <c:pt idx="971">
                  <c:v>128</c:v>
                </c:pt>
                <c:pt idx="972">
                  <c:v>127</c:v>
                </c:pt>
                <c:pt idx="973">
                  <c:v>125</c:v>
                </c:pt>
                <c:pt idx="974">
                  <c:v>120</c:v>
                </c:pt>
                <c:pt idx="975">
                  <c:v>128</c:v>
                </c:pt>
                <c:pt idx="976">
                  <c:v>127</c:v>
                </c:pt>
                <c:pt idx="977">
                  <c:v>128</c:v>
                </c:pt>
                <c:pt idx="978">
                  <c:v>128</c:v>
                </c:pt>
                <c:pt idx="979">
                  <c:v>125</c:v>
                </c:pt>
                <c:pt idx="980">
                  <c:v>126</c:v>
                </c:pt>
                <c:pt idx="981">
                  <c:v>116</c:v>
                </c:pt>
                <c:pt idx="982">
                  <c:v>117</c:v>
                </c:pt>
                <c:pt idx="983">
                  <c:v>118</c:v>
                </c:pt>
                <c:pt idx="984">
                  <c:v>116</c:v>
                </c:pt>
                <c:pt idx="985">
                  <c:v>126</c:v>
                </c:pt>
                <c:pt idx="986">
                  <c:v>113</c:v>
                </c:pt>
                <c:pt idx="987">
                  <c:v>114</c:v>
                </c:pt>
                <c:pt idx="988">
                  <c:v>115</c:v>
                </c:pt>
                <c:pt idx="989">
                  <c:v>116</c:v>
                </c:pt>
                <c:pt idx="990">
                  <c:v>116</c:v>
                </c:pt>
                <c:pt idx="991">
                  <c:v>114</c:v>
                </c:pt>
                <c:pt idx="992">
                  <c:v>115</c:v>
                </c:pt>
                <c:pt idx="993">
                  <c:v>113</c:v>
                </c:pt>
                <c:pt idx="994">
                  <c:v>117</c:v>
                </c:pt>
                <c:pt idx="995">
                  <c:v>117</c:v>
                </c:pt>
                <c:pt idx="996">
                  <c:v>116</c:v>
                </c:pt>
                <c:pt idx="997">
                  <c:v>116</c:v>
                </c:pt>
                <c:pt idx="998">
                  <c:v>115</c:v>
                </c:pt>
                <c:pt idx="999">
                  <c:v>114</c:v>
                </c:pt>
                <c:pt idx="1000">
                  <c:v>115</c:v>
                </c:pt>
                <c:pt idx="1001">
                  <c:v>124</c:v>
                </c:pt>
                <c:pt idx="1002">
                  <c:v>127</c:v>
                </c:pt>
                <c:pt idx="1003">
                  <c:v>127</c:v>
                </c:pt>
                <c:pt idx="1004">
                  <c:v>124</c:v>
                </c:pt>
                <c:pt idx="1005">
                  <c:v>127</c:v>
                </c:pt>
                <c:pt idx="1006">
                  <c:v>127</c:v>
                </c:pt>
                <c:pt idx="1007">
                  <c:v>128</c:v>
                </c:pt>
                <c:pt idx="1008">
                  <c:v>126</c:v>
                </c:pt>
                <c:pt idx="1009">
                  <c:v>128</c:v>
                </c:pt>
                <c:pt idx="1010">
                  <c:v>126</c:v>
                </c:pt>
                <c:pt idx="1011">
                  <c:v>127</c:v>
                </c:pt>
                <c:pt idx="1012">
                  <c:v>125</c:v>
                </c:pt>
                <c:pt idx="1013">
                  <c:v>128</c:v>
                </c:pt>
                <c:pt idx="1014">
                  <c:v>125</c:v>
                </c:pt>
                <c:pt idx="1015">
                  <c:v>128</c:v>
                </c:pt>
                <c:pt idx="1016">
                  <c:v>125</c:v>
                </c:pt>
                <c:pt idx="1017">
                  <c:v>128</c:v>
                </c:pt>
                <c:pt idx="1018">
                  <c:v>126</c:v>
                </c:pt>
                <c:pt idx="1019">
                  <c:v>125</c:v>
                </c:pt>
                <c:pt idx="1020">
                  <c:v>125</c:v>
                </c:pt>
                <c:pt idx="1021">
                  <c:v>100</c:v>
                </c:pt>
                <c:pt idx="1022">
                  <c:v>100</c:v>
                </c:pt>
                <c:pt idx="1023">
                  <c:v>102</c:v>
                </c:pt>
                <c:pt idx="1024">
                  <c:v>99</c:v>
                </c:pt>
                <c:pt idx="1025">
                  <c:v>100</c:v>
                </c:pt>
                <c:pt idx="1026">
                  <c:v>139</c:v>
                </c:pt>
                <c:pt idx="1027">
                  <c:v>#N/A</c:v>
                </c:pt>
                <c:pt idx="1028">
                  <c:v>100</c:v>
                </c:pt>
                <c:pt idx="1029">
                  <c:v>101</c:v>
                </c:pt>
                <c:pt idx="1030">
                  <c:v>139</c:v>
                </c:pt>
                <c:pt idx="1031">
                  <c:v>106</c:v>
                </c:pt>
                <c:pt idx="1032">
                  <c:v>106</c:v>
                </c:pt>
                <c:pt idx="1033">
                  <c:v>109</c:v>
                </c:pt>
                <c:pt idx="1034">
                  <c:v>108</c:v>
                </c:pt>
                <c:pt idx="1035">
                  <c:v>106</c:v>
                </c:pt>
                <c:pt idx="1036">
                  <c:v>107</c:v>
                </c:pt>
                <c:pt idx="1037">
                  <c:v>107</c:v>
                </c:pt>
                <c:pt idx="1038">
                  <c:v>106</c:v>
                </c:pt>
                <c:pt idx="1039">
                  <c:v>106</c:v>
                </c:pt>
                <c:pt idx="1040">
                  <c:v>106</c:v>
                </c:pt>
                <c:pt idx="1041">
                  <c:v>113</c:v>
                </c:pt>
                <c:pt idx="1042">
                  <c:v>116</c:v>
                </c:pt>
                <c:pt idx="1043">
                  <c:v>116</c:v>
                </c:pt>
                <c:pt idx="1044">
                  <c:v>115</c:v>
                </c:pt>
                <c:pt idx="1045">
                  <c:v>116</c:v>
                </c:pt>
                <c:pt idx="1046">
                  <c:v>115</c:v>
                </c:pt>
                <c:pt idx="1047">
                  <c:v>114</c:v>
                </c:pt>
                <c:pt idx="1048">
                  <c:v>116</c:v>
                </c:pt>
                <c:pt idx="1049">
                  <c:v>114</c:v>
                </c:pt>
                <c:pt idx="1050">
                  <c:v>114</c:v>
                </c:pt>
                <c:pt idx="1051">
                  <c:v>114</c:v>
                </c:pt>
                <c:pt idx="1052">
                  <c:v>113</c:v>
                </c:pt>
                <c:pt idx="1053">
                  <c:v>114</c:v>
                </c:pt>
                <c:pt idx="1054">
                  <c:v>117</c:v>
                </c:pt>
                <c:pt idx="1055">
                  <c:v>116</c:v>
                </c:pt>
                <c:pt idx="1056">
                  <c:v>117</c:v>
                </c:pt>
                <c:pt idx="1057">
                  <c:v>115</c:v>
                </c:pt>
                <c:pt idx="1058">
                  <c:v>113</c:v>
                </c:pt>
                <c:pt idx="1059">
                  <c:v>114</c:v>
                </c:pt>
                <c:pt idx="1060">
                  <c:v>116</c:v>
                </c:pt>
                <c:pt idx="1061">
                  <c:v>108</c:v>
                </c:pt>
                <c:pt idx="1062">
                  <c:v>106</c:v>
                </c:pt>
                <c:pt idx="1063">
                  <c:v>107</c:v>
                </c:pt>
                <c:pt idx="1064">
                  <c:v>107</c:v>
                </c:pt>
                <c:pt idx="1065">
                  <c:v>108</c:v>
                </c:pt>
                <c:pt idx="1066">
                  <c:v>108</c:v>
                </c:pt>
                <c:pt idx="1067">
                  <c:v>109</c:v>
                </c:pt>
                <c:pt idx="1068">
                  <c:v>109</c:v>
                </c:pt>
                <c:pt idx="1069">
                  <c:v>108</c:v>
                </c:pt>
                <c:pt idx="1070">
                  <c:v>109</c:v>
                </c:pt>
                <c:pt idx="1071">
                  <c:v>144</c:v>
                </c:pt>
                <c:pt idx="1072">
                  <c:v>92</c:v>
                </c:pt>
                <c:pt idx="1073">
                  <c:v>93</c:v>
                </c:pt>
                <c:pt idx="1074">
                  <c:v>93</c:v>
                </c:pt>
                <c:pt idx="1075">
                  <c:v>92</c:v>
                </c:pt>
                <c:pt idx="1076">
                  <c:v>94</c:v>
                </c:pt>
                <c:pt idx="1077">
                  <c:v>94</c:v>
                </c:pt>
                <c:pt idx="1078">
                  <c:v>92</c:v>
                </c:pt>
                <c:pt idx="1079">
                  <c:v>144</c:v>
                </c:pt>
                <c:pt idx="1080">
                  <c:v>92</c:v>
                </c:pt>
                <c:pt idx="1081">
                  <c:v>147</c:v>
                </c:pt>
                <c:pt idx="1082">
                  <c:v>147</c:v>
                </c:pt>
                <c:pt idx="1083">
                  <c:v>146</c:v>
                </c:pt>
                <c:pt idx="1084">
                  <c:v>146</c:v>
                </c:pt>
                <c:pt idx="1085">
                  <c:v>147</c:v>
                </c:pt>
                <c:pt idx="1086">
                  <c:v>146</c:v>
                </c:pt>
                <c:pt idx="1087">
                  <c:v>146</c:v>
                </c:pt>
                <c:pt idx="1088">
                  <c:v>147</c:v>
                </c:pt>
                <c:pt idx="1089">
                  <c:v>144</c:v>
                </c:pt>
                <c:pt idx="1090">
                  <c:v>146</c:v>
                </c:pt>
                <c:pt idx="1091">
                  <c:v>145</c:v>
                </c:pt>
                <c:pt idx="1092">
                  <c:v>148</c:v>
                </c:pt>
                <c:pt idx="1093">
                  <c:v>145</c:v>
                </c:pt>
                <c:pt idx="1094">
                  <c:v>143</c:v>
                </c:pt>
                <c:pt idx="1095">
                  <c:v>144</c:v>
                </c:pt>
                <c:pt idx="1096">
                  <c:v>147</c:v>
                </c:pt>
                <c:pt idx="1097">
                  <c:v>146</c:v>
                </c:pt>
                <c:pt idx="1098">
                  <c:v>144</c:v>
                </c:pt>
                <c:pt idx="1099">
                  <c:v>144</c:v>
                </c:pt>
                <c:pt idx="1100">
                  <c:v>#N/A</c:v>
                </c:pt>
                <c:pt idx="1101">
                  <c:v>130</c:v>
                </c:pt>
                <c:pt idx="1102">
                  <c:v>133</c:v>
                </c:pt>
                <c:pt idx="1103">
                  <c:v>#N/A</c:v>
                </c:pt>
                <c:pt idx="1104">
                  <c:v>131</c:v>
                </c:pt>
                <c:pt idx="1105">
                  <c:v>151</c:v>
                </c:pt>
                <c:pt idx="1106">
                  <c:v>133</c:v>
                </c:pt>
                <c:pt idx="1107">
                  <c:v>133</c:v>
                </c:pt>
                <c:pt idx="1108">
                  <c:v>131</c:v>
                </c:pt>
                <c:pt idx="1109">
                  <c:v>#N/A</c:v>
                </c:pt>
                <c:pt idx="1110">
                  <c:v>132</c:v>
                </c:pt>
                <c:pt idx="1111">
                  <c:v>118</c:v>
                </c:pt>
                <c:pt idx="1112">
                  <c:v>116</c:v>
                </c:pt>
                <c:pt idx="1113">
                  <c:v>92</c:v>
                </c:pt>
                <c:pt idx="1114">
                  <c:v>118</c:v>
                </c:pt>
                <c:pt idx="1115">
                  <c:v>116</c:v>
                </c:pt>
                <c:pt idx="1116">
                  <c:v>118</c:v>
                </c:pt>
                <c:pt idx="1117">
                  <c:v>118</c:v>
                </c:pt>
                <c:pt idx="1118">
                  <c:v>119</c:v>
                </c:pt>
                <c:pt idx="1119">
                  <c:v>117</c:v>
                </c:pt>
                <c:pt idx="1120">
                  <c:v>126</c:v>
                </c:pt>
                <c:pt idx="1121">
                  <c:v>129</c:v>
                </c:pt>
                <c:pt idx="1122">
                  <c:v>128</c:v>
                </c:pt>
                <c:pt idx="1123">
                  <c:v>120</c:v>
                </c:pt>
                <c:pt idx="1124">
                  <c:v>128</c:v>
                </c:pt>
                <c:pt idx="1125">
                  <c:v>126</c:v>
                </c:pt>
                <c:pt idx="1126">
                  <c:v>127</c:v>
                </c:pt>
                <c:pt idx="1127">
                  <c:v>129</c:v>
                </c:pt>
                <c:pt idx="1128">
                  <c:v>121</c:v>
                </c:pt>
                <c:pt idx="1129">
                  <c:v>120</c:v>
                </c:pt>
                <c:pt idx="1130">
                  <c:v>128</c:v>
                </c:pt>
                <c:pt idx="1131">
                  <c:v>128</c:v>
                </c:pt>
                <c:pt idx="1132">
                  <c:v>126</c:v>
                </c:pt>
                <c:pt idx="1133">
                  <c:v>127</c:v>
                </c:pt>
                <c:pt idx="1134">
                  <c:v>126</c:v>
                </c:pt>
                <c:pt idx="1135">
                  <c:v>121</c:v>
                </c:pt>
                <c:pt idx="1136">
                  <c:v>126</c:v>
                </c:pt>
                <c:pt idx="1137">
                  <c:v>126</c:v>
                </c:pt>
                <c:pt idx="1138">
                  <c:v>128</c:v>
                </c:pt>
                <c:pt idx="1139">
                  <c:v>125</c:v>
                </c:pt>
                <c:pt idx="1140">
                  <c:v>120</c:v>
                </c:pt>
                <c:pt idx="1141">
                  <c:v>126</c:v>
                </c:pt>
                <c:pt idx="1142">
                  <c:v>128</c:v>
                </c:pt>
                <c:pt idx="1143">
                  <c:v>129</c:v>
                </c:pt>
                <c:pt idx="1144">
                  <c:v>128</c:v>
                </c:pt>
                <c:pt idx="1145">
                  <c:v>120</c:v>
                </c:pt>
                <c:pt idx="1146">
                  <c:v>128</c:v>
                </c:pt>
                <c:pt idx="1147">
                  <c:v>120</c:v>
                </c:pt>
                <c:pt idx="1148">
                  <c:v>126</c:v>
                </c:pt>
                <c:pt idx="1149">
                  <c:v>128</c:v>
                </c:pt>
                <c:pt idx="1150">
                  <c:v>128</c:v>
                </c:pt>
                <c:pt idx="1151">
                  <c:v>126</c:v>
                </c:pt>
                <c:pt idx="1152">
                  <c:v>120</c:v>
                </c:pt>
                <c:pt idx="1153">
                  <c:v>127</c:v>
                </c:pt>
                <c:pt idx="1154">
                  <c:v>128</c:v>
                </c:pt>
                <c:pt idx="1155">
                  <c:v>127</c:v>
                </c:pt>
                <c:pt idx="1156">
                  <c:v>129</c:v>
                </c:pt>
                <c:pt idx="1157">
                  <c:v>127</c:v>
                </c:pt>
                <c:pt idx="1158">
                  <c:v>126</c:v>
                </c:pt>
                <c:pt idx="1159">
                  <c:v>120</c:v>
                </c:pt>
                <c:pt idx="1160">
                  <c:v>121</c:v>
                </c:pt>
                <c:pt idx="1161">
                  <c:v>129</c:v>
                </c:pt>
                <c:pt idx="1162">
                  <c:v>126</c:v>
                </c:pt>
                <c:pt idx="1163">
                  <c:v>121</c:v>
                </c:pt>
                <c:pt idx="1164">
                  <c:v>120</c:v>
                </c:pt>
                <c:pt idx="1165">
                  <c:v>126</c:v>
                </c:pt>
                <c:pt idx="1166">
                  <c:v>128</c:v>
                </c:pt>
                <c:pt idx="1167">
                  <c:v>129</c:v>
                </c:pt>
                <c:pt idx="1168">
                  <c:v>127</c:v>
                </c:pt>
                <c:pt idx="1169">
                  <c:v>128</c:v>
                </c:pt>
                <c:pt idx="1170">
                  <c:v>126</c:v>
                </c:pt>
                <c:pt idx="1171">
                  <c:v>126</c:v>
                </c:pt>
                <c:pt idx="1172">
                  <c:v>123</c:v>
                </c:pt>
                <c:pt idx="1173">
                  <c:v>129</c:v>
                </c:pt>
                <c:pt idx="1174">
                  <c:v>128</c:v>
                </c:pt>
                <c:pt idx="1175">
                  <c:v>128</c:v>
                </c:pt>
                <c:pt idx="1176">
                  <c:v>126</c:v>
                </c:pt>
                <c:pt idx="1177">
                  <c:v>127</c:v>
                </c:pt>
                <c:pt idx="1178">
                  <c:v>126</c:v>
                </c:pt>
                <c:pt idx="1179">
                  <c:v>129</c:v>
                </c:pt>
                <c:pt idx="1180">
                  <c:v>126</c:v>
                </c:pt>
                <c:pt idx="1181">
                  <c:v>127</c:v>
                </c:pt>
                <c:pt idx="1182">
                  <c:v>128</c:v>
                </c:pt>
                <c:pt idx="1183">
                  <c:v>127</c:v>
                </c:pt>
                <c:pt idx="1184">
                  <c:v>120</c:v>
                </c:pt>
                <c:pt idx="1185">
                  <c:v>125</c:v>
                </c:pt>
                <c:pt idx="1186">
                  <c:v>121</c:v>
                </c:pt>
                <c:pt idx="1187">
                  <c:v>123</c:v>
                </c:pt>
                <c:pt idx="1188">
                  <c:v>128</c:v>
                </c:pt>
                <c:pt idx="1189">
                  <c:v>127</c:v>
                </c:pt>
                <c:pt idx="1190">
                  <c:v>121</c:v>
                </c:pt>
                <c:pt idx="1191">
                  <c:v>127</c:v>
                </c:pt>
                <c:pt idx="1192">
                  <c:v>126</c:v>
                </c:pt>
                <c:pt idx="1193">
                  <c:v>126</c:v>
                </c:pt>
                <c:pt idx="1194">
                  <c:v>121</c:v>
                </c:pt>
                <c:pt idx="1195">
                  <c:v>129</c:v>
                </c:pt>
                <c:pt idx="1196">
                  <c:v>129</c:v>
                </c:pt>
                <c:pt idx="1197">
                  <c:v>123</c:v>
                </c:pt>
                <c:pt idx="1198">
                  <c:v>126</c:v>
                </c:pt>
                <c:pt idx="1199">
                  <c:v>127</c:v>
                </c:pt>
                <c:pt idx="1200">
                  <c:v>126</c:v>
                </c:pt>
                <c:pt idx="1201">
                  <c:v>126</c:v>
                </c:pt>
                <c:pt idx="1202">
                  <c:v>121</c:v>
                </c:pt>
                <c:pt idx="1203">
                  <c:v>126</c:v>
                </c:pt>
                <c:pt idx="1204">
                  <c:v>128</c:v>
                </c:pt>
                <c:pt idx="1205">
                  <c:v>125</c:v>
                </c:pt>
                <c:pt idx="1206">
                  <c:v>121</c:v>
                </c:pt>
                <c:pt idx="1207">
                  <c:v>120</c:v>
                </c:pt>
                <c:pt idx="1208">
                  <c:v>127</c:v>
                </c:pt>
                <c:pt idx="1209">
                  <c:v>126</c:v>
                </c:pt>
                <c:pt idx="1210">
                  <c:v>168</c:v>
                </c:pt>
                <c:pt idx="1211">
                  <c:v>172</c:v>
                </c:pt>
                <c:pt idx="1212">
                  <c:v>172</c:v>
                </c:pt>
                <c:pt idx="1213">
                  <c:v>169</c:v>
                </c:pt>
                <c:pt idx="1214">
                  <c:v>168</c:v>
                </c:pt>
                <c:pt idx="1215">
                  <c:v>170</c:v>
                </c:pt>
                <c:pt idx="1216">
                  <c:v>171</c:v>
                </c:pt>
                <c:pt idx="1217">
                  <c:v>172</c:v>
                </c:pt>
                <c:pt idx="1218">
                  <c:v>173</c:v>
                </c:pt>
                <c:pt idx="1219">
                  <c:v>#N/A</c:v>
                </c:pt>
                <c:pt idx="1220">
                  <c:v>#N/A</c:v>
                </c:pt>
                <c:pt idx="1221">
                  <c:v>170</c:v>
                </c:pt>
                <c:pt idx="1222">
                  <c:v>169</c:v>
                </c:pt>
                <c:pt idx="1223">
                  <c:v>168</c:v>
                </c:pt>
                <c:pt idx="1224">
                  <c:v>169</c:v>
                </c:pt>
                <c:pt idx="1225">
                  <c:v>171</c:v>
                </c:pt>
                <c:pt idx="1226">
                  <c:v>173</c:v>
                </c:pt>
                <c:pt idx="1227">
                  <c:v>173</c:v>
                </c:pt>
                <c:pt idx="1228">
                  <c:v>173</c:v>
                </c:pt>
                <c:pt idx="1229">
                  <c:v>173</c:v>
                </c:pt>
                <c:pt idx="1230">
                  <c:v>170</c:v>
                </c:pt>
                <c:pt idx="1231">
                  <c:v>160</c:v>
                </c:pt>
                <c:pt idx="1232">
                  <c:v>102</c:v>
                </c:pt>
                <c:pt idx="1233">
                  <c:v>164</c:v>
                </c:pt>
                <c:pt idx="1234">
                  <c:v>162</c:v>
                </c:pt>
                <c:pt idx="1235">
                  <c:v>160</c:v>
                </c:pt>
                <c:pt idx="1236">
                  <c:v>161</c:v>
                </c:pt>
                <c:pt idx="1237">
                  <c:v>164</c:v>
                </c:pt>
                <c:pt idx="1238">
                  <c:v>162</c:v>
                </c:pt>
                <c:pt idx="1239">
                  <c:v>163</c:v>
                </c:pt>
                <c:pt idx="1240">
                  <c:v>#N/A</c:v>
                </c:pt>
                <c:pt idx="1241">
                  <c:v>144</c:v>
                </c:pt>
                <c:pt idx="1242">
                  <c:v>142</c:v>
                </c:pt>
                <c:pt idx="1243">
                  <c:v>102</c:v>
                </c:pt>
                <c:pt idx="1244">
                  <c:v>144</c:v>
                </c:pt>
                <c:pt idx="1245">
                  <c:v>98</c:v>
                </c:pt>
                <c:pt idx="1246">
                  <c:v>142</c:v>
                </c:pt>
                <c:pt idx="1247">
                  <c:v>141</c:v>
                </c:pt>
                <c:pt idx="1248">
                  <c:v>144</c:v>
                </c:pt>
                <c:pt idx="1249">
                  <c:v>144</c:v>
                </c:pt>
                <c:pt idx="1250">
                  <c:v>144</c:v>
                </c:pt>
                <c:pt idx="1251">
                  <c:v>143</c:v>
                </c:pt>
                <c:pt idx="1252">
                  <c:v>139</c:v>
                </c:pt>
                <c:pt idx="1253">
                  <c:v>143</c:v>
                </c:pt>
                <c:pt idx="1254">
                  <c:v>141</c:v>
                </c:pt>
                <c:pt idx="1255">
                  <c:v>139</c:v>
                </c:pt>
                <c:pt idx="1256">
                  <c:v>139</c:v>
                </c:pt>
                <c:pt idx="1257">
                  <c:v>139</c:v>
                </c:pt>
                <c:pt idx="1258">
                  <c:v>141</c:v>
                </c:pt>
                <c:pt idx="1259">
                  <c:v>142</c:v>
                </c:pt>
                <c:pt idx="1260">
                  <c:v>142</c:v>
                </c:pt>
                <c:pt idx="1261">
                  <c:v>139</c:v>
                </c:pt>
                <c:pt idx="1262">
                  <c:v>141</c:v>
                </c:pt>
                <c:pt idx="1263">
                  <c:v>141</c:v>
                </c:pt>
                <c:pt idx="1264">
                  <c:v>141</c:v>
                </c:pt>
                <c:pt idx="1265">
                  <c:v>140</c:v>
                </c:pt>
                <c:pt idx="1266">
                  <c:v>140</c:v>
                </c:pt>
                <c:pt idx="1267">
                  <c:v>139</c:v>
                </c:pt>
                <c:pt idx="1268">
                  <c:v>141</c:v>
                </c:pt>
                <c:pt idx="1269">
                  <c:v>140</c:v>
                </c:pt>
                <c:pt idx="1270">
                  <c:v>141</c:v>
                </c:pt>
                <c:pt idx="1271">
                  <c:v>126</c:v>
                </c:pt>
                <c:pt idx="1272">
                  <c:v>127</c:v>
                </c:pt>
                <c:pt idx="1273">
                  <c:v>128</c:v>
                </c:pt>
                <c:pt idx="1274">
                  <c:v>128</c:v>
                </c:pt>
                <c:pt idx="1275">
                  <c:v>129</c:v>
                </c:pt>
                <c:pt idx="1276">
                  <c:v>123</c:v>
                </c:pt>
                <c:pt idx="1277">
                  <c:v>129</c:v>
                </c:pt>
                <c:pt idx="1278">
                  <c:v>126</c:v>
                </c:pt>
                <c:pt idx="1279">
                  <c:v>127</c:v>
                </c:pt>
                <c:pt idx="1280">
                  <c:v>126</c:v>
                </c:pt>
                <c:pt idx="1281">
                  <c:v>130</c:v>
                </c:pt>
                <c:pt idx="1282">
                  <c:v>93</c:v>
                </c:pt>
                <c:pt idx="1283">
                  <c:v>132</c:v>
                </c:pt>
                <c:pt idx="1284">
                  <c:v>132</c:v>
                </c:pt>
                <c:pt idx="1285">
                  <c:v>133</c:v>
                </c:pt>
                <c:pt idx="1286">
                  <c:v>133</c:v>
                </c:pt>
                <c:pt idx="1287">
                  <c:v>134</c:v>
                </c:pt>
                <c:pt idx="1288">
                  <c:v>130</c:v>
                </c:pt>
                <c:pt idx="1289">
                  <c:v>132</c:v>
                </c:pt>
                <c:pt idx="1290">
                  <c:v>#N/A</c:v>
                </c:pt>
                <c:pt idx="1291">
                  <c:v>120</c:v>
                </c:pt>
                <c:pt idx="1292">
                  <c:v>119</c:v>
                </c:pt>
                <c:pt idx="1293">
                  <c:v>118</c:v>
                </c:pt>
                <c:pt idx="1294">
                  <c:v>120</c:v>
                </c:pt>
                <c:pt idx="1295">
                  <c:v>121</c:v>
                </c:pt>
                <c:pt idx="1296">
                  <c:v>120</c:v>
                </c:pt>
                <c:pt idx="1297">
                  <c:v>119</c:v>
                </c:pt>
                <c:pt idx="1298">
                  <c:v>125</c:v>
                </c:pt>
                <c:pt idx="1299">
                  <c:v>120</c:v>
                </c:pt>
                <c:pt idx="1300">
                  <c:v>120</c:v>
                </c:pt>
                <c:pt idx="1301">
                  <c:v>139</c:v>
                </c:pt>
                <c:pt idx="1302">
                  <c:v>139</c:v>
                </c:pt>
                <c:pt idx="1303">
                  <c:v>136</c:v>
                </c:pt>
                <c:pt idx="1304">
                  <c:v>137</c:v>
                </c:pt>
                <c:pt idx="1305">
                  <c:v>139</c:v>
                </c:pt>
                <c:pt idx="1306">
                  <c:v>139</c:v>
                </c:pt>
                <c:pt idx="1307">
                  <c:v>138</c:v>
                </c:pt>
                <c:pt idx="1308">
                  <c:v>138</c:v>
                </c:pt>
                <c:pt idx="1309">
                  <c:v>135</c:v>
                </c:pt>
                <c:pt idx="1310">
                  <c:v>#N/A</c:v>
                </c:pt>
                <c:pt idx="1311">
                  <c:v>159</c:v>
                </c:pt>
                <c:pt idx="1312">
                  <c:v>160</c:v>
                </c:pt>
                <c:pt idx="1313">
                  <c:v>160</c:v>
                </c:pt>
                <c:pt idx="1314">
                  <c:v>162</c:v>
                </c:pt>
                <c:pt idx="1315">
                  <c:v>160</c:v>
                </c:pt>
                <c:pt idx="1316">
                  <c:v>159</c:v>
                </c:pt>
                <c:pt idx="1317">
                  <c:v>162</c:v>
                </c:pt>
                <c:pt idx="1318">
                  <c:v>160</c:v>
                </c:pt>
                <c:pt idx="1319">
                  <c:v>160</c:v>
                </c:pt>
                <c:pt idx="1320">
                  <c:v>158</c:v>
                </c:pt>
                <c:pt idx="1321">
                  <c:v>159</c:v>
                </c:pt>
                <c:pt idx="1322">
                  <c:v>161</c:v>
                </c:pt>
                <c:pt idx="1323">
                  <c:v>159</c:v>
                </c:pt>
                <c:pt idx="1324">
                  <c:v>163</c:v>
                </c:pt>
                <c:pt idx="1325">
                  <c:v>161</c:v>
                </c:pt>
                <c:pt idx="1326">
                  <c:v>163</c:v>
                </c:pt>
                <c:pt idx="1327">
                  <c:v>163</c:v>
                </c:pt>
                <c:pt idx="1328">
                  <c:v>159</c:v>
                </c:pt>
                <c:pt idx="1329">
                  <c:v>162</c:v>
                </c:pt>
                <c:pt idx="1330">
                  <c:v>#N/A</c:v>
                </c:pt>
                <c:pt idx="1331">
                  <c:v>152</c:v>
                </c:pt>
                <c:pt idx="1332">
                  <c:v>93</c:v>
                </c:pt>
                <c:pt idx="1333">
                  <c:v>152</c:v>
                </c:pt>
                <c:pt idx="1334">
                  <c:v>154</c:v>
                </c:pt>
                <c:pt idx="1335">
                  <c:v>153</c:v>
                </c:pt>
                <c:pt idx="1336">
                  <c:v>92</c:v>
                </c:pt>
                <c:pt idx="1337">
                  <c:v>154</c:v>
                </c:pt>
                <c:pt idx="1338">
                  <c:v>151</c:v>
                </c:pt>
                <c:pt idx="1339">
                  <c:v>154</c:v>
                </c:pt>
                <c:pt idx="1340">
                  <c:v>151</c:v>
                </c:pt>
                <c:pt idx="1341">
                  <c:v>149</c:v>
                </c:pt>
                <c:pt idx="1342">
                  <c:v>93</c:v>
                </c:pt>
                <c:pt idx="1343">
                  <c:v>145</c:v>
                </c:pt>
                <c:pt idx="1344">
                  <c:v>150</c:v>
                </c:pt>
                <c:pt idx="1345">
                  <c:v>151</c:v>
                </c:pt>
                <c:pt idx="1346">
                  <c:v>151</c:v>
                </c:pt>
                <c:pt idx="1347">
                  <c:v>152</c:v>
                </c:pt>
                <c:pt idx="1348">
                  <c:v>149</c:v>
                </c:pt>
                <c:pt idx="1349">
                  <c:v>152</c:v>
                </c:pt>
                <c:pt idx="1350">
                  <c:v>150</c:v>
                </c:pt>
                <c:pt idx="1351">
                  <c:v>131</c:v>
                </c:pt>
                <c:pt idx="1352">
                  <c:v>131</c:v>
                </c:pt>
                <c:pt idx="1353">
                  <c:v>131</c:v>
                </c:pt>
                <c:pt idx="1354">
                  <c:v>132</c:v>
                </c:pt>
                <c:pt idx="1355">
                  <c:v>133</c:v>
                </c:pt>
                <c:pt idx="1356">
                  <c:v>129</c:v>
                </c:pt>
                <c:pt idx="1357">
                  <c:v>133</c:v>
                </c:pt>
                <c:pt idx="1358">
                  <c:v>129</c:v>
                </c:pt>
                <c:pt idx="1359">
                  <c:v>133</c:v>
                </c:pt>
                <c:pt idx="1360">
                  <c:v>131</c:v>
                </c:pt>
                <c:pt idx="1361">
                  <c:v>129</c:v>
                </c:pt>
                <c:pt idx="1362">
                  <c:v>131</c:v>
                </c:pt>
                <c:pt idx="1363">
                  <c:v>132</c:v>
                </c:pt>
                <c:pt idx="1364">
                  <c:v>131</c:v>
                </c:pt>
                <c:pt idx="1365">
                  <c:v>133</c:v>
                </c:pt>
                <c:pt idx="1366">
                  <c:v>133</c:v>
                </c:pt>
                <c:pt idx="1367">
                  <c:v>131</c:v>
                </c:pt>
                <c:pt idx="1368">
                  <c:v>133</c:v>
                </c:pt>
                <c:pt idx="1369">
                  <c:v>129</c:v>
                </c:pt>
                <c:pt idx="1370">
                  <c:v>131</c:v>
                </c:pt>
                <c:pt idx="1371">
                  <c:v>111</c:v>
                </c:pt>
                <c:pt idx="1372">
                  <c:v>113</c:v>
                </c:pt>
                <c:pt idx="1373">
                  <c:v>111</c:v>
                </c:pt>
                <c:pt idx="1374">
                  <c:v>110</c:v>
                </c:pt>
                <c:pt idx="1375">
                  <c:v>111</c:v>
                </c:pt>
                <c:pt idx="1376">
                  <c:v>113</c:v>
                </c:pt>
                <c:pt idx="1377">
                  <c:v>113</c:v>
                </c:pt>
                <c:pt idx="1378">
                  <c:v>112</c:v>
                </c:pt>
                <c:pt idx="1379">
                  <c:v>111</c:v>
                </c:pt>
                <c:pt idx="1380">
                  <c:v>110</c:v>
                </c:pt>
                <c:pt idx="1381">
                  <c:v>140</c:v>
                </c:pt>
                <c:pt idx="1382">
                  <c:v>139</c:v>
                </c:pt>
                <c:pt idx="1383">
                  <c:v>140</c:v>
                </c:pt>
                <c:pt idx="1384">
                  <c:v>141</c:v>
                </c:pt>
                <c:pt idx="1385">
                  <c:v>139</c:v>
                </c:pt>
                <c:pt idx="1386">
                  <c:v>140</c:v>
                </c:pt>
                <c:pt idx="1387">
                  <c:v>141</c:v>
                </c:pt>
                <c:pt idx="1388">
                  <c:v>140</c:v>
                </c:pt>
                <c:pt idx="1389">
                  <c:v>140</c:v>
                </c:pt>
                <c:pt idx="1390">
                  <c:v>139</c:v>
                </c:pt>
                <c:pt idx="1391">
                  <c:v>142</c:v>
                </c:pt>
                <c:pt idx="1392">
                  <c:v>139</c:v>
                </c:pt>
                <c:pt idx="1393">
                  <c:v>139</c:v>
                </c:pt>
                <c:pt idx="1394">
                  <c:v>141</c:v>
                </c:pt>
                <c:pt idx="1395">
                  <c:v>140</c:v>
                </c:pt>
                <c:pt idx="1396">
                  <c:v>141</c:v>
                </c:pt>
                <c:pt idx="1397">
                  <c:v>142</c:v>
                </c:pt>
                <c:pt idx="1398">
                  <c:v>140</c:v>
                </c:pt>
                <c:pt idx="1399">
                  <c:v>143</c:v>
                </c:pt>
                <c:pt idx="1400">
                  <c:v>140</c:v>
                </c:pt>
                <c:pt idx="1401">
                  <c:v>78</c:v>
                </c:pt>
                <c:pt idx="1402">
                  <c:v>78</c:v>
                </c:pt>
                <c:pt idx="1403">
                  <c:v>78</c:v>
                </c:pt>
                <c:pt idx="1404">
                  <c:v>78</c:v>
                </c:pt>
                <c:pt idx="1405">
                  <c:v>80</c:v>
                </c:pt>
                <c:pt idx="1406">
                  <c:v>79</c:v>
                </c:pt>
                <c:pt idx="1407">
                  <c:v>78</c:v>
                </c:pt>
                <c:pt idx="1408">
                  <c:v>79</c:v>
                </c:pt>
                <c:pt idx="1409">
                  <c:v>80</c:v>
                </c:pt>
                <c:pt idx="1410">
                  <c:v>80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77</c:v>
                </c:pt>
                <c:pt idx="1415">
                  <c:v>78</c:v>
                </c:pt>
                <c:pt idx="1416">
                  <c:v>78</c:v>
                </c:pt>
                <c:pt idx="1417">
                  <c:v>#N/A</c:v>
                </c:pt>
                <c:pt idx="1418">
                  <c:v>78</c:v>
                </c:pt>
                <c:pt idx="1419">
                  <c:v>79</c:v>
                </c:pt>
                <c:pt idx="1420">
                  <c:v>79</c:v>
                </c:pt>
                <c:pt idx="1421">
                  <c:v>79</c:v>
                </c:pt>
                <c:pt idx="1422">
                  <c:v>96</c:v>
                </c:pt>
                <c:pt idx="1423">
                  <c:v>97</c:v>
                </c:pt>
                <c:pt idx="1424">
                  <c:v>97</c:v>
                </c:pt>
                <c:pt idx="1425">
                  <c:v>95</c:v>
                </c:pt>
                <c:pt idx="1426">
                  <c:v>97</c:v>
                </c:pt>
                <c:pt idx="1427">
                  <c:v>97</c:v>
                </c:pt>
                <c:pt idx="1428">
                  <c:v>96</c:v>
                </c:pt>
                <c:pt idx="1429">
                  <c:v>97</c:v>
                </c:pt>
                <c:pt idx="1430">
                  <c:v>96</c:v>
                </c:pt>
                <c:pt idx="1431">
                  <c:v>95</c:v>
                </c:pt>
                <c:pt idx="1432">
                  <c:v>#N/A</c:v>
                </c:pt>
                <c:pt idx="1433">
                  <c:v>97</c:v>
                </c:pt>
                <c:pt idx="1434">
                  <c:v>#N/A</c:v>
                </c:pt>
                <c:pt idx="1435">
                  <c:v>139</c:v>
                </c:pt>
                <c:pt idx="1436">
                  <c:v>98</c:v>
                </c:pt>
                <c:pt idx="1437">
                  <c:v>97</c:v>
                </c:pt>
                <c:pt idx="1438">
                  <c:v>95</c:v>
                </c:pt>
                <c:pt idx="1439">
                  <c:v>97</c:v>
                </c:pt>
                <c:pt idx="1440">
                  <c:v>#N/A</c:v>
                </c:pt>
                <c:pt idx="1441">
                  <c:v>98</c:v>
                </c:pt>
                <c:pt idx="1442">
                  <c:v>97</c:v>
                </c:pt>
                <c:pt idx="1443">
                  <c:v>114</c:v>
                </c:pt>
                <c:pt idx="1444">
                  <c:v>116</c:v>
                </c:pt>
                <c:pt idx="1445">
                  <c:v>113</c:v>
                </c:pt>
                <c:pt idx="1446">
                  <c:v>116</c:v>
                </c:pt>
                <c:pt idx="1447">
                  <c:v>113</c:v>
                </c:pt>
                <c:pt idx="1448">
                  <c:v>113</c:v>
                </c:pt>
                <c:pt idx="1449">
                  <c:v>114</c:v>
                </c:pt>
                <c:pt idx="1450">
                  <c:v>116</c:v>
                </c:pt>
                <c:pt idx="1451">
                  <c:v>114</c:v>
                </c:pt>
                <c:pt idx="1452">
                  <c:v>116</c:v>
                </c:pt>
                <c:pt idx="1453">
                  <c:v>#N/A</c:v>
                </c:pt>
                <c:pt idx="1454">
                  <c:v>116</c:v>
                </c:pt>
                <c:pt idx="1455">
                  <c:v>117</c:v>
                </c:pt>
                <c:pt idx="1456">
                  <c:v>117</c:v>
                </c:pt>
                <c:pt idx="1457">
                  <c:v>117</c:v>
                </c:pt>
                <c:pt idx="1458">
                  <c:v>114</c:v>
                </c:pt>
                <c:pt idx="1459">
                  <c:v>114</c:v>
                </c:pt>
                <c:pt idx="1460">
                  <c:v>116</c:v>
                </c:pt>
                <c:pt idx="1461">
                  <c:v>117</c:v>
                </c:pt>
                <c:pt idx="1462">
                  <c:v>115</c:v>
                </c:pt>
                <c:pt idx="1463">
                  <c:v>#N/A</c:v>
                </c:pt>
                <c:pt idx="1464">
                  <c:v>168</c:v>
                </c:pt>
                <c:pt idx="1465">
                  <c:v>166</c:v>
                </c:pt>
                <c:pt idx="1466">
                  <c:v>168</c:v>
                </c:pt>
                <c:pt idx="1467">
                  <c:v>164</c:v>
                </c:pt>
                <c:pt idx="1468">
                  <c:v>164</c:v>
                </c:pt>
                <c:pt idx="1469">
                  <c:v>163</c:v>
                </c:pt>
                <c:pt idx="1470">
                  <c:v>166</c:v>
                </c:pt>
                <c:pt idx="1471">
                  <c:v>168</c:v>
                </c:pt>
                <c:pt idx="1472">
                  <c:v>164</c:v>
                </c:pt>
                <c:pt idx="1473">
                  <c:v>166</c:v>
                </c:pt>
                <c:pt idx="1474">
                  <c:v>#N/A</c:v>
                </c:pt>
                <c:pt idx="1475">
                  <c:v>165</c:v>
                </c:pt>
                <c:pt idx="1476">
                  <c:v>#N/A</c:v>
                </c:pt>
                <c:pt idx="1477">
                  <c:v>#N/A</c:v>
                </c:pt>
                <c:pt idx="1478">
                  <c:v>166</c:v>
                </c:pt>
                <c:pt idx="1479">
                  <c:v>168</c:v>
                </c:pt>
                <c:pt idx="1480">
                  <c:v>167</c:v>
                </c:pt>
                <c:pt idx="1481">
                  <c:v>163</c:v>
                </c:pt>
                <c:pt idx="1482">
                  <c:v>165</c:v>
                </c:pt>
                <c:pt idx="1483">
                  <c:v>168</c:v>
                </c:pt>
                <c:pt idx="1484">
                  <c:v>163</c:v>
                </c:pt>
                <c:pt idx="1485">
                  <c:v>167</c:v>
                </c:pt>
                <c:pt idx="1486">
                  <c:v>#N/A</c:v>
                </c:pt>
                <c:pt idx="1487">
                  <c:v>128</c:v>
                </c:pt>
                <c:pt idx="1488">
                  <c:v>131</c:v>
                </c:pt>
                <c:pt idx="1489">
                  <c:v>130</c:v>
                </c:pt>
                <c:pt idx="1490">
                  <c:v>130</c:v>
                </c:pt>
                <c:pt idx="1491">
                  <c:v>131</c:v>
                </c:pt>
                <c:pt idx="1492">
                  <c:v>132</c:v>
                </c:pt>
                <c:pt idx="1493">
                  <c:v>130</c:v>
                </c:pt>
                <c:pt idx="1494">
                  <c:v>129</c:v>
                </c:pt>
                <c:pt idx="1495">
                  <c:v>128</c:v>
                </c:pt>
                <c:pt idx="1496">
                  <c:v>129</c:v>
                </c:pt>
                <c:pt idx="1497">
                  <c:v>132</c:v>
                </c:pt>
                <c:pt idx="1498">
                  <c:v>129</c:v>
                </c:pt>
                <c:pt idx="1499">
                  <c:v>131</c:v>
                </c:pt>
                <c:pt idx="1500">
                  <c:v>132</c:v>
                </c:pt>
                <c:pt idx="1501">
                  <c:v>128</c:v>
                </c:pt>
                <c:pt idx="1502">
                  <c:v>128</c:v>
                </c:pt>
                <c:pt idx="1503">
                  <c:v>132</c:v>
                </c:pt>
                <c:pt idx="1504">
                  <c:v>131</c:v>
                </c:pt>
                <c:pt idx="1505">
                  <c:v>132</c:v>
                </c:pt>
                <c:pt idx="1506">
                  <c:v>131</c:v>
                </c:pt>
                <c:pt idx="1507">
                  <c:v>143</c:v>
                </c:pt>
                <c:pt idx="1508">
                  <c:v>144</c:v>
                </c:pt>
                <c:pt idx="1509">
                  <c:v>142</c:v>
                </c:pt>
                <c:pt idx="1510">
                  <c:v>141</c:v>
                </c:pt>
                <c:pt idx="1511">
                  <c:v>144</c:v>
                </c:pt>
                <c:pt idx="1512">
                  <c:v>142</c:v>
                </c:pt>
                <c:pt idx="1513">
                  <c:v>142</c:v>
                </c:pt>
                <c:pt idx="1514">
                  <c:v>142</c:v>
                </c:pt>
                <c:pt idx="1515">
                  <c:v>142</c:v>
                </c:pt>
                <c:pt idx="1516">
                  <c:v>141</c:v>
                </c:pt>
                <c:pt idx="1517">
                  <c:v>141</c:v>
                </c:pt>
                <c:pt idx="1518">
                  <c:v>143</c:v>
                </c:pt>
                <c:pt idx="1519">
                  <c:v>142</c:v>
                </c:pt>
                <c:pt idx="1520">
                  <c:v>143</c:v>
                </c:pt>
                <c:pt idx="1521">
                  <c:v>144</c:v>
                </c:pt>
                <c:pt idx="1522">
                  <c:v>142</c:v>
                </c:pt>
                <c:pt idx="1523">
                  <c:v>142</c:v>
                </c:pt>
                <c:pt idx="1524">
                  <c:v>141</c:v>
                </c:pt>
                <c:pt idx="1525">
                  <c:v>142</c:v>
                </c:pt>
                <c:pt idx="1526">
                  <c:v>145</c:v>
                </c:pt>
                <c:pt idx="1527">
                  <c:v>150</c:v>
                </c:pt>
                <c:pt idx="1528">
                  <c:v>151</c:v>
                </c:pt>
                <c:pt idx="1529">
                  <c:v>150</c:v>
                </c:pt>
                <c:pt idx="1530">
                  <c:v>149</c:v>
                </c:pt>
                <c:pt idx="1531">
                  <c:v>147</c:v>
                </c:pt>
                <c:pt idx="1532">
                  <c:v>149</c:v>
                </c:pt>
                <c:pt idx="1533">
                  <c:v>148</c:v>
                </c:pt>
                <c:pt idx="1534">
                  <c:v>148</c:v>
                </c:pt>
                <c:pt idx="1535">
                  <c:v>151</c:v>
                </c:pt>
                <c:pt idx="1536">
                  <c:v>147</c:v>
                </c:pt>
                <c:pt idx="1537">
                  <c:v>152</c:v>
                </c:pt>
                <c:pt idx="1538">
                  <c:v>150</c:v>
                </c:pt>
                <c:pt idx="1539">
                  <c:v>148</c:v>
                </c:pt>
                <c:pt idx="1540">
                  <c:v>152</c:v>
                </c:pt>
                <c:pt idx="1541">
                  <c:v>147</c:v>
                </c:pt>
                <c:pt idx="1542">
                  <c:v>148</c:v>
                </c:pt>
                <c:pt idx="1543">
                  <c:v>149</c:v>
                </c:pt>
                <c:pt idx="1544">
                  <c:v>152</c:v>
                </c:pt>
                <c:pt idx="1545">
                  <c:v>150</c:v>
                </c:pt>
                <c:pt idx="1546">
                  <c:v>147</c:v>
                </c:pt>
                <c:pt idx="1547">
                  <c:v>115</c:v>
                </c:pt>
                <c:pt idx="1548">
                  <c:v>115</c:v>
                </c:pt>
                <c:pt idx="1549">
                  <c:v>115</c:v>
                </c:pt>
                <c:pt idx="1550">
                  <c:v>117</c:v>
                </c:pt>
                <c:pt idx="1551">
                  <c:v>117</c:v>
                </c:pt>
                <c:pt idx="1552">
                  <c:v>117</c:v>
                </c:pt>
                <c:pt idx="1553">
                  <c:v>117</c:v>
                </c:pt>
                <c:pt idx="1554">
                  <c:v>117</c:v>
                </c:pt>
                <c:pt idx="1555">
                  <c:v>114</c:v>
                </c:pt>
                <c:pt idx="1556">
                  <c:v>117</c:v>
                </c:pt>
                <c:pt idx="1557">
                  <c:v>117</c:v>
                </c:pt>
                <c:pt idx="1558">
                  <c:v>116</c:v>
                </c:pt>
                <c:pt idx="1559">
                  <c:v>117</c:v>
                </c:pt>
                <c:pt idx="1560">
                  <c:v>115</c:v>
                </c:pt>
                <c:pt idx="1561">
                  <c:v>116</c:v>
                </c:pt>
                <c:pt idx="1562">
                  <c:v>116</c:v>
                </c:pt>
                <c:pt idx="1563">
                  <c:v>116</c:v>
                </c:pt>
                <c:pt idx="1564">
                  <c:v>118</c:v>
                </c:pt>
                <c:pt idx="1565">
                  <c:v>118</c:v>
                </c:pt>
                <c:pt idx="1566">
                  <c:v>114</c:v>
                </c:pt>
                <c:pt idx="1567">
                  <c:v>123</c:v>
                </c:pt>
                <c:pt idx="1568">
                  <c:v>121</c:v>
                </c:pt>
                <c:pt idx="1569">
                  <c:v>120</c:v>
                </c:pt>
                <c:pt idx="1570">
                  <c:v>122</c:v>
                </c:pt>
                <c:pt idx="1571">
                  <c:v>122</c:v>
                </c:pt>
                <c:pt idx="1572">
                  <c:v>120</c:v>
                </c:pt>
                <c:pt idx="1573">
                  <c:v>120</c:v>
                </c:pt>
                <c:pt idx="1574">
                  <c:v>122</c:v>
                </c:pt>
                <c:pt idx="1575">
                  <c:v>121</c:v>
                </c:pt>
                <c:pt idx="1576">
                  <c:v>120</c:v>
                </c:pt>
                <c:pt idx="1577">
                  <c:v>121</c:v>
                </c:pt>
                <c:pt idx="1578">
                  <c:v>118</c:v>
                </c:pt>
                <c:pt idx="1579">
                  <c:v>119</c:v>
                </c:pt>
                <c:pt idx="1580">
                  <c:v>120</c:v>
                </c:pt>
                <c:pt idx="1581">
                  <c:v>121</c:v>
                </c:pt>
                <c:pt idx="1582">
                  <c:v>118</c:v>
                </c:pt>
                <c:pt idx="1583">
                  <c:v>121</c:v>
                </c:pt>
                <c:pt idx="1584">
                  <c:v>121</c:v>
                </c:pt>
                <c:pt idx="1585">
                  <c:v>121</c:v>
                </c:pt>
                <c:pt idx="1586">
                  <c:v>119</c:v>
                </c:pt>
                <c:pt idx="1587">
                  <c:v>173</c:v>
                </c:pt>
                <c:pt idx="1588">
                  <c:v>168</c:v>
                </c:pt>
                <c:pt idx="1589">
                  <c:v>172</c:v>
                </c:pt>
                <c:pt idx="1590">
                  <c:v>169</c:v>
                </c:pt>
                <c:pt idx="1591">
                  <c:v>170</c:v>
                </c:pt>
                <c:pt idx="1592">
                  <c:v>170</c:v>
                </c:pt>
                <c:pt idx="1593">
                  <c:v>171</c:v>
                </c:pt>
                <c:pt idx="1594">
                  <c:v>172</c:v>
                </c:pt>
                <c:pt idx="1595">
                  <c:v>171</c:v>
                </c:pt>
                <c:pt idx="1596">
                  <c:v>173</c:v>
                </c:pt>
                <c:pt idx="1597">
                  <c:v>168</c:v>
                </c:pt>
                <c:pt idx="1598">
                  <c:v>168</c:v>
                </c:pt>
                <c:pt idx="1599">
                  <c:v>168</c:v>
                </c:pt>
                <c:pt idx="1600">
                  <c:v>168</c:v>
                </c:pt>
                <c:pt idx="1601">
                  <c:v>167</c:v>
                </c:pt>
                <c:pt idx="1602">
                  <c:v>165</c:v>
                </c:pt>
                <c:pt idx="1603">
                  <c:v>164</c:v>
                </c:pt>
                <c:pt idx="1604">
                  <c:v>168</c:v>
                </c:pt>
                <c:pt idx="1605">
                  <c:v>165</c:v>
                </c:pt>
                <c:pt idx="1606">
                  <c:v>168</c:v>
                </c:pt>
                <c:pt idx="1607">
                  <c:v>159</c:v>
                </c:pt>
                <c:pt idx="1608">
                  <c:v>159</c:v>
                </c:pt>
                <c:pt idx="1609">
                  <c:v>158</c:v>
                </c:pt>
                <c:pt idx="1610">
                  <c:v>158</c:v>
                </c:pt>
                <c:pt idx="1611">
                  <c:v>161</c:v>
                </c:pt>
                <c:pt idx="1612">
                  <c:v>160</c:v>
                </c:pt>
                <c:pt idx="1613">
                  <c:v>160</c:v>
                </c:pt>
                <c:pt idx="1614">
                  <c:v>160</c:v>
                </c:pt>
                <c:pt idx="1615">
                  <c:v>159</c:v>
                </c:pt>
                <c:pt idx="1616">
                  <c:v>157</c:v>
                </c:pt>
                <c:pt idx="1617">
                  <c:v>152</c:v>
                </c:pt>
                <c:pt idx="1618">
                  <c:v>157</c:v>
                </c:pt>
                <c:pt idx="1619">
                  <c:v>155</c:v>
                </c:pt>
                <c:pt idx="1620">
                  <c:v>157</c:v>
                </c:pt>
                <c:pt idx="1621">
                  <c:v>156</c:v>
                </c:pt>
                <c:pt idx="1622">
                  <c:v>155</c:v>
                </c:pt>
                <c:pt idx="1623">
                  <c:v>93</c:v>
                </c:pt>
                <c:pt idx="1624">
                  <c:v>153</c:v>
                </c:pt>
                <c:pt idx="1625">
                  <c:v>155</c:v>
                </c:pt>
                <c:pt idx="1626">
                  <c:v>#N/A</c:v>
                </c:pt>
                <c:pt idx="1627">
                  <c:v>132</c:v>
                </c:pt>
                <c:pt idx="1628">
                  <c:v>129</c:v>
                </c:pt>
                <c:pt idx="1629">
                  <c:v>130</c:v>
                </c:pt>
                <c:pt idx="1630">
                  <c:v>132</c:v>
                </c:pt>
                <c:pt idx="1631">
                  <c:v>130</c:v>
                </c:pt>
                <c:pt idx="1632">
                  <c:v>129</c:v>
                </c:pt>
                <c:pt idx="1633">
                  <c:v>129</c:v>
                </c:pt>
                <c:pt idx="1634">
                  <c:v>128</c:v>
                </c:pt>
                <c:pt idx="1635">
                  <c:v>129</c:v>
                </c:pt>
                <c:pt idx="1636">
                  <c:v>132</c:v>
                </c:pt>
                <c:pt idx="1637">
                  <c:v>128</c:v>
                </c:pt>
                <c:pt idx="1638">
                  <c:v>128</c:v>
                </c:pt>
                <c:pt idx="1639">
                  <c:v>126</c:v>
                </c:pt>
                <c:pt idx="1640">
                  <c:v>126</c:v>
                </c:pt>
                <c:pt idx="1641">
                  <c:v>127</c:v>
                </c:pt>
                <c:pt idx="1642">
                  <c:v>126</c:v>
                </c:pt>
                <c:pt idx="1643">
                  <c:v>126</c:v>
                </c:pt>
                <c:pt idx="1644">
                  <c:v>127</c:v>
                </c:pt>
                <c:pt idx="1645">
                  <c:v>126</c:v>
                </c:pt>
                <c:pt idx="1646">
                  <c:v>126</c:v>
                </c:pt>
                <c:pt idx="1647">
                  <c:v>144</c:v>
                </c:pt>
                <c:pt idx="1648">
                  <c:v>142</c:v>
                </c:pt>
                <c:pt idx="1649">
                  <c:v>144</c:v>
                </c:pt>
                <c:pt idx="1650">
                  <c:v>144</c:v>
                </c:pt>
                <c:pt idx="1651">
                  <c:v>141</c:v>
                </c:pt>
                <c:pt idx="1652">
                  <c:v>142</c:v>
                </c:pt>
                <c:pt idx="1653">
                  <c:v>145</c:v>
                </c:pt>
                <c:pt idx="1654">
                  <c:v>144</c:v>
                </c:pt>
                <c:pt idx="1655">
                  <c:v>143</c:v>
                </c:pt>
                <c:pt idx="1656">
                  <c:v>144</c:v>
                </c:pt>
                <c:pt idx="1657">
                  <c:v>140</c:v>
                </c:pt>
                <c:pt idx="1658">
                  <c:v>139</c:v>
                </c:pt>
                <c:pt idx="1659">
                  <c:v>141</c:v>
                </c:pt>
                <c:pt idx="1660">
                  <c:v>138</c:v>
                </c:pt>
                <c:pt idx="1661">
                  <c:v>139</c:v>
                </c:pt>
                <c:pt idx="1662">
                  <c:v>141</c:v>
                </c:pt>
                <c:pt idx="1663">
                  <c:v>139</c:v>
                </c:pt>
                <c:pt idx="1664">
                  <c:v>139</c:v>
                </c:pt>
                <c:pt idx="1665">
                  <c:v>141</c:v>
                </c:pt>
                <c:pt idx="1666">
                  <c:v>137</c:v>
                </c:pt>
                <c:pt idx="1667">
                  <c:v>#N/A</c:v>
                </c:pt>
                <c:pt idx="1668">
                  <c:v>#N/A</c:v>
                </c:pt>
                <c:pt idx="1669">
                  <c:v>111</c:v>
                </c:pt>
                <c:pt idx="1670">
                  <c:v>109</c:v>
                </c:pt>
                <c:pt idx="1671">
                  <c:v>108</c:v>
                </c:pt>
                <c:pt idx="1672">
                  <c:v>110</c:v>
                </c:pt>
                <c:pt idx="1673">
                  <c:v>109</c:v>
                </c:pt>
                <c:pt idx="1674">
                  <c:v>110</c:v>
                </c:pt>
                <c:pt idx="1675">
                  <c:v>110</c:v>
                </c:pt>
                <c:pt idx="1676">
                  <c:v>107</c:v>
                </c:pt>
                <c:pt idx="1677">
                  <c:v>108</c:v>
                </c:pt>
                <c:pt idx="1678">
                  <c:v>108</c:v>
                </c:pt>
                <c:pt idx="1679">
                  <c:v>108</c:v>
                </c:pt>
                <c:pt idx="1680">
                  <c:v>107</c:v>
                </c:pt>
                <c:pt idx="1681">
                  <c:v>108</c:v>
                </c:pt>
                <c:pt idx="1682">
                  <c:v>109</c:v>
                </c:pt>
                <c:pt idx="1683">
                  <c:v>107</c:v>
                </c:pt>
                <c:pt idx="1684">
                  <c:v>109</c:v>
                </c:pt>
                <c:pt idx="1685">
                  <c:v>107</c:v>
                </c:pt>
                <c:pt idx="1686">
                  <c:v>#N/A</c:v>
                </c:pt>
                <c:pt idx="1687">
                  <c:v>138</c:v>
                </c:pt>
                <c:pt idx="1688">
                  <c:v>135</c:v>
                </c:pt>
                <c:pt idx="1689">
                  <c:v>137</c:v>
                </c:pt>
                <c:pt idx="1690">
                  <c:v>135</c:v>
                </c:pt>
                <c:pt idx="1691">
                  <c:v>136</c:v>
                </c:pt>
                <c:pt idx="1692">
                  <c:v>138</c:v>
                </c:pt>
                <c:pt idx="1693">
                  <c:v>136</c:v>
                </c:pt>
                <c:pt idx="1694">
                  <c:v>138</c:v>
                </c:pt>
                <c:pt idx="1695">
                  <c:v>135</c:v>
                </c:pt>
                <c:pt idx="1696">
                  <c:v>127</c:v>
                </c:pt>
                <c:pt idx="1697">
                  <c:v>127</c:v>
                </c:pt>
                <c:pt idx="1698">
                  <c:v>129</c:v>
                </c:pt>
                <c:pt idx="1699">
                  <c:v>130</c:v>
                </c:pt>
                <c:pt idx="1700">
                  <c:v>127</c:v>
                </c:pt>
                <c:pt idx="1701">
                  <c:v>127</c:v>
                </c:pt>
                <c:pt idx="1702">
                  <c:v>129</c:v>
                </c:pt>
                <c:pt idx="1703">
                  <c:v>127</c:v>
                </c:pt>
                <c:pt idx="1704">
                  <c:v>130</c:v>
                </c:pt>
                <c:pt idx="1705">
                  <c:v>129</c:v>
                </c:pt>
                <c:pt idx="1706">
                  <c:v>121</c:v>
                </c:pt>
                <c:pt idx="1707">
                  <c:v>119</c:v>
                </c:pt>
                <c:pt idx="1708">
                  <c:v>119</c:v>
                </c:pt>
                <c:pt idx="1709">
                  <c:v>123</c:v>
                </c:pt>
                <c:pt idx="1710">
                  <c:v>121</c:v>
                </c:pt>
                <c:pt idx="1711">
                  <c:v>120</c:v>
                </c:pt>
                <c:pt idx="1712">
                  <c:v>120</c:v>
                </c:pt>
                <c:pt idx="1713">
                  <c:v>120</c:v>
                </c:pt>
                <c:pt idx="1714">
                  <c:v>120</c:v>
                </c:pt>
                <c:pt idx="1715">
                  <c:v>120</c:v>
                </c:pt>
                <c:pt idx="1716">
                  <c:v>116</c:v>
                </c:pt>
                <c:pt idx="1717">
                  <c:v>114</c:v>
                </c:pt>
                <c:pt idx="1718">
                  <c:v>115</c:v>
                </c:pt>
                <c:pt idx="1719">
                  <c:v>116</c:v>
                </c:pt>
                <c:pt idx="1720">
                  <c:v>113</c:v>
                </c:pt>
                <c:pt idx="1721">
                  <c:v>115</c:v>
                </c:pt>
                <c:pt idx="1722">
                  <c:v>115</c:v>
                </c:pt>
                <c:pt idx="1723">
                  <c:v>113</c:v>
                </c:pt>
                <c:pt idx="1724">
                  <c:v>115</c:v>
                </c:pt>
                <c:pt idx="1725">
                  <c:v>116</c:v>
                </c:pt>
                <c:pt idx="1726">
                  <c:v>113</c:v>
                </c:pt>
                <c:pt idx="1727">
                  <c:v>110</c:v>
                </c:pt>
                <c:pt idx="1728">
                  <c:v>110</c:v>
                </c:pt>
                <c:pt idx="1729">
                  <c:v>112</c:v>
                </c:pt>
                <c:pt idx="1730">
                  <c:v>110</c:v>
                </c:pt>
                <c:pt idx="1731">
                  <c:v>111</c:v>
                </c:pt>
                <c:pt idx="1732">
                  <c:v>111</c:v>
                </c:pt>
                <c:pt idx="1733">
                  <c:v>111</c:v>
                </c:pt>
                <c:pt idx="1734">
                  <c:v>112</c:v>
                </c:pt>
                <c:pt idx="1735">
                  <c:v>111</c:v>
                </c:pt>
                <c:pt idx="1736">
                  <c:v>105</c:v>
                </c:pt>
                <c:pt idx="1737">
                  <c:v>106</c:v>
                </c:pt>
                <c:pt idx="1738">
                  <c:v>104</c:v>
                </c:pt>
                <c:pt idx="1739">
                  <c:v>106</c:v>
                </c:pt>
                <c:pt idx="1740">
                  <c:v>106</c:v>
                </c:pt>
                <c:pt idx="1741">
                  <c:v>104</c:v>
                </c:pt>
                <c:pt idx="1742">
                  <c:v>104</c:v>
                </c:pt>
                <c:pt idx="1743">
                  <c:v>105</c:v>
                </c:pt>
                <c:pt idx="1744">
                  <c:v>106</c:v>
                </c:pt>
                <c:pt idx="1745">
                  <c:v>106</c:v>
                </c:pt>
                <c:pt idx="1746">
                  <c:v>170</c:v>
                </c:pt>
                <c:pt idx="1747">
                  <c:v>172</c:v>
                </c:pt>
                <c:pt idx="1748">
                  <c:v>168</c:v>
                </c:pt>
                <c:pt idx="1749">
                  <c:v>169</c:v>
                </c:pt>
                <c:pt idx="1750">
                  <c:v>173</c:v>
                </c:pt>
                <c:pt idx="1751">
                  <c:v>168</c:v>
                </c:pt>
                <c:pt idx="1752">
                  <c:v>172</c:v>
                </c:pt>
                <c:pt idx="1753">
                  <c:v>173</c:v>
                </c:pt>
                <c:pt idx="1754">
                  <c:v>169</c:v>
                </c:pt>
                <c:pt idx="1755">
                  <c:v>168</c:v>
                </c:pt>
                <c:pt idx="1756">
                  <c:v>159</c:v>
                </c:pt>
                <c:pt idx="1757">
                  <c:v>159</c:v>
                </c:pt>
                <c:pt idx="1758">
                  <c:v>163</c:v>
                </c:pt>
                <c:pt idx="1759">
                  <c:v>159</c:v>
                </c:pt>
                <c:pt idx="1760">
                  <c:v>160</c:v>
                </c:pt>
                <c:pt idx="1761">
                  <c:v>162</c:v>
                </c:pt>
                <c:pt idx="1762">
                  <c:v>163</c:v>
                </c:pt>
                <c:pt idx="1763">
                  <c:v>163</c:v>
                </c:pt>
                <c:pt idx="1764">
                  <c:v>163</c:v>
                </c:pt>
                <c:pt idx="1765">
                  <c:v>162</c:v>
                </c:pt>
                <c:pt idx="1766">
                  <c:v>148</c:v>
                </c:pt>
                <c:pt idx="1767">
                  <c:v>148</c:v>
                </c:pt>
                <c:pt idx="1768">
                  <c:v>150</c:v>
                </c:pt>
                <c:pt idx="1769">
                  <c:v>146</c:v>
                </c:pt>
                <c:pt idx="1770">
                  <c:v>147</c:v>
                </c:pt>
                <c:pt idx="1771">
                  <c:v>145</c:v>
                </c:pt>
                <c:pt idx="1772">
                  <c:v>147</c:v>
                </c:pt>
                <c:pt idx="1773">
                  <c:v>150</c:v>
                </c:pt>
                <c:pt idx="1774">
                  <c:v>149</c:v>
                </c:pt>
                <c:pt idx="1775">
                  <c:v>140</c:v>
                </c:pt>
                <c:pt idx="1776">
                  <c:v>142</c:v>
                </c:pt>
                <c:pt idx="1777">
                  <c:v>141</c:v>
                </c:pt>
                <c:pt idx="1778">
                  <c:v>137</c:v>
                </c:pt>
                <c:pt idx="1779">
                  <c:v>140</c:v>
                </c:pt>
                <c:pt idx="1780">
                  <c:v>140</c:v>
                </c:pt>
                <c:pt idx="1781">
                  <c:v>142</c:v>
                </c:pt>
                <c:pt idx="1782">
                  <c:v>138</c:v>
                </c:pt>
                <c:pt idx="1783">
                  <c:v>140</c:v>
                </c:pt>
                <c:pt idx="1784">
                  <c:v>138</c:v>
                </c:pt>
                <c:pt idx="1785">
                  <c:v>74</c:v>
                </c:pt>
                <c:pt idx="1786">
                  <c:v>73</c:v>
                </c:pt>
                <c:pt idx="1787">
                  <c:v>74</c:v>
                </c:pt>
                <c:pt idx="1788">
                  <c:v>73</c:v>
                </c:pt>
                <c:pt idx="1789">
                  <c:v>73</c:v>
                </c:pt>
                <c:pt idx="1790">
                  <c:v>73</c:v>
                </c:pt>
                <c:pt idx="1791">
                  <c:v>72</c:v>
                </c:pt>
                <c:pt idx="1792">
                  <c:v>74</c:v>
                </c:pt>
                <c:pt idx="1793">
                  <c:v>72</c:v>
                </c:pt>
                <c:pt idx="1794">
                  <c:v>74</c:v>
                </c:pt>
                <c:pt idx="1795">
                  <c:v>70</c:v>
                </c:pt>
                <c:pt idx="1796">
                  <c:v>70</c:v>
                </c:pt>
                <c:pt idx="1797">
                  <c:v>70</c:v>
                </c:pt>
                <c:pt idx="1798">
                  <c:v>70</c:v>
                </c:pt>
                <c:pt idx="1799">
                  <c:v>70</c:v>
                </c:pt>
                <c:pt idx="1800">
                  <c:v>70</c:v>
                </c:pt>
                <c:pt idx="1801">
                  <c:v>70</c:v>
                </c:pt>
                <c:pt idx="1802">
                  <c:v>70</c:v>
                </c:pt>
                <c:pt idx="1803">
                  <c:v>70</c:v>
                </c:pt>
                <c:pt idx="1804">
                  <c:v>70</c:v>
                </c:pt>
                <c:pt idx="1805">
                  <c:v>78</c:v>
                </c:pt>
                <c:pt idx="1806">
                  <c:v>77</c:v>
                </c:pt>
                <c:pt idx="1807">
                  <c:v>77</c:v>
                </c:pt>
                <c:pt idx="1808">
                  <c:v>77</c:v>
                </c:pt>
                <c:pt idx="1809">
                  <c:v>78</c:v>
                </c:pt>
                <c:pt idx="1810">
                  <c:v>77</c:v>
                </c:pt>
                <c:pt idx="1811">
                  <c:v>78</c:v>
                </c:pt>
                <c:pt idx="1812">
                  <c:v>76</c:v>
                </c:pt>
                <c:pt idx="1813">
                  <c:v>76</c:v>
                </c:pt>
                <c:pt idx="1814">
                  <c:v>77</c:v>
                </c:pt>
                <c:pt idx="1815">
                  <c:v>70</c:v>
                </c:pt>
                <c:pt idx="1816">
                  <c:v>70</c:v>
                </c:pt>
                <c:pt idx="1817">
                  <c:v>70</c:v>
                </c:pt>
                <c:pt idx="1818">
                  <c:v>70</c:v>
                </c:pt>
                <c:pt idx="1819">
                  <c:v>70</c:v>
                </c:pt>
                <c:pt idx="1820">
                  <c:v>70</c:v>
                </c:pt>
                <c:pt idx="1821">
                  <c:v>70</c:v>
                </c:pt>
                <c:pt idx="1822">
                  <c:v>70</c:v>
                </c:pt>
                <c:pt idx="1823">
                  <c:v>70</c:v>
                </c:pt>
                <c:pt idx="1824">
                  <c:v>70</c:v>
                </c:pt>
                <c:pt idx="1825">
                  <c:v>70</c:v>
                </c:pt>
                <c:pt idx="1826">
                  <c:v>70</c:v>
                </c:pt>
                <c:pt idx="1827">
                  <c:v>70</c:v>
                </c:pt>
                <c:pt idx="1828">
                  <c:v>70</c:v>
                </c:pt>
                <c:pt idx="1829">
                  <c:v>70</c:v>
                </c:pt>
                <c:pt idx="1830">
                  <c:v>70</c:v>
                </c:pt>
                <c:pt idx="1831">
                  <c:v>70</c:v>
                </c:pt>
                <c:pt idx="1832">
                  <c:v>70</c:v>
                </c:pt>
                <c:pt idx="1833">
                  <c:v>70</c:v>
                </c:pt>
                <c:pt idx="1834">
                  <c:v>70</c:v>
                </c:pt>
                <c:pt idx="1835">
                  <c:v>87</c:v>
                </c:pt>
                <c:pt idx="1836">
                  <c:v>87</c:v>
                </c:pt>
                <c:pt idx="1837">
                  <c:v>88</c:v>
                </c:pt>
                <c:pt idx="1838">
                  <c:v>88</c:v>
                </c:pt>
                <c:pt idx="1839">
                  <c:v>86</c:v>
                </c:pt>
                <c:pt idx="1840">
                  <c:v>89</c:v>
                </c:pt>
                <c:pt idx="1841">
                  <c:v>89</c:v>
                </c:pt>
                <c:pt idx="1842">
                  <c:v>87</c:v>
                </c:pt>
                <c:pt idx="1843">
                  <c:v>88</c:v>
                </c:pt>
                <c:pt idx="1844">
                  <c:v>86</c:v>
                </c:pt>
                <c:pt idx="1845">
                  <c:v>95</c:v>
                </c:pt>
                <c:pt idx="1846">
                  <c:v>94</c:v>
                </c:pt>
                <c:pt idx="1847">
                  <c:v>95</c:v>
                </c:pt>
                <c:pt idx="1848">
                  <c:v>94</c:v>
                </c:pt>
                <c:pt idx="1849">
                  <c:v>94</c:v>
                </c:pt>
                <c:pt idx="1850">
                  <c:v>94</c:v>
                </c:pt>
                <c:pt idx="1851">
                  <c:v>94</c:v>
                </c:pt>
                <c:pt idx="1852">
                  <c:v>95</c:v>
                </c:pt>
                <c:pt idx="1853">
                  <c:v>93</c:v>
                </c:pt>
                <c:pt idx="1854">
                  <c:v>95</c:v>
                </c:pt>
              </c:numCache>
            </c:numRef>
          </c:xVal>
          <c:yVal>
            <c:numRef>
              <c:f>output!$T$2:$T$1980</c:f>
              <c:numCache>
                <c:formatCode>General</c:formatCode>
                <c:ptCount val="1979"/>
                <c:pt idx="0">
                  <c:v>0</c:v>
                </c:pt>
                <c:pt idx="1">
                  <c:v>141.16003983078261</c:v>
                </c:pt>
                <c:pt idx="2">
                  <c:v>140.93656794391993</c:v>
                </c:pt>
                <c:pt idx="3">
                  <c:v>142.40191436541858</c:v>
                </c:pt>
                <c:pt idx="4">
                  <c:v>139.39185930718307</c:v>
                </c:pt>
                <c:pt idx="5">
                  <c:v>142.74440888421404</c:v>
                </c:pt>
                <c:pt idx="6">
                  <c:v>140.71380249988937</c:v>
                </c:pt>
                <c:pt idx="7">
                  <c:v>139.28281766296186</c:v>
                </c:pt>
                <c:pt idx="8">
                  <c:v>141.16003983078261</c:v>
                </c:pt>
                <c:pt idx="9">
                  <c:v>139.17394648473899</c:v>
                </c:pt>
                <c:pt idx="10">
                  <c:v>160.3570810997752</c:v>
                </c:pt>
                <c:pt idx="11">
                  <c:v>160.21278893152029</c:v>
                </c:pt>
                <c:pt idx="12">
                  <c:v>157.10278328756874</c:v>
                </c:pt>
                <c:pt idx="13">
                  <c:v>159.92498221561146</c:v>
                </c:pt>
                <c:pt idx="14">
                  <c:v>156.82603211736438</c:v>
                </c:pt>
                <c:pt idx="15">
                  <c:v>160.64644656494062</c:v>
                </c:pt>
                <c:pt idx="16">
                  <c:v>160.64644656494062</c:v>
                </c:pt>
                <c:pt idx="17">
                  <c:v>160.50163340953506</c:v>
                </c:pt>
                <c:pt idx="18">
                  <c:v>160.64644656494062</c:v>
                </c:pt>
                <c:pt idx="19">
                  <c:v>156.0015981271072</c:v>
                </c:pt>
                <c:pt idx="20">
                  <c:v>124.04777696650818</c:v>
                </c:pt>
                <c:pt idx="21">
                  <c:v>120.76639246413299</c:v>
                </c:pt>
                <c:pt idx="22">
                  <c:v>122.25903912283979</c:v>
                </c:pt>
                <c:pt idx="23">
                  <c:v>122.42716951240979</c:v>
                </c:pt>
                <c:pt idx="24">
                  <c:v>122.51140823594818</c:v>
                </c:pt>
                <c:pt idx="25">
                  <c:v>121.09493340297729</c:v>
                </c:pt>
                <c:pt idx="26">
                  <c:v>120.9304397909173</c:v>
                </c:pt>
                <c:pt idx="27">
                  <c:v>123.10434090003983</c:v>
                </c:pt>
                <c:pt idx="28">
                  <c:v>122.17514698051789</c:v>
                </c:pt>
                <c:pt idx="29">
                  <c:v>120.76639246413299</c:v>
                </c:pt>
                <c:pt idx="30">
                  <c:v>90.045515784874198</c:v>
                </c:pt>
                <c:pt idx="31">
                  <c:v>90.780080516545866</c:v>
                </c:pt>
                <c:pt idx="32">
                  <c:v>90.503218565613608</c:v>
                </c:pt>
                <c:pt idx="33">
                  <c:v>90.319580223767034</c:v>
                </c:pt>
                <c:pt idx="34">
                  <c:v>88.43543253585095</c:v>
                </c:pt>
                <c:pt idx="35">
                  <c:v>89.682673361083474</c:v>
                </c:pt>
                <c:pt idx="36">
                  <c:v>88.611481603873131</c:v>
                </c:pt>
                <c:pt idx="37">
                  <c:v>88.391529516426246</c:v>
                </c:pt>
                <c:pt idx="38">
                  <c:v>88.43543253585095</c:v>
                </c:pt>
                <c:pt idx="39">
                  <c:v>90.595318052485695</c:v>
                </c:pt>
                <c:pt idx="40">
                  <c:v>118.43675665320329</c:v>
                </c:pt>
                <c:pt idx="41">
                  <c:v>116.42323204318738</c:v>
                </c:pt>
                <c:pt idx="42">
                  <c:v>116.72853718787204</c:v>
                </c:pt>
                <c:pt idx="43">
                  <c:v>118.35802639835781</c:v>
                </c:pt>
                <c:pt idx="44">
                  <c:v>117.18950910134426</c:v>
                </c:pt>
                <c:pt idx="45">
                  <c:v>117.18950910134426</c:v>
                </c:pt>
                <c:pt idx="46">
                  <c:v>118.43675665320329</c:v>
                </c:pt>
                <c:pt idx="47">
                  <c:v>119.15007066683798</c:v>
                </c:pt>
                <c:pt idx="48">
                  <c:v>116.11951979213951</c:v>
                </c:pt>
                <c:pt idx="49">
                  <c:v>116.27117758610781</c:v>
                </c:pt>
                <c:pt idx="50">
                  <c:v>111.39725314326903</c:v>
                </c:pt>
                <c:pt idx="51">
                  <c:v>111.39725314326903</c:v>
                </c:pt>
                <c:pt idx="52">
                  <c:v>112.02806706700157</c:v>
                </c:pt>
                <c:pt idx="53">
                  <c:v>112.45259376405261</c:v>
                </c:pt>
                <c:pt idx="54">
                  <c:v>112.59481855848473</c:v>
                </c:pt>
                <c:pt idx="55">
                  <c:v>109.6816925146735</c:v>
                </c:pt>
                <c:pt idx="56">
                  <c:v>111.18855755444206</c:v>
                </c:pt>
                <c:pt idx="57">
                  <c:v>110.02056433274673</c:v>
                </c:pt>
                <c:pt idx="58">
                  <c:v>112.88035016001663</c:v>
                </c:pt>
                <c:pt idx="59">
                  <c:v>111.18855755444206</c:v>
                </c:pt>
                <c:pt idx="60">
                  <c:v>127.51246118412759</c:v>
                </c:pt>
                <c:pt idx="61">
                  <c:v>126.60576135432787</c:v>
                </c:pt>
                <c:pt idx="62">
                  <c:v>126.33626048011263</c:v>
                </c:pt>
                <c:pt idx="63">
                  <c:v>126.42596653071425</c:v>
                </c:pt>
                <c:pt idx="64">
                  <c:v>127.05749370600627</c:v>
                </c:pt>
                <c:pt idx="65">
                  <c:v>126.69585067201012</c:v>
                </c:pt>
                <c:pt idx="66">
                  <c:v>127.97069866660534</c:v>
                </c:pt>
                <c:pt idx="67">
                  <c:v>125.26963364046223</c:v>
                </c:pt>
                <c:pt idx="68">
                  <c:v>127.97069866660534</c:v>
                </c:pt>
                <c:pt idx="69">
                  <c:v>126.8764144866233</c:v>
                </c:pt>
                <c:pt idx="70">
                  <c:v>147.59589368136241</c:v>
                </c:pt>
                <c:pt idx="71">
                  <c:v>146.62353747233055</c:v>
                </c:pt>
                <c:pt idx="72">
                  <c:v>143.78184919117265</c:v>
                </c:pt>
                <c:pt idx="73">
                  <c:v>145.66390910518876</c:v>
                </c:pt>
                <c:pt idx="74">
                  <c:v>144.48189454824009</c:v>
                </c:pt>
                <c:pt idx="75">
                  <c:v>147.10810882267407</c:v>
                </c:pt>
                <c:pt idx="76">
                  <c:v>147.10810882267407</c:v>
                </c:pt>
                <c:pt idx="77">
                  <c:v>143.89805194385357</c:v>
                </c:pt>
                <c:pt idx="78">
                  <c:v>143.43436426559771</c:v>
                </c:pt>
                <c:pt idx="79">
                  <c:v>147.35159756888814</c:v>
                </c:pt>
                <c:pt idx="80">
                  <c:v>161.37444985027227</c:v>
                </c:pt>
                <c:pt idx="81">
                  <c:v>165.42254463290274</c:v>
                </c:pt>
                <c:pt idx="82">
                  <c:v>165.26899685891868</c:v>
                </c:pt>
                <c:pt idx="83">
                  <c:v>162.55307960297117</c:v>
                </c:pt>
                <c:pt idx="84">
                  <c:v>161.66750201573365</c:v>
                </c:pt>
                <c:pt idx="85">
                  <c:v>163.44841261098506</c:v>
                </c:pt>
                <c:pt idx="86">
                  <c:v>164.05080085798315</c:v>
                </c:pt>
                <c:pt idx="87">
                  <c:v>163.89978791092258</c:v>
                </c:pt>
                <c:pt idx="88">
                  <c:v>161.96162046908316</c:v>
                </c:pt>
                <c:pt idx="89">
                  <c:v>161.96162046908316</c:v>
                </c:pt>
                <c:pt idx="90">
                  <c:v>121.09493340297729</c:v>
                </c:pt>
                <c:pt idx="91">
                  <c:v>119.63040603734642</c:v>
                </c:pt>
                <c:pt idx="92">
                  <c:v>119.55008137854722</c:v>
                </c:pt>
                <c:pt idx="93">
                  <c:v>119.55008137854722</c:v>
                </c:pt>
                <c:pt idx="94">
                  <c:v>120.6845355905367</c:v>
                </c:pt>
                <c:pt idx="95">
                  <c:v>118.75272787420566</c:v>
                </c:pt>
                <c:pt idx="96">
                  <c:v>119.4698645137741</c:v>
                </c:pt>
                <c:pt idx="97">
                  <c:v>120.60278960886954</c:v>
                </c:pt>
                <c:pt idx="98">
                  <c:v>121.01263069754292</c:v>
                </c:pt>
                <c:pt idx="99">
                  <c:v>118.35802639835781</c:v>
                </c:pt>
                <c:pt idx="100">
                  <c:v>119.4698645137741</c:v>
                </c:pt>
                <c:pt idx="101">
                  <c:v>119.79137960730279</c:v>
                </c:pt>
                <c:pt idx="102">
                  <c:v>121.17734813548435</c:v>
                </c:pt>
                <c:pt idx="103">
                  <c:v>120.19571521923453</c:v>
                </c:pt>
                <c:pt idx="104">
                  <c:v>122.51140823594818</c:v>
                </c:pt>
                <c:pt idx="105">
                  <c:v>120.35821476662503</c:v>
                </c:pt>
                <c:pt idx="106">
                  <c:v>119.87202895506472</c:v>
                </c:pt>
                <c:pt idx="107">
                  <c:v>120.76639246413299</c:v>
                </c:pt>
                <c:pt idx="108">
                  <c:v>122.34304655419778</c:v>
                </c:pt>
                <c:pt idx="109">
                  <c:v>119.4698645137741</c:v>
                </c:pt>
                <c:pt idx="110">
                  <c:v>87.651791727217955</c:v>
                </c:pt>
                <c:pt idx="111">
                  <c:v>88.041868413557395</c:v>
                </c:pt>
                <c:pt idx="112">
                  <c:v>86.670457023583296</c:v>
                </c:pt>
                <c:pt idx="113">
                  <c:v>88.347670065934423</c:v>
                </c:pt>
                <c:pt idx="114">
                  <c:v>88.43543253585095</c:v>
                </c:pt>
                <c:pt idx="115">
                  <c:v>86.502028823282501</c:v>
                </c:pt>
                <c:pt idx="116">
                  <c:v>88.699769246404188</c:v>
                </c:pt>
                <c:pt idx="117">
                  <c:v>86.460024007738411</c:v>
                </c:pt>
                <c:pt idx="118">
                  <c:v>86.042208708493945</c:v>
                </c:pt>
                <c:pt idx="119">
                  <c:v>86.042208708493945</c:v>
                </c:pt>
                <c:pt idx="120">
                  <c:v>147.47364445357385</c:v>
                </c:pt>
                <c:pt idx="121">
                  <c:v>143.3189088942122</c:v>
                </c:pt>
                <c:pt idx="122">
                  <c:v>144.36474731946527</c:v>
                </c:pt>
                <c:pt idx="123">
                  <c:v>144.36474731946527</c:v>
                </c:pt>
                <c:pt idx="124">
                  <c:v>146.98666596221031</c:v>
                </c:pt>
                <c:pt idx="125">
                  <c:v>144.48189454824009</c:v>
                </c:pt>
                <c:pt idx="126">
                  <c:v>145.18879002165804</c:v>
                </c:pt>
                <c:pt idx="127">
                  <c:v>146.98666596221031</c:v>
                </c:pt>
                <c:pt idx="128">
                  <c:v>147.59589368136241</c:v>
                </c:pt>
                <c:pt idx="129">
                  <c:v>146.26219876845835</c:v>
                </c:pt>
                <c:pt idx="130">
                  <c:v>164.35366312944461</c:v>
                </c:pt>
                <c:pt idx="131">
                  <c:v>165.42254463290274</c:v>
                </c:pt>
                <c:pt idx="132">
                  <c:v>164.05080085798315</c:v>
                </c:pt>
                <c:pt idx="133">
                  <c:v>165.26899685891868</c:v>
                </c:pt>
                <c:pt idx="134">
                  <c:v>163.44841261098506</c:v>
                </c:pt>
                <c:pt idx="135">
                  <c:v>164.96275487892558</c:v>
                </c:pt>
                <c:pt idx="136">
                  <c:v>163.59859455168257</c:v>
                </c:pt>
                <c:pt idx="137">
                  <c:v>164.50551399934957</c:v>
                </c:pt>
                <c:pt idx="138">
                  <c:v>165.42254463290274</c:v>
                </c:pt>
                <c:pt idx="139">
                  <c:v>165.26899685891868</c:v>
                </c:pt>
                <c:pt idx="140">
                  <c:v>102.83979539500132</c:v>
                </c:pt>
                <c:pt idx="141">
                  <c:v>105.14761394076544</c:v>
                </c:pt>
                <c:pt idx="142">
                  <c:v>104.89981948182329</c:v>
                </c:pt>
                <c:pt idx="143">
                  <c:v>105.39658185227806</c:v>
                </c:pt>
                <c:pt idx="144">
                  <c:v>104.89981948182329</c:v>
                </c:pt>
                <c:pt idx="145">
                  <c:v>103.1376510714021</c:v>
                </c:pt>
                <c:pt idx="146">
                  <c:v>103.25727700401778</c:v>
                </c:pt>
                <c:pt idx="147">
                  <c:v>105.02357054884696</c:v>
                </c:pt>
                <c:pt idx="148">
                  <c:v>105.3342294076444</c:v>
                </c:pt>
                <c:pt idx="149">
                  <c:v>103.25727700401778</c:v>
                </c:pt>
                <c:pt idx="150">
                  <c:v>148.58123264259774</c:v>
                </c:pt>
                <c:pt idx="151">
                  <c:v>145.18879002165804</c:v>
                </c:pt>
                <c:pt idx="152">
                  <c:v>147.84100118239431</c:v>
                </c:pt>
                <c:pt idx="153">
                  <c:v>147.71834575587224</c:v>
                </c:pt>
                <c:pt idx="154">
                  <c:v>145.30727898307077</c:v>
                </c:pt>
                <c:pt idx="155">
                  <c:v>148.7053258233278</c:v>
                </c:pt>
                <c:pt idx="156">
                  <c:v>147.71834575587224</c:v>
                </c:pt>
                <c:pt idx="157">
                  <c:v>146.50289302711349</c:v>
                </c:pt>
                <c:pt idx="158">
                  <c:v>146.50289302711349</c:v>
                </c:pt>
                <c:pt idx="159">
                  <c:v>166.19458321198951</c:v>
                </c:pt>
                <c:pt idx="160">
                  <c:v>164.35366312944461</c:v>
                </c:pt>
                <c:pt idx="161">
                  <c:v>164.96275487892558</c:v>
                </c:pt>
                <c:pt idx="162">
                  <c:v>165.57637798790336</c:v>
                </c:pt>
                <c:pt idx="163">
                  <c:v>165.26899685891868</c:v>
                </c:pt>
                <c:pt idx="164">
                  <c:v>164.96275487892558</c:v>
                </c:pt>
                <c:pt idx="165">
                  <c:v>165.88490463377732</c:v>
                </c:pt>
                <c:pt idx="166">
                  <c:v>164.35366312944461</c:v>
                </c:pt>
                <c:pt idx="167">
                  <c:v>165.88490463377732</c:v>
                </c:pt>
                <c:pt idx="168">
                  <c:v>163.89978791092258</c:v>
                </c:pt>
                <c:pt idx="169">
                  <c:v>138.7401584620084</c:v>
                </c:pt>
                <c:pt idx="170">
                  <c:v>136.61115782883309</c:v>
                </c:pt>
                <c:pt idx="171">
                  <c:v>136.40184596149956</c:v>
                </c:pt>
                <c:pt idx="172">
                  <c:v>138.30906616454445</c:v>
                </c:pt>
                <c:pt idx="173">
                  <c:v>136.71605484298985</c:v>
                </c:pt>
                <c:pt idx="174">
                  <c:v>137.66742748984024</c:v>
                </c:pt>
                <c:pt idx="175">
                  <c:v>135.67427853842312</c:v>
                </c:pt>
                <c:pt idx="176">
                  <c:v>136.71605484298985</c:v>
                </c:pt>
                <c:pt idx="177">
                  <c:v>137.34883548709595</c:v>
                </c:pt>
                <c:pt idx="178">
                  <c:v>135.88136172706848</c:v>
                </c:pt>
                <c:pt idx="179">
                  <c:v>108.94347306796155</c:v>
                </c:pt>
                <c:pt idx="180">
                  <c:v>109.07695474461141</c:v>
                </c:pt>
                <c:pt idx="181">
                  <c:v>108.21512444874482</c:v>
                </c:pt>
                <c:pt idx="182">
                  <c:v>111.46699254258338</c:v>
                </c:pt>
                <c:pt idx="183">
                  <c:v>111.32760095439609</c:v>
                </c:pt>
                <c:pt idx="184">
                  <c:v>108.87685466472945</c:v>
                </c:pt>
                <c:pt idx="185">
                  <c:v>108.08374247876571</c:v>
                </c:pt>
                <c:pt idx="186">
                  <c:v>106.72324999280721</c:v>
                </c:pt>
                <c:pt idx="187">
                  <c:v>109.27779168937529</c:v>
                </c:pt>
                <c:pt idx="188">
                  <c:v>108.34682621204674</c:v>
                </c:pt>
                <c:pt idx="189">
                  <c:v>124.13426142828459</c:v>
                </c:pt>
                <c:pt idx="190">
                  <c:v>123.78904511880395</c:v>
                </c:pt>
                <c:pt idx="191">
                  <c:v>120.52115429394532</c:v>
                </c:pt>
                <c:pt idx="192">
                  <c:v>120.6845355905367</c:v>
                </c:pt>
                <c:pt idx="193">
                  <c:v>122.34304655419778</c:v>
                </c:pt>
                <c:pt idx="194">
                  <c:v>122.42716951240979</c:v>
                </c:pt>
                <c:pt idx="195">
                  <c:v>120.52115429394532</c:v>
                </c:pt>
                <c:pt idx="196">
                  <c:v>123.27480586234782</c:v>
                </c:pt>
                <c:pt idx="197">
                  <c:v>123.53139032120198</c:v>
                </c:pt>
                <c:pt idx="198">
                  <c:v>121.17734813548435</c:v>
                </c:pt>
                <c:pt idx="199">
                  <c:v>78.981234385646147</c:v>
                </c:pt>
                <c:pt idx="200">
                  <c:v>80.046467799828804</c:v>
                </c:pt>
                <c:pt idx="201">
                  <c:v>78.876268309192781</c:v>
                </c:pt>
                <c:pt idx="202">
                  <c:v>77.368206989331412</c:v>
                </c:pt>
                <c:pt idx="203">
                  <c:v>77.401840426789832</c:v>
                </c:pt>
                <c:pt idx="204">
                  <c:v>78.876268309192781</c:v>
                </c:pt>
                <c:pt idx="205">
                  <c:v>78.390092879256969</c:v>
                </c:pt>
                <c:pt idx="206">
                  <c:v>78.632429109460787</c:v>
                </c:pt>
                <c:pt idx="207">
                  <c:v>78.459179248908043</c:v>
                </c:pt>
                <c:pt idx="208">
                  <c:v>78.841341589559747</c:v>
                </c:pt>
                <c:pt idx="209">
                  <c:v>100.85912256930126</c:v>
                </c:pt>
                <c:pt idx="210">
                  <c:v>100.80202181238452</c:v>
                </c:pt>
                <c:pt idx="211">
                  <c:v>102.54365514508713</c:v>
                </c:pt>
                <c:pt idx="212">
                  <c:v>100.51748510728626</c:v>
                </c:pt>
                <c:pt idx="213">
                  <c:v>102.24921554484602</c:v>
                </c:pt>
                <c:pt idx="214">
                  <c:v>102.24921554484602</c:v>
                </c:pt>
                <c:pt idx="215">
                  <c:v>102.54365514508713</c:v>
                </c:pt>
                <c:pt idx="216">
                  <c:v>100.97351837653176</c:v>
                </c:pt>
                <c:pt idx="217">
                  <c:v>100.51748510728626</c:v>
                </c:pt>
                <c:pt idx="218">
                  <c:v>100.97351837653176</c:v>
                </c:pt>
                <c:pt idx="219">
                  <c:v>50.051566677986003</c:v>
                </c:pt>
                <c:pt idx="220">
                  <c:v>50.051566677986003</c:v>
                </c:pt>
                <c:pt idx="221">
                  <c:v>50.051566677986003</c:v>
                </c:pt>
                <c:pt idx="222">
                  <c:v>50.037500674472561</c:v>
                </c:pt>
                <c:pt idx="223">
                  <c:v>50.051566677986003</c:v>
                </c:pt>
                <c:pt idx="224">
                  <c:v>50.051566677986003</c:v>
                </c:pt>
                <c:pt idx="225">
                  <c:v>50.051566677986003</c:v>
                </c:pt>
                <c:pt idx="226">
                  <c:v>50.051566677986003</c:v>
                </c:pt>
                <c:pt idx="227">
                  <c:v>50.037500674472561</c:v>
                </c:pt>
                <c:pt idx="228">
                  <c:v>50.06564059189008</c:v>
                </c:pt>
                <c:pt idx="229">
                  <c:v>84.490674481905117</c:v>
                </c:pt>
                <c:pt idx="230">
                  <c:v>84.290681028018284</c:v>
                </c:pt>
                <c:pt idx="231">
                  <c:v>84.051935103779584</c:v>
                </c:pt>
                <c:pt idx="232">
                  <c:v>84.57093784555056</c:v>
                </c:pt>
                <c:pt idx="233">
                  <c:v>83.735703106188311</c:v>
                </c:pt>
                <c:pt idx="234">
                  <c:v>84.091632126407902</c:v>
                </c:pt>
                <c:pt idx="235">
                  <c:v>85.876211091689925</c:v>
                </c:pt>
                <c:pt idx="236">
                  <c:v>84.57093784555056</c:v>
                </c:pt>
                <c:pt idx="237">
                  <c:v>85.876211091689925</c:v>
                </c:pt>
                <c:pt idx="238">
                  <c:v>84.410563324193021</c:v>
                </c:pt>
                <c:pt idx="239">
                  <c:v>106.27733183074918</c:v>
                </c:pt>
                <c:pt idx="240">
                  <c:v>106.404356327719</c:v>
                </c:pt>
                <c:pt idx="241">
                  <c:v>105.7094546456289</c:v>
                </c:pt>
                <c:pt idx="242">
                  <c:v>107.17292588615427</c:v>
                </c:pt>
                <c:pt idx="243">
                  <c:v>106.53168483177531</c:v>
                </c:pt>
                <c:pt idx="244">
                  <c:v>106.53168483177531</c:v>
                </c:pt>
                <c:pt idx="245">
                  <c:v>107.30210156351697</c:v>
                </c:pt>
                <c:pt idx="246">
                  <c:v>105.7094546456289</c:v>
                </c:pt>
                <c:pt idx="247">
                  <c:v>107.17292588615427</c:v>
                </c:pt>
                <c:pt idx="248">
                  <c:v>107.04406085120505</c:v>
                </c:pt>
                <c:pt idx="249">
                  <c:v>92.477489643366155</c:v>
                </c:pt>
                <c:pt idx="250">
                  <c:v>90.965598139512068</c:v>
                </c:pt>
                <c:pt idx="251">
                  <c:v>90.091077630524367</c:v>
                </c:pt>
                <c:pt idx="252">
                  <c:v>91.952140537592641</c:v>
                </c:pt>
                <c:pt idx="253">
                  <c:v>91.01209608165469</c:v>
                </c:pt>
                <c:pt idx="254">
                  <c:v>90.919147684564862</c:v>
                </c:pt>
                <c:pt idx="255">
                  <c:v>90.27378702208955</c:v>
                </c:pt>
                <c:pt idx="256">
                  <c:v>90.27378702208955</c:v>
                </c:pt>
                <c:pt idx="257">
                  <c:v>90.136685606904337</c:v>
                </c:pt>
                <c:pt idx="258">
                  <c:v>90.595318052485695</c:v>
                </c:pt>
                <c:pt idx="259">
                  <c:v>113.45578002416309</c:v>
                </c:pt>
                <c:pt idx="260">
                  <c:v>114.62442124562878</c:v>
                </c:pt>
                <c:pt idx="261">
                  <c:v>112.31072782047465</c:v>
                </c:pt>
                <c:pt idx="262">
                  <c:v>112.31072782047465</c:v>
                </c:pt>
                <c:pt idx="263">
                  <c:v>114.69826120118323</c:v>
                </c:pt>
                <c:pt idx="264">
                  <c:v>114.62442124562878</c:v>
                </c:pt>
                <c:pt idx="265">
                  <c:v>112.38161602084406</c:v>
                </c:pt>
                <c:pt idx="266">
                  <c:v>113.16733361468879</c:v>
                </c:pt>
                <c:pt idx="267">
                  <c:v>112.2399289936054</c:v>
                </c:pt>
                <c:pt idx="268">
                  <c:v>97.650811479617602</c:v>
                </c:pt>
                <c:pt idx="269">
                  <c:v>97.330528672698748</c:v>
                </c:pt>
                <c:pt idx="270">
                  <c:v>96.801367449992824</c:v>
                </c:pt>
                <c:pt idx="271">
                  <c:v>95.349867404687743</c:v>
                </c:pt>
                <c:pt idx="272">
                  <c:v>95.554553768080481</c:v>
                </c:pt>
                <c:pt idx="273">
                  <c:v>97.650811479617602</c:v>
                </c:pt>
                <c:pt idx="274">
                  <c:v>97.543816590479778</c:v>
                </c:pt>
                <c:pt idx="275">
                  <c:v>97.277352354977452</c:v>
                </c:pt>
                <c:pt idx="276">
                  <c:v>97.650811479617602</c:v>
                </c:pt>
                <c:pt idx="277">
                  <c:v>95.400956740908384</c:v>
                </c:pt>
                <c:pt idx="278">
                  <c:v>117.65413629227083</c:v>
                </c:pt>
                <c:pt idx="279">
                  <c:v>118.75272787420566</c:v>
                </c:pt>
                <c:pt idx="280">
                  <c:v>117.42136307520234</c:v>
                </c:pt>
                <c:pt idx="281">
                  <c:v>117.03544779062615</c:v>
                </c:pt>
                <c:pt idx="282">
                  <c:v>116.27117758610781</c:v>
                </c:pt>
                <c:pt idx="283">
                  <c:v>118.75272787420566</c:v>
                </c:pt>
                <c:pt idx="284">
                  <c:v>116.72853718787204</c:v>
                </c:pt>
                <c:pt idx="285">
                  <c:v>118.75272787420566</c:v>
                </c:pt>
                <c:pt idx="286">
                  <c:v>116.80511383317064</c:v>
                </c:pt>
                <c:pt idx="287">
                  <c:v>116.27117758610781</c:v>
                </c:pt>
                <c:pt idx="288">
                  <c:v>99.284372811341555</c:v>
                </c:pt>
                <c:pt idx="289">
                  <c:v>99.45073997283194</c:v>
                </c:pt>
                <c:pt idx="290">
                  <c:v>100.63110681069057</c:v>
                </c:pt>
                <c:pt idx="291">
                  <c:v>99.729261046660127</c:v>
                </c:pt>
                <c:pt idx="292">
                  <c:v>99.339766650895811</c:v>
                </c:pt>
                <c:pt idx="293">
                  <c:v>99.617665620789836</c:v>
                </c:pt>
                <c:pt idx="294">
                  <c:v>100.85912256930126</c:v>
                </c:pt>
                <c:pt idx="295">
                  <c:v>100.29100970182546</c:v>
                </c:pt>
                <c:pt idx="296">
                  <c:v>99.339766650895811</c:v>
                </c:pt>
                <c:pt idx="297">
                  <c:v>100.63110681069057</c:v>
                </c:pt>
                <c:pt idx="298">
                  <c:v>120.03365387208294</c:v>
                </c:pt>
                <c:pt idx="299">
                  <c:v>123.27480586234782</c:v>
                </c:pt>
                <c:pt idx="300">
                  <c:v>120.03365387208294</c:v>
                </c:pt>
                <c:pt idx="301">
                  <c:v>120.9304397909173</c:v>
                </c:pt>
                <c:pt idx="302">
                  <c:v>121.01263069754292</c:v>
                </c:pt>
                <c:pt idx="303">
                  <c:v>123.27480586234782</c:v>
                </c:pt>
                <c:pt idx="304">
                  <c:v>119.87202895506472</c:v>
                </c:pt>
                <c:pt idx="305">
                  <c:v>119.87202895506472</c:v>
                </c:pt>
                <c:pt idx="306">
                  <c:v>120.43962942118708</c:v>
                </c:pt>
                <c:pt idx="307">
                  <c:v>120.03365387208294</c:v>
                </c:pt>
                <c:pt idx="308">
                  <c:v>105.20974558243753</c:v>
                </c:pt>
                <c:pt idx="309">
                  <c:v>105.58408288739611</c:v>
                </c:pt>
                <c:pt idx="310">
                  <c:v>108.14939356243198</c:v>
                </c:pt>
                <c:pt idx="311">
                  <c:v>106.72324999280721</c:v>
                </c:pt>
                <c:pt idx="312">
                  <c:v>105.08555563949537</c:v>
                </c:pt>
                <c:pt idx="313">
                  <c:v>105.14761394076544</c:v>
                </c:pt>
                <c:pt idx="314">
                  <c:v>108.21512444874482</c:v>
                </c:pt>
                <c:pt idx="315">
                  <c:v>105.08555563949537</c:v>
                </c:pt>
                <c:pt idx="316">
                  <c:v>108.14939356243198</c:v>
                </c:pt>
                <c:pt idx="317">
                  <c:v>108.14939356243198</c:v>
                </c:pt>
                <c:pt idx="318">
                  <c:v>126.96688953289367</c:v>
                </c:pt>
                <c:pt idx="319">
                  <c:v>128.33966681467214</c:v>
                </c:pt>
                <c:pt idx="320">
                  <c:v>126.8764144866233</c:v>
                </c:pt>
                <c:pt idx="321">
                  <c:v>128.33966681467214</c:v>
                </c:pt>
                <c:pt idx="322">
                  <c:v>127.78700902007843</c:v>
                </c:pt>
                <c:pt idx="323">
                  <c:v>128.33966681467214</c:v>
                </c:pt>
                <c:pt idx="324">
                  <c:v>126.96688953289367</c:v>
                </c:pt>
                <c:pt idx="325">
                  <c:v>128.33966681467214</c:v>
                </c:pt>
                <c:pt idx="326">
                  <c:v>126.5158000648033</c:v>
                </c:pt>
                <c:pt idx="327">
                  <c:v>126.69585067201012</c:v>
                </c:pt>
                <c:pt idx="328">
                  <c:v>92.670017113092143</c:v>
                </c:pt>
                <c:pt idx="329">
                  <c:v>92.047214134462692</c:v>
                </c:pt>
                <c:pt idx="330">
                  <c:v>92.863347895204598</c:v>
                </c:pt>
                <c:pt idx="331">
                  <c:v>94.489645158825184</c:v>
                </c:pt>
                <c:pt idx="332">
                  <c:v>91.999652773471894</c:v>
                </c:pt>
                <c:pt idx="333">
                  <c:v>92.477489643366155</c:v>
                </c:pt>
                <c:pt idx="334">
                  <c:v>93.203624912057364</c:v>
                </c:pt>
                <c:pt idx="335">
                  <c:v>93.057487027892662</c:v>
                </c:pt>
                <c:pt idx="336">
                  <c:v>94.439526959650692</c:v>
                </c:pt>
                <c:pt idx="337">
                  <c:v>92.814939614332417</c:v>
                </c:pt>
                <c:pt idx="338">
                  <c:v>152.39643390257601</c:v>
                </c:pt>
                <c:pt idx="339">
                  <c:v>148.21019265218058</c:v>
                </c:pt>
                <c:pt idx="340">
                  <c:v>148.58123264259774</c:v>
                </c:pt>
                <c:pt idx="341">
                  <c:v>149.70558361976768</c:v>
                </c:pt>
                <c:pt idx="342">
                  <c:v>152.65775899912205</c:v>
                </c:pt>
                <c:pt idx="343">
                  <c:v>150.97498931602192</c:v>
                </c:pt>
                <c:pt idx="344">
                  <c:v>148.33366657335947</c:v>
                </c:pt>
                <c:pt idx="345">
                  <c:v>148.08692412104438</c:v>
                </c:pt>
                <c:pt idx="346">
                  <c:v>148.21019265218058</c:v>
                </c:pt>
                <c:pt idx="347">
                  <c:v>148.08692412104438</c:v>
                </c:pt>
                <c:pt idx="348">
                  <c:v>167.1305954177837</c:v>
                </c:pt>
                <c:pt idx="349">
                  <c:v>167.9186974694814</c:v>
                </c:pt>
                <c:pt idx="350">
                  <c:v>167.1305954177837</c:v>
                </c:pt>
                <c:pt idx="351">
                  <c:v>167.60256641966384</c:v>
                </c:pt>
                <c:pt idx="352">
                  <c:v>166.97386189718816</c:v>
                </c:pt>
                <c:pt idx="353">
                  <c:v>168.8742867548865</c:v>
                </c:pt>
                <c:pt idx="354">
                  <c:v>169.03461003896194</c:v>
                </c:pt>
                <c:pt idx="355">
                  <c:v>166.3498564936618</c:v>
                </c:pt>
                <c:pt idx="356">
                  <c:v>167.9186974694814</c:v>
                </c:pt>
                <c:pt idx="357">
                  <c:v>166.97386189718816</c:v>
                </c:pt>
                <c:pt idx="358">
                  <c:v>127.69536180662338</c:v>
                </c:pt>
                <c:pt idx="359">
                  <c:v>129.27146317238495</c:v>
                </c:pt>
                <c:pt idx="360">
                  <c:v>130.79081137940963</c:v>
                </c:pt>
                <c:pt idx="361">
                  <c:v>127.69536180662338</c:v>
                </c:pt>
                <c:pt idx="362">
                  <c:v>128.33966681467214</c:v>
                </c:pt>
                <c:pt idx="363">
                  <c:v>129.83706400182012</c:v>
                </c:pt>
                <c:pt idx="364">
                  <c:v>128.89712568122457</c:v>
                </c:pt>
                <c:pt idx="365">
                  <c:v>127.42120721143662</c:v>
                </c:pt>
                <c:pt idx="366">
                  <c:v>127.3300837566937</c:v>
                </c:pt>
                <c:pt idx="367">
                  <c:v>128.80387980925045</c:v>
                </c:pt>
                <c:pt idx="368">
                  <c:v>112.2399289936054</c:v>
                </c:pt>
                <c:pt idx="369">
                  <c:v>112.31072782047465</c:v>
                </c:pt>
                <c:pt idx="370">
                  <c:v>113.16733361468879</c:v>
                </c:pt>
                <c:pt idx="371">
                  <c:v>109.88476464140771</c:v>
                </c:pt>
                <c:pt idx="372">
                  <c:v>111.39725314326903</c:v>
                </c:pt>
                <c:pt idx="373">
                  <c:v>109.74929977513906</c:v>
                </c:pt>
                <c:pt idx="374">
                  <c:v>113.023659714499</c:v>
                </c:pt>
                <c:pt idx="375">
                  <c:v>109.41209436772738</c:v>
                </c:pt>
                <c:pt idx="376">
                  <c:v>112.7374035670687</c:v>
                </c:pt>
                <c:pt idx="377">
                  <c:v>111.95762404925752</c:v>
                </c:pt>
                <c:pt idx="378">
                  <c:v>147.47364445357385</c:v>
                </c:pt>
                <c:pt idx="379">
                  <c:v>144.13102184344987</c:v>
                </c:pt>
                <c:pt idx="380">
                  <c:v>144.83447975167081</c:v>
                </c:pt>
                <c:pt idx="381">
                  <c:v>144.36474731946527</c:v>
                </c:pt>
                <c:pt idx="382">
                  <c:v>146.74438078158073</c:v>
                </c:pt>
                <c:pt idx="383">
                  <c:v>147.59589368136241</c:v>
                </c:pt>
                <c:pt idx="384">
                  <c:v>147.59589368136241</c:v>
                </c:pt>
                <c:pt idx="385">
                  <c:v>146.98666596221031</c:v>
                </c:pt>
                <c:pt idx="386">
                  <c:v>144.83447975167081</c:v>
                </c:pt>
                <c:pt idx="387">
                  <c:v>146.38244695544654</c:v>
                </c:pt>
                <c:pt idx="388">
                  <c:v>165.26899685891868</c:v>
                </c:pt>
                <c:pt idx="389">
                  <c:v>161.66750201573365</c:v>
                </c:pt>
                <c:pt idx="390">
                  <c:v>162.1090813740058</c:v>
                </c:pt>
                <c:pt idx="391">
                  <c:v>163.14887440714867</c:v>
                </c:pt>
                <c:pt idx="392">
                  <c:v>164.8100590927267</c:v>
                </c:pt>
                <c:pt idx="393">
                  <c:v>163.59859455168257</c:v>
                </c:pt>
                <c:pt idx="394">
                  <c:v>163.44841261098506</c:v>
                </c:pt>
                <c:pt idx="395">
                  <c:v>165.26899685891868</c:v>
                </c:pt>
                <c:pt idx="396">
                  <c:v>163.59859455168257</c:v>
                </c:pt>
                <c:pt idx="397">
                  <c:v>164.35366312944461</c:v>
                </c:pt>
                <c:pt idx="398">
                  <c:v>175.36090515848943</c:v>
                </c:pt>
                <c:pt idx="399">
                  <c:v>122.6802339361802</c:v>
                </c:pt>
                <c:pt idx="400">
                  <c:v>122.6802339361802</c:v>
                </c:pt>
                <c:pt idx="401">
                  <c:v>122.25903912283979</c:v>
                </c:pt>
                <c:pt idx="402">
                  <c:v>122.42716951240979</c:v>
                </c:pt>
                <c:pt idx="403">
                  <c:v>120.43962942118708</c:v>
                </c:pt>
                <c:pt idx="404">
                  <c:v>119.87202895506472</c:v>
                </c:pt>
                <c:pt idx="405">
                  <c:v>122.34304655419778</c:v>
                </c:pt>
                <c:pt idx="406">
                  <c:v>119.79137960730279</c:v>
                </c:pt>
                <c:pt idx="407">
                  <c:v>120.52115429394532</c:v>
                </c:pt>
                <c:pt idx="408">
                  <c:v>127.05749370600627</c:v>
                </c:pt>
                <c:pt idx="409">
                  <c:v>127.69536180662338</c:v>
                </c:pt>
                <c:pt idx="410">
                  <c:v>124.83050277073565</c:v>
                </c:pt>
                <c:pt idx="411">
                  <c:v>127.42120721143662</c:v>
                </c:pt>
                <c:pt idx="412">
                  <c:v>126.5158000648033</c:v>
                </c:pt>
                <c:pt idx="413">
                  <c:v>128.15491716906493</c:v>
                </c:pt>
                <c:pt idx="414">
                  <c:v>125.09361106583405</c:v>
                </c:pt>
                <c:pt idx="415">
                  <c:v>126.69585067201012</c:v>
                </c:pt>
                <c:pt idx="416">
                  <c:v>127.69536180662338</c:v>
                </c:pt>
                <c:pt idx="417">
                  <c:v>0</c:v>
                </c:pt>
                <c:pt idx="418">
                  <c:v>144.01444267577747</c:v>
                </c:pt>
                <c:pt idx="419">
                  <c:v>143.3189088942122</c:v>
                </c:pt>
                <c:pt idx="420">
                  <c:v>144.83447975167081</c:v>
                </c:pt>
                <c:pt idx="421">
                  <c:v>144.36474731946527</c:v>
                </c:pt>
                <c:pt idx="422">
                  <c:v>147.59589368136241</c:v>
                </c:pt>
                <c:pt idx="423">
                  <c:v>144.24778990485575</c:v>
                </c:pt>
                <c:pt idx="424">
                  <c:v>147.35159756888814</c:v>
                </c:pt>
                <c:pt idx="425">
                  <c:v>144.5992320536393</c:v>
                </c:pt>
                <c:pt idx="426">
                  <c:v>145.30727898307077</c:v>
                </c:pt>
                <c:pt idx="427">
                  <c:v>146.98666596221031</c:v>
                </c:pt>
                <c:pt idx="428">
                  <c:v>161.37444985027227</c:v>
                </c:pt>
                <c:pt idx="429">
                  <c:v>164.65764572713755</c:v>
                </c:pt>
                <c:pt idx="430">
                  <c:v>163.44841261098506</c:v>
                </c:pt>
                <c:pt idx="431">
                  <c:v>163.44841261098506</c:v>
                </c:pt>
                <c:pt idx="432">
                  <c:v>162.55307960297117</c:v>
                </c:pt>
                <c:pt idx="433">
                  <c:v>161.22832181509978</c:v>
                </c:pt>
                <c:pt idx="434">
                  <c:v>164.65764572713755</c:v>
                </c:pt>
                <c:pt idx="435">
                  <c:v>162.55307960297117</c:v>
                </c:pt>
                <c:pt idx="436">
                  <c:v>165.26899685891868</c:v>
                </c:pt>
                <c:pt idx="437">
                  <c:v>164.35366312944461</c:v>
                </c:pt>
                <c:pt idx="438">
                  <c:v>103.61782561734144</c:v>
                </c:pt>
                <c:pt idx="439">
                  <c:v>102.66190634340751</c:v>
                </c:pt>
                <c:pt idx="440">
                  <c:v>103.73856867186845</c:v>
                </c:pt>
                <c:pt idx="441">
                  <c:v>102.72113427517806</c:v>
                </c:pt>
                <c:pt idx="442">
                  <c:v>105.02357054884696</c:v>
                </c:pt>
                <c:pt idx="443">
                  <c:v>102.83979539500132</c:v>
                </c:pt>
                <c:pt idx="444">
                  <c:v>103.67816199043169</c:v>
                </c:pt>
                <c:pt idx="445">
                  <c:v>102.78043058621421</c:v>
                </c:pt>
                <c:pt idx="446">
                  <c:v>103.31719409331669</c:v>
                </c:pt>
                <c:pt idx="447">
                  <c:v>102.24921554484602</c:v>
                </c:pt>
                <c:pt idx="448">
                  <c:v>92.960316101195815</c:v>
                </c:pt>
                <c:pt idx="449">
                  <c:v>94.389461898622514</c:v>
                </c:pt>
                <c:pt idx="450">
                  <c:v>92.477489643366155</c:v>
                </c:pt>
                <c:pt idx="451">
                  <c:v>94.439526959650692</c:v>
                </c:pt>
                <c:pt idx="452">
                  <c:v>92.9118066977816</c:v>
                </c:pt>
                <c:pt idx="453">
                  <c:v>92.863347895204598</c:v>
                </c:pt>
                <c:pt idx="454">
                  <c:v>92.718274301997155</c:v>
                </c:pt>
                <c:pt idx="455">
                  <c:v>92.190193731178837</c:v>
                </c:pt>
                <c:pt idx="456">
                  <c:v>92.381525587650515</c:v>
                </c:pt>
                <c:pt idx="457">
                  <c:v>133.63764095543468</c:v>
                </c:pt>
                <c:pt idx="458">
                  <c:v>133.2376288598077</c:v>
                </c:pt>
                <c:pt idx="459">
                  <c:v>132.54333986433772</c:v>
                </c:pt>
                <c:pt idx="460">
                  <c:v>134.75016195729171</c:v>
                </c:pt>
                <c:pt idx="461">
                  <c:v>132.74096870582764</c:v>
                </c:pt>
                <c:pt idx="462">
                  <c:v>135.98514055979521</c:v>
                </c:pt>
                <c:pt idx="463">
                  <c:v>135.98514055979521</c:v>
                </c:pt>
                <c:pt idx="464">
                  <c:v>131.85624911133229</c:v>
                </c:pt>
                <c:pt idx="465">
                  <c:v>135.67427853842312</c:v>
                </c:pt>
                <c:pt idx="466">
                  <c:v>135.88136172706848</c:v>
                </c:pt>
                <c:pt idx="467">
                  <c:v>151.48879979852572</c:v>
                </c:pt>
                <c:pt idx="468">
                  <c:v>151.23145813939269</c:v>
                </c:pt>
                <c:pt idx="469">
                  <c:v>153.05143140073031</c:v>
                </c:pt>
                <c:pt idx="470">
                  <c:v>150.97498931602192</c:v>
                </c:pt>
                <c:pt idx="471">
                  <c:v>153.05143140073031</c:v>
                </c:pt>
                <c:pt idx="472">
                  <c:v>151.74701875677556</c:v>
                </c:pt>
                <c:pt idx="473">
                  <c:v>153.05143140073031</c:v>
                </c:pt>
                <c:pt idx="474">
                  <c:v>150.21077567879487</c:v>
                </c:pt>
                <c:pt idx="475">
                  <c:v>153.05143140073031</c:v>
                </c:pt>
                <c:pt idx="476">
                  <c:v>152.13600196866543</c:v>
                </c:pt>
                <c:pt idx="477">
                  <c:v>123.27480586234782</c:v>
                </c:pt>
                <c:pt idx="478">
                  <c:v>124.4814085641416</c:v>
                </c:pt>
                <c:pt idx="479">
                  <c:v>124.30759263189643</c:v>
                </c:pt>
                <c:pt idx="480">
                  <c:v>125.09361106583405</c:v>
                </c:pt>
                <c:pt idx="481">
                  <c:v>124.91808247318528</c:v>
                </c:pt>
                <c:pt idx="482">
                  <c:v>123.61715599693406</c:v>
                </c:pt>
                <c:pt idx="483">
                  <c:v>125.09361106583405</c:v>
                </c:pt>
                <c:pt idx="484">
                  <c:v>123.61715599693406</c:v>
                </c:pt>
                <c:pt idx="485">
                  <c:v>123.44574357153951</c:v>
                </c:pt>
                <c:pt idx="486">
                  <c:v>125.00578515181813</c:v>
                </c:pt>
                <c:pt idx="487">
                  <c:v>112.7374035670687</c:v>
                </c:pt>
                <c:pt idx="488">
                  <c:v>110.08859012598496</c:v>
                </c:pt>
                <c:pt idx="489">
                  <c:v>112.52366121986734</c:v>
                </c:pt>
                <c:pt idx="490">
                  <c:v>111.6767356441804</c:v>
                </c:pt>
                <c:pt idx="491">
                  <c:v>111.81700344650879</c:v>
                </c:pt>
                <c:pt idx="492">
                  <c:v>112.2399289936054</c:v>
                </c:pt>
                <c:pt idx="493">
                  <c:v>112.88035016001663</c:v>
                </c:pt>
                <c:pt idx="494">
                  <c:v>109.95262255640586</c:v>
                </c:pt>
                <c:pt idx="495">
                  <c:v>112.95195948071984</c:v>
                </c:pt>
                <c:pt idx="496">
                  <c:v>111.18855755444206</c:v>
                </c:pt>
                <c:pt idx="497">
                  <c:v>146.74438078158073</c:v>
                </c:pt>
                <c:pt idx="498">
                  <c:v>144.83447975167081</c:v>
                </c:pt>
                <c:pt idx="499">
                  <c:v>143.43436426559771</c:v>
                </c:pt>
                <c:pt idx="500">
                  <c:v>143.78184919117265</c:v>
                </c:pt>
                <c:pt idx="501">
                  <c:v>144.48189454824009</c:v>
                </c:pt>
                <c:pt idx="502">
                  <c:v>145.30727898307077</c:v>
                </c:pt>
                <c:pt idx="503">
                  <c:v>145.66390910518876</c:v>
                </c:pt>
                <c:pt idx="504">
                  <c:v>143.3189088942122</c:v>
                </c:pt>
                <c:pt idx="505">
                  <c:v>162.40481020417099</c:v>
                </c:pt>
                <c:pt idx="506">
                  <c:v>165.42254463290274</c:v>
                </c:pt>
                <c:pt idx="507">
                  <c:v>165.42254463290274</c:v>
                </c:pt>
                <c:pt idx="508">
                  <c:v>162.99951663224505</c:v>
                </c:pt>
                <c:pt idx="509">
                  <c:v>165.26899685891868</c:v>
                </c:pt>
                <c:pt idx="510">
                  <c:v>161.37444985027227</c:v>
                </c:pt>
                <c:pt idx="511">
                  <c:v>164.65764572713755</c:v>
                </c:pt>
                <c:pt idx="512">
                  <c:v>165.26899685891868</c:v>
                </c:pt>
                <c:pt idx="513">
                  <c:v>164.96275487892558</c:v>
                </c:pt>
                <c:pt idx="514">
                  <c:v>105.02357054884696</c:v>
                </c:pt>
                <c:pt idx="515">
                  <c:v>103.31719409331669</c:v>
                </c:pt>
                <c:pt idx="516">
                  <c:v>104.89981948182329</c:v>
                </c:pt>
                <c:pt idx="517">
                  <c:v>105.39658185227806</c:v>
                </c:pt>
                <c:pt idx="518">
                  <c:v>105.45900815951329</c:v>
                </c:pt>
                <c:pt idx="519">
                  <c:v>103.31719409331669</c:v>
                </c:pt>
                <c:pt idx="520">
                  <c:v>102.72113427517806</c:v>
                </c:pt>
                <c:pt idx="521">
                  <c:v>102.95873098113958</c:v>
                </c:pt>
                <c:pt idx="522">
                  <c:v>105.45900815951329</c:v>
                </c:pt>
                <c:pt idx="523">
                  <c:v>102.95873098113958</c:v>
                </c:pt>
                <c:pt idx="524">
                  <c:v>97.650811479617602</c:v>
                </c:pt>
                <c:pt idx="525">
                  <c:v>97.758041349866247</c:v>
                </c:pt>
                <c:pt idx="526">
                  <c:v>99.395222336848036</c:v>
                </c:pt>
                <c:pt idx="527">
                  <c:v>97.758041349866247</c:v>
                </c:pt>
                <c:pt idx="528">
                  <c:v>97.330528672698748</c:v>
                </c:pt>
                <c:pt idx="529">
                  <c:v>97.650811479617602</c:v>
                </c:pt>
                <c:pt idx="530">
                  <c:v>99.395222336848036</c:v>
                </c:pt>
                <c:pt idx="531">
                  <c:v>97.490407022585117</c:v>
                </c:pt>
                <c:pt idx="532">
                  <c:v>97.650811479617602</c:v>
                </c:pt>
                <c:pt idx="533">
                  <c:v>97.330528672698748</c:v>
                </c:pt>
                <c:pt idx="534">
                  <c:v>369.90842155999133</c:v>
                </c:pt>
                <c:pt idx="535">
                  <c:v>132.14984235558171</c:v>
                </c:pt>
                <c:pt idx="536">
                  <c:v>128.99050665924821</c:v>
                </c:pt>
                <c:pt idx="537">
                  <c:v>129.36538752165171</c:v>
                </c:pt>
                <c:pt idx="538">
                  <c:v>131.27295891283578</c:v>
                </c:pt>
                <c:pt idx="539">
                  <c:v>130.02669907166685</c:v>
                </c:pt>
                <c:pt idx="540">
                  <c:v>130.98324476067725</c:v>
                </c:pt>
                <c:pt idx="541">
                  <c:v>132.54333986433772</c:v>
                </c:pt>
                <c:pt idx="542">
                  <c:v>129.64798126605581</c:v>
                </c:pt>
                <c:pt idx="543">
                  <c:v>129.36538752165171</c:v>
                </c:pt>
                <c:pt idx="544">
                  <c:v>144.83447975167081</c:v>
                </c:pt>
                <c:pt idx="545">
                  <c:v>147.59589368136241</c:v>
                </c:pt>
                <c:pt idx="546">
                  <c:v>147.71834575587224</c:v>
                </c:pt>
                <c:pt idx="547">
                  <c:v>145.30727898307077</c:v>
                </c:pt>
                <c:pt idx="548">
                  <c:v>144.24778990485575</c:v>
                </c:pt>
                <c:pt idx="549">
                  <c:v>143.78184919117265</c:v>
                </c:pt>
                <c:pt idx="550">
                  <c:v>147.59589368136241</c:v>
                </c:pt>
                <c:pt idx="551">
                  <c:v>144.48189454824009</c:v>
                </c:pt>
                <c:pt idx="552">
                  <c:v>145.30727898307077</c:v>
                </c:pt>
                <c:pt idx="553">
                  <c:v>147.59589368136241</c:v>
                </c:pt>
                <c:pt idx="554">
                  <c:v>164.35366312944461</c:v>
                </c:pt>
                <c:pt idx="555">
                  <c:v>162.85043207211692</c:v>
                </c:pt>
                <c:pt idx="556">
                  <c:v>165.26899685891868</c:v>
                </c:pt>
                <c:pt idx="557">
                  <c:v>162.1090813740058</c:v>
                </c:pt>
                <c:pt idx="558">
                  <c:v>163.14887440714867</c:v>
                </c:pt>
                <c:pt idx="559">
                  <c:v>163.74905273071067</c:v>
                </c:pt>
                <c:pt idx="560">
                  <c:v>165.26899685891868</c:v>
                </c:pt>
                <c:pt idx="561">
                  <c:v>163.74905273071067</c:v>
                </c:pt>
                <c:pt idx="562">
                  <c:v>161.81442759302612</c:v>
                </c:pt>
                <c:pt idx="563">
                  <c:v>165.26899685891868</c:v>
                </c:pt>
                <c:pt idx="564">
                  <c:v>105.08555563949537</c:v>
                </c:pt>
                <c:pt idx="565">
                  <c:v>102.24921554484602</c:v>
                </c:pt>
                <c:pt idx="566">
                  <c:v>102.24921554484602</c:v>
                </c:pt>
                <c:pt idx="567">
                  <c:v>102.01487851049886</c:v>
                </c:pt>
                <c:pt idx="568">
                  <c:v>100.00934655031409</c:v>
                </c:pt>
                <c:pt idx="569">
                  <c:v>100.74498567335245</c:v>
                </c:pt>
                <c:pt idx="570">
                  <c:v>100.74498567335245</c:v>
                </c:pt>
                <c:pt idx="571">
                  <c:v>102.24921554484602</c:v>
                </c:pt>
                <c:pt idx="572">
                  <c:v>99.395222336848036</c:v>
                </c:pt>
                <c:pt idx="573">
                  <c:v>99.339766650895811</c:v>
                </c:pt>
                <c:pt idx="574">
                  <c:v>102.24921554484602</c:v>
                </c:pt>
                <c:pt idx="575">
                  <c:v>99.395222336848036</c:v>
                </c:pt>
                <c:pt idx="576">
                  <c:v>103.01830199683396</c:v>
                </c:pt>
                <c:pt idx="577">
                  <c:v>102.95873098113958</c:v>
                </c:pt>
                <c:pt idx="578">
                  <c:v>105.08555563949537</c:v>
                </c:pt>
                <c:pt idx="579">
                  <c:v>105.14761394076544</c:v>
                </c:pt>
                <c:pt idx="580">
                  <c:v>104.96165853934598</c:v>
                </c:pt>
                <c:pt idx="581">
                  <c:v>103.07794198696723</c:v>
                </c:pt>
                <c:pt idx="582">
                  <c:v>103.31719409331669</c:v>
                </c:pt>
                <c:pt idx="583">
                  <c:v>103.43723712279301</c:v>
                </c:pt>
                <c:pt idx="584">
                  <c:v>102.60274667269047</c:v>
                </c:pt>
                <c:pt idx="585">
                  <c:v>103.55755942991945</c:v>
                </c:pt>
                <c:pt idx="586">
                  <c:v>99.45073997283194</c:v>
                </c:pt>
                <c:pt idx="587">
                  <c:v>99.897123774641813</c:v>
                </c:pt>
                <c:pt idx="588">
                  <c:v>97.118171464477868</c:v>
                </c:pt>
                <c:pt idx="589">
                  <c:v>97.543816590479778</c:v>
                </c:pt>
                <c:pt idx="590">
                  <c:v>99.729261046660127</c:v>
                </c:pt>
                <c:pt idx="591">
                  <c:v>99.785152572161309</c:v>
                </c:pt>
                <c:pt idx="592">
                  <c:v>99.284372811341555</c:v>
                </c:pt>
                <c:pt idx="593">
                  <c:v>99.284372811341555</c:v>
                </c:pt>
                <c:pt idx="594">
                  <c:v>97.704396993748674</c:v>
                </c:pt>
                <c:pt idx="595">
                  <c:v>99.395222336848036</c:v>
                </c:pt>
                <c:pt idx="596">
                  <c:v>99.284372811341555</c:v>
                </c:pt>
                <c:pt idx="597">
                  <c:v>99.284372811341555</c:v>
                </c:pt>
                <c:pt idx="598">
                  <c:v>97.704396993748674</c:v>
                </c:pt>
                <c:pt idx="599">
                  <c:v>147.59589368136241</c:v>
                </c:pt>
                <c:pt idx="600">
                  <c:v>144.48189454824009</c:v>
                </c:pt>
                <c:pt idx="601">
                  <c:v>144.83447975167081</c:v>
                </c:pt>
                <c:pt idx="602">
                  <c:v>145.66390910518876</c:v>
                </c:pt>
                <c:pt idx="603">
                  <c:v>144.13102184344987</c:v>
                </c:pt>
                <c:pt idx="604">
                  <c:v>146.98666596221031</c:v>
                </c:pt>
                <c:pt idx="605">
                  <c:v>143.89805194385357</c:v>
                </c:pt>
                <c:pt idx="606">
                  <c:v>145.30727898307077</c:v>
                </c:pt>
                <c:pt idx="607">
                  <c:v>144.95239087676336</c:v>
                </c:pt>
                <c:pt idx="608">
                  <c:v>144.36474731946527</c:v>
                </c:pt>
                <c:pt idx="609">
                  <c:v>162.40481020417099</c:v>
                </c:pt>
                <c:pt idx="610">
                  <c:v>162.40481020417099</c:v>
                </c:pt>
                <c:pt idx="611">
                  <c:v>161.81442759302612</c:v>
                </c:pt>
                <c:pt idx="612">
                  <c:v>164.05080085798315</c:v>
                </c:pt>
                <c:pt idx="613">
                  <c:v>163.74905273071067</c:v>
                </c:pt>
                <c:pt idx="614">
                  <c:v>165.26899685891868</c:v>
                </c:pt>
                <c:pt idx="615">
                  <c:v>164.35366312944461</c:v>
                </c:pt>
                <c:pt idx="616">
                  <c:v>162.1090813740058</c:v>
                </c:pt>
                <c:pt idx="617">
                  <c:v>162.40481020417099</c:v>
                </c:pt>
                <c:pt idx="618">
                  <c:v>163.14887440714867</c:v>
                </c:pt>
                <c:pt idx="619">
                  <c:v>103.25727700401778</c:v>
                </c:pt>
                <c:pt idx="620">
                  <c:v>102.48463164292917</c:v>
                </c:pt>
                <c:pt idx="621">
                  <c:v>103.73856867186845</c:v>
                </c:pt>
                <c:pt idx="622">
                  <c:v>103.07794198696723</c:v>
                </c:pt>
                <c:pt idx="623">
                  <c:v>103.07794198696723</c:v>
                </c:pt>
                <c:pt idx="624">
                  <c:v>103.25727700401778</c:v>
                </c:pt>
                <c:pt idx="625">
                  <c:v>103.61782561734144</c:v>
                </c:pt>
                <c:pt idx="626">
                  <c:v>104.89981948182329</c:v>
                </c:pt>
                <c:pt idx="627">
                  <c:v>105.3342294076444</c:v>
                </c:pt>
                <c:pt idx="628">
                  <c:v>102.72113427517806</c:v>
                </c:pt>
                <c:pt idx="629">
                  <c:v>131.85624911133229</c:v>
                </c:pt>
                <c:pt idx="630">
                  <c:v>129.36538752165171</c:v>
                </c:pt>
                <c:pt idx="631">
                  <c:v>132.24799752810591</c:v>
                </c:pt>
                <c:pt idx="632">
                  <c:v>131.27295891283578</c:v>
                </c:pt>
                <c:pt idx="633">
                  <c:v>132.54333986433772</c:v>
                </c:pt>
                <c:pt idx="634">
                  <c:v>132.05183277758661</c:v>
                </c:pt>
                <c:pt idx="635">
                  <c:v>129.36538752165171</c:v>
                </c:pt>
                <c:pt idx="636">
                  <c:v>130.79081137940963</c:v>
                </c:pt>
                <c:pt idx="637">
                  <c:v>128.89712568122457</c:v>
                </c:pt>
                <c:pt idx="638">
                  <c:v>130.88695733995132</c:v>
                </c:pt>
                <c:pt idx="639">
                  <c:v>148.58123264259774</c:v>
                </c:pt>
                <c:pt idx="640">
                  <c:v>151.48879979852572</c:v>
                </c:pt>
                <c:pt idx="641">
                  <c:v>148.82962645945619</c:v>
                </c:pt>
                <c:pt idx="642">
                  <c:v>151.23145813939269</c:v>
                </c:pt>
                <c:pt idx="643">
                  <c:v>148.08692412104438</c:v>
                </c:pt>
                <c:pt idx="644">
                  <c:v>149.20377831557917</c:v>
                </c:pt>
                <c:pt idx="645">
                  <c:v>150.59191295875286</c:v>
                </c:pt>
                <c:pt idx="646">
                  <c:v>151.61779933511363</c:v>
                </c:pt>
                <c:pt idx="647">
                  <c:v>152.2661065767239</c:v>
                </c:pt>
                <c:pt idx="648">
                  <c:v>151.48879979852572</c:v>
                </c:pt>
                <c:pt idx="649">
                  <c:v>166.19458321198951</c:v>
                </c:pt>
                <c:pt idx="650">
                  <c:v>169.03461003896194</c:v>
                </c:pt>
                <c:pt idx="651">
                  <c:v>168.23602334230338</c:v>
                </c:pt>
                <c:pt idx="652">
                  <c:v>166.66127510446151</c:v>
                </c:pt>
                <c:pt idx="653">
                  <c:v>167.76048301386177</c:v>
                </c:pt>
                <c:pt idx="654">
                  <c:v>168.3951364561502</c:v>
                </c:pt>
                <c:pt idx="655">
                  <c:v>169.03461003896194</c:v>
                </c:pt>
                <c:pt idx="656">
                  <c:v>166.19458321198951</c:v>
                </c:pt>
                <c:pt idx="657">
                  <c:v>169.03461003896194</c:v>
                </c:pt>
                <c:pt idx="658">
                  <c:v>113.023659714499</c:v>
                </c:pt>
                <c:pt idx="659">
                  <c:v>111.88726956469282</c:v>
                </c:pt>
                <c:pt idx="660">
                  <c:v>111.39725314326903</c:v>
                </c:pt>
                <c:pt idx="661">
                  <c:v>109.81699043258152</c:v>
                </c:pt>
                <c:pt idx="662">
                  <c:v>109.74929977513906</c:v>
                </c:pt>
                <c:pt idx="663">
                  <c:v>111.74682552832549</c:v>
                </c:pt>
                <c:pt idx="664">
                  <c:v>111.95762404925752</c:v>
                </c:pt>
                <c:pt idx="665">
                  <c:v>109.61416849715823</c:v>
                </c:pt>
                <c:pt idx="666">
                  <c:v>113.23930762890376</c:v>
                </c:pt>
                <c:pt idx="667">
                  <c:v>112.66606595053206</c:v>
                </c:pt>
                <c:pt idx="668">
                  <c:v>133.73801955329085</c:v>
                </c:pt>
                <c:pt idx="669">
                  <c:v>135.98514055979521</c:v>
                </c:pt>
                <c:pt idx="670">
                  <c:v>133.43733512398677</c:v>
                </c:pt>
                <c:pt idx="671">
                  <c:v>133.63764095543468</c:v>
                </c:pt>
                <c:pt idx="672">
                  <c:v>136.92633288626942</c:v>
                </c:pt>
                <c:pt idx="673">
                  <c:v>136.40184596149956</c:v>
                </c:pt>
                <c:pt idx="674">
                  <c:v>135.98514055979521</c:v>
                </c:pt>
                <c:pt idx="675">
                  <c:v>133.43733512398677</c:v>
                </c:pt>
                <c:pt idx="676">
                  <c:v>134.34347214593132</c:v>
                </c:pt>
                <c:pt idx="677">
                  <c:v>135.88136172706848</c:v>
                </c:pt>
                <c:pt idx="678">
                  <c:v>146.26219876845835</c:v>
                </c:pt>
                <c:pt idx="679">
                  <c:v>143.78184919117265</c:v>
                </c:pt>
                <c:pt idx="680">
                  <c:v>147.22975252535275</c:v>
                </c:pt>
                <c:pt idx="681">
                  <c:v>146.38244695544654</c:v>
                </c:pt>
                <c:pt idx="682">
                  <c:v>146.8654234469652</c:v>
                </c:pt>
                <c:pt idx="683">
                  <c:v>144.24778990485575</c:v>
                </c:pt>
                <c:pt idx="684">
                  <c:v>145.42596150076452</c:v>
                </c:pt>
                <c:pt idx="685">
                  <c:v>144.24778990485575</c:v>
                </c:pt>
                <c:pt idx="686">
                  <c:v>147.22975252535275</c:v>
                </c:pt>
                <c:pt idx="687">
                  <c:v>147.22975252535275</c:v>
                </c:pt>
                <c:pt idx="688">
                  <c:v>164.35366312944461</c:v>
                </c:pt>
                <c:pt idx="689">
                  <c:v>161.22832181509978</c:v>
                </c:pt>
                <c:pt idx="690">
                  <c:v>162.85043207211692</c:v>
                </c:pt>
                <c:pt idx="691">
                  <c:v>163.59859455168257</c:v>
                </c:pt>
                <c:pt idx="692">
                  <c:v>163.74905273071067</c:v>
                </c:pt>
                <c:pt idx="693">
                  <c:v>163.44841261098506</c:v>
                </c:pt>
                <c:pt idx="694">
                  <c:v>165.42254463290274</c:v>
                </c:pt>
                <c:pt idx="695">
                  <c:v>162.70161997777646</c:v>
                </c:pt>
                <c:pt idx="696">
                  <c:v>165.26899685891868</c:v>
                </c:pt>
                <c:pt idx="697">
                  <c:v>163.44841261098506</c:v>
                </c:pt>
                <c:pt idx="698">
                  <c:v>-782.0746363061354</c:v>
                </c:pt>
                <c:pt idx="699">
                  <c:v>127.05749370600627</c:v>
                </c:pt>
                <c:pt idx="700">
                  <c:v>126.33626048011263</c:v>
                </c:pt>
                <c:pt idx="701">
                  <c:v>127.14822728259506</c:v>
                </c:pt>
                <c:pt idx="702">
                  <c:v>127.42120721143662</c:v>
                </c:pt>
                <c:pt idx="703">
                  <c:v>124.91808247318528</c:v>
                </c:pt>
                <c:pt idx="704">
                  <c:v>127.60384595538279</c:v>
                </c:pt>
                <c:pt idx="705">
                  <c:v>126.8764144866233</c:v>
                </c:pt>
                <c:pt idx="706">
                  <c:v>127.05749370600627</c:v>
                </c:pt>
                <c:pt idx="707">
                  <c:v>124.83050277073565</c:v>
                </c:pt>
                <c:pt idx="708">
                  <c:v>120.19571521923453</c:v>
                </c:pt>
                <c:pt idx="709">
                  <c:v>122.6802339361802</c:v>
                </c:pt>
                <c:pt idx="710">
                  <c:v>123.10434090003983</c:v>
                </c:pt>
                <c:pt idx="711">
                  <c:v>121.09493340297729</c:v>
                </c:pt>
                <c:pt idx="712">
                  <c:v>120.03365387208294</c:v>
                </c:pt>
                <c:pt idx="713">
                  <c:v>121.01263069754292</c:v>
                </c:pt>
                <c:pt idx="714">
                  <c:v>122.6802339361802</c:v>
                </c:pt>
                <c:pt idx="715">
                  <c:v>120.76639246413299</c:v>
                </c:pt>
                <c:pt idx="716">
                  <c:v>120.43962942118708</c:v>
                </c:pt>
                <c:pt idx="717">
                  <c:v>119.87202895506472</c:v>
                </c:pt>
                <c:pt idx="718">
                  <c:v>146.38244695544654</c:v>
                </c:pt>
                <c:pt idx="719">
                  <c:v>146.98666596221031</c:v>
                </c:pt>
                <c:pt idx="720">
                  <c:v>148.21019265218058</c:v>
                </c:pt>
                <c:pt idx="721">
                  <c:v>147.35159756888814</c:v>
                </c:pt>
                <c:pt idx="722">
                  <c:v>147.35159756888814</c:v>
                </c:pt>
                <c:pt idx="723">
                  <c:v>148.33366657335947</c:v>
                </c:pt>
                <c:pt idx="724">
                  <c:v>145.54483804939935</c:v>
                </c:pt>
                <c:pt idx="725">
                  <c:v>147.71834575587224</c:v>
                </c:pt>
                <c:pt idx="726">
                  <c:v>146.62353747233055</c:v>
                </c:pt>
                <c:pt idx="727">
                  <c:v>149.45425975543424</c:v>
                </c:pt>
                <c:pt idx="728">
                  <c:v>166.3498564936618</c:v>
                </c:pt>
                <c:pt idx="729">
                  <c:v>166.19458321198951</c:v>
                </c:pt>
                <c:pt idx="730">
                  <c:v>166.3498564936618</c:v>
                </c:pt>
                <c:pt idx="731">
                  <c:v>166.19458321198951</c:v>
                </c:pt>
                <c:pt idx="732">
                  <c:v>164.35366312944461</c:v>
                </c:pt>
                <c:pt idx="733">
                  <c:v>166.3498564936618</c:v>
                </c:pt>
                <c:pt idx="734">
                  <c:v>165.57637798790336</c:v>
                </c:pt>
                <c:pt idx="735">
                  <c:v>164.96275487892558</c:v>
                </c:pt>
                <c:pt idx="736">
                  <c:v>165.57637798790336</c:v>
                </c:pt>
                <c:pt idx="737">
                  <c:v>164.35366312944461</c:v>
                </c:pt>
                <c:pt idx="738">
                  <c:v>134.5465097299552</c:v>
                </c:pt>
                <c:pt idx="739">
                  <c:v>133.9392298109733</c:v>
                </c:pt>
                <c:pt idx="740">
                  <c:v>135.98514055979521</c:v>
                </c:pt>
                <c:pt idx="741">
                  <c:v>136.40184596149956</c:v>
                </c:pt>
                <c:pt idx="742">
                  <c:v>133.63764095543468</c:v>
                </c:pt>
                <c:pt idx="743">
                  <c:v>133.53741292517415</c:v>
                </c:pt>
                <c:pt idx="744">
                  <c:v>137.1372587681463</c:v>
                </c:pt>
                <c:pt idx="745">
                  <c:v>136.0890780350002</c:v>
                </c:pt>
                <c:pt idx="746">
                  <c:v>134.44491428157207</c:v>
                </c:pt>
                <c:pt idx="747">
                  <c:v>134.34347214593132</c:v>
                </c:pt>
                <c:pt idx="748">
                  <c:v>102.66190634340751</c:v>
                </c:pt>
                <c:pt idx="749">
                  <c:v>100.85912256930126</c:v>
                </c:pt>
                <c:pt idx="750">
                  <c:v>102.24921554484602</c:v>
                </c:pt>
                <c:pt idx="751">
                  <c:v>100.2345502202286</c:v>
                </c:pt>
                <c:pt idx="752">
                  <c:v>102.48463164292917</c:v>
                </c:pt>
                <c:pt idx="753">
                  <c:v>102.42567604881908</c:v>
                </c:pt>
                <c:pt idx="754">
                  <c:v>102.83979539500132</c:v>
                </c:pt>
                <c:pt idx="755">
                  <c:v>102.36678824562938</c:v>
                </c:pt>
                <c:pt idx="756">
                  <c:v>100.9162880539761</c:v>
                </c:pt>
                <c:pt idx="757">
                  <c:v>100.34753282354639</c:v>
                </c:pt>
                <c:pt idx="758">
                  <c:v>102.36678824562938</c:v>
                </c:pt>
                <c:pt idx="759">
                  <c:v>102.01487851049886</c:v>
                </c:pt>
                <c:pt idx="760">
                  <c:v>100.29100970182546</c:v>
                </c:pt>
                <c:pt idx="761">
                  <c:v>100.29100970182546</c:v>
                </c:pt>
                <c:pt idx="762">
                  <c:v>99.395222336848036</c:v>
                </c:pt>
                <c:pt idx="763">
                  <c:v>99.785152572161309</c:v>
                </c:pt>
                <c:pt idx="764">
                  <c:v>97.91932844094822</c:v>
                </c:pt>
                <c:pt idx="765">
                  <c:v>99.617665620789836</c:v>
                </c:pt>
                <c:pt idx="766">
                  <c:v>98.027149161829101</c:v>
                </c:pt>
                <c:pt idx="767">
                  <c:v>99.729261046660127</c:v>
                </c:pt>
                <c:pt idx="768">
                  <c:v>97.758041349866247</c:v>
                </c:pt>
                <c:pt idx="769">
                  <c:v>100.06555254319589</c:v>
                </c:pt>
                <c:pt idx="770">
                  <c:v>97.973209136890489</c:v>
                </c:pt>
                <c:pt idx="771">
                  <c:v>98.027149161829101</c:v>
                </c:pt>
                <c:pt idx="772">
                  <c:v>99.785152572161309</c:v>
                </c:pt>
                <c:pt idx="773">
                  <c:v>97.758041349866247</c:v>
                </c:pt>
                <c:pt idx="774">
                  <c:v>100.06555254319589</c:v>
                </c:pt>
                <c:pt idx="775">
                  <c:v>98.027149161829101</c:v>
                </c:pt>
                <c:pt idx="776">
                  <c:v>147.84100118239431</c:v>
                </c:pt>
                <c:pt idx="777">
                  <c:v>148.95413507164514</c:v>
                </c:pt>
                <c:pt idx="778">
                  <c:v>145.42596150076452</c:v>
                </c:pt>
                <c:pt idx="779">
                  <c:v>147.71834575587224</c:v>
                </c:pt>
                <c:pt idx="780">
                  <c:v>147.84100118239431</c:v>
                </c:pt>
                <c:pt idx="781">
                  <c:v>149.20377831557917</c:v>
                </c:pt>
                <c:pt idx="782">
                  <c:v>146.38244695544654</c:v>
                </c:pt>
                <c:pt idx="783">
                  <c:v>146.74438078158073</c:v>
                </c:pt>
                <c:pt idx="784">
                  <c:v>146.62353747233055</c:v>
                </c:pt>
                <c:pt idx="785">
                  <c:v>146.8654234469652</c:v>
                </c:pt>
                <c:pt idx="786">
                  <c:v>166.03959952850602</c:v>
                </c:pt>
                <c:pt idx="787">
                  <c:v>165.57637798790336</c:v>
                </c:pt>
                <c:pt idx="788">
                  <c:v>165.88490463377732</c:v>
                </c:pt>
                <c:pt idx="789">
                  <c:v>166.19458321198951</c:v>
                </c:pt>
                <c:pt idx="790">
                  <c:v>166.19458321198951</c:v>
                </c:pt>
                <c:pt idx="791">
                  <c:v>164.96275487892558</c:v>
                </c:pt>
                <c:pt idx="792">
                  <c:v>165.88490463377732</c:v>
                </c:pt>
                <c:pt idx="793">
                  <c:v>135.88136172706848</c:v>
                </c:pt>
                <c:pt idx="794">
                  <c:v>131.95396847041803</c:v>
                </c:pt>
                <c:pt idx="795">
                  <c:v>134.34347214593132</c:v>
                </c:pt>
                <c:pt idx="796">
                  <c:v>132.64208067130733</c:v>
                </c:pt>
                <c:pt idx="797">
                  <c:v>133.2376288598077</c:v>
                </c:pt>
                <c:pt idx="798">
                  <c:v>133.1379997248261</c:v>
                </c:pt>
                <c:pt idx="799">
                  <c:v>133.63764095543468</c:v>
                </c:pt>
                <c:pt idx="800">
                  <c:v>134.04006215294925</c:v>
                </c:pt>
                <c:pt idx="801">
                  <c:v>132.93918777662964</c:v>
                </c:pt>
                <c:pt idx="802">
                  <c:v>132.74096870582764</c:v>
                </c:pt>
                <c:pt idx="803">
                  <c:v>109.01017304461543</c:v>
                </c:pt>
                <c:pt idx="804">
                  <c:v>111.25803581247938</c:v>
                </c:pt>
                <c:pt idx="805">
                  <c:v>108.01817105250385</c:v>
                </c:pt>
                <c:pt idx="806">
                  <c:v>106.53168483177531</c:v>
                </c:pt>
                <c:pt idx="807">
                  <c:v>111.46699254258338</c:v>
                </c:pt>
                <c:pt idx="808">
                  <c:v>109.14381831823734</c:v>
                </c:pt>
                <c:pt idx="809">
                  <c:v>106.65931843559356</c:v>
                </c:pt>
                <c:pt idx="810">
                  <c:v>106.59546342771755</c:v>
                </c:pt>
                <c:pt idx="811">
                  <c:v>108.08374247876571</c:v>
                </c:pt>
                <c:pt idx="812">
                  <c:v>108.34682621204674</c:v>
                </c:pt>
                <c:pt idx="813">
                  <c:v>134.44491428157207</c:v>
                </c:pt>
                <c:pt idx="814">
                  <c:v>133.73801955329085</c:v>
                </c:pt>
                <c:pt idx="815">
                  <c:v>135.67427853842312</c:v>
                </c:pt>
                <c:pt idx="816">
                  <c:v>135.67427853842312</c:v>
                </c:pt>
                <c:pt idx="817">
                  <c:v>132.34629861982435</c:v>
                </c:pt>
                <c:pt idx="818">
                  <c:v>135.57097345995237</c:v>
                </c:pt>
                <c:pt idx="819">
                  <c:v>134.04006215294925</c:v>
                </c:pt>
                <c:pt idx="820">
                  <c:v>132.05183277758661</c:v>
                </c:pt>
                <c:pt idx="821">
                  <c:v>131.85624911133229</c:v>
                </c:pt>
                <c:pt idx="822">
                  <c:v>135.67427853842312</c:v>
                </c:pt>
                <c:pt idx="823">
                  <c:v>147.59589368136241</c:v>
                </c:pt>
                <c:pt idx="824">
                  <c:v>147.59589368136241</c:v>
                </c:pt>
                <c:pt idx="825">
                  <c:v>143.89805194385357</c:v>
                </c:pt>
                <c:pt idx="826">
                  <c:v>147.59589368136241</c:v>
                </c:pt>
                <c:pt idx="827">
                  <c:v>146.50289302711349</c:v>
                </c:pt>
                <c:pt idx="828">
                  <c:v>147.47364445357385</c:v>
                </c:pt>
                <c:pt idx="829">
                  <c:v>146.26219876845835</c:v>
                </c:pt>
                <c:pt idx="830">
                  <c:v>147.59589368136241</c:v>
                </c:pt>
                <c:pt idx="831">
                  <c:v>146.62353747233055</c:v>
                </c:pt>
                <c:pt idx="832">
                  <c:v>145.07049414341307</c:v>
                </c:pt>
                <c:pt idx="833">
                  <c:v>162.85043207211692</c:v>
                </c:pt>
                <c:pt idx="834">
                  <c:v>164.96275487892558</c:v>
                </c:pt>
                <c:pt idx="835">
                  <c:v>161.08245818466062</c:v>
                </c:pt>
                <c:pt idx="836">
                  <c:v>161.66750201573365</c:v>
                </c:pt>
                <c:pt idx="837">
                  <c:v>165.42254463290274</c:v>
                </c:pt>
                <c:pt idx="838">
                  <c:v>165.11573387144639</c:v>
                </c:pt>
                <c:pt idx="839">
                  <c:v>165.26899685891868</c:v>
                </c:pt>
                <c:pt idx="840">
                  <c:v>162.55307960297117</c:v>
                </c:pt>
                <c:pt idx="841">
                  <c:v>161.52084300975386</c:v>
                </c:pt>
                <c:pt idx="842">
                  <c:v>161.22832181509978</c:v>
                </c:pt>
                <c:pt idx="843">
                  <c:v>132.93918777662964</c:v>
                </c:pt>
                <c:pt idx="844">
                  <c:v>132.05183277758661</c:v>
                </c:pt>
                <c:pt idx="845">
                  <c:v>135.57097345995237</c:v>
                </c:pt>
                <c:pt idx="846">
                  <c:v>133.33740721436405</c:v>
                </c:pt>
                <c:pt idx="847">
                  <c:v>133.1379997248261</c:v>
                </c:pt>
                <c:pt idx="848">
                  <c:v>134.34347214593132</c:v>
                </c:pt>
                <c:pt idx="849">
                  <c:v>133.83854905828301</c:v>
                </c:pt>
                <c:pt idx="850">
                  <c:v>132.14984235558171</c:v>
                </c:pt>
                <c:pt idx="851">
                  <c:v>133.2376288598077</c:v>
                </c:pt>
                <c:pt idx="852">
                  <c:v>102.83979539500132</c:v>
                </c:pt>
                <c:pt idx="853">
                  <c:v>105.14761394076544</c:v>
                </c:pt>
                <c:pt idx="854">
                  <c:v>105.02357054884696</c:v>
                </c:pt>
                <c:pt idx="855">
                  <c:v>103.31719409331669</c:v>
                </c:pt>
                <c:pt idx="856">
                  <c:v>103.07794198696723</c:v>
                </c:pt>
                <c:pt idx="857">
                  <c:v>105.08555563949537</c:v>
                </c:pt>
                <c:pt idx="858">
                  <c:v>103.37718075915501</c:v>
                </c:pt>
                <c:pt idx="859">
                  <c:v>103.19742937027918</c:v>
                </c:pt>
                <c:pt idx="860">
                  <c:v>105.14761394076544</c:v>
                </c:pt>
                <c:pt idx="861">
                  <c:v>103.19742937027918</c:v>
                </c:pt>
                <c:pt idx="862">
                  <c:v>144.24778990485575</c:v>
                </c:pt>
                <c:pt idx="863">
                  <c:v>145.66390910518876</c:v>
                </c:pt>
                <c:pt idx="864">
                  <c:v>145.66390910518876</c:v>
                </c:pt>
                <c:pt idx="865">
                  <c:v>147.47364445357385</c:v>
                </c:pt>
                <c:pt idx="866">
                  <c:v>147.22975252535275</c:v>
                </c:pt>
                <c:pt idx="867">
                  <c:v>144.36474731946527</c:v>
                </c:pt>
                <c:pt idx="868">
                  <c:v>147.22975252535275</c:v>
                </c:pt>
                <c:pt idx="869">
                  <c:v>147.22975252535275</c:v>
                </c:pt>
                <c:pt idx="870">
                  <c:v>146.74438078158073</c:v>
                </c:pt>
                <c:pt idx="871">
                  <c:v>147.22975252535275</c:v>
                </c:pt>
                <c:pt idx="872">
                  <c:v>164.35366312944461</c:v>
                </c:pt>
                <c:pt idx="873">
                  <c:v>164.65764572713755</c:v>
                </c:pt>
                <c:pt idx="874">
                  <c:v>165.11573387144639</c:v>
                </c:pt>
                <c:pt idx="875">
                  <c:v>164.05080085798315</c:v>
                </c:pt>
                <c:pt idx="876">
                  <c:v>162.85043207211692</c:v>
                </c:pt>
                <c:pt idx="877">
                  <c:v>163.74905273071067</c:v>
                </c:pt>
                <c:pt idx="878">
                  <c:v>162.70161997777646</c:v>
                </c:pt>
                <c:pt idx="879">
                  <c:v>165.26899685891868</c:v>
                </c:pt>
                <c:pt idx="880">
                  <c:v>162.85043207211692</c:v>
                </c:pt>
                <c:pt idx="881">
                  <c:v>163.14887440714867</c:v>
                </c:pt>
                <c:pt idx="882">
                  <c:v>0</c:v>
                </c:pt>
                <c:pt idx="883">
                  <c:v>134.64825883890327</c:v>
                </c:pt>
                <c:pt idx="884">
                  <c:v>133.2376288598077</c:v>
                </c:pt>
                <c:pt idx="885">
                  <c:v>136.40184596149956</c:v>
                </c:pt>
                <c:pt idx="886">
                  <c:v>135.57097345995237</c:v>
                </c:pt>
                <c:pt idx="887">
                  <c:v>137.03171466041115</c:v>
                </c:pt>
                <c:pt idx="888">
                  <c:v>137.1372587681463</c:v>
                </c:pt>
                <c:pt idx="889">
                  <c:v>136.0890780350002</c:v>
                </c:pt>
                <c:pt idx="890">
                  <c:v>135.98514055979521</c:v>
                </c:pt>
                <c:pt idx="891">
                  <c:v>133.73801955329085</c:v>
                </c:pt>
                <c:pt idx="892">
                  <c:v>103.61782561734144</c:v>
                </c:pt>
                <c:pt idx="893">
                  <c:v>105.08555563949537</c:v>
                </c:pt>
                <c:pt idx="894">
                  <c:v>103.55755942991945</c:v>
                </c:pt>
                <c:pt idx="895">
                  <c:v>102.89922882029849</c:v>
                </c:pt>
                <c:pt idx="896">
                  <c:v>105.08555563949537</c:v>
                </c:pt>
                <c:pt idx="897">
                  <c:v>103.01830199683396</c:v>
                </c:pt>
                <c:pt idx="898">
                  <c:v>103.61782561734144</c:v>
                </c:pt>
                <c:pt idx="899">
                  <c:v>104.89981948182329</c:v>
                </c:pt>
                <c:pt idx="900">
                  <c:v>103.49736330577284</c:v>
                </c:pt>
                <c:pt idx="901">
                  <c:v>103.31719409331669</c:v>
                </c:pt>
                <c:pt idx="902">
                  <c:v>105.08555563949537</c:v>
                </c:pt>
                <c:pt idx="903">
                  <c:v>103.73856867186845</c:v>
                </c:pt>
                <c:pt idx="904">
                  <c:v>105.08555563949537</c:v>
                </c:pt>
                <c:pt idx="905">
                  <c:v>155.05064719733596</c:v>
                </c:pt>
                <c:pt idx="906">
                  <c:v>153.97794412696658</c:v>
                </c:pt>
                <c:pt idx="907">
                  <c:v>154.91574265488944</c:v>
                </c:pt>
                <c:pt idx="908">
                  <c:v>152.2661065767239</c:v>
                </c:pt>
                <c:pt idx="909">
                  <c:v>156.4127287549546</c:v>
                </c:pt>
                <c:pt idx="910">
                  <c:v>152.91998186090612</c:v>
                </c:pt>
                <c:pt idx="911">
                  <c:v>152.39643390257601</c:v>
                </c:pt>
                <c:pt idx="912">
                  <c:v>152.91998186090612</c:v>
                </c:pt>
                <c:pt idx="913">
                  <c:v>155.72870967064802</c:v>
                </c:pt>
                <c:pt idx="914">
                  <c:v>152.91998186090612</c:v>
                </c:pt>
                <c:pt idx="915">
                  <c:v>172.3062392097053</c:v>
                </c:pt>
                <c:pt idx="916">
                  <c:v>172.64038102034644</c:v>
                </c:pt>
                <c:pt idx="917">
                  <c:v>172.97582130616243</c:v>
                </c:pt>
                <c:pt idx="918">
                  <c:v>169.35617157597574</c:v>
                </c:pt>
                <c:pt idx="919">
                  <c:v>169.67895888447549</c:v>
                </c:pt>
                <c:pt idx="920">
                  <c:v>171.64182097218259</c:v>
                </c:pt>
                <c:pt idx="921">
                  <c:v>168.71426730444142</c:v>
                </c:pt>
                <c:pt idx="922">
                  <c:v>172.80793838126596</c:v>
                </c:pt>
                <c:pt idx="923">
                  <c:v>172.80793838126596</c:v>
                </c:pt>
                <c:pt idx="924">
                  <c:v>100.4041196930531</c:v>
                </c:pt>
                <c:pt idx="925">
                  <c:v>98.081148613810328</c:v>
                </c:pt>
                <c:pt idx="926">
                  <c:v>99.284372811341555</c:v>
                </c:pt>
                <c:pt idx="927">
                  <c:v>97.865506976171531</c:v>
                </c:pt>
                <c:pt idx="928">
                  <c:v>100.12182174797115</c:v>
                </c:pt>
                <c:pt idx="929">
                  <c:v>100.2345502202286</c:v>
                </c:pt>
                <c:pt idx="930">
                  <c:v>99.897123774641813</c:v>
                </c:pt>
                <c:pt idx="931">
                  <c:v>97.865506976171531</c:v>
                </c:pt>
                <c:pt idx="932">
                  <c:v>97.865506976171531</c:v>
                </c:pt>
                <c:pt idx="933">
                  <c:v>97.543816590479778</c:v>
                </c:pt>
                <c:pt idx="934">
                  <c:v>132.74096870582764</c:v>
                </c:pt>
                <c:pt idx="935">
                  <c:v>133.73801955329085</c:v>
                </c:pt>
                <c:pt idx="936">
                  <c:v>131.95396847041803</c:v>
                </c:pt>
                <c:pt idx="937">
                  <c:v>133.1379997248261</c:v>
                </c:pt>
                <c:pt idx="938">
                  <c:v>133.63764095543468</c:v>
                </c:pt>
                <c:pt idx="939">
                  <c:v>131.56395750944336</c:v>
                </c:pt>
                <c:pt idx="940">
                  <c:v>133.73801955329085</c:v>
                </c:pt>
                <c:pt idx="941">
                  <c:v>130.98324476067725</c:v>
                </c:pt>
                <c:pt idx="942">
                  <c:v>129.74245374310664</c:v>
                </c:pt>
                <c:pt idx="943">
                  <c:v>132.05183277758661</c:v>
                </c:pt>
                <c:pt idx="944">
                  <c:v>148.21019265218058</c:v>
                </c:pt>
                <c:pt idx="945">
                  <c:v>146.50289302711349</c:v>
                </c:pt>
                <c:pt idx="946">
                  <c:v>147.10810882267407</c:v>
                </c:pt>
                <c:pt idx="947">
                  <c:v>146.98666596221031</c:v>
                </c:pt>
                <c:pt idx="948">
                  <c:v>146.98666596221031</c:v>
                </c:pt>
                <c:pt idx="949">
                  <c:v>147.22975252535275</c:v>
                </c:pt>
                <c:pt idx="950">
                  <c:v>146.26219876845835</c:v>
                </c:pt>
                <c:pt idx="951">
                  <c:v>146.8654234469652</c:v>
                </c:pt>
                <c:pt idx="952">
                  <c:v>149.70558361976768</c:v>
                </c:pt>
                <c:pt idx="953">
                  <c:v>150.21077567879487</c:v>
                </c:pt>
                <c:pt idx="954">
                  <c:v>167.9186974694814</c:v>
                </c:pt>
                <c:pt idx="955">
                  <c:v>167.4449468465283</c:v>
                </c:pt>
                <c:pt idx="956">
                  <c:v>169.84081439538471</c:v>
                </c:pt>
                <c:pt idx="957">
                  <c:v>168.23602334230338</c:v>
                </c:pt>
                <c:pt idx="958">
                  <c:v>169.84081439538471</c:v>
                </c:pt>
                <c:pt idx="959">
                  <c:v>169.51741157115438</c:v>
                </c:pt>
                <c:pt idx="960">
                  <c:v>169.67895888447549</c:v>
                </c:pt>
                <c:pt idx="961">
                  <c:v>132.24799752810591</c:v>
                </c:pt>
                <c:pt idx="962">
                  <c:v>132.24799752810591</c:v>
                </c:pt>
                <c:pt idx="963">
                  <c:v>128.33966681467214</c:v>
                </c:pt>
                <c:pt idx="964">
                  <c:v>131.36981530779082</c:v>
                </c:pt>
                <c:pt idx="965">
                  <c:v>129.27146317238495</c:v>
                </c:pt>
                <c:pt idx="966">
                  <c:v>130.79081137940963</c:v>
                </c:pt>
                <c:pt idx="967">
                  <c:v>132.14984235558171</c:v>
                </c:pt>
                <c:pt idx="968">
                  <c:v>129.17767510969747</c:v>
                </c:pt>
                <c:pt idx="969">
                  <c:v>129.08402303717153</c:v>
                </c:pt>
                <c:pt idx="970">
                  <c:v>131.85624911133229</c:v>
                </c:pt>
                <c:pt idx="971">
                  <c:v>152.52698451859618</c:v>
                </c:pt>
                <c:pt idx="972">
                  <c:v>152.00611950798063</c:v>
                </c:pt>
                <c:pt idx="973">
                  <c:v>150.71938889528468</c:v>
                </c:pt>
                <c:pt idx="974">
                  <c:v>150.59191295875286</c:v>
                </c:pt>
                <c:pt idx="975">
                  <c:v>152.52698451859618</c:v>
                </c:pt>
                <c:pt idx="976">
                  <c:v>152.00611950798063</c:v>
                </c:pt>
                <c:pt idx="977">
                  <c:v>152.52698451859618</c:v>
                </c:pt>
                <c:pt idx="978">
                  <c:v>152.52698451859618</c:v>
                </c:pt>
                <c:pt idx="979">
                  <c:v>149.70558361976768</c:v>
                </c:pt>
                <c:pt idx="980">
                  <c:v>151.48879979852572</c:v>
                </c:pt>
                <c:pt idx="981">
                  <c:v>140.49174015415014</c:v>
                </c:pt>
                <c:pt idx="982">
                  <c:v>141.16003983078261</c:v>
                </c:pt>
                <c:pt idx="983">
                  <c:v>140.82509712608041</c:v>
                </c:pt>
                <c:pt idx="984">
                  <c:v>140.93656794391993</c:v>
                </c:pt>
                <c:pt idx="985">
                  <c:v>141.04821537213547</c:v>
                </c:pt>
                <c:pt idx="986">
                  <c:v>138.0945230723411</c:v>
                </c:pt>
                <c:pt idx="987">
                  <c:v>138.41658788994479</c:v>
                </c:pt>
                <c:pt idx="988">
                  <c:v>139.72001104889137</c:v>
                </c:pt>
                <c:pt idx="989">
                  <c:v>140.38097160373908</c:v>
                </c:pt>
                <c:pt idx="990">
                  <c:v>141.04821537213547</c:v>
                </c:pt>
                <c:pt idx="991">
                  <c:v>117.03544779062615</c:v>
                </c:pt>
                <c:pt idx="992">
                  <c:v>119.38975522618645</c:v>
                </c:pt>
                <c:pt idx="993">
                  <c:v>116.80511383317064</c:v>
                </c:pt>
                <c:pt idx="994">
                  <c:v>120.27691010689465</c:v>
                </c:pt>
                <c:pt idx="995">
                  <c:v>120.27691010689465</c:v>
                </c:pt>
                <c:pt idx="996">
                  <c:v>120.03365387208294</c:v>
                </c:pt>
                <c:pt idx="997">
                  <c:v>119.63040603734642</c:v>
                </c:pt>
                <c:pt idx="998">
                  <c:v>118.75272787420566</c:v>
                </c:pt>
                <c:pt idx="999">
                  <c:v>118.43675665320329</c:v>
                </c:pt>
                <c:pt idx="1000">
                  <c:v>118.91134655147543</c:v>
                </c:pt>
                <c:pt idx="1001">
                  <c:v>124.04777696650818</c:v>
                </c:pt>
                <c:pt idx="1002">
                  <c:v>127.51246118412759</c:v>
                </c:pt>
                <c:pt idx="1003">
                  <c:v>127.05749370600627</c:v>
                </c:pt>
                <c:pt idx="1004">
                  <c:v>124.39443987994434</c:v>
                </c:pt>
                <c:pt idx="1005">
                  <c:v>127.05749370600627</c:v>
                </c:pt>
                <c:pt idx="1006">
                  <c:v>127.42120721143662</c:v>
                </c:pt>
                <c:pt idx="1007">
                  <c:v>127.69536180662338</c:v>
                </c:pt>
                <c:pt idx="1008">
                  <c:v>126.5158000648033</c:v>
                </c:pt>
                <c:pt idx="1009">
                  <c:v>127.69536180662338</c:v>
                </c:pt>
                <c:pt idx="1010">
                  <c:v>126.5158000648033</c:v>
                </c:pt>
                <c:pt idx="1011">
                  <c:v>146.02229410105173</c:v>
                </c:pt>
                <c:pt idx="1012">
                  <c:v>144.71676029962549</c:v>
                </c:pt>
                <c:pt idx="1013">
                  <c:v>146.50289302711349</c:v>
                </c:pt>
                <c:pt idx="1014">
                  <c:v>144.24778990485575</c:v>
                </c:pt>
                <c:pt idx="1015">
                  <c:v>146.50289302711349</c:v>
                </c:pt>
                <c:pt idx="1016">
                  <c:v>144.5992320536393</c:v>
                </c:pt>
                <c:pt idx="1017">
                  <c:v>146.62353747233055</c:v>
                </c:pt>
                <c:pt idx="1018">
                  <c:v>145.07049414341307</c:v>
                </c:pt>
                <c:pt idx="1019">
                  <c:v>143.89805194385357</c:v>
                </c:pt>
                <c:pt idx="1020">
                  <c:v>144.24778990485575</c:v>
                </c:pt>
                <c:pt idx="1021">
                  <c:v>74.023022147425564</c:v>
                </c:pt>
                <c:pt idx="1022">
                  <c:v>73.869468820944462</c:v>
                </c:pt>
                <c:pt idx="1023">
                  <c:v>74.146325212298493</c:v>
                </c:pt>
                <c:pt idx="1024">
                  <c:v>73.716551237591787</c:v>
                </c:pt>
                <c:pt idx="1025">
                  <c:v>74.177215189873422</c:v>
                </c:pt>
                <c:pt idx="1026">
                  <c:v>73.655561328669251</c:v>
                </c:pt>
                <c:pt idx="1027">
                  <c:v>73.777642234649463</c:v>
                </c:pt>
                <c:pt idx="1028">
                  <c:v>74.146325212298493</c:v>
                </c:pt>
                <c:pt idx="1029">
                  <c:v>75.211224769107559</c:v>
                </c:pt>
                <c:pt idx="1030">
                  <c:v>72.812177958366462</c:v>
                </c:pt>
                <c:pt idx="1031">
                  <c:v>97.91932844094822</c:v>
                </c:pt>
                <c:pt idx="1032">
                  <c:v>98.243504515718939</c:v>
                </c:pt>
                <c:pt idx="1033">
                  <c:v>100.74498567335245</c:v>
                </c:pt>
                <c:pt idx="1034">
                  <c:v>100.06555254319589</c:v>
                </c:pt>
                <c:pt idx="1035">
                  <c:v>99.395222336848036</c:v>
                </c:pt>
                <c:pt idx="1036">
                  <c:v>99.729261046660127</c:v>
                </c:pt>
                <c:pt idx="1037">
                  <c:v>99.617665620789836</c:v>
                </c:pt>
                <c:pt idx="1038">
                  <c:v>98.135207591096687</c:v>
                </c:pt>
                <c:pt idx="1039">
                  <c:v>98.135207591096687</c:v>
                </c:pt>
                <c:pt idx="1040">
                  <c:v>98.189326192167357</c:v>
                </c:pt>
                <c:pt idx="1041">
                  <c:v>113.16733361468879</c:v>
                </c:pt>
                <c:pt idx="1042">
                  <c:v>116.42323204318738</c:v>
                </c:pt>
                <c:pt idx="1043">
                  <c:v>115.66691092782861</c:v>
                </c:pt>
                <c:pt idx="1044">
                  <c:v>115.14330650001035</c:v>
                </c:pt>
                <c:pt idx="1045">
                  <c:v>116.42323204318738</c:v>
                </c:pt>
                <c:pt idx="1046">
                  <c:v>115.59181892781835</c:v>
                </c:pt>
                <c:pt idx="1047">
                  <c:v>114.92035297701725</c:v>
                </c:pt>
                <c:pt idx="1048">
                  <c:v>115.66691092782861</c:v>
                </c:pt>
                <c:pt idx="1049">
                  <c:v>114.62442124562878</c:v>
                </c:pt>
                <c:pt idx="1050">
                  <c:v>114.69826120118323</c:v>
                </c:pt>
                <c:pt idx="1051">
                  <c:v>133.63764095543468</c:v>
                </c:pt>
                <c:pt idx="1052">
                  <c:v>133.03851947493007</c:v>
                </c:pt>
                <c:pt idx="1053">
                  <c:v>133.53741292517415</c:v>
                </c:pt>
                <c:pt idx="1054">
                  <c:v>135.98514055979521</c:v>
                </c:pt>
                <c:pt idx="1055">
                  <c:v>135.3648345365747</c:v>
                </c:pt>
                <c:pt idx="1056">
                  <c:v>135.98514055979521</c:v>
                </c:pt>
                <c:pt idx="1057">
                  <c:v>134.5465097299552</c:v>
                </c:pt>
                <c:pt idx="1058">
                  <c:v>133.2376288598077</c:v>
                </c:pt>
                <c:pt idx="1059">
                  <c:v>134.14104642682787</c:v>
                </c:pt>
                <c:pt idx="1060">
                  <c:v>135.05679887373176</c:v>
                </c:pt>
                <c:pt idx="1061">
                  <c:v>105.89807153358996</c:v>
                </c:pt>
                <c:pt idx="1062">
                  <c:v>103.43723712279301</c:v>
                </c:pt>
                <c:pt idx="1063">
                  <c:v>105.14761394076544</c:v>
                </c:pt>
                <c:pt idx="1064">
                  <c:v>104.89981948182329</c:v>
                </c:pt>
                <c:pt idx="1065">
                  <c:v>105.83512449356135</c:v>
                </c:pt>
                <c:pt idx="1066">
                  <c:v>105.89807153358996</c:v>
                </c:pt>
                <c:pt idx="1067">
                  <c:v>106.27733183074918</c:v>
                </c:pt>
                <c:pt idx="1068">
                  <c:v>106.404356327719</c:v>
                </c:pt>
                <c:pt idx="1069">
                  <c:v>105.7094546456289</c:v>
                </c:pt>
                <c:pt idx="1070">
                  <c:v>106.34080614643655</c:v>
                </c:pt>
                <c:pt idx="1071">
                  <c:v>72.574747201361745</c:v>
                </c:pt>
                <c:pt idx="1072">
                  <c:v>72.397687831186957</c:v>
                </c:pt>
                <c:pt idx="1073">
                  <c:v>71.21052530539896</c:v>
                </c:pt>
                <c:pt idx="1074">
                  <c:v>72.633959604068963</c:v>
                </c:pt>
                <c:pt idx="1075">
                  <c:v>71.011719211146811</c:v>
                </c:pt>
                <c:pt idx="1076">
                  <c:v>72.338859871224415</c:v>
                </c:pt>
                <c:pt idx="1077">
                  <c:v>72.338859871224415</c:v>
                </c:pt>
                <c:pt idx="1078">
                  <c:v>71.011719211146811</c:v>
                </c:pt>
                <c:pt idx="1079">
                  <c:v>72.280127436939182</c:v>
                </c:pt>
                <c:pt idx="1080">
                  <c:v>71.011719211146811</c:v>
                </c:pt>
                <c:pt idx="1081">
                  <c:v>147.22975252535275</c:v>
                </c:pt>
                <c:pt idx="1082">
                  <c:v>146.74438078158073</c:v>
                </c:pt>
                <c:pt idx="1083">
                  <c:v>145.18879002165804</c:v>
                </c:pt>
                <c:pt idx="1084">
                  <c:v>145.30727898307077</c:v>
                </c:pt>
                <c:pt idx="1085">
                  <c:v>147.10810882267407</c:v>
                </c:pt>
                <c:pt idx="1086">
                  <c:v>146.26219876845835</c:v>
                </c:pt>
                <c:pt idx="1087">
                  <c:v>146.50289302711349</c:v>
                </c:pt>
                <c:pt idx="1088">
                  <c:v>146.98666596221031</c:v>
                </c:pt>
                <c:pt idx="1089">
                  <c:v>144.83447975167081</c:v>
                </c:pt>
                <c:pt idx="1090">
                  <c:v>145.18879002165804</c:v>
                </c:pt>
                <c:pt idx="1091">
                  <c:v>162.85043207211692</c:v>
                </c:pt>
                <c:pt idx="1092">
                  <c:v>165.26899685891868</c:v>
                </c:pt>
                <c:pt idx="1093">
                  <c:v>162.85043207211692</c:v>
                </c:pt>
                <c:pt idx="1094">
                  <c:v>161.08245818466062</c:v>
                </c:pt>
                <c:pt idx="1095">
                  <c:v>161.96162046908316</c:v>
                </c:pt>
                <c:pt idx="1096">
                  <c:v>164.96275487892558</c:v>
                </c:pt>
                <c:pt idx="1097">
                  <c:v>163.44841261098506</c:v>
                </c:pt>
                <c:pt idx="1098">
                  <c:v>162.1090813740058</c:v>
                </c:pt>
                <c:pt idx="1099">
                  <c:v>161.81442759302612</c:v>
                </c:pt>
                <c:pt idx="1100">
                  <c:v>0</c:v>
                </c:pt>
                <c:pt idx="1101">
                  <c:v>125.00578515181813</c:v>
                </c:pt>
                <c:pt idx="1102">
                  <c:v>127.78700902007843</c:v>
                </c:pt>
                <c:pt idx="1103">
                  <c:v>128.15491716906493</c:v>
                </c:pt>
                <c:pt idx="1104">
                  <c:v>126.42596653071425</c:v>
                </c:pt>
                <c:pt idx="1105">
                  <c:v>126.8764144866233</c:v>
                </c:pt>
                <c:pt idx="1106">
                  <c:v>127.78700902007843</c:v>
                </c:pt>
                <c:pt idx="1107">
                  <c:v>127.78700902007843</c:v>
                </c:pt>
                <c:pt idx="1108">
                  <c:v>126.60576135432787</c:v>
                </c:pt>
                <c:pt idx="1109">
                  <c:v>124.65571126121584</c:v>
                </c:pt>
                <c:pt idx="1110">
                  <c:v>127.3300837566937</c:v>
                </c:pt>
                <c:pt idx="1111">
                  <c:v>92.525546474212391</c:v>
                </c:pt>
                <c:pt idx="1112">
                  <c:v>92.381525587650515</c:v>
                </c:pt>
                <c:pt idx="1113">
                  <c:v>92.62181013100728</c:v>
                </c:pt>
                <c:pt idx="1114">
                  <c:v>92.62181013100728</c:v>
                </c:pt>
                <c:pt idx="1115">
                  <c:v>92.190193731178837</c:v>
                </c:pt>
                <c:pt idx="1116">
                  <c:v>92.429482707066683</c:v>
                </c:pt>
                <c:pt idx="1117">
                  <c:v>92.62181013100728</c:v>
                </c:pt>
                <c:pt idx="1118">
                  <c:v>92.9118066977816</c:v>
                </c:pt>
                <c:pt idx="1119">
                  <c:v>92.525546474212391</c:v>
                </c:pt>
                <c:pt idx="1120">
                  <c:v>92.381525587650515</c:v>
                </c:pt>
                <c:pt idx="1121">
                  <c:v>123.01928508653138</c:v>
                </c:pt>
                <c:pt idx="1122">
                  <c:v>122.59576296394224</c:v>
                </c:pt>
                <c:pt idx="1123">
                  <c:v>119.55008137854722</c:v>
                </c:pt>
                <c:pt idx="1124">
                  <c:v>122.8495255758499</c:v>
                </c:pt>
                <c:pt idx="1125">
                  <c:v>120.11462988148438</c:v>
                </c:pt>
                <c:pt idx="1126">
                  <c:v>122.17514698051789</c:v>
                </c:pt>
                <c:pt idx="1127">
                  <c:v>123.01928508653138</c:v>
                </c:pt>
                <c:pt idx="1128">
                  <c:v>119.55008137854722</c:v>
                </c:pt>
                <c:pt idx="1129">
                  <c:v>122.59576296394224</c:v>
                </c:pt>
                <c:pt idx="1130">
                  <c:v>122.34304655419778</c:v>
                </c:pt>
                <c:pt idx="1131">
                  <c:v>122.6802339361802</c:v>
                </c:pt>
                <c:pt idx="1132">
                  <c:v>120.35821476662503</c:v>
                </c:pt>
                <c:pt idx="1133">
                  <c:v>120.6845355905367</c:v>
                </c:pt>
                <c:pt idx="1134">
                  <c:v>120.43962942118708</c:v>
                </c:pt>
                <c:pt idx="1135">
                  <c:v>120.60278960886954</c:v>
                </c:pt>
                <c:pt idx="1136">
                  <c:v>120.35821476662503</c:v>
                </c:pt>
                <c:pt idx="1137">
                  <c:v>120.35821476662503</c:v>
                </c:pt>
                <c:pt idx="1138">
                  <c:v>122.42716951240979</c:v>
                </c:pt>
                <c:pt idx="1139">
                  <c:v>119.55008137854722</c:v>
                </c:pt>
                <c:pt idx="1140">
                  <c:v>122.6802339361802</c:v>
                </c:pt>
                <c:pt idx="1141">
                  <c:v>120.52115429394532</c:v>
                </c:pt>
                <c:pt idx="1142">
                  <c:v>122.34304655419778</c:v>
                </c:pt>
                <c:pt idx="1143">
                  <c:v>123.10434090003983</c:v>
                </c:pt>
                <c:pt idx="1144">
                  <c:v>122.25903912283979</c:v>
                </c:pt>
                <c:pt idx="1145">
                  <c:v>119.4698645137741</c:v>
                </c:pt>
                <c:pt idx="1146">
                  <c:v>122.6802339361802</c:v>
                </c:pt>
                <c:pt idx="1147">
                  <c:v>119.87202895506472</c:v>
                </c:pt>
                <c:pt idx="1148">
                  <c:v>120.43962942118708</c:v>
                </c:pt>
                <c:pt idx="1149">
                  <c:v>122.76482139311167</c:v>
                </c:pt>
                <c:pt idx="1150">
                  <c:v>122.51140823594818</c:v>
                </c:pt>
                <c:pt idx="1151">
                  <c:v>120.19571521923453</c:v>
                </c:pt>
                <c:pt idx="1152">
                  <c:v>119.63040603734642</c:v>
                </c:pt>
                <c:pt idx="1153">
                  <c:v>121.17734813548435</c:v>
                </c:pt>
                <c:pt idx="1154">
                  <c:v>122.25903912283979</c:v>
                </c:pt>
                <c:pt idx="1155">
                  <c:v>120.52115429394532</c:v>
                </c:pt>
                <c:pt idx="1156">
                  <c:v>123.01928508653138</c:v>
                </c:pt>
                <c:pt idx="1157">
                  <c:v>122.17514698051789</c:v>
                </c:pt>
                <c:pt idx="1158">
                  <c:v>120.43962942118708</c:v>
                </c:pt>
                <c:pt idx="1159">
                  <c:v>119.79137960730279</c:v>
                </c:pt>
                <c:pt idx="1160">
                  <c:v>120.84836045545619</c:v>
                </c:pt>
                <c:pt idx="1161">
                  <c:v>123.01928508653138</c:v>
                </c:pt>
                <c:pt idx="1162">
                  <c:v>120.35821476662503</c:v>
                </c:pt>
                <c:pt idx="1163">
                  <c:v>122.17514698051789</c:v>
                </c:pt>
                <c:pt idx="1164">
                  <c:v>119.55008137854722</c:v>
                </c:pt>
                <c:pt idx="1165">
                  <c:v>120.43962942118708</c:v>
                </c:pt>
                <c:pt idx="1166">
                  <c:v>122.8495255758499</c:v>
                </c:pt>
                <c:pt idx="1167">
                  <c:v>123.10434090003983</c:v>
                </c:pt>
                <c:pt idx="1168">
                  <c:v>120.52115429394532</c:v>
                </c:pt>
                <c:pt idx="1169">
                  <c:v>122.6802339361802</c:v>
                </c:pt>
                <c:pt idx="1170">
                  <c:v>120.19571521923453</c:v>
                </c:pt>
                <c:pt idx="1171">
                  <c:v>120.43962942118708</c:v>
                </c:pt>
                <c:pt idx="1172">
                  <c:v>119.4698645137741</c:v>
                </c:pt>
                <c:pt idx="1173">
                  <c:v>123.01928508653138</c:v>
                </c:pt>
                <c:pt idx="1174">
                  <c:v>122.6802339361802</c:v>
                </c:pt>
                <c:pt idx="1175">
                  <c:v>122.51140823594818</c:v>
                </c:pt>
                <c:pt idx="1176">
                  <c:v>120.35821476662503</c:v>
                </c:pt>
                <c:pt idx="1177">
                  <c:v>120.52115429394532</c:v>
                </c:pt>
                <c:pt idx="1178">
                  <c:v>120.27691010689465</c:v>
                </c:pt>
                <c:pt idx="1179">
                  <c:v>123.18951441049003</c:v>
                </c:pt>
                <c:pt idx="1180">
                  <c:v>120.52115429394532</c:v>
                </c:pt>
                <c:pt idx="1181">
                  <c:v>121.01263069754292</c:v>
                </c:pt>
                <c:pt idx="1182">
                  <c:v>122.8495255758499</c:v>
                </c:pt>
                <c:pt idx="1183">
                  <c:v>120.60278960886954</c:v>
                </c:pt>
                <c:pt idx="1184">
                  <c:v>119.55008137854722</c:v>
                </c:pt>
                <c:pt idx="1185">
                  <c:v>119.87202895506472</c:v>
                </c:pt>
                <c:pt idx="1186">
                  <c:v>122.17514698051789</c:v>
                </c:pt>
                <c:pt idx="1187">
                  <c:v>122.42716951240979</c:v>
                </c:pt>
                <c:pt idx="1188">
                  <c:v>122.34304655419778</c:v>
                </c:pt>
                <c:pt idx="1189">
                  <c:v>121.09493340297729</c:v>
                </c:pt>
                <c:pt idx="1190">
                  <c:v>122.17514698051789</c:v>
                </c:pt>
                <c:pt idx="1191">
                  <c:v>120.60278960886954</c:v>
                </c:pt>
                <c:pt idx="1192">
                  <c:v>120.35821476662503</c:v>
                </c:pt>
                <c:pt idx="1193">
                  <c:v>120.11462988148438</c:v>
                </c:pt>
                <c:pt idx="1194">
                  <c:v>120.9304397909173</c:v>
                </c:pt>
                <c:pt idx="1195">
                  <c:v>123.10434090003983</c:v>
                </c:pt>
                <c:pt idx="1196">
                  <c:v>123.01928508653138</c:v>
                </c:pt>
                <c:pt idx="1197">
                  <c:v>119.63040603734642</c:v>
                </c:pt>
                <c:pt idx="1198">
                  <c:v>120.52115429394532</c:v>
                </c:pt>
                <c:pt idx="1199">
                  <c:v>120.9304397909173</c:v>
                </c:pt>
                <c:pt idx="1200">
                  <c:v>120.11462988148438</c:v>
                </c:pt>
                <c:pt idx="1201">
                  <c:v>120.43962942118708</c:v>
                </c:pt>
                <c:pt idx="1202">
                  <c:v>119.79137960730279</c:v>
                </c:pt>
                <c:pt idx="1203">
                  <c:v>120.35821476662503</c:v>
                </c:pt>
                <c:pt idx="1204">
                  <c:v>122.42716951240979</c:v>
                </c:pt>
                <c:pt idx="1205">
                  <c:v>119.55008137854722</c:v>
                </c:pt>
                <c:pt idx="1206">
                  <c:v>120.60278960886954</c:v>
                </c:pt>
                <c:pt idx="1207">
                  <c:v>119.63040603734642</c:v>
                </c:pt>
                <c:pt idx="1208">
                  <c:v>120.84836045545619</c:v>
                </c:pt>
                <c:pt idx="1209">
                  <c:v>120.35821476662503</c:v>
                </c:pt>
                <c:pt idx="1210">
                  <c:v>177.1052066174891</c:v>
                </c:pt>
                <c:pt idx="1211">
                  <c:v>180.70002516907942</c:v>
                </c:pt>
                <c:pt idx="1212">
                  <c:v>181.62164808800247</c:v>
                </c:pt>
                <c:pt idx="1213">
                  <c:v>178.16854391315835</c:v>
                </c:pt>
                <c:pt idx="1214">
                  <c:v>176.57828342933311</c:v>
                </c:pt>
                <c:pt idx="1215">
                  <c:v>178.70501517560342</c:v>
                </c:pt>
                <c:pt idx="1216">
                  <c:v>179.6063494112995</c:v>
                </c:pt>
                <c:pt idx="1217">
                  <c:v>181.43657218322775</c:v>
                </c:pt>
                <c:pt idx="1218">
                  <c:v>181.80710195479389</c:v>
                </c:pt>
                <c:pt idx="1219">
                  <c:v>176.40333843239517</c:v>
                </c:pt>
                <c:pt idx="1220">
                  <c:v>16.225716591563405</c:v>
                </c:pt>
                <c:pt idx="1221">
                  <c:v>192.83363802559415</c:v>
                </c:pt>
                <c:pt idx="1222">
                  <c:v>191.58866115161791</c:v>
                </c:pt>
                <c:pt idx="1223">
                  <c:v>192.62501947343824</c:v>
                </c:pt>
                <c:pt idx="1224">
                  <c:v>191.58866115161791</c:v>
                </c:pt>
                <c:pt idx="1225">
                  <c:v>193.46221380017732</c:v>
                </c:pt>
                <c:pt idx="1226">
                  <c:v>194.73173975431351</c:v>
                </c:pt>
                <c:pt idx="1227">
                  <c:v>194.94494906584217</c:v>
                </c:pt>
                <c:pt idx="1228">
                  <c:v>194.94494906584217</c:v>
                </c:pt>
                <c:pt idx="1229">
                  <c:v>194.94494906584217</c:v>
                </c:pt>
                <c:pt idx="1230">
                  <c:v>192.83363802559415</c:v>
                </c:pt>
                <c:pt idx="1231">
                  <c:v>153.84489897488714</c:v>
                </c:pt>
                <c:pt idx="1232">
                  <c:v>155.86503445571179</c:v>
                </c:pt>
                <c:pt idx="1233">
                  <c:v>157.10278328756874</c:v>
                </c:pt>
                <c:pt idx="1234">
                  <c:v>155.72870967064802</c:v>
                </c:pt>
                <c:pt idx="1235">
                  <c:v>154.24472597233387</c:v>
                </c:pt>
                <c:pt idx="1236">
                  <c:v>154.37846386482346</c:v>
                </c:pt>
                <c:pt idx="1237">
                  <c:v>156.96428571428572</c:v>
                </c:pt>
                <c:pt idx="1238">
                  <c:v>155.72870967064802</c:v>
                </c:pt>
                <c:pt idx="1239">
                  <c:v>156.13840131329715</c:v>
                </c:pt>
                <c:pt idx="1240">
                  <c:v>153.71208354052709</c:v>
                </c:pt>
                <c:pt idx="1241">
                  <c:v>115.74210055540533</c:v>
                </c:pt>
                <c:pt idx="1242">
                  <c:v>114.77219635204752</c:v>
                </c:pt>
                <c:pt idx="1243">
                  <c:v>114.77219635204752</c:v>
                </c:pt>
                <c:pt idx="1244">
                  <c:v>115.74210055540533</c:v>
                </c:pt>
                <c:pt idx="1245">
                  <c:v>115.89277345580655</c:v>
                </c:pt>
                <c:pt idx="1246">
                  <c:v>113.38353065840685</c:v>
                </c:pt>
                <c:pt idx="1247">
                  <c:v>115.21781670782276</c:v>
                </c:pt>
                <c:pt idx="1248">
                  <c:v>116.11951979213951</c:v>
                </c:pt>
                <c:pt idx="1249">
                  <c:v>116.04383915908902</c:v>
                </c:pt>
                <c:pt idx="1250">
                  <c:v>115.81738800106157</c:v>
                </c:pt>
                <c:pt idx="1251">
                  <c:v>150.97498931602192</c:v>
                </c:pt>
                <c:pt idx="1252">
                  <c:v>148.7053258233278</c:v>
                </c:pt>
                <c:pt idx="1253">
                  <c:v>152.2661065767239</c:v>
                </c:pt>
                <c:pt idx="1254">
                  <c:v>150.71938889528468</c:v>
                </c:pt>
                <c:pt idx="1255">
                  <c:v>148.95413507164514</c:v>
                </c:pt>
                <c:pt idx="1256">
                  <c:v>148.95413507164514</c:v>
                </c:pt>
                <c:pt idx="1257">
                  <c:v>148.21019265218058</c:v>
                </c:pt>
                <c:pt idx="1258">
                  <c:v>150.59191295875286</c:v>
                </c:pt>
                <c:pt idx="1259">
                  <c:v>151.36001958624067</c:v>
                </c:pt>
                <c:pt idx="1260">
                  <c:v>151.36001958624067</c:v>
                </c:pt>
                <c:pt idx="1261">
                  <c:v>166.66127510446151</c:v>
                </c:pt>
                <c:pt idx="1262">
                  <c:v>168.3951364561502</c:v>
                </c:pt>
                <c:pt idx="1263">
                  <c:v>166.81742206765256</c:v>
                </c:pt>
                <c:pt idx="1264">
                  <c:v>168.3951364561502</c:v>
                </c:pt>
                <c:pt idx="1265">
                  <c:v>166.3498564936618</c:v>
                </c:pt>
                <c:pt idx="1266">
                  <c:v>165.88490463377732</c:v>
                </c:pt>
                <c:pt idx="1267">
                  <c:v>166.5054201859846</c:v>
                </c:pt>
                <c:pt idx="1268">
                  <c:v>167.1305954177837</c:v>
                </c:pt>
                <c:pt idx="1269">
                  <c:v>166.5054201859846</c:v>
                </c:pt>
                <c:pt idx="1270">
                  <c:v>168.3951364561502</c:v>
                </c:pt>
                <c:pt idx="1271">
                  <c:v>120.76639246413299</c:v>
                </c:pt>
                <c:pt idx="1272">
                  <c:v>122.42716951240979</c:v>
                </c:pt>
                <c:pt idx="1273">
                  <c:v>123.27480586234782</c:v>
                </c:pt>
                <c:pt idx="1274">
                  <c:v>123.18951441049003</c:v>
                </c:pt>
                <c:pt idx="1275">
                  <c:v>123.78904511880395</c:v>
                </c:pt>
                <c:pt idx="1276">
                  <c:v>123.44574357153951</c:v>
                </c:pt>
                <c:pt idx="1277">
                  <c:v>123.87516906276613</c:v>
                </c:pt>
                <c:pt idx="1278">
                  <c:v>120.43962942118708</c:v>
                </c:pt>
                <c:pt idx="1279">
                  <c:v>122.42716951240979</c:v>
                </c:pt>
                <c:pt idx="1280">
                  <c:v>120.60278960886954</c:v>
                </c:pt>
                <c:pt idx="1281">
                  <c:v>126.78606829134907</c:v>
                </c:pt>
                <c:pt idx="1282">
                  <c:v>129.08402303717153</c:v>
                </c:pt>
                <c:pt idx="1283">
                  <c:v>128.06274166820106</c:v>
                </c:pt>
                <c:pt idx="1284">
                  <c:v>127.69536180662338</c:v>
                </c:pt>
                <c:pt idx="1285">
                  <c:v>128.99050665924821</c:v>
                </c:pt>
                <c:pt idx="1286">
                  <c:v>129.08402303717153</c:v>
                </c:pt>
                <c:pt idx="1287">
                  <c:v>128.89712568122457</c:v>
                </c:pt>
                <c:pt idx="1288">
                  <c:v>126.33626048011263</c:v>
                </c:pt>
                <c:pt idx="1289">
                  <c:v>127.78700902007843</c:v>
                </c:pt>
                <c:pt idx="1290">
                  <c:v>129.08402303717153</c:v>
                </c:pt>
                <c:pt idx="1291">
                  <c:v>111.88726956469282</c:v>
                </c:pt>
                <c:pt idx="1292">
                  <c:v>111.46699254258338</c:v>
                </c:pt>
                <c:pt idx="1293">
                  <c:v>110.15670009206006</c:v>
                </c:pt>
                <c:pt idx="1294">
                  <c:v>111.60673362852717</c:v>
                </c:pt>
                <c:pt idx="1295">
                  <c:v>112.80883157958763</c:v>
                </c:pt>
                <c:pt idx="1296">
                  <c:v>112.02806706700157</c:v>
                </c:pt>
                <c:pt idx="1297">
                  <c:v>110.15670009206006</c:v>
                </c:pt>
                <c:pt idx="1298">
                  <c:v>112.38161602084406</c:v>
                </c:pt>
                <c:pt idx="1299">
                  <c:v>111.60673362852717</c:v>
                </c:pt>
                <c:pt idx="1300">
                  <c:v>111.81700344650879</c:v>
                </c:pt>
                <c:pt idx="1301">
                  <c:v>133.63764095543468</c:v>
                </c:pt>
                <c:pt idx="1302">
                  <c:v>133.83854905828301</c:v>
                </c:pt>
                <c:pt idx="1303">
                  <c:v>131.95396847041803</c:v>
                </c:pt>
                <c:pt idx="1304">
                  <c:v>132.05183277758661</c:v>
                </c:pt>
                <c:pt idx="1305">
                  <c:v>133.53741292517415</c:v>
                </c:pt>
                <c:pt idx="1306">
                  <c:v>133.43733512398677</c:v>
                </c:pt>
                <c:pt idx="1307">
                  <c:v>133.2376288598077</c:v>
                </c:pt>
                <c:pt idx="1308">
                  <c:v>133.2376288598077</c:v>
                </c:pt>
                <c:pt idx="1309">
                  <c:v>130.98324476067725</c:v>
                </c:pt>
                <c:pt idx="1310">
                  <c:v>133.2376288598077</c:v>
                </c:pt>
                <c:pt idx="1311">
                  <c:v>167.76048301386177</c:v>
                </c:pt>
                <c:pt idx="1312">
                  <c:v>169.35617157597574</c:v>
                </c:pt>
                <c:pt idx="1313">
                  <c:v>169.1952380228368</c:v>
                </c:pt>
                <c:pt idx="1314">
                  <c:v>171.47651627218937</c:v>
                </c:pt>
                <c:pt idx="1315">
                  <c:v>169.35617157597574</c:v>
                </c:pt>
                <c:pt idx="1316">
                  <c:v>167.76048301386177</c:v>
                </c:pt>
                <c:pt idx="1317">
                  <c:v>171.64182097218259</c:v>
                </c:pt>
                <c:pt idx="1318">
                  <c:v>168.55455082473759</c:v>
                </c:pt>
                <c:pt idx="1319">
                  <c:v>169.35617157597574</c:v>
                </c:pt>
                <c:pt idx="1320">
                  <c:v>167.1305954177837</c:v>
                </c:pt>
                <c:pt idx="1321">
                  <c:v>182.74008145034156</c:v>
                </c:pt>
                <c:pt idx="1322">
                  <c:v>182.92782759499292</c:v>
                </c:pt>
                <c:pt idx="1323">
                  <c:v>183.11595991509111</c:v>
                </c:pt>
                <c:pt idx="1324">
                  <c:v>184.25293065765948</c:v>
                </c:pt>
                <c:pt idx="1325">
                  <c:v>183.11595991509111</c:v>
                </c:pt>
                <c:pt idx="1326">
                  <c:v>184.25293065765948</c:v>
                </c:pt>
                <c:pt idx="1327">
                  <c:v>184.44379987900584</c:v>
                </c:pt>
                <c:pt idx="1328">
                  <c:v>182.55272029331431</c:v>
                </c:pt>
                <c:pt idx="1329">
                  <c:v>183.30447960335044</c:v>
                </c:pt>
                <c:pt idx="1330">
                  <c:v>0</c:v>
                </c:pt>
                <c:pt idx="1331">
                  <c:v>146.74438078158073</c:v>
                </c:pt>
                <c:pt idx="1332">
                  <c:v>147.71834575587224</c:v>
                </c:pt>
                <c:pt idx="1333">
                  <c:v>146.38244695544654</c:v>
                </c:pt>
                <c:pt idx="1334">
                  <c:v>147.84100118239431</c:v>
                </c:pt>
                <c:pt idx="1335">
                  <c:v>147.71834575587224</c:v>
                </c:pt>
                <c:pt idx="1336">
                  <c:v>148.08692412104438</c:v>
                </c:pt>
                <c:pt idx="1337">
                  <c:v>147.84100118239431</c:v>
                </c:pt>
                <c:pt idx="1338">
                  <c:v>144.83447975167081</c:v>
                </c:pt>
                <c:pt idx="1339">
                  <c:v>148.33366657335947</c:v>
                </c:pt>
                <c:pt idx="1340">
                  <c:v>145.42596150076452</c:v>
                </c:pt>
                <c:pt idx="1341">
                  <c:v>144.5992320536393</c:v>
                </c:pt>
                <c:pt idx="1342">
                  <c:v>148.08692412104438</c:v>
                </c:pt>
                <c:pt idx="1343">
                  <c:v>144.01444267577747</c:v>
                </c:pt>
                <c:pt idx="1344">
                  <c:v>144.83447975167081</c:v>
                </c:pt>
                <c:pt idx="1345">
                  <c:v>145.54483804939935</c:v>
                </c:pt>
                <c:pt idx="1346">
                  <c:v>146.50289302711349</c:v>
                </c:pt>
                <c:pt idx="1347">
                  <c:v>147.59589368136241</c:v>
                </c:pt>
                <c:pt idx="1348">
                  <c:v>144.71676029962549</c:v>
                </c:pt>
                <c:pt idx="1349">
                  <c:v>147.59589368136241</c:v>
                </c:pt>
                <c:pt idx="1350">
                  <c:v>144.95239087676336</c:v>
                </c:pt>
                <c:pt idx="1351">
                  <c:v>139.82973857646374</c:v>
                </c:pt>
                <c:pt idx="1352">
                  <c:v>139.72001104889137</c:v>
                </c:pt>
                <c:pt idx="1353">
                  <c:v>140.71380249988937</c:v>
                </c:pt>
                <c:pt idx="1354">
                  <c:v>141.16003983078261</c:v>
                </c:pt>
                <c:pt idx="1355">
                  <c:v>141.94780345936019</c:v>
                </c:pt>
                <c:pt idx="1356">
                  <c:v>138.52427692058731</c:v>
                </c:pt>
                <c:pt idx="1357">
                  <c:v>141.94780345936019</c:v>
                </c:pt>
                <c:pt idx="1358">
                  <c:v>138.52427692058731</c:v>
                </c:pt>
                <c:pt idx="1359">
                  <c:v>141.83472791348294</c:v>
                </c:pt>
                <c:pt idx="1360">
                  <c:v>140.93656794391993</c:v>
                </c:pt>
                <c:pt idx="1361">
                  <c:v>155.45677425663735</c:v>
                </c:pt>
                <c:pt idx="1362">
                  <c:v>157.10278328756874</c:v>
                </c:pt>
                <c:pt idx="1363">
                  <c:v>159.49520574450702</c:v>
                </c:pt>
                <c:pt idx="1364">
                  <c:v>159.20996909694404</c:v>
                </c:pt>
                <c:pt idx="1365">
                  <c:v>160.3570810997752</c:v>
                </c:pt>
                <c:pt idx="1366">
                  <c:v>160.3570810997752</c:v>
                </c:pt>
                <c:pt idx="1367">
                  <c:v>157.10278328756874</c:v>
                </c:pt>
                <c:pt idx="1368">
                  <c:v>160.3570810997752</c:v>
                </c:pt>
                <c:pt idx="1369">
                  <c:v>155.72870967064802</c:v>
                </c:pt>
                <c:pt idx="1370">
                  <c:v>156.96428571428572</c:v>
                </c:pt>
                <c:pt idx="1371">
                  <c:v>89.773109548760274</c:v>
                </c:pt>
                <c:pt idx="1372">
                  <c:v>91.904677350753815</c:v>
                </c:pt>
                <c:pt idx="1373">
                  <c:v>89.727868667403101</c:v>
                </c:pt>
                <c:pt idx="1374">
                  <c:v>88.43543253585095</c:v>
                </c:pt>
                <c:pt idx="1375">
                  <c:v>89.863728312613304</c:v>
                </c:pt>
                <c:pt idx="1376">
                  <c:v>90.549244889988287</c:v>
                </c:pt>
                <c:pt idx="1377">
                  <c:v>91.904677350753815</c:v>
                </c:pt>
                <c:pt idx="1378">
                  <c:v>90.503218565613608</c:v>
                </c:pt>
                <c:pt idx="1379">
                  <c:v>90</c:v>
                </c:pt>
                <c:pt idx="1380">
                  <c:v>88.43543253585095</c:v>
                </c:pt>
                <c:pt idx="1381">
                  <c:v>170.98250708704973</c:v>
                </c:pt>
                <c:pt idx="1382">
                  <c:v>169.67895888447549</c:v>
                </c:pt>
                <c:pt idx="1383">
                  <c:v>171.97338834928951</c:v>
                </c:pt>
                <c:pt idx="1384">
                  <c:v>172.3062392097053</c:v>
                </c:pt>
                <c:pt idx="1385">
                  <c:v>169.67895888447549</c:v>
                </c:pt>
                <c:pt idx="1386">
                  <c:v>171.64182097218259</c:v>
                </c:pt>
                <c:pt idx="1387">
                  <c:v>175.5337876206701</c:v>
                </c:pt>
                <c:pt idx="1388">
                  <c:v>171.31152966894248</c:v>
                </c:pt>
                <c:pt idx="1389">
                  <c:v>171.97338834928951</c:v>
                </c:pt>
                <c:pt idx="1390">
                  <c:v>170.3282389585741</c:v>
                </c:pt>
                <c:pt idx="1391">
                  <c:v>179.96943404465219</c:v>
                </c:pt>
                <c:pt idx="1392">
                  <c:v>195.80247565256408</c:v>
                </c:pt>
                <c:pt idx="1393">
                  <c:v>195.58738751406077</c:v>
                </c:pt>
                <c:pt idx="1394">
                  <c:v>198.42092594078474</c:v>
                </c:pt>
                <c:pt idx="1395">
                  <c:v>197.10300486197829</c:v>
                </c:pt>
                <c:pt idx="1396">
                  <c:v>197.9796649972869</c:v>
                </c:pt>
                <c:pt idx="1397">
                  <c:v>200.65706789761714</c:v>
                </c:pt>
                <c:pt idx="1398">
                  <c:v>197.10300486197829</c:v>
                </c:pt>
                <c:pt idx="1399">
                  <c:v>200.65706789761714</c:v>
                </c:pt>
                <c:pt idx="1400">
                  <c:v>196.45058786145538</c:v>
                </c:pt>
                <c:pt idx="1401">
                  <c:v>90.780080516545866</c:v>
                </c:pt>
                <c:pt idx="1402">
                  <c:v>90.503218565613608</c:v>
                </c:pt>
                <c:pt idx="1403">
                  <c:v>91.904677350753815</c:v>
                </c:pt>
                <c:pt idx="1404">
                  <c:v>90.687605178125381</c:v>
                </c:pt>
                <c:pt idx="1405">
                  <c:v>92.766581776197611</c:v>
                </c:pt>
                <c:pt idx="1406">
                  <c:v>92.477489643366155</c:v>
                </c:pt>
                <c:pt idx="1407">
                  <c:v>90.365419908076603</c:v>
                </c:pt>
                <c:pt idx="1408">
                  <c:v>92.381525587650515</c:v>
                </c:pt>
                <c:pt idx="1409">
                  <c:v>92.718274301997155</c:v>
                </c:pt>
                <c:pt idx="1410">
                  <c:v>92.718274301997155</c:v>
                </c:pt>
                <c:pt idx="1411">
                  <c:v>92.718274301997155</c:v>
                </c:pt>
                <c:pt idx="1412">
                  <c:v>120.84836045545619</c:v>
                </c:pt>
                <c:pt idx="1413">
                  <c:v>120.84836045545619</c:v>
                </c:pt>
                <c:pt idx="1414">
                  <c:v>116.88179101655841</c:v>
                </c:pt>
                <c:pt idx="1415">
                  <c:v>117.49885173981217</c:v>
                </c:pt>
                <c:pt idx="1416">
                  <c:v>119.55008137854722</c:v>
                </c:pt>
                <c:pt idx="1417">
                  <c:v>117.03544779062615</c:v>
                </c:pt>
                <c:pt idx="1418">
                  <c:v>119.79137960730279</c:v>
                </c:pt>
                <c:pt idx="1419">
                  <c:v>120.52115429394532</c:v>
                </c:pt>
                <c:pt idx="1420">
                  <c:v>120.35821476662503</c:v>
                </c:pt>
                <c:pt idx="1421">
                  <c:v>120.60278960886954</c:v>
                </c:pt>
                <c:pt idx="1422">
                  <c:v>113.23930762890376</c:v>
                </c:pt>
                <c:pt idx="1423">
                  <c:v>114.62442124562878</c:v>
                </c:pt>
                <c:pt idx="1424">
                  <c:v>115.0688925999266</c:v>
                </c:pt>
                <c:pt idx="1425">
                  <c:v>112.38161602084406</c:v>
                </c:pt>
                <c:pt idx="1426">
                  <c:v>115.21781670782276</c:v>
                </c:pt>
                <c:pt idx="1427">
                  <c:v>113.45578002416309</c:v>
                </c:pt>
                <c:pt idx="1428">
                  <c:v>112.45259376405261</c:v>
                </c:pt>
                <c:pt idx="1429">
                  <c:v>114.62442124562878</c:v>
                </c:pt>
                <c:pt idx="1430">
                  <c:v>113.45578002416309</c:v>
                </c:pt>
                <c:pt idx="1431">
                  <c:v>112.09859878514369</c:v>
                </c:pt>
                <c:pt idx="1432">
                  <c:v>112.02806706700157</c:v>
                </c:pt>
                <c:pt idx="1433">
                  <c:v>140.71380249988937</c:v>
                </c:pt>
                <c:pt idx="1434">
                  <c:v>139.61045559758369</c:v>
                </c:pt>
                <c:pt idx="1435">
                  <c:v>139.28281766296186</c:v>
                </c:pt>
                <c:pt idx="1436">
                  <c:v>141.72183237605228</c:v>
                </c:pt>
                <c:pt idx="1437">
                  <c:v>141.49657960989754</c:v>
                </c:pt>
                <c:pt idx="1438">
                  <c:v>138.95671392983573</c:v>
                </c:pt>
                <c:pt idx="1439">
                  <c:v>141.16003983078261</c:v>
                </c:pt>
                <c:pt idx="1440">
                  <c:v>141.38422152626464</c:v>
                </c:pt>
                <c:pt idx="1441">
                  <c:v>141.72183237605228</c:v>
                </c:pt>
                <c:pt idx="1442">
                  <c:v>140.71380249988937</c:v>
                </c:pt>
                <c:pt idx="1443">
                  <c:v>136.19317451672714</c:v>
                </c:pt>
                <c:pt idx="1444">
                  <c:v>138.84835175804159</c:v>
                </c:pt>
                <c:pt idx="1445">
                  <c:v>135.98514055979521</c:v>
                </c:pt>
                <c:pt idx="1446">
                  <c:v>138.52427692058731</c:v>
                </c:pt>
                <c:pt idx="1447">
                  <c:v>135.67427853842312</c:v>
                </c:pt>
                <c:pt idx="1448">
                  <c:v>135.7777411738868</c:v>
                </c:pt>
                <c:pt idx="1449">
                  <c:v>136.29743037013449</c:v>
                </c:pt>
                <c:pt idx="1450">
                  <c:v>138.41658788994479</c:v>
                </c:pt>
                <c:pt idx="1451">
                  <c:v>136.82111307148961</c:v>
                </c:pt>
                <c:pt idx="1452">
                  <c:v>139.17394648473899</c:v>
                </c:pt>
                <c:pt idx="1453">
                  <c:v>139.28281766296186</c:v>
                </c:pt>
                <c:pt idx="1454">
                  <c:v>166.81742206765256</c:v>
                </c:pt>
                <c:pt idx="1455">
                  <c:v>166.81742206765256</c:v>
                </c:pt>
                <c:pt idx="1456">
                  <c:v>166.81742206765256</c:v>
                </c:pt>
                <c:pt idx="1457">
                  <c:v>166.81742206765256</c:v>
                </c:pt>
                <c:pt idx="1458">
                  <c:v>162.1090813740058</c:v>
                </c:pt>
                <c:pt idx="1459">
                  <c:v>161.08245818466062</c:v>
                </c:pt>
                <c:pt idx="1460">
                  <c:v>166.03959952850602</c:v>
                </c:pt>
                <c:pt idx="1461">
                  <c:v>166.81742206765256</c:v>
                </c:pt>
                <c:pt idx="1462">
                  <c:v>162.99951663224505</c:v>
                </c:pt>
                <c:pt idx="1463">
                  <c:v>162.25681104055639</c:v>
                </c:pt>
                <c:pt idx="1464">
                  <c:v>211.12609920601042</c:v>
                </c:pt>
                <c:pt idx="1465">
                  <c:v>208.4077458985692</c:v>
                </c:pt>
                <c:pt idx="1466">
                  <c:v>211.12609920601042</c:v>
                </c:pt>
                <c:pt idx="1467">
                  <c:v>205.52099878107342</c:v>
                </c:pt>
                <c:pt idx="1468">
                  <c:v>205.99655689454102</c:v>
                </c:pt>
                <c:pt idx="1469">
                  <c:v>204.34165465446168</c:v>
                </c:pt>
                <c:pt idx="1470">
                  <c:v>208.65197296258455</c:v>
                </c:pt>
                <c:pt idx="1471">
                  <c:v>211.12609920601042</c:v>
                </c:pt>
                <c:pt idx="1472">
                  <c:v>205.75850305546055</c:v>
                </c:pt>
                <c:pt idx="1473">
                  <c:v>208.4077458985692</c:v>
                </c:pt>
                <c:pt idx="1474">
                  <c:v>-271.55713902242616</c:v>
                </c:pt>
                <c:pt idx="1475">
                  <c:v>229.93925117778332</c:v>
                </c:pt>
                <c:pt idx="1476">
                  <c:v>232.64323120825364</c:v>
                </c:pt>
                <c:pt idx="1477">
                  <c:v>232.64323120825364</c:v>
                </c:pt>
                <c:pt idx="1478">
                  <c:v>230.53468956516338</c:v>
                </c:pt>
                <c:pt idx="1479">
                  <c:v>233.25277466279599</c:v>
                </c:pt>
                <c:pt idx="1480">
                  <c:v>232.64323120825364</c:v>
                </c:pt>
                <c:pt idx="1481">
                  <c:v>227.0076089839049</c:v>
                </c:pt>
                <c:pt idx="1482">
                  <c:v>229.93925117778332</c:v>
                </c:pt>
                <c:pt idx="1483">
                  <c:v>233.25277466279599</c:v>
                </c:pt>
                <c:pt idx="1484">
                  <c:v>227.58794175392669</c:v>
                </c:pt>
                <c:pt idx="1485">
                  <c:v>233.25277466279599</c:v>
                </c:pt>
                <c:pt idx="1486">
                  <c:v>233.25277466279599</c:v>
                </c:pt>
                <c:pt idx="1487">
                  <c:v>139.39185930718307</c:v>
                </c:pt>
                <c:pt idx="1488">
                  <c:v>142.63006113738609</c:v>
                </c:pt>
                <c:pt idx="1489">
                  <c:v>141.94780345936019</c:v>
                </c:pt>
                <c:pt idx="1490">
                  <c:v>141.60911641756857</c:v>
                </c:pt>
                <c:pt idx="1491">
                  <c:v>142.06105944455439</c:v>
                </c:pt>
                <c:pt idx="1492">
                  <c:v>142.97365530266529</c:v>
                </c:pt>
                <c:pt idx="1493">
                  <c:v>141.60911641756857</c:v>
                </c:pt>
                <c:pt idx="1494">
                  <c:v>140.15995768048768</c:v>
                </c:pt>
                <c:pt idx="1495">
                  <c:v>139.39185930718307</c:v>
                </c:pt>
                <c:pt idx="1496">
                  <c:v>141.16003983078261</c:v>
                </c:pt>
                <c:pt idx="1497">
                  <c:v>161.66750201573365</c:v>
                </c:pt>
                <c:pt idx="1498">
                  <c:v>159.63820767912091</c:v>
                </c:pt>
                <c:pt idx="1499">
                  <c:v>160.64644656494062</c:v>
                </c:pt>
                <c:pt idx="1500">
                  <c:v>161.66750201573365</c:v>
                </c:pt>
                <c:pt idx="1501">
                  <c:v>156.55025427841906</c:v>
                </c:pt>
                <c:pt idx="1502">
                  <c:v>156.82603211736438</c:v>
                </c:pt>
                <c:pt idx="1503">
                  <c:v>161.66750201573365</c:v>
                </c:pt>
                <c:pt idx="1504">
                  <c:v>160.93685824198073</c:v>
                </c:pt>
                <c:pt idx="1505">
                  <c:v>161.66750201573365</c:v>
                </c:pt>
                <c:pt idx="1506">
                  <c:v>161.66750201573365</c:v>
                </c:pt>
                <c:pt idx="1507">
                  <c:v>154.91574265488944</c:v>
                </c:pt>
                <c:pt idx="1508">
                  <c:v>155.86503445571179</c:v>
                </c:pt>
                <c:pt idx="1509">
                  <c:v>153.31500960962202</c:v>
                </c:pt>
                <c:pt idx="1510">
                  <c:v>152.78875792046244</c:v>
                </c:pt>
                <c:pt idx="1511">
                  <c:v>156.13840131329715</c:v>
                </c:pt>
                <c:pt idx="1512">
                  <c:v>153.31500960962202</c:v>
                </c:pt>
                <c:pt idx="1513">
                  <c:v>153.57949722944861</c:v>
                </c:pt>
                <c:pt idx="1514">
                  <c:v>153.44713944926298</c:v>
                </c:pt>
                <c:pt idx="1515">
                  <c:v>153.84489897488714</c:v>
                </c:pt>
                <c:pt idx="1516">
                  <c:v>153.05143140073031</c:v>
                </c:pt>
                <c:pt idx="1517">
                  <c:v>169.67895888447549</c:v>
                </c:pt>
                <c:pt idx="1518">
                  <c:v>171.64182097218259</c:v>
                </c:pt>
                <c:pt idx="1519">
                  <c:v>170.3282389585741</c:v>
                </c:pt>
                <c:pt idx="1520">
                  <c:v>171.31152966894248</c:v>
                </c:pt>
                <c:pt idx="1521">
                  <c:v>171.97338834928951</c:v>
                </c:pt>
                <c:pt idx="1522">
                  <c:v>170.16545354455931</c:v>
                </c:pt>
                <c:pt idx="1523">
                  <c:v>170.00297898668623</c:v>
                </c:pt>
                <c:pt idx="1524">
                  <c:v>169.03461003896194</c:v>
                </c:pt>
                <c:pt idx="1525">
                  <c:v>170.3282389585741</c:v>
                </c:pt>
                <c:pt idx="1526">
                  <c:v>172.64038102034644</c:v>
                </c:pt>
                <c:pt idx="1527">
                  <c:v>161.22832181509978</c:v>
                </c:pt>
                <c:pt idx="1528">
                  <c:v>162.40481020417099</c:v>
                </c:pt>
                <c:pt idx="1529">
                  <c:v>161.52084300975386</c:v>
                </c:pt>
                <c:pt idx="1530">
                  <c:v>159.92498221561146</c:v>
                </c:pt>
                <c:pt idx="1531">
                  <c:v>158.78402191671364</c:v>
                </c:pt>
                <c:pt idx="1532">
                  <c:v>160.06875620316163</c:v>
                </c:pt>
                <c:pt idx="1533">
                  <c:v>159.20996909694404</c:v>
                </c:pt>
                <c:pt idx="1534">
                  <c:v>159.63820767912091</c:v>
                </c:pt>
                <c:pt idx="1535">
                  <c:v>161.96162046908316</c:v>
                </c:pt>
                <c:pt idx="1536">
                  <c:v>158.78402191671364</c:v>
                </c:pt>
                <c:pt idx="1537">
                  <c:v>177.6352839766306</c:v>
                </c:pt>
                <c:pt idx="1538">
                  <c:v>176.22873974598548</c:v>
                </c:pt>
                <c:pt idx="1539">
                  <c:v>174.67276737013114</c:v>
                </c:pt>
                <c:pt idx="1540">
                  <c:v>177.6352839766306</c:v>
                </c:pt>
                <c:pt idx="1541">
                  <c:v>173.65062769667699</c:v>
                </c:pt>
                <c:pt idx="1542">
                  <c:v>174.3307197631338</c:v>
                </c:pt>
                <c:pt idx="1543">
                  <c:v>175.36090515848943</c:v>
                </c:pt>
                <c:pt idx="1544">
                  <c:v>177.6352839766306</c:v>
                </c:pt>
                <c:pt idx="1545">
                  <c:v>176.22873974598548</c:v>
                </c:pt>
                <c:pt idx="1546">
                  <c:v>173.82015276237487</c:v>
                </c:pt>
                <c:pt idx="1547">
                  <c:v>127.60384595538279</c:v>
                </c:pt>
                <c:pt idx="1548">
                  <c:v>127.42120721143662</c:v>
                </c:pt>
                <c:pt idx="1549">
                  <c:v>127.69536180662338</c:v>
                </c:pt>
                <c:pt idx="1550">
                  <c:v>129.36538752165171</c:v>
                </c:pt>
                <c:pt idx="1551">
                  <c:v>129.27146317238495</c:v>
                </c:pt>
                <c:pt idx="1552">
                  <c:v>129.27146317238495</c:v>
                </c:pt>
                <c:pt idx="1553">
                  <c:v>128.71076875032531</c:v>
                </c:pt>
                <c:pt idx="1554">
                  <c:v>129.27146317238495</c:v>
                </c:pt>
                <c:pt idx="1555">
                  <c:v>126.33626048011263</c:v>
                </c:pt>
                <c:pt idx="1556">
                  <c:v>128.89712568122457</c:v>
                </c:pt>
                <c:pt idx="1557">
                  <c:v>147.84100118239431</c:v>
                </c:pt>
                <c:pt idx="1558">
                  <c:v>146.74438078158073</c:v>
                </c:pt>
                <c:pt idx="1559">
                  <c:v>147.71834575587224</c:v>
                </c:pt>
                <c:pt idx="1560">
                  <c:v>146.02229410105173</c:v>
                </c:pt>
                <c:pt idx="1561">
                  <c:v>146.62353747233055</c:v>
                </c:pt>
                <c:pt idx="1562">
                  <c:v>146.8654234469652</c:v>
                </c:pt>
                <c:pt idx="1563">
                  <c:v>146.62353747233055</c:v>
                </c:pt>
                <c:pt idx="1564">
                  <c:v>147.96386046789925</c:v>
                </c:pt>
                <c:pt idx="1565">
                  <c:v>147.96386046789925</c:v>
                </c:pt>
                <c:pt idx="1566">
                  <c:v>145.54483804939935</c:v>
                </c:pt>
                <c:pt idx="1567">
                  <c:v>123.27480586234782</c:v>
                </c:pt>
                <c:pt idx="1568">
                  <c:v>120.6845355905367</c:v>
                </c:pt>
                <c:pt idx="1569">
                  <c:v>120.03365387208294</c:v>
                </c:pt>
                <c:pt idx="1570">
                  <c:v>122.34304655419778</c:v>
                </c:pt>
                <c:pt idx="1571">
                  <c:v>122.8495255758499</c:v>
                </c:pt>
                <c:pt idx="1572">
                  <c:v>120.35821476662503</c:v>
                </c:pt>
                <c:pt idx="1573">
                  <c:v>120.11462988148438</c:v>
                </c:pt>
                <c:pt idx="1574">
                  <c:v>122.8495255758499</c:v>
                </c:pt>
                <c:pt idx="1575">
                  <c:v>120.52115429394532</c:v>
                </c:pt>
                <c:pt idx="1576">
                  <c:v>120.35821476662503</c:v>
                </c:pt>
                <c:pt idx="1577">
                  <c:v>116.80511383317064</c:v>
                </c:pt>
                <c:pt idx="1578">
                  <c:v>115.21781670782276</c:v>
                </c:pt>
                <c:pt idx="1579">
                  <c:v>115.44192705091498</c:v>
                </c:pt>
                <c:pt idx="1580">
                  <c:v>115.96825711114703</c:v>
                </c:pt>
                <c:pt idx="1581">
                  <c:v>116.6520608830559</c:v>
                </c:pt>
                <c:pt idx="1582">
                  <c:v>115.21781670782276</c:v>
                </c:pt>
                <c:pt idx="1583">
                  <c:v>116.80511383317064</c:v>
                </c:pt>
                <c:pt idx="1584">
                  <c:v>116.80511383317064</c:v>
                </c:pt>
                <c:pt idx="1585">
                  <c:v>116.80511383317064</c:v>
                </c:pt>
                <c:pt idx="1586">
                  <c:v>115.36712679546126</c:v>
                </c:pt>
                <c:pt idx="1587">
                  <c:v>172.3062392097053</c:v>
                </c:pt>
                <c:pt idx="1588">
                  <c:v>167.60256641966384</c:v>
                </c:pt>
                <c:pt idx="1589">
                  <c:v>171.97338834928951</c:v>
                </c:pt>
                <c:pt idx="1590">
                  <c:v>169.03461003896194</c:v>
                </c:pt>
                <c:pt idx="1591">
                  <c:v>169.35617157597574</c:v>
                </c:pt>
                <c:pt idx="1592">
                  <c:v>169.84081439538471</c:v>
                </c:pt>
                <c:pt idx="1593">
                  <c:v>170.3282389585741</c:v>
                </c:pt>
                <c:pt idx="1594">
                  <c:v>171.47651627218937</c:v>
                </c:pt>
                <c:pt idx="1595">
                  <c:v>170.3282389585741</c:v>
                </c:pt>
                <c:pt idx="1596">
                  <c:v>172.3062392097053</c:v>
                </c:pt>
                <c:pt idx="1597">
                  <c:v>160.3570810997752</c:v>
                </c:pt>
                <c:pt idx="1598">
                  <c:v>160.79152127267608</c:v>
                </c:pt>
                <c:pt idx="1599">
                  <c:v>160.50163340953506</c:v>
                </c:pt>
                <c:pt idx="1600">
                  <c:v>160.64644656494062</c:v>
                </c:pt>
                <c:pt idx="1601">
                  <c:v>159.35245977933229</c:v>
                </c:pt>
                <c:pt idx="1602">
                  <c:v>158.2196250719785</c:v>
                </c:pt>
                <c:pt idx="1603">
                  <c:v>156.82603211736438</c:v>
                </c:pt>
                <c:pt idx="1604">
                  <c:v>160.93685824198073</c:v>
                </c:pt>
                <c:pt idx="1605">
                  <c:v>158.07915222455821</c:v>
                </c:pt>
                <c:pt idx="1606">
                  <c:v>160.79152127267608</c:v>
                </c:pt>
                <c:pt idx="1607">
                  <c:v>159.35245977933229</c:v>
                </c:pt>
                <c:pt idx="1608">
                  <c:v>158.50132106511322</c:v>
                </c:pt>
                <c:pt idx="1609">
                  <c:v>157.38051295105964</c:v>
                </c:pt>
                <c:pt idx="1610">
                  <c:v>158.36034779638828</c:v>
                </c:pt>
                <c:pt idx="1611">
                  <c:v>160.50163340953506</c:v>
                </c:pt>
                <c:pt idx="1612">
                  <c:v>160.3570810997752</c:v>
                </c:pt>
                <c:pt idx="1613">
                  <c:v>159.92498221561146</c:v>
                </c:pt>
                <c:pt idx="1614">
                  <c:v>159.63820767912091</c:v>
                </c:pt>
                <c:pt idx="1615">
                  <c:v>160.79152127267608</c:v>
                </c:pt>
                <c:pt idx="1616">
                  <c:v>156.4127287549546</c:v>
                </c:pt>
                <c:pt idx="1617">
                  <c:v>146.74438078158073</c:v>
                </c:pt>
                <c:pt idx="1618">
                  <c:v>150.21077567879487</c:v>
                </c:pt>
                <c:pt idx="1619">
                  <c:v>148.95413507164514</c:v>
                </c:pt>
                <c:pt idx="1620">
                  <c:v>150.21077567879487</c:v>
                </c:pt>
                <c:pt idx="1621">
                  <c:v>149.57981611914619</c:v>
                </c:pt>
                <c:pt idx="1622">
                  <c:v>149.20377831557917</c:v>
                </c:pt>
                <c:pt idx="1623">
                  <c:v>-691.01713859910581</c:v>
                </c:pt>
                <c:pt idx="1624">
                  <c:v>147.35159756888814</c:v>
                </c:pt>
                <c:pt idx="1625">
                  <c:v>148.95413507164514</c:v>
                </c:pt>
                <c:pt idx="1626">
                  <c:v>148.21019265218058</c:v>
                </c:pt>
                <c:pt idx="1627">
                  <c:v>131.85624911133229</c:v>
                </c:pt>
                <c:pt idx="1628">
                  <c:v>128.80387980925045</c:v>
                </c:pt>
                <c:pt idx="1629">
                  <c:v>130.88695733995132</c:v>
                </c:pt>
                <c:pt idx="1630">
                  <c:v>131.85624911133229</c:v>
                </c:pt>
                <c:pt idx="1631">
                  <c:v>129.4594484547776</c:v>
                </c:pt>
                <c:pt idx="1632">
                  <c:v>128.89712568122457</c:v>
                </c:pt>
                <c:pt idx="1633">
                  <c:v>128.89712568122457</c:v>
                </c:pt>
                <c:pt idx="1634">
                  <c:v>128.15491716906493</c:v>
                </c:pt>
                <c:pt idx="1635">
                  <c:v>129.08402303717153</c:v>
                </c:pt>
                <c:pt idx="1636">
                  <c:v>131.85624911133229</c:v>
                </c:pt>
                <c:pt idx="1637">
                  <c:v>124.30759263189643</c:v>
                </c:pt>
                <c:pt idx="1638">
                  <c:v>124.22086656582967</c:v>
                </c:pt>
                <c:pt idx="1639">
                  <c:v>122.8495255758499</c:v>
                </c:pt>
                <c:pt idx="1640">
                  <c:v>122.51140823594818</c:v>
                </c:pt>
                <c:pt idx="1641">
                  <c:v>123.44574357153951</c:v>
                </c:pt>
                <c:pt idx="1642">
                  <c:v>122.34304655419778</c:v>
                </c:pt>
                <c:pt idx="1643">
                  <c:v>122.76482139311167</c:v>
                </c:pt>
                <c:pt idx="1644">
                  <c:v>123.10434090003983</c:v>
                </c:pt>
                <c:pt idx="1645">
                  <c:v>122.51140823594818</c:v>
                </c:pt>
                <c:pt idx="1646">
                  <c:v>122.17514698051789</c:v>
                </c:pt>
                <c:pt idx="1647">
                  <c:v>144.24778990485575</c:v>
                </c:pt>
                <c:pt idx="1648">
                  <c:v>141.83472791348294</c:v>
                </c:pt>
                <c:pt idx="1649">
                  <c:v>144.01444267577747</c:v>
                </c:pt>
                <c:pt idx="1650">
                  <c:v>144.13102184344987</c:v>
                </c:pt>
                <c:pt idx="1651">
                  <c:v>141.60911641756857</c:v>
                </c:pt>
                <c:pt idx="1652">
                  <c:v>142.51589644419118</c:v>
                </c:pt>
                <c:pt idx="1653">
                  <c:v>144.24778990485575</c:v>
                </c:pt>
                <c:pt idx="1654">
                  <c:v>144.24778990485575</c:v>
                </c:pt>
                <c:pt idx="1655">
                  <c:v>142.74440888421404</c:v>
                </c:pt>
                <c:pt idx="1656">
                  <c:v>144.24778990485575</c:v>
                </c:pt>
                <c:pt idx="1657">
                  <c:v>134.34347214593132</c:v>
                </c:pt>
                <c:pt idx="1658">
                  <c:v>134.14104642682787</c:v>
                </c:pt>
                <c:pt idx="1659">
                  <c:v>136.19317451672714</c:v>
                </c:pt>
                <c:pt idx="1660">
                  <c:v>132.74096870582764</c:v>
                </c:pt>
                <c:pt idx="1661">
                  <c:v>133.83854905828301</c:v>
                </c:pt>
                <c:pt idx="1662">
                  <c:v>135.7777411738868</c:v>
                </c:pt>
                <c:pt idx="1663">
                  <c:v>133.83854905828301</c:v>
                </c:pt>
                <c:pt idx="1664">
                  <c:v>133.53741292517415</c:v>
                </c:pt>
                <c:pt idx="1665">
                  <c:v>135.7777411738868</c:v>
                </c:pt>
                <c:pt idx="1666">
                  <c:v>132.54333986433772</c:v>
                </c:pt>
                <c:pt idx="1667">
                  <c:v>109.14381831823734</c:v>
                </c:pt>
                <c:pt idx="1668">
                  <c:v>109.27779168937529</c:v>
                </c:pt>
                <c:pt idx="1669">
                  <c:v>111.74682552832549</c:v>
                </c:pt>
                <c:pt idx="1670">
                  <c:v>109.2107639161498</c:v>
                </c:pt>
                <c:pt idx="1671">
                  <c:v>108.74386198068083</c:v>
                </c:pt>
                <c:pt idx="1672">
                  <c:v>110.15670009206006</c:v>
                </c:pt>
                <c:pt idx="1673">
                  <c:v>109.34490178931131</c:v>
                </c:pt>
                <c:pt idx="1674">
                  <c:v>109.88476464140771</c:v>
                </c:pt>
                <c:pt idx="1675">
                  <c:v>110.02056433274673</c:v>
                </c:pt>
                <c:pt idx="1676">
                  <c:v>105.08555563949537</c:v>
                </c:pt>
                <c:pt idx="1677">
                  <c:v>105.45900815951329</c:v>
                </c:pt>
                <c:pt idx="1678">
                  <c:v>105.7094546456289</c:v>
                </c:pt>
                <c:pt idx="1679">
                  <c:v>105.39658185227806</c:v>
                </c:pt>
                <c:pt idx="1680">
                  <c:v>105.14761394076544</c:v>
                </c:pt>
                <c:pt idx="1681">
                  <c:v>105.45900815951329</c:v>
                </c:pt>
                <c:pt idx="1682">
                  <c:v>105.89807153358996</c:v>
                </c:pt>
                <c:pt idx="1683">
                  <c:v>103.61782561734144</c:v>
                </c:pt>
                <c:pt idx="1684">
                  <c:v>105.89807153358996</c:v>
                </c:pt>
                <c:pt idx="1685">
                  <c:v>103.85959345192542</c:v>
                </c:pt>
                <c:pt idx="1686">
                  <c:v>134.5465097299552</c:v>
                </c:pt>
                <c:pt idx="1687">
                  <c:v>137.66742748984024</c:v>
                </c:pt>
                <c:pt idx="1688">
                  <c:v>134.75016195729171</c:v>
                </c:pt>
                <c:pt idx="1689">
                  <c:v>137.56106606012659</c:v>
                </c:pt>
                <c:pt idx="1690">
                  <c:v>135.67427853842312</c:v>
                </c:pt>
                <c:pt idx="1691">
                  <c:v>136.71605484298985</c:v>
                </c:pt>
                <c:pt idx="1692">
                  <c:v>137.66742748984024</c:v>
                </c:pt>
                <c:pt idx="1693">
                  <c:v>136.19317451672714</c:v>
                </c:pt>
                <c:pt idx="1694">
                  <c:v>137.66742748984024</c:v>
                </c:pt>
                <c:pt idx="1695">
                  <c:v>135.67427853842312</c:v>
                </c:pt>
                <c:pt idx="1696">
                  <c:v>122.51140823594818</c:v>
                </c:pt>
                <c:pt idx="1697">
                  <c:v>122.51140823594818</c:v>
                </c:pt>
                <c:pt idx="1698">
                  <c:v>124.04777696650818</c:v>
                </c:pt>
                <c:pt idx="1699">
                  <c:v>124.91808247318528</c:v>
                </c:pt>
                <c:pt idx="1700">
                  <c:v>122.6802339361802</c:v>
                </c:pt>
                <c:pt idx="1701">
                  <c:v>122.51140823594818</c:v>
                </c:pt>
                <c:pt idx="1702">
                  <c:v>124.39443987994434</c:v>
                </c:pt>
                <c:pt idx="1703">
                  <c:v>122.34304655419778</c:v>
                </c:pt>
                <c:pt idx="1704">
                  <c:v>124.74304578599575</c:v>
                </c:pt>
                <c:pt idx="1705">
                  <c:v>123.70304084661262</c:v>
                </c:pt>
                <c:pt idx="1706">
                  <c:v>121.25987512394981</c:v>
                </c:pt>
                <c:pt idx="1707">
                  <c:v>119.22985851810979</c:v>
                </c:pt>
                <c:pt idx="1708">
                  <c:v>119.38975522618645</c:v>
                </c:pt>
                <c:pt idx="1709">
                  <c:v>122.93434672617404</c:v>
                </c:pt>
                <c:pt idx="1710">
                  <c:v>120.52115429394532</c:v>
                </c:pt>
                <c:pt idx="1711">
                  <c:v>119.71083870759533</c:v>
                </c:pt>
                <c:pt idx="1712">
                  <c:v>120.11462988148438</c:v>
                </c:pt>
                <c:pt idx="1713">
                  <c:v>119.9527869700661</c:v>
                </c:pt>
                <c:pt idx="1714">
                  <c:v>119.87202895506472</c:v>
                </c:pt>
                <c:pt idx="1715">
                  <c:v>120.19571521923453</c:v>
                </c:pt>
                <c:pt idx="1716">
                  <c:v>111.88726956469282</c:v>
                </c:pt>
                <c:pt idx="1717">
                  <c:v>109.61416849715823</c:v>
                </c:pt>
                <c:pt idx="1718">
                  <c:v>111.60673362852717</c:v>
                </c:pt>
                <c:pt idx="1719">
                  <c:v>111.95762404925752</c:v>
                </c:pt>
                <c:pt idx="1720">
                  <c:v>108.87685466472945</c:v>
                </c:pt>
                <c:pt idx="1721">
                  <c:v>111.25803581247938</c:v>
                </c:pt>
                <c:pt idx="1722">
                  <c:v>111.32760095439609</c:v>
                </c:pt>
                <c:pt idx="1723">
                  <c:v>109.01017304461543</c:v>
                </c:pt>
                <c:pt idx="1724">
                  <c:v>111.18855755444206</c:v>
                </c:pt>
                <c:pt idx="1725">
                  <c:v>111.6767356441804</c:v>
                </c:pt>
                <c:pt idx="1726">
                  <c:v>111.88726956469282</c:v>
                </c:pt>
                <c:pt idx="1727">
                  <c:v>109.61416849715823</c:v>
                </c:pt>
                <c:pt idx="1728">
                  <c:v>110.15670009206006</c:v>
                </c:pt>
                <c:pt idx="1729">
                  <c:v>112.2399289936054</c:v>
                </c:pt>
                <c:pt idx="1730">
                  <c:v>109.54672756894576</c:v>
                </c:pt>
                <c:pt idx="1731">
                  <c:v>111.53681931623417</c:v>
                </c:pt>
                <c:pt idx="1732">
                  <c:v>111.32760095439609</c:v>
                </c:pt>
                <c:pt idx="1733">
                  <c:v>111.74682552832549</c:v>
                </c:pt>
                <c:pt idx="1734">
                  <c:v>112.59481855848473</c:v>
                </c:pt>
                <c:pt idx="1735">
                  <c:v>111.39725314326903</c:v>
                </c:pt>
                <c:pt idx="1736">
                  <c:v>100.85912256930126</c:v>
                </c:pt>
                <c:pt idx="1737">
                  <c:v>102.36678824562938</c:v>
                </c:pt>
                <c:pt idx="1738">
                  <c:v>100.51748510728626</c:v>
                </c:pt>
                <c:pt idx="1739">
                  <c:v>102.36678824562938</c:v>
                </c:pt>
                <c:pt idx="1740">
                  <c:v>102.24921554484602</c:v>
                </c:pt>
                <c:pt idx="1741">
                  <c:v>100.4041196930531</c:v>
                </c:pt>
                <c:pt idx="1742">
                  <c:v>100.4041196930531</c:v>
                </c:pt>
                <c:pt idx="1743">
                  <c:v>102.07336201282321</c:v>
                </c:pt>
                <c:pt idx="1744">
                  <c:v>102.54365514508713</c:v>
                </c:pt>
                <c:pt idx="1745">
                  <c:v>102.72113427517806</c:v>
                </c:pt>
                <c:pt idx="1746">
                  <c:v>169.84081439538471</c:v>
                </c:pt>
                <c:pt idx="1747">
                  <c:v>171.97338834928951</c:v>
                </c:pt>
                <c:pt idx="1748">
                  <c:v>167.1305954177837</c:v>
                </c:pt>
                <c:pt idx="1749">
                  <c:v>168.8742867548865</c:v>
                </c:pt>
                <c:pt idx="1750">
                  <c:v>172.3062392097053</c:v>
                </c:pt>
                <c:pt idx="1751">
                  <c:v>167.1305954177837</c:v>
                </c:pt>
                <c:pt idx="1752">
                  <c:v>171.31152966894248</c:v>
                </c:pt>
                <c:pt idx="1753">
                  <c:v>172.13965287875507</c:v>
                </c:pt>
                <c:pt idx="1754">
                  <c:v>168.71426730444142</c:v>
                </c:pt>
                <c:pt idx="1755">
                  <c:v>167.1305954177837</c:v>
                </c:pt>
                <c:pt idx="1756">
                  <c:v>151.23145813939269</c:v>
                </c:pt>
                <c:pt idx="1757">
                  <c:v>151.23145813939269</c:v>
                </c:pt>
                <c:pt idx="1758">
                  <c:v>155.32116238171008</c:v>
                </c:pt>
                <c:pt idx="1759">
                  <c:v>151.36001958624067</c:v>
                </c:pt>
                <c:pt idx="1760">
                  <c:v>152.78875792046244</c:v>
                </c:pt>
                <c:pt idx="1761">
                  <c:v>154.11121959326118</c:v>
                </c:pt>
                <c:pt idx="1762">
                  <c:v>154.91574265488944</c:v>
                </c:pt>
                <c:pt idx="1763">
                  <c:v>155.45677425663735</c:v>
                </c:pt>
                <c:pt idx="1764">
                  <c:v>154.91574265488944</c:v>
                </c:pt>
                <c:pt idx="1765">
                  <c:v>154.11121959326118</c:v>
                </c:pt>
                <c:pt idx="1766">
                  <c:v>147.96386046789925</c:v>
                </c:pt>
                <c:pt idx="1767">
                  <c:v>148.08692412104438</c:v>
                </c:pt>
                <c:pt idx="1768">
                  <c:v>149.32891399739671</c:v>
                </c:pt>
                <c:pt idx="1769">
                  <c:v>145.42596150076452</c:v>
                </c:pt>
                <c:pt idx="1770">
                  <c:v>147.47364445357385</c:v>
                </c:pt>
                <c:pt idx="1771">
                  <c:v>145.07049414341307</c:v>
                </c:pt>
                <c:pt idx="1772">
                  <c:v>147.22975252535275</c:v>
                </c:pt>
                <c:pt idx="1773">
                  <c:v>149.45425975543424</c:v>
                </c:pt>
                <c:pt idx="1774">
                  <c:v>149.07885218230047</c:v>
                </c:pt>
                <c:pt idx="1775">
                  <c:v>133.43733512398677</c:v>
                </c:pt>
                <c:pt idx="1776">
                  <c:v>135.7777411738868</c:v>
                </c:pt>
                <c:pt idx="1777">
                  <c:v>134.5465097299552</c:v>
                </c:pt>
                <c:pt idx="1778">
                  <c:v>131.95396847041803</c:v>
                </c:pt>
                <c:pt idx="1779">
                  <c:v>134.24218297625941</c:v>
                </c:pt>
                <c:pt idx="1780">
                  <c:v>134.04006215294925</c:v>
                </c:pt>
                <c:pt idx="1781">
                  <c:v>135.88136172706848</c:v>
                </c:pt>
                <c:pt idx="1782">
                  <c:v>132.54333986433772</c:v>
                </c:pt>
                <c:pt idx="1783">
                  <c:v>133.9392298109733</c:v>
                </c:pt>
                <c:pt idx="1784">
                  <c:v>132.14984235558171</c:v>
                </c:pt>
                <c:pt idx="1785">
                  <c:v>58.717187013576321</c:v>
                </c:pt>
                <c:pt idx="1786">
                  <c:v>57.652483408541052</c:v>
                </c:pt>
                <c:pt idx="1787">
                  <c:v>58.659153385325375</c:v>
                </c:pt>
                <c:pt idx="1788">
                  <c:v>57.839767978544252</c:v>
                </c:pt>
                <c:pt idx="1789">
                  <c:v>57.745973841319923</c:v>
                </c:pt>
                <c:pt idx="1790">
                  <c:v>58.601234359860136</c:v>
                </c:pt>
                <c:pt idx="1791">
                  <c:v>56.988185649686855</c:v>
                </c:pt>
                <c:pt idx="1792">
                  <c:v>58.659153385325375</c:v>
                </c:pt>
                <c:pt idx="1793">
                  <c:v>56.860790410227459</c:v>
                </c:pt>
                <c:pt idx="1794">
                  <c:v>58.833599441701118</c:v>
                </c:pt>
                <c:pt idx="1795">
                  <c:v>54.477336479480698</c:v>
                </c:pt>
                <c:pt idx="1796">
                  <c:v>54.477336479480698</c:v>
                </c:pt>
                <c:pt idx="1797">
                  <c:v>54.460673359972787</c:v>
                </c:pt>
                <c:pt idx="1798">
                  <c:v>54.477336479480698</c:v>
                </c:pt>
                <c:pt idx="1799">
                  <c:v>54.460673359972787</c:v>
                </c:pt>
                <c:pt idx="1800">
                  <c:v>54.477336479480698</c:v>
                </c:pt>
                <c:pt idx="1801">
                  <c:v>54.477336479480698</c:v>
                </c:pt>
                <c:pt idx="1802">
                  <c:v>54.477336479480698</c:v>
                </c:pt>
                <c:pt idx="1803">
                  <c:v>54.477336479480698</c:v>
                </c:pt>
                <c:pt idx="1804">
                  <c:v>54.460673359972787</c:v>
                </c:pt>
                <c:pt idx="1805">
                  <c:v>61.751471212512172</c:v>
                </c:pt>
                <c:pt idx="1806">
                  <c:v>61.47430408626623</c:v>
                </c:pt>
                <c:pt idx="1807">
                  <c:v>61.687287966473761</c:v>
                </c:pt>
                <c:pt idx="1808">
                  <c:v>61.665923190096336</c:v>
                </c:pt>
                <c:pt idx="1809">
                  <c:v>61.708667552063268</c:v>
                </c:pt>
                <c:pt idx="1810">
                  <c:v>61.644573207549271</c:v>
                </c:pt>
                <c:pt idx="1811">
                  <c:v>61.794334294924305</c:v>
                </c:pt>
                <c:pt idx="1812">
                  <c:v>60.71959011518463</c:v>
                </c:pt>
                <c:pt idx="1813">
                  <c:v>60.616231850901627</c:v>
                </c:pt>
                <c:pt idx="1814">
                  <c:v>61.708667552063268</c:v>
                </c:pt>
                <c:pt idx="1815">
                  <c:v>54.477336479480698</c:v>
                </c:pt>
                <c:pt idx="1816">
                  <c:v>54.477336479480698</c:v>
                </c:pt>
                <c:pt idx="1817">
                  <c:v>54.477336479480698</c:v>
                </c:pt>
                <c:pt idx="1818">
                  <c:v>54.49400979880857</c:v>
                </c:pt>
                <c:pt idx="1819">
                  <c:v>54.49400979880857</c:v>
                </c:pt>
                <c:pt idx="1820">
                  <c:v>54.477336479480698</c:v>
                </c:pt>
                <c:pt idx="1821">
                  <c:v>54.477336479480698</c:v>
                </c:pt>
                <c:pt idx="1822">
                  <c:v>54.460673359972787</c:v>
                </c:pt>
                <c:pt idx="1823">
                  <c:v>54.477336479480698</c:v>
                </c:pt>
                <c:pt idx="1824">
                  <c:v>54.477336479480698</c:v>
                </c:pt>
                <c:pt idx="1825">
                  <c:v>54.477336479480698</c:v>
                </c:pt>
                <c:pt idx="1826">
                  <c:v>54.460673359972787</c:v>
                </c:pt>
                <c:pt idx="1827">
                  <c:v>54.477336479480698</c:v>
                </c:pt>
                <c:pt idx="1828">
                  <c:v>54.477336479480698</c:v>
                </c:pt>
                <c:pt idx="1829">
                  <c:v>54.49400979880857</c:v>
                </c:pt>
                <c:pt idx="1830">
                  <c:v>54.477336479480698</c:v>
                </c:pt>
                <c:pt idx="1831">
                  <c:v>54.460673359972787</c:v>
                </c:pt>
                <c:pt idx="1832">
                  <c:v>54.460673359972787</c:v>
                </c:pt>
                <c:pt idx="1833">
                  <c:v>54.460673359972787</c:v>
                </c:pt>
                <c:pt idx="1834">
                  <c:v>54.477336479480698</c:v>
                </c:pt>
                <c:pt idx="1835">
                  <c:v>70.842195392896144</c:v>
                </c:pt>
                <c:pt idx="1836">
                  <c:v>70.898613327726764</c:v>
                </c:pt>
                <c:pt idx="1837">
                  <c:v>71.239017082937238</c:v>
                </c:pt>
                <c:pt idx="1838">
                  <c:v>71.12518655106625</c:v>
                </c:pt>
                <c:pt idx="1839">
                  <c:v>69.541747645621513</c:v>
                </c:pt>
                <c:pt idx="1840">
                  <c:v>71.410447689360765</c:v>
                </c:pt>
                <c:pt idx="1841">
                  <c:v>71.381818648329656</c:v>
                </c:pt>
                <c:pt idx="1842">
                  <c:v>70.842195392896144</c:v>
                </c:pt>
                <c:pt idx="1843">
                  <c:v>71.06840759083812</c:v>
                </c:pt>
                <c:pt idx="1844">
                  <c:v>69.596112473107524</c:v>
                </c:pt>
                <c:pt idx="1845">
                  <c:v>77.368206989331412</c:v>
                </c:pt>
                <c:pt idx="1846">
                  <c:v>75.723010237584091</c:v>
                </c:pt>
                <c:pt idx="1847">
                  <c:v>77.368206989331412</c:v>
                </c:pt>
                <c:pt idx="1848">
                  <c:v>75.787473566999353</c:v>
                </c:pt>
                <c:pt idx="1849">
                  <c:v>76.701623547819025</c:v>
                </c:pt>
                <c:pt idx="1850">
                  <c:v>77.000159146421638</c:v>
                </c:pt>
                <c:pt idx="1851">
                  <c:v>76.966873813401946</c:v>
                </c:pt>
                <c:pt idx="1852">
                  <c:v>77.368206989331412</c:v>
                </c:pt>
                <c:pt idx="1853">
                  <c:v>75.530276549460922</c:v>
                </c:pt>
                <c:pt idx="1854">
                  <c:v>77.301027726740699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315-4CF5-9B8E-05E639F12A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4992952"/>
        <c:axId val="814994552"/>
      </c:scatterChart>
      <c:valAx>
        <c:axId val="814992952"/>
        <c:scaling>
          <c:orientation val="minMax"/>
          <c:min val="6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表示球速（</a:t>
                </a:r>
                <a:r>
                  <a:rPr lang="en-US" altLang="ja-JP"/>
                  <a:t>km/h</a:t>
                </a:r>
                <a:r>
                  <a:rPr lang="ja-JP" altLang="en-US"/>
                  <a:t>）</a:t>
                </a:r>
                <a:endParaRPr lang="en-US" altLang="ja-JP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14994552"/>
        <c:crosses val="autoZero"/>
        <c:crossBetween val="midCat"/>
      </c:valAx>
      <c:valAx>
        <c:axId val="814994552"/>
        <c:scaling>
          <c:orientation val="minMax"/>
          <c:max val="25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ストレート換算球速　（</a:t>
                </a:r>
                <a:r>
                  <a:rPr lang="en-US" altLang="ja-JP"/>
                  <a:t>km/h</a:t>
                </a:r>
                <a:r>
                  <a:rPr lang="ja-JP" altLang="en-US"/>
                  <a:t>）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149929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4" Type="http://schemas.openxmlformats.org/officeDocument/2006/relationships/chart" Target="../charts/chart5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187324</xdr:colOff>
      <xdr:row>1</xdr:row>
      <xdr:rowOff>50800</xdr:rowOff>
    </xdr:from>
    <xdr:to>
      <xdr:col>10</xdr:col>
      <xdr:colOff>463549</xdr:colOff>
      <xdr:row>15</xdr:row>
      <xdr:rowOff>152400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8EAEFB31-68D2-4789-8B3B-1AD0B3D4DAA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127000</xdr:colOff>
      <xdr:row>0</xdr:row>
      <xdr:rowOff>139700</xdr:rowOff>
    </xdr:from>
    <xdr:to>
      <xdr:col>8</xdr:col>
      <xdr:colOff>243800</xdr:colOff>
      <xdr:row>24</xdr:row>
      <xdr:rowOff>53300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95F12636-9E92-4500-B90E-C43549497AC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285750</xdr:colOff>
      <xdr:row>0</xdr:row>
      <xdr:rowOff>133350</xdr:rowOff>
    </xdr:from>
    <xdr:to>
      <xdr:col>16</xdr:col>
      <xdr:colOff>402550</xdr:colOff>
      <xdr:row>24</xdr:row>
      <xdr:rowOff>46950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37C1A0D8-5B8F-41C7-8429-E2F5CB6DF65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127000</xdr:colOff>
      <xdr:row>24</xdr:row>
      <xdr:rowOff>101600</xdr:rowOff>
    </xdr:from>
    <xdr:to>
      <xdr:col>8</xdr:col>
      <xdr:colOff>243800</xdr:colOff>
      <xdr:row>48</xdr:row>
      <xdr:rowOff>15200</xdr:rowOff>
    </xdr:to>
    <xdr:graphicFrame macro="">
      <xdr:nvGraphicFramePr>
        <xdr:cNvPr id="5" name="グラフ 4">
          <a:extLst>
            <a:ext uri="{FF2B5EF4-FFF2-40B4-BE49-F238E27FC236}">
              <a16:creationId xmlns:a16="http://schemas.microsoft.com/office/drawing/2014/main" id="{31F99745-134F-4E80-B326-99820F5BEC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342900</xdr:colOff>
      <xdr:row>24</xdr:row>
      <xdr:rowOff>101600</xdr:rowOff>
    </xdr:from>
    <xdr:to>
      <xdr:col>16</xdr:col>
      <xdr:colOff>459700</xdr:colOff>
      <xdr:row>48</xdr:row>
      <xdr:rowOff>15200</xdr:rowOff>
    </xdr:to>
    <xdr:graphicFrame macro="">
      <xdr:nvGraphicFramePr>
        <xdr:cNvPr id="6" name="グラフ 5">
          <a:extLst>
            <a:ext uri="{FF2B5EF4-FFF2-40B4-BE49-F238E27FC236}">
              <a16:creationId xmlns:a16="http://schemas.microsoft.com/office/drawing/2014/main" id="{F565FBC0-5E47-4B11-8EF9-D2EEBB723C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1</xdr:row>
      <xdr:rowOff>38100</xdr:rowOff>
    </xdr:from>
    <xdr:to>
      <xdr:col>8</xdr:col>
      <xdr:colOff>332700</xdr:colOff>
      <xdr:row>24</xdr:row>
      <xdr:rowOff>180300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370BBA80-E277-4FA6-B8C1-BDF0809F83E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463550</xdr:colOff>
      <xdr:row>0</xdr:row>
      <xdr:rowOff>209550</xdr:rowOff>
    </xdr:from>
    <xdr:to>
      <xdr:col>16</xdr:col>
      <xdr:colOff>580350</xdr:colOff>
      <xdr:row>24</xdr:row>
      <xdr:rowOff>123150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90F35CBC-D2F5-43E5-A555-CD42382A222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827" Type="http://schemas.openxmlformats.org/officeDocument/2006/relationships/hyperlink" Target="out/&#12497;&#12527;&#12503;&#12525;2020%20-%20&#25237;&#29699;&#35299;&#26512;%20-%202020-08-24%2013-14-19-08_out.mp4" TargetMode="External"/><Relationship Id="rId3182" Type="http://schemas.openxmlformats.org/officeDocument/2006/relationships/hyperlink" Target="result/&#12497;&#12527;&#12503;&#12525;2020%20-%20&#25237;&#29699;&#35299;&#26512;%20-%202020-09-28%2022-44-58-03_ball.txt" TargetMode="External"/><Relationship Id="rId3042" Type="http://schemas.openxmlformats.org/officeDocument/2006/relationships/hyperlink" Target="result/&#12497;&#12527;&#12503;&#12525;2020%20-%20&#25237;&#29699;&#35299;&#26512;%20-%202020-09-27%2012-14-14-03_ball.txt" TargetMode="External"/><Relationship Id="rId170" Type="http://schemas.openxmlformats.org/officeDocument/2006/relationships/hyperlink" Target="result/&#12497;&#12527;&#12503;&#12525;2020%20-%20&#25237;&#29699;&#35299;&#26512;%20-%202020-08-23%2014-04-47-04_ball.txt" TargetMode="External"/><Relationship Id="rId987" Type="http://schemas.openxmlformats.org/officeDocument/2006/relationships/hyperlink" Target="out/&#12497;&#12527;&#12503;&#12525;2020%20-%20&#25237;&#29699;&#35299;&#26512;%20-%202020-08-24%2011-25-48-06_out.mp4" TargetMode="External"/><Relationship Id="rId2668" Type="http://schemas.openxmlformats.org/officeDocument/2006/relationships/hyperlink" Target="result/&#12497;&#12527;&#12503;&#12525;2020%20-%20&#25237;&#29699;&#35299;&#26512;%20-%202020-08-29%2015-57-36-02_ball.txt" TargetMode="External"/><Relationship Id="rId2875" Type="http://schemas.openxmlformats.org/officeDocument/2006/relationships/hyperlink" Target="out/&#12497;&#12527;&#12503;&#12525;2020%20-%20&#25237;&#29699;&#35299;&#26512;%20-%202020-09-15%2023-16-56-04_out.mp4" TargetMode="External"/><Relationship Id="rId847" Type="http://schemas.openxmlformats.org/officeDocument/2006/relationships/hyperlink" Target="out/&#12497;&#12527;&#12503;&#12525;2020%20-%20&#25237;&#29699;&#35299;&#26512;%20-%202020-08-23%2016-29-37-05_out.mp4" TargetMode="External"/><Relationship Id="rId1477" Type="http://schemas.openxmlformats.org/officeDocument/2006/relationships/hyperlink" Target="out/&#12497;&#12527;&#12503;&#12525;2020%20-%20&#25237;&#29699;&#35299;&#26512;%20-%202020-08-24%2012-42-52-00_out.mp4" TargetMode="External"/><Relationship Id="rId1684" Type="http://schemas.openxmlformats.org/officeDocument/2006/relationships/hyperlink" Target="result/&#12497;&#12527;&#12503;&#12525;2020%20-%20&#25237;&#29699;&#35299;&#26512;%20-%202020-08-24%2012-58-52-08_ball.txt" TargetMode="External"/><Relationship Id="rId1891" Type="http://schemas.openxmlformats.org/officeDocument/2006/relationships/hyperlink" Target="out/&#12497;&#12527;&#12503;&#12525;2020%20-%20&#25237;&#29699;&#35299;&#26512;%20-%202020-08-26%2021-15-29-01_out.mp4" TargetMode="External"/><Relationship Id="rId2528" Type="http://schemas.openxmlformats.org/officeDocument/2006/relationships/hyperlink" Target="result/&#12497;&#12527;&#12503;&#12525;2020%20-%20&#25237;&#29699;&#35299;&#26512;%20-%202020-08-29%2015-49-13-02_ball.txt" TargetMode="External"/><Relationship Id="rId2735" Type="http://schemas.openxmlformats.org/officeDocument/2006/relationships/hyperlink" Target="out/&#12497;&#12527;&#12503;&#12525;2020%20-%20&#25237;&#29699;&#35299;&#26512;%20-%202020-08-29%2016-01-23-06_out.mp4" TargetMode="External"/><Relationship Id="rId2942" Type="http://schemas.openxmlformats.org/officeDocument/2006/relationships/hyperlink" Target="result/&#12497;&#12527;&#12503;&#12525;2020%20-%20&#25237;&#29699;&#35299;&#26512;%20-%202020-09-15%2023-21-40-06_ball.txt" TargetMode="External"/><Relationship Id="rId707" Type="http://schemas.openxmlformats.org/officeDocument/2006/relationships/hyperlink" Target="out/&#12497;&#12527;&#12503;&#12525;2020%20-%20&#25237;&#29699;&#35299;&#26512;%20-%202020-08-23%2016-12-41-05_out.mp4" TargetMode="External"/><Relationship Id="rId914" Type="http://schemas.openxmlformats.org/officeDocument/2006/relationships/hyperlink" Target="result/&#12497;&#12527;&#12503;&#12525;2020%20-%20&#25237;&#29699;&#35299;&#26512;%20-%202020-08-23%2016-33-27-08_ball.txt" TargetMode="External"/><Relationship Id="rId1337" Type="http://schemas.openxmlformats.org/officeDocument/2006/relationships/hyperlink" Target="out/&#12497;&#12527;&#12503;&#12525;2020%20-%20&#25237;&#29699;&#35299;&#26512;%20-%202020-08-24%2012-32-08-00_out.mp4" TargetMode="External"/><Relationship Id="rId1544" Type="http://schemas.openxmlformats.org/officeDocument/2006/relationships/hyperlink" Target="result/&#12497;&#12527;&#12503;&#12525;2020%20-%20&#25237;&#29699;&#35299;&#26512;%20-%202020-08-24%2012-46-03-10_ball.txt" TargetMode="External"/><Relationship Id="rId1751" Type="http://schemas.openxmlformats.org/officeDocument/2006/relationships/hyperlink" Target="out/&#12497;&#12527;&#12503;&#12525;2020%20-%20&#25237;&#29699;&#35299;&#26512;%20-%202020-08-24%2013-05-36-03_out.mp4" TargetMode="External"/><Relationship Id="rId2802" Type="http://schemas.openxmlformats.org/officeDocument/2006/relationships/hyperlink" Target="result/&#12497;&#12527;&#12503;&#12525;2020%20-%20&#25237;&#29699;&#35299;&#26512;%20-%202020-09-08%2023-39-02-09_ball.txt" TargetMode="External"/><Relationship Id="rId43" Type="http://schemas.openxmlformats.org/officeDocument/2006/relationships/hyperlink" Target="out/&#12497;&#12527;&#12503;&#12525;2020%20-%20&#25237;&#29699;&#35299;&#26512;%20-%202020-08-23%2011-11-35-01_out.mp4" TargetMode="External"/><Relationship Id="rId1404" Type="http://schemas.openxmlformats.org/officeDocument/2006/relationships/hyperlink" Target="result/&#12497;&#12527;&#12503;&#12525;2020%20-%20&#25237;&#29699;&#35299;&#26512;%20-%202020-08-24%2012-36-56-03_ball.txt" TargetMode="External"/><Relationship Id="rId1611" Type="http://schemas.openxmlformats.org/officeDocument/2006/relationships/hyperlink" Target="out/&#12497;&#12527;&#12503;&#12525;2020%20-%20&#25237;&#29699;&#35299;&#26512;%20-%202020-08-24%2012-52-05-02_out.mp4" TargetMode="External"/><Relationship Id="rId3369" Type="http://schemas.openxmlformats.org/officeDocument/2006/relationships/hyperlink" Target="out/&#12497;&#12527;&#12503;&#12525;2020%20-%20&#25237;&#29699;&#35299;&#26512;%20-%202020-09-28%2022-56-38-08_out.mp4" TargetMode="External"/><Relationship Id="rId3576" Type="http://schemas.openxmlformats.org/officeDocument/2006/relationships/hyperlink" Target="result/&#12497;&#12527;&#12503;&#12525;2020%20-%20&#25237;&#29699;&#35299;&#26512;%20-%202020-10-23%2021-40-21-02_ball.txt" TargetMode="External"/><Relationship Id="rId497" Type="http://schemas.openxmlformats.org/officeDocument/2006/relationships/hyperlink" Target="out/&#12497;&#12527;&#12503;&#12525;2020%20-%20&#25237;&#29699;&#35299;&#26512;%20-%202020-08-23%2015-52-13-09_out.mp4" TargetMode="External"/><Relationship Id="rId2178" Type="http://schemas.openxmlformats.org/officeDocument/2006/relationships/hyperlink" Target="result/&#12497;&#12527;&#12503;&#12525;2020%20-%20&#25237;&#29699;&#35299;&#26512;%20-%202020-08-28%2022-31-31-07_ball.txt" TargetMode="External"/><Relationship Id="rId2385" Type="http://schemas.openxmlformats.org/officeDocument/2006/relationships/hyperlink" Target="out/&#12497;&#12527;&#12503;&#12525;2020%20-%20&#25237;&#29699;&#35299;&#26512;%20-%202020-08-29%2009-48-04-02_out.mp4" TargetMode="External"/><Relationship Id="rId3229" Type="http://schemas.openxmlformats.org/officeDocument/2006/relationships/hyperlink" Target="out/&#12497;&#12527;&#12503;&#12525;2020%20-%20&#25237;&#29699;&#35299;&#26512;%20-%202020-09-28%2022-47-36-07_out.mp4" TargetMode="External"/><Relationship Id="rId357" Type="http://schemas.openxmlformats.org/officeDocument/2006/relationships/hyperlink" Target="out/&#12497;&#12527;&#12503;&#12525;2020%20-%20&#25237;&#29699;&#35299;&#26512;%20-%202020-08-23%2014-24-49-09_out.mp4" TargetMode="External"/><Relationship Id="rId1194" Type="http://schemas.openxmlformats.org/officeDocument/2006/relationships/hyperlink" Target="result/&#12497;&#12527;&#12503;&#12525;2020%20-%20&#25237;&#29699;&#35299;&#26512;%20-%202020-08-24%2012-11-18-11_ball.txt" TargetMode="External"/><Relationship Id="rId2038" Type="http://schemas.openxmlformats.org/officeDocument/2006/relationships/hyperlink" Target="result/&#12497;&#12527;&#12503;&#12525;2020%20-%20&#25237;&#29699;&#35299;&#26512;%20-%202020-08-27%2018-16-14-07_ball.txt" TargetMode="External"/><Relationship Id="rId2592" Type="http://schemas.openxmlformats.org/officeDocument/2006/relationships/hyperlink" Target="result/&#12497;&#12527;&#12503;&#12525;2020%20-%20&#25237;&#29699;&#35299;&#26512;%20-%202020-08-29%2015-52-32-04_ball.txt" TargetMode="External"/><Relationship Id="rId3436" Type="http://schemas.openxmlformats.org/officeDocument/2006/relationships/hyperlink" Target="result/&#12497;&#12527;&#12503;&#12525;2020%20-%20&#25237;&#29699;&#35299;&#26512;%20-%202020-10-04%2012-27-46-01_ball.txt" TargetMode="External"/><Relationship Id="rId3643" Type="http://schemas.openxmlformats.org/officeDocument/2006/relationships/hyperlink" Target="out/&#12497;&#12527;&#12503;&#12525;2020%20-%20&#25237;&#29699;&#35299;&#26512;%20-%202020-10-23%2021-45-41-06_out.mp4" TargetMode="External"/><Relationship Id="rId217" Type="http://schemas.openxmlformats.org/officeDocument/2006/relationships/hyperlink" Target="out/&#12497;&#12527;&#12503;&#12525;2020%20-%20&#25237;&#29699;&#35299;&#26512;%20-%202020-08-23%2014-06-56-08_out.mp4" TargetMode="External"/><Relationship Id="rId564" Type="http://schemas.openxmlformats.org/officeDocument/2006/relationships/hyperlink" Target="result/&#12497;&#12527;&#12503;&#12525;2020%20-%20&#25237;&#29699;&#35299;&#26512;%20-%202020-08-23%2016-03-31-03_ball.txt" TargetMode="External"/><Relationship Id="rId771" Type="http://schemas.openxmlformats.org/officeDocument/2006/relationships/hyperlink" Target="out/&#12497;&#12527;&#12503;&#12525;2020%20-%20&#25237;&#29699;&#35299;&#26512;%20-%202020-08-23%2016-24-41-07_out.mp4" TargetMode="External"/><Relationship Id="rId2245" Type="http://schemas.openxmlformats.org/officeDocument/2006/relationships/hyperlink" Target="out/&#12497;&#12527;&#12503;&#12525;2020%20-%20&#25237;&#29699;&#35299;&#26512;%20-%202020-08-28%2022-37-55-01_out.mp4" TargetMode="External"/><Relationship Id="rId2452" Type="http://schemas.openxmlformats.org/officeDocument/2006/relationships/hyperlink" Target="result/&#12497;&#12527;&#12503;&#12525;2020%20-%20&#25237;&#29699;&#35299;&#26512;%20-%202020-08-29%2015-44-12-05_ball.txt" TargetMode="External"/><Relationship Id="rId3503" Type="http://schemas.openxmlformats.org/officeDocument/2006/relationships/hyperlink" Target="out/&#12497;&#12527;&#12503;&#12525;2020%20-%20&#25237;&#29699;&#35299;&#26512;%20-%202020-10-04%2012-33-15-05_out.mp4" TargetMode="External"/><Relationship Id="rId3710" Type="http://schemas.openxmlformats.org/officeDocument/2006/relationships/hyperlink" Target="result/&#12497;&#12527;&#12503;&#12525;2020%20-%20&#25237;&#29699;&#35299;&#26512;%20-%202020-10-23%2021-54-50-09_ball.txt" TargetMode="External"/><Relationship Id="rId424" Type="http://schemas.openxmlformats.org/officeDocument/2006/relationships/hyperlink" Target="result/&#12497;&#12527;&#12503;&#12525;2020%20-%20&#25237;&#29699;&#35299;&#26512;%20-%202020-08-23%2015-48-07-02_ball.txt" TargetMode="External"/><Relationship Id="rId631" Type="http://schemas.openxmlformats.org/officeDocument/2006/relationships/hyperlink" Target="out/&#12497;&#12527;&#12503;&#12525;2020%20-%20&#25237;&#29699;&#35299;&#26512;%20-%202020-08-23%2016-07-35-07_out.mp4" TargetMode="External"/><Relationship Id="rId1054" Type="http://schemas.openxmlformats.org/officeDocument/2006/relationships/hyperlink" Target="result/&#12497;&#12527;&#12503;&#12525;2020%20-%20&#25237;&#29699;&#35299;&#26512;%20-%202020-08-24%2012-03-33-02_ball.txt" TargetMode="External"/><Relationship Id="rId1261" Type="http://schemas.openxmlformats.org/officeDocument/2006/relationships/hyperlink" Target="out/&#12497;&#12527;&#12503;&#12525;2020%20-%20&#25237;&#29699;&#35299;&#26512;%20-%202020-08-24%2012-24-03-01_out.mp4" TargetMode="External"/><Relationship Id="rId2105" Type="http://schemas.openxmlformats.org/officeDocument/2006/relationships/hyperlink" Target="out/&#12497;&#12527;&#12503;&#12525;2020%20-%20&#25237;&#29699;&#35299;&#26512;%20-%202020-08-27%2018-22-42-01_out.mp4" TargetMode="External"/><Relationship Id="rId2312" Type="http://schemas.openxmlformats.org/officeDocument/2006/relationships/hyperlink" Target="result/&#12497;&#12527;&#12503;&#12525;2020%20-%20&#25237;&#29699;&#35299;&#26512;%20-%202020-08-29%2009-41-06-04_ball.txt" TargetMode="External"/><Relationship Id="rId1121" Type="http://schemas.openxmlformats.org/officeDocument/2006/relationships/hyperlink" Target="out/&#12497;&#12527;&#12503;&#12525;2020%20-%20&#25237;&#29699;&#35299;&#26512;%20-%202020-08-24%2012-07-26-06_out.mp4" TargetMode="External"/><Relationship Id="rId3086" Type="http://schemas.openxmlformats.org/officeDocument/2006/relationships/hyperlink" Target="result/&#12497;&#12527;&#12503;&#12525;2020%20-%20&#25237;&#29699;&#35299;&#26512;%20-%202020-09-27%2012-16-50-05_ball.txt" TargetMode="External"/><Relationship Id="rId3293" Type="http://schemas.openxmlformats.org/officeDocument/2006/relationships/hyperlink" Target="out/&#12497;&#12527;&#12503;&#12525;2020%20-%20&#25237;&#29699;&#35299;&#26512;%20-%202020-09-28%2022-51-15-09_out.mp4" TargetMode="External"/><Relationship Id="rId1938" Type="http://schemas.openxmlformats.org/officeDocument/2006/relationships/hyperlink" Target="result/&#12497;&#12527;&#12503;&#12525;2020%20-%20&#25237;&#29699;&#35299;&#26512;%20-%202020-08-26%2021-19-02-07_ball.txt" TargetMode="External"/><Relationship Id="rId3153" Type="http://schemas.openxmlformats.org/officeDocument/2006/relationships/hyperlink" Target="out/&#12497;&#12527;&#12503;&#12525;2020%20-%20&#25237;&#29699;&#35299;&#26512;%20-%202020-09-28%2022-42-08-09_out.mp4" TargetMode="External"/><Relationship Id="rId3360" Type="http://schemas.openxmlformats.org/officeDocument/2006/relationships/hyperlink" Target="result/&#12497;&#12527;&#12503;&#12525;2020%20-%20&#25237;&#29699;&#35299;&#26512;%20-%202020-09-28%2022-56-38-03_ball.txt" TargetMode="External"/><Relationship Id="rId281" Type="http://schemas.openxmlformats.org/officeDocument/2006/relationships/hyperlink" Target="out/&#12497;&#12527;&#12503;&#12525;2020%20-%20&#25237;&#29699;&#35299;&#26512;%20-%202020-08-23%2014-21-04-00_out.mp4" TargetMode="External"/><Relationship Id="rId3013" Type="http://schemas.openxmlformats.org/officeDocument/2006/relationships/hyperlink" Target="out/&#12497;&#12527;&#12503;&#12525;2020%20-%20&#25237;&#29699;&#35299;&#26512;%20-%202020-09-27%2012-11-30-09_out.mp4" TargetMode="External"/><Relationship Id="rId141" Type="http://schemas.openxmlformats.org/officeDocument/2006/relationships/hyperlink" Target="out/&#12497;&#12527;&#12503;&#12525;2020%20-%20&#25237;&#29699;&#35299;&#26512;%20-%202020-08-23%2014-03-42-00_out.mp4" TargetMode="External"/><Relationship Id="rId3220" Type="http://schemas.openxmlformats.org/officeDocument/2006/relationships/hyperlink" Target="result/&#12497;&#12527;&#12503;&#12525;2020%20-%20&#25237;&#29699;&#35299;&#26512;%20-%202020-09-28%2022-47-36-02_ball.txt" TargetMode="External"/><Relationship Id="rId7" Type="http://schemas.openxmlformats.org/officeDocument/2006/relationships/hyperlink" Target="out/&#12497;&#12527;&#12503;&#12525;2020%20-%20&#25237;&#29699;&#35299;&#26512;%20-%202020-08-23%2011-08-57-03_out.mp4" TargetMode="External"/><Relationship Id="rId2779" Type="http://schemas.openxmlformats.org/officeDocument/2006/relationships/hyperlink" Target="out/&#12497;&#12527;&#12503;&#12525;2020%20-%20&#25237;&#29699;&#35299;&#26512;%20-%202020-09-08%2023-37-52-08_out.mp4" TargetMode="External"/><Relationship Id="rId2986" Type="http://schemas.openxmlformats.org/officeDocument/2006/relationships/hyperlink" Target="result/&#12497;&#12527;&#12503;&#12525;2020%20-%20&#25237;&#29699;&#35299;&#26512;%20-%202020-09-27%2012-10-22-05_ball.txt" TargetMode="External"/><Relationship Id="rId958" Type="http://schemas.openxmlformats.org/officeDocument/2006/relationships/hyperlink" Target="result/&#12497;&#12527;&#12503;&#12525;2020%20-%20&#25237;&#29699;&#35299;&#26512;%20-%202020-08-24%2011-24-36-01_ball.txt" TargetMode="External"/><Relationship Id="rId1588" Type="http://schemas.openxmlformats.org/officeDocument/2006/relationships/hyperlink" Target="result/&#12497;&#12527;&#12503;&#12525;2020%20-%20&#25237;&#29699;&#35299;&#26512;%20-%202020-08-24%2012-50-30-00_ball.txt" TargetMode="External"/><Relationship Id="rId1795" Type="http://schemas.openxmlformats.org/officeDocument/2006/relationships/hyperlink" Target="out/&#12497;&#12527;&#12503;&#12525;2020%20-%20&#25237;&#29699;&#35299;&#26512;%20-%202020-08-24%2013-09-18-05_out.mp4" TargetMode="External"/><Relationship Id="rId2639" Type="http://schemas.openxmlformats.org/officeDocument/2006/relationships/hyperlink" Target="out/&#12497;&#12527;&#12503;&#12525;2020%20-%20&#25237;&#29699;&#35299;&#26512;%20-%202020-08-29%2015-55-24-08_out.mp4" TargetMode="External"/><Relationship Id="rId2846" Type="http://schemas.openxmlformats.org/officeDocument/2006/relationships/hyperlink" Target="result/&#12497;&#12527;&#12503;&#12525;2020%20-%20&#25237;&#29699;&#35299;&#26512;%20-%202020-09-15%2023-15-41-00_ball.txt" TargetMode="External"/><Relationship Id="rId87" Type="http://schemas.openxmlformats.org/officeDocument/2006/relationships/hyperlink" Target="out/&#12497;&#12527;&#12503;&#12525;2020%20-%20&#25237;&#29699;&#35299;&#26512;%20-%202020-08-23%2011-13-59-03_out.mp4" TargetMode="External"/><Relationship Id="rId818" Type="http://schemas.openxmlformats.org/officeDocument/2006/relationships/hyperlink" Target="result/&#12497;&#12527;&#12503;&#12525;2020%20-%20&#25237;&#29699;&#35299;&#26512;%20-%202020-08-23%2016-28-07-00_ball.txt" TargetMode="External"/><Relationship Id="rId1448" Type="http://schemas.openxmlformats.org/officeDocument/2006/relationships/hyperlink" Target="result/&#12497;&#12527;&#12503;&#12525;2020%20-%20&#25237;&#29699;&#35299;&#26512;%20-%202020-08-24%2012-39-57-05_ball.txt" TargetMode="External"/><Relationship Id="rId1655" Type="http://schemas.openxmlformats.org/officeDocument/2006/relationships/hyperlink" Target="out/&#12497;&#12527;&#12503;&#12525;2020%20-%20&#25237;&#29699;&#35299;&#26512;%20-%202020-08-24%2012-55-39-04_out.mp4" TargetMode="External"/><Relationship Id="rId2706" Type="http://schemas.openxmlformats.org/officeDocument/2006/relationships/hyperlink" Target="result/&#12497;&#12527;&#12503;&#12525;2020%20-%20&#25237;&#29699;&#35299;&#26512;%20-%202020-08-29%2016-00-15-01_ball.txt" TargetMode="External"/><Relationship Id="rId1308" Type="http://schemas.openxmlformats.org/officeDocument/2006/relationships/hyperlink" Target="result/&#12497;&#12527;&#12503;&#12525;2020%20-%20&#25237;&#29699;&#35299;&#26512;%20-%202020-08-24%2012-26-53-04_ball.txt" TargetMode="External"/><Relationship Id="rId1862" Type="http://schemas.openxmlformats.org/officeDocument/2006/relationships/hyperlink" Target="result/&#12497;&#12527;&#12503;&#12525;2020%20-%20&#25237;&#29699;&#35299;&#26512;%20-%202020-08-24%2013-17-56-06_ball.txt" TargetMode="External"/><Relationship Id="rId2913" Type="http://schemas.openxmlformats.org/officeDocument/2006/relationships/hyperlink" Target="out/&#12497;&#12527;&#12503;&#12525;2020%20-%20&#25237;&#29699;&#35299;&#26512;%20-%202020-09-15%2023-20-06-02_out.mp4" TargetMode="External"/><Relationship Id="rId1515" Type="http://schemas.openxmlformats.org/officeDocument/2006/relationships/hyperlink" Target="out/&#12497;&#12527;&#12503;&#12525;2020%20-%20&#25237;&#29699;&#35299;&#26512;%20-%202020-08-24%2012-44-26-09_out.mp4" TargetMode="External"/><Relationship Id="rId1722" Type="http://schemas.openxmlformats.org/officeDocument/2006/relationships/hyperlink" Target="result/&#12497;&#12527;&#12503;&#12525;2020%20-%20&#25237;&#29699;&#35299;&#26512;%20-%202020-08-24%2013-02-04-08_ball.txt" TargetMode="External"/><Relationship Id="rId14" Type="http://schemas.openxmlformats.org/officeDocument/2006/relationships/hyperlink" Target="result/&#12497;&#12527;&#12503;&#12525;2020%20-%20&#25237;&#29699;&#35299;&#26512;%20-%202020-08-23%2011-08-57-06_ball.txt" TargetMode="External"/><Relationship Id="rId3687" Type="http://schemas.openxmlformats.org/officeDocument/2006/relationships/hyperlink" Target="out\&#12497;&#12527;&#12503;&#12525;2020%20-%20&#25237;&#29699;&#35299;&#26512;%20-%202020-10-23%2021-49-13-08_out.mp4" TargetMode="External"/><Relationship Id="rId2289" Type="http://schemas.openxmlformats.org/officeDocument/2006/relationships/hyperlink" Target="out/&#12497;&#12527;&#12503;&#12525;2020%20-%20&#25237;&#29699;&#35299;&#26512;%20-%202020-08-29%2009-39-15-03_out.mp4" TargetMode="External"/><Relationship Id="rId2496" Type="http://schemas.openxmlformats.org/officeDocument/2006/relationships/hyperlink" Target="result/&#12497;&#12527;&#12503;&#12525;2020%20-%20&#25237;&#29699;&#35299;&#26512;%20-%202020-08-29%2015-46-34-06_ball.txt" TargetMode="External"/><Relationship Id="rId3547" Type="http://schemas.openxmlformats.org/officeDocument/2006/relationships/hyperlink" Target="out/&#12497;&#12527;&#12503;&#12525;2020%20-%20&#25237;&#29699;&#35299;&#26512;%20-%202020-10-04%2012-37-58-07_out.mp4" TargetMode="External"/><Relationship Id="rId468" Type="http://schemas.openxmlformats.org/officeDocument/2006/relationships/hyperlink" Target="result/&#12497;&#12527;&#12503;&#12525;2020%20-%20&#25237;&#29699;&#35299;&#26512;%20-%202020-08-23%2015-51-08-04_ball.txt" TargetMode="External"/><Relationship Id="rId675" Type="http://schemas.openxmlformats.org/officeDocument/2006/relationships/hyperlink" Target="out/&#12497;&#12527;&#12503;&#12525;2020%20-%20&#25237;&#29699;&#35299;&#26512;%20-%202020-08-23%2016-09-58-09_out.mp4" TargetMode="External"/><Relationship Id="rId882" Type="http://schemas.openxmlformats.org/officeDocument/2006/relationships/hyperlink" Target="result/&#12497;&#12527;&#12503;&#12525;2020%20-%20&#25237;&#29699;&#35299;&#26512;%20-%202020-08-23%2016-32-07-02_ball.txt" TargetMode="External"/><Relationship Id="rId1098" Type="http://schemas.openxmlformats.org/officeDocument/2006/relationships/hyperlink" Target="result/&#12497;&#12527;&#12503;&#12525;2020%20-%20&#25237;&#29699;&#35299;&#26512;%20-%202020-08-24%2012-06-16-04_ball.txt" TargetMode="External"/><Relationship Id="rId2149" Type="http://schemas.openxmlformats.org/officeDocument/2006/relationships/hyperlink" Target="out/&#12497;&#12527;&#12503;&#12525;2020%20-%20&#25237;&#29699;&#35299;&#26512;%20-%202020-08-27%2018-26-47-03_out.mp4" TargetMode="External"/><Relationship Id="rId2356" Type="http://schemas.openxmlformats.org/officeDocument/2006/relationships/hyperlink" Target="result/&#12497;&#12527;&#12503;&#12525;2020%20-%20&#25237;&#29699;&#35299;&#26512;%20-%202020-08-29%2009-44-23-07_ball.txt" TargetMode="External"/><Relationship Id="rId2563" Type="http://schemas.openxmlformats.org/officeDocument/2006/relationships/hyperlink" Target="out/&#12497;&#12527;&#12503;&#12525;2020%20-%20&#25237;&#29699;&#35299;&#26512;%20-%202020-08-29%2015-51-26-00_out.mp4" TargetMode="External"/><Relationship Id="rId2770" Type="http://schemas.openxmlformats.org/officeDocument/2006/relationships/hyperlink" Target="result/&#12497;&#12527;&#12503;&#12525;2020%20-%20&#25237;&#29699;&#35299;&#26512;%20-%202020-09-08%2023-37-52-03_ball.txt" TargetMode="External"/><Relationship Id="rId3407" Type="http://schemas.openxmlformats.org/officeDocument/2006/relationships/hyperlink" Target="out/&#12497;&#12527;&#12503;&#12525;2020%20-%20&#25237;&#29699;&#35299;&#26512;%20-%202020-10-04%2012-24-00-07_out.mp4" TargetMode="External"/><Relationship Id="rId3614" Type="http://schemas.openxmlformats.org/officeDocument/2006/relationships/hyperlink" Target="result/&#12497;&#12527;&#12503;&#12525;2020%20-%20&#25237;&#29699;&#35299;&#26512;%20-%202020-10-23%2021-43-52-01_ball.txt" TargetMode="External"/><Relationship Id="rId328" Type="http://schemas.openxmlformats.org/officeDocument/2006/relationships/hyperlink" Target="result/&#12497;&#12527;&#12503;&#12525;2020%20-%20&#25237;&#29699;&#35299;&#26512;%20-%202020-08-23%2014-23-42-04_ball.txt" TargetMode="External"/><Relationship Id="rId535" Type="http://schemas.openxmlformats.org/officeDocument/2006/relationships/hyperlink" Target="out/&#12497;&#12527;&#12503;&#12525;2020%20-%20&#25237;&#29699;&#35299;&#26512;%20-%202020-08-23%2015-54-48-08_out.mp4" TargetMode="External"/><Relationship Id="rId742" Type="http://schemas.openxmlformats.org/officeDocument/2006/relationships/hyperlink" Target="result/&#12497;&#12527;&#12503;&#12525;2020%20-%20&#25237;&#29699;&#35299;&#26512;%20-%202020-08-23%2016-15-07-02_ball.txt" TargetMode="External"/><Relationship Id="rId1165" Type="http://schemas.openxmlformats.org/officeDocument/2006/relationships/hyperlink" Target="out/&#12497;&#12527;&#12503;&#12525;2020%20-%20&#25237;&#29699;&#35299;&#26512;%20-%202020-08-24%2012-10-03-06_out.mp4" TargetMode="External"/><Relationship Id="rId1372" Type="http://schemas.openxmlformats.org/officeDocument/2006/relationships/hyperlink" Target="result/&#12497;&#12527;&#12503;&#12525;2020%20-%20&#25237;&#29699;&#35299;&#26512;%20-%202020-08-24%2012-33-48-07_ball.txt" TargetMode="External"/><Relationship Id="rId2009" Type="http://schemas.openxmlformats.org/officeDocument/2006/relationships/hyperlink" Target="out/&#12497;&#12527;&#12503;&#12525;2020%20-%20&#25237;&#29699;&#35299;&#26512;%20-%202020-08-27%2018-14-40-03_out.mp4" TargetMode="External"/><Relationship Id="rId2216" Type="http://schemas.openxmlformats.org/officeDocument/2006/relationships/hyperlink" Target="result/&#12497;&#12527;&#12503;&#12525;2020%20-%20&#25237;&#29699;&#35299;&#26512;%20-%202020-08-28%2022-34-32-06_ball.txt" TargetMode="External"/><Relationship Id="rId2423" Type="http://schemas.openxmlformats.org/officeDocument/2006/relationships/hyperlink" Target="out/&#12497;&#12527;&#12503;&#12525;2020%20-%20&#25237;&#29699;&#35299;&#26512;%20-%202020-08-29%2015-42-43-01_out.mp4" TargetMode="External"/><Relationship Id="rId2630" Type="http://schemas.openxmlformats.org/officeDocument/2006/relationships/hyperlink" Target="result/&#12497;&#12527;&#12503;&#12525;2020%20-%20&#25237;&#29699;&#35299;&#26512;%20-%202020-08-29%2015-55-24-03_ball.txt" TargetMode="External"/><Relationship Id="rId602" Type="http://schemas.openxmlformats.org/officeDocument/2006/relationships/hyperlink" Target="result/&#12497;&#12527;&#12503;&#12525;2020%20-%20&#25237;&#29699;&#35299;&#26512;%20-%202020-08-23%2016-06-08-02_ball.txt" TargetMode="External"/><Relationship Id="rId1025" Type="http://schemas.openxmlformats.org/officeDocument/2006/relationships/hyperlink" Target="out/&#12497;&#12527;&#12503;&#12525;2020%20-%20&#25237;&#29699;&#35299;&#26512;%20-%202020-08-24%2012-01-04-07_out.mp4" TargetMode="External"/><Relationship Id="rId1232" Type="http://schemas.openxmlformats.org/officeDocument/2006/relationships/hyperlink" Target="result/&#12497;&#12527;&#12503;&#12525;2020%20-%20&#25237;&#29699;&#35299;&#26512;%20-%202020-08-24%2012-21-33-06_ball.txt" TargetMode="External"/><Relationship Id="rId3197" Type="http://schemas.openxmlformats.org/officeDocument/2006/relationships/hyperlink" Target="out/&#12497;&#12527;&#12503;&#12525;2020%20-%20&#25237;&#29699;&#35299;&#26512;%20-%202020-09-28%2022-46-07-01_out.mp4" TargetMode="External"/><Relationship Id="rId3057" Type="http://schemas.openxmlformats.org/officeDocument/2006/relationships/hyperlink" Target="out/&#12497;&#12527;&#12503;&#12525;2020%20-%20&#25237;&#29699;&#35299;&#26512;%20-%202020-09-27%2012-15-46-01_out.mp4" TargetMode="External"/><Relationship Id="rId185" Type="http://schemas.openxmlformats.org/officeDocument/2006/relationships/hyperlink" Target="out/&#12497;&#12527;&#12503;&#12525;2020%20-%20&#25237;&#29699;&#35299;&#26512;%20-%202020-08-23%2014-05-50-02_out.mp4" TargetMode="External"/><Relationship Id="rId1909" Type="http://schemas.openxmlformats.org/officeDocument/2006/relationships/hyperlink" Target="out/&#12497;&#12527;&#12503;&#12525;2020%20-%20&#25237;&#29699;&#35299;&#26512;%20-%202020-08-26%2021-17-48-00_out.mp4" TargetMode="External"/><Relationship Id="rId3264" Type="http://schemas.openxmlformats.org/officeDocument/2006/relationships/hyperlink" Target="result/&#12497;&#12527;&#12503;&#12525;2020%20-%20&#25237;&#29699;&#35299;&#26512;%20-%202020-09-28%2022-50-09-04_ball.txt" TargetMode="External"/><Relationship Id="rId3471" Type="http://schemas.openxmlformats.org/officeDocument/2006/relationships/hyperlink" Target="out/&#12497;&#12527;&#12503;&#12525;2020%20-%20&#25237;&#29699;&#35299;&#26512;%20-%202020-10-04%2012-29-40-09_out.mp4" TargetMode="External"/><Relationship Id="rId392" Type="http://schemas.openxmlformats.org/officeDocument/2006/relationships/hyperlink" Target="result/&#12497;&#12527;&#12503;&#12525;2020%20-%20&#25237;&#29699;&#35299;&#26512;%20-%202020-08-23%2014-27-07-06_ball.txt" TargetMode="External"/><Relationship Id="rId2073" Type="http://schemas.openxmlformats.org/officeDocument/2006/relationships/hyperlink" Target="out/&#12497;&#12527;&#12503;&#12525;2020%20-%20&#25237;&#29699;&#35299;&#26512;%20-%202020-08-27%2018-19-19-05_out.mp4" TargetMode="External"/><Relationship Id="rId2280" Type="http://schemas.openxmlformats.org/officeDocument/2006/relationships/hyperlink" Target="result/&#12497;&#12527;&#12503;&#12525;2020%20-%20&#25237;&#29699;&#35299;&#26512;%20-%202020-08-29%2009-37-40-08_ball.txt" TargetMode="External"/><Relationship Id="rId3124" Type="http://schemas.openxmlformats.org/officeDocument/2006/relationships/hyperlink" Target="result/&#12497;&#12527;&#12503;&#12525;2020%20-%20&#25237;&#29699;&#35299;&#26512;%20-%202020-09-27%2012-19-42-04_ball.txt" TargetMode="External"/><Relationship Id="rId3331" Type="http://schemas.openxmlformats.org/officeDocument/2006/relationships/hyperlink" Target="out/&#12497;&#12527;&#12503;&#12525;2020%20-%20&#25237;&#29699;&#35299;&#26512;%20-%202020-09-28%2022-53-54-08_out.mp4" TargetMode="External"/><Relationship Id="rId252" Type="http://schemas.openxmlformats.org/officeDocument/2006/relationships/hyperlink" Target="result/&#12497;&#12527;&#12503;&#12525;2020%20-%20&#25237;&#29699;&#35299;&#26512;%20-%202020-08-23%2014-18-29-05_ball.txt" TargetMode="External"/><Relationship Id="rId2140" Type="http://schemas.openxmlformats.org/officeDocument/2006/relationships/hyperlink" Target="result/&#12497;&#12527;&#12503;&#12525;2020%20-%20&#25237;&#29699;&#35299;&#26512;%20-%202020-08-27%2018-24-30-08_ball.txt" TargetMode="External"/><Relationship Id="rId112" Type="http://schemas.openxmlformats.org/officeDocument/2006/relationships/hyperlink" Target="result/&#12497;&#12527;&#12503;&#12525;2020%20-%20&#25237;&#29699;&#35299;&#26512;%20-%202020-08-23%2011-15-09-05_ball.txt" TargetMode="External"/><Relationship Id="rId1699" Type="http://schemas.openxmlformats.org/officeDocument/2006/relationships/hyperlink" Target="out/&#12497;&#12527;&#12503;&#12525;2020%20-%20&#25237;&#29699;&#35299;&#26512;%20-%202020-08-24%2013-00-20-06_out.mp4" TargetMode="External"/><Relationship Id="rId2000" Type="http://schemas.openxmlformats.org/officeDocument/2006/relationships/hyperlink" Target="result/&#12497;&#12527;&#12503;&#12525;2020%20-%20&#25237;&#29699;&#35299;&#26512;%20-%202020-08-26%2021-35-18-08_ball.txt" TargetMode="External"/><Relationship Id="rId2957" Type="http://schemas.openxmlformats.org/officeDocument/2006/relationships/hyperlink" Target="out/&#12497;&#12527;&#12503;&#12525;2020%20-%20&#25237;&#29699;&#35299;&#26512;%20-%202020-09-15%2023-22-58-00_out.mp4" TargetMode="External"/><Relationship Id="rId929" Type="http://schemas.openxmlformats.org/officeDocument/2006/relationships/hyperlink" Target="out/&#12497;&#12527;&#12503;&#12525;2020%20-%20&#25237;&#29699;&#35299;&#26512;%20-%202020-08-24%2011-22-14-07_out.mp4" TargetMode="External"/><Relationship Id="rId1559" Type="http://schemas.openxmlformats.org/officeDocument/2006/relationships/hyperlink" Target="out/&#12497;&#12527;&#12503;&#12525;2020%20-%20&#25237;&#29699;&#35299;&#26512;%20-%202020-08-24%2012-47-45-03_out.mp4" TargetMode="External"/><Relationship Id="rId1766" Type="http://schemas.openxmlformats.org/officeDocument/2006/relationships/hyperlink" Target="result/&#12497;&#12527;&#12503;&#12525;2020%20-%20&#25237;&#29699;&#35299;&#26512;%20-%202020-08-24%2013-05-36-10_ball.txt" TargetMode="External"/><Relationship Id="rId1973" Type="http://schemas.openxmlformats.org/officeDocument/2006/relationships/hyperlink" Target="out/&#12497;&#12527;&#12503;&#12525;2020%20-%20&#25237;&#29699;&#35299;&#26512;%20-%202020-08-26%2021-30-58-05_out.mp4" TargetMode="External"/><Relationship Id="rId2817" Type="http://schemas.openxmlformats.org/officeDocument/2006/relationships/hyperlink" Target="out/&#12497;&#12527;&#12503;&#12525;2020%20-%20&#25237;&#29699;&#35299;&#26512;%20-%202020-09-15%2023-12-43-07_out.mp4" TargetMode="External"/><Relationship Id="rId58" Type="http://schemas.openxmlformats.org/officeDocument/2006/relationships/hyperlink" Target="result/&#12497;&#12527;&#12503;&#12525;2020%20-%20&#25237;&#29699;&#35299;&#26512;%20-%202020-08-23%2011-11-35-08_ball.txt" TargetMode="External"/><Relationship Id="rId1419" Type="http://schemas.openxmlformats.org/officeDocument/2006/relationships/hyperlink" Target="out/&#12497;&#12527;&#12503;&#12525;2020%20-%20&#25237;&#29699;&#35299;&#26512;%20-%202020-08-24%2012-38-24-01_out.mp4" TargetMode="External"/><Relationship Id="rId1626" Type="http://schemas.openxmlformats.org/officeDocument/2006/relationships/hyperlink" Target="result/&#12497;&#12527;&#12503;&#12525;2020%20-%20&#25237;&#29699;&#35299;&#26512;%20-%202020-08-24%2012-52-05-09_ball.txt" TargetMode="External"/><Relationship Id="rId1833" Type="http://schemas.openxmlformats.org/officeDocument/2006/relationships/hyperlink" Target="out/&#12497;&#12527;&#12503;&#12525;2020%20-%20&#25237;&#29699;&#35299;&#26512;%20-%202020-08-24%2013-16-19-01_out.mp4" TargetMode="External"/><Relationship Id="rId1900" Type="http://schemas.openxmlformats.org/officeDocument/2006/relationships/hyperlink" Target="result/&#12497;&#12527;&#12503;&#12525;2020%20-%20&#25237;&#29699;&#35299;&#26512;%20-%202020-08-26%2021-15-29-05_ball.txt" TargetMode="External"/><Relationship Id="rId3658" Type="http://schemas.openxmlformats.org/officeDocument/2006/relationships/hyperlink" Target="result/&#12497;&#12527;&#12503;&#12525;2020%20-%20&#25237;&#29699;&#35299;&#26512;%20-%202020-10-23%2021-47-23-03_ball.txt" TargetMode="External"/><Relationship Id="rId579" Type="http://schemas.openxmlformats.org/officeDocument/2006/relationships/hyperlink" Target="out/&#12497;&#12527;&#12503;&#12525;2020%20-%20&#25237;&#29699;&#35299;&#26512;%20-%202020-08-23%2016-04-57-01_out.mp4" TargetMode="External"/><Relationship Id="rId786" Type="http://schemas.openxmlformats.org/officeDocument/2006/relationships/hyperlink" Target="result/&#12497;&#12527;&#12503;&#12525;2020%20-%20&#25237;&#29699;&#35299;&#26512;%20-%202020-08-23%2016-25-48-04_ball.txt" TargetMode="External"/><Relationship Id="rId993" Type="http://schemas.openxmlformats.org/officeDocument/2006/relationships/hyperlink" Target="out/&#12497;&#12527;&#12503;&#12525;2020%20-%20&#25237;&#29699;&#35299;&#26512;%20-%202020-08-24%2011-25-48-09_out.mp4" TargetMode="External"/><Relationship Id="rId2467" Type="http://schemas.openxmlformats.org/officeDocument/2006/relationships/hyperlink" Target="out/&#12497;&#12527;&#12503;&#12525;2020%20-%20&#25237;&#29699;&#35299;&#26512;%20-%202020-08-29%2015-45-22-02_out.mp4" TargetMode="External"/><Relationship Id="rId2674" Type="http://schemas.openxmlformats.org/officeDocument/2006/relationships/hyperlink" Target="result/&#12497;&#12527;&#12503;&#12525;2020%20-%20&#25237;&#29699;&#35299;&#26512;%20-%202020-08-29%2015-57-36-05_ball.txt" TargetMode="External"/><Relationship Id="rId3518" Type="http://schemas.openxmlformats.org/officeDocument/2006/relationships/hyperlink" Target="result/&#12497;&#12527;&#12503;&#12525;2020%20-%20&#25237;&#29699;&#35299;&#26512;%20-%202020-10-04%2012-34-25-02_ball.txt" TargetMode="External"/><Relationship Id="rId439" Type="http://schemas.openxmlformats.org/officeDocument/2006/relationships/hyperlink" Target="out/&#12497;&#12527;&#12503;&#12525;2020%20-%20&#25237;&#29699;&#35299;&#26512;%20-%202020-08-23%2015-49-19-00_out.mp4" TargetMode="External"/><Relationship Id="rId646" Type="http://schemas.openxmlformats.org/officeDocument/2006/relationships/hyperlink" Target="result/&#12497;&#12527;&#12503;&#12525;2020%20-%20&#25237;&#29699;&#35299;&#26512;%20-%202020-08-23%2016-08-46-04_ball.txt" TargetMode="External"/><Relationship Id="rId1069" Type="http://schemas.openxmlformats.org/officeDocument/2006/relationships/hyperlink" Target="out/&#12497;&#12527;&#12503;&#12525;2020%20-%20&#25237;&#29699;&#35299;&#26512;%20-%202020-08-24%2012-04-51-00_out.mp4" TargetMode="External"/><Relationship Id="rId1276" Type="http://schemas.openxmlformats.org/officeDocument/2006/relationships/hyperlink" Target="result/&#12497;&#12527;&#12503;&#12525;2020%20-%20&#25237;&#29699;&#35299;&#26512;%20-%202020-08-24%2012-24-03-08_ball.txt" TargetMode="External"/><Relationship Id="rId1483" Type="http://schemas.openxmlformats.org/officeDocument/2006/relationships/hyperlink" Target="out/&#12497;&#12527;&#12503;&#12525;2020%20-%20&#25237;&#29699;&#35299;&#26512;%20-%202020-08-24%2012-42-52-03_out.mp4" TargetMode="External"/><Relationship Id="rId2327" Type="http://schemas.openxmlformats.org/officeDocument/2006/relationships/hyperlink" Target="out/&#12497;&#12527;&#12503;&#12525;2020%20-%20&#25237;&#29699;&#35299;&#26512;%20-%202020-08-29%2009-42-48-02_out.mp4" TargetMode="External"/><Relationship Id="rId2881" Type="http://schemas.openxmlformats.org/officeDocument/2006/relationships/hyperlink" Target="out/&#12497;&#12527;&#12503;&#12525;2020%20-%20&#25237;&#29699;&#35299;&#26512;%20-%202020-09-15%2023-16-56-07_out.mp4" TargetMode="External"/><Relationship Id="rId506" Type="http://schemas.openxmlformats.org/officeDocument/2006/relationships/hyperlink" Target="result/&#12497;&#12527;&#12503;&#12525;2020%20-%20&#25237;&#29699;&#35299;&#26512;%20-%202020-08-23%2015-53-39-03_ball.txt" TargetMode="External"/><Relationship Id="rId853" Type="http://schemas.openxmlformats.org/officeDocument/2006/relationships/hyperlink" Target="out/&#12497;&#12527;&#12503;&#12525;2020%20-%20&#25237;&#29699;&#35299;&#26512;%20-%202020-08-23%2016-29-37-08_out.mp4" TargetMode="External"/><Relationship Id="rId1136" Type="http://schemas.openxmlformats.org/officeDocument/2006/relationships/hyperlink" Target="result/&#12497;&#12527;&#12503;&#12525;2020%20-%20&#25237;&#29699;&#35299;&#26512;%20-%202020-08-24%2012-08-41-03_ball.txt" TargetMode="External"/><Relationship Id="rId1690" Type="http://schemas.openxmlformats.org/officeDocument/2006/relationships/hyperlink" Target="result/&#12497;&#12527;&#12503;&#12525;2020%20-%20&#25237;&#29699;&#35299;&#26512;%20-%202020-08-24%2013-00-20-01_ball.txt" TargetMode="External"/><Relationship Id="rId2534" Type="http://schemas.openxmlformats.org/officeDocument/2006/relationships/hyperlink" Target="result/&#12497;&#12527;&#12503;&#12525;2020%20-%20&#25237;&#29699;&#35299;&#26512;%20-%202020-08-29%2015-49-13-05_ball.txt" TargetMode="External"/><Relationship Id="rId2741" Type="http://schemas.openxmlformats.org/officeDocument/2006/relationships/hyperlink" Target="out/&#12497;&#12527;&#12503;&#12525;2020%20-%20&#25237;&#29699;&#35299;&#26512;%20-%202020-08-29%2016-01-23-09_out.mp4" TargetMode="External"/><Relationship Id="rId713" Type="http://schemas.openxmlformats.org/officeDocument/2006/relationships/hyperlink" Target="out/&#12497;&#12527;&#12503;&#12525;2020%20-%20&#25237;&#29699;&#35299;&#26512;%20-%202020-08-23%2016-12-41-08_out.mp4" TargetMode="External"/><Relationship Id="rId920" Type="http://schemas.openxmlformats.org/officeDocument/2006/relationships/hyperlink" Target="result/&#12497;&#12527;&#12503;&#12525;2020%20-%20&#25237;&#29699;&#35299;&#26512;%20-%202020-08-24%2011-22-14-02_ball.txt" TargetMode="External"/><Relationship Id="rId1343" Type="http://schemas.openxmlformats.org/officeDocument/2006/relationships/hyperlink" Target="out/&#12497;&#12527;&#12503;&#12525;2020%20-%20&#25237;&#29699;&#35299;&#26512;%20-%202020-08-24%2012-32-08-03_out.mp4" TargetMode="External"/><Relationship Id="rId1550" Type="http://schemas.openxmlformats.org/officeDocument/2006/relationships/hyperlink" Target="result/&#12497;&#12527;&#12503;&#12525;2020%20-%20&#25237;&#29699;&#35299;&#26512;%20-%202020-08-24%2012-46-03-16_ball.txt" TargetMode="External"/><Relationship Id="rId2601" Type="http://schemas.openxmlformats.org/officeDocument/2006/relationships/hyperlink" Target="out/&#12497;&#12527;&#12503;&#12525;2020%20-%20&#25237;&#29699;&#35299;&#26512;%20-%202020-08-29%2015-52-32-09_out.mp4" TargetMode="External"/><Relationship Id="rId1203" Type="http://schemas.openxmlformats.org/officeDocument/2006/relationships/hyperlink" Target="out/&#12497;&#12527;&#12503;&#12525;2020%20-%20&#25237;&#29699;&#35299;&#26512;%20-%202020-08-24%2012-12-56-02_out.mp4" TargetMode="External"/><Relationship Id="rId1410" Type="http://schemas.openxmlformats.org/officeDocument/2006/relationships/hyperlink" Target="result/&#12497;&#12527;&#12503;&#12525;2020%20-%20&#25237;&#29699;&#35299;&#26512;%20-%202020-08-24%2012-36-56-06_ball.txt" TargetMode="External"/><Relationship Id="rId3168" Type="http://schemas.openxmlformats.org/officeDocument/2006/relationships/hyperlink" Target="result/&#12497;&#12527;&#12503;&#12525;2020%20-%20&#25237;&#29699;&#35299;&#26512;%20-%202020-09-28%2022-43-20-06_ball.txt" TargetMode="External"/><Relationship Id="rId3375" Type="http://schemas.openxmlformats.org/officeDocument/2006/relationships/hyperlink" Target="out/&#12497;&#12527;&#12503;&#12525;2020%20-%20&#25237;&#29699;&#35299;&#26512;%20-%202020-10-04%2012-22-49-01_out.mp4" TargetMode="External"/><Relationship Id="rId3582" Type="http://schemas.openxmlformats.org/officeDocument/2006/relationships/hyperlink" Target="result/&#12497;&#12527;&#12503;&#12525;2020%20-%20&#25237;&#29699;&#35299;&#26512;%20-%202020-10-23%2021-40-21-05_ball.txt" TargetMode="External"/><Relationship Id="rId296" Type="http://schemas.openxmlformats.org/officeDocument/2006/relationships/hyperlink" Target="result/&#12497;&#12527;&#12503;&#12525;2020%20-%20&#25237;&#29699;&#35299;&#26512;%20-%202020-08-23%2014-21-04-07_ball.txt" TargetMode="External"/><Relationship Id="rId2184" Type="http://schemas.openxmlformats.org/officeDocument/2006/relationships/hyperlink" Target="result/&#12497;&#12527;&#12503;&#12525;2020%20-%20&#25237;&#29699;&#35299;&#26512;%20-%202020-08-28%2022-33-04-00_ball.txt" TargetMode="External"/><Relationship Id="rId2391" Type="http://schemas.openxmlformats.org/officeDocument/2006/relationships/hyperlink" Target="out/&#12497;&#12527;&#12503;&#12525;2020%20-%20&#25237;&#29699;&#35299;&#26512;%20-%202020-08-29%2009-48-04-05_out.mp4" TargetMode="External"/><Relationship Id="rId3028" Type="http://schemas.openxmlformats.org/officeDocument/2006/relationships/hyperlink" Target="result/&#12497;&#12527;&#12503;&#12525;2020%20-%20&#25237;&#29699;&#35299;&#26512;%20-%202020-09-27%2012-13-07-06_ball.txt" TargetMode="External"/><Relationship Id="rId3235" Type="http://schemas.openxmlformats.org/officeDocument/2006/relationships/hyperlink" Target="out/&#12497;&#12527;&#12503;&#12525;2020%20-%20&#25237;&#29699;&#35299;&#26512;%20-%202020-09-28%2022-48-45-00_out.mp4" TargetMode="External"/><Relationship Id="rId3442" Type="http://schemas.openxmlformats.org/officeDocument/2006/relationships/hyperlink" Target="result/&#12497;&#12527;&#12503;&#12525;2020%20-%20&#25237;&#29699;&#35299;&#26512;%20-%202020-10-04%2012-27-46-04_ball.txt" TargetMode="External"/><Relationship Id="rId156" Type="http://schemas.openxmlformats.org/officeDocument/2006/relationships/hyperlink" Target="result/&#12497;&#12527;&#12503;&#12525;2020%20-%20&#25237;&#29699;&#35299;&#26512;%20-%202020-08-23%2014-03-42-07_ball.txt" TargetMode="External"/><Relationship Id="rId363" Type="http://schemas.openxmlformats.org/officeDocument/2006/relationships/hyperlink" Target="out/&#12497;&#12527;&#12503;&#12525;2020%20-%20&#25237;&#29699;&#35299;&#26512;%20-%202020-08-23%2014-25-58-02_out.mp4" TargetMode="External"/><Relationship Id="rId570" Type="http://schemas.openxmlformats.org/officeDocument/2006/relationships/hyperlink" Target="result/&#12497;&#12527;&#12503;&#12525;2020%20-%20&#25237;&#29699;&#35299;&#26512;%20-%202020-08-23%2016-03-31-06_ball.txt" TargetMode="External"/><Relationship Id="rId2044" Type="http://schemas.openxmlformats.org/officeDocument/2006/relationships/hyperlink" Target="result/&#12497;&#12527;&#12503;&#12525;2020%20-%20&#25237;&#29699;&#35299;&#26512;%20-%202020-08-27%2018-17-46-00_ball.txt" TargetMode="External"/><Relationship Id="rId2251" Type="http://schemas.openxmlformats.org/officeDocument/2006/relationships/hyperlink" Target="out/&#12497;&#12527;&#12503;&#12525;2020%20-%20&#25237;&#29699;&#35299;&#26512;%20-%202020-08-28%2022-37-55-04_out.mp4" TargetMode="External"/><Relationship Id="rId3302" Type="http://schemas.openxmlformats.org/officeDocument/2006/relationships/hyperlink" Target="result/&#12497;&#12527;&#12503;&#12525;2020%20-%20&#25237;&#29699;&#35299;&#26512;%20-%202020-09-28%2022-52-46-03_ball.txt" TargetMode="External"/><Relationship Id="rId223" Type="http://schemas.openxmlformats.org/officeDocument/2006/relationships/hyperlink" Target="out/&#12497;&#12527;&#12503;&#12525;2020%20-%20&#25237;&#29699;&#35299;&#26512;%20-%202020-08-23%2014-08-02-01_out.mp4" TargetMode="External"/><Relationship Id="rId430" Type="http://schemas.openxmlformats.org/officeDocument/2006/relationships/hyperlink" Target="result/&#12497;&#12527;&#12503;&#12525;2020%20-%20&#25237;&#29699;&#35299;&#26512;%20-%202020-08-23%2015-48-07-05_ball.txt" TargetMode="External"/><Relationship Id="rId1060" Type="http://schemas.openxmlformats.org/officeDocument/2006/relationships/hyperlink" Target="result/&#12497;&#12527;&#12503;&#12525;2020%20-%20&#25237;&#29699;&#35299;&#26512;%20-%202020-08-24%2012-03-33-05_ball.txt" TargetMode="External"/><Relationship Id="rId2111" Type="http://schemas.openxmlformats.org/officeDocument/2006/relationships/hyperlink" Target="out/&#12497;&#12527;&#12503;&#12525;2020%20-%20&#25237;&#29699;&#35299;&#26512;%20-%202020-08-27%2018-22-42-04_out.mp4" TargetMode="External"/><Relationship Id="rId1877" Type="http://schemas.openxmlformats.org/officeDocument/2006/relationships/hyperlink" Target="out/&#12497;&#12527;&#12503;&#12525;2020%20-%20&#25237;&#29699;&#35299;&#26512;%20-%202020-08-24%2013-20-06-04_out.mp4" TargetMode="External"/><Relationship Id="rId2928" Type="http://schemas.openxmlformats.org/officeDocument/2006/relationships/hyperlink" Target="result/&#12497;&#12527;&#12503;&#12525;2020%20-%20&#25237;&#29699;&#35299;&#26512;%20-%202020-09-15%2023-20-06-09_ball.txt" TargetMode="External"/><Relationship Id="rId1737" Type="http://schemas.openxmlformats.org/officeDocument/2006/relationships/hyperlink" Target="out/&#12497;&#12527;&#12503;&#12525;2020%20-%20&#25237;&#29699;&#35299;&#26512;%20-%202020-08-24%2013-03-51-06_out.mp4" TargetMode="External"/><Relationship Id="rId1944" Type="http://schemas.openxmlformats.org/officeDocument/2006/relationships/hyperlink" Target="result/&#12497;&#12527;&#12503;&#12525;2020%20-%20&#25237;&#29699;&#35299;&#26512;%20-%202020-08-26%2021-20-35-00_ball.txt" TargetMode="External"/><Relationship Id="rId3092" Type="http://schemas.openxmlformats.org/officeDocument/2006/relationships/hyperlink" Target="result/&#12497;&#12527;&#12503;&#12525;2020%20-%20&#25237;&#29699;&#35299;&#26512;%20-%202020-09-27%2012-16-50-08_ball.txt" TargetMode="External"/><Relationship Id="rId29" Type="http://schemas.openxmlformats.org/officeDocument/2006/relationships/hyperlink" Target="out/&#12497;&#12527;&#12503;&#12525;2020%20-%20&#25237;&#29699;&#35299;&#26512;%20-%202020-08-23%2011-10-26-04_out.mp4" TargetMode="External"/><Relationship Id="rId1804" Type="http://schemas.openxmlformats.org/officeDocument/2006/relationships/hyperlink" Target="result/&#12497;&#12527;&#12503;&#12525;2020%20-%20&#25237;&#29699;&#35299;&#26512;%20-%202020-08-24%2013-09-18-09_ball.txt" TargetMode="External"/><Relationship Id="rId897" Type="http://schemas.openxmlformats.org/officeDocument/2006/relationships/hyperlink" Target="out/&#12497;&#12527;&#12503;&#12525;2020%20-%20&#25237;&#29699;&#35299;&#26512;%20-%202020-08-23%2016-33-27-00_out.mp4" TargetMode="External"/><Relationship Id="rId2578" Type="http://schemas.openxmlformats.org/officeDocument/2006/relationships/hyperlink" Target="result/&#12497;&#12527;&#12503;&#12525;2020%20-%20&#25237;&#29699;&#35299;&#26512;%20-%202020-08-29%2015-51-26-07_ball.txt" TargetMode="External"/><Relationship Id="rId2785" Type="http://schemas.openxmlformats.org/officeDocument/2006/relationships/hyperlink" Target="out/&#12497;&#12527;&#12503;&#12525;2020%20-%20&#25237;&#29699;&#35299;&#26512;%20-%202020-09-08%2023-39-02-01_out.mp4" TargetMode="External"/><Relationship Id="rId2992" Type="http://schemas.openxmlformats.org/officeDocument/2006/relationships/hyperlink" Target="result/&#12497;&#12527;&#12503;&#12525;2020%20-%20&#25237;&#29699;&#35299;&#26512;%20-%202020-09-27%2012-10-22-08_ball.txt" TargetMode="External"/><Relationship Id="rId3629" Type="http://schemas.openxmlformats.org/officeDocument/2006/relationships/hyperlink" Target="out\&#12497;&#12527;&#12503;&#12525;2020%20-%20&#25237;&#29699;&#35299;&#26512;%20-%202020-10-23%2021-43-52-09_out.mp4" TargetMode="External"/><Relationship Id="rId757" Type="http://schemas.openxmlformats.org/officeDocument/2006/relationships/hyperlink" Target="out/&#12497;&#12527;&#12503;&#12525;2020%20-%20&#25237;&#29699;&#35299;&#26512;%20-%202020-08-23%2016-24-41-00_out.mp4" TargetMode="External"/><Relationship Id="rId964" Type="http://schemas.openxmlformats.org/officeDocument/2006/relationships/hyperlink" Target="result/&#12497;&#12527;&#12503;&#12525;2020%20-%20&#25237;&#29699;&#35299;&#26512;%20-%202020-08-24%2011-24-36-04_ball.txt" TargetMode="External"/><Relationship Id="rId1387" Type="http://schemas.openxmlformats.org/officeDocument/2006/relationships/hyperlink" Target="out/&#12497;&#12527;&#12503;&#12525;2020%20-%20&#25237;&#29699;&#35299;&#26512;%20-%202020-08-24%2012-35-33-05_out.mp4" TargetMode="External"/><Relationship Id="rId1594" Type="http://schemas.openxmlformats.org/officeDocument/2006/relationships/hyperlink" Target="result/&#12497;&#12527;&#12503;&#12525;2020%20-%20&#25237;&#29699;&#35299;&#26512;%20-%202020-08-24%2012-50-30-03_ball.txt" TargetMode="External"/><Relationship Id="rId2438" Type="http://schemas.openxmlformats.org/officeDocument/2006/relationships/hyperlink" Target="result/&#12497;&#12527;&#12503;&#12525;2020%20-%20&#25237;&#29699;&#35299;&#26512;%20-%202020-08-29%2015-42-43-08_ball.txt" TargetMode="External"/><Relationship Id="rId2645" Type="http://schemas.openxmlformats.org/officeDocument/2006/relationships/hyperlink" Target="out/&#12497;&#12527;&#12503;&#12525;2020%20-%20&#25237;&#29699;&#35299;&#26512;%20-%202020-08-29%2015-56-35-01_out.mp4" TargetMode="External"/><Relationship Id="rId2852" Type="http://schemas.openxmlformats.org/officeDocument/2006/relationships/hyperlink" Target="result/&#12497;&#12527;&#12503;&#12525;2020%20-%20&#25237;&#29699;&#35299;&#26512;%20-%202020-09-15%2023-15-41-03_ball.txt" TargetMode="External"/><Relationship Id="rId93" Type="http://schemas.openxmlformats.org/officeDocument/2006/relationships/hyperlink" Target="out/&#12497;&#12527;&#12503;&#12525;2020%20-%20&#25237;&#29699;&#35299;&#26512;%20-%202020-08-23%2011-13-59-06_out.mp4" TargetMode="External"/><Relationship Id="rId617" Type="http://schemas.openxmlformats.org/officeDocument/2006/relationships/hyperlink" Target="out/&#12497;&#12527;&#12503;&#12525;2020%20-%20&#25237;&#29699;&#35299;&#26512;%20-%202020-08-23%2016-07-35-00_out.mp4" TargetMode="External"/><Relationship Id="rId824" Type="http://schemas.openxmlformats.org/officeDocument/2006/relationships/hyperlink" Target="result/&#12497;&#12527;&#12503;&#12525;2020%20-%20&#25237;&#29699;&#35299;&#26512;%20-%202020-08-23%2016-28-07-03_ball.txt" TargetMode="External"/><Relationship Id="rId1247" Type="http://schemas.openxmlformats.org/officeDocument/2006/relationships/hyperlink" Target="out/&#12497;&#12527;&#12503;&#12525;2020%20-%20&#25237;&#29699;&#35299;&#26512;%20-%202020-08-24%2012-22-44-04_out.mp4" TargetMode="External"/><Relationship Id="rId1454" Type="http://schemas.openxmlformats.org/officeDocument/2006/relationships/hyperlink" Target="result/&#12497;&#12527;&#12503;&#12525;2020%20-%20&#25237;&#29699;&#35299;&#26512;%20-%202020-08-24%2012-39-57-08_ball.txt" TargetMode="External"/><Relationship Id="rId1661" Type="http://schemas.openxmlformats.org/officeDocument/2006/relationships/hyperlink" Target="out/&#12497;&#12527;&#12503;&#12525;2020%20-%20&#25237;&#29699;&#35299;&#26512;%20-%202020-08-24%2012-55-39-07_out.mp4" TargetMode="External"/><Relationship Id="rId2505" Type="http://schemas.openxmlformats.org/officeDocument/2006/relationships/hyperlink" Target="out/&#12497;&#12527;&#12503;&#12525;2020%20-%20&#25237;&#29699;&#35299;&#26512;%20-%202020-08-29%2015-48-09-01_out.mp4" TargetMode="External"/><Relationship Id="rId2712" Type="http://schemas.openxmlformats.org/officeDocument/2006/relationships/hyperlink" Target="result/&#12497;&#12527;&#12503;&#12525;2020%20-%20&#25237;&#29699;&#35299;&#26512;%20-%202020-08-29%2016-00-15-04_ball.txt" TargetMode="External"/><Relationship Id="rId1107" Type="http://schemas.openxmlformats.org/officeDocument/2006/relationships/hyperlink" Target="out/&#12497;&#12527;&#12503;&#12525;2020%20-%20&#25237;&#29699;&#35299;&#26512;%20-%202020-08-24%2012-06-16-09_out.mp4" TargetMode="External"/><Relationship Id="rId1314" Type="http://schemas.openxmlformats.org/officeDocument/2006/relationships/hyperlink" Target="result/&#12497;&#12527;&#12503;&#12525;2020%20-%20&#25237;&#29699;&#35299;&#26512;%20-%202020-08-24%2012-26-53-07_ball.txt" TargetMode="External"/><Relationship Id="rId1521" Type="http://schemas.openxmlformats.org/officeDocument/2006/relationships/hyperlink" Target="out/&#12497;&#12527;&#12503;&#12525;2020%20-%20&#25237;&#29699;&#35299;&#26512;%20-%202020-08-24%2012-44-26-17_out.mp4" TargetMode="External"/><Relationship Id="rId3279" Type="http://schemas.openxmlformats.org/officeDocument/2006/relationships/hyperlink" Target="out/&#12497;&#12527;&#12503;&#12525;2020%20-%20&#25237;&#29699;&#35299;&#26512;%20-%202020-09-28%2022-51-15-02_out.mp4" TargetMode="External"/><Relationship Id="rId3486" Type="http://schemas.openxmlformats.org/officeDocument/2006/relationships/hyperlink" Target="result/&#12497;&#12527;&#12503;&#12525;2020%20-%20&#25237;&#29699;&#35299;&#26512;%20-%202020-10-04%2012-31-02-06_ball.txt" TargetMode="External"/><Relationship Id="rId3693" Type="http://schemas.openxmlformats.org/officeDocument/2006/relationships/hyperlink" Target="out\&#12497;&#12527;&#12503;&#12525;2020%20-%20&#25237;&#29699;&#35299;&#26512;%20-%202020-10-23%2021-54-50-01_out.mp4" TargetMode="External"/><Relationship Id="rId20" Type="http://schemas.openxmlformats.org/officeDocument/2006/relationships/hyperlink" Target="result/&#12497;&#12527;&#12503;&#12525;2020%20-%20&#25237;&#29699;&#35299;&#26512;%20-%202020-08-23%2011-08-57-09_ball.txt" TargetMode="External"/><Relationship Id="rId2088" Type="http://schemas.openxmlformats.org/officeDocument/2006/relationships/hyperlink" Target="result/&#12497;&#12527;&#12503;&#12525;2020%20-%20&#25237;&#29699;&#35299;&#26512;%20-%202020-08-27%2018-21-04-02_ball.txt" TargetMode="External"/><Relationship Id="rId2295" Type="http://schemas.openxmlformats.org/officeDocument/2006/relationships/hyperlink" Target="out/&#12497;&#12527;&#12503;&#12525;2020%20-%20&#25237;&#29699;&#35299;&#26512;%20-%202020-08-29%2009-39-15-06_out.mp4" TargetMode="External"/><Relationship Id="rId3139" Type="http://schemas.openxmlformats.org/officeDocument/2006/relationships/hyperlink" Target="out/&#12497;&#12527;&#12503;&#12525;2020%20-%20&#25237;&#29699;&#35299;&#26512;%20-%202020-09-28%2022-42-08-02_out.mp4" TargetMode="External"/><Relationship Id="rId3346" Type="http://schemas.openxmlformats.org/officeDocument/2006/relationships/hyperlink" Target="result/&#12497;&#12527;&#12503;&#12525;2020%20-%20&#25237;&#29699;&#35299;&#26512;%20-%202020-09-28%2022-55-36-05_ball.txt" TargetMode="External"/><Relationship Id="rId267" Type="http://schemas.openxmlformats.org/officeDocument/2006/relationships/hyperlink" Target="out/&#12497;&#12527;&#12503;&#12525;2020%20-%20&#25237;&#29699;&#35299;&#26512;%20-%202020-08-23%2014-19-33-03_out.mp4" TargetMode="External"/><Relationship Id="rId474" Type="http://schemas.openxmlformats.org/officeDocument/2006/relationships/hyperlink" Target="result/&#12497;&#12527;&#12503;&#12525;2020%20-%20&#25237;&#29699;&#35299;&#26512;%20-%202020-08-23%2015-51-08-07_ball.txt" TargetMode="External"/><Relationship Id="rId2155" Type="http://schemas.openxmlformats.org/officeDocument/2006/relationships/hyperlink" Target="out/&#12497;&#12527;&#12503;&#12525;2020%20-%20&#25237;&#29699;&#35299;&#26512;%20-%202020-08-27%2018-26-47-06_out.mp4" TargetMode="External"/><Relationship Id="rId3553" Type="http://schemas.openxmlformats.org/officeDocument/2006/relationships/hyperlink" Target="out/&#12497;&#12527;&#12503;&#12525;2020%20-%20&#25237;&#29699;&#35299;&#26512;%20-%202020-10-04%2012-38-58-01_out.mp4" TargetMode="External"/><Relationship Id="rId127" Type="http://schemas.openxmlformats.org/officeDocument/2006/relationships/hyperlink" Target="out/&#12497;&#12527;&#12503;&#12525;2020%20-%20&#25237;&#29699;&#35299;&#26512;%20-%202020-08-23%2011-16-20-03_out.mp4" TargetMode="External"/><Relationship Id="rId681" Type="http://schemas.openxmlformats.org/officeDocument/2006/relationships/hyperlink" Target="out/&#12497;&#12527;&#12503;&#12525;2020%20-%20&#25237;&#29699;&#35299;&#26512;%20-%202020-08-23%2016-11-33-02_out.mp4" TargetMode="External"/><Relationship Id="rId2362" Type="http://schemas.openxmlformats.org/officeDocument/2006/relationships/hyperlink" Target="result/&#12497;&#12527;&#12503;&#12525;2020%20-%20&#25237;&#29699;&#35299;&#26512;%20-%202020-08-29%2009-46-05-00_ball.txt" TargetMode="External"/><Relationship Id="rId3206" Type="http://schemas.openxmlformats.org/officeDocument/2006/relationships/hyperlink" Target="result/&#12497;&#12527;&#12503;&#12525;2020%20-%20&#25237;&#29699;&#35299;&#26512;%20-%202020-09-28%2022-46-07-05_ball.txt" TargetMode="External"/><Relationship Id="rId3413" Type="http://schemas.openxmlformats.org/officeDocument/2006/relationships/hyperlink" Target="out/&#12497;&#12527;&#12503;&#12525;2020%20-%20&#25237;&#29699;&#35299;&#26512;%20-%202020-10-04%2012-26-38-00_out.mp4" TargetMode="External"/><Relationship Id="rId3620" Type="http://schemas.openxmlformats.org/officeDocument/2006/relationships/hyperlink" Target="result/&#12497;&#12527;&#12503;&#12525;2020%20-%20&#25237;&#29699;&#35299;&#26512;%20-%202020-10-23%2021-43-52-04_ball.txt" TargetMode="External"/><Relationship Id="rId334" Type="http://schemas.openxmlformats.org/officeDocument/2006/relationships/hyperlink" Target="result/&#12497;&#12527;&#12503;&#12525;2020%20-%20&#25237;&#29699;&#35299;&#26512;%20-%202020-08-23%2014-23-42-07_ball.txt" TargetMode="External"/><Relationship Id="rId541" Type="http://schemas.openxmlformats.org/officeDocument/2006/relationships/hyperlink" Target="out/&#12497;&#12527;&#12503;&#12525;2020%20-%20&#25237;&#29699;&#35299;&#26512;%20-%202020-08-23%2015-56-09-02_out.mp4" TargetMode="External"/><Relationship Id="rId1171" Type="http://schemas.openxmlformats.org/officeDocument/2006/relationships/hyperlink" Target="out/&#12497;&#12527;&#12503;&#12525;2020%20-%20&#25237;&#29699;&#35299;&#26512;%20-%202020-08-24%2012-10-03-09_out.mp4" TargetMode="External"/><Relationship Id="rId2015" Type="http://schemas.openxmlformats.org/officeDocument/2006/relationships/hyperlink" Target="out/&#12497;&#12527;&#12503;&#12525;2020%20-%20&#25237;&#29699;&#35299;&#26512;%20-%202020-08-27%2018-14-40-06_out.mp4" TargetMode="External"/><Relationship Id="rId2222" Type="http://schemas.openxmlformats.org/officeDocument/2006/relationships/hyperlink" Target="result/&#12497;&#12527;&#12503;&#12525;2020%20-%20&#25237;&#29699;&#35299;&#26512;%20-%202020-08-28%2022-34-32-09_ball.txt" TargetMode="External"/><Relationship Id="rId401" Type="http://schemas.openxmlformats.org/officeDocument/2006/relationships/hyperlink" Target="out/&#12497;&#12527;&#12503;&#12525;2020%20-%20&#25237;&#29699;&#35299;&#26512;%20-%202020-08-23%2015-47-01-01_out.mp4" TargetMode="External"/><Relationship Id="rId1031" Type="http://schemas.openxmlformats.org/officeDocument/2006/relationships/hyperlink" Target="out/&#12497;&#12527;&#12503;&#12525;2020%20-%20&#25237;&#29699;&#35299;&#26512;%20-%202020-08-24%2012-02-12-01_out.mp4" TargetMode="External"/><Relationship Id="rId1988" Type="http://schemas.openxmlformats.org/officeDocument/2006/relationships/hyperlink" Target="result/&#12497;&#12527;&#12503;&#12525;2020%20-%20&#25237;&#29699;&#35299;&#26512;%20-%202020-08-26%2021-35-18-02_ball.txt" TargetMode="External"/><Relationship Id="rId1848" Type="http://schemas.openxmlformats.org/officeDocument/2006/relationships/hyperlink" Target="result/&#12497;&#12527;&#12503;&#12525;2020%20-%20&#25237;&#29699;&#35299;&#26512;%20-%202020-08-24%2013-16-19-08_ball.txt" TargetMode="External"/><Relationship Id="rId3063" Type="http://schemas.openxmlformats.org/officeDocument/2006/relationships/hyperlink" Target="out/&#12497;&#12527;&#12503;&#12525;2020%20-%20&#25237;&#29699;&#35299;&#26512;%20-%202020-09-27%2012-15-46-04_out.mp4" TargetMode="External"/><Relationship Id="rId3270" Type="http://schemas.openxmlformats.org/officeDocument/2006/relationships/hyperlink" Target="result/&#12497;&#12527;&#12503;&#12525;2020%20-%20&#25237;&#29699;&#35299;&#26512;%20-%202020-09-28%2022-50-09-07_ball.txt" TargetMode="External"/><Relationship Id="rId191" Type="http://schemas.openxmlformats.org/officeDocument/2006/relationships/hyperlink" Target="out/&#12497;&#12527;&#12503;&#12525;2020%20-%20&#25237;&#29699;&#35299;&#26512;%20-%202020-08-23%2014-05-50-05_out.mp4" TargetMode="External"/><Relationship Id="rId1708" Type="http://schemas.openxmlformats.org/officeDocument/2006/relationships/hyperlink" Target="result/&#12497;&#12527;&#12503;&#12525;2020%20-%20&#25237;&#29699;&#35299;&#26512;%20-%202020-08-24%2013-02-04-01_ball.txt" TargetMode="External"/><Relationship Id="rId1915" Type="http://schemas.openxmlformats.org/officeDocument/2006/relationships/hyperlink" Target="out/&#12497;&#12527;&#12503;&#12525;2020%20-%20&#25237;&#29699;&#35299;&#26512;%20-%202020-08-26%2021-17-48-03_out.mp4" TargetMode="External"/><Relationship Id="rId3130" Type="http://schemas.openxmlformats.org/officeDocument/2006/relationships/hyperlink" Target="result/&#12497;&#12527;&#12503;&#12525;2020%20-%20&#25237;&#29699;&#35299;&#26512;%20-%202020-09-27%2012-19-42-07_ball.txt" TargetMode="External"/><Relationship Id="rId2689" Type="http://schemas.openxmlformats.org/officeDocument/2006/relationships/hyperlink" Target="out/&#12497;&#12527;&#12503;&#12525;2020%20-%20&#25237;&#29699;&#35299;&#26512;%20-%202020-08-29%2015-58-43-03_out.mp4" TargetMode="External"/><Relationship Id="rId2896" Type="http://schemas.openxmlformats.org/officeDocument/2006/relationships/hyperlink" Target="result/&#12497;&#12527;&#12503;&#12525;2020%20-%20&#25237;&#29699;&#35299;&#26512;%20-%202020-09-15%2023-18-54-04_ball.txt" TargetMode="External"/><Relationship Id="rId868" Type="http://schemas.openxmlformats.org/officeDocument/2006/relationships/hyperlink" Target="result/&#12497;&#12527;&#12503;&#12525;2020%20-%20&#25237;&#29699;&#35299;&#26512;%20-%202020-08-23%2016-30-55-05_ball.txt" TargetMode="External"/><Relationship Id="rId1498" Type="http://schemas.openxmlformats.org/officeDocument/2006/relationships/hyperlink" Target="result/&#12497;&#12527;&#12503;&#12525;2020%20-%20&#25237;&#29699;&#35299;&#26512;%20-%202020-08-24%2012-44-26-00_ball.txt" TargetMode="External"/><Relationship Id="rId2549" Type="http://schemas.openxmlformats.org/officeDocument/2006/relationships/hyperlink" Target="out/&#12497;&#12527;&#12503;&#12525;2020%20-%20&#25237;&#29699;&#35299;&#26512;%20-%202020-08-29%2015-50-19-03_out.mp4" TargetMode="External"/><Relationship Id="rId2756" Type="http://schemas.openxmlformats.org/officeDocument/2006/relationships/hyperlink" Target="result/&#12497;&#12527;&#12503;&#12525;2020%20-%20&#25237;&#29699;&#35299;&#26512;%20-%202020-08-29%2016-06-51-06_ball.txt" TargetMode="External"/><Relationship Id="rId2963" Type="http://schemas.openxmlformats.org/officeDocument/2006/relationships/hyperlink" Target="out/&#12497;&#12527;&#12503;&#12525;2020%20-%20&#25237;&#29699;&#35299;&#26512;%20-%202020-09-15%2023-22-58-03_out.mp4" TargetMode="External"/><Relationship Id="rId728" Type="http://schemas.openxmlformats.org/officeDocument/2006/relationships/hyperlink" Target="result/&#12497;&#12527;&#12503;&#12525;2020%20-%20&#25237;&#29699;&#35299;&#26512;%20-%202020-08-23%2016-13-55-05_ball.txt" TargetMode="External"/><Relationship Id="rId935" Type="http://schemas.openxmlformats.org/officeDocument/2006/relationships/hyperlink" Target="out/&#12497;&#12527;&#12503;&#12525;2020%20-%20&#25237;&#29699;&#35299;&#26512;%20-%202020-08-24%2011-23-23-00_out.mp4" TargetMode="External"/><Relationship Id="rId1358" Type="http://schemas.openxmlformats.org/officeDocument/2006/relationships/hyperlink" Target="result/&#12497;&#12527;&#12503;&#12525;2020%20-%20&#25237;&#29699;&#35299;&#26512;%20-%202020-08-24%2012-33-48-00_ball.txt" TargetMode="External"/><Relationship Id="rId1565" Type="http://schemas.openxmlformats.org/officeDocument/2006/relationships/hyperlink" Target="out/&#12497;&#12527;&#12503;&#12525;2020%20-%20&#25237;&#29699;&#35299;&#26512;%20-%202020-08-24%2012-47-45-06_out.mp4" TargetMode="External"/><Relationship Id="rId1772" Type="http://schemas.openxmlformats.org/officeDocument/2006/relationships/hyperlink" Target="result/&#12497;&#12527;&#12503;&#12525;2020%20-%20&#25237;&#29699;&#35299;&#26512;%20-%202020-08-24%2013-07-27-02_ball.txt" TargetMode="External"/><Relationship Id="rId2409" Type="http://schemas.openxmlformats.org/officeDocument/2006/relationships/hyperlink" Target="out/&#12497;&#12527;&#12503;&#12525;2020%20-%20&#25237;&#29699;&#35299;&#26512;%20-%202020-08-29%2009-49-52-04_out.mp4" TargetMode="External"/><Relationship Id="rId2616" Type="http://schemas.openxmlformats.org/officeDocument/2006/relationships/hyperlink" Target="result/&#12497;&#12527;&#12503;&#12525;2020%20-%20&#25237;&#29699;&#35299;&#26512;%20-%202020-08-29%2015-53-40-06_ball.txt" TargetMode="External"/><Relationship Id="rId64" Type="http://schemas.openxmlformats.org/officeDocument/2006/relationships/hyperlink" Target="result/&#12497;&#12527;&#12503;&#12525;2020%20-%20&#25237;&#29699;&#35299;&#26512;%20-%202020-08-23%2011-12-45-01_ball.txt" TargetMode="External"/><Relationship Id="rId1218" Type="http://schemas.openxmlformats.org/officeDocument/2006/relationships/hyperlink" Target="result/&#12497;&#12527;&#12503;&#12525;2020%20-%20&#25237;&#29699;&#35299;&#26512;%20-%202020-08-24%2012-12-56-09_ball.txt" TargetMode="External"/><Relationship Id="rId1425" Type="http://schemas.openxmlformats.org/officeDocument/2006/relationships/hyperlink" Target="out/&#12497;&#12527;&#12503;&#12525;2020%20-%20&#25237;&#29699;&#35299;&#26512;%20-%202020-08-24%2012-38-24-04_out.mp4" TargetMode="External"/><Relationship Id="rId2823" Type="http://schemas.openxmlformats.org/officeDocument/2006/relationships/hyperlink" Target="out/&#12497;&#12527;&#12503;&#12525;2020%20-%20&#25237;&#29699;&#35299;&#26512;%20-%202020-09-15%2023-12-43-10_out.mp4" TargetMode="External"/><Relationship Id="rId1632" Type="http://schemas.openxmlformats.org/officeDocument/2006/relationships/hyperlink" Target="result/&#12497;&#12527;&#12503;&#12525;2020%20-%20&#25237;&#29699;&#35299;&#26512;%20-%202020-08-24%2012-53-43-02_ball.txt" TargetMode="External"/><Relationship Id="rId2199" Type="http://schemas.openxmlformats.org/officeDocument/2006/relationships/hyperlink" Target="out/&#12497;&#12527;&#12503;&#12525;2020%20-%20&#25237;&#29699;&#35299;&#26512;%20-%202020-08-28%2022-33-04-08_out.mp4" TargetMode="External"/><Relationship Id="rId3597" Type="http://schemas.openxmlformats.org/officeDocument/2006/relationships/hyperlink" Target="out/&#12497;&#12527;&#12503;&#12525;2020%20-%20&#25237;&#29699;&#35299;&#26512;%20-%202020-10-23%2021-41-59-03_out.mp4" TargetMode="External"/><Relationship Id="rId3457" Type="http://schemas.openxmlformats.org/officeDocument/2006/relationships/hyperlink" Target="out/&#12497;&#12527;&#12503;&#12525;2020%20-%20&#25237;&#29699;&#35299;&#26512;%20-%202020-10-04%2012-29-40-02_out.mp4" TargetMode="External"/><Relationship Id="rId3664" Type="http://schemas.openxmlformats.org/officeDocument/2006/relationships/hyperlink" Target="result/&#12497;&#12527;&#12503;&#12525;2020%20-%20&#25237;&#29699;&#35299;&#26512;%20-%202020-10-23%2021-47-23-06_ball.txt" TargetMode="External"/><Relationship Id="rId378" Type="http://schemas.openxmlformats.org/officeDocument/2006/relationships/hyperlink" Target="result/&#12497;&#12527;&#12503;&#12525;2020%20-%20&#25237;&#29699;&#35299;&#26512;%20-%202020-08-23%2014-25-58-09_ball.txt" TargetMode="External"/><Relationship Id="rId585" Type="http://schemas.openxmlformats.org/officeDocument/2006/relationships/hyperlink" Target="out/&#12497;&#12527;&#12503;&#12525;2020%20-%20&#25237;&#29699;&#35299;&#26512;%20-%202020-08-23%2016-04-57-04_out.mp4" TargetMode="External"/><Relationship Id="rId792" Type="http://schemas.openxmlformats.org/officeDocument/2006/relationships/hyperlink" Target="result/&#12497;&#12527;&#12503;&#12525;2020%20-%20&#25237;&#29699;&#35299;&#26512;%20-%202020-08-23%2016-25-48-07_ball.txt" TargetMode="External"/><Relationship Id="rId2059" Type="http://schemas.openxmlformats.org/officeDocument/2006/relationships/hyperlink" Target="out/&#12497;&#12527;&#12503;&#12525;2020%20-%20&#25237;&#29699;&#35299;&#26512;%20-%202020-08-27%2018-17-46-08_out.mp4" TargetMode="External"/><Relationship Id="rId2266" Type="http://schemas.openxmlformats.org/officeDocument/2006/relationships/hyperlink" Target="result/&#12497;&#12527;&#12503;&#12525;2020%20-%20&#25237;&#29699;&#35299;&#26512;%20-%202020-08-29%2009-37-40-01_ball.txt" TargetMode="External"/><Relationship Id="rId2473" Type="http://schemas.openxmlformats.org/officeDocument/2006/relationships/hyperlink" Target="out/&#12497;&#12527;&#12503;&#12525;2020%20-%20&#25237;&#29699;&#35299;&#26512;%20-%202020-08-29%2015-45-22-05_out.mp4" TargetMode="External"/><Relationship Id="rId2680" Type="http://schemas.openxmlformats.org/officeDocument/2006/relationships/hyperlink" Target="result/&#12497;&#12527;&#12503;&#12525;2020%20-%20&#25237;&#29699;&#35299;&#26512;%20-%202020-08-29%2015-57-36-08_ball.txt" TargetMode="External"/><Relationship Id="rId3317" Type="http://schemas.openxmlformats.org/officeDocument/2006/relationships/hyperlink" Target="out/&#12497;&#12527;&#12503;&#12525;2020%20-%20&#25237;&#29699;&#35299;&#26512;%20-%202020-09-28%2022-53-54-01_out.mp4" TargetMode="External"/><Relationship Id="rId3524" Type="http://schemas.openxmlformats.org/officeDocument/2006/relationships/hyperlink" Target="result/&#12497;&#12527;&#12503;&#12525;2020%20-%20&#25237;&#29699;&#35299;&#26512;%20-%202020-10-04%2012-34-25-05_ball.txt" TargetMode="External"/><Relationship Id="rId238" Type="http://schemas.openxmlformats.org/officeDocument/2006/relationships/hyperlink" Target="result/&#12497;&#12527;&#12503;&#12525;2020%20-%20&#25237;&#29699;&#35299;&#26512;%20-%202020-08-23%2014-08-02-08_ball.txt" TargetMode="External"/><Relationship Id="rId445" Type="http://schemas.openxmlformats.org/officeDocument/2006/relationships/hyperlink" Target="out/&#12497;&#12527;&#12503;&#12525;2020%20-%20&#25237;&#29699;&#35299;&#26512;%20-%202020-08-23%2015-49-19-03_out.mp4" TargetMode="External"/><Relationship Id="rId652" Type="http://schemas.openxmlformats.org/officeDocument/2006/relationships/hyperlink" Target="result/&#12497;&#12527;&#12503;&#12525;2020%20-%20&#25237;&#29699;&#35299;&#26512;%20-%202020-08-23%2016-08-46-07_ball.txt" TargetMode="External"/><Relationship Id="rId1075" Type="http://schemas.openxmlformats.org/officeDocument/2006/relationships/hyperlink" Target="out/&#12497;&#12527;&#12503;&#12525;2020%20-%20&#25237;&#29699;&#35299;&#26512;%20-%202020-08-24%2012-04-51-03_out.mp4" TargetMode="External"/><Relationship Id="rId1282" Type="http://schemas.openxmlformats.org/officeDocument/2006/relationships/hyperlink" Target="result/&#12497;&#12527;&#12503;&#12525;2020%20-%20&#25237;&#29699;&#35299;&#26512;%20-%202020-08-24%2012-25-33-01_ball.txt" TargetMode="External"/><Relationship Id="rId2126" Type="http://schemas.openxmlformats.org/officeDocument/2006/relationships/hyperlink" Target="result/&#12497;&#12527;&#12503;&#12525;2020%20-%20&#25237;&#29699;&#35299;&#26512;%20-%202020-08-27%2018-24-30-01_ball.txt" TargetMode="External"/><Relationship Id="rId2333" Type="http://schemas.openxmlformats.org/officeDocument/2006/relationships/hyperlink" Target="out/&#12497;&#12527;&#12503;&#12525;2020%20-%20&#25237;&#29699;&#35299;&#26512;%20-%202020-08-29%2009-42-48-05_out.mp4" TargetMode="External"/><Relationship Id="rId2540" Type="http://schemas.openxmlformats.org/officeDocument/2006/relationships/hyperlink" Target="result/&#12497;&#12527;&#12503;&#12525;2020%20-%20&#25237;&#29699;&#35299;&#26512;%20-%202020-08-29%2015-49-13-08_ball.txt" TargetMode="External"/><Relationship Id="rId305" Type="http://schemas.openxmlformats.org/officeDocument/2006/relationships/hyperlink" Target="out/&#12497;&#12527;&#12503;&#12525;2020%20-%20&#25237;&#29699;&#35299;&#26512;%20-%202020-08-23%2014-22-38-02_out.mp4" TargetMode="External"/><Relationship Id="rId512" Type="http://schemas.openxmlformats.org/officeDocument/2006/relationships/hyperlink" Target="result/&#12497;&#12527;&#12503;&#12525;2020%20-%20&#25237;&#29699;&#35299;&#26512;%20-%202020-08-23%2015-53-39-06_ball.txt" TargetMode="External"/><Relationship Id="rId1142" Type="http://schemas.openxmlformats.org/officeDocument/2006/relationships/hyperlink" Target="result/&#12497;&#12527;&#12503;&#12525;2020%20-%20&#25237;&#29699;&#35299;&#26512;%20-%202020-08-24%2012-08-41-06_ball.txt" TargetMode="External"/><Relationship Id="rId2400" Type="http://schemas.openxmlformats.org/officeDocument/2006/relationships/hyperlink" Target="result/&#12497;&#12527;&#12503;&#12525;2020%20-%20&#25237;&#29699;&#35299;&#26512;%20-%202020-08-29%2009-48-04-09_ball.txt" TargetMode="External"/><Relationship Id="rId1002" Type="http://schemas.openxmlformats.org/officeDocument/2006/relationships/hyperlink" Target="result/&#12497;&#12527;&#12503;&#12525;2020%20-%20&#25237;&#29699;&#35299;&#26512;%20-%202020-08-24%2012-00-01-03_ball.txt" TargetMode="External"/><Relationship Id="rId1959" Type="http://schemas.openxmlformats.org/officeDocument/2006/relationships/hyperlink" Target="out/&#12497;&#12527;&#12503;&#12525;2020%20-%20&#25237;&#29699;&#35299;&#26512;%20-%202020-08-26%2021-20-35-08_out.mp4" TargetMode="External"/><Relationship Id="rId3174" Type="http://schemas.openxmlformats.org/officeDocument/2006/relationships/hyperlink" Target="result/&#12497;&#12527;&#12503;&#12525;2020%20-%20&#25237;&#29699;&#35299;&#26512;%20-%202020-09-28%2022-43-20-09_ball.txt" TargetMode="External"/><Relationship Id="rId1819" Type="http://schemas.openxmlformats.org/officeDocument/2006/relationships/hyperlink" Target="out/&#12497;&#12527;&#12503;&#12525;2020%20-%20&#25237;&#29699;&#35299;&#26512;%20-%202020-08-24%2013-14-19-04_out.mp4" TargetMode="External"/><Relationship Id="rId3381" Type="http://schemas.openxmlformats.org/officeDocument/2006/relationships/hyperlink" Target="out/&#12497;&#12527;&#12503;&#12525;2020%20-%20&#25237;&#29699;&#35299;&#26512;%20-%202020-10-04%2012-22-49-04_out.mp4" TargetMode="External"/><Relationship Id="rId2190" Type="http://schemas.openxmlformats.org/officeDocument/2006/relationships/hyperlink" Target="result/&#12497;&#12527;&#12503;&#12525;2020%20-%20&#25237;&#29699;&#35299;&#26512;%20-%202020-08-28%2022-33-04-03_ball.txt" TargetMode="External"/><Relationship Id="rId3034" Type="http://schemas.openxmlformats.org/officeDocument/2006/relationships/hyperlink" Target="result/&#12497;&#12527;&#12503;&#12525;2020%20-%20&#25237;&#29699;&#35299;&#26512;%20-%202020-09-27%2012-13-07-09_ball.txt" TargetMode="External"/><Relationship Id="rId3241" Type="http://schemas.openxmlformats.org/officeDocument/2006/relationships/hyperlink" Target="out/&#12497;&#12527;&#12503;&#12525;2020%20-%20&#25237;&#29699;&#35299;&#26512;%20-%202020-09-28%2022-48-45-03_out.mp4" TargetMode="External"/><Relationship Id="rId162" Type="http://schemas.openxmlformats.org/officeDocument/2006/relationships/hyperlink" Target="result/&#12497;&#12527;&#12503;&#12525;2020%20-%20&#25237;&#29699;&#35299;&#26512;%20-%202020-08-23%2014-04-47-00_ball.txt" TargetMode="External"/><Relationship Id="rId2050" Type="http://schemas.openxmlformats.org/officeDocument/2006/relationships/hyperlink" Target="result/&#12497;&#12527;&#12503;&#12525;2020%20-%20&#25237;&#29699;&#35299;&#26512;%20-%202020-08-27%2018-17-46-03_ball.txt" TargetMode="External"/><Relationship Id="rId3101" Type="http://schemas.openxmlformats.org/officeDocument/2006/relationships/hyperlink" Target="out/&#12497;&#12527;&#12503;&#12525;2020%20-%20&#25237;&#29699;&#35299;&#26512;%20-%202020-09-27%2012-18-28-03_out.mp4" TargetMode="External"/><Relationship Id="rId979" Type="http://schemas.openxmlformats.org/officeDocument/2006/relationships/hyperlink" Target="out/&#12497;&#12527;&#12503;&#12525;2020%20-%20&#25237;&#29699;&#35299;&#26512;%20-%202020-08-24%2011-25-48-02_out.mp4" TargetMode="External"/><Relationship Id="rId839" Type="http://schemas.openxmlformats.org/officeDocument/2006/relationships/hyperlink" Target="out/&#12497;&#12527;&#12503;&#12525;2020%20-%20&#25237;&#29699;&#35299;&#26512;%20-%202020-08-23%2016-29-37-01_out.mp4" TargetMode="External"/><Relationship Id="rId1469" Type="http://schemas.openxmlformats.org/officeDocument/2006/relationships/hyperlink" Target="out/&#12497;&#12527;&#12503;&#12525;2020%20-%20&#25237;&#29699;&#35299;&#26512;%20-%202020-08-24%2012-41-25-06_out.mp4" TargetMode="External"/><Relationship Id="rId2867" Type="http://schemas.openxmlformats.org/officeDocument/2006/relationships/hyperlink" Target="out/&#12497;&#12527;&#12503;&#12525;2020%20-%20&#25237;&#29699;&#35299;&#26512;%20-%202020-09-15%2023-16-56-00_out.mp4" TargetMode="External"/><Relationship Id="rId1676" Type="http://schemas.openxmlformats.org/officeDocument/2006/relationships/hyperlink" Target="result/&#12497;&#12527;&#12503;&#12525;2020%20-%20&#25237;&#29699;&#35299;&#26512;%20-%202020-08-24%2012-58-52-04_ball.txt" TargetMode="External"/><Relationship Id="rId1883" Type="http://schemas.openxmlformats.org/officeDocument/2006/relationships/hyperlink" Target="out/&#12497;&#12527;&#12503;&#12525;2020%20-%20&#25237;&#29699;&#35299;&#26512;%20-%202020-08-24%2013-20-06-07_out.mp4" TargetMode="External"/><Relationship Id="rId2727" Type="http://schemas.openxmlformats.org/officeDocument/2006/relationships/hyperlink" Target="out/&#12497;&#12527;&#12503;&#12525;2020%20-%20&#25237;&#29699;&#35299;&#26512;%20-%202020-08-29%2016-01-23-02_out.mp4" TargetMode="External"/><Relationship Id="rId2934" Type="http://schemas.openxmlformats.org/officeDocument/2006/relationships/hyperlink" Target="result/&#12497;&#12527;&#12503;&#12525;2020%20-%20&#25237;&#29699;&#35299;&#26512;%20-%202020-09-15%2023-21-40-02_ball.txt" TargetMode="External"/><Relationship Id="rId906" Type="http://schemas.openxmlformats.org/officeDocument/2006/relationships/hyperlink" Target="result/&#12497;&#12527;&#12503;&#12525;2020%20-%20&#25237;&#29699;&#35299;&#26512;%20-%202020-08-23%2016-33-27-04_ball.txt" TargetMode="External"/><Relationship Id="rId1329" Type="http://schemas.openxmlformats.org/officeDocument/2006/relationships/hyperlink" Target="out/&#12497;&#12527;&#12503;&#12525;2020%20-%20&#25237;&#29699;&#35299;&#26512;%20-%202020-08-24%2012-28-05-06_out.mp4" TargetMode="External"/><Relationship Id="rId1536" Type="http://schemas.openxmlformats.org/officeDocument/2006/relationships/hyperlink" Target="result/&#12497;&#12527;&#12503;&#12525;2020%20-%20&#25237;&#29699;&#35299;&#26512;%20-%202020-08-24%2012-46-03-06_ball.txt" TargetMode="External"/><Relationship Id="rId1743" Type="http://schemas.openxmlformats.org/officeDocument/2006/relationships/hyperlink" Target="out/&#12497;&#12527;&#12503;&#12525;2020%20-%20&#25237;&#29699;&#35299;&#26512;%20-%202020-08-24%2013-03-51-09_out.mp4" TargetMode="External"/><Relationship Id="rId1950" Type="http://schemas.openxmlformats.org/officeDocument/2006/relationships/hyperlink" Target="result/&#12497;&#12527;&#12503;&#12525;2020%20-%20&#25237;&#29699;&#35299;&#26512;%20-%202020-08-26%2021-20-35-03_ball.txt" TargetMode="External"/><Relationship Id="rId35" Type="http://schemas.openxmlformats.org/officeDocument/2006/relationships/hyperlink" Target="out/&#12497;&#12527;&#12503;&#12525;2020%20-%20&#25237;&#29699;&#35299;&#26512;%20-%202020-08-23%2011-10-26-07_out.mp4" TargetMode="External"/><Relationship Id="rId1603" Type="http://schemas.openxmlformats.org/officeDocument/2006/relationships/hyperlink" Target="out/&#12497;&#12527;&#12503;&#12525;2020%20-%20&#25237;&#29699;&#35299;&#26512;%20-%202020-08-24%2012-50-30-08_out.mp4" TargetMode="External"/><Relationship Id="rId1810" Type="http://schemas.openxmlformats.org/officeDocument/2006/relationships/hyperlink" Target="result/&#12497;&#12527;&#12503;&#12525;2020%20-%20&#25237;&#29699;&#35299;&#26512;%20-%202020-08-24%2013-09-18-12_ball.txt" TargetMode="External"/><Relationship Id="rId3568" Type="http://schemas.openxmlformats.org/officeDocument/2006/relationships/hyperlink" Target="result/&#12497;&#12527;&#12503;&#12525;2020%20-%20&#25237;&#29699;&#35299;&#26512;%20-%202020-10-04%2012-38-58-08_ball.txt" TargetMode="External"/><Relationship Id="rId489" Type="http://schemas.openxmlformats.org/officeDocument/2006/relationships/hyperlink" Target="out/&#12497;&#12527;&#12503;&#12525;2020%20-%20&#25237;&#29699;&#35299;&#26512;%20-%202020-08-23%2015-52-13-05_out.mp4" TargetMode="External"/><Relationship Id="rId696" Type="http://schemas.openxmlformats.org/officeDocument/2006/relationships/hyperlink" Target="result/&#12497;&#12527;&#12503;&#12525;2020%20-%20&#25237;&#29699;&#35299;&#26512;%20-%202020-08-23%2016-11-33-09_ball.txt" TargetMode="External"/><Relationship Id="rId2377" Type="http://schemas.openxmlformats.org/officeDocument/2006/relationships/hyperlink" Target="out/&#12497;&#12527;&#12503;&#12525;2020%20-%20&#25237;&#29699;&#35299;&#26512;%20-%202020-08-29%2009-46-05-08_out.mp4" TargetMode="External"/><Relationship Id="rId2584" Type="http://schemas.openxmlformats.org/officeDocument/2006/relationships/hyperlink" Target="result/&#12497;&#12527;&#12503;&#12525;2020%20-%20&#25237;&#29699;&#35299;&#26512;%20-%202020-08-29%2015-52-32-00_ball.txt" TargetMode="External"/><Relationship Id="rId2791" Type="http://schemas.openxmlformats.org/officeDocument/2006/relationships/hyperlink" Target="out/&#12497;&#12527;&#12503;&#12525;2020%20-%20&#25237;&#29699;&#35299;&#26512;%20-%202020-09-08%2023-39-02-04_out.mp4" TargetMode="External"/><Relationship Id="rId3428" Type="http://schemas.openxmlformats.org/officeDocument/2006/relationships/hyperlink" Target="result/&#12497;&#12527;&#12503;&#12525;2020%20-%20&#25237;&#29699;&#35299;&#26512;%20-%202020-10-04%2012-26-38-07_ball.txt" TargetMode="External"/><Relationship Id="rId3635" Type="http://schemas.openxmlformats.org/officeDocument/2006/relationships/hyperlink" Target="out/&#12497;&#12527;&#12503;&#12525;2020%20-%20&#25237;&#29699;&#35299;&#26512;%20-%202020-10-23%2021-45-41-02_out.mp4" TargetMode="External"/><Relationship Id="rId349" Type="http://schemas.openxmlformats.org/officeDocument/2006/relationships/hyperlink" Target="out/&#12497;&#12527;&#12503;&#12525;2020%20-%20&#25237;&#29699;&#35299;&#26512;%20-%202020-08-23%2014-24-49-05_out.mp4" TargetMode="External"/><Relationship Id="rId556" Type="http://schemas.openxmlformats.org/officeDocument/2006/relationships/hyperlink" Target="result/&#12497;&#12527;&#12503;&#12525;2020%20-%20&#25237;&#29699;&#35299;&#26512;%20-%202020-08-23%2015-56-09-09_ball.txt" TargetMode="External"/><Relationship Id="rId763" Type="http://schemas.openxmlformats.org/officeDocument/2006/relationships/hyperlink" Target="out/&#12497;&#12527;&#12503;&#12525;2020%20-%20&#25237;&#29699;&#35299;&#26512;%20-%202020-08-23%2016-24-41-03_out.mp4" TargetMode="External"/><Relationship Id="rId1186" Type="http://schemas.openxmlformats.org/officeDocument/2006/relationships/hyperlink" Target="result/&#12497;&#12527;&#12503;&#12525;2020%20-%20&#25237;&#29699;&#35299;&#26512;%20-%202020-08-24%2012-11-18-06_ball.txt" TargetMode="External"/><Relationship Id="rId1393" Type="http://schemas.openxmlformats.org/officeDocument/2006/relationships/hyperlink" Target="out/&#12497;&#12527;&#12503;&#12525;2020%20-%20&#25237;&#29699;&#35299;&#26512;%20-%202020-08-24%2012-35-33-08_out.mp4" TargetMode="External"/><Relationship Id="rId2237" Type="http://schemas.openxmlformats.org/officeDocument/2006/relationships/hyperlink" Target="out/&#12497;&#12527;&#12503;&#12525;2020%20-%20&#25237;&#29699;&#35299;&#26512;%20-%202020-08-28%2022-36-12-07_out.mp4" TargetMode="External"/><Relationship Id="rId2444" Type="http://schemas.openxmlformats.org/officeDocument/2006/relationships/hyperlink" Target="result/&#12497;&#12527;&#12503;&#12525;2020%20-%20&#25237;&#29699;&#35299;&#26512;%20-%202020-08-29%2015-44-12-01_ball.txt" TargetMode="External"/><Relationship Id="rId209" Type="http://schemas.openxmlformats.org/officeDocument/2006/relationships/hyperlink" Target="out/&#12497;&#12527;&#12503;&#12525;2020%20-%20&#25237;&#29699;&#35299;&#26512;%20-%202020-08-23%2014-06-56-04_out.mp4" TargetMode="External"/><Relationship Id="rId416" Type="http://schemas.openxmlformats.org/officeDocument/2006/relationships/hyperlink" Target="result/&#12497;&#12527;&#12503;&#12525;2020%20-%20&#25237;&#29699;&#35299;&#26512;%20-%202020-08-23%2015-47-01-08_ball.txt" TargetMode="External"/><Relationship Id="rId970" Type="http://schemas.openxmlformats.org/officeDocument/2006/relationships/hyperlink" Target="result/&#12497;&#12527;&#12503;&#12525;2020%20-%20&#25237;&#29699;&#35299;&#26512;%20-%202020-08-24%2011-24-36-07_ball.txt" TargetMode="External"/><Relationship Id="rId1046" Type="http://schemas.openxmlformats.org/officeDocument/2006/relationships/hyperlink" Target="result/&#12497;&#12527;&#12503;&#12525;2020%20-%20&#25237;&#29699;&#35299;&#26512;%20-%202020-08-24%2012-02-12-08_ball.txt" TargetMode="External"/><Relationship Id="rId1253" Type="http://schemas.openxmlformats.org/officeDocument/2006/relationships/hyperlink" Target="out/&#12497;&#12527;&#12503;&#12525;2020%20-%20&#25237;&#29699;&#35299;&#26512;%20-%202020-08-24%2012-22-44-07_out.mp4" TargetMode="External"/><Relationship Id="rId2651" Type="http://schemas.openxmlformats.org/officeDocument/2006/relationships/hyperlink" Target="out/&#12497;&#12527;&#12503;&#12525;2020%20-%20&#25237;&#29699;&#35299;&#26512;%20-%202020-08-29%2015-56-35-04_out.mp4" TargetMode="External"/><Relationship Id="rId3702" Type="http://schemas.openxmlformats.org/officeDocument/2006/relationships/hyperlink" Target="result/&#12497;&#12527;&#12503;&#12525;2020%20-%20&#25237;&#29699;&#35299;&#26512;%20-%202020-10-23%2021-54-50-05_ball.txt" TargetMode="External"/><Relationship Id="rId623" Type="http://schemas.openxmlformats.org/officeDocument/2006/relationships/hyperlink" Target="out/&#12497;&#12527;&#12503;&#12525;2020%20-%20&#25237;&#29699;&#35299;&#26512;%20-%202020-08-23%2016-07-35-03_out.mp4" TargetMode="External"/><Relationship Id="rId830" Type="http://schemas.openxmlformats.org/officeDocument/2006/relationships/hyperlink" Target="result/&#12497;&#12527;&#12503;&#12525;2020%20-%20&#25237;&#29699;&#35299;&#26512;%20-%202020-08-23%2016-28-07-06_ball.txt" TargetMode="External"/><Relationship Id="rId1460" Type="http://schemas.openxmlformats.org/officeDocument/2006/relationships/hyperlink" Target="result/&#12497;&#12527;&#12503;&#12525;2020%20-%20&#25237;&#29699;&#35299;&#26512;%20-%202020-08-24%2012-41-25-01_ball.txt" TargetMode="External"/><Relationship Id="rId2304" Type="http://schemas.openxmlformats.org/officeDocument/2006/relationships/hyperlink" Target="result/&#12497;&#12527;&#12503;&#12525;2020%20-%20&#25237;&#29699;&#35299;&#26512;%20-%202020-08-29%2009-41-06-00_ball.txt" TargetMode="External"/><Relationship Id="rId2511" Type="http://schemas.openxmlformats.org/officeDocument/2006/relationships/hyperlink" Target="out/&#12497;&#12527;&#12503;&#12525;2020%20-%20&#25237;&#29699;&#35299;&#26512;%20-%202020-08-29%2015-48-09-04_out.mp4" TargetMode="External"/><Relationship Id="rId1113" Type="http://schemas.openxmlformats.org/officeDocument/2006/relationships/hyperlink" Target="out/&#12497;&#12527;&#12503;&#12525;2020%20-%20&#25237;&#29699;&#35299;&#26512;%20-%202020-08-24%2012-07-26-02_out.mp4" TargetMode="External"/><Relationship Id="rId1320" Type="http://schemas.openxmlformats.org/officeDocument/2006/relationships/hyperlink" Target="result/&#12497;&#12527;&#12503;&#12525;2020%20-%20&#25237;&#29699;&#35299;&#26512;%20-%202020-08-24%2012-28-05-01_ball.txt" TargetMode="External"/><Relationship Id="rId3078" Type="http://schemas.openxmlformats.org/officeDocument/2006/relationships/hyperlink" Target="result/&#12497;&#12527;&#12503;&#12525;2020%20-%20&#25237;&#29699;&#35299;&#26512;%20-%202020-09-27%2012-16-50-01_ball.txt" TargetMode="External"/><Relationship Id="rId3285" Type="http://schemas.openxmlformats.org/officeDocument/2006/relationships/hyperlink" Target="out/&#12497;&#12527;&#12503;&#12525;2020%20-%20&#25237;&#29699;&#35299;&#26512;%20-%202020-09-28%2022-51-15-05_out.mp4" TargetMode="External"/><Relationship Id="rId3492" Type="http://schemas.openxmlformats.org/officeDocument/2006/relationships/hyperlink" Target="result/&#12497;&#12527;&#12503;&#12525;2020%20-%20&#25237;&#29699;&#35299;&#26512;%20-%202020-10-04%2012-31-02-09_ball.txt" TargetMode="External"/><Relationship Id="rId2094" Type="http://schemas.openxmlformats.org/officeDocument/2006/relationships/hyperlink" Target="result/&#12497;&#12527;&#12503;&#12525;2020%20-%20&#25237;&#29699;&#35299;&#26512;%20-%202020-08-27%2018-21-04-05_ball.txt" TargetMode="External"/><Relationship Id="rId3145" Type="http://schemas.openxmlformats.org/officeDocument/2006/relationships/hyperlink" Target="out/&#12497;&#12527;&#12503;&#12525;2020%20-%20&#25237;&#29699;&#35299;&#26512;%20-%202020-09-28%2022-42-08-05_out.mp4" TargetMode="External"/><Relationship Id="rId3352" Type="http://schemas.openxmlformats.org/officeDocument/2006/relationships/hyperlink" Target="result/&#12497;&#12527;&#12503;&#12525;2020%20-%20&#25237;&#29699;&#35299;&#26512;%20-%202020-09-28%2022-55-36-08_ball.txt" TargetMode="External"/><Relationship Id="rId273" Type="http://schemas.openxmlformats.org/officeDocument/2006/relationships/hyperlink" Target="out/&#12497;&#12527;&#12503;&#12525;2020%20-%20&#25237;&#29699;&#35299;&#26512;%20-%202020-08-23%2014-19-33-06_out.mp4" TargetMode="External"/><Relationship Id="rId480" Type="http://schemas.openxmlformats.org/officeDocument/2006/relationships/hyperlink" Target="result/&#12497;&#12527;&#12503;&#12525;2020%20-%20&#25237;&#29699;&#35299;&#26512;%20-%202020-08-23%2015-52-13-00_ball.txt" TargetMode="External"/><Relationship Id="rId2161" Type="http://schemas.openxmlformats.org/officeDocument/2006/relationships/hyperlink" Target="out/&#12497;&#12527;&#12503;&#12525;2020%20-%20&#25237;&#29699;&#35299;&#26512;%20-%202020-08-27%2018-26-47-09_out.mp4" TargetMode="External"/><Relationship Id="rId3005" Type="http://schemas.openxmlformats.org/officeDocument/2006/relationships/hyperlink" Target="out/&#12497;&#12527;&#12503;&#12525;2020%20-%20&#25237;&#29699;&#35299;&#26512;%20-%202020-09-27%2012-11-30-05_out.mp4" TargetMode="External"/><Relationship Id="rId3212" Type="http://schemas.openxmlformats.org/officeDocument/2006/relationships/hyperlink" Target="result/&#12497;&#12527;&#12503;&#12525;2020%20-%20&#25237;&#29699;&#35299;&#26512;%20-%202020-09-28%2022-46-07-08_ball.txt" TargetMode="External"/><Relationship Id="rId133" Type="http://schemas.openxmlformats.org/officeDocument/2006/relationships/hyperlink" Target="out/&#12497;&#12527;&#12503;&#12525;2020%20-%20&#25237;&#29699;&#35299;&#26512;%20-%202020-08-23%2011-16-20-06_out.mp4" TargetMode="External"/><Relationship Id="rId340" Type="http://schemas.openxmlformats.org/officeDocument/2006/relationships/hyperlink" Target="result/&#12497;&#12527;&#12503;&#12525;2020%20-%20&#25237;&#29699;&#35299;&#26512;%20-%202020-08-23%2014-24-49-00_ball.txt" TargetMode="External"/><Relationship Id="rId2021" Type="http://schemas.openxmlformats.org/officeDocument/2006/relationships/hyperlink" Target="out/&#12497;&#12527;&#12503;&#12525;2020%20-%20&#25237;&#29699;&#35299;&#26512;%20-%202020-08-27%2018-14-40-09_out.mp4" TargetMode="External"/><Relationship Id="rId200" Type="http://schemas.openxmlformats.org/officeDocument/2006/relationships/hyperlink" Target="result/&#12497;&#12527;&#12503;&#12525;2020%20-%20&#25237;&#29699;&#35299;&#26512;%20-%202020-08-23%2014-05-50-09_ball.txt" TargetMode="External"/><Relationship Id="rId2978" Type="http://schemas.openxmlformats.org/officeDocument/2006/relationships/hyperlink" Target="result/&#12497;&#12527;&#12503;&#12525;2020%20-%20&#25237;&#29699;&#35299;&#26512;%20-%202020-09-27%2012-10-22-01_ball.txt" TargetMode="External"/><Relationship Id="rId1787" Type="http://schemas.openxmlformats.org/officeDocument/2006/relationships/hyperlink" Target="out/&#12497;&#12527;&#12503;&#12525;2020%20-%20&#25237;&#29699;&#35299;&#26512;%20-%202020-08-24%2013-09-18-01_out.mp4" TargetMode="External"/><Relationship Id="rId1994" Type="http://schemas.openxmlformats.org/officeDocument/2006/relationships/hyperlink" Target="result/&#12497;&#12527;&#12503;&#12525;2020%20-%20&#25237;&#29699;&#35299;&#26512;%20-%202020-08-26%2021-35-18-05_ball.txt" TargetMode="External"/><Relationship Id="rId2838" Type="http://schemas.openxmlformats.org/officeDocument/2006/relationships/hyperlink" Target="result/&#12497;&#12527;&#12503;&#12525;2020%20-%20&#25237;&#29699;&#35299;&#26512;%20-%202020-09-15%2023-13-52-06_ball.txt" TargetMode="External"/><Relationship Id="rId79" Type="http://schemas.openxmlformats.org/officeDocument/2006/relationships/hyperlink" Target="out/&#12497;&#12527;&#12503;&#12525;2020%20-%20&#25237;&#29699;&#35299;&#26512;%20-%202020-08-23%2011-12-45-09_out.mp4" TargetMode="External"/><Relationship Id="rId1647" Type="http://schemas.openxmlformats.org/officeDocument/2006/relationships/hyperlink" Target="out/&#12497;&#12527;&#12503;&#12525;2020%20-%20&#25237;&#29699;&#35299;&#26512;%20-%202020-08-24%2012-55-39-00_out.mp4" TargetMode="External"/><Relationship Id="rId1854" Type="http://schemas.openxmlformats.org/officeDocument/2006/relationships/hyperlink" Target="result/&#12497;&#12527;&#12503;&#12525;2020%20-%20&#25237;&#29699;&#35299;&#26512;%20-%202020-08-24%2013-17-56-02_ball.txt" TargetMode="External"/><Relationship Id="rId2905" Type="http://schemas.openxmlformats.org/officeDocument/2006/relationships/hyperlink" Target="out/&#12497;&#12527;&#12503;&#12525;2020%20-%20&#25237;&#29699;&#35299;&#26512;%20-%202020-09-15%2023-18-54-09_out.mp4" TargetMode="External"/><Relationship Id="rId1507" Type="http://schemas.openxmlformats.org/officeDocument/2006/relationships/hyperlink" Target="out/&#12497;&#12527;&#12503;&#12525;2020%20-%20&#25237;&#29699;&#35299;&#26512;%20-%202020-08-24%2012-44-26-05_out.mp4" TargetMode="External"/><Relationship Id="rId1714" Type="http://schemas.openxmlformats.org/officeDocument/2006/relationships/hyperlink" Target="result/&#12497;&#12527;&#12503;&#12525;2020%20-%20&#25237;&#29699;&#35299;&#26512;%20-%202020-08-24%2013-02-04-04_ball.txt" TargetMode="External"/><Relationship Id="rId1921" Type="http://schemas.openxmlformats.org/officeDocument/2006/relationships/hyperlink" Target="out/&#12497;&#12527;&#12503;&#12525;2020%20-%20&#25237;&#29699;&#35299;&#26512;%20-%202020-08-26%2021-17-48-06_out.mp4" TargetMode="External"/><Relationship Id="rId3679" Type="http://schemas.openxmlformats.org/officeDocument/2006/relationships/hyperlink" Target="out/&#12497;&#12527;&#12503;&#12525;2020%20-%20&#25237;&#29699;&#35299;&#26512;%20-%202020-10-23%2021-49-13-04_out.mp4" TargetMode="External"/><Relationship Id="rId2488" Type="http://schemas.openxmlformats.org/officeDocument/2006/relationships/hyperlink" Target="result/&#12497;&#12527;&#12503;&#12525;2020%20-%20&#25237;&#29699;&#35299;&#26512;%20-%202020-08-29%2015-46-34-02_ball.txt" TargetMode="External"/><Relationship Id="rId1297" Type="http://schemas.openxmlformats.org/officeDocument/2006/relationships/hyperlink" Target="out/&#12497;&#12527;&#12503;&#12525;2020%20-%20&#25237;&#29699;&#35299;&#26512;%20-%202020-08-24%2012-25-33-09_out.mp4" TargetMode="External"/><Relationship Id="rId2695" Type="http://schemas.openxmlformats.org/officeDocument/2006/relationships/hyperlink" Target="out/&#12497;&#12527;&#12503;&#12525;2020%20-%20&#25237;&#29699;&#35299;&#26512;%20-%202020-08-29%2015-58-43-06_out.mp4" TargetMode="External"/><Relationship Id="rId3539" Type="http://schemas.openxmlformats.org/officeDocument/2006/relationships/hyperlink" Target="out/&#12497;&#12527;&#12503;&#12525;2020%20-%20&#25237;&#29699;&#35299;&#26512;%20-%202020-10-04%2012-37-58-03_out.mp4" TargetMode="External"/><Relationship Id="rId667" Type="http://schemas.openxmlformats.org/officeDocument/2006/relationships/hyperlink" Target="out/&#12497;&#12527;&#12503;&#12525;2020%20-%20&#25237;&#29699;&#35299;&#26512;%20-%202020-08-23%2016-09-58-05_out.mp4" TargetMode="External"/><Relationship Id="rId874" Type="http://schemas.openxmlformats.org/officeDocument/2006/relationships/hyperlink" Target="result/&#12497;&#12527;&#12503;&#12525;2020%20-%20&#25237;&#29699;&#35299;&#26512;%20-%202020-08-23%2016-30-55-08_ball.txt" TargetMode="External"/><Relationship Id="rId2348" Type="http://schemas.openxmlformats.org/officeDocument/2006/relationships/hyperlink" Target="result/&#12497;&#12527;&#12503;&#12525;2020%20-%20&#25237;&#29699;&#35299;&#26512;%20-%202020-08-29%2009-44-23-03_ball.txt" TargetMode="External"/><Relationship Id="rId2555" Type="http://schemas.openxmlformats.org/officeDocument/2006/relationships/hyperlink" Target="out/&#12497;&#12527;&#12503;&#12525;2020%20-%20&#25237;&#29699;&#35299;&#26512;%20-%202020-08-29%2015-50-19-06_out.mp4" TargetMode="External"/><Relationship Id="rId2762" Type="http://schemas.openxmlformats.org/officeDocument/2006/relationships/hyperlink" Target="result/&#12497;&#12527;&#12503;&#12525;2020%20-%20&#25237;&#29699;&#35299;&#26512;%20-%202020-08-29%2016-06-51-09_ball.txt" TargetMode="External"/><Relationship Id="rId3606" Type="http://schemas.openxmlformats.org/officeDocument/2006/relationships/hyperlink" Target="result/&#12497;&#12527;&#12503;&#12525;2020%20-%20&#25237;&#29699;&#35299;&#26512;%20-%202020-10-23%2021-41-59-07_ball.txt" TargetMode="External"/><Relationship Id="rId527" Type="http://schemas.openxmlformats.org/officeDocument/2006/relationships/hyperlink" Target="out/&#12497;&#12527;&#12503;&#12525;2020%20-%20&#25237;&#29699;&#35299;&#26512;%20-%202020-08-23%2015-54-48-04_out.mp4" TargetMode="External"/><Relationship Id="rId734" Type="http://schemas.openxmlformats.org/officeDocument/2006/relationships/hyperlink" Target="result/&#12497;&#12527;&#12503;&#12525;2020%20-%20&#25237;&#29699;&#35299;&#26512;%20-%202020-08-23%2016-13-55-08_ball.txt" TargetMode="External"/><Relationship Id="rId941" Type="http://schemas.openxmlformats.org/officeDocument/2006/relationships/hyperlink" Target="out/&#12497;&#12527;&#12503;&#12525;2020%20-%20&#25237;&#29699;&#35299;&#26512;%20-%202020-08-24%2011-23-23-03_out.mp4" TargetMode="External"/><Relationship Id="rId1157" Type="http://schemas.openxmlformats.org/officeDocument/2006/relationships/hyperlink" Target="out/&#12497;&#12527;&#12503;&#12525;2020%20-%20&#25237;&#29699;&#35299;&#26512;%20-%202020-08-24%2012-10-03-02_out.mp4" TargetMode="External"/><Relationship Id="rId1364" Type="http://schemas.openxmlformats.org/officeDocument/2006/relationships/hyperlink" Target="result/&#12497;&#12527;&#12503;&#12525;2020%20-%20&#25237;&#29699;&#35299;&#26512;%20-%202020-08-24%2012-33-48-03_ball.txt" TargetMode="External"/><Relationship Id="rId1571" Type="http://schemas.openxmlformats.org/officeDocument/2006/relationships/hyperlink" Target="out/&#12497;&#12527;&#12503;&#12525;2020%20-%20&#25237;&#29699;&#35299;&#26512;%20-%202020-08-24%2012-47-45-09_out.mp4" TargetMode="External"/><Relationship Id="rId2208" Type="http://schemas.openxmlformats.org/officeDocument/2006/relationships/hyperlink" Target="result/&#12497;&#12527;&#12503;&#12525;2020%20-%20&#25237;&#29699;&#35299;&#26512;%20-%202020-08-28%2022-34-32-02_ball.txt" TargetMode="External"/><Relationship Id="rId2415" Type="http://schemas.openxmlformats.org/officeDocument/2006/relationships/hyperlink" Target="out/&#12497;&#12527;&#12503;&#12525;2020%20-%20&#25237;&#29699;&#35299;&#26512;%20-%202020-08-29%2009-49-52-07_out.mp4" TargetMode="External"/><Relationship Id="rId2622" Type="http://schemas.openxmlformats.org/officeDocument/2006/relationships/hyperlink" Target="result/&#12497;&#12527;&#12503;&#12525;2020%20-%20&#25237;&#29699;&#35299;&#26512;%20-%202020-08-29%2015-53-40-09_ball.txt" TargetMode="External"/><Relationship Id="rId70" Type="http://schemas.openxmlformats.org/officeDocument/2006/relationships/hyperlink" Target="result/&#12497;&#12527;&#12503;&#12525;2020%20-%20&#25237;&#29699;&#35299;&#26512;%20-%202020-08-23%2011-12-45-04_ball.txt" TargetMode="External"/><Relationship Id="rId801" Type="http://schemas.openxmlformats.org/officeDocument/2006/relationships/hyperlink" Target="out/&#12497;&#12527;&#12503;&#12525;2020%20-%20&#25237;&#29699;&#35299;&#26512;%20-%202020-08-23%2016-26-58-02_out.mp4" TargetMode="External"/><Relationship Id="rId1017" Type="http://schemas.openxmlformats.org/officeDocument/2006/relationships/hyperlink" Target="out/&#12497;&#12527;&#12503;&#12525;2020%20-%20&#25237;&#29699;&#35299;&#26512;%20-%202020-08-24%2012-01-04-03_out.mp4" TargetMode="External"/><Relationship Id="rId1224" Type="http://schemas.openxmlformats.org/officeDocument/2006/relationships/hyperlink" Target="result/&#12497;&#12527;&#12503;&#12525;2020%20-%20&#25237;&#29699;&#35299;&#26512;%20-%202020-08-24%2012-21-33-02_ball.txt" TargetMode="External"/><Relationship Id="rId1431" Type="http://schemas.openxmlformats.org/officeDocument/2006/relationships/hyperlink" Target="out/&#12497;&#12527;&#12503;&#12525;2020%20-%20&#25237;&#29699;&#35299;&#26512;%20-%202020-08-24%2012-38-24-07_out.mp4" TargetMode="External"/><Relationship Id="rId1669" Type="http://schemas.openxmlformats.org/officeDocument/2006/relationships/hyperlink" Target="out/&#12497;&#12527;&#12503;&#12525;2020%20-%20&#25237;&#29699;&#35299;&#26512;%20-%202020-08-24%2012-58-52-01_out.mp4" TargetMode="External"/><Relationship Id="rId1876" Type="http://schemas.openxmlformats.org/officeDocument/2006/relationships/hyperlink" Target="result/&#12497;&#12527;&#12503;&#12525;2020%20-%20&#25237;&#29699;&#35299;&#26512;%20-%202020-08-24%2013-20-06-03_ball.txt" TargetMode="External"/><Relationship Id="rId2927" Type="http://schemas.openxmlformats.org/officeDocument/2006/relationships/hyperlink" Target="out/&#12497;&#12527;&#12503;&#12525;2020%20-%20&#25237;&#29699;&#35299;&#26512;%20-%202020-09-15%2023-20-06-09_out.mp4" TargetMode="External"/><Relationship Id="rId3091" Type="http://schemas.openxmlformats.org/officeDocument/2006/relationships/hyperlink" Target="out/&#12497;&#12527;&#12503;&#12525;2020%20-%20&#25237;&#29699;&#35299;&#26512;%20-%202020-09-27%2012-16-50-08_out.mp4" TargetMode="External"/><Relationship Id="rId1529" Type="http://schemas.openxmlformats.org/officeDocument/2006/relationships/hyperlink" Target="out/&#12497;&#12527;&#12503;&#12525;2020%20-%20&#25237;&#29699;&#35299;&#26512;%20-%202020-08-24%2012-46-03-03_out.mp4" TargetMode="External"/><Relationship Id="rId1736" Type="http://schemas.openxmlformats.org/officeDocument/2006/relationships/hyperlink" Target="result/&#12497;&#12527;&#12503;&#12525;2020%20-%20&#25237;&#29699;&#35299;&#26512;%20-%202020-08-24%2013-03-51-05_ball.txt" TargetMode="External"/><Relationship Id="rId1943" Type="http://schemas.openxmlformats.org/officeDocument/2006/relationships/hyperlink" Target="out/&#12497;&#12527;&#12503;&#12525;2020%20-%20&#25237;&#29699;&#35299;&#26512;%20-%202020-08-26%2021-20-35-00_out.mp4" TargetMode="External"/><Relationship Id="rId3189" Type="http://schemas.openxmlformats.org/officeDocument/2006/relationships/hyperlink" Target="out/&#12497;&#12527;&#12503;&#12525;2020%20-%20&#25237;&#29699;&#35299;&#26512;%20-%202020-09-28%2022-44-58-07_out.mp4" TargetMode="External"/><Relationship Id="rId3396" Type="http://schemas.openxmlformats.org/officeDocument/2006/relationships/hyperlink" Target="result/&#12497;&#12527;&#12503;&#12525;2020%20-%20&#25237;&#29699;&#35299;&#26512;%20-%202020-10-04%2012-24-00-01_ball.txt" TargetMode="External"/><Relationship Id="rId28" Type="http://schemas.openxmlformats.org/officeDocument/2006/relationships/hyperlink" Target="result/&#12497;&#12527;&#12503;&#12525;2020%20-%20&#25237;&#29699;&#35299;&#26512;%20-%202020-08-23%2011-10-26-03_ball.txt" TargetMode="External"/><Relationship Id="rId1803" Type="http://schemas.openxmlformats.org/officeDocument/2006/relationships/hyperlink" Target="out/&#12497;&#12527;&#12503;&#12525;2020%20-%20&#25237;&#29699;&#35299;&#26512;%20-%202020-08-24%2013-09-18-09_out.mp4" TargetMode="External"/><Relationship Id="rId3049" Type="http://schemas.openxmlformats.org/officeDocument/2006/relationships/hyperlink" Target="out/&#12497;&#12527;&#12503;&#12525;2020%20-%20&#25237;&#29699;&#35299;&#26512;%20-%202020-09-27%2012-14-14-07_out.mp4" TargetMode="External"/><Relationship Id="rId3256" Type="http://schemas.openxmlformats.org/officeDocument/2006/relationships/hyperlink" Target="result/&#12497;&#12527;&#12503;&#12525;2020%20-%20&#25237;&#29699;&#35299;&#26512;%20-%202020-09-28%2022-50-09-00_ball.txt" TargetMode="External"/><Relationship Id="rId3463" Type="http://schemas.openxmlformats.org/officeDocument/2006/relationships/hyperlink" Target="out/&#12497;&#12527;&#12503;&#12525;2020%20-%20&#25237;&#29699;&#35299;&#26512;%20-%202020-10-04%2012-29-40-05_out.mp4" TargetMode="External"/><Relationship Id="rId177" Type="http://schemas.openxmlformats.org/officeDocument/2006/relationships/hyperlink" Target="out/&#12497;&#12527;&#12503;&#12525;2020%20-%20&#25237;&#29699;&#35299;&#26512;%20-%202020-08-23%2014-04-47-08_out.mp4" TargetMode="External"/><Relationship Id="rId384" Type="http://schemas.openxmlformats.org/officeDocument/2006/relationships/hyperlink" Target="result/&#12497;&#12527;&#12503;&#12525;2020%20-%20&#25237;&#29699;&#35299;&#26512;%20-%202020-08-23%2014-27-07-02_ball.txt" TargetMode="External"/><Relationship Id="rId591" Type="http://schemas.openxmlformats.org/officeDocument/2006/relationships/hyperlink" Target="out/&#12497;&#12527;&#12503;&#12525;2020%20-%20&#25237;&#29699;&#35299;&#26512;%20-%202020-08-23%2016-04-57-07_out.mp4" TargetMode="External"/><Relationship Id="rId2065" Type="http://schemas.openxmlformats.org/officeDocument/2006/relationships/hyperlink" Target="out/&#12497;&#12527;&#12503;&#12525;2020%20-%20&#25237;&#29699;&#35299;&#26512;%20-%202020-08-27%2018-19-19-01_out.mp4" TargetMode="External"/><Relationship Id="rId2272" Type="http://schemas.openxmlformats.org/officeDocument/2006/relationships/hyperlink" Target="result/&#12497;&#12527;&#12503;&#12525;2020%20-%20&#25237;&#29699;&#35299;&#26512;%20-%202020-08-29%2009-37-40-04_ball.txt" TargetMode="External"/><Relationship Id="rId3116" Type="http://schemas.openxmlformats.org/officeDocument/2006/relationships/hyperlink" Target="result/&#12497;&#12527;&#12503;&#12525;2020%20-%20&#25237;&#29699;&#35299;&#26512;%20-%202020-09-27%2012-19-42-00_ball.txt" TargetMode="External"/><Relationship Id="rId3670" Type="http://schemas.openxmlformats.org/officeDocument/2006/relationships/hyperlink" Target="result/&#12497;&#12527;&#12503;&#12525;2020%20-%20&#25237;&#29699;&#35299;&#26512;%20-%202020-10-23%2021-47-23-09_ball.txt" TargetMode="External"/><Relationship Id="rId244" Type="http://schemas.openxmlformats.org/officeDocument/2006/relationships/hyperlink" Target="result/&#12497;&#12527;&#12503;&#12525;2020%20-%20&#25237;&#29699;&#35299;&#26512;%20-%202020-08-23%2014-18-29-01_ball.txt" TargetMode="External"/><Relationship Id="rId689" Type="http://schemas.openxmlformats.org/officeDocument/2006/relationships/hyperlink" Target="out/&#12497;&#12527;&#12503;&#12525;2020%20-%20&#25237;&#29699;&#35299;&#26512;%20-%202020-08-23%2016-11-33-06_out.mp4" TargetMode="External"/><Relationship Id="rId896" Type="http://schemas.openxmlformats.org/officeDocument/2006/relationships/hyperlink" Target="result/&#12497;&#12527;&#12503;&#12525;2020%20-%20&#25237;&#29699;&#35299;&#26512;%20-%202020-08-23%2016-32-07-09_ball.txt" TargetMode="External"/><Relationship Id="rId1081" Type="http://schemas.openxmlformats.org/officeDocument/2006/relationships/hyperlink" Target="out/&#12497;&#12527;&#12503;&#12525;2020%20-%20&#25237;&#29699;&#35299;&#26512;%20-%202020-08-24%2012-04-51-06_out.mp4" TargetMode="External"/><Relationship Id="rId2577" Type="http://schemas.openxmlformats.org/officeDocument/2006/relationships/hyperlink" Target="out/&#12497;&#12527;&#12503;&#12525;2020%20-%20&#25237;&#29699;&#35299;&#26512;%20-%202020-08-29%2015-51-26-07_out.mp4" TargetMode="External"/><Relationship Id="rId2784" Type="http://schemas.openxmlformats.org/officeDocument/2006/relationships/hyperlink" Target="result/&#12497;&#12527;&#12503;&#12525;2020%20-%20&#25237;&#29699;&#35299;&#26512;%20-%202020-09-08%2023-39-02-00_ball.txt" TargetMode="External"/><Relationship Id="rId3323" Type="http://schemas.openxmlformats.org/officeDocument/2006/relationships/hyperlink" Target="out/&#12497;&#12527;&#12503;&#12525;2020%20-%20&#25237;&#29699;&#35299;&#26512;%20-%202020-09-28%2022-53-54-04_out.mp4" TargetMode="External"/><Relationship Id="rId3530" Type="http://schemas.openxmlformats.org/officeDocument/2006/relationships/hyperlink" Target="result/&#12497;&#12527;&#12503;&#12525;2020%20-%20&#25237;&#29699;&#35299;&#26512;%20-%202020-10-04%2012-34-25-08_ball.txt" TargetMode="External"/><Relationship Id="rId3628" Type="http://schemas.openxmlformats.org/officeDocument/2006/relationships/hyperlink" Target="result/&#12497;&#12527;&#12503;&#12525;2020%20-%20&#25237;&#29699;&#35299;&#26512;%20-%202020-10-23%2021-43-52-08_ball.txt" TargetMode="External"/><Relationship Id="rId451" Type="http://schemas.openxmlformats.org/officeDocument/2006/relationships/hyperlink" Target="out/&#12497;&#12527;&#12503;&#12525;2020%20-%20&#25237;&#29699;&#35299;&#26512;%20-%202020-08-23%2015-49-19-06_out.mp4" TargetMode="External"/><Relationship Id="rId549" Type="http://schemas.openxmlformats.org/officeDocument/2006/relationships/hyperlink" Target="out/&#12497;&#12527;&#12503;&#12525;2020%20-%20&#25237;&#29699;&#35299;&#26512;%20-%202020-08-23%2015-56-09-06_out.mp4" TargetMode="External"/><Relationship Id="rId756" Type="http://schemas.openxmlformats.org/officeDocument/2006/relationships/hyperlink" Target="result/&#12497;&#12527;&#12503;&#12525;2020%20-%20&#25237;&#29699;&#35299;&#26512;%20-%202020-08-23%2016-15-07-09_ball.txt" TargetMode="External"/><Relationship Id="rId1179" Type="http://schemas.openxmlformats.org/officeDocument/2006/relationships/hyperlink" Target="out/&#12497;&#12527;&#12503;&#12525;2020%20-%20&#25237;&#29699;&#35299;&#26512;%20-%202020-08-24%2012-11-18-03_out.mp4" TargetMode="External"/><Relationship Id="rId1386" Type="http://schemas.openxmlformats.org/officeDocument/2006/relationships/hyperlink" Target="result/&#12497;&#12527;&#12503;&#12525;2020%20-%20&#25237;&#29699;&#35299;&#26512;%20-%202020-08-24%2012-35-33-04_ball.txt" TargetMode="External"/><Relationship Id="rId1593" Type="http://schemas.openxmlformats.org/officeDocument/2006/relationships/hyperlink" Target="out/&#12497;&#12527;&#12503;&#12525;2020%20-%20&#25237;&#29699;&#35299;&#26512;%20-%202020-08-24%2012-50-30-03_out.mp4" TargetMode="External"/><Relationship Id="rId2132" Type="http://schemas.openxmlformats.org/officeDocument/2006/relationships/hyperlink" Target="result/&#12497;&#12527;&#12503;&#12525;2020%20-%20&#25237;&#29699;&#35299;&#26512;%20-%202020-08-27%2018-24-30-04_ball.txt" TargetMode="External"/><Relationship Id="rId2437" Type="http://schemas.openxmlformats.org/officeDocument/2006/relationships/hyperlink" Target="out/&#12497;&#12527;&#12503;&#12525;2020%20-%20&#25237;&#29699;&#35299;&#26512;%20-%202020-08-29%2015-42-43-08_out.mp4" TargetMode="External"/><Relationship Id="rId2991" Type="http://schemas.openxmlformats.org/officeDocument/2006/relationships/hyperlink" Target="out/&#12497;&#12527;&#12503;&#12525;2020%20-%20&#25237;&#29699;&#35299;&#26512;%20-%202020-09-27%2012-10-22-08_out.mp4" TargetMode="External"/><Relationship Id="rId104" Type="http://schemas.openxmlformats.org/officeDocument/2006/relationships/hyperlink" Target="result/&#12497;&#12527;&#12503;&#12525;2020%20-%20&#25237;&#29699;&#35299;&#26512;%20-%202020-08-23%2011-15-09-01_ball.txt" TargetMode="External"/><Relationship Id="rId311" Type="http://schemas.openxmlformats.org/officeDocument/2006/relationships/hyperlink" Target="out/&#12497;&#12527;&#12503;&#12525;2020%20-%20&#25237;&#29699;&#35299;&#26512;%20-%202020-08-23%2014-22-38-05_out.mp4" TargetMode="External"/><Relationship Id="rId409" Type="http://schemas.openxmlformats.org/officeDocument/2006/relationships/hyperlink" Target="out/&#12497;&#12527;&#12503;&#12525;2020%20-%20&#25237;&#29699;&#35299;&#26512;%20-%202020-08-23%2015-47-01-05_out.mp4" TargetMode="External"/><Relationship Id="rId963" Type="http://schemas.openxmlformats.org/officeDocument/2006/relationships/hyperlink" Target="out/&#12497;&#12527;&#12503;&#12525;2020%20-%20&#25237;&#29699;&#35299;&#26512;%20-%202020-08-24%2011-24-36-04_out.mp4" TargetMode="External"/><Relationship Id="rId1039" Type="http://schemas.openxmlformats.org/officeDocument/2006/relationships/hyperlink" Target="out/&#12497;&#12527;&#12503;&#12525;2020%20-%20&#25237;&#29699;&#35299;&#26512;%20-%202020-08-24%2012-02-12-05_out.mp4" TargetMode="External"/><Relationship Id="rId1246" Type="http://schemas.openxmlformats.org/officeDocument/2006/relationships/hyperlink" Target="result/&#12497;&#12527;&#12503;&#12525;2020%20-%20&#25237;&#29699;&#35299;&#26512;%20-%202020-08-24%2012-22-44-03_ball.txt" TargetMode="External"/><Relationship Id="rId1898" Type="http://schemas.openxmlformats.org/officeDocument/2006/relationships/hyperlink" Target="result/&#12497;&#12527;&#12503;&#12525;2020%20-%20&#25237;&#29699;&#35299;&#26512;%20-%202020-08-26%2021-15-29-04_ball.txt" TargetMode="External"/><Relationship Id="rId2644" Type="http://schemas.openxmlformats.org/officeDocument/2006/relationships/hyperlink" Target="result/&#12497;&#12527;&#12503;&#12525;2020%20-%20&#25237;&#29699;&#35299;&#26512;%20-%202020-08-29%2015-56-35-00_ball.txt" TargetMode="External"/><Relationship Id="rId2851" Type="http://schemas.openxmlformats.org/officeDocument/2006/relationships/hyperlink" Target="out/&#12497;&#12527;&#12503;&#12525;2020%20-%20&#25237;&#29699;&#35299;&#26512;%20-%202020-09-15%2023-15-41-03_out.mp4" TargetMode="External"/><Relationship Id="rId2949" Type="http://schemas.openxmlformats.org/officeDocument/2006/relationships/hyperlink" Target="out/&#12497;&#12527;&#12503;&#12525;2020%20-%20&#25237;&#29699;&#35299;&#26512;%20-%202020-09-15%2023-21-40-10_out.mp4" TargetMode="External"/><Relationship Id="rId92" Type="http://schemas.openxmlformats.org/officeDocument/2006/relationships/hyperlink" Target="result/&#12497;&#12527;&#12503;&#12525;2020%20-%20&#25237;&#29699;&#35299;&#26512;%20-%202020-08-23%2011-13-59-05_ball.txt" TargetMode="External"/><Relationship Id="rId616" Type="http://schemas.openxmlformats.org/officeDocument/2006/relationships/hyperlink" Target="result/&#12497;&#12527;&#12503;&#12525;2020%20-%20&#25237;&#29699;&#35299;&#26512;%20-%202020-08-23%2016-06-08-09_ball.txt" TargetMode="External"/><Relationship Id="rId823" Type="http://schemas.openxmlformats.org/officeDocument/2006/relationships/hyperlink" Target="out/&#12497;&#12527;&#12503;&#12525;2020%20-%20&#25237;&#29699;&#35299;&#26512;%20-%202020-08-23%2016-28-07-03_out.mp4" TargetMode="External"/><Relationship Id="rId1453" Type="http://schemas.openxmlformats.org/officeDocument/2006/relationships/hyperlink" Target="out/&#12497;&#12527;&#12503;&#12525;2020%20-%20&#25237;&#29699;&#35299;&#26512;%20-%202020-08-24%2012-39-57-08_out.mp4" TargetMode="External"/><Relationship Id="rId1660" Type="http://schemas.openxmlformats.org/officeDocument/2006/relationships/hyperlink" Target="result/&#12497;&#12527;&#12503;&#12525;2020%20-%20&#25237;&#29699;&#35299;&#26512;%20-%202020-08-24%2012-55-39-06_ball.txt" TargetMode="External"/><Relationship Id="rId1758" Type="http://schemas.openxmlformats.org/officeDocument/2006/relationships/hyperlink" Target="result/&#12497;&#12527;&#12503;&#12525;2020%20-%20&#25237;&#29699;&#35299;&#26512;%20-%202020-08-24%2013-05-36-06_ball.txt" TargetMode="External"/><Relationship Id="rId2504" Type="http://schemas.openxmlformats.org/officeDocument/2006/relationships/hyperlink" Target="result/&#12497;&#12527;&#12503;&#12525;2020%20-%20&#25237;&#29699;&#35299;&#26512;%20-%202020-08-29%2015-48-09-00_ball.txt" TargetMode="External"/><Relationship Id="rId2711" Type="http://schemas.openxmlformats.org/officeDocument/2006/relationships/hyperlink" Target="out/&#12497;&#12527;&#12503;&#12525;2020%20-%20&#25237;&#29699;&#35299;&#26512;%20-%202020-08-29%2016-00-15-04_out.mp4" TargetMode="External"/><Relationship Id="rId2809" Type="http://schemas.openxmlformats.org/officeDocument/2006/relationships/hyperlink" Target="out/&#12497;&#12527;&#12503;&#12525;2020%20-%20&#25237;&#29699;&#35299;&#26512;%20-%202020-09-15%2023-12-43-03_out.mp4" TargetMode="External"/><Relationship Id="rId1106" Type="http://schemas.openxmlformats.org/officeDocument/2006/relationships/hyperlink" Target="result/&#12497;&#12527;&#12503;&#12525;2020%20-%20&#25237;&#29699;&#35299;&#26512;%20-%202020-08-24%2012-06-16-08_ball.txt" TargetMode="External"/><Relationship Id="rId1313" Type="http://schemas.openxmlformats.org/officeDocument/2006/relationships/hyperlink" Target="out/&#12497;&#12527;&#12503;&#12525;2020%20-%20&#25237;&#29699;&#35299;&#26512;%20-%202020-08-24%2012-26-53-07_out.mp4" TargetMode="External"/><Relationship Id="rId1520" Type="http://schemas.openxmlformats.org/officeDocument/2006/relationships/hyperlink" Target="result/&#12497;&#12527;&#12503;&#12525;2020%20-%20&#25237;&#29699;&#35299;&#26512;%20-%202020-08-24%2012-44-26-11_ball.txt" TargetMode="External"/><Relationship Id="rId1965" Type="http://schemas.openxmlformats.org/officeDocument/2006/relationships/hyperlink" Target="out/&#12497;&#12527;&#12503;&#12525;2020%20-%20&#25237;&#29699;&#35299;&#26512;%20-%202020-08-26%2021-30-58-01_out.mp4" TargetMode="External"/><Relationship Id="rId3180" Type="http://schemas.openxmlformats.org/officeDocument/2006/relationships/hyperlink" Target="result/&#12497;&#12527;&#12503;&#12525;2020%20-%20&#25237;&#29699;&#35299;&#26512;%20-%202020-09-28%2022-44-58-02_ball.txt" TargetMode="External"/><Relationship Id="rId1618" Type="http://schemas.openxmlformats.org/officeDocument/2006/relationships/hyperlink" Target="result/&#12497;&#12527;&#12503;&#12525;2020%20-%20&#25237;&#29699;&#35299;&#26512;%20-%202020-08-24%2012-52-05-05_ball.txt" TargetMode="External"/><Relationship Id="rId1825" Type="http://schemas.openxmlformats.org/officeDocument/2006/relationships/hyperlink" Target="out/&#12497;&#12527;&#12503;&#12525;2020%20-%20&#25237;&#29699;&#35299;&#26512;%20-%202020-08-24%2013-14-19-07_out.mp4" TargetMode="External"/><Relationship Id="rId3040" Type="http://schemas.openxmlformats.org/officeDocument/2006/relationships/hyperlink" Target="result/&#12497;&#12527;&#12503;&#12525;2020%20-%20&#25237;&#29699;&#35299;&#26512;%20-%202020-09-27%2012-14-14-02_ball.txt" TargetMode="External"/><Relationship Id="rId3278" Type="http://schemas.openxmlformats.org/officeDocument/2006/relationships/hyperlink" Target="result/&#12497;&#12527;&#12503;&#12525;2020%20-%20&#25237;&#29699;&#35299;&#26512;%20-%202020-09-28%2022-51-15-01_ball.txt" TargetMode="External"/><Relationship Id="rId3485" Type="http://schemas.openxmlformats.org/officeDocument/2006/relationships/hyperlink" Target="out/&#12497;&#12527;&#12503;&#12525;2020%20-%20&#25237;&#29699;&#35299;&#26512;%20-%202020-10-04%2012-31-02-06_out.mp4" TargetMode="External"/><Relationship Id="rId3692" Type="http://schemas.openxmlformats.org/officeDocument/2006/relationships/hyperlink" Target="result/&#12497;&#12527;&#12503;&#12525;2020%20-%20&#25237;&#29699;&#35299;&#26512;%20-%202020-10-23%2021-54-50-00_ball.txt" TargetMode="External"/><Relationship Id="rId199" Type="http://schemas.openxmlformats.org/officeDocument/2006/relationships/hyperlink" Target="out/&#12497;&#12527;&#12503;&#12525;2020%20-%20&#25237;&#29699;&#35299;&#26512;%20-%202020-08-23%2014-05-50-09_out.mp4" TargetMode="External"/><Relationship Id="rId2087" Type="http://schemas.openxmlformats.org/officeDocument/2006/relationships/hyperlink" Target="out/&#12497;&#12527;&#12503;&#12525;2020%20-%20&#25237;&#29699;&#35299;&#26512;%20-%202020-08-27%2018-21-04-02_out.mp4" TargetMode="External"/><Relationship Id="rId2294" Type="http://schemas.openxmlformats.org/officeDocument/2006/relationships/hyperlink" Target="result/&#12497;&#12527;&#12503;&#12525;2020%20-%20&#25237;&#29699;&#35299;&#26512;%20-%202020-08-29%2009-39-15-05_ball.txt" TargetMode="External"/><Relationship Id="rId3138" Type="http://schemas.openxmlformats.org/officeDocument/2006/relationships/hyperlink" Target="result/&#12497;&#12527;&#12503;&#12525;2020%20-%20&#25237;&#29699;&#35299;&#26512;%20-%202020-09-28%2022-42-08-01_ball.txt" TargetMode="External"/><Relationship Id="rId3345" Type="http://schemas.openxmlformats.org/officeDocument/2006/relationships/hyperlink" Target="out/&#12497;&#12527;&#12503;&#12525;2020%20-%20&#25237;&#29699;&#35299;&#26512;%20-%202020-09-28%2022-55-36-05_out.mp4" TargetMode="External"/><Relationship Id="rId3552" Type="http://schemas.openxmlformats.org/officeDocument/2006/relationships/hyperlink" Target="result/&#12497;&#12527;&#12503;&#12525;2020%20-%20&#25237;&#29699;&#35299;&#26512;%20-%202020-10-04%2012-38-58-00_ball.txt" TargetMode="External"/><Relationship Id="rId266" Type="http://schemas.openxmlformats.org/officeDocument/2006/relationships/hyperlink" Target="result/&#12497;&#12527;&#12503;&#12525;2020%20-%20&#25237;&#29699;&#35299;&#26512;%20-%202020-08-23%2014-19-33-02_ball.txt" TargetMode="External"/><Relationship Id="rId473" Type="http://schemas.openxmlformats.org/officeDocument/2006/relationships/hyperlink" Target="out/&#12497;&#12527;&#12503;&#12525;2020%20-%20&#25237;&#29699;&#35299;&#26512;%20-%202020-08-23%2015-51-08-07_out.mp4" TargetMode="External"/><Relationship Id="rId680" Type="http://schemas.openxmlformats.org/officeDocument/2006/relationships/hyperlink" Target="result/&#12497;&#12527;&#12503;&#12525;2020%20-%20&#25237;&#29699;&#35299;&#26512;%20-%202020-08-23%2016-11-33-01_ball.txt" TargetMode="External"/><Relationship Id="rId2154" Type="http://schemas.openxmlformats.org/officeDocument/2006/relationships/hyperlink" Target="result/&#12497;&#12527;&#12503;&#12525;2020%20-%20&#25237;&#29699;&#35299;&#26512;%20-%202020-08-27%2018-26-47-05_ball.txt" TargetMode="External"/><Relationship Id="rId2361" Type="http://schemas.openxmlformats.org/officeDocument/2006/relationships/hyperlink" Target="out/&#12497;&#12527;&#12503;&#12525;2020%20-%20&#25237;&#29699;&#35299;&#26512;%20-%202020-08-29%2009-46-05-00_out.mp4" TargetMode="External"/><Relationship Id="rId2599" Type="http://schemas.openxmlformats.org/officeDocument/2006/relationships/hyperlink" Target="out/&#12497;&#12527;&#12503;&#12525;2020%20-%20&#25237;&#29699;&#35299;&#26512;%20-%202020-08-29%2015-52-32-08_out.mp4" TargetMode="External"/><Relationship Id="rId3205" Type="http://schemas.openxmlformats.org/officeDocument/2006/relationships/hyperlink" Target="out/&#12497;&#12527;&#12503;&#12525;2020%20-%20&#25237;&#29699;&#35299;&#26512;%20-%202020-09-28%2022-46-07-05_out.mp4" TargetMode="External"/><Relationship Id="rId3412" Type="http://schemas.openxmlformats.org/officeDocument/2006/relationships/hyperlink" Target="result/&#12497;&#12527;&#12503;&#12525;2020%20-%20&#25237;&#29699;&#35299;&#26512;%20-%202020-10-04%2012-24-00-09_ball.txt" TargetMode="External"/><Relationship Id="rId126" Type="http://schemas.openxmlformats.org/officeDocument/2006/relationships/hyperlink" Target="result/&#12497;&#12527;&#12503;&#12525;2020%20-%20&#25237;&#29699;&#35299;&#26512;%20-%202020-08-23%2011-16-20-02_ball.txt" TargetMode="External"/><Relationship Id="rId333" Type="http://schemas.openxmlformats.org/officeDocument/2006/relationships/hyperlink" Target="out/&#12497;&#12527;&#12503;&#12525;2020%20-%20&#25237;&#29699;&#35299;&#26512;%20-%202020-08-23%2014-23-42-07_out.mp4" TargetMode="External"/><Relationship Id="rId540" Type="http://schemas.openxmlformats.org/officeDocument/2006/relationships/hyperlink" Target="result/&#12497;&#12527;&#12503;&#12525;2020%20-%20&#25237;&#29699;&#35299;&#26512;%20-%202020-08-23%2015-56-09-01_ball.txt" TargetMode="External"/><Relationship Id="rId778" Type="http://schemas.openxmlformats.org/officeDocument/2006/relationships/hyperlink" Target="result/&#12497;&#12527;&#12503;&#12525;2020%20-%20&#25237;&#29699;&#35299;&#26512;%20-%202020-08-23%2016-25-48-00_ball.txt" TargetMode="External"/><Relationship Id="rId985" Type="http://schemas.openxmlformats.org/officeDocument/2006/relationships/hyperlink" Target="out/&#12497;&#12527;&#12503;&#12525;2020%20-%20&#25237;&#29699;&#35299;&#26512;%20-%202020-08-24%2011-25-48-05_out.mp4" TargetMode="External"/><Relationship Id="rId1170" Type="http://schemas.openxmlformats.org/officeDocument/2006/relationships/hyperlink" Target="result/&#12497;&#12527;&#12503;&#12525;2020%20-%20&#25237;&#29699;&#35299;&#26512;%20-%202020-08-24%2012-10-03-08_ball.txt" TargetMode="External"/><Relationship Id="rId2014" Type="http://schemas.openxmlformats.org/officeDocument/2006/relationships/hyperlink" Target="result/&#12497;&#12527;&#12503;&#12525;2020%20-%20&#25237;&#29699;&#35299;&#26512;%20-%202020-08-27%2018-14-40-05_ball.txt" TargetMode="External"/><Relationship Id="rId2221" Type="http://schemas.openxmlformats.org/officeDocument/2006/relationships/hyperlink" Target="out/&#12497;&#12527;&#12503;&#12525;2020%20-%20&#25237;&#29699;&#35299;&#26512;%20-%202020-08-28%2022-34-32-09_out.mp4" TargetMode="External"/><Relationship Id="rId2459" Type="http://schemas.openxmlformats.org/officeDocument/2006/relationships/hyperlink" Target="out/&#12497;&#12527;&#12503;&#12525;2020%20-%20&#25237;&#29699;&#35299;&#26512;%20-%202020-08-29%2015-44-12-09_out.mp4" TargetMode="External"/><Relationship Id="rId2666" Type="http://schemas.openxmlformats.org/officeDocument/2006/relationships/hyperlink" Target="result/&#12497;&#12527;&#12503;&#12525;2020%20-%20&#25237;&#29699;&#35299;&#26512;%20-%202020-08-29%2015-57-36-01_ball.txt" TargetMode="External"/><Relationship Id="rId2873" Type="http://schemas.openxmlformats.org/officeDocument/2006/relationships/hyperlink" Target="out/&#12497;&#12527;&#12503;&#12525;2020%20-%20&#25237;&#29699;&#35299;&#26512;%20-%202020-09-15%2023-16-56-03_out.mp4" TargetMode="External"/><Relationship Id="rId638" Type="http://schemas.openxmlformats.org/officeDocument/2006/relationships/hyperlink" Target="result/&#12497;&#12527;&#12503;&#12525;2020%20-%20&#25237;&#29699;&#35299;&#26512;%20-%202020-08-23%2016-08-46-00_ball.txt" TargetMode="External"/><Relationship Id="rId845" Type="http://schemas.openxmlformats.org/officeDocument/2006/relationships/hyperlink" Target="out/&#12497;&#12527;&#12503;&#12525;2020%20-%20&#25237;&#29699;&#35299;&#26512;%20-%202020-08-23%2016-29-37-04_out.mp4" TargetMode="External"/><Relationship Id="rId1030" Type="http://schemas.openxmlformats.org/officeDocument/2006/relationships/hyperlink" Target="result/&#12497;&#12527;&#12503;&#12525;2020%20-%20&#25237;&#29699;&#35299;&#26512;%20-%202020-08-24%2012-02-12-00_ball.txt" TargetMode="External"/><Relationship Id="rId1268" Type="http://schemas.openxmlformats.org/officeDocument/2006/relationships/hyperlink" Target="result/&#12497;&#12527;&#12503;&#12525;2020%20-%20&#25237;&#29699;&#35299;&#26512;%20-%202020-08-24%2012-24-03-04_ball.txt" TargetMode="External"/><Relationship Id="rId1475" Type="http://schemas.openxmlformats.org/officeDocument/2006/relationships/hyperlink" Target="out/&#12497;&#12527;&#12503;&#12525;2020%20-%20&#25237;&#29699;&#35299;&#26512;%20-%202020-08-24%2012-41-25-09_out.mp4" TargetMode="External"/><Relationship Id="rId1682" Type="http://schemas.openxmlformats.org/officeDocument/2006/relationships/hyperlink" Target="result/&#12497;&#12527;&#12503;&#12525;2020%20-%20&#25237;&#29699;&#35299;&#26512;%20-%202020-08-24%2012-58-52-07_ball.txt" TargetMode="External"/><Relationship Id="rId2319" Type="http://schemas.openxmlformats.org/officeDocument/2006/relationships/hyperlink" Target="out/&#12497;&#12527;&#12503;&#12525;2020%20-%20&#25237;&#29699;&#35299;&#26512;%20-%202020-08-29%2009-41-06-08_out.mp4" TargetMode="External"/><Relationship Id="rId2526" Type="http://schemas.openxmlformats.org/officeDocument/2006/relationships/hyperlink" Target="result/&#12497;&#12527;&#12503;&#12525;2020%20-%20&#25237;&#29699;&#35299;&#26512;%20-%202020-08-29%2015-49-13-01_ball.txt" TargetMode="External"/><Relationship Id="rId2733" Type="http://schemas.openxmlformats.org/officeDocument/2006/relationships/hyperlink" Target="out/&#12497;&#12527;&#12503;&#12525;2020%20-%20&#25237;&#29699;&#35299;&#26512;%20-%202020-08-29%2016-01-23-05_out.mp4" TargetMode="External"/><Relationship Id="rId400" Type="http://schemas.openxmlformats.org/officeDocument/2006/relationships/hyperlink" Target="result/&#12497;&#12527;&#12503;&#12525;2020%20-%20&#25237;&#29699;&#35299;&#26512;%20-%202020-08-23%2015-47-01-00_ball.txt" TargetMode="External"/><Relationship Id="rId705" Type="http://schemas.openxmlformats.org/officeDocument/2006/relationships/hyperlink" Target="out/&#12497;&#12527;&#12503;&#12525;2020%20-%20&#25237;&#29699;&#35299;&#26512;%20-%202020-08-23%2016-12-41-04_out.mp4" TargetMode="External"/><Relationship Id="rId1128" Type="http://schemas.openxmlformats.org/officeDocument/2006/relationships/hyperlink" Target="result/&#12497;&#12527;&#12503;&#12525;2020%20-%20&#25237;&#29699;&#35299;&#26512;%20-%202020-08-24%2012-07-26-09_ball.txt" TargetMode="External"/><Relationship Id="rId1335" Type="http://schemas.openxmlformats.org/officeDocument/2006/relationships/hyperlink" Target="out/&#12497;&#12527;&#12503;&#12525;2020%20-%20&#25237;&#29699;&#35299;&#26512;%20-%202020-08-24%2012-28-05-09_out.mp4" TargetMode="External"/><Relationship Id="rId1542" Type="http://schemas.openxmlformats.org/officeDocument/2006/relationships/hyperlink" Target="result/&#12497;&#12527;&#12503;&#12525;2020%20-%20&#25237;&#29699;&#35299;&#26512;%20-%202020-08-24%2012-46-03-09_ball.txt" TargetMode="External"/><Relationship Id="rId1987" Type="http://schemas.openxmlformats.org/officeDocument/2006/relationships/hyperlink" Target="out/&#12497;&#12527;&#12503;&#12525;2020%20-%20&#25237;&#29699;&#35299;&#26512;%20-%202020-08-26%2021-35-18-02_out.mp4" TargetMode="External"/><Relationship Id="rId2940" Type="http://schemas.openxmlformats.org/officeDocument/2006/relationships/hyperlink" Target="result/&#12497;&#12527;&#12503;&#12525;2020%20-%20&#25237;&#29699;&#35299;&#26512;%20-%202020-09-15%2023-21-40-05_ball.txt" TargetMode="External"/><Relationship Id="rId912" Type="http://schemas.openxmlformats.org/officeDocument/2006/relationships/hyperlink" Target="result/&#12497;&#12527;&#12503;&#12525;2020%20-%20&#25237;&#29699;&#35299;&#26512;%20-%202020-08-23%2016-33-27-07_ball.txt" TargetMode="External"/><Relationship Id="rId1847" Type="http://schemas.openxmlformats.org/officeDocument/2006/relationships/hyperlink" Target="out/&#12497;&#12527;&#12503;&#12525;2020%20-%20&#25237;&#29699;&#35299;&#26512;%20-%202020-08-24%2013-16-19-08_out.mp4" TargetMode="External"/><Relationship Id="rId2800" Type="http://schemas.openxmlformats.org/officeDocument/2006/relationships/hyperlink" Target="result/&#12497;&#12527;&#12503;&#12525;2020%20-%20&#25237;&#29699;&#35299;&#26512;%20-%202020-09-08%2023-39-02-08_ball.txt" TargetMode="External"/><Relationship Id="rId41" Type="http://schemas.openxmlformats.org/officeDocument/2006/relationships/hyperlink" Target="out/&#12497;&#12527;&#12503;&#12525;2020%20-%20&#25237;&#29699;&#35299;&#26512;%20-%202020-08-23%2011-11-35-00_out.mp4" TargetMode="External"/><Relationship Id="rId1402" Type="http://schemas.openxmlformats.org/officeDocument/2006/relationships/hyperlink" Target="result/&#12497;&#12527;&#12503;&#12525;2020%20-%20&#25237;&#29699;&#35299;&#26512;%20-%202020-08-24%2012-36-56-02_ball.txt" TargetMode="External"/><Relationship Id="rId1707" Type="http://schemas.openxmlformats.org/officeDocument/2006/relationships/hyperlink" Target="out/&#12497;&#12527;&#12503;&#12525;2020%20-%20&#25237;&#29699;&#35299;&#26512;%20-%202020-08-24%2013-02-04-01_out.mp4" TargetMode="External"/><Relationship Id="rId3062" Type="http://schemas.openxmlformats.org/officeDocument/2006/relationships/hyperlink" Target="result/&#12497;&#12527;&#12503;&#12525;2020%20-%20&#25237;&#29699;&#35299;&#26512;%20-%202020-09-27%2012-15-46-03_ball.txt" TargetMode="External"/><Relationship Id="rId190" Type="http://schemas.openxmlformats.org/officeDocument/2006/relationships/hyperlink" Target="result/&#12497;&#12527;&#12503;&#12525;2020%20-%20&#25237;&#29699;&#35299;&#26512;%20-%202020-08-23%2014-05-50-04_ball.txt" TargetMode="External"/><Relationship Id="rId288" Type="http://schemas.openxmlformats.org/officeDocument/2006/relationships/hyperlink" Target="result/&#12497;&#12527;&#12503;&#12525;2020%20-%20&#25237;&#29699;&#35299;&#26512;%20-%202020-08-23%2014-21-04-03_ball.txt" TargetMode="External"/><Relationship Id="rId1914" Type="http://schemas.openxmlformats.org/officeDocument/2006/relationships/hyperlink" Target="result/&#12497;&#12527;&#12503;&#12525;2020%20-%20&#25237;&#29699;&#35299;&#26512;%20-%202020-08-26%2021-17-48-02_ball.txt" TargetMode="External"/><Relationship Id="rId3367" Type="http://schemas.openxmlformats.org/officeDocument/2006/relationships/hyperlink" Target="out/&#12497;&#12527;&#12503;&#12525;2020%20-%20&#25237;&#29699;&#35299;&#26512;%20-%202020-09-28%2022-56-38-07_out.mp4" TargetMode="External"/><Relationship Id="rId3574" Type="http://schemas.openxmlformats.org/officeDocument/2006/relationships/hyperlink" Target="result/&#12497;&#12527;&#12503;&#12525;2020%20-%20&#25237;&#29699;&#35299;&#26512;%20-%202020-10-23%2021-40-21-01_ball.txt" TargetMode="External"/><Relationship Id="rId495" Type="http://schemas.openxmlformats.org/officeDocument/2006/relationships/hyperlink" Target="out/&#12497;&#12527;&#12503;&#12525;2020%20-%20&#25237;&#29699;&#35299;&#26512;%20-%202020-08-23%2015-52-13-08_out.mp4" TargetMode="External"/><Relationship Id="rId2176" Type="http://schemas.openxmlformats.org/officeDocument/2006/relationships/hyperlink" Target="result/&#12497;&#12527;&#12503;&#12525;2020%20-%20&#25237;&#29699;&#35299;&#26512;%20-%202020-08-28%2022-31-31-06_ball.txt" TargetMode="External"/><Relationship Id="rId2383" Type="http://schemas.openxmlformats.org/officeDocument/2006/relationships/hyperlink" Target="out/&#12497;&#12527;&#12503;&#12525;2020%20-%20&#25237;&#29699;&#35299;&#26512;%20-%202020-08-29%2009-48-04-01_out.mp4" TargetMode="External"/><Relationship Id="rId2590" Type="http://schemas.openxmlformats.org/officeDocument/2006/relationships/hyperlink" Target="result/&#12497;&#12527;&#12503;&#12525;2020%20-%20&#25237;&#29699;&#35299;&#26512;%20-%202020-08-29%2015-52-32-03_ball.txt" TargetMode="External"/><Relationship Id="rId3227" Type="http://schemas.openxmlformats.org/officeDocument/2006/relationships/hyperlink" Target="out/&#12497;&#12527;&#12503;&#12525;2020%20-%20&#25237;&#29699;&#35299;&#26512;%20-%202020-09-28%2022-47-36-06_out.mp4" TargetMode="External"/><Relationship Id="rId3434" Type="http://schemas.openxmlformats.org/officeDocument/2006/relationships/hyperlink" Target="result/&#12497;&#12527;&#12503;&#12525;2020%20-%20&#25237;&#29699;&#35299;&#26512;%20-%202020-10-04%2012-27-46-00_ball.txt" TargetMode="External"/><Relationship Id="rId3641" Type="http://schemas.openxmlformats.org/officeDocument/2006/relationships/hyperlink" Target="out/&#12497;&#12527;&#12503;&#12525;2020%20-%20&#25237;&#29699;&#35299;&#26512;%20-%202020-10-23%2021-45-41-05_out.mp4" TargetMode="External"/><Relationship Id="rId148" Type="http://schemas.openxmlformats.org/officeDocument/2006/relationships/hyperlink" Target="result/&#12497;&#12527;&#12503;&#12525;2020%20-%20&#25237;&#29699;&#35299;&#26512;%20-%202020-08-23%2014-03-42-03_ball.txt" TargetMode="External"/><Relationship Id="rId355" Type="http://schemas.openxmlformats.org/officeDocument/2006/relationships/hyperlink" Target="out/&#12497;&#12527;&#12503;&#12525;2020%20-%20&#25237;&#29699;&#35299;&#26512;%20-%202020-08-23%2014-24-49-08_out.mp4" TargetMode="External"/><Relationship Id="rId562" Type="http://schemas.openxmlformats.org/officeDocument/2006/relationships/hyperlink" Target="result/&#12497;&#12527;&#12503;&#12525;2020%20-%20&#25237;&#29699;&#35299;&#26512;%20-%202020-08-23%2016-03-31-02_ball.txt" TargetMode="External"/><Relationship Id="rId1192" Type="http://schemas.openxmlformats.org/officeDocument/2006/relationships/hyperlink" Target="result/&#12497;&#12527;&#12503;&#12525;2020%20-%20&#25237;&#29699;&#35299;&#26512;%20-%202020-08-24%2012-11-18-09_ball.txt" TargetMode="External"/><Relationship Id="rId2036" Type="http://schemas.openxmlformats.org/officeDocument/2006/relationships/hyperlink" Target="result/&#12497;&#12527;&#12503;&#12525;2020%20-%20&#25237;&#29699;&#35299;&#26512;%20-%202020-08-27%2018-16-14-06_ball.txt" TargetMode="External"/><Relationship Id="rId2243" Type="http://schemas.openxmlformats.org/officeDocument/2006/relationships/hyperlink" Target="out/&#12497;&#12527;&#12503;&#12525;2020%20-%20&#25237;&#29699;&#35299;&#26512;%20-%202020-08-28%2022-37-55-00_out.mp4" TargetMode="External"/><Relationship Id="rId2450" Type="http://schemas.openxmlformats.org/officeDocument/2006/relationships/hyperlink" Target="result/&#12497;&#12527;&#12503;&#12525;2020%20-%20&#25237;&#29699;&#35299;&#26512;%20-%202020-08-29%2015-44-12-04_ball.txt" TargetMode="External"/><Relationship Id="rId2688" Type="http://schemas.openxmlformats.org/officeDocument/2006/relationships/hyperlink" Target="result/&#12497;&#12527;&#12503;&#12525;2020%20-%20&#25237;&#29699;&#35299;&#26512;%20-%202020-08-29%2015-58-43-02_ball.txt" TargetMode="External"/><Relationship Id="rId2895" Type="http://schemas.openxmlformats.org/officeDocument/2006/relationships/hyperlink" Target="out/&#12497;&#12527;&#12503;&#12525;2020%20-%20&#25237;&#29699;&#35299;&#26512;%20-%202020-09-15%2023-18-54-04_out.mp4" TargetMode="External"/><Relationship Id="rId3501" Type="http://schemas.openxmlformats.org/officeDocument/2006/relationships/hyperlink" Target="out/&#12497;&#12527;&#12503;&#12525;2020%20-%20&#25237;&#29699;&#35299;&#26512;%20-%202020-10-04%2012-33-15-04_out.mp4" TargetMode="External"/><Relationship Id="rId215" Type="http://schemas.openxmlformats.org/officeDocument/2006/relationships/hyperlink" Target="out/&#12497;&#12527;&#12503;&#12525;2020%20-%20&#25237;&#29699;&#35299;&#26512;%20-%202020-08-23%2014-06-56-07_out.mp4" TargetMode="External"/><Relationship Id="rId422" Type="http://schemas.openxmlformats.org/officeDocument/2006/relationships/hyperlink" Target="result/&#12497;&#12527;&#12503;&#12525;2020%20-%20&#25237;&#29699;&#35299;&#26512;%20-%202020-08-23%2015-48-07-01_ball.txt" TargetMode="External"/><Relationship Id="rId867" Type="http://schemas.openxmlformats.org/officeDocument/2006/relationships/hyperlink" Target="out/&#12497;&#12527;&#12503;&#12525;2020%20-%20&#25237;&#29699;&#35299;&#26512;%20-%202020-08-23%2016-30-55-05_out.mp4" TargetMode="External"/><Relationship Id="rId1052" Type="http://schemas.openxmlformats.org/officeDocument/2006/relationships/hyperlink" Target="result/&#12497;&#12527;&#12503;&#12525;2020%20-%20&#25237;&#29699;&#35299;&#26512;%20-%202020-08-24%2012-03-33-01_ball.txt" TargetMode="External"/><Relationship Id="rId1497" Type="http://schemas.openxmlformats.org/officeDocument/2006/relationships/hyperlink" Target="out/&#12497;&#12527;&#12503;&#12525;2020%20-%20&#25237;&#29699;&#35299;&#26512;%20-%202020-08-24%2012-44-26-00_out.mp4" TargetMode="External"/><Relationship Id="rId2103" Type="http://schemas.openxmlformats.org/officeDocument/2006/relationships/hyperlink" Target="out/&#12497;&#12527;&#12503;&#12525;2020%20-%20&#25237;&#29699;&#35299;&#26512;%20-%202020-08-27%2018-22-42-00_out.mp4" TargetMode="External"/><Relationship Id="rId2310" Type="http://schemas.openxmlformats.org/officeDocument/2006/relationships/hyperlink" Target="result/&#12497;&#12527;&#12503;&#12525;2020%20-%20&#25237;&#29699;&#35299;&#26512;%20-%202020-08-29%2009-41-06-03_ball.txt" TargetMode="External"/><Relationship Id="rId2548" Type="http://schemas.openxmlformats.org/officeDocument/2006/relationships/hyperlink" Target="result/&#12497;&#12527;&#12503;&#12525;2020%20-%20&#25237;&#29699;&#35299;&#26512;%20-%202020-08-29%2015-50-19-02_ball.txt" TargetMode="External"/><Relationship Id="rId2755" Type="http://schemas.openxmlformats.org/officeDocument/2006/relationships/hyperlink" Target="out/&#12497;&#12527;&#12503;&#12525;2020%20-%20&#25237;&#29699;&#35299;&#26512;%20-%202020-08-29%2016-06-51-06_out.mp4" TargetMode="External"/><Relationship Id="rId2962" Type="http://schemas.openxmlformats.org/officeDocument/2006/relationships/hyperlink" Target="result/&#12497;&#12527;&#12503;&#12525;2020%20-%20&#25237;&#29699;&#35299;&#26512;%20-%202020-09-15%2023-22-58-02_ball.txt" TargetMode="External"/><Relationship Id="rId727" Type="http://schemas.openxmlformats.org/officeDocument/2006/relationships/hyperlink" Target="out/&#12497;&#12527;&#12503;&#12525;2020%20-%20&#25237;&#29699;&#35299;&#26512;%20-%202020-08-23%2016-13-55-05_out.mp4" TargetMode="External"/><Relationship Id="rId934" Type="http://schemas.openxmlformats.org/officeDocument/2006/relationships/hyperlink" Target="result/&#12497;&#12527;&#12503;&#12525;2020%20-%20&#25237;&#29699;&#35299;&#26512;%20-%202020-08-24%2011-22-14-09_ball.txt" TargetMode="External"/><Relationship Id="rId1357" Type="http://schemas.openxmlformats.org/officeDocument/2006/relationships/hyperlink" Target="out/&#12497;&#12527;&#12503;&#12525;2020%20-%20&#25237;&#29699;&#35299;&#26512;%20-%202020-08-24%2012-33-48-00_out.mp4" TargetMode="External"/><Relationship Id="rId1564" Type="http://schemas.openxmlformats.org/officeDocument/2006/relationships/hyperlink" Target="result/&#12497;&#12527;&#12503;&#12525;2020%20-%20&#25237;&#29699;&#35299;&#26512;%20-%202020-08-24%2012-47-45-05_ball.txt" TargetMode="External"/><Relationship Id="rId1771" Type="http://schemas.openxmlformats.org/officeDocument/2006/relationships/hyperlink" Target="out/&#12497;&#12527;&#12503;&#12525;2020%20-%20&#25237;&#29699;&#35299;&#26512;%20-%202020-08-24%2013-07-27-02_out.mp4" TargetMode="External"/><Relationship Id="rId2408" Type="http://schemas.openxmlformats.org/officeDocument/2006/relationships/hyperlink" Target="result/&#12497;&#12527;&#12503;&#12525;2020%20-%20&#25237;&#29699;&#35299;&#26512;%20-%202020-08-29%2009-49-52-03_ball.txt" TargetMode="External"/><Relationship Id="rId2615" Type="http://schemas.openxmlformats.org/officeDocument/2006/relationships/hyperlink" Target="out/&#12497;&#12527;&#12503;&#12525;2020%20-%20&#25237;&#29699;&#35299;&#26512;%20-%202020-08-29%2015-53-40-06_out.mp4" TargetMode="External"/><Relationship Id="rId2822" Type="http://schemas.openxmlformats.org/officeDocument/2006/relationships/hyperlink" Target="result/&#12497;&#12527;&#12503;&#12525;2020%20-%20&#25237;&#29699;&#35299;&#26512;%20-%202020-09-15%2023-12-43-09_ball.txt" TargetMode="External"/><Relationship Id="rId63" Type="http://schemas.openxmlformats.org/officeDocument/2006/relationships/hyperlink" Target="out/&#12497;&#12527;&#12503;&#12525;2020%20-%20&#25237;&#29699;&#35299;&#26512;%20-%202020-08-23%2011-12-45-01_out.mp4" TargetMode="External"/><Relationship Id="rId1217" Type="http://schemas.openxmlformats.org/officeDocument/2006/relationships/hyperlink" Target="out/&#12497;&#12527;&#12503;&#12525;2020%20-%20&#25237;&#29699;&#35299;&#26512;%20-%202020-08-24%2012-12-56-09_out.mp4" TargetMode="External"/><Relationship Id="rId1424" Type="http://schemas.openxmlformats.org/officeDocument/2006/relationships/hyperlink" Target="result/&#12497;&#12527;&#12503;&#12525;2020%20-%20&#25237;&#29699;&#35299;&#26512;%20-%202020-08-24%2012-38-24-03_ball.txt" TargetMode="External"/><Relationship Id="rId1631" Type="http://schemas.openxmlformats.org/officeDocument/2006/relationships/hyperlink" Target="out/&#12497;&#12527;&#12503;&#12525;2020%20-%20&#25237;&#29699;&#35299;&#26512;%20-%202020-08-24%2012-53-43-02_out.mp4" TargetMode="External"/><Relationship Id="rId1869" Type="http://schemas.openxmlformats.org/officeDocument/2006/relationships/hyperlink" Target="out/&#12497;&#12527;&#12503;&#12525;2020%20-%20&#25237;&#29699;&#35299;&#26512;%20-%202020-08-24%2013-20-06-00_out.mp4" TargetMode="External"/><Relationship Id="rId3084" Type="http://schemas.openxmlformats.org/officeDocument/2006/relationships/hyperlink" Target="result/&#12497;&#12527;&#12503;&#12525;2020%20-%20&#25237;&#29699;&#35299;&#26512;%20-%202020-09-27%2012-16-50-04_ball.txt" TargetMode="External"/><Relationship Id="rId3291" Type="http://schemas.openxmlformats.org/officeDocument/2006/relationships/hyperlink" Target="out/&#12497;&#12527;&#12503;&#12525;2020%20-%20&#25237;&#29699;&#35299;&#26512;%20-%202020-09-28%2022-51-15-08_out.mp4" TargetMode="External"/><Relationship Id="rId1729" Type="http://schemas.openxmlformats.org/officeDocument/2006/relationships/hyperlink" Target="out/&#12497;&#12527;&#12503;&#12525;2020%20-%20&#25237;&#29699;&#35299;&#26512;%20-%202020-08-24%2013-03-51-02_out.mp4" TargetMode="External"/><Relationship Id="rId1936" Type="http://schemas.openxmlformats.org/officeDocument/2006/relationships/hyperlink" Target="result/&#12497;&#12527;&#12503;&#12525;2020%20-%20&#25237;&#29699;&#35299;&#26512;%20-%202020-08-26%2021-19-02-06_ball.txt" TargetMode="External"/><Relationship Id="rId3389" Type="http://schemas.openxmlformats.org/officeDocument/2006/relationships/hyperlink" Target="out/&#12497;&#12527;&#12503;&#12525;2020%20-%20&#25237;&#29699;&#35299;&#26512;%20-%202020-10-04%2012-22-49-08_out.mp4" TargetMode="External"/><Relationship Id="rId3596" Type="http://schemas.openxmlformats.org/officeDocument/2006/relationships/hyperlink" Target="result/&#12497;&#12527;&#12503;&#12525;2020%20-%20&#25237;&#29699;&#35299;&#26512;%20-%202020-10-23%2021-41-59-02_ball.txt" TargetMode="External"/><Relationship Id="rId2198" Type="http://schemas.openxmlformats.org/officeDocument/2006/relationships/hyperlink" Target="result/&#12497;&#12527;&#12503;&#12525;2020%20-%20&#25237;&#29699;&#35299;&#26512;%20-%202020-08-28%2022-33-04-07_ball.txt" TargetMode="External"/><Relationship Id="rId3151" Type="http://schemas.openxmlformats.org/officeDocument/2006/relationships/hyperlink" Target="out/&#12497;&#12527;&#12503;&#12525;2020%20-%20&#25237;&#29699;&#35299;&#26512;%20-%202020-09-28%2022-42-08-08_out.mp4" TargetMode="External"/><Relationship Id="rId3249" Type="http://schemas.openxmlformats.org/officeDocument/2006/relationships/hyperlink" Target="out/&#12497;&#12527;&#12503;&#12525;2020%20-%20&#25237;&#29699;&#35299;&#26512;%20-%202020-09-28%2022-48-45-07_out.mp4" TargetMode="External"/><Relationship Id="rId3456" Type="http://schemas.openxmlformats.org/officeDocument/2006/relationships/hyperlink" Target="result/&#12497;&#12527;&#12503;&#12525;2020%20-%20&#25237;&#29699;&#35299;&#26512;%20-%202020-10-04%2012-29-40-01_ball.txt" TargetMode="External"/><Relationship Id="rId377" Type="http://schemas.openxmlformats.org/officeDocument/2006/relationships/hyperlink" Target="out/&#12497;&#12527;&#12503;&#12525;2020%20-%20&#25237;&#29699;&#35299;&#26512;%20-%202020-08-23%2014-25-58-09_out.mp4" TargetMode="External"/><Relationship Id="rId584" Type="http://schemas.openxmlformats.org/officeDocument/2006/relationships/hyperlink" Target="result/&#12497;&#12527;&#12503;&#12525;2020%20-%20&#25237;&#29699;&#35299;&#26512;%20-%202020-08-23%2016-04-57-03_ball.txt" TargetMode="External"/><Relationship Id="rId2058" Type="http://schemas.openxmlformats.org/officeDocument/2006/relationships/hyperlink" Target="result/&#12497;&#12527;&#12503;&#12525;2020%20-%20&#25237;&#29699;&#35299;&#26512;%20-%202020-08-27%2018-17-46-07_ball.txt" TargetMode="External"/><Relationship Id="rId2265" Type="http://schemas.openxmlformats.org/officeDocument/2006/relationships/hyperlink" Target="out/&#12497;&#12527;&#12503;&#12525;2020%20-%20&#25237;&#29699;&#35299;&#26512;%20-%202020-08-29%2009-37-40-01_out.mp4" TargetMode="External"/><Relationship Id="rId3011" Type="http://schemas.openxmlformats.org/officeDocument/2006/relationships/hyperlink" Target="out/&#12497;&#12527;&#12503;&#12525;2020%20-%20&#25237;&#29699;&#35299;&#26512;%20-%202020-09-27%2012-11-30-08_out.mp4" TargetMode="External"/><Relationship Id="rId3109" Type="http://schemas.openxmlformats.org/officeDocument/2006/relationships/hyperlink" Target="out/&#12497;&#12527;&#12503;&#12525;2020%20-%20&#25237;&#29699;&#35299;&#26512;%20-%202020-09-27%2012-18-28-07_out.mp4" TargetMode="External"/><Relationship Id="rId3663" Type="http://schemas.openxmlformats.org/officeDocument/2006/relationships/hyperlink" Target="out/&#12497;&#12527;&#12503;&#12525;2020%20-%20&#25237;&#29699;&#35299;&#26512;%20-%202020-10-23%2021-47-23-06_out.mp4" TargetMode="External"/><Relationship Id="rId5" Type="http://schemas.openxmlformats.org/officeDocument/2006/relationships/hyperlink" Target="out/&#12497;&#12527;&#12503;&#12525;2020%20-%20&#25237;&#29699;&#35299;&#26512;%20-%202020-08-23%2011-08-57-02_out.mp4" TargetMode="External"/><Relationship Id="rId237" Type="http://schemas.openxmlformats.org/officeDocument/2006/relationships/hyperlink" Target="out/&#12497;&#12527;&#12503;&#12525;2020%20-%20&#25237;&#29699;&#35299;&#26512;%20-%202020-08-23%2014-08-02-08_out.mp4" TargetMode="External"/><Relationship Id="rId791" Type="http://schemas.openxmlformats.org/officeDocument/2006/relationships/hyperlink" Target="out/&#12497;&#12527;&#12503;&#12525;2020%20-%20&#25237;&#29699;&#35299;&#26512;%20-%202020-08-23%2016-25-48-07_out.mp4" TargetMode="External"/><Relationship Id="rId889" Type="http://schemas.openxmlformats.org/officeDocument/2006/relationships/hyperlink" Target="out/&#12497;&#12527;&#12503;&#12525;2020%20-%20&#25237;&#29699;&#35299;&#26512;%20-%202020-08-23%2016-32-07-06_out.mp4" TargetMode="External"/><Relationship Id="rId1074" Type="http://schemas.openxmlformats.org/officeDocument/2006/relationships/hyperlink" Target="result/&#12497;&#12527;&#12503;&#12525;2020%20-%20&#25237;&#29699;&#35299;&#26512;%20-%202020-08-24%2012-04-51-02_ball.txt" TargetMode="External"/><Relationship Id="rId2472" Type="http://schemas.openxmlformats.org/officeDocument/2006/relationships/hyperlink" Target="result/&#12497;&#12527;&#12503;&#12525;2020%20-%20&#25237;&#29699;&#35299;&#26512;%20-%202020-08-29%2015-45-22-04_ball.txt" TargetMode="External"/><Relationship Id="rId2777" Type="http://schemas.openxmlformats.org/officeDocument/2006/relationships/hyperlink" Target="out/&#12497;&#12527;&#12503;&#12525;2020%20-%20&#25237;&#29699;&#35299;&#26512;%20-%202020-09-08%2023-37-52-07_out.mp4" TargetMode="External"/><Relationship Id="rId3316" Type="http://schemas.openxmlformats.org/officeDocument/2006/relationships/hyperlink" Target="result/&#12497;&#12527;&#12503;&#12525;2020%20-%20&#25237;&#29699;&#35299;&#26512;%20-%202020-09-28%2022-53-54-00_ball.txt" TargetMode="External"/><Relationship Id="rId3523" Type="http://schemas.openxmlformats.org/officeDocument/2006/relationships/hyperlink" Target="out/&#12497;&#12527;&#12503;&#12525;2020%20-%20&#25237;&#29699;&#35299;&#26512;%20-%202020-10-04%2012-34-25-05_out.mp4" TargetMode="External"/><Relationship Id="rId444" Type="http://schemas.openxmlformats.org/officeDocument/2006/relationships/hyperlink" Target="result/&#12497;&#12527;&#12503;&#12525;2020%20-%20&#25237;&#29699;&#35299;&#26512;%20-%202020-08-23%2015-49-19-02_ball.txt" TargetMode="External"/><Relationship Id="rId651" Type="http://schemas.openxmlformats.org/officeDocument/2006/relationships/hyperlink" Target="out/&#12497;&#12527;&#12503;&#12525;2020%20-%20&#25237;&#29699;&#35299;&#26512;%20-%202020-08-23%2016-08-46-07_out.mp4" TargetMode="External"/><Relationship Id="rId749" Type="http://schemas.openxmlformats.org/officeDocument/2006/relationships/hyperlink" Target="out/&#12497;&#12527;&#12503;&#12525;2020%20-%20&#25237;&#29699;&#35299;&#26512;%20-%202020-08-23%2016-15-07-06_out.mp4" TargetMode="External"/><Relationship Id="rId1281" Type="http://schemas.openxmlformats.org/officeDocument/2006/relationships/hyperlink" Target="out/&#12497;&#12527;&#12503;&#12525;2020%20-%20&#25237;&#29699;&#35299;&#26512;%20-%202020-08-24%2012-25-33-01_out.mp4" TargetMode="External"/><Relationship Id="rId1379" Type="http://schemas.openxmlformats.org/officeDocument/2006/relationships/hyperlink" Target="out/&#12497;&#12527;&#12503;&#12525;2020%20-%20&#25237;&#29699;&#35299;&#26512;%20-%202020-08-24%2012-35-33-01_out.mp4" TargetMode="External"/><Relationship Id="rId1586" Type="http://schemas.openxmlformats.org/officeDocument/2006/relationships/hyperlink" Target="result/&#12497;&#12527;&#12503;&#12525;2020%20-%20&#25237;&#29699;&#35299;&#26512;%20-%202020-08-24%2012-49-17-06_ball.txt" TargetMode="External"/><Relationship Id="rId2125" Type="http://schemas.openxmlformats.org/officeDocument/2006/relationships/hyperlink" Target="out/&#12497;&#12527;&#12503;&#12525;2020%20-%20&#25237;&#29699;&#35299;&#26512;%20-%202020-08-27%2018-24-30-01_out.mp4" TargetMode="External"/><Relationship Id="rId2332" Type="http://schemas.openxmlformats.org/officeDocument/2006/relationships/hyperlink" Target="result/&#12497;&#12527;&#12503;&#12525;2020%20-%20&#25237;&#29699;&#35299;&#26512;%20-%202020-08-29%2009-42-48-04_ball.txt" TargetMode="External"/><Relationship Id="rId2984" Type="http://schemas.openxmlformats.org/officeDocument/2006/relationships/hyperlink" Target="result/&#12497;&#12527;&#12503;&#12525;2020%20-%20&#25237;&#29699;&#35299;&#26512;%20-%202020-09-27%2012-10-22-04_ball.txt" TargetMode="External"/><Relationship Id="rId304" Type="http://schemas.openxmlformats.org/officeDocument/2006/relationships/hyperlink" Target="result/&#12497;&#12527;&#12503;&#12525;2020%20-%20&#25237;&#29699;&#35299;&#26512;%20-%202020-08-23%2014-22-38-01_ball.txt" TargetMode="External"/><Relationship Id="rId511" Type="http://schemas.openxmlformats.org/officeDocument/2006/relationships/hyperlink" Target="out/&#12497;&#12527;&#12503;&#12525;2020%20-%20&#25237;&#29699;&#35299;&#26512;%20-%202020-08-23%2015-53-39-06_out.mp4" TargetMode="External"/><Relationship Id="rId609" Type="http://schemas.openxmlformats.org/officeDocument/2006/relationships/hyperlink" Target="out/&#12497;&#12527;&#12503;&#12525;2020%20-%20&#25237;&#29699;&#35299;&#26512;%20-%202020-08-23%2016-06-08-06_out.mp4" TargetMode="External"/><Relationship Id="rId956" Type="http://schemas.openxmlformats.org/officeDocument/2006/relationships/hyperlink" Target="result/&#12497;&#12527;&#12503;&#12525;2020%20-%20&#25237;&#29699;&#35299;&#26512;%20-%202020-08-24%2011-24-36-00_ball.txt" TargetMode="External"/><Relationship Id="rId1141" Type="http://schemas.openxmlformats.org/officeDocument/2006/relationships/hyperlink" Target="out/&#12497;&#12527;&#12503;&#12525;2020%20-%20&#25237;&#29699;&#35299;&#26512;%20-%202020-08-24%2012-08-41-06_out.mp4" TargetMode="External"/><Relationship Id="rId1239" Type="http://schemas.openxmlformats.org/officeDocument/2006/relationships/hyperlink" Target="out/&#12497;&#12527;&#12503;&#12525;2020%20-%20&#25237;&#29699;&#35299;&#26512;%20-%202020-08-24%2012-22-44-00_out.mp4" TargetMode="External"/><Relationship Id="rId1793" Type="http://schemas.openxmlformats.org/officeDocument/2006/relationships/hyperlink" Target="out/&#12497;&#12527;&#12503;&#12525;2020%20-%20&#25237;&#29699;&#35299;&#26512;%20-%202020-08-24%2013-09-18-04_out.mp4" TargetMode="External"/><Relationship Id="rId2637" Type="http://schemas.openxmlformats.org/officeDocument/2006/relationships/hyperlink" Target="out/&#12497;&#12527;&#12503;&#12525;2020%20-%20&#25237;&#29699;&#35299;&#26512;%20-%202020-08-29%2015-55-24-07_out.mp4" TargetMode="External"/><Relationship Id="rId2844" Type="http://schemas.openxmlformats.org/officeDocument/2006/relationships/hyperlink" Target="result/&#12497;&#12527;&#12503;&#12525;2020%20-%20&#25237;&#29699;&#35299;&#26512;%20-%202020-09-15%2023-13-52-09_ball.txt" TargetMode="External"/><Relationship Id="rId85" Type="http://schemas.openxmlformats.org/officeDocument/2006/relationships/hyperlink" Target="out/&#12497;&#12527;&#12503;&#12525;2020%20-%20&#25237;&#29699;&#35299;&#26512;%20-%202020-08-23%2011-13-59-02_out.mp4" TargetMode="External"/><Relationship Id="rId816" Type="http://schemas.openxmlformats.org/officeDocument/2006/relationships/hyperlink" Target="result/&#12497;&#12527;&#12503;&#12525;2020%20-%20&#25237;&#29699;&#35299;&#26512;%20-%202020-08-23%2016-26-58-09_ball.txt" TargetMode="External"/><Relationship Id="rId1001" Type="http://schemas.openxmlformats.org/officeDocument/2006/relationships/hyperlink" Target="out/&#12497;&#12527;&#12503;&#12525;2020%20-%20&#25237;&#29699;&#35299;&#26512;%20-%202020-08-24%2012-00-01-03_out.mp4" TargetMode="External"/><Relationship Id="rId1446" Type="http://schemas.openxmlformats.org/officeDocument/2006/relationships/hyperlink" Target="result/&#12497;&#12527;&#12503;&#12525;2020%20-%20&#25237;&#29699;&#35299;&#26512;%20-%202020-08-24%2012-39-57-04_ball.txt" TargetMode="External"/><Relationship Id="rId1653" Type="http://schemas.openxmlformats.org/officeDocument/2006/relationships/hyperlink" Target="out/&#12497;&#12527;&#12503;&#12525;2020%20-%20&#25237;&#29699;&#35299;&#26512;%20-%202020-08-24%2012-55-39-03_out.mp4" TargetMode="External"/><Relationship Id="rId1860" Type="http://schemas.openxmlformats.org/officeDocument/2006/relationships/hyperlink" Target="result/&#12497;&#12527;&#12503;&#12525;2020%20-%20&#25237;&#29699;&#35299;&#26512;%20-%202020-08-24%2013-17-56-05_ball.txt" TargetMode="External"/><Relationship Id="rId2704" Type="http://schemas.openxmlformats.org/officeDocument/2006/relationships/hyperlink" Target="result/&#12497;&#12527;&#12503;&#12525;2020%20-%20&#25237;&#29699;&#35299;&#26512;%20-%202020-08-29%2016-00-15-00_ball.txt" TargetMode="External"/><Relationship Id="rId2911" Type="http://schemas.openxmlformats.org/officeDocument/2006/relationships/hyperlink" Target="out/&#12497;&#12527;&#12503;&#12525;2020%20-%20&#25237;&#29699;&#35299;&#26512;%20-%202020-09-15%2023-20-06-01_out.mp4" TargetMode="External"/><Relationship Id="rId1306" Type="http://schemas.openxmlformats.org/officeDocument/2006/relationships/hyperlink" Target="result/&#12497;&#12527;&#12503;&#12525;2020%20-%20&#25237;&#29699;&#35299;&#26512;%20-%202020-08-24%2012-26-53-03_ball.txt" TargetMode="External"/><Relationship Id="rId1513" Type="http://schemas.openxmlformats.org/officeDocument/2006/relationships/hyperlink" Target="out/&#12497;&#12527;&#12503;&#12525;2020%20-%20&#25237;&#29699;&#35299;&#26512;%20-%202020-08-24%2012-44-26-08_out.mp4" TargetMode="External"/><Relationship Id="rId1720" Type="http://schemas.openxmlformats.org/officeDocument/2006/relationships/hyperlink" Target="result/&#12497;&#12527;&#12503;&#12525;2020%20-%20&#25237;&#29699;&#35299;&#26512;%20-%202020-08-24%2013-02-04-07_ball.txt" TargetMode="External"/><Relationship Id="rId1958" Type="http://schemas.openxmlformats.org/officeDocument/2006/relationships/hyperlink" Target="result/&#12497;&#12527;&#12503;&#12525;2020%20-%20&#25237;&#29699;&#35299;&#26512;%20-%202020-08-26%2021-20-35-07_ball.txt" TargetMode="External"/><Relationship Id="rId3173" Type="http://schemas.openxmlformats.org/officeDocument/2006/relationships/hyperlink" Target="out/&#12497;&#12527;&#12503;&#12525;2020%20-%20&#25237;&#29699;&#35299;&#26512;%20-%202020-09-28%2022-43-20-09_out.mp4" TargetMode="External"/><Relationship Id="rId3380" Type="http://schemas.openxmlformats.org/officeDocument/2006/relationships/hyperlink" Target="result/&#12497;&#12527;&#12503;&#12525;2020%20-%20&#25237;&#29699;&#35299;&#26512;%20-%202020-10-04%2012-22-49-03_ball.txt" TargetMode="External"/><Relationship Id="rId12" Type="http://schemas.openxmlformats.org/officeDocument/2006/relationships/hyperlink" Target="result/&#12497;&#12527;&#12503;&#12525;2020%20-%20&#25237;&#29699;&#35299;&#26512;%20-%202020-08-23%2011-08-57-05_ball.txt" TargetMode="External"/><Relationship Id="rId1818" Type="http://schemas.openxmlformats.org/officeDocument/2006/relationships/hyperlink" Target="result/&#12497;&#12527;&#12503;&#12525;2020%20-%20&#25237;&#29699;&#35299;&#26512;%20-%202020-08-24%2013-14-19-03_ball.txt" TargetMode="External"/><Relationship Id="rId3033" Type="http://schemas.openxmlformats.org/officeDocument/2006/relationships/hyperlink" Target="out/&#12497;&#12527;&#12503;&#12525;2020%20-%20&#25237;&#29699;&#35299;&#26512;%20-%202020-09-27%2012-13-07-09_out.mp4" TargetMode="External"/><Relationship Id="rId3240" Type="http://schemas.openxmlformats.org/officeDocument/2006/relationships/hyperlink" Target="result/&#12497;&#12527;&#12503;&#12525;2020%20-%20&#25237;&#29699;&#35299;&#26512;%20-%202020-09-28%2022-48-45-02_ball.txt" TargetMode="External"/><Relationship Id="rId3478" Type="http://schemas.openxmlformats.org/officeDocument/2006/relationships/hyperlink" Target="result/&#12497;&#12527;&#12503;&#12525;2020%20-%20&#25237;&#29699;&#35299;&#26512;%20-%202020-10-04%2012-31-02-02_ball.txt" TargetMode="External"/><Relationship Id="rId3685" Type="http://schemas.openxmlformats.org/officeDocument/2006/relationships/hyperlink" Target="out\&#12497;&#12527;&#12503;&#12525;2020%20-%20&#25237;&#29699;&#35299;&#26512;%20-%202020-10-23%2021-49-13-07_out.mp4" TargetMode="External"/><Relationship Id="rId161" Type="http://schemas.openxmlformats.org/officeDocument/2006/relationships/hyperlink" Target="out/&#12497;&#12527;&#12503;&#12525;2020%20-%20&#25237;&#29699;&#35299;&#26512;%20-%202020-08-23%2014-04-47-00_out.mp4" TargetMode="External"/><Relationship Id="rId399" Type="http://schemas.openxmlformats.org/officeDocument/2006/relationships/hyperlink" Target="out/&#12497;&#12527;&#12503;&#12525;2020%20-%20&#25237;&#29699;&#35299;&#26512;%20-%202020-08-23%2015-47-01-00_out.mp4" TargetMode="External"/><Relationship Id="rId2287" Type="http://schemas.openxmlformats.org/officeDocument/2006/relationships/hyperlink" Target="out/&#12497;&#12527;&#12503;&#12525;2020%20-%20&#25237;&#29699;&#35299;&#26512;%20-%202020-08-29%2009-39-15-02_out.mp4" TargetMode="External"/><Relationship Id="rId2494" Type="http://schemas.openxmlformats.org/officeDocument/2006/relationships/hyperlink" Target="result/&#12497;&#12527;&#12503;&#12525;2020%20-%20&#25237;&#29699;&#35299;&#26512;%20-%202020-08-29%2015-46-34-05_ball.txt" TargetMode="External"/><Relationship Id="rId3338" Type="http://schemas.openxmlformats.org/officeDocument/2006/relationships/hyperlink" Target="result/&#12497;&#12527;&#12503;&#12525;2020%20-%20&#25237;&#29699;&#35299;&#26512;%20-%202020-09-28%2022-55-36-01_ball.txt" TargetMode="External"/><Relationship Id="rId3545" Type="http://schemas.openxmlformats.org/officeDocument/2006/relationships/hyperlink" Target="out/&#12497;&#12527;&#12503;&#12525;2020%20-%20&#25237;&#29699;&#35299;&#26512;%20-%202020-10-04%2012-37-58-06_out.mp4" TargetMode="External"/><Relationship Id="rId259" Type="http://schemas.openxmlformats.org/officeDocument/2006/relationships/hyperlink" Target="out/&#12497;&#12527;&#12503;&#12525;2020%20-%20&#25237;&#29699;&#35299;&#26512;%20-%202020-08-23%2014-18-29-09_out.mp4" TargetMode="External"/><Relationship Id="rId466" Type="http://schemas.openxmlformats.org/officeDocument/2006/relationships/hyperlink" Target="result/&#12497;&#12527;&#12503;&#12525;2020%20-%20&#25237;&#29699;&#35299;&#26512;%20-%202020-08-23%2015-51-08-03_ball.txt" TargetMode="External"/><Relationship Id="rId673" Type="http://schemas.openxmlformats.org/officeDocument/2006/relationships/hyperlink" Target="out/&#12497;&#12527;&#12503;&#12525;2020%20-%20&#25237;&#29699;&#35299;&#26512;%20-%202020-08-23%2016-09-58-08_out.mp4" TargetMode="External"/><Relationship Id="rId880" Type="http://schemas.openxmlformats.org/officeDocument/2006/relationships/hyperlink" Target="result/&#12497;&#12527;&#12503;&#12525;2020%20-%20&#25237;&#29699;&#35299;&#26512;%20-%202020-08-23%2016-32-07-01_ball.txt" TargetMode="External"/><Relationship Id="rId1096" Type="http://schemas.openxmlformats.org/officeDocument/2006/relationships/hyperlink" Target="result/&#12497;&#12527;&#12503;&#12525;2020%20-%20&#25237;&#29699;&#35299;&#26512;%20-%202020-08-24%2012-06-16-03_ball.txt" TargetMode="External"/><Relationship Id="rId2147" Type="http://schemas.openxmlformats.org/officeDocument/2006/relationships/hyperlink" Target="out/&#12497;&#12527;&#12503;&#12525;2020%20-%20&#25237;&#29699;&#35299;&#26512;%20-%202020-08-27%2018-26-47-02_out.mp4" TargetMode="External"/><Relationship Id="rId2354" Type="http://schemas.openxmlformats.org/officeDocument/2006/relationships/hyperlink" Target="result/&#12497;&#12527;&#12503;&#12525;2020%20-%20&#25237;&#29699;&#35299;&#26512;%20-%202020-08-29%2009-44-23-06_ball.txt" TargetMode="External"/><Relationship Id="rId2561" Type="http://schemas.openxmlformats.org/officeDocument/2006/relationships/hyperlink" Target="out/&#12497;&#12527;&#12503;&#12525;2020%20-%20&#25237;&#29699;&#35299;&#26512;%20-%202020-08-29%2015-50-19-09_out.mp4" TargetMode="External"/><Relationship Id="rId2799" Type="http://schemas.openxmlformats.org/officeDocument/2006/relationships/hyperlink" Target="out/&#12497;&#12527;&#12503;&#12525;2020%20-%20&#25237;&#29699;&#35299;&#26512;%20-%202020-09-08%2023-39-02-08_out.mp4" TargetMode="External"/><Relationship Id="rId3100" Type="http://schemas.openxmlformats.org/officeDocument/2006/relationships/hyperlink" Target="result/&#12497;&#12527;&#12503;&#12525;2020%20-%20&#25237;&#29699;&#35299;&#26512;%20-%202020-09-27%2012-18-28-02_ball.txt" TargetMode="External"/><Relationship Id="rId3405" Type="http://schemas.openxmlformats.org/officeDocument/2006/relationships/hyperlink" Target="out/&#12497;&#12527;&#12503;&#12525;2020%20-%20&#25237;&#29699;&#35299;&#26512;%20-%202020-10-04%2012-24-00-06_out.mp4" TargetMode="External"/><Relationship Id="rId119" Type="http://schemas.openxmlformats.org/officeDocument/2006/relationships/hyperlink" Target="out/&#12497;&#12527;&#12503;&#12525;2020%20-%20&#25237;&#29699;&#35299;&#26512;%20-%202020-08-23%2011-15-09-09_out.mp4" TargetMode="External"/><Relationship Id="rId326" Type="http://schemas.openxmlformats.org/officeDocument/2006/relationships/hyperlink" Target="result/&#12497;&#12527;&#12503;&#12525;2020%20-%20&#25237;&#29699;&#35299;&#26512;%20-%202020-08-23%2014-23-42-03_ball.txt" TargetMode="External"/><Relationship Id="rId533" Type="http://schemas.openxmlformats.org/officeDocument/2006/relationships/hyperlink" Target="out/&#12497;&#12527;&#12503;&#12525;2020%20-%20&#25237;&#29699;&#35299;&#26512;%20-%202020-08-23%2015-54-48-07_out.mp4" TargetMode="External"/><Relationship Id="rId978" Type="http://schemas.openxmlformats.org/officeDocument/2006/relationships/hyperlink" Target="result/&#12497;&#12527;&#12503;&#12525;2020%20-%20&#25237;&#29699;&#35299;&#26512;%20-%202020-08-24%2011-25-48-01_ball.txt" TargetMode="External"/><Relationship Id="rId1163" Type="http://schemas.openxmlformats.org/officeDocument/2006/relationships/hyperlink" Target="out/&#12497;&#12527;&#12503;&#12525;2020%20-%20&#25237;&#29699;&#35299;&#26512;%20-%202020-08-24%2012-10-03-05_out.mp4" TargetMode="External"/><Relationship Id="rId1370" Type="http://schemas.openxmlformats.org/officeDocument/2006/relationships/hyperlink" Target="result/&#12497;&#12527;&#12503;&#12525;2020%20-%20&#25237;&#29699;&#35299;&#26512;%20-%202020-08-24%2012-33-48-06_ball.txt" TargetMode="External"/><Relationship Id="rId2007" Type="http://schemas.openxmlformats.org/officeDocument/2006/relationships/hyperlink" Target="out/&#12497;&#12527;&#12503;&#12525;2020%20-%20&#25237;&#29699;&#35299;&#26512;%20-%202020-08-27%2018-14-40-02_out.mp4" TargetMode="External"/><Relationship Id="rId2214" Type="http://schemas.openxmlformats.org/officeDocument/2006/relationships/hyperlink" Target="result/&#12497;&#12527;&#12503;&#12525;2020%20-%20&#25237;&#29699;&#35299;&#26512;%20-%202020-08-28%2022-34-32-05_ball.txt" TargetMode="External"/><Relationship Id="rId2659" Type="http://schemas.openxmlformats.org/officeDocument/2006/relationships/hyperlink" Target="out/&#12497;&#12527;&#12503;&#12525;2020%20-%20&#25237;&#29699;&#35299;&#26512;%20-%202020-08-29%2015-56-35-08_out.mp4" TargetMode="External"/><Relationship Id="rId2866" Type="http://schemas.openxmlformats.org/officeDocument/2006/relationships/hyperlink" Target="result/&#12497;&#12527;&#12503;&#12525;2020%20-%20&#25237;&#29699;&#35299;&#26512;%20-%202020-09-15%2023-15-41-10_ball.txt" TargetMode="External"/><Relationship Id="rId3612" Type="http://schemas.openxmlformats.org/officeDocument/2006/relationships/hyperlink" Target="result/&#12497;&#12527;&#12503;&#12525;2020%20-%20&#25237;&#29699;&#35299;&#26512;%20-%202020-10-23%2021-43-52-00_ball.txt" TargetMode="External"/><Relationship Id="rId740" Type="http://schemas.openxmlformats.org/officeDocument/2006/relationships/hyperlink" Target="result/&#12497;&#12527;&#12503;&#12525;2020%20-%20&#25237;&#29699;&#35299;&#26512;%20-%202020-08-23%2016-15-07-01_ball.txt" TargetMode="External"/><Relationship Id="rId838" Type="http://schemas.openxmlformats.org/officeDocument/2006/relationships/hyperlink" Target="result/&#12497;&#12527;&#12503;&#12525;2020%20-%20&#25237;&#29699;&#35299;&#26512;%20-%202020-08-23%2016-29-37-00_ball.txt" TargetMode="External"/><Relationship Id="rId1023" Type="http://schemas.openxmlformats.org/officeDocument/2006/relationships/hyperlink" Target="out/&#12497;&#12527;&#12503;&#12525;2020%20-%20&#25237;&#29699;&#35299;&#26512;%20-%202020-08-24%2012-01-04-06_out.mp4" TargetMode="External"/><Relationship Id="rId1468" Type="http://schemas.openxmlformats.org/officeDocument/2006/relationships/hyperlink" Target="result/&#12497;&#12527;&#12503;&#12525;2020%20-%20&#25237;&#29699;&#35299;&#26512;%20-%202020-08-24%2012-41-25-05_ball.txt" TargetMode="External"/><Relationship Id="rId1675" Type="http://schemas.openxmlformats.org/officeDocument/2006/relationships/hyperlink" Target="out/&#12497;&#12527;&#12503;&#12525;2020%20-%20&#25237;&#29699;&#35299;&#26512;%20-%202020-08-24%2012-58-52-04_out.mp4" TargetMode="External"/><Relationship Id="rId1882" Type="http://schemas.openxmlformats.org/officeDocument/2006/relationships/hyperlink" Target="result/&#12497;&#12527;&#12503;&#12525;2020%20-%20&#25237;&#29699;&#35299;&#26512;%20-%202020-08-24%2013-20-06-06_ball.txt" TargetMode="External"/><Relationship Id="rId2421" Type="http://schemas.openxmlformats.org/officeDocument/2006/relationships/hyperlink" Target="out/&#12497;&#12527;&#12503;&#12525;2020%20-%20&#25237;&#29699;&#35299;&#26512;%20-%202020-08-29%2015-42-43-00_out.mp4" TargetMode="External"/><Relationship Id="rId2519" Type="http://schemas.openxmlformats.org/officeDocument/2006/relationships/hyperlink" Target="out/&#12497;&#12527;&#12503;&#12525;2020%20-%20&#25237;&#29699;&#35299;&#26512;%20-%202020-08-29%2015-48-09-08_out.mp4" TargetMode="External"/><Relationship Id="rId2726" Type="http://schemas.openxmlformats.org/officeDocument/2006/relationships/hyperlink" Target="result/&#12497;&#12527;&#12503;&#12525;2020%20-%20&#25237;&#29699;&#35299;&#26512;%20-%202020-08-29%2016-01-23-01_ball.txt" TargetMode="External"/><Relationship Id="rId600" Type="http://schemas.openxmlformats.org/officeDocument/2006/relationships/hyperlink" Target="result/&#12497;&#12527;&#12503;&#12525;2020%20-%20&#25237;&#29699;&#35299;&#26512;%20-%202020-08-23%2016-06-08-01_ball.txt" TargetMode="External"/><Relationship Id="rId1230" Type="http://schemas.openxmlformats.org/officeDocument/2006/relationships/hyperlink" Target="result/&#12497;&#12527;&#12503;&#12525;2020%20-%20&#25237;&#29699;&#35299;&#26512;%20-%202020-08-24%2012-21-33-05_ball.txt" TargetMode="External"/><Relationship Id="rId1328" Type="http://schemas.openxmlformats.org/officeDocument/2006/relationships/hyperlink" Target="result/&#12497;&#12527;&#12503;&#12525;2020%20-%20&#25237;&#29699;&#35299;&#26512;%20-%202020-08-24%2012-28-05-05_ball.txt" TargetMode="External"/><Relationship Id="rId1535" Type="http://schemas.openxmlformats.org/officeDocument/2006/relationships/hyperlink" Target="out/&#12497;&#12527;&#12503;&#12525;2020%20-%20&#25237;&#29699;&#35299;&#26512;%20-%202020-08-24%2012-46-03-06_out.mp4" TargetMode="External"/><Relationship Id="rId2933" Type="http://schemas.openxmlformats.org/officeDocument/2006/relationships/hyperlink" Target="out/&#12497;&#12527;&#12503;&#12525;2020%20-%20&#25237;&#29699;&#35299;&#26512;%20-%202020-09-15%2023-21-40-02_out.mp4" TargetMode="External"/><Relationship Id="rId905" Type="http://schemas.openxmlformats.org/officeDocument/2006/relationships/hyperlink" Target="out/&#12497;&#12527;&#12503;&#12525;2020%20-%20&#25237;&#29699;&#35299;&#26512;%20-%202020-08-23%2016-33-27-04_out.mp4" TargetMode="External"/><Relationship Id="rId1742" Type="http://schemas.openxmlformats.org/officeDocument/2006/relationships/hyperlink" Target="result/&#12497;&#12527;&#12503;&#12525;2020%20-%20&#25237;&#29699;&#35299;&#26512;%20-%202020-08-24%2013-03-51-08_ball.txt" TargetMode="External"/><Relationship Id="rId3195" Type="http://schemas.openxmlformats.org/officeDocument/2006/relationships/hyperlink" Target="out/&#12497;&#12527;&#12503;&#12525;2020%20-%20&#25237;&#29699;&#35299;&#26512;%20-%202020-09-28%2022-46-07-00_out.mp4" TargetMode="External"/><Relationship Id="rId34" Type="http://schemas.openxmlformats.org/officeDocument/2006/relationships/hyperlink" Target="result/&#12497;&#12527;&#12503;&#12525;2020%20-%20&#25237;&#29699;&#35299;&#26512;%20-%202020-08-23%2011-10-26-06_ball.txt" TargetMode="External"/><Relationship Id="rId1602" Type="http://schemas.openxmlformats.org/officeDocument/2006/relationships/hyperlink" Target="result/&#12497;&#12527;&#12503;&#12525;2020%20-%20&#25237;&#29699;&#35299;&#26512;%20-%202020-08-24%2012-50-30-07_ball.txt" TargetMode="External"/><Relationship Id="rId3055" Type="http://schemas.openxmlformats.org/officeDocument/2006/relationships/hyperlink" Target="out/&#12497;&#12527;&#12503;&#12525;2020%20-%20&#25237;&#29699;&#35299;&#26512;%20-%202020-09-27%2012-15-46-00_out.mp4" TargetMode="External"/><Relationship Id="rId3262" Type="http://schemas.openxmlformats.org/officeDocument/2006/relationships/hyperlink" Target="result/&#12497;&#12527;&#12503;&#12525;2020%20-%20&#25237;&#29699;&#35299;&#26512;%20-%202020-09-28%2022-50-09-03_ball.txt" TargetMode="External"/><Relationship Id="rId183" Type="http://schemas.openxmlformats.org/officeDocument/2006/relationships/hyperlink" Target="out/&#12497;&#12527;&#12503;&#12525;2020%20-%20&#25237;&#29699;&#35299;&#26512;%20-%202020-08-23%2014-05-50-01_out.mp4" TargetMode="External"/><Relationship Id="rId390" Type="http://schemas.openxmlformats.org/officeDocument/2006/relationships/hyperlink" Target="result/&#12497;&#12527;&#12503;&#12525;2020%20-%20&#25237;&#29699;&#35299;&#26512;%20-%202020-08-23%2014-27-07-05_ball.txt" TargetMode="External"/><Relationship Id="rId1907" Type="http://schemas.openxmlformats.org/officeDocument/2006/relationships/hyperlink" Target="out/&#12497;&#12527;&#12503;&#12525;2020%20-%20&#25237;&#29699;&#35299;&#26512;%20-%202020-08-26%2021-15-29-09_out.mp4" TargetMode="External"/><Relationship Id="rId2071" Type="http://schemas.openxmlformats.org/officeDocument/2006/relationships/hyperlink" Target="out/&#12497;&#12527;&#12503;&#12525;2020%20-%20&#25237;&#29699;&#35299;&#26512;%20-%202020-08-27%2018-19-19-04_out.mp4" TargetMode="External"/><Relationship Id="rId3122" Type="http://schemas.openxmlformats.org/officeDocument/2006/relationships/hyperlink" Target="result/&#12497;&#12527;&#12503;&#12525;2020%20-%20&#25237;&#29699;&#35299;&#26512;%20-%202020-09-27%2012-19-42-03_ball.txt" TargetMode="External"/><Relationship Id="rId3567" Type="http://schemas.openxmlformats.org/officeDocument/2006/relationships/hyperlink" Target="out/&#12497;&#12527;&#12503;&#12525;2020%20-%20&#25237;&#29699;&#35299;&#26512;%20-%202020-10-04%2012-38-58-08_out.mp4" TargetMode="External"/><Relationship Id="rId250" Type="http://schemas.openxmlformats.org/officeDocument/2006/relationships/hyperlink" Target="result/&#12497;&#12527;&#12503;&#12525;2020%20-%20&#25237;&#29699;&#35299;&#26512;%20-%202020-08-23%2014-18-29-04_ball.txt" TargetMode="External"/><Relationship Id="rId488" Type="http://schemas.openxmlformats.org/officeDocument/2006/relationships/hyperlink" Target="result/&#12497;&#12527;&#12503;&#12525;2020%20-%20&#25237;&#29699;&#35299;&#26512;%20-%202020-08-23%2015-52-13-04_ball.txt" TargetMode="External"/><Relationship Id="rId695" Type="http://schemas.openxmlformats.org/officeDocument/2006/relationships/hyperlink" Target="out/&#12497;&#12527;&#12503;&#12525;2020%20-%20&#25237;&#29699;&#35299;&#26512;%20-%202020-08-23%2016-11-33-09_out.mp4" TargetMode="External"/><Relationship Id="rId2169" Type="http://schemas.openxmlformats.org/officeDocument/2006/relationships/hyperlink" Target="out/&#12497;&#12527;&#12503;&#12525;2020%20-%20&#25237;&#29699;&#35299;&#26512;%20-%202020-08-28%2022-31-31-03_out.mp4" TargetMode="External"/><Relationship Id="rId2376" Type="http://schemas.openxmlformats.org/officeDocument/2006/relationships/hyperlink" Target="result/&#12497;&#12527;&#12503;&#12525;2020%20-%20&#25237;&#29699;&#35299;&#26512;%20-%202020-08-29%2009-46-05-07_ball.txt" TargetMode="External"/><Relationship Id="rId2583" Type="http://schemas.openxmlformats.org/officeDocument/2006/relationships/hyperlink" Target="out/&#12497;&#12527;&#12503;&#12525;2020%20-%20&#25237;&#29699;&#35299;&#26512;%20-%202020-08-29%2015-52-32-00_out.mp4" TargetMode="External"/><Relationship Id="rId2790" Type="http://schemas.openxmlformats.org/officeDocument/2006/relationships/hyperlink" Target="result/&#12497;&#12527;&#12503;&#12525;2020%20-%20&#25237;&#29699;&#35299;&#26512;%20-%202020-09-08%2023-39-02-03_ball.txt" TargetMode="External"/><Relationship Id="rId3427" Type="http://schemas.openxmlformats.org/officeDocument/2006/relationships/hyperlink" Target="out/&#12497;&#12527;&#12503;&#12525;2020%20-%20&#25237;&#29699;&#35299;&#26512;%20-%202020-10-04%2012-26-38-07_out.mp4" TargetMode="External"/><Relationship Id="rId3634" Type="http://schemas.openxmlformats.org/officeDocument/2006/relationships/hyperlink" Target="result/&#12497;&#12527;&#12503;&#12525;2020%20-%20&#25237;&#29699;&#35299;&#26512;%20-%202020-10-23%2021-45-41-01_ball.txt" TargetMode="External"/><Relationship Id="rId110" Type="http://schemas.openxmlformats.org/officeDocument/2006/relationships/hyperlink" Target="result/&#12497;&#12527;&#12503;&#12525;2020%20-%20&#25237;&#29699;&#35299;&#26512;%20-%202020-08-23%2011-15-09-04_ball.txt" TargetMode="External"/><Relationship Id="rId348" Type="http://schemas.openxmlformats.org/officeDocument/2006/relationships/hyperlink" Target="result/&#12497;&#12527;&#12503;&#12525;2020%20-%20&#25237;&#29699;&#35299;&#26512;%20-%202020-08-23%2014-24-49-04_ball.txt" TargetMode="External"/><Relationship Id="rId555" Type="http://schemas.openxmlformats.org/officeDocument/2006/relationships/hyperlink" Target="out/&#12497;&#12527;&#12503;&#12525;2020%20-%20&#25237;&#29699;&#35299;&#26512;%20-%202020-08-23%2015-56-09-09_out.mp4" TargetMode="External"/><Relationship Id="rId762" Type="http://schemas.openxmlformats.org/officeDocument/2006/relationships/hyperlink" Target="result/&#12497;&#12527;&#12503;&#12525;2020%20-%20&#25237;&#29699;&#35299;&#26512;%20-%202020-08-23%2016-24-41-02_ball.txt" TargetMode="External"/><Relationship Id="rId1185" Type="http://schemas.openxmlformats.org/officeDocument/2006/relationships/hyperlink" Target="out/&#12497;&#12527;&#12503;&#12525;2020%20-%20&#25237;&#29699;&#35299;&#26512;%20-%202020-08-24%2012-11-18-06_out.mp4" TargetMode="External"/><Relationship Id="rId1392" Type="http://schemas.openxmlformats.org/officeDocument/2006/relationships/hyperlink" Target="result/&#12497;&#12527;&#12503;&#12525;2020%20-%20&#25237;&#29699;&#35299;&#26512;%20-%202020-08-24%2012-35-33-07_ball.txt" TargetMode="External"/><Relationship Id="rId2029" Type="http://schemas.openxmlformats.org/officeDocument/2006/relationships/hyperlink" Target="out/&#12497;&#12527;&#12503;&#12525;2020%20-%20&#25237;&#29699;&#35299;&#26512;%20-%202020-08-27%2018-16-14-03_out.mp4" TargetMode="External"/><Relationship Id="rId2236" Type="http://schemas.openxmlformats.org/officeDocument/2006/relationships/hyperlink" Target="result/&#12497;&#12527;&#12503;&#12525;2020%20-%20&#25237;&#29699;&#35299;&#26512;%20-%202020-08-28%2022-36-12-06_ball.txt" TargetMode="External"/><Relationship Id="rId2443" Type="http://schemas.openxmlformats.org/officeDocument/2006/relationships/hyperlink" Target="out/&#12497;&#12527;&#12503;&#12525;2020%20-%20&#25237;&#29699;&#35299;&#26512;%20-%202020-08-29%2015-44-12-01_out.mp4" TargetMode="External"/><Relationship Id="rId2650" Type="http://schemas.openxmlformats.org/officeDocument/2006/relationships/hyperlink" Target="result/&#12497;&#12527;&#12503;&#12525;2020%20-%20&#25237;&#29699;&#35299;&#26512;%20-%202020-08-29%2015-56-35-03_ball.txt" TargetMode="External"/><Relationship Id="rId2888" Type="http://schemas.openxmlformats.org/officeDocument/2006/relationships/hyperlink" Target="result/&#12497;&#12527;&#12503;&#12525;2020%20-%20&#25237;&#29699;&#35299;&#26512;%20-%202020-09-15%2023-18-54-00_ball.txt" TargetMode="External"/><Relationship Id="rId3701" Type="http://schemas.openxmlformats.org/officeDocument/2006/relationships/hyperlink" Target="out\&#12497;&#12527;&#12503;&#12525;2020%20-%20&#25237;&#29699;&#35299;&#26512;%20-%202020-10-23%2021-54-50-05_out.mp4" TargetMode="External"/><Relationship Id="rId208" Type="http://schemas.openxmlformats.org/officeDocument/2006/relationships/hyperlink" Target="result/&#12497;&#12527;&#12503;&#12525;2020%20-%20&#25237;&#29699;&#35299;&#26512;%20-%202020-08-23%2014-06-56-03_ball.txt" TargetMode="External"/><Relationship Id="rId415" Type="http://schemas.openxmlformats.org/officeDocument/2006/relationships/hyperlink" Target="out/&#12497;&#12527;&#12503;&#12525;2020%20-%20&#25237;&#29699;&#35299;&#26512;%20-%202020-08-23%2015-47-01-08_out.mp4" TargetMode="External"/><Relationship Id="rId622" Type="http://schemas.openxmlformats.org/officeDocument/2006/relationships/hyperlink" Target="result/&#12497;&#12527;&#12503;&#12525;2020%20-%20&#25237;&#29699;&#35299;&#26512;%20-%202020-08-23%2016-07-35-02_ball.txt" TargetMode="External"/><Relationship Id="rId1045" Type="http://schemas.openxmlformats.org/officeDocument/2006/relationships/hyperlink" Target="out/&#12497;&#12527;&#12503;&#12525;2020%20-%20&#25237;&#29699;&#35299;&#26512;%20-%202020-08-24%2012-02-12-08_out.mp4" TargetMode="External"/><Relationship Id="rId1252" Type="http://schemas.openxmlformats.org/officeDocument/2006/relationships/hyperlink" Target="result/&#12497;&#12527;&#12503;&#12525;2020%20-%20&#25237;&#29699;&#35299;&#26512;%20-%202020-08-24%2012-22-44-06_ball.txt" TargetMode="External"/><Relationship Id="rId1697" Type="http://schemas.openxmlformats.org/officeDocument/2006/relationships/hyperlink" Target="out/&#12497;&#12527;&#12503;&#12525;2020%20-%20&#25237;&#29699;&#35299;&#26512;%20-%202020-08-24%2013-00-20-05_out.mp4" TargetMode="External"/><Relationship Id="rId2303" Type="http://schemas.openxmlformats.org/officeDocument/2006/relationships/hyperlink" Target="out/&#12497;&#12527;&#12503;&#12525;2020%20-%20&#25237;&#29699;&#35299;&#26512;%20-%202020-08-29%2009-41-06-00_out.mp4" TargetMode="External"/><Relationship Id="rId2510" Type="http://schemas.openxmlformats.org/officeDocument/2006/relationships/hyperlink" Target="result/&#12497;&#12527;&#12503;&#12525;2020%20-%20&#25237;&#29699;&#35299;&#26512;%20-%202020-08-29%2015-48-09-03_ball.txt" TargetMode="External"/><Relationship Id="rId2748" Type="http://schemas.openxmlformats.org/officeDocument/2006/relationships/hyperlink" Target="result/&#12497;&#12527;&#12503;&#12525;2020%20-%20&#25237;&#29699;&#35299;&#26512;%20-%202020-08-29%2016-06-51-02_ball.txt" TargetMode="External"/><Relationship Id="rId2955" Type="http://schemas.openxmlformats.org/officeDocument/2006/relationships/hyperlink" Target="out/&#12497;&#12527;&#12503;&#12525;2020%20-%20&#25237;&#29699;&#35299;&#26512;%20-%202020-09-15%2023-21-40-13_out.mp4" TargetMode="External"/><Relationship Id="rId927" Type="http://schemas.openxmlformats.org/officeDocument/2006/relationships/hyperlink" Target="out/&#12497;&#12527;&#12503;&#12525;2020%20-%20&#25237;&#29699;&#35299;&#26512;%20-%202020-08-24%2011-22-14-06_out.mp4" TargetMode="External"/><Relationship Id="rId1112" Type="http://schemas.openxmlformats.org/officeDocument/2006/relationships/hyperlink" Target="result/&#12497;&#12527;&#12503;&#12525;2020%20-%20&#25237;&#29699;&#35299;&#26512;%20-%202020-08-24%2012-07-26-01_ball.txt" TargetMode="External"/><Relationship Id="rId1557" Type="http://schemas.openxmlformats.org/officeDocument/2006/relationships/hyperlink" Target="out/&#12497;&#12527;&#12503;&#12525;2020%20-%20&#25237;&#29699;&#35299;&#26512;%20-%202020-08-24%2012-47-45-02_out.mp4" TargetMode="External"/><Relationship Id="rId1764" Type="http://schemas.openxmlformats.org/officeDocument/2006/relationships/hyperlink" Target="result/&#12497;&#12527;&#12503;&#12525;2020%20-%20&#25237;&#29699;&#35299;&#26512;%20-%202020-08-24%2013-05-36-09_ball.txt" TargetMode="External"/><Relationship Id="rId1971" Type="http://schemas.openxmlformats.org/officeDocument/2006/relationships/hyperlink" Target="out/&#12497;&#12527;&#12503;&#12525;2020%20-%20&#25237;&#29699;&#35299;&#26512;%20-%202020-08-26%2021-30-58-04_out.mp4" TargetMode="External"/><Relationship Id="rId2608" Type="http://schemas.openxmlformats.org/officeDocument/2006/relationships/hyperlink" Target="result/&#12497;&#12527;&#12503;&#12525;2020%20-%20&#25237;&#29699;&#35299;&#26512;%20-%202020-08-29%2015-53-40-02_ball.txt" TargetMode="External"/><Relationship Id="rId2815" Type="http://schemas.openxmlformats.org/officeDocument/2006/relationships/hyperlink" Target="out/&#12497;&#12527;&#12503;&#12525;2020%20-%20&#25237;&#29699;&#35299;&#26512;%20-%202020-09-15%2023-12-43-06_out.mp4" TargetMode="External"/><Relationship Id="rId56" Type="http://schemas.openxmlformats.org/officeDocument/2006/relationships/hyperlink" Target="result/&#12497;&#12527;&#12503;&#12525;2020%20-%20&#25237;&#29699;&#35299;&#26512;%20-%202020-08-23%2011-11-35-07_ball.txt" TargetMode="External"/><Relationship Id="rId1417" Type="http://schemas.openxmlformats.org/officeDocument/2006/relationships/hyperlink" Target="out/&#12497;&#12527;&#12503;&#12525;2020%20-%20&#25237;&#29699;&#35299;&#26512;%20-%202020-08-24%2012-38-24-00_out.mp4" TargetMode="External"/><Relationship Id="rId1624" Type="http://schemas.openxmlformats.org/officeDocument/2006/relationships/hyperlink" Target="result/&#12497;&#12527;&#12503;&#12525;2020%20-%20&#25237;&#29699;&#35299;&#26512;%20-%202020-08-24%2012-52-05-08_ball.txt" TargetMode="External"/><Relationship Id="rId1831" Type="http://schemas.openxmlformats.org/officeDocument/2006/relationships/hyperlink" Target="out/&#12497;&#12527;&#12503;&#12525;2020%20-%20&#25237;&#29699;&#35299;&#26512;%20-%202020-08-24%2013-16-19-00_out.mp4" TargetMode="External"/><Relationship Id="rId3077" Type="http://schemas.openxmlformats.org/officeDocument/2006/relationships/hyperlink" Target="out/&#12497;&#12527;&#12503;&#12525;2020%20-%20&#25237;&#29699;&#35299;&#26512;%20-%202020-09-27%2012-16-50-01_out.mp4" TargetMode="External"/><Relationship Id="rId3284" Type="http://schemas.openxmlformats.org/officeDocument/2006/relationships/hyperlink" Target="result/&#12497;&#12527;&#12503;&#12525;2020%20-%20&#25237;&#29699;&#35299;&#26512;%20-%202020-09-28%2022-51-15-04_ball.txt" TargetMode="External"/><Relationship Id="rId1929" Type="http://schemas.openxmlformats.org/officeDocument/2006/relationships/hyperlink" Target="out/&#12497;&#12527;&#12503;&#12525;2020%20-%20&#25237;&#29699;&#35299;&#26512;%20-%202020-08-26%2021-19-02-03_out.mp4" TargetMode="External"/><Relationship Id="rId2093" Type="http://schemas.openxmlformats.org/officeDocument/2006/relationships/hyperlink" Target="out/&#12497;&#12527;&#12503;&#12525;2020%20-%20&#25237;&#29699;&#35299;&#26512;%20-%202020-08-27%2018-21-04-05_out.mp4" TargetMode="External"/><Relationship Id="rId3491" Type="http://schemas.openxmlformats.org/officeDocument/2006/relationships/hyperlink" Target="out/&#12497;&#12527;&#12503;&#12525;2020%20-%20&#25237;&#29699;&#35299;&#26512;%20-%202020-10-04%2012-31-02-09_out.mp4" TargetMode="External"/><Relationship Id="rId3589" Type="http://schemas.openxmlformats.org/officeDocument/2006/relationships/hyperlink" Target="out/&#12497;&#12527;&#12503;&#12525;2020%20-%20&#25237;&#29699;&#35299;&#26512;%20-%202020-10-23%2021-40-21-09_out.mp4" TargetMode="External"/><Relationship Id="rId2398" Type="http://schemas.openxmlformats.org/officeDocument/2006/relationships/hyperlink" Target="result/&#12497;&#12527;&#12503;&#12525;2020%20-%20&#25237;&#29699;&#35299;&#26512;%20-%202020-08-29%2009-48-04-08_ball.txt" TargetMode="External"/><Relationship Id="rId3144" Type="http://schemas.openxmlformats.org/officeDocument/2006/relationships/hyperlink" Target="result/&#12497;&#12527;&#12503;&#12525;2020%20-%20&#25237;&#29699;&#35299;&#26512;%20-%202020-09-28%2022-42-08-04_ball.txt" TargetMode="External"/><Relationship Id="rId3351" Type="http://schemas.openxmlformats.org/officeDocument/2006/relationships/hyperlink" Target="out/&#12497;&#12527;&#12503;&#12525;2020%20-%20&#25237;&#29699;&#35299;&#26512;%20-%202020-09-28%2022-55-36-08_out.mp4" TargetMode="External"/><Relationship Id="rId3449" Type="http://schemas.openxmlformats.org/officeDocument/2006/relationships/hyperlink" Target="out/&#12497;&#12527;&#12503;&#12525;2020%20-%20&#25237;&#29699;&#35299;&#26512;%20-%202020-10-04%2012-27-46-08_out.mp4" TargetMode="External"/><Relationship Id="rId272" Type="http://schemas.openxmlformats.org/officeDocument/2006/relationships/hyperlink" Target="result/&#12497;&#12527;&#12503;&#12525;2020%20-%20&#25237;&#29699;&#35299;&#26512;%20-%202020-08-23%2014-19-33-05_ball.txt" TargetMode="External"/><Relationship Id="rId577" Type="http://schemas.openxmlformats.org/officeDocument/2006/relationships/hyperlink" Target="out/&#12497;&#12527;&#12503;&#12525;2020%20-%20&#25237;&#29699;&#35299;&#26512;%20-%202020-08-23%2016-04-57-00_out.mp4" TargetMode="External"/><Relationship Id="rId2160" Type="http://schemas.openxmlformats.org/officeDocument/2006/relationships/hyperlink" Target="result/&#12497;&#12527;&#12503;&#12525;2020%20-%20&#25237;&#29699;&#35299;&#26512;%20-%202020-08-27%2018-26-47-08_ball.txt" TargetMode="External"/><Relationship Id="rId2258" Type="http://schemas.openxmlformats.org/officeDocument/2006/relationships/hyperlink" Target="result/&#12497;&#12527;&#12503;&#12525;2020%20-%20&#25237;&#29699;&#35299;&#26512;%20-%202020-08-28%2022-37-55-07_ball.txt" TargetMode="External"/><Relationship Id="rId3004" Type="http://schemas.openxmlformats.org/officeDocument/2006/relationships/hyperlink" Target="result/&#12497;&#12527;&#12503;&#12525;2020%20-%20&#25237;&#29699;&#35299;&#26512;%20-%202020-09-27%2012-11-30-04_ball.txt" TargetMode="External"/><Relationship Id="rId3211" Type="http://schemas.openxmlformats.org/officeDocument/2006/relationships/hyperlink" Target="out/&#12497;&#12527;&#12503;&#12525;2020%20-%20&#25237;&#29699;&#35299;&#26512;%20-%202020-09-28%2022-46-07-08_out.mp4" TargetMode="External"/><Relationship Id="rId3656" Type="http://schemas.openxmlformats.org/officeDocument/2006/relationships/hyperlink" Target="result/&#12497;&#12527;&#12503;&#12525;2020%20-%20&#25237;&#29699;&#35299;&#26512;%20-%202020-10-23%2021-47-23-02_ball.txt" TargetMode="External"/><Relationship Id="rId132" Type="http://schemas.openxmlformats.org/officeDocument/2006/relationships/hyperlink" Target="result/&#12497;&#12527;&#12503;&#12525;2020%20-%20&#25237;&#29699;&#35299;&#26512;%20-%202020-08-23%2011-16-20-05_ball.txt" TargetMode="External"/><Relationship Id="rId784" Type="http://schemas.openxmlformats.org/officeDocument/2006/relationships/hyperlink" Target="result/&#12497;&#12527;&#12503;&#12525;2020%20-%20&#25237;&#29699;&#35299;&#26512;%20-%202020-08-23%2016-25-48-03_ball.txt" TargetMode="External"/><Relationship Id="rId991" Type="http://schemas.openxmlformats.org/officeDocument/2006/relationships/hyperlink" Target="out/&#12497;&#12527;&#12503;&#12525;2020%20-%20&#25237;&#29699;&#35299;&#26512;%20-%202020-08-24%2011-25-48-08_out.mp4" TargetMode="External"/><Relationship Id="rId1067" Type="http://schemas.openxmlformats.org/officeDocument/2006/relationships/hyperlink" Target="out/&#12497;&#12527;&#12503;&#12525;2020%20-%20&#25237;&#29699;&#35299;&#26512;%20-%202020-08-24%2012-03-33-09_out.mp4" TargetMode="External"/><Relationship Id="rId2020" Type="http://schemas.openxmlformats.org/officeDocument/2006/relationships/hyperlink" Target="result/&#12497;&#12527;&#12503;&#12525;2020%20-%20&#25237;&#29699;&#35299;&#26512;%20-%202020-08-27%2018-14-40-08_ball.txt" TargetMode="External"/><Relationship Id="rId2465" Type="http://schemas.openxmlformats.org/officeDocument/2006/relationships/hyperlink" Target="out/&#12497;&#12527;&#12503;&#12525;2020%20-%20&#25237;&#29699;&#35299;&#26512;%20-%202020-08-29%2015-45-22-01_out.mp4" TargetMode="External"/><Relationship Id="rId2672" Type="http://schemas.openxmlformats.org/officeDocument/2006/relationships/hyperlink" Target="result/&#12497;&#12527;&#12503;&#12525;2020%20-%20&#25237;&#29699;&#35299;&#26512;%20-%202020-08-29%2015-57-36-04_ball.txt" TargetMode="External"/><Relationship Id="rId3309" Type="http://schemas.openxmlformats.org/officeDocument/2006/relationships/hyperlink" Target="out/&#12497;&#12527;&#12503;&#12525;2020%20-%20&#25237;&#29699;&#35299;&#26512;%20-%202020-09-28%2022-52-46-07_out.mp4" TargetMode="External"/><Relationship Id="rId3516" Type="http://schemas.openxmlformats.org/officeDocument/2006/relationships/hyperlink" Target="result/&#12497;&#12527;&#12503;&#12525;2020%20-%20&#25237;&#29699;&#35299;&#26512;%20-%202020-10-04%2012-34-25-01_ball.txt" TargetMode="External"/><Relationship Id="rId437" Type="http://schemas.openxmlformats.org/officeDocument/2006/relationships/hyperlink" Target="out/&#12497;&#12527;&#12503;&#12525;2020%20-%20&#25237;&#29699;&#35299;&#26512;%20-%202020-08-23%2015-48-07-09_out.mp4" TargetMode="External"/><Relationship Id="rId644" Type="http://schemas.openxmlformats.org/officeDocument/2006/relationships/hyperlink" Target="result/&#12497;&#12527;&#12503;&#12525;2020%20-%20&#25237;&#29699;&#35299;&#26512;%20-%202020-08-23%2016-08-46-03_ball.txt" TargetMode="External"/><Relationship Id="rId851" Type="http://schemas.openxmlformats.org/officeDocument/2006/relationships/hyperlink" Target="out/&#12497;&#12527;&#12503;&#12525;2020%20-%20&#25237;&#29699;&#35299;&#26512;%20-%202020-08-23%2016-29-37-07_out.mp4" TargetMode="External"/><Relationship Id="rId1274" Type="http://schemas.openxmlformats.org/officeDocument/2006/relationships/hyperlink" Target="result/&#12497;&#12527;&#12503;&#12525;2020%20-%20&#25237;&#29699;&#35299;&#26512;%20-%202020-08-24%2012-24-03-07_ball.txt" TargetMode="External"/><Relationship Id="rId1481" Type="http://schemas.openxmlformats.org/officeDocument/2006/relationships/hyperlink" Target="out/&#12497;&#12527;&#12503;&#12525;2020%20-%20&#25237;&#29699;&#35299;&#26512;%20-%202020-08-24%2012-42-52-02_out.mp4" TargetMode="External"/><Relationship Id="rId1579" Type="http://schemas.openxmlformats.org/officeDocument/2006/relationships/hyperlink" Target="out/&#12497;&#12527;&#12503;&#12525;2020%20-%20&#25237;&#29699;&#35299;&#26512;%20-%202020-08-24%2012-49-17-03_out.mp4" TargetMode="External"/><Relationship Id="rId2118" Type="http://schemas.openxmlformats.org/officeDocument/2006/relationships/hyperlink" Target="result/&#12497;&#12527;&#12503;&#12525;2020%20-%20&#25237;&#29699;&#35299;&#26512;%20-%202020-08-27%2018-22-42-07_ball.txt" TargetMode="External"/><Relationship Id="rId2325" Type="http://schemas.openxmlformats.org/officeDocument/2006/relationships/hyperlink" Target="out/&#12497;&#12527;&#12503;&#12525;2020%20-%20&#25237;&#29699;&#35299;&#26512;%20-%202020-08-29%2009-42-48-01_out.mp4" TargetMode="External"/><Relationship Id="rId2532" Type="http://schemas.openxmlformats.org/officeDocument/2006/relationships/hyperlink" Target="result/&#12497;&#12527;&#12503;&#12525;2020%20-%20&#25237;&#29699;&#35299;&#26512;%20-%202020-08-29%2015-49-13-04_ball.txt" TargetMode="External"/><Relationship Id="rId2977" Type="http://schemas.openxmlformats.org/officeDocument/2006/relationships/hyperlink" Target="out/&#12497;&#12527;&#12503;&#12525;2020%20-%20&#25237;&#29699;&#35299;&#26512;%20-%202020-09-27%2012-10-22-01_out.mp4" TargetMode="External"/><Relationship Id="rId504" Type="http://schemas.openxmlformats.org/officeDocument/2006/relationships/hyperlink" Target="result/&#12497;&#12527;&#12503;&#12525;2020%20-%20&#25237;&#29699;&#35299;&#26512;%20-%202020-08-23%2015-53-39-02_ball.txt" TargetMode="External"/><Relationship Id="rId711" Type="http://schemas.openxmlformats.org/officeDocument/2006/relationships/hyperlink" Target="out/&#12497;&#12527;&#12503;&#12525;2020%20-%20&#25237;&#29699;&#35299;&#26512;%20-%202020-08-23%2016-12-41-07_out.mp4" TargetMode="External"/><Relationship Id="rId949" Type="http://schemas.openxmlformats.org/officeDocument/2006/relationships/hyperlink" Target="out/&#12497;&#12527;&#12503;&#12525;2020%20-%20&#25237;&#29699;&#35299;&#26512;%20-%202020-08-24%2011-23-23-07_out.mp4" TargetMode="External"/><Relationship Id="rId1134" Type="http://schemas.openxmlformats.org/officeDocument/2006/relationships/hyperlink" Target="result/&#12497;&#12527;&#12503;&#12525;2020%20-%20&#25237;&#29699;&#35299;&#26512;%20-%202020-08-24%2012-08-41-02_ball.txt" TargetMode="External"/><Relationship Id="rId1341" Type="http://schemas.openxmlformats.org/officeDocument/2006/relationships/hyperlink" Target="out/&#12497;&#12527;&#12503;&#12525;2020%20-%20&#25237;&#29699;&#35299;&#26512;%20-%202020-08-24%2012-32-08-02_out.mp4" TargetMode="External"/><Relationship Id="rId1786" Type="http://schemas.openxmlformats.org/officeDocument/2006/relationships/hyperlink" Target="result/&#12497;&#12527;&#12503;&#12525;2020%20-%20&#25237;&#29699;&#35299;&#26512;%20-%202020-08-24%2013-09-18-00_ball.txt" TargetMode="External"/><Relationship Id="rId1993" Type="http://schemas.openxmlformats.org/officeDocument/2006/relationships/hyperlink" Target="out/&#12497;&#12527;&#12503;&#12525;2020%20-%20&#25237;&#29699;&#35299;&#26512;%20-%202020-08-26%2021-35-18-05_out.mp4" TargetMode="External"/><Relationship Id="rId2837" Type="http://schemas.openxmlformats.org/officeDocument/2006/relationships/hyperlink" Target="out/&#12497;&#12527;&#12503;&#12525;2020%20-%20&#25237;&#29699;&#35299;&#26512;%20-%202020-09-15%2023-13-52-06_out.mp4" TargetMode="External"/><Relationship Id="rId78" Type="http://schemas.openxmlformats.org/officeDocument/2006/relationships/hyperlink" Target="result/&#12497;&#12527;&#12503;&#12525;2020%20-%20&#25237;&#29699;&#35299;&#26512;%20-%202020-08-23%2011-12-45-08_ball.txt" TargetMode="External"/><Relationship Id="rId809" Type="http://schemas.openxmlformats.org/officeDocument/2006/relationships/hyperlink" Target="out/&#12497;&#12527;&#12503;&#12525;2020%20-%20&#25237;&#29699;&#35299;&#26512;%20-%202020-08-23%2016-26-58-06_out.mp4" TargetMode="External"/><Relationship Id="rId1201" Type="http://schemas.openxmlformats.org/officeDocument/2006/relationships/hyperlink" Target="out/&#12497;&#12527;&#12503;&#12525;2020%20-%20&#25237;&#29699;&#35299;&#26512;%20-%202020-08-24%2012-12-56-01_out.mp4" TargetMode="External"/><Relationship Id="rId1439" Type="http://schemas.openxmlformats.org/officeDocument/2006/relationships/hyperlink" Target="out/&#12497;&#12527;&#12503;&#12525;2020%20-%20&#25237;&#29699;&#35299;&#26512;%20-%202020-08-24%2012-39-57-01_out.mp4" TargetMode="External"/><Relationship Id="rId1646" Type="http://schemas.openxmlformats.org/officeDocument/2006/relationships/hyperlink" Target="result/&#12497;&#12527;&#12503;&#12525;2020%20-%20&#25237;&#29699;&#35299;&#26512;%20-%202020-08-24%2012-53-43-09_ball.txt" TargetMode="External"/><Relationship Id="rId1853" Type="http://schemas.openxmlformats.org/officeDocument/2006/relationships/hyperlink" Target="out/&#12497;&#12527;&#12503;&#12525;2020%20-%20&#25237;&#29699;&#35299;&#26512;%20-%202020-08-24%2013-17-56-02_out.mp4" TargetMode="External"/><Relationship Id="rId2904" Type="http://schemas.openxmlformats.org/officeDocument/2006/relationships/hyperlink" Target="result/&#12497;&#12527;&#12503;&#12525;2020%20-%20&#25237;&#29699;&#35299;&#26512;%20-%202020-09-15%2023-18-54-08_ball.txt" TargetMode="External"/><Relationship Id="rId3099" Type="http://schemas.openxmlformats.org/officeDocument/2006/relationships/hyperlink" Target="out/&#12497;&#12527;&#12503;&#12525;2020%20-%20&#25237;&#29699;&#35299;&#26512;%20-%202020-09-27%2012-18-28-02_out.mp4" TargetMode="External"/><Relationship Id="rId1506" Type="http://schemas.openxmlformats.org/officeDocument/2006/relationships/hyperlink" Target="result/&#12497;&#12527;&#12503;&#12525;2020%20-%20&#25237;&#29699;&#35299;&#26512;%20-%202020-08-24%2012-44-26-04_ball.txt" TargetMode="External"/><Relationship Id="rId1713" Type="http://schemas.openxmlformats.org/officeDocument/2006/relationships/hyperlink" Target="out/&#12497;&#12527;&#12503;&#12525;2020%20-%20&#25237;&#29699;&#35299;&#26512;%20-%202020-08-24%2013-02-04-04_out.mp4" TargetMode="External"/><Relationship Id="rId1920" Type="http://schemas.openxmlformats.org/officeDocument/2006/relationships/hyperlink" Target="result/&#12497;&#12527;&#12503;&#12525;2020%20-%20&#25237;&#29699;&#35299;&#26512;%20-%202020-08-26%2021-17-48-05_ball.txt" TargetMode="External"/><Relationship Id="rId3166" Type="http://schemas.openxmlformats.org/officeDocument/2006/relationships/hyperlink" Target="result/&#12497;&#12527;&#12503;&#12525;2020%20-%20&#25237;&#29699;&#35299;&#26512;%20-%202020-09-28%2022-43-20-05_ball.txt" TargetMode="External"/><Relationship Id="rId3373" Type="http://schemas.openxmlformats.org/officeDocument/2006/relationships/hyperlink" Target="out/&#12497;&#12527;&#12503;&#12525;2020%20-%20&#25237;&#29699;&#35299;&#26512;%20-%202020-10-04%2012-22-49-00_out.mp4" TargetMode="External"/><Relationship Id="rId3580" Type="http://schemas.openxmlformats.org/officeDocument/2006/relationships/hyperlink" Target="result/&#12497;&#12527;&#12503;&#12525;2020%20-%20&#25237;&#29699;&#35299;&#26512;%20-%202020-10-23%2021-40-21-04_ball.txt" TargetMode="External"/><Relationship Id="rId294" Type="http://schemas.openxmlformats.org/officeDocument/2006/relationships/hyperlink" Target="result/&#12497;&#12527;&#12503;&#12525;2020%20-%20&#25237;&#29699;&#35299;&#26512;%20-%202020-08-23%2014-21-04-06_ball.txt" TargetMode="External"/><Relationship Id="rId2182" Type="http://schemas.openxmlformats.org/officeDocument/2006/relationships/hyperlink" Target="result/&#12497;&#12527;&#12503;&#12525;2020%20-%20&#25237;&#29699;&#35299;&#26512;%20-%202020-08-28%2022-31-31-09_ball.txt" TargetMode="External"/><Relationship Id="rId3026" Type="http://schemas.openxmlformats.org/officeDocument/2006/relationships/hyperlink" Target="result/&#12497;&#12527;&#12503;&#12525;2020%20-%20&#25237;&#29699;&#35299;&#26512;%20-%202020-09-27%2012-13-07-05_ball.txt" TargetMode="External"/><Relationship Id="rId3233" Type="http://schemas.openxmlformats.org/officeDocument/2006/relationships/hyperlink" Target="out/&#12497;&#12527;&#12503;&#12525;2020%20-%20&#25237;&#29699;&#35299;&#26512;%20-%202020-09-28%2022-47-36-09_out.mp4" TargetMode="External"/><Relationship Id="rId3678" Type="http://schemas.openxmlformats.org/officeDocument/2006/relationships/hyperlink" Target="result/&#12497;&#12527;&#12503;&#12525;2020%20-%20&#25237;&#29699;&#35299;&#26512;%20-%202020-10-23%2021-49-13-03_ball.txt" TargetMode="External"/><Relationship Id="rId154" Type="http://schemas.openxmlformats.org/officeDocument/2006/relationships/hyperlink" Target="result/&#12497;&#12527;&#12503;&#12525;2020%20-%20&#25237;&#29699;&#35299;&#26512;%20-%202020-08-23%2014-03-42-06_ball.txt" TargetMode="External"/><Relationship Id="rId361" Type="http://schemas.openxmlformats.org/officeDocument/2006/relationships/hyperlink" Target="out/&#12497;&#12527;&#12503;&#12525;2020%20-%20&#25237;&#29699;&#35299;&#26512;%20-%202020-08-23%2014-25-58-01_out.mp4" TargetMode="External"/><Relationship Id="rId599" Type="http://schemas.openxmlformats.org/officeDocument/2006/relationships/hyperlink" Target="out/&#12497;&#12527;&#12503;&#12525;2020%20-%20&#25237;&#29699;&#35299;&#26512;%20-%202020-08-23%2016-06-08-01_out.mp4" TargetMode="External"/><Relationship Id="rId2042" Type="http://schemas.openxmlformats.org/officeDocument/2006/relationships/hyperlink" Target="result/&#12497;&#12527;&#12503;&#12525;2020%20-%20&#25237;&#29699;&#35299;&#26512;%20-%202020-08-27%2018-16-14-09_ball.txt" TargetMode="External"/><Relationship Id="rId2487" Type="http://schemas.openxmlformats.org/officeDocument/2006/relationships/hyperlink" Target="out/&#12497;&#12527;&#12503;&#12525;2020%20-%20&#25237;&#29699;&#35299;&#26512;%20-%202020-08-29%2015-46-34-02_out.mp4" TargetMode="External"/><Relationship Id="rId2694" Type="http://schemas.openxmlformats.org/officeDocument/2006/relationships/hyperlink" Target="result/&#12497;&#12527;&#12503;&#12525;2020%20-%20&#25237;&#29699;&#35299;&#26512;%20-%202020-08-29%2015-58-43-05_ball.txt" TargetMode="External"/><Relationship Id="rId3440" Type="http://schemas.openxmlformats.org/officeDocument/2006/relationships/hyperlink" Target="result/&#12497;&#12527;&#12503;&#12525;2020%20-%20&#25237;&#29699;&#35299;&#26512;%20-%202020-10-04%2012-27-46-03_ball.txt" TargetMode="External"/><Relationship Id="rId3538" Type="http://schemas.openxmlformats.org/officeDocument/2006/relationships/hyperlink" Target="result/&#12497;&#12527;&#12503;&#12525;2020%20-%20&#25237;&#29699;&#35299;&#26512;%20-%202020-10-04%2012-37-58-02_ball.txt" TargetMode="External"/><Relationship Id="rId459" Type="http://schemas.openxmlformats.org/officeDocument/2006/relationships/hyperlink" Target="out/&#12497;&#12527;&#12503;&#12525;2020%20-%20&#25237;&#29699;&#35299;&#26512;%20-%202020-08-23%2015-51-08-00_out.mp4" TargetMode="External"/><Relationship Id="rId666" Type="http://schemas.openxmlformats.org/officeDocument/2006/relationships/hyperlink" Target="result/&#12497;&#12527;&#12503;&#12525;2020%20-%20&#25237;&#29699;&#35299;&#26512;%20-%202020-08-23%2016-09-58-04_ball.txt" TargetMode="External"/><Relationship Id="rId873" Type="http://schemas.openxmlformats.org/officeDocument/2006/relationships/hyperlink" Target="out/&#12497;&#12527;&#12503;&#12525;2020%20-%20&#25237;&#29699;&#35299;&#26512;%20-%202020-08-23%2016-30-55-08_out.mp4" TargetMode="External"/><Relationship Id="rId1089" Type="http://schemas.openxmlformats.org/officeDocument/2006/relationships/hyperlink" Target="out/&#12497;&#12527;&#12503;&#12525;2020%20-%20&#25237;&#29699;&#35299;&#26512;%20-%202020-08-24%2012-06-16-00_out.mp4" TargetMode="External"/><Relationship Id="rId1296" Type="http://schemas.openxmlformats.org/officeDocument/2006/relationships/hyperlink" Target="result/&#12497;&#12527;&#12503;&#12525;2020%20-%20&#25237;&#29699;&#35299;&#26512;%20-%202020-08-24%2012-25-33-08_ball.txt" TargetMode="External"/><Relationship Id="rId2347" Type="http://schemas.openxmlformats.org/officeDocument/2006/relationships/hyperlink" Target="out/&#12497;&#12527;&#12503;&#12525;2020%20-%20&#25237;&#29699;&#35299;&#26512;%20-%202020-08-29%2009-44-23-03_out.mp4" TargetMode="External"/><Relationship Id="rId2554" Type="http://schemas.openxmlformats.org/officeDocument/2006/relationships/hyperlink" Target="result/&#12497;&#12527;&#12503;&#12525;2020%20-%20&#25237;&#29699;&#35299;&#26512;%20-%202020-08-29%2015-50-19-05_ball.txt" TargetMode="External"/><Relationship Id="rId2999" Type="http://schemas.openxmlformats.org/officeDocument/2006/relationships/hyperlink" Target="out/&#12497;&#12527;&#12503;&#12525;2020%20-%20&#25237;&#29699;&#35299;&#26512;%20-%202020-09-27%2012-11-30-02_out.mp4" TargetMode="External"/><Relationship Id="rId3300" Type="http://schemas.openxmlformats.org/officeDocument/2006/relationships/hyperlink" Target="result/&#12497;&#12527;&#12503;&#12525;2020%20-%20&#25237;&#29699;&#35299;&#26512;%20-%202020-09-28%2022-52-46-02_ball.txt" TargetMode="External"/><Relationship Id="rId221" Type="http://schemas.openxmlformats.org/officeDocument/2006/relationships/hyperlink" Target="out/&#12497;&#12527;&#12503;&#12525;2020%20-%20&#25237;&#29699;&#35299;&#26512;%20-%202020-08-23%2014-08-02-00_out.mp4" TargetMode="External"/><Relationship Id="rId319" Type="http://schemas.openxmlformats.org/officeDocument/2006/relationships/hyperlink" Target="out/&#12497;&#12527;&#12503;&#12525;2020%20-%20&#25237;&#29699;&#35299;&#26512;%20-%202020-08-23%2014-23-42-00_out.mp4" TargetMode="External"/><Relationship Id="rId526" Type="http://schemas.openxmlformats.org/officeDocument/2006/relationships/hyperlink" Target="result/&#12497;&#12527;&#12503;&#12525;2020%20-%20&#25237;&#29699;&#35299;&#26512;%20-%202020-08-23%2015-54-48-03_ball.txt" TargetMode="External"/><Relationship Id="rId1156" Type="http://schemas.openxmlformats.org/officeDocument/2006/relationships/hyperlink" Target="result/&#12497;&#12527;&#12503;&#12525;2020%20-%20&#25237;&#29699;&#35299;&#26512;%20-%202020-08-24%2012-10-03-01_ball.txt" TargetMode="External"/><Relationship Id="rId1363" Type="http://schemas.openxmlformats.org/officeDocument/2006/relationships/hyperlink" Target="out/&#12497;&#12527;&#12503;&#12525;2020%20-%20&#25237;&#29699;&#35299;&#26512;%20-%202020-08-24%2012-33-48-03_out.mp4" TargetMode="External"/><Relationship Id="rId2207" Type="http://schemas.openxmlformats.org/officeDocument/2006/relationships/hyperlink" Target="out/&#12497;&#12527;&#12503;&#12525;2020%20-%20&#25237;&#29699;&#35299;&#26512;%20-%202020-08-28%2022-34-32-02_out.mp4" TargetMode="External"/><Relationship Id="rId2761" Type="http://schemas.openxmlformats.org/officeDocument/2006/relationships/hyperlink" Target="out/&#12497;&#12527;&#12503;&#12525;2020%20-%20&#25237;&#29699;&#35299;&#26512;%20-%202020-08-29%2016-06-51-09_out.mp4" TargetMode="External"/><Relationship Id="rId2859" Type="http://schemas.openxmlformats.org/officeDocument/2006/relationships/hyperlink" Target="out/&#12497;&#12527;&#12503;&#12525;2020%20-%20&#25237;&#29699;&#35299;&#26512;%20-%202020-09-15%2023-15-41-07_out.mp4" TargetMode="External"/><Relationship Id="rId3605" Type="http://schemas.openxmlformats.org/officeDocument/2006/relationships/hyperlink" Target="out/&#12497;&#12527;&#12503;&#12525;2020%20-%20&#25237;&#29699;&#35299;&#26512;%20-%202020-10-23%2021-41-59-07_out.mp4" TargetMode="External"/><Relationship Id="rId733" Type="http://schemas.openxmlformats.org/officeDocument/2006/relationships/hyperlink" Target="out/&#12497;&#12527;&#12503;&#12525;2020%20-%20&#25237;&#29699;&#35299;&#26512;%20-%202020-08-23%2016-13-55-08_out.mp4" TargetMode="External"/><Relationship Id="rId940" Type="http://schemas.openxmlformats.org/officeDocument/2006/relationships/hyperlink" Target="result/&#12497;&#12527;&#12503;&#12525;2020%20-%20&#25237;&#29699;&#35299;&#26512;%20-%202020-08-24%2011-23-23-02_ball.txt" TargetMode="External"/><Relationship Id="rId1016" Type="http://schemas.openxmlformats.org/officeDocument/2006/relationships/hyperlink" Target="result/&#12497;&#12527;&#12503;&#12525;2020%20-%20&#25237;&#29699;&#35299;&#26512;%20-%202020-08-24%2012-01-04-02_ball.txt" TargetMode="External"/><Relationship Id="rId1570" Type="http://schemas.openxmlformats.org/officeDocument/2006/relationships/hyperlink" Target="result/&#12497;&#12527;&#12503;&#12525;2020%20-%20&#25237;&#29699;&#35299;&#26512;%20-%202020-08-24%2012-47-45-08_ball.txt" TargetMode="External"/><Relationship Id="rId1668" Type="http://schemas.openxmlformats.org/officeDocument/2006/relationships/hyperlink" Target="result/&#12497;&#12527;&#12503;&#12525;2020%20-%20&#25237;&#29699;&#35299;&#26512;%20-%202020-08-24%2012-58-52-00_ball.txt" TargetMode="External"/><Relationship Id="rId1875" Type="http://schemas.openxmlformats.org/officeDocument/2006/relationships/hyperlink" Target="out/&#12497;&#12527;&#12503;&#12525;2020%20-%20&#25237;&#29699;&#35299;&#26512;%20-%202020-08-24%2013-20-06-03_out.mp4" TargetMode="External"/><Relationship Id="rId2414" Type="http://schemas.openxmlformats.org/officeDocument/2006/relationships/hyperlink" Target="result/&#12497;&#12527;&#12503;&#12525;2020%20-%20&#25237;&#29699;&#35299;&#26512;%20-%202020-08-29%2009-49-52-06_ball.txt" TargetMode="External"/><Relationship Id="rId2621" Type="http://schemas.openxmlformats.org/officeDocument/2006/relationships/hyperlink" Target="out/&#12497;&#12527;&#12503;&#12525;2020%20-%20&#25237;&#29699;&#35299;&#26512;%20-%202020-08-29%2015-53-40-09_out.mp4" TargetMode="External"/><Relationship Id="rId2719" Type="http://schemas.openxmlformats.org/officeDocument/2006/relationships/hyperlink" Target="out/&#12497;&#12527;&#12503;&#12525;2020%20-%20&#25237;&#29699;&#35299;&#26512;%20-%202020-08-29%2016-00-15-08_out.mp4" TargetMode="External"/><Relationship Id="rId800" Type="http://schemas.openxmlformats.org/officeDocument/2006/relationships/hyperlink" Target="result/&#12497;&#12527;&#12503;&#12525;2020%20-%20&#25237;&#29699;&#35299;&#26512;%20-%202020-08-23%2016-26-58-01_ball.txt" TargetMode="External"/><Relationship Id="rId1223" Type="http://schemas.openxmlformats.org/officeDocument/2006/relationships/hyperlink" Target="out/&#12497;&#12527;&#12503;&#12525;2020%20-%20&#25237;&#29699;&#35299;&#26512;%20-%202020-08-24%2012-21-33-02_out.mp4" TargetMode="External"/><Relationship Id="rId1430" Type="http://schemas.openxmlformats.org/officeDocument/2006/relationships/hyperlink" Target="result/&#12497;&#12527;&#12503;&#12525;2020%20-%20&#25237;&#29699;&#35299;&#26512;%20-%202020-08-24%2012-38-24-06_ball.txt" TargetMode="External"/><Relationship Id="rId1528" Type="http://schemas.openxmlformats.org/officeDocument/2006/relationships/hyperlink" Target="result/&#12497;&#12527;&#12503;&#12525;2020%20-%20&#25237;&#29699;&#35299;&#26512;%20-%202020-08-24%2012-46-03-02_ball.txt" TargetMode="External"/><Relationship Id="rId2926" Type="http://schemas.openxmlformats.org/officeDocument/2006/relationships/hyperlink" Target="result/&#12497;&#12527;&#12503;&#12525;2020%20-%20&#25237;&#29699;&#35299;&#26512;%20-%202020-09-15%2023-20-06-08_ball.txt" TargetMode="External"/><Relationship Id="rId3090" Type="http://schemas.openxmlformats.org/officeDocument/2006/relationships/hyperlink" Target="result/&#12497;&#12527;&#12503;&#12525;2020%20-%20&#25237;&#29699;&#35299;&#26512;%20-%202020-09-27%2012-16-50-07_ball.txt" TargetMode="External"/><Relationship Id="rId1735" Type="http://schemas.openxmlformats.org/officeDocument/2006/relationships/hyperlink" Target="out/&#12497;&#12527;&#12503;&#12525;2020%20-%20&#25237;&#29699;&#35299;&#26512;%20-%202020-08-24%2013-03-51-05_out.mp4" TargetMode="External"/><Relationship Id="rId1942" Type="http://schemas.openxmlformats.org/officeDocument/2006/relationships/hyperlink" Target="result/&#12497;&#12527;&#12503;&#12525;2020%20-%20&#25237;&#29699;&#35299;&#26512;%20-%202020-08-26%2021-19-02-09_ball.txt" TargetMode="External"/><Relationship Id="rId3188" Type="http://schemas.openxmlformats.org/officeDocument/2006/relationships/hyperlink" Target="result/&#12497;&#12527;&#12503;&#12525;2020%20-%20&#25237;&#29699;&#35299;&#26512;%20-%202020-09-28%2022-44-58-06_ball.txt" TargetMode="External"/><Relationship Id="rId3395" Type="http://schemas.openxmlformats.org/officeDocument/2006/relationships/hyperlink" Target="out/&#12497;&#12527;&#12503;&#12525;2020%20-%20&#25237;&#29699;&#35299;&#26512;%20-%202020-10-04%2012-24-00-01_out.mp4" TargetMode="External"/><Relationship Id="rId27" Type="http://schemas.openxmlformats.org/officeDocument/2006/relationships/hyperlink" Target="out/&#12497;&#12527;&#12503;&#12525;2020%20-%20&#25237;&#29699;&#35299;&#26512;%20-%202020-08-23%2011-10-26-03_out.mp4" TargetMode="External"/><Relationship Id="rId1802" Type="http://schemas.openxmlformats.org/officeDocument/2006/relationships/hyperlink" Target="result/&#12497;&#12527;&#12503;&#12525;2020%20-%20&#25237;&#29699;&#35299;&#26512;%20-%202020-08-24%2013-09-18-08_ball.txt" TargetMode="External"/><Relationship Id="rId3048" Type="http://schemas.openxmlformats.org/officeDocument/2006/relationships/hyperlink" Target="result/&#12497;&#12527;&#12503;&#12525;2020%20-%20&#25237;&#29699;&#35299;&#26512;%20-%202020-09-27%2012-14-14-06_ball.txt" TargetMode="External"/><Relationship Id="rId3255" Type="http://schemas.openxmlformats.org/officeDocument/2006/relationships/hyperlink" Target="out/&#12497;&#12527;&#12503;&#12525;2020%20-%20&#25237;&#29699;&#35299;&#26512;%20-%202020-09-28%2022-50-09-00_out.mp4" TargetMode="External"/><Relationship Id="rId3462" Type="http://schemas.openxmlformats.org/officeDocument/2006/relationships/hyperlink" Target="result/&#12497;&#12527;&#12503;&#12525;2020%20-%20&#25237;&#29699;&#35299;&#26512;%20-%202020-10-04%2012-29-40-04_ball.txt" TargetMode="External"/><Relationship Id="rId176" Type="http://schemas.openxmlformats.org/officeDocument/2006/relationships/hyperlink" Target="result/&#12497;&#12527;&#12503;&#12525;2020%20-%20&#25237;&#29699;&#35299;&#26512;%20-%202020-08-23%2014-04-47-07_ball.txt" TargetMode="External"/><Relationship Id="rId383" Type="http://schemas.openxmlformats.org/officeDocument/2006/relationships/hyperlink" Target="out/&#12497;&#12527;&#12503;&#12525;2020%20-%20&#25237;&#29699;&#35299;&#26512;%20-%202020-08-23%2014-27-07-02_out.mp4" TargetMode="External"/><Relationship Id="rId590" Type="http://schemas.openxmlformats.org/officeDocument/2006/relationships/hyperlink" Target="result/&#12497;&#12527;&#12503;&#12525;2020%20-%20&#25237;&#29699;&#35299;&#26512;%20-%202020-08-23%2016-04-57-06_ball.txt" TargetMode="External"/><Relationship Id="rId2064" Type="http://schemas.openxmlformats.org/officeDocument/2006/relationships/hyperlink" Target="result/&#12497;&#12527;&#12503;&#12525;2020%20-%20&#25237;&#29699;&#35299;&#26512;%20-%202020-08-27%2018-19-19-00_ball.txt" TargetMode="External"/><Relationship Id="rId2271" Type="http://schemas.openxmlformats.org/officeDocument/2006/relationships/hyperlink" Target="out/&#12497;&#12527;&#12503;&#12525;2020%20-%20&#25237;&#29699;&#35299;&#26512;%20-%202020-08-29%2009-37-40-04_out.mp4" TargetMode="External"/><Relationship Id="rId3115" Type="http://schemas.openxmlformats.org/officeDocument/2006/relationships/hyperlink" Target="out/&#12497;&#12527;&#12503;&#12525;2020%20-%20&#25237;&#29699;&#35299;&#26512;%20-%202020-09-27%2012-19-42-00_out.mp4" TargetMode="External"/><Relationship Id="rId3322" Type="http://schemas.openxmlformats.org/officeDocument/2006/relationships/hyperlink" Target="result/&#12497;&#12527;&#12503;&#12525;2020%20-%20&#25237;&#29699;&#35299;&#26512;%20-%202020-09-28%2022-53-54-03_ball.txt" TargetMode="External"/><Relationship Id="rId243" Type="http://schemas.openxmlformats.org/officeDocument/2006/relationships/hyperlink" Target="out/&#12497;&#12527;&#12503;&#12525;2020%20-%20&#25237;&#29699;&#35299;&#26512;%20-%202020-08-23%2014-18-29-01_out.mp4" TargetMode="External"/><Relationship Id="rId450" Type="http://schemas.openxmlformats.org/officeDocument/2006/relationships/hyperlink" Target="result/&#12497;&#12527;&#12503;&#12525;2020%20-%20&#25237;&#29699;&#35299;&#26512;%20-%202020-08-23%2015-49-19-05_ball.txt" TargetMode="External"/><Relationship Id="rId688" Type="http://schemas.openxmlformats.org/officeDocument/2006/relationships/hyperlink" Target="result/&#12497;&#12527;&#12503;&#12525;2020%20-%20&#25237;&#29699;&#35299;&#26512;%20-%202020-08-23%2016-11-33-05_ball.txt" TargetMode="External"/><Relationship Id="rId895" Type="http://schemas.openxmlformats.org/officeDocument/2006/relationships/hyperlink" Target="out/&#12497;&#12527;&#12503;&#12525;2020%20-%20&#25237;&#29699;&#35299;&#26512;%20-%202020-08-23%2016-32-07-09_out.mp4" TargetMode="External"/><Relationship Id="rId1080" Type="http://schemas.openxmlformats.org/officeDocument/2006/relationships/hyperlink" Target="result/&#12497;&#12527;&#12503;&#12525;2020%20-%20&#25237;&#29699;&#35299;&#26512;%20-%202020-08-24%2012-04-51-05_ball.txt" TargetMode="External"/><Relationship Id="rId2131" Type="http://schemas.openxmlformats.org/officeDocument/2006/relationships/hyperlink" Target="out/&#12497;&#12527;&#12503;&#12525;2020%20-%20&#25237;&#29699;&#35299;&#26512;%20-%202020-08-27%2018-24-30-04_out.mp4" TargetMode="External"/><Relationship Id="rId2369" Type="http://schemas.openxmlformats.org/officeDocument/2006/relationships/hyperlink" Target="out/&#12497;&#12527;&#12503;&#12525;2020%20-%20&#25237;&#29699;&#35299;&#26512;%20-%202020-08-29%2009-46-05-04_out.mp4" TargetMode="External"/><Relationship Id="rId2576" Type="http://schemas.openxmlformats.org/officeDocument/2006/relationships/hyperlink" Target="result/&#12497;&#12527;&#12503;&#12525;2020%20-%20&#25237;&#29699;&#35299;&#26512;%20-%202020-08-29%2015-51-26-06_ball.txt" TargetMode="External"/><Relationship Id="rId2783" Type="http://schemas.openxmlformats.org/officeDocument/2006/relationships/hyperlink" Target="out/&#12497;&#12527;&#12503;&#12525;2020%20-%20&#25237;&#29699;&#35299;&#26512;%20-%202020-09-08%2023-39-02-00_out.mp4" TargetMode="External"/><Relationship Id="rId2990" Type="http://schemas.openxmlformats.org/officeDocument/2006/relationships/hyperlink" Target="result/&#12497;&#12527;&#12503;&#12525;2020%20-%20&#25237;&#29699;&#35299;&#26512;%20-%202020-09-27%2012-10-22-07_ball.txt" TargetMode="External"/><Relationship Id="rId3627" Type="http://schemas.openxmlformats.org/officeDocument/2006/relationships/hyperlink" Target="out\&#12497;&#12527;&#12503;&#12525;2020%20-%20&#25237;&#29699;&#35299;&#26512;%20-%202020-10-23%2021-43-52-08_out.mp4" TargetMode="External"/><Relationship Id="rId103" Type="http://schemas.openxmlformats.org/officeDocument/2006/relationships/hyperlink" Target="out/&#12497;&#12527;&#12503;&#12525;2020%20-%20&#25237;&#29699;&#35299;&#26512;%20-%202020-08-23%2011-15-09-01_out.mp4" TargetMode="External"/><Relationship Id="rId310" Type="http://schemas.openxmlformats.org/officeDocument/2006/relationships/hyperlink" Target="result/&#12497;&#12527;&#12503;&#12525;2020%20-%20&#25237;&#29699;&#35299;&#26512;%20-%202020-08-23%2014-22-38-04_ball.txt" TargetMode="External"/><Relationship Id="rId548" Type="http://schemas.openxmlformats.org/officeDocument/2006/relationships/hyperlink" Target="result/&#12497;&#12527;&#12503;&#12525;2020%20-%20&#25237;&#29699;&#35299;&#26512;%20-%202020-08-23%2015-56-09-05_ball.txt" TargetMode="External"/><Relationship Id="rId755" Type="http://schemas.openxmlformats.org/officeDocument/2006/relationships/hyperlink" Target="out/&#12497;&#12527;&#12503;&#12525;2020%20-%20&#25237;&#29699;&#35299;&#26512;%20-%202020-08-23%2016-15-07-09_out.mp4" TargetMode="External"/><Relationship Id="rId962" Type="http://schemas.openxmlformats.org/officeDocument/2006/relationships/hyperlink" Target="result/&#12497;&#12527;&#12503;&#12525;2020%20-%20&#25237;&#29699;&#35299;&#26512;%20-%202020-08-24%2011-24-36-03_ball.txt" TargetMode="External"/><Relationship Id="rId1178" Type="http://schemas.openxmlformats.org/officeDocument/2006/relationships/hyperlink" Target="result/&#12497;&#12527;&#12503;&#12525;2020%20-%20&#25237;&#29699;&#35299;&#26512;%20-%202020-08-24%2012-11-18-02_ball.txt" TargetMode="External"/><Relationship Id="rId1385" Type="http://schemas.openxmlformats.org/officeDocument/2006/relationships/hyperlink" Target="out/&#12497;&#12527;&#12503;&#12525;2020%20-%20&#25237;&#29699;&#35299;&#26512;%20-%202020-08-24%2012-35-33-04_out.mp4" TargetMode="External"/><Relationship Id="rId1592" Type="http://schemas.openxmlformats.org/officeDocument/2006/relationships/hyperlink" Target="result/&#12497;&#12527;&#12503;&#12525;2020%20-%20&#25237;&#29699;&#35299;&#26512;%20-%202020-08-24%2012-50-30-02_ball.txt" TargetMode="External"/><Relationship Id="rId2229" Type="http://schemas.openxmlformats.org/officeDocument/2006/relationships/hyperlink" Target="out/&#12497;&#12527;&#12503;&#12525;2020%20-%20&#25237;&#29699;&#35299;&#26512;%20-%202020-08-28%2022-36-12-03_out.mp4" TargetMode="External"/><Relationship Id="rId2436" Type="http://schemas.openxmlformats.org/officeDocument/2006/relationships/hyperlink" Target="result/&#12497;&#12527;&#12503;&#12525;2020%20-%20&#25237;&#29699;&#35299;&#26512;%20-%202020-08-29%2015-42-43-07_ball.txt" TargetMode="External"/><Relationship Id="rId2643" Type="http://schemas.openxmlformats.org/officeDocument/2006/relationships/hyperlink" Target="out/&#12497;&#12527;&#12503;&#12525;2020%20-%20&#25237;&#29699;&#35299;&#26512;%20-%202020-08-29%2015-56-35-00_out.mp4" TargetMode="External"/><Relationship Id="rId2850" Type="http://schemas.openxmlformats.org/officeDocument/2006/relationships/hyperlink" Target="result/&#12497;&#12527;&#12503;&#12525;2020%20-%20&#25237;&#29699;&#35299;&#26512;%20-%202020-09-15%2023-15-41-02_ball.txt" TargetMode="External"/><Relationship Id="rId91" Type="http://schemas.openxmlformats.org/officeDocument/2006/relationships/hyperlink" Target="out/&#12497;&#12527;&#12503;&#12525;2020%20-%20&#25237;&#29699;&#35299;&#26512;%20-%202020-08-23%2011-13-59-05_out.mp4" TargetMode="External"/><Relationship Id="rId408" Type="http://schemas.openxmlformats.org/officeDocument/2006/relationships/hyperlink" Target="result/&#12497;&#12527;&#12503;&#12525;2020%20-%20&#25237;&#29699;&#35299;&#26512;%20-%202020-08-23%2015-47-01-04_ball.txt" TargetMode="External"/><Relationship Id="rId615" Type="http://schemas.openxmlformats.org/officeDocument/2006/relationships/hyperlink" Target="out/&#12497;&#12527;&#12503;&#12525;2020%20-%20&#25237;&#29699;&#35299;&#26512;%20-%202020-08-23%2016-06-08-09_out.mp4" TargetMode="External"/><Relationship Id="rId822" Type="http://schemas.openxmlformats.org/officeDocument/2006/relationships/hyperlink" Target="result/&#12497;&#12527;&#12503;&#12525;2020%20-%20&#25237;&#29699;&#35299;&#26512;%20-%202020-08-23%2016-28-07-02_ball.txt" TargetMode="External"/><Relationship Id="rId1038" Type="http://schemas.openxmlformats.org/officeDocument/2006/relationships/hyperlink" Target="result/&#12497;&#12527;&#12503;&#12525;2020%20-%20&#25237;&#29699;&#35299;&#26512;%20-%202020-08-24%2012-02-12-04_ball.txt" TargetMode="External"/><Relationship Id="rId1245" Type="http://schemas.openxmlformats.org/officeDocument/2006/relationships/hyperlink" Target="out/&#12497;&#12527;&#12503;&#12525;2020%20-%20&#25237;&#29699;&#35299;&#26512;%20-%202020-08-24%2012-22-44-03_out.mp4" TargetMode="External"/><Relationship Id="rId1452" Type="http://schemas.openxmlformats.org/officeDocument/2006/relationships/hyperlink" Target="result/&#12497;&#12527;&#12503;&#12525;2020%20-%20&#25237;&#29699;&#35299;&#26512;%20-%202020-08-24%2012-39-57-07_ball.txt" TargetMode="External"/><Relationship Id="rId1897" Type="http://schemas.openxmlformats.org/officeDocument/2006/relationships/hyperlink" Target="out/&#12497;&#12527;&#12503;&#12525;2020%20-%20&#25237;&#29699;&#35299;&#26512;%20-%202020-08-26%2021-15-29-04_out.mp4" TargetMode="External"/><Relationship Id="rId2503" Type="http://schemas.openxmlformats.org/officeDocument/2006/relationships/hyperlink" Target="out/&#12497;&#12527;&#12503;&#12525;2020%20-%20&#25237;&#29699;&#35299;&#26512;%20-%202020-08-29%2015-48-09-00_out.mp4" TargetMode="External"/><Relationship Id="rId2948" Type="http://schemas.openxmlformats.org/officeDocument/2006/relationships/hyperlink" Target="result/&#12497;&#12527;&#12503;&#12525;2020%20-%20&#25237;&#29699;&#35299;&#26512;%20-%202020-09-15%2023-21-40-09_ball.txt" TargetMode="External"/><Relationship Id="rId1105" Type="http://schemas.openxmlformats.org/officeDocument/2006/relationships/hyperlink" Target="out/&#12497;&#12527;&#12503;&#12525;2020%20-%20&#25237;&#29699;&#35299;&#26512;%20-%202020-08-24%2012-06-16-08_out.mp4" TargetMode="External"/><Relationship Id="rId1312" Type="http://schemas.openxmlformats.org/officeDocument/2006/relationships/hyperlink" Target="result/&#12497;&#12527;&#12503;&#12525;2020%20-%20&#25237;&#29699;&#35299;&#26512;%20-%202020-08-24%2012-26-53-06_ball.txt" TargetMode="External"/><Relationship Id="rId1757" Type="http://schemas.openxmlformats.org/officeDocument/2006/relationships/hyperlink" Target="out/&#12497;&#12527;&#12503;&#12525;2020%20-%20&#25237;&#29699;&#35299;&#26512;%20-%202020-08-24%2013-05-36-06_out.mp4" TargetMode="External"/><Relationship Id="rId1964" Type="http://schemas.openxmlformats.org/officeDocument/2006/relationships/hyperlink" Target="result/&#12497;&#12527;&#12503;&#12525;2020%20-%20&#25237;&#29699;&#35299;&#26512;%20-%202020-08-26%2021-30-58-00_ball.txt" TargetMode="External"/><Relationship Id="rId2710" Type="http://schemas.openxmlformats.org/officeDocument/2006/relationships/hyperlink" Target="result/&#12497;&#12527;&#12503;&#12525;2020%20-%20&#25237;&#29699;&#35299;&#26512;%20-%202020-08-29%2016-00-15-03_ball.txt" TargetMode="External"/><Relationship Id="rId2808" Type="http://schemas.openxmlformats.org/officeDocument/2006/relationships/hyperlink" Target="result/&#12497;&#12527;&#12503;&#12525;2020%20-%20&#25237;&#29699;&#35299;&#26512;%20-%202020-09-15%2023-12-43-02_ball.txt" TargetMode="External"/><Relationship Id="rId49" Type="http://schemas.openxmlformats.org/officeDocument/2006/relationships/hyperlink" Target="out/&#12497;&#12527;&#12503;&#12525;2020%20-%20&#25237;&#29699;&#35299;&#26512;%20-%202020-08-23%2011-11-35-04_out.mp4" TargetMode="External"/><Relationship Id="rId1617" Type="http://schemas.openxmlformats.org/officeDocument/2006/relationships/hyperlink" Target="out/&#12497;&#12527;&#12503;&#12525;2020%20-%20&#25237;&#29699;&#35299;&#26512;%20-%202020-08-24%2012-52-05-05_out.mp4" TargetMode="External"/><Relationship Id="rId1824" Type="http://schemas.openxmlformats.org/officeDocument/2006/relationships/hyperlink" Target="result/&#12497;&#12527;&#12503;&#12525;2020%20-%20&#25237;&#29699;&#35299;&#26512;%20-%202020-08-24%2013-14-19-06_ball.txt" TargetMode="External"/><Relationship Id="rId3277" Type="http://schemas.openxmlformats.org/officeDocument/2006/relationships/hyperlink" Target="out/&#12497;&#12527;&#12503;&#12525;2020%20-%20&#25237;&#29699;&#35299;&#26512;%20-%202020-09-28%2022-51-15-01_out.mp4" TargetMode="External"/><Relationship Id="rId198" Type="http://schemas.openxmlformats.org/officeDocument/2006/relationships/hyperlink" Target="result/&#12497;&#12527;&#12503;&#12525;2020%20-%20&#25237;&#29699;&#35299;&#26512;%20-%202020-08-23%2014-05-50-08_ball.txt" TargetMode="External"/><Relationship Id="rId2086" Type="http://schemas.openxmlformats.org/officeDocument/2006/relationships/hyperlink" Target="result/&#12497;&#12527;&#12503;&#12525;2020%20-%20&#25237;&#29699;&#35299;&#26512;%20-%202020-08-27%2018-21-04-01_ball.txt" TargetMode="External"/><Relationship Id="rId3484" Type="http://schemas.openxmlformats.org/officeDocument/2006/relationships/hyperlink" Target="result/&#12497;&#12527;&#12503;&#12525;2020%20-%20&#25237;&#29699;&#35299;&#26512;%20-%202020-10-04%2012-31-02-05_ball.txt" TargetMode="External"/><Relationship Id="rId3691" Type="http://schemas.openxmlformats.org/officeDocument/2006/relationships/hyperlink" Target="out\&#12497;&#12527;&#12503;&#12525;2020%20-%20&#25237;&#29699;&#35299;&#26512;%20-%202020-10-23%2021-54-50-00_out.mp4" TargetMode="External"/><Relationship Id="rId2293" Type="http://schemas.openxmlformats.org/officeDocument/2006/relationships/hyperlink" Target="out/&#12497;&#12527;&#12503;&#12525;2020%20-%20&#25237;&#29699;&#35299;&#26512;%20-%202020-08-29%2009-39-15-05_out.mp4" TargetMode="External"/><Relationship Id="rId2598" Type="http://schemas.openxmlformats.org/officeDocument/2006/relationships/hyperlink" Target="result/&#12497;&#12527;&#12503;&#12525;2020%20-%20&#25237;&#29699;&#35299;&#26512;%20-%202020-08-29%2015-52-32-07_ball.txt" TargetMode="External"/><Relationship Id="rId3137" Type="http://schemas.openxmlformats.org/officeDocument/2006/relationships/hyperlink" Target="out/&#12497;&#12527;&#12503;&#12525;2020%20-%20&#25237;&#29699;&#35299;&#26512;%20-%202020-09-28%2022-42-08-01_out.mp4" TargetMode="External"/><Relationship Id="rId3344" Type="http://schemas.openxmlformats.org/officeDocument/2006/relationships/hyperlink" Target="result/&#12497;&#12527;&#12503;&#12525;2020%20-%20&#25237;&#29699;&#35299;&#26512;%20-%202020-09-28%2022-55-36-04_ball.txt" TargetMode="External"/><Relationship Id="rId3551" Type="http://schemas.openxmlformats.org/officeDocument/2006/relationships/hyperlink" Target="out/&#12497;&#12527;&#12503;&#12525;2020%20-%20&#25237;&#29699;&#35299;&#26512;%20-%202020-10-04%2012-38-58-00_out.mp4" TargetMode="External"/><Relationship Id="rId265" Type="http://schemas.openxmlformats.org/officeDocument/2006/relationships/hyperlink" Target="out/&#12497;&#12527;&#12503;&#12525;2020%20-%20&#25237;&#29699;&#35299;&#26512;%20-%202020-08-23%2014-19-33-02_out.mp4" TargetMode="External"/><Relationship Id="rId472" Type="http://schemas.openxmlformats.org/officeDocument/2006/relationships/hyperlink" Target="result/&#12497;&#12527;&#12503;&#12525;2020%20-%20&#25237;&#29699;&#35299;&#26512;%20-%202020-08-23%2015-51-08-06_ball.txt" TargetMode="External"/><Relationship Id="rId2153" Type="http://schemas.openxmlformats.org/officeDocument/2006/relationships/hyperlink" Target="out/&#12497;&#12527;&#12503;&#12525;2020%20-%20&#25237;&#29699;&#35299;&#26512;%20-%202020-08-27%2018-26-47-05_out.mp4" TargetMode="External"/><Relationship Id="rId2360" Type="http://schemas.openxmlformats.org/officeDocument/2006/relationships/hyperlink" Target="result/&#12497;&#12527;&#12503;&#12525;2020%20-%20&#25237;&#29699;&#35299;&#26512;%20-%202020-08-29%2009-44-23-09_ball.txt" TargetMode="External"/><Relationship Id="rId3204" Type="http://schemas.openxmlformats.org/officeDocument/2006/relationships/hyperlink" Target="result/&#12497;&#12527;&#12503;&#12525;2020%20-%20&#25237;&#29699;&#35299;&#26512;%20-%202020-09-28%2022-46-07-04_ball.txt" TargetMode="External"/><Relationship Id="rId3411" Type="http://schemas.openxmlformats.org/officeDocument/2006/relationships/hyperlink" Target="out/&#12497;&#12527;&#12503;&#12525;2020%20-%20&#25237;&#29699;&#35299;&#26512;%20-%202020-10-04%2012-24-00-09_out.mp4" TargetMode="External"/><Relationship Id="rId3649" Type="http://schemas.openxmlformats.org/officeDocument/2006/relationships/hyperlink" Target="out\&#12497;&#12527;&#12503;&#12525;2020%20-%20&#25237;&#29699;&#35299;&#26512;%20-%202020-10-23%2021-45-41-09_out.mp4" TargetMode="External"/><Relationship Id="rId125" Type="http://schemas.openxmlformats.org/officeDocument/2006/relationships/hyperlink" Target="out/&#12497;&#12527;&#12503;&#12525;2020%20-%20&#25237;&#29699;&#35299;&#26512;%20-%202020-08-23%2011-16-20-02_out.mp4" TargetMode="External"/><Relationship Id="rId332" Type="http://schemas.openxmlformats.org/officeDocument/2006/relationships/hyperlink" Target="result/&#12497;&#12527;&#12503;&#12525;2020%20-%20&#25237;&#29699;&#35299;&#26512;%20-%202020-08-23%2014-23-42-06_ball.txt" TargetMode="External"/><Relationship Id="rId777" Type="http://schemas.openxmlformats.org/officeDocument/2006/relationships/hyperlink" Target="out/&#12497;&#12527;&#12503;&#12525;2020%20-%20&#25237;&#29699;&#35299;&#26512;%20-%202020-08-23%2016-25-48-00_out.mp4" TargetMode="External"/><Relationship Id="rId984" Type="http://schemas.openxmlformats.org/officeDocument/2006/relationships/hyperlink" Target="result/&#12497;&#12527;&#12503;&#12525;2020%20-%20&#25237;&#29699;&#35299;&#26512;%20-%202020-08-24%2011-25-48-04_ball.txt" TargetMode="External"/><Relationship Id="rId2013" Type="http://schemas.openxmlformats.org/officeDocument/2006/relationships/hyperlink" Target="out/&#12497;&#12527;&#12503;&#12525;2020%20-%20&#25237;&#29699;&#35299;&#26512;%20-%202020-08-27%2018-14-40-05_out.mp4" TargetMode="External"/><Relationship Id="rId2220" Type="http://schemas.openxmlformats.org/officeDocument/2006/relationships/hyperlink" Target="result/&#12497;&#12527;&#12503;&#12525;2020%20-%20&#25237;&#29699;&#35299;&#26512;%20-%202020-08-28%2022-34-32-08_ball.txt" TargetMode="External"/><Relationship Id="rId2458" Type="http://schemas.openxmlformats.org/officeDocument/2006/relationships/hyperlink" Target="result/&#12497;&#12527;&#12503;&#12525;2020%20-%20&#25237;&#29699;&#35299;&#26512;%20-%202020-08-29%2015-44-12-08_ball.txt" TargetMode="External"/><Relationship Id="rId2665" Type="http://schemas.openxmlformats.org/officeDocument/2006/relationships/hyperlink" Target="out/&#12497;&#12527;&#12503;&#12525;2020%20-%20&#25237;&#29699;&#35299;&#26512;%20-%202020-08-29%2015-57-36-01_out.mp4" TargetMode="External"/><Relationship Id="rId2872" Type="http://schemas.openxmlformats.org/officeDocument/2006/relationships/hyperlink" Target="result/&#12497;&#12527;&#12503;&#12525;2020%20-%20&#25237;&#29699;&#35299;&#26512;%20-%202020-09-15%2023-16-56-02_ball.txt" TargetMode="External"/><Relationship Id="rId3509" Type="http://schemas.openxmlformats.org/officeDocument/2006/relationships/hyperlink" Target="out/&#12497;&#12527;&#12503;&#12525;2020%20-%20&#25237;&#29699;&#35299;&#26512;%20-%202020-10-04%2012-33-15-08_out.mp4" TargetMode="External"/><Relationship Id="rId637" Type="http://schemas.openxmlformats.org/officeDocument/2006/relationships/hyperlink" Target="out/&#12497;&#12527;&#12503;&#12525;2020%20-%20&#25237;&#29699;&#35299;&#26512;%20-%202020-08-23%2016-08-46-00_out.mp4" TargetMode="External"/><Relationship Id="rId844" Type="http://schemas.openxmlformats.org/officeDocument/2006/relationships/hyperlink" Target="result/&#12497;&#12527;&#12503;&#12525;2020%20-%20&#25237;&#29699;&#35299;&#26512;%20-%202020-08-23%2016-29-37-03_ball.txt" TargetMode="External"/><Relationship Id="rId1267" Type="http://schemas.openxmlformats.org/officeDocument/2006/relationships/hyperlink" Target="out/&#12497;&#12527;&#12503;&#12525;2020%20-%20&#25237;&#29699;&#35299;&#26512;%20-%202020-08-24%2012-24-03-04_out.mp4" TargetMode="External"/><Relationship Id="rId1474" Type="http://schemas.openxmlformats.org/officeDocument/2006/relationships/hyperlink" Target="result/&#12497;&#12527;&#12503;&#12525;2020%20-%20&#25237;&#29699;&#35299;&#26512;%20-%202020-08-24%2012-41-25-08_ball.txt" TargetMode="External"/><Relationship Id="rId1681" Type="http://schemas.openxmlformats.org/officeDocument/2006/relationships/hyperlink" Target="out/&#12497;&#12527;&#12503;&#12525;2020%20-%20&#25237;&#29699;&#35299;&#26512;%20-%202020-08-24%2012-58-52-07_out.mp4" TargetMode="External"/><Relationship Id="rId2318" Type="http://schemas.openxmlformats.org/officeDocument/2006/relationships/hyperlink" Target="result/&#12497;&#12527;&#12503;&#12525;2020%20-%20&#25237;&#29699;&#35299;&#26512;%20-%202020-08-29%2009-41-06-07_ball.txt" TargetMode="External"/><Relationship Id="rId2525" Type="http://schemas.openxmlformats.org/officeDocument/2006/relationships/hyperlink" Target="out/&#12497;&#12527;&#12503;&#12525;2020%20-%20&#25237;&#29699;&#35299;&#26512;%20-%202020-08-29%2015-49-13-01_out.mp4" TargetMode="External"/><Relationship Id="rId2732" Type="http://schemas.openxmlformats.org/officeDocument/2006/relationships/hyperlink" Target="result/&#12497;&#12527;&#12503;&#12525;2020%20-%20&#25237;&#29699;&#35299;&#26512;%20-%202020-08-29%2016-01-23-04_ball.txt" TargetMode="External"/><Relationship Id="rId704" Type="http://schemas.openxmlformats.org/officeDocument/2006/relationships/hyperlink" Target="result/&#12497;&#12527;&#12503;&#12525;2020%20-%20&#25237;&#29699;&#35299;&#26512;%20-%202020-08-23%2016-12-41-03_ball.txt" TargetMode="External"/><Relationship Id="rId911" Type="http://schemas.openxmlformats.org/officeDocument/2006/relationships/hyperlink" Target="out/&#12497;&#12527;&#12503;&#12525;2020%20-%20&#25237;&#29699;&#35299;&#26512;%20-%202020-08-23%2016-33-27-07_out.mp4" TargetMode="External"/><Relationship Id="rId1127" Type="http://schemas.openxmlformats.org/officeDocument/2006/relationships/hyperlink" Target="out/&#12497;&#12527;&#12503;&#12525;2020%20-%20&#25237;&#29699;&#35299;&#26512;%20-%202020-08-24%2012-07-26-09_out.mp4" TargetMode="External"/><Relationship Id="rId1334" Type="http://schemas.openxmlformats.org/officeDocument/2006/relationships/hyperlink" Target="result/&#12497;&#12527;&#12503;&#12525;2020%20-%20&#25237;&#29699;&#35299;&#26512;%20-%202020-08-24%2012-28-05-08_ball.txt" TargetMode="External"/><Relationship Id="rId1541" Type="http://schemas.openxmlformats.org/officeDocument/2006/relationships/hyperlink" Target="out/&#12497;&#12527;&#12503;&#12525;2020%20-%20&#25237;&#29699;&#35299;&#26512;%20-%202020-08-24%2012-46-03-09_out.mp4" TargetMode="External"/><Relationship Id="rId1779" Type="http://schemas.openxmlformats.org/officeDocument/2006/relationships/hyperlink" Target="out/&#12497;&#12527;&#12503;&#12525;2020%20-%20&#25237;&#29699;&#35299;&#26512;%20-%202020-08-24%2013-07-27-06_out.mp4" TargetMode="External"/><Relationship Id="rId1986" Type="http://schemas.openxmlformats.org/officeDocument/2006/relationships/hyperlink" Target="result/&#12497;&#12527;&#12503;&#12525;2020%20-%20&#25237;&#29699;&#35299;&#26512;%20-%202020-08-26%2021-35-18-01_ball.txt" TargetMode="External"/><Relationship Id="rId40" Type="http://schemas.openxmlformats.org/officeDocument/2006/relationships/hyperlink" Target="result/&#12497;&#12527;&#12503;&#12525;2020%20-%20&#25237;&#29699;&#35299;&#26512;%20-%202020-08-23%2011-10-26-09_ball.txt" TargetMode="External"/><Relationship Id="rId1401" Type="http://schemas.openxmlformats.org/officeDocument/2006/relationships/hyperlink" Target="out/&#12497;&#12527;&#12503;&#12525;2020%20-%20&#25237;&#29699;&#35299;&#26512;%20-%202020-08-24%2012-36-56-02_out.mp4" TargetMode="External"/><Relationship Id="rId1639" Type="http://schemas.openxmlformats.org/officeDocument/2006/relationships/hyperlink" Target="out/&#12497;&#12527;&#12503;&#12525;2020%20-%20&#25237;&#29699;&#35299;&#26512;%20-%202020-08-24%2012-53-43-06_out.mp4" TargetMode="External"/><Relationship Id="rId1846" Type="http://schemas.openxmlformats.org/officeDocument/2006/relationships/hyperlink" Target="result/&#12497;&#12527;&#12503;&#12525;2020%20-%20&#25237;&#29699;&#35299;&#26512;%20-%202020-08-24%2013-16-19-07_ball.txt" TargetMode="External"/><Relationship Id="rId3061" Type="http://schemas.openxmlformats.org/officeDocument/2006/relationships/hyperlink" Target="out/&#12497;&#12527;&#12503;&#12525;2020%20-%20&#25237;&#29699;&#35299;&#26512;%20-%202020-09-27%2012-15-46-03_out.mp4" TargetMode="External"/><Relationship Id="rId3299" Type="http://schemas.openxmlformats.org/officeDocument/2006/relationships/hyperlink" Target="out/&#12497;&#12527;&#12503;&#12525;2020%20-%20&#25237;&#29699;&#35299;&#26512;%20-%202020-09-28%2022-52-46-02_out.mp4" TargetMode="External"/><Relationship Id="rId1706" Type="http://schemas.openxmlformats.org/officeDocument/2006/relationships/hyperlink" Target="result/&#12497;&#12527;&#12503;&#12525;2020%20-%20&#25237;&#29699;&#35299;&#26512;%20-%202020-08-24%2013-02-04-00_ball.txt" TargetMode="External"/><Relationship Id="rId1913" Type="http://schemas.openxmlformats.org/officeDocument/2006/relationships/hyperlink" Target="out/&#12497;&#12527;&#12503;&#12525;2020%20-%20&#25237;&#29699;&#35299;&#26512;%20-%202020-08-26%2021-17-48-02_out.mp4" TargetMode="External"/><Relationship Id="rId3159" Type="http://schemas.openxmlformats.org/officeDocument/2006/relationships/hyperlink" Target="out/&#12497;&#12527;&#12503;&#12525;2020%20-%20&#25237;&#29699;&#35299;&#26512;%20-%202020-09-28%2022-43-20-02_out.mp4" TargetMode="External"/><Relationship Id="rId3366" Type="http://schemas.openxmlformats.org/officeDocument/2006/relationships/hyperlink" Target="result/&#12497;&#12527;&#12503;&#12525;2020%20-%20&#25237;&#29699;&#35299;&#26512;%20-%202020-09-28%2022-56-38-06_ball.txt" TargetMode="External"/><Relationship Id="rId3573" Type="http://schemas.openxmlformats.org/officeDocument/2006/relationships/hyperlink" Target="out\&#12497;&#12527;&#12503;&#12525;2020%20-%20&#25237;&#29699;&#35299;&#26512;%20-%202020-10-23%2021-40-21-01_out.mp4" TargetMode="External"/><Relationship Id="rId287" Type="http://schemas.openxmlformats.org/officeDocument/2006/relationships/hyperlink" Target="out/&#12497;&#12527;&#12503;&#12525;2020%20-%20&#25237;&#29699;&#35299;&#26512;%20-%202020-08-23%2014-21-04-03_out.mp4" TargetMode="External"/><Relationship Id="rId494" Type="http://schemas.openxmlformats.org/officeDocument/2006/relationships/hyperlink" Target="result/&#12497;&#12527;&#12503;&#12525;2020%20-%20&#25237;&#29699;&#35299;&#26512;%20-%202020-08-23%2015-52-13-07_ball.txt" TargetMode="External"/><Relationship Id="rId2175" Type="http://schemas.openxmlformats.org/officeDocument/2006/relationships/hyperlink" Target="out/&#12497;&#12527;&#12503;&#12525;2020%20-%20&#25237;&#29699;&#35299;&#26512;%20-%202020-08-28%2022-31-31-06_out.mp4" TargetMode="External"/><Relationship Id="rId2382" Type="http://schemas.openxmlformats.org/officeDocument/2006/relationships/hyperlink" Target="result/&#12497;&#12527;&#12503;&#12525;2020%20-%20&#25237;&#29699;&#35299;&#26512;%20-%202020-08-29%2009-48-04-00_ball.txt" TargetMode="External"/><Relationship Id="rId3019" Type="http://schemas.openxmlformats.org/officeDocument/2006/relationships/hyperlink" Target="out/&#12497;&#12527;&#12503;&#12525;2020%20-%20&#25237;&#29699;&#35299;&#26512;%20-%202020-09-27%2012-13-07-02_out.mp4" TargetMode="External"/><Relationship Id="rId3226" Type="http://schemas.openxmlformats.org/officeDocument/2006/relationships/hyperlink" Target="result/&#12497;&#12527;&#12503;&#12525;2020%20-%20&#25237;&#29699;&#35299;&#26512;%20-%202020-09-28%2022-47-36-05_ball.txt" TargetMode="External"/><Relationship Id="rId147" Type="http://schemas.openxmlformats.org/officeDocument/2006/relationships/hyperlink" Target="out/&#12497;&#12527;&#12503;&#12525;2020%20-%20&#25237;&#29699;&#35299;&#26512;%20-%202020-08-23%2014-03-42-03_out.mp4" TargetMode="External"/><Relationship Id="rId354" Type="http://schemas.openxmlformats.org/officeDocument/2006/relationships/hyperlink" Target="result/&#12497;&#12527;&#12503;&#12525;2020%20-%20&#25237;&#29699;&#35299;&#26512;%20-%202020-08-23%2014-24-49-07_ball.txt" TargetMode="External"/><Relationship Id="rId799" Type="http://schemas.openxmlformats.org/officeDocument/2006/relationships/hyperlink" Target="out/&#12497;&#12527;&#12503;&#12525;2020%20-%20&#25237;&#29699;&#35299;&#26512;%20-%202020-08-23%2016-26-58-01_out.mp4" TargetMode="External"/><Relationship Id="rId1191" Type="http://schemas.openxmlformats.org/officeDocument/2006/relationships/hyperlink" Target="out/&#12497;&#12527;&#12503;&#12525;2020%20-%20&#25237;&#29699;&#35299;&#26512;%20-%202020-08-24%2012-11-18-09_out.mp4" TargetMode="External"/><Relationship Id="rId2035" Type="http://schemas.openxmlformats.org/officeDocument/2006/relationships/hyperlink" Target="out/&#12497;&#12527;&#12503;&#12525;2020%20-%20&#25237;&#29699;&#35299;&#26512;%20-%202020-08-27%2018-16-14-06_out.mp4" TargetMode="External"/><Relationship Id="rId2687" Type="http://schemas.openxmlformats.org/officeDocument/2006/relationships/hyperlink" Target="out/&#12497;&#12527;&#12503;&#12525;2020%20-%20&#25237;&#29699;&#35299;&#26512;%20-%202020-08-29%2015-58-43-02_out.mp4" TargetMode="External"/><Relationship Id="rId2894" Type="http://schemas.openxmlformats.org/officeDocument/2006/relationships/hyperlink" Target="result/&#12497;&#12527;&#12503;&#12525;2020%20-%20&#25237;&#29699;&#35299;&#26512;%20-%202020-09-15%2023-18-54-03_ball.txt" TargetMode="External"/><Relationship Id="rId3433" Type="http://schemas.openxmlformats.org/officeDocument/2006/relationships/hyperlink" Target="out/&#12497;&#12527;&#12503;&#12525;2020%20-%20&#25237;&#29699;&#35299;&#26512;%20-%202020-10-04%2012-27-46-00_out.mp4" TargetMode="External"/><Relationship Id="rId3640" Type="http://schemas.openxmlformats.org/officeDocument/2006/relationships/hyperlink" Target="result/&#12497;&#12527;&#12503;&#12525;2020%20-%20&#25237;&#29699;&#35299;&#26512;%20-%202020-10-23%2021-45-41-04_ball.txt" TargetMode="External"/><Relationship Id="rId561" Type="http://schemas.openxmlformats.org/officeDocument/2006/relationships/hyperlink" Target="out/&#12497;&#12527;&#12503;&#12525;2020%20-%20&#25237;&#29699;&#35299;&#26512;%20-%202020-08-23%2016-03-31-02_out.mp4" TargetMode="External"/><Relationship Id="rId659" Type="http://schemas.openxmlformats.org/officeDocument/2006/relationships/hyperlink" Target="out/&#12497;&#12527;&#12503;&#12525;2020%20-%20&#25237;&#29699;&#35299;&#26512;%20-%202020-08-23%2016-09-58-01_out.mp4" TargetMode="External"/><Relationship Id="rId866" Type="http://schemas.openxmlformats.org/officeDocument/2006/relationships/hyperlink" Target="result/&#12497;&#12527;&#12503;&#12525;2020%20-%20&#25237;&#29699;&#35299;&#26512;%20-%202020-08-23%2016-30-55-04_ball.txt" TargetMode="External"/><Relationship Id="rId1289" Type="http://schemas.openxmlformats.org/officeDocument/2006/relationships/hyperlink" Target="out/&#12497;&#12527;&#12503;&#12525;2020%20-%20&#25237;&#29699;&#35299;&#26512;%20-%202020-08-24%2012-25-33-05_out.mp4" TargetMode="External"/><Relationship Id="rId1496" Type="http://schemas.openxmlformats.org/officeDocument/2006/relationships/hyperlink" Target="result/&#12497;&#12527;&#12503;&#12525;2020%20-%20&#25237;&#29699;&#35299;&#26512;%20-%202020-08-24%2012-42-52-09_ball.txt" TargetMode="External"/><Relationship Id="rId2242" Type="http://schemas.openxmlformats.org/officeDocument/2006/relationships/hyperlink" Target="result/&#12497;&#12527;&#12503;&#12525;2020%20-%20&#25237;&#29699;&#35299;&#26512;%20-%202020-08-28%2022-36-12-09_ball.txt" TargetMode="External"/><Relationship Id="rId2547" Type="http://schemas.openxmlformats.org/officeDocument/2006/relationships/hyperlink" Target="out/&#12497;&#12527;&#12503;&#12525;2020%20-%20&#25237;&#29699;&#35299;&#26512;%20-%202020-08-29%2015-50-19-02_out.mp4" TargetMode="External"/><Relationship Id="rId3500" Type="http://schemas.openxmlformats.org/officeDocument/2006/relationships/hyperlink" Target="result/&#12497;&#12527;&#12503;&#12525;2020%20-%20&#25237;&#29699;&#35299;&#26512;%20-%202020-10-04%2012-33-15-03_ball.txt" TargetMode="External"/><Relationship Id="rId214" Type="http://schemas.openxmlformats.org/officeDocument/2006/relationships/hyperlink" Target="result/&#12497;&#12527;&#12503;&#12525;2020%20-%20&#25237;&#29699;&#35299;&#26512;%20-%202020-08-23%2014-06-56-06_ball.txt" TargetMode="External"/><Relationship Id="rId421" Type="http://schemas.openxmlformats.org/officeDocument/2006/relationships/hyperlink" Target="out/&#12497;&#12527;&#12503;&#12525;2020%20-%20&#25237;&#29699;&#35299;&#26512;%20-%202020-08-23%2015-48-07-01_out.mp4" TargetMode="External"/><Relationship Id="rId519" Type="http://schemas.openxmlformats.org/officeDocument/2006/relationships/hyperlink" Target="out/&#12497;&#12527;&#12503;&#12525;2020%20-%20&#25237;&#29699;&#35299;&#26512;%20-%202020-08-23%2015-54-48-00_out.mp4" TargetMode="External"/><Relationship Id="rId1051" Type="http://schemas.openxmlformats.org/officeDocument/2006/relationships/hyperlink" Target="out/&#12497;&#12527;&#12503;&#12525;2020%20-%20&#25237;&#29699;&#35299;&#26512;%20-%202020-08-24%2012-03-33-01_out.mp4" TargetMode="External"/><Relationship Id="rId1149" Type="http://schemas.openxmlformats.org/officeDocument/2006/relationships/hyperlink" Target="out/&#12497;&#12527;&#12503;&#12525;2020%20-%20&#25237;&#29699;&#35299;&#26512;%20-%202020-08-24%2012-08-41-12_out.mp4" TargetMode="External"/><Relationship Id="rId1356" Type="http://schemas.openxmlformats.org/officeDocument/2006/relationships/hyperlink" Target="result/&#12497;&#12527;&#12503;&#12525;2020%20-%20&#25237;&#29699;&#35299;&#26512;%20-%202020-08-24%2012-32-08-09_ball.txt" TargetMode="External"/><Relationship Id="rId2102" Type="http://schemas.openxmlformats.org/officeDocument/2006/relationships/hyperlink" Target="result/&#12497;&#12527;&#12503;&#12525;2020%20-%20&#25237;&#29699;&#35299;&#26512;%20-%202020-08-27%2018-21-04-09_ball.txt" TargetMode="External"/><Relationship Id="rId2754" Type="http://schemas.openxmlformats.org/officeDocument/2006/relationships/hyperlink" Target="result/&#12497;&#12527;&#12503;&#12525;2020%20-%20&#25237;&#29699;&#35299;&#26512;%20-%202020-08-29%2016-06-51-05_ball.txt" TargetMode="External"/><Relationship Id="rId2961" Type="http://schemas.openxmlformats.org/officeDocument/2006/relationships/hyperlink" Target="out/&#12497;&#12527;&#12503;&#12525;2020%20-%20&#25237;&#29699;&#35299;&#26512;%20-%202020-09-15%2023-22-58-02_out.mp4" TargetMode="External"/><Relationship Id="rId726" Type="http://schemas.openxmlformats.org/officeDocument/2006/relationships/hyperlink" Target="result/&#12497;&#12527;&#12503;&#12525;2020%20-%20&#25237;&#29699;&#35299;&#26512;%20-%202020-08-23%2016-13-55-04_ball.txt" TargetMode="External"/><Relationship Id="rId933" Type="http://schemas.openxmlformats.org/officeDocument/2006/relationships/hyperlink" Target="out/&#12497;&#12527;&#12503;&#12525;2020%20-%20&#25237;&#29699;&#35299;&#26512;%20-%202020-08-24%2011-22-14-09_out.mp4" TargetMode="External"/><Relationship Id="rId1009" Type="http://schemas.openxmlformats.org/officeDocument/2006/relationships/hyperlink" Target="out/&#12497;&#12527;&#12503;&#12525;2020%20-%20&#25237;&#29699;&#35299;&#26512;%20-%202020-08-24%2012-00-01-07_out.mp4" TargetMode="External"/><Relationship Id="rId1563" Type="http://schemas.openxmlformats.org/officeDocument/2006/relationships/hyperlink" Target="out/&#12497;&#12527;&#12503;&#12525;2020%20-%20&#25237;&#29699;&#35299;&#26512;%20-%202020-08-24%2012-47-45-05_out.mp4" TargetMode="External"/><Relationship Id="rId1770" Type="http://schemas.openxmlformats.org/officeDocument/2006/relationships/hyperlink" Target="result/&#12497;&#12527;&#12503;&#12525;2020%20-%20&#25237;&#29699;&#35299;&#26512;%20-%202020-08-24%2013-07-27-01_ball.txt" TargetMode="External"/><Relationship Id="rId1868" Type="http://schemas.openxmlformats.org/officeDocument/2006/relationships/hyperlink" Target="result/&#12497;&#12527;&#12503;&#12525;2020%20-%20&#25237;&#29699;&#35299;&#26512;%20-%202020-08-24%2013-17-56-09_ball.txt" TargetMode="External"/><Relationship Id="rId2407" Type="http://schemas.openxmlformats.org/officeDocument/2006/relationships/hyperlink" Target="out/&#12497;&#12527;&#12503;&#12525;2020%20-%20&#25237;&#29699;&#35299;&#26512;%20-%202020-08-29%2009-49-52-03_out.mp4" TargetMode="External"/><Relationship Id="rId2614" Type="http://schemas.openxmlformats.org/officeDocument/2006/relationships/hyperlink" Target="result/&#12497;&#12527;&#12503;&#12525;2020%20-%20&#25237;&#29699;&#35299;&#26512;%20-%202020-08-29%2015-53-40-05_ball.txt" TargetMode="External"/><Relationship Id="rId2821" Type="http://schemas.openxmlformats.org/officeDocument/2006/relationships/hyperlink" Target="out/&#12497;&#12527;&#12503;&#12525;2020%20-%20&#25237;&#29699;&#35299;&#26512;%20-%202020-09-15%2023-12-43-09_out.mp4" TargetMode="External"/><Relationship Id="rId62" Type="http://schemas.openxmlformats.org/officeDocument/2006/relationships/hyperlink" Target="result/&#12497;&#12527;&#12503;&#12525;2020%20-%20&#25237;&#29699;&#35299;&#26512;%20-%202020-08-23%2011-12-45-00_ball.txt" TargetMode="External"/><Relationship Id="rId1216" Type="http://schemas.openxmlformats.org/officeDocument/2006/relationships/hyperlink" Target="result/&#12497;&#12527;&#12503;&#12525;2020%20-%20&#25237;&#29699;&#35299;&#26512;%20-%202020-08-24%2012-12-56-08_ball.txt" TargetMode="External"/><Relationship Id="rId1423" Type="http://schemas.openxmlformats.org/officeDocument/2006/relationships/hyperlink" Target="out/&#12497;&#12527;&#12503;&#12525;2020%20-%20&#25237;&#29699;&#35299;&#26512;%20-%202020-08-24%2012-38-24-03_out.mp4" TargetMode="External"/><Relationship Id="rId1630" Type="http://schemas.openxmlformats.org/officeDocument/2006/relationships/hyperlink" Target="result/&#12497;&#12527;&#12503;&#12525;2020%20-%20&#25237;&#29699;&#35299;&#26512;%20-%202020-08-24%2012-53-43-01_ball.txt" TargetMode="External"/><Relationship Id="rId2919" Type="http://schemas.openxmlformats.org/officeDocument/2006/relationships/hyperlink" Target="out/&#12497;&#12527;&#12503;&#12525;2020%20-%20&#25237;&#29699;&#35299;&#26512;%20-%202020-09-15%2023-20-06-05_out.mp4" TargetMode="External"/><Relationship Id="rId3083" Type="http://schemas.openxmlformats.org/officeDocument/2006/relationships/hyperlink" Target="out/&#12497;&#12527;&#12503;&#12525;2020%20-%20&#25237;&#29699;&#35299;&#26512;%20-%202020-09-27%2012-16-50-04_out.mp4" TargetMode="External"/><Relationship Id="rId3290" Type="http://schemas.openxmlformats.org/officeDocument/2006/relationships/hyperlink" Target="result/&#12497;&#12527;&#12503;&#12525;2020%20-%20&#25237;&#29699;&#35299;&#26512;%20-%202020-09-28%2022-51-15-07_ball.txt" TargetMode="External"/><Relationship Id="rId1728" Type="http://schemas.openxmlformats.org/officeDocument/2006/relationships/hyperlink" Target="result/&#12497;&#12527;&#12503;&#12525;2020%20-%20&#25237;&#29699;&#35299;&#26512;%20-%202020-08-24%2013-03-51-01_ball.txt" TargetMode="External"/><Relationship Id="rId1935" Type="http://schemas.openxmlformats.org/officeDocument/2006/relationships/hyperlink" Target="out/&#12497;&#12527;&#12503;&#12525;2020%20-%20&#25237;&#29699;&#35299;&#26512;%20-%202020-08-26%2021-19-02-06_out.mp4" TargetMode="External"/><Relationship Id="rId3150" Type="http://schemas.openxmlformats.org/officeDocument/2006/relationships/hyperlink" Target="result/&#12497;&#12527;&#12503;&#12525;2020%20-%20&#25237;&#29699;&#35299;&#26512;%20-%202020-09-28%2022-42-08-07_ball.txt" TargetMode="External"/><Relationship Id="rId3388" Type="http://schemas.openxmlformats.org/officeDocument/2006/relationships/hyperlink" Target="result/&#12497;&#12527;&#12503;&#12525;2020%20-%20&#25237;&#29699;&#35299;&#26512;%20-%202020-10-04%2012-22-49-07_ball.txt" TargetMode="External"/><Relationship Id="rId3595" Type="http://schemas.openxmlformats.org/officeDocument/2006/relationships/hyperlink" Target="out/&#12497;&#12527;&#12503;&#12525;2020%20-%20&#25237;&#29699;&#35299;&#26512;%20-%202020-10-23%2021-41-59-02_out.mp4" TargetMode="External"/><Relationship Id="rId2197" Type="http://schemas.openxmlformats.org/officeDocument/2006/relationships/hyperlink" Target="out/&#12497;&#12527;&#12503;&#12525;2020%20-%20&#25237;&#29699;&#35299;&#26512;%20-%202020-08-28%2022-33-04-07_out.mp4" TargetMode="External"/><Relationship Id="rId3010" Type="http://schemas.openxmlformats.org/officeDocument/2006/relationships/hyperlink" Target="result/&#12497;&#12527;&#12503;&#12525;2020%20-%20&#25237;&#29699;&#35299;&#26512;%20-%202020-09-27%2012-11-30-07_ball.txt" TargetMode="External"/><Relationship Id="rId3248" Type="http://schemas.openxmlformats.org/officeDocument/2006/relationships/hyperlink" Target="result/&#12497;&#12527;&#12503;&#12525;2020%20-%20&#25237;&#29699;&#35299;&#26512;%20-%202020-09-28%2022-48-45-06_ball.txt" TargetMode="External"/><Relationship Id="rId3455" Type="http://schemas.openxmlformats.org/officeDocument/2006/relationships/hyperlink" Target="out/&#12497;&#12527;&#12503;&#12525;2020%20-%20&#25237;&#29699;&#35299;&#26512;%20-%202020-10-04%2012-29-40-01_out.mp4" TargetMode="External"/><Relationship Id="rId3662" Type="http://schemas.openxmlformats.org/officeDocument/2006/relationships/hyperlink" Target="result/&#12497;&#12527;&#12503;&#12525;2020%20-%20&#25237;&#29699;&#35299;&#26512;%20-%202020-10-23%2021-47-23-05_ball.txt" TargetMode="External"/><Relationship Id="rId169" Type="http://schemas.openxmlformats.org/officeDocument/2006/relationships/hyperlink" Target="out/&#12497;&#12527;&#12503;&#12525;2020%20-%20&#25237;&#29699;&#35299;&#26512;%20-%202020-08-23%2014-04-47-04_out.mp4" TargetMode="External"/><Relationship Id="rId376" Type="http://schemas.openxmlformats.org/officeDocument/2006/relationships/hyperlink" Target="result/&#12497;&#12527;&#12503;&#12525;2020%20-%20&#25237;&#29699;&#35299;&#26512;%20-%202020-08-23%2014-25-58-08_ball.txt" TargetMode="External"/><Relationship Id="rId583" Type="http://schemas.openxmlformats.org/officeDocument/2006/relationships/hyperlink" Target="out/&#12497;&#12527;&#12503;&#12525;2020%20-%20&#25237;&#29699;&#35299;&#26512;%20-%202020-08-23%2016-04-57-03_out.mp4" TargetMode="External"/><Relationship Id="rId790" Type="http://schemas.openxmlformats.org/officeDocument/2006/relationships/hyperlink" Target="result/&#12497;&#12527;&#12503;&#12525;2020%20-%20&#25237;&#29699;&#35299;&#26512;%20-%202020-08-23%2016-25-48-06_ball.txt" TargetMode="External"/><Relationship Id="rId2057" Type="http://schemas.openxmlformats.org/officeDocument/2006/relationships/hyperlink" Target="out/&#12497;&#12527;&#12503;&#12525;2020%20-%20&#25237;&#29699;&#35299;&#26512;%20-%202020-08-27%2018-17-46-07_out.mp4" TargetMode="External"/><Relationship Id="rId2264" Type="http://schemas.openxmlformats.org/officeDocument/2006/relationships/hyperlink" Target="result/&#12497;&#12527;&#12503;&#12525;2020%20-%20&#25237;&#29699;&#35299;&#26512;%20-%202020-08-29%2009-37-40-00_ball.txt" TargetMode="External"/><Relationship Id="rId2471" Type="http://schemas.openxmlformats.org/officeDocument/2006/relationships/hyperlink" Target="out/&#12497;&#12527;&#12503;&#12525;2020%20-%20&#25237;&#29699;&#35299;&#26512;%20-%202020-08-29%2015-45-22-04_out.mp4" TargetMode="External"/><Relationship Id="rId3108" Type="http://schemas.openxmlformats.org/officeDocument/2006/relationships/hyperlink" Target="result/&#12497;&#12527;&#12503;&#12525;2020%20-%20&#25237;&#29699;&#35299;&#26512;%20-%202020-09-27%2012-18-28-06_ball.txt" TargetMode="External"/><Relationship Id="rId3315" Type="http://schemas.openxmlformats.org/officeDocument/2006/relationships/hyperlink" Target="out/&#12497;&#12527;&#12503;&#12525;2020%20-%20&#25237;&#29699;&#35299;&#26512;%20-%202020-09-28%2022-53-54-00_out.mp4" TargetMode="External"/><Relationship Id="rId3522" Type="http://schemas.openxmlformats.org/officeDocument/2006/relationships/hyperlink" Target="result/&#12497;&#12527;&#12503;&#12525;2020%20-%20&#25237;&#29699;&#35299;&#26512;%20-%202020-10-04%2012-34-25-04_ball.txt" TargetMode="External"/><Relationship Id="rId4" Type="http://schemas.openxmlformats.org/officeDocument/2006/relationships/hyperlink" Target="result/&#12497;&#12527;&#12503;&#12525;2020%20-%20&#25237;&#29699;&#35299;&#26512;%20-%202020-08-23%2011-08-57-01_ball.txt" TargetMode="External"/><Relationship Id="rId236" Type="http://schemas.openxmlformats.org/officeDocument/2006/relationships/hyperlink" Target="result/&#12497;&#12527;&#12503;&#12525;2020%20-%20&#25237;&#29699;&#35299;&#26512;%20-%202020-08-23%2014-08-02-07_ball.txt" TargetMode="External"/><Relationship Id="rId443" Type="http://schemas.openxmlformats.org/officeDocument/2006/relationships/hyperlink" Target="out/&#12497;&#12527;&#12503;&#12525;2020%20-%20&#25237;&#29699;&#35299;&#26512;%20-%202020-08-23%2015-49-19-02_out.mp4" TargetMode="External"/><Relationship Id="rId650" Type="http://schemas.openxmlformats.org/officeDocument/2006/relationships/hyperlink" Target="result/&#12497;&#12527;&#12503;&#12525;2020%20-%20&#25237;&#29699;&#35299;&#26512;%20-%202020-08-23%2016-08-46-06_ball.txt" TargetMode="External"/><Relationship Id="rId888" Type="http://schemas.openxmlformats.org/officeDocument/2006/relationships/hyperlink" Target="result/&#12497;&#12527;&#12503;&#12525;2020%20-%20&#25237;&#29699;&#35299;&#26512;%20-%202020-08-23%2016-32-07-05_ball.txt" TargetMode="External"/><Relationship Id="rId1073" Type="http://schemas.openxmlformats.org/officeDocument/2006/relationships/hyperlink" Target="out/&#12497;&#12527;&#12503;&#12525;2020%20-%20&#25237;&#29699;&#35299;&#26512;%20-%202020-08-24%2012-04-51-02_out.mp4" TargetMode="External"/><Relationship Id="rId1280" Type="http://schemas.openxmlformats.org/officeDocument/2006/relationships/hyperlink" Target="result/&#12497;&#12527;&#12503;&#12525;2020%20-%20&#25237;&#29699;&#35299;&#26512;%20-%202020-08-24%2012-25-33-00_ball.txt" TargetMode="External"/><Relationship Id="rId2124" Type="http://schemas.openxmlformats.org/officeDocument/2006/relationships/hyperlink" Target="result/&#12497;&#12527;&#12503;&#12525;2020%20-%20&#25237;&#29699;&#35299;&#26512;%20-%202020-08-27%2018-24-30-00_ball.txt" TargetMode="External"/><Relationship Id="rId2331" Type="http://schemas.openxmlformats.org/officeDocument/2006/relationships/hyperlink" Target="out/&#12497;&#12527;&#12503;&#12525;2020%20-%20&#25237;&#29699;&#35299;&#26512;%20-%202020-08-29%2009-42-48-04_out.mp4" TargetMode="External"/><Relationship Id="rId2569" Type="http://schemas.openxmlformats.org/officeDocument/2006/relationships/hyperlink" Target="out/&#12497;&#12527;&#12503;&#12525;2020%20-%20&#25237;&#29699;&#35299;&#26512;%20-%202020-08-29%2015-51-26-03_out.mp4" TargetMode="External"/><Relationship Id="rId2776" Type="http://schemas.openxmlformats.org/officeDocument/2006/relationships/hyperlink" Target="result/&#12497;&#12527;&#12503;&#12525;2020%20-%20&#25237;&#29699;&#35299;&#26512;%20-%202020-09-08%2023-37-52-06_ball.txt" TargetMode="External"/><Relationship Id="rId2983" Type="http://schemas.openxmlformats.org/officeDocument/2006/relationships/hyperlink" Target="out/&#12497;&#12527;&#12503;&#12525;2020%20-%20&#25237;&#29699;&#35299;&#26512;%20-%202020-09-27%2012-10-22-04_out.mp4" TargetMode="External"/><Relationship Id="rId303" Type="http://schemas.openxmlformats.org/officeDocument/2006/relationships/hyperlink" Target="out/&#12497;&#12527;&#12503;&#12525;2020%20-%20&#25237;&#29699;&#35299;&#26512;%20-%202020-08-23%2014-22-38-01_out.mp4" TargetMode="External"/><Relationship Id="rId748" Type="http://schemas.openxmlformats.org/officeDocument/2006/relationships/hyperlink" Target="result/&#12497;&#12527;&#12503;&#12525;2020%20-%20&#25237;&#29699;&#35299;&#26512;%20-%202020-08-23%2016-15-07-05_ball.txt" TargetMode="External"/><Relationship Id="rId955" Type="http://schemas.openxmlformats.org/officeDocument/2006/relationships/hyperlink" Target="out/&#12497;&#12527;&#12503;&#12525;2020%20-%20&#25237;&#29699;&#35299;&#26512;%20-%202020-08-24%2011-24-36-00_out.mp4" TargetMode="External"/><Relationship Id="rId1140" Type="http://schemas.openxmlformats.org/officeDocument/2006/relationships/hyperlink" Target="result/&#12497;&#12527;&#12503;&#12525;2020%20-%20&#25237;&#29699;&#35299;&#26512;%20-%202020-08-24%2012-08-41-05_ball.txt" TargetMode="External"/><Relationship Id="rId1378" Type="http://schemas.openxmlformats.org/officeDocument/2006/relationships/hyperlink" Target="result/&#12497;&#12527;&#12503;&#12525;2020%20-%20&#25237;&#29699;&#35299;&#26512;%20-%202020-08-24%2012-35-33-00_ball.txt" TargetMode="External"/><Relationship Id="rId1585" Type="http://schemas.openxmlformats.org/officeDocument/2006/relationships/hyperlink" Target="out/&#12497;&#12527;&#12503;&#12525;2020%20-%20&#25237;&#29699;&#35299;&#26512;%20-%202020-08-24%2012-49-17-06_out.mp4" TargetMode="External"/><Relationship Id="rId1792" Type="http://schemas.openxmlformats.org/officeDocument/2006/relationships/hyperlink" Target="result/&#12497;&#12527;&#12503;&#12525;2020%20-%20&#25237;&#29699;&#35299;&#26512;%20-%202020-08-24%2013-09-18-03_ball.txt" TargetMode="External"/><Relationship Id="rId2429" Type="http://schemas.openxmlformats.org/officeDocument/2006/relationships/hyperlink" Target="out/&#12497;&#12527;&#12503;&#12525;2020%20-%20&#25237;&#29699;&#35299;&#26512;%20-%202020-08-29%2015-42-43-04_out.mp4" TargetMode="External"/><Relationship Id="rId2636" Type="http://schemas.openxmlformats.org/officeDocument/2006/relationships/hyperlink" Target="result/&#12497;&#12527;&#12503;&#12525;2020%20-%20&#25237;&#29699;&#35299;&#26512;%20-%202020-08-29%2015-55-24-06_ball.txt" TargetMode="External"/><Relationship Id="rId2843" Type="http://schemas.openxmlformats.org/officeDocument/2006/relationships/hyperlink" Target="out/&#12497;&#12527;&#12503;&#12525;2020%20-%20&#25237;&#29699;&#35299;&#26512;%20-%202020-09-15%2023-13-52-09_out.mp4" TargetMode="External"/><Relationship Id="rId84" Type="http://schemas.openxmlformats.org/officeDocument/2006/relationships/hyperlink" Target="result/&#12497;&#12527;&#12503;&#12525;2020%20-%20&#25237;&#29699;&#35299;&#26512;%20-%202020-08-23%2011-13-59-01_ball.txt" TargetMode="External"/><Relationship Id="rId510" Type="http://schemas.openxmlformats.org/officeDocument/2006/relationships/hyperlink" Target="result/&#12497;&#12527;&#12503;&#12525;2020%20-%20&#25237;&#29699;&#35299;&#26512;%20-%202020-08-23%2015-53-39-05_ball.txt" TargetMode="External"/><Relationship Id="rId608" Type="http://schemas.openxmlformats.org/officeDocument/2006/relationships/hyperlink" Target="result/&#12497;&#12527;&#12503;&#12525;2020%20-%20&#25237;&#29699;&#35299;&#26512;%20-%202020-08-23%2016-06-08-05_ball.txt" TargetMode="External"/><Relationship Id="rId815" Type="http://schemas.openxmlformats.org/officeDocument/2006/relationships/hyperlink" Target="out/&#12497;&#12527;&#12503;&#12525;2020%20-%20&#25237;&#29699;&#35299;&#26512;%20-%202020-08-23%2016-26-58-09_out.mp4" TargetMode="External"/><Relationship Id="rId1238" Type="http://schemas.openxmlformats.org/officeDocument/2006/relationships/hyperlink" Target="result/&#12497;&#12527;&#12503;&#12525;2020%20-%20&#25237;&#29699;&#35299;&#26512;%20-%202020-08-24%2012-21-33-09_ball.txt" TargetMode="External"/><Relationship Id="rId1445" Type="http://schemas.openxmlformats.org/officeDocument/2006/relationships/hyperlink" Target="out/&#12497;&#12527;&#12503;&#12525;2020%20-%20&#25237;&#29699;&#35299;&#26512;%20-%202020-08-24%2012-39-57-04_out.mp4" TargetMode="External"/><Relationship Id="rId1652" Type="http://schemas.openxmlformats.org/officeDocument/2006/relationships/hyperlink" Target="result/&#12497;&#12527;&#12503;&#12525;2020%20-%20&#25237;&#29699;&#35299;&#26512;%20-%202020-08-24%2012-55-39-02_ball.txt" TargetMode="External"/><Relationship Id="rId1000" Type="http://schemas.openxmlformats.org/officeDocument/2006/relationships/hyperlink" Target="result/&#12497;&#12527;&#12503;&#12525;2020%20-%20&#25237;&#29699;&#35299;&#26512;%20-%202020-08-24%2012-00-01-02_ball.txt" TargetMode="External"/><Relationship Id="rId1305" Type="http://schemas.openxmlformats.org/officeDocument/2006/relationships/hyperlink" Target="out/&#12497;&#12527;&#12503;&#12525;2020%20-%20&#25237;&#29699;&#35299;&#26512;%20-%202020-08-24%2012-26-53-03_out.mp4" TargetMode="External"/><Relationship Id="rId1957" Type="http://schemas.openxmlformats.org/officeDocument/2006/relationships/hyperlink" Target="out/&#12497;&#12527;&#12503;&#12525;2020%20-%20&#25237;&#29699;&#35299;&#26512;%20-%202020-08-26%2021-20-35-07_out.mp4" TargetMode="External"/><Relationship Id="rId2703" Type="http://schemas.openxmlformats.org/officeDocument/2006/relationships/hyperlink" Target="out/&#12497;&#12527;&#12503;&#12525;2020%20-%20&#25237;&#29699;&#35299;&#26512;%20-%202020-08-29%2016-00-15-00_out.mp4" TargetMode="External"/><Relationship Id="rId2910" Type="http://schemas.openxmlformats.org/officeDocument/2006/relationships/hyperlink" Target="result/&#12497;&#12527;&#12503;&#12525;2020%20-%20&#25237;&#29699;&#35299;&#26512;%20-%202020-09-15%2023-20-06-00_ball.txt" TargetMode="External"/><Relationship Id="rId1512" Type="http://schemas.openxmlformats.org/officeDocument/2006/relationships/hyperlink" Target="result/&#12497;&#12527;&#12503;&#12525;2020%20-%20&#25237;&#29699;&#35299;&#26512;%20-%202020-08-24%2012-44-26-07_ball.txt" TargetMode="External"/><Relationship Id="rId1817" Type="http://schemas.openxmlformats.org/officeDocument/2006/relationships/hyperlink" Target="out/&#12497;&#12527;&#12503;&#12525;2020%20-%20&#25237;&#29699;&#35299;&#26512;%20-%202020-08-24%2013-14-19-03_out.mp4" TargetMode="External"/><Relationship Id="rId3172" Type="http://schemas.openxmlformats.org/officeDocument/2006/relationships/hyperlink" Target="result/&#12497;&#12527;&#12503;&#12525;2020%20-%20&#25237;&#29699;&#35299;&#26512;%20-%202020-09-28%2022-43-20-08_ball.txt" TargetMode="External"/><Relationship Id="rId11" Type="http://schemas.openxmlformats.org/officeDocument/2006/relationships/hyperlink" Target="out/&#12497;&#12527;&#12503;&#12525;2020%20-%20&#25237;&#29699;&#35299;&#26512;%20-%202020-08-23%2011-08-57-05_out.mp4" TargetMode="External"/><Relationship Id="rId398" Type="http://schemas.openxmlformats.org/officeDocument/2006/relationships/hyperlink" Target="result/&#12497;&#12527;&#12503;&#12525;2020%20-%20&#25237;&#29699;&#35299;&#26512;%20-%202020-08-23%2014-27-07-09_ball.txt" TargetMode="External"/><Relationship Id="rId2079" Type="http://schemas.openxmlformats.org/officeDocument/2006/relationships/hyperlink" Target="out/&#12497;&#12527;&#12503;&#12525;2020%20-%20&#25237;&#29699;&#35299;&#26512;%20-%202020-08-27%2018-19-19-08_out.mp4" TargetMode="External"/><Relationship Id="rId3032" Type="http://schemas.openxmlformats.org/officeDocument/2006/relationships/hyperlink" Target="result/&#12497;&#12527;&#12503;&#12525;2020%20-%20&#25237;&#29699;&#35299;&#26512;%20-%202020-09-27%2012-13-07-08_ball.txt" TargetMode="External"/><Relationship Id="rId3477" Type="http://schemas.openxmlformats.org/officeDocument/2006/relationships/hyperlink" Target="out/&#12497;&#12527;&#12503;&#12525;2020%20-%20&#25237;&#29699;&#35299;&#26512;%20-%202020-10-04%2012-31-02-02_out.mp4" TargetMode="External"/><Relationship Id="rId3684" Type="http://schemas.openxmlformats.org/officeDocument/2006/relationships/hyperlink" Target="result/&#12497;&#12527;&#12503;&#12525;2020%20-%20&#25237;&#29699;&#35299;&#26512;%20-%202020-10-23%2021-49-13-06_ball.txt" TargetMode="External"/><Relationship Id="rId160" Type="http://schemas.openxmlformats.org/officeDocument/2006/relationships/hyperlink" Target="result/&#12497;&#12527;&#12503;&#12525;2020%20-%20&#25237;&#29699;&#35299;&#26512;%20-%202020-08-23%2014-03-42-09_ball.txt" TargetMode="External"/><Relationship Id="rId2286" Type="http://schemas.openxmlformats.org/officeDocument/2006/relationships/hyperlink" Target="result/&#12497;&#12527;&#12503;&#12525;2020%20-%20&#25237;&#29699;&#35299;&#26512;%20-%202020-08-29%2009-39-15-01_ball.txt" TargetMode="External"/><Relationship Id="rId2493" Type="http://schemas.openxmlformats.org/officeDocument/2006/relationships/hyperlink" Target="out/&#12497;&#12527;&#12503;&#12525;2020%20-%20&#25237;&#29699;&#35299;&#26512;%20-%202020-08-29%2015-46-34-05_out.mp4" TargetMode="External"/><Relationship Id="rId3337" Type="http://schemas.openxmlformats.org/officeDocument/2006/relationships/hyperlink" Target="out/&#12497;&#12527;&#12503;&#12525;2020%20-%20&#25237;&#29699;&#35299;&#26512;%20-%202020-09-28%2022-55-36-01_out.mp4" TargetMode="External"/><Relationship Id="rId3544" Type="http://schemas.openxmlformats.org/officeDocument/2006/relationships/hyperlink" Target="result/&#12497;&#12527;&#12503;&#12525;2020%20-%20&#25237;&#29699;&#35299;&#26512;%20-%202020-10-04%2012-37-58-05_ball.txt" TargetMode="External"/><Relationship Id="rId258" Type="http://schemas.openxmlformats.org/officeDocument/2006/relationships/hyperlink" Target="result/&#12497;&#12527;&#12503;&#12525;2020%20-%20&#25237;&#29699;&#35299;&#26512;%20-%202020-08-23%2014-18-29-08_ball.txt" TargetMode="External"/><Relationship Id="rId465" Type="http://schemas.openxmlformats.org/officeDocument/2006/relationships/hyperlink" Target="out/&#12497;&#12527;&#12503;&#12525;2020%20-%20&#25237;&#29699;&#35299;&#26512;%20-%202020-08-23%2015-51-08-03_out.mp4" TargetMode="External"/><Relationship Id="rId672" Type="http://schemas.openxmlformats.org/officeDocument/2006/relationships/hyperlink" Target="result/&#12497;&#12527;&#12503;&#12525;2020%20-%20&#25237;&#29699;&#35299;&#26512;%20-%202020-08-23%2016-09-58-07_ball.txt" TargetMode="External"/><Relationship Id="rId1095" Type="http://schemas.openxmlformats.org/officeDocument/2006/relationships/hyperlink" Target="out/&#12497;&#12527;&#12503;&#12525;2020%20-%20&#25237;&#29699;&#35299;&#26512;%20-%202020-08-24%2012-06-16-03_out.mp4" TargetMode="External"/><Relationship Id="rId2146" Type="http://schemas.openxmlformats.org/officeDocument/2006/relationships/hyperlink" Target="result/&#12497;&#12527;&#12503;&#12525;2020%20-%20&#25237;&#29699;&#35299;&#26512;%20-%202020-08-27%2018-26-47-01_ball.txt" TargetMode="External"/><Relationship Id="rId2353" Type="http://schemas.openxmlformats.org/officeDocument/2006/relationships/hyperlink" Target="out/&#12497;&#12527;&#12503;&#12525;2020%20-%20&#25237;&#29699;&#35299;&#26512;%20-%202020-08-29%2009-44-23-06_out.mp4" TargetMode="External"/><Relationship Id="rId2560" Type="http://schemas.openxmlformats.org/officeDocument/2006/relationships/hyperlink" Target="result/&#12497;&#12527;&#12503;&#12525;2020%20-%20&#25237;&#29699;&#35299;&#26512;%20-%202020-08-29%2015-50-19-08_ball.txt" TargetMode="External"/><Relationship Id="rId2798" Type="http://schemas.openxmlformats.org/officeDocument/2006/relationships/hyperlink" Target="result/&#12497;&#12527;&#12503;&#12525;2020%20-%20&#25237;&#29699;&#35299;&#26512;%20-%202020-09-08%2023-39-02-07_ball.txt" TargetMode="External"/><Relationship Id="rId3404" Type="http://schemas.openxmlformats.org/officeDocument/2006/relationships/hyperlink" Target="result/&#12497;&#12527;&#12503;&#12525;2020%20-%20&#25237;&#29699;&#35299;&#26512;%20-%202020-10-04%2012-24-00-05_ball.txt" TargetMode="External"/><Relationship Id="rId3611" Type="http://schemas.openxmlformats.org/officeDocument/2006/relationships/hyperlink" Target="out\&#12497;&#12527;&#12503;&#12525;2020%20-%20&#25237;&#29699;&#35299;&#26512;%20-%202020-10-23%2021-43-52-00_out.mp4" TargetMode="External"/><Relationship Id="rId118" Type="http://schemas.openxmlformats.org/officeDocument/2006/relationships/hyperlink" Target="result/&#12497;&#12527;&#12503;&#12525;2020%20-%20&#25237;&#29699;&#35299;&#26512;%20-%202020-08-23%2011-15-09-08_ball.txt" TargetMode="External"/><Relationship Id="rId325" Type="http://schemas.openxmlformats.org/officeDocument/2006/relationships/hyperlink" Target="out/&#12497;&#12527;&#12503;&#12525;2020%20-%20&#25237;&#29699;&#35299;&#26512;%20-%202020-08-23%2014-23-42-03_out.mp4" TargetMode="External"/><Relationship Id="rId532" Type="http://schemas.openxmlformats.org/officeDocument/2006/relationships/hyperlink" Target="result/&#12497;&#12527;&#12503;&#12525;2020%20-%20&#25237;&#29699;&#35299;&#26512;%20-%202020-08-23%2015-54-48-06_ball.txt" TargetMode="External"/><Relationship Id="rId977" Type="http://schemas.openxmlformats.org/officeDocument/2006/relationships/hyperlink" Target="out/&#12497;&#12527;&#12503;&#12525;2020%20-%20&#25237;&#29699;&#35299;&#26512;%20-%202020-08-24%2011-25-48-01_out.mp4" TargetMode="External"/><Relationship Id="rId1162" Type="http://schemas.openxmlformats.org/officeDocument/2006/relationships/hyperlink" Target="result/&#12497;&#12527;&#12503;&#12525;2020%20-%20&#25237;&#29699;&#35299;&#26512;%20-%202020-08-24%2012-10-03-04_ball.txt" TargetMode="External"/><Relationship Id="rId2006" Type="http://schemas.openxmlformats.org/officeDocument/2006/relationships/hyperlink" Target="result/&#12497;&#12527;&#12503;&#12525;2020%20-%20&#25237;&#29699;&#35299;&#26512;%20-%202020-08-27%2018-14-40-01_ball.txt" TargetMode="External"/><Relationship Id="rId2213" Type="http://schemas.openxmlformats.org/officeDocument/2006/relationships/hyperlink" Target="out/&#12497;&#12527;&#12503;&#12525;2020%20-%20&#25237;&#29699;&#35299;&#26512;%20-%202020-08-28%2022-34-32-05_out.mp4" TargetMode="External"/><Relationship Id="rId2420" Type="http://schemas.openxmlformats.org/officeDocument/2006/relationships/hyperlink" Target="result/&#12497;&#12527;&#12503;&#12525;2020%20-%20&#25237;&#29699;&#35299;&#26512;%20-%202020-08-29%2009-49-52-09_ball.txt" TargetMode="External"/><Relationship Id="rId2658" Type="http://schemas.openxmlformats.org/officeDocument/2006/relationships/hyperlink" Target="result/&#12497;&#12527;&#12503;&#12525;2020%20-%20&#25237;&#29699;&#35299;&#26512;%20-%202020-08-29%2015-56-35-07_ball.txt" TargetMode="External"/><Relationship Id="rId2865" Type="http://schemas.openxmlformats.org/officeDocument/2006/relationships/hyperlink" Target="out/&#12497;&#12527;&#12503;&#12525;2020%20-%20&#25237;&#29699;&#35299;&#26512;%20-%202020-09-15%2023-15-41-10_out.mp4" TargetMode="External"/><Relationship Id="rId3709" Type="http://schemas.openxmlformats.org/officeDocument/2006/relationships/hyperlink" Target="out/&#12497;&#12527;&#12503;&#12525;2020%20-%20&#25237;&#29699;&#35299;&#26512;%20-%202020-10-23%2021-54-50-09_out.mp4" TargetMode="External"/><Relationship Id="rId837" Type="http://schemas.openxmlformats.org/officeDocument/2006/relationships/hyperlink" Target="out/&#12497;&#12527;&#12503;&#12525;2020%20-%20&#25237;&#29699;&#35299;&#26512;%20-%202020-08-23%2016-29-37-00_out.mp4" TargetMode="External"/><Relationship Id="rId1022" Type="http://schemas.openxmlformats.org/officeDocument/2006/relationships/hyperlink" Target="result/&#12497;&#12527;&#12503;&#12525;2020%20-%20&#25237;&#29699;&#35299;&#26512;%20-%202020-08-24%2012-01-04-05_ball.txt" TargetMode="External"/><Relationship Id="rId1467" Type="http://schemas.openxmlformats.org/officeDocument/2006/relationships/hyperlink" Target="out/&#12497;&#12527;&#12503;&#12525;2020%20-%20&#25237;&#29699;&#35299;&#26512;%20-%202020-08-24%2012-41-25-05_out.mp4" TargetMode="External"/><Relationship Id="rId1674" Type="http://schemas.openxmlformats.org/officeDocument/2006/relationships/hyperlink" Target="result/&#12497;&#12527;&#12503;&#12525;2020%20-%20&#25237;&#29699;&#35299;&#26512;%20-%202020-08-24%2012-58-52-03_ball.txt" TargetMode="External"/><Relationship Id="rId1881" Type="http://schemas.openxmlformats.org/officeDocument/2006/relationships/hyperlink" Target="out/&#12497;&#12527;&#12503;&#12525;2020%20-%20&#25237;&#29699;&#35299;&#26512;%20-%202020-08-24%2013-20-06-06_out.mp4" TargetMode="External"/><Relationship Id="rId2518" Type="http://schemas.openxmlformats.org/officeDocument/2006/relationships/hyperlink" Target="result/&#12497;&#12527;&#12503;&#12525;2020%20-%20&#25237;&#29699;&#35299;&#26512;%20-%202020-08-29%2015-48-09-07_ball.txt" TargetMode="External"/><Relationship Id="rId2725" Type="http://schemas.openxmlformats.org/officeDocument/2006/relationships/hyperlink" Target="out/&#12497;&#12527;&#12503;&#12525;2020%20-%20&#25237;&#29699;&#35299;&#26512;%20-%202020-08-29%2016-01-23-01_out.mp4" TargetMode="External"/><Relationship Id="rId2932" Type="http://schemas.openxmlformats.org/officeDocument/2006/relationships/hyperlink" Target="result/&#12497;&#12527;&#12503;&#12525;2020%20-%20&#25237;&#29699;&#35299;&#26512;%20-%202020-09-15%2023-21-40-01_ball.txt" TargetMode="External"/><Relationship Id="rId904" Type="http://schemas.openxmlformats.org/officeDocument/2006/relationships/hyperlink" Target="result/&#12497;&#12527;&#12503;&#12525;2020%20-%20&#25237;&#29699;&#35299;&#26512;%20-%202020-08-23%2016-33-27-03_ball.txt" TargetMode="External"/><Relationship Id="rId1327" Type="http://schemas.openxmlformats.org/officeDocument/2006/relationships/hyperlink" Target="out/&#12497;&#12527;&#12503;&#12525;2020%20-%20&#25237;&#29699;&#35299;&#26512;%20-%202020-08-24%2012-28-05-05_out.mp4" TargetMode="External"/><Relationship Id="rId1534" Type="http://schemas.openxmlformats.org/officeDocument/2006/relationships/hyperlink" Target="result/&#12497;&#12527;&#12503;&#12525;2020%20-%20&#25237;&#29699;&#35299;&#26512;%20-%202020-08-24%2012-46-03-05_ball.txt" TargetMode="External"/><Relationship Id="rId1741" Type="http://schemas.openxmlformats.org/officeDocument/2006/relationships/hyperlink" Target="out/&#12497;&#12527;&#12503;&#12525;2020%20-%20&#25237;&#29699;&#35299;&#26512;%20-%202020-08-24%2013-03-51-08_out.mp4" TargetMode="External"/><Relationship Id="rId1979" Type="http://schemas.openxmlformats.org/officeDocument/2006/relationships/hyperlink" Target="out/&#12497;&#12527;&#12503;&#12525;2020%20-%20&#25237;&#29699;&#35299;&#26512;%20-%202020-08-26%2021-30-58-08_out.mp4" TargetMode="External"/><Relationship Id="rId3194" Type="http://schemas.openxmlformats.org/officeDocument/2006/relationships/hyperlink" Target="result/&#12497;&#12527;&#12503;&#12525;2020%20-%20&#25237;&#29699;&#35299;&#26512;%20-%202020-09-28%2022-44-58-09_ball.txt" TargetMode="External"/><Relationship Id="rId33" Type="http://schemas.openxmlformats.org/officeDocument/2006/relationships/hyperlink" Target="out/&#12497;&#12527;&#12503;&#12525;2020%20-%20&#25237;&#29699;&#35299;&#26512;%20-%202020-08-23%2011-10-26-06_out.mp4" TargetMode="External"/><Relationship Id="rId1601" Type="http://schemas.openxmlformats.org/officeDocument/2006/relationships/hyperlink" Target="out/&#12497;&#12527;&#12503;&#12525;2020%20-%20&#25237;&#29699;&#35299;&#26512;%20-%202020-08-24%2012-50-30-07_out.mp4" TargetMode="External"/><Relationship Id="rId1839" Type="http://schemas.openxmlformats.org/officeDocument/2006/relationships/hyperlink" Target="out/&#12497;&#12527;&#12503;&#12525;2020%20-%20&#25237;&#29699;&#35299;&#26512;%20-%202020-08-24%2013-16-19-04_out.mp4" TargetMode="External"/><Relationship Id="rId3054" Type="http://schemas.openxmlformats.org/officeDocument/2006/relationships/hyperlink" Target="result/&#12497;&#12527;&#12503;&#12525;2020%20-%20&#25237;&#29699;&#35299;&#26512;%20-%202020-09-27%2012-14-14-09_ball.txt" TargetMode="External"/><Relationship Id="rId3499" Type="http://schemas.openxmlformats.org/officeDocument/2006/relationships/hyperlink" Target="out/&#12497;&#12527;&#12503;&#12525;2020%20-%20&#25237;&#29699;&#35299;&#26512;%20-%202020-10-04%2012-33-15-03_out.mp4" TargetMode="External"/><Relationship Id="rId182" Type="http://schemas.openxmlformats.org/officeDocument/2006/relationships/hyperlink" Target="result/&#12497;&#12527;&#12503;&#12525;2020%20-%20&#25237;&#29699;&#35299;&#26512;%20-%202020-08-23%2014-05-50-00_ball.txt" TargetMode="External"/><Relationship Id="rId1906" Type="http://schemas.openxmlformats.org/officeDocument/2006/relationships/hyperlink" Target="result/&#12497;&#12527;&#12503;&#12525;2020%20-%20&#25237;&#29699;&#35299;&#26512;%20-%202020-08-26%2021-15-29-08_ball.txt" TargetMode="External"/><Relationship Id="rId3261" Type="http://schemas.openxmlformats.org/officeDocument/2006/relationships/hyperlink" Target="out/&#12497;&#12527;&#12503;&#12525;2020%20-%20&#25237;&#29699;&#35299;&#26512;%20-%202020-09-28%2022-50-09-03_out.mp4" TargetMode="External"/><Relationship Id="rId3359" Type="http://schemas.openxmlformats.org/officeDocument/2006/relationships/hyperlink" Target="out/&#12497;&#12527;&#12503;&#12525;2020%20-%20&#25237;&#29699;&#35299;&#26512;%20-%202020-09-28%2022-56-38-03_out.mp4" TargetMode="External"/><Relationship Id="rId3566" Type="http://schemas.openxmlformats.org/officeDocument/2006/relationships/hyperlink" Target="result/&#12497;&#12527;&#12503;&#12525;2020%20-%20&#25237;&#29699;&#35299;&#26512;%20-%202020-10-04%2012-38-58-07_ball.txt" TargetMode="External"/><Relationship Id="rId487" Type="http://schemas.openxmlformats.org/officeDocument/2006/relationships/hyperlink" Target="out/&#12497;&#12527;&#12503;&#12525;2020%20-%20&#25237;&#29699;&#35299;&#26512;%20-%202020-08-23%2015-52-13-04_out.mp4" TargetMode="External"/><Relationship Id="rId694" Type="http://schemas.openxmlformats.org/officeDocument/2006/relationships/hyperlink" Target="result/&#12497;&#12527;&#12503;&#12525;2020%20-%20&#25237;&#29699;&#35299;&#26512;%20-%202020-08-23%2016-11-33-08_ball.txt" TargetMode="External"/><Relationship Id="rId2070" Type="http://schemas.openxmlformats.org/officeDocument/2006/relationships/hyperlink" Target="result/&#12497;&#12527;&#12503;&#12525;2020%20-%20&#25237;&#29699;&#35299;&#26512;%20-%202020-08-27%2018-19-19-03_ball.txt" TargetMode="External"/><Relationship Id="rId2168" Type="http://schemas.openxmlformats.org/officeDocument/2006/relationships/hyperlink" Target="result/&#12497;&#12527;&#12503;&#12525;2020%20-%20&#25237;&#29699;&#35299;&#26512;%20-%202020-08-28%2022-31-31-02_ball.txt" TargetMode="External"/><Relationship Id="rId2375" Type="http://schemas.openxmlformats.org/officeDocument/2006/relationships/hyperlink" Target="out/&#12497;&#12527;&#12503;&#12525;2020%20-%20&#25237;&#29699;&#35299;&#26512;%20-%202020-08-29%2009-46-05-07_out.mp4" TargetMode="External"/><Relationship Id="rId3121" Type="http://schemas.openxmlformats.org/officeDocument/2006/relationships/hyperlink" Target="out/&#12497;&#12527;&#12503;&#12525;2020%20-%20&#25237;&#29699;&#35299;&#26512;%20-%202020-09-27%2012-19-42-03_out.mp4" TargetMode="External"/><Relationship Id="rId3219" Type="http://schemas.openxmlformats.org/officeDocument/2006/relationships/hyperlink" Target="out/&#12497;&#12527;&#12503;&#12525;2020%20-%20&#25237;&#29699;&#35299;&#26512;%20-%202020-09-28%2022-47-36-02_out.mp4" TargetMode="External"/><Relationship Id="rId347" Type="http://schemas.openxmlformats.org/officeDocument/2006/relationships/hyperlink" Target="out/&#12497;&#12527;&#12503;&#12525;2020%20-%20&#25237;&#29699;&#35299;&#26512;%20-%202020-08-23%2014-24-49-04_out.mp4" TargetMode="External"/><Relationship Id="rId999" Type="http://schemas.openxmlformats.org/officeDocument/2006/relationships/hyperlink" Target="out/&#12497;&#12527;&#12503;&#12525;2020%20-%20&#25237;&#29699;&#35299;&#26512;%20-%202020-08-24%2012-00-01-02_out.mp4" TargetMode="External"/><Relationship Id="rId1184" Type="http://schemas.openxmlformats.org/officeDocument/2006/relationships/hyperlink" Target="result/&#12497;&#12527;&#12503;&#12525;2020%20-%20&#25237;&#29699;&#35299;&#26512;%20-%202020-08-24%2012-11-18-05_ball.txt" TargetMode="External"/><Relationship Id="rId2028" Type="http://schemas.openxmlformats.org/officeDocument/2006/relationships/hyperlink" Target="result/&#12497;&#12527;&#12503;&#12525;2020%20-%20&#25237;&#29699;&#35299;&#26512;%20-%202020-08-27%2018-16-14-02_ball.txt" TargetMode="External"/><Relationship Id="rId2582" Type="http://schemas.openxmlformats.org/officeDocument/2006/relationships/hyperlink" Target="result/&#12497;&#12527;&#12503;&#12525;2020%20-%20&#25237;&#29699;&#35299;&#26512;%20-%202020-08-29%2015-51-26-09_ball.txt" TargetMode="External"/><Relationship Id="rId2887" Type="http://schemas.openxmlformats.org/officeDocument/2006/relationships/hyperlink" Target="out/&#12497;&#12527;&#12503;&#12525;2020%20-%20&#25237;&#29699;&#35299;&#26512;%20-%202020-09-15%2023-18-54-00_out.mp4" TargetMode="External"/><Relationship Id="rId3426" Type="http://schemas.openxmlformats.org/officeDocument/2006/relationships/hyperlink" Target="result/&#12497;&#12527;&#12503;&#12525;2020%20-%20&#25237;&#29699;&#35299;&#26512;%20-%202020-10-04%2012-26-38-06_ball.txt" TargetMode="External"/><Relationship Id="rId3633" Type="http://schemas.openxmlformats.org/officeDocument/2006/relationships/hyperlink" Target="out/&#12497;&#12527;&#12503;&#12525;2020%20-%20&#25237;&#29699;&#35299;&#26512;%20-%202020-10-23%2021-45-41-01_out.mp4" TargetMode="External"/><Relationship Id="rId554" Type="http://schemas.openxmlformats.org/officeDocument/2006/relationships/hyperlink" Target="result/&#12497;&#12527;&#12503;&#12525;2020%20-%20&#25237;&#29699;&#35299;&#26512;%20-%202020-08-23%2015-56-09-08_ball.txt" TargetMode="External"/><Relationship Id="rId761" Type="http://schemas.openxmlformats.org/officeDocument/2006/relationships/hyperlink" Target="out/&#12497;&#12527;&#12503;&#12525;2020%20-%20&#25237;&#29699;&#35299;&#26512;%20-%202020-08-23%2016-24-41-02_out.mp4" TargetMode="External"/><Relationship Id="rId859" Type="http://schemas.openxmlformats.org/officeDocument/2006/relationships/hyperlink" Target="out/&#12497;&#12527;&#12503;&#12525;2020%20-%20&#25237;&#29699;&#35299;&#26512;%20-%202020-08-23%2016-30-55-01_out.mp4" TargetMode="External"/><Relationship Id="rId1391" Type="http://schemas.openxmlformats.org/officeDocument/2006/relationships/hyperlink" Target="out/&#12497;&#12527;&#12503;&#12525;2020%20-%20&#25237;&#29699;&#35299;&#26512;%20-%202020-08-24%2012-35-33-07_out.mp4" TargetMode="External"/><Relationship Id="rId1489" Type="http://schemas.openxmlformats.org/officeDocument/2006/relationships/hyperlink" Target="out/&#12497;&#12527;&#12503;&#12525;2020%20-%20&#25237;&#29699;&#35299;&#26512;%20-%202020-08-24%2012-42-52-06_out.mp4" TargetMode="External"/><Relationship Id="rId1696" Type="http://schemas.openxmlformats.org/officeDocument/2006/relationships/hyperlink" Target="result/&#12497;&#12527;&#12503;&#12525;2020%20-%20&#25237;&#29699;&#35299;&#26512;%20-%202020-08-24%2013-00-20-04_ball.txt" TargetMode="External"/><Relationship Id="rId2235" Type="http://schemas.openxmlformats.org/officeDocument/2006/relationships/hyperlink" Target="out/&#12497;&#12527;&#12503;&#12525;2020%20-%20&#25237;&#29699;&#35299;&#26512;%20-%202020-08-28%2022-36-12-06_out.mp4" TargetMode="External"/><Relationship Id="rId2442" Type="http://schemas.openxmlformats.org/officeDocument/2006/relationships/hyperlink" Target="result/&#12497;&#12527;&#12503;&#12525;2020%20-%20&#25237;&#29699;&#35299;&#26512;%20-%202020-08-29%2015-44-12-00_ball.txt" TargetMode="External"/><Relationship Id="rId3700" Type="http://schemas.openxmlformats.org/officeDocument/2006/relationships/hyperlink" Target="result/&#12497;&#12527;&#12503;&#12525;2020%20-%20&#25237;&#29699;&#35299;&#26512;%20-%202020-10-23%2021-54-50-04_ball.txt" TargetMode="External"/><Relationship Id="rId207" Type="http://schemas.openxmlformats.org/officeDocument/2006/relationships/hyperlink" Target="out/&#12497;&#12527;&#12503;&#12525;2020%20-%20&#25237;&#29699;&#35299;&#26512;%20-%202020-08-23%2014-06-56-03_out.mp4" TargetMode="External"/><Relationship Id="rId414" Type="http://schemas.openxmlformats.org/officeDocument/2006/relationships/hyperlink" Target="result/&#12497;&#12527;&#12503;&#12525;2020%20-%20&#25237;&#29699;&#35299;&#26512;%20-%202020-08-23%2015-47-01-07_ball.txt" TargetMode="External"/><Relationship Id="rId621" Type="http://schemas.openxmlformats.org/officeDocument/2006/relationships/hyperlink" Target="out/&#12497;&#12527;&#12503;&#12525;2020%20-%20&#25237;&#29699;&#35299;&#26512;%20-%202020-08-23%2016-07-35-02_out.mp4" TargetMode="External"/><Relationship Id="rId1044" Type="http://schemas.openxmlformats.org/officeDocument/2006/relationships/hyperlink" Target="result/&#12497;&#12527;&#12503;&#12525;2020%20-%20&#25237;&#29699;&#35299;&#26512;%20-%202020-08-24%2012-02-12-07_ball.txt" TargetMode="External"/><Relationship Id="rId1251" Type="http://schemas.openxmlformats.org/officeDocument/2006/relationships/hyperlink" Target="out/&#12497;&#12527;&#12503;&#12525;2020%20-%20&#25237;&#29699;&#35299;&#26512;%20-%202020-08-24%2012-22-44-06_out.mp4" TargetMode="External"/><Relationship Id="rId1349" Type="http://schemas.openxmlformats.org/officeDocument/2006/relationships/hyperlink" Target="out/&#12497;&#12527;&#12503;&#12525;2020%20-%20&#25237;&#29699;&#35299;&#26512;%20-%202020-08-24%2012-32-08-06_out.mp4" TargetMode="External"/><Relationship Id="rId2302" Type="http://schemas.openxmlformats.org/officeDocument/2006/relationships/hyperlink" Target="result/&#12497;&#12527;&#12503;&#12525;2020%20-%20&#25237;&#29699;&#35299;&#26512;%20-%202020-08-29%2009-39-15-09_ball.txt" TargetMode="External"/><Relationship Id="rId2747" Type="http://schemas.openxmlformats.org/officeDocument/2006/relationships/hyperlink" Target="out/&#12497;&#12527;&#12503;&#12525;2020%20-%20&#25237;&#29699;&#35299;&#26512;%20-%202020-08-29%2016-06-51-02_out.mp4" TargetMode="External"/><Relationship Id="rId2954" Type="http://schemas.openxmlformats.org/officeDocument/2006/relationships/hyperlink" Target="result/&#12497;&#12527;&#12503;&#12525;2020%20-%20&#25237;&#29699;&#35299;&#26512;%20-%202020-09-15%2023-21-40-12_ball.txt" TargetMode="External"/><Relationship Id="rId719" Type="http://schemas.openxmlformats.org/officeDocument/2006/relationships/hyperlink" Target="out/&#12497;&#12527;&#12503;&#12525;2020%20-%20&#25237;&#29699;&#35299;&#26512;%20-%202020-08-23%2016-13-55-01_out.mp4" TargetMode="External"/><Relationship Id="rId926" Type="http://schemas.openxmlformats.org/officeDocument/2006/relationships/hyperlink" Target="result/&#12497;&#12527;&#12503;&#12525;2020%20-%20&#25237;&#29699;&#35299;&#26512;%20-%202020-08-24%2011-22-14-05_ball.txt" TargetMode="External"/><Relationship Id="rId1111" Type="http://schemas.openxmlformats.org/officeDocument/2006/relationships/hyperlink" Target="out/&#12497;&#12527;&#12503;&#12525;2020%20-%20&#25237;&#29699;&#35299;&#26512;%20-%202020-08-24%2012-07-26-01_out.mp4" TargetMode="External"/><Relationship Id="rId1556" Type="http://schemas.openxmlformats.org/officeDocument/2006/relationships/hyperlink" Target="result/&#12497;&#12527;&#12503;&#12525;2020%20-%20&#25237;&#29699;&#35299;&#26512;%20-%202020-08-24%2012-47-45-01_ball.txt" TargetMode="External"/><Relationship Id="rId1763" Type="http://schemas.openxmlformats.org/officeDocument/2006/relationships/hyperlink" Target="out/&#12497;&#12527;&#12503;&#12525;2020%20-%20&#25237;&#29699;&#35299;&#26512;%20-%202020-08-24%2013-05-36-09_out.mp4" TargetMode="External"/><Relationship Id="rId1970" Type="http://schemas.openxmlformats.org/officeDocument/2006/relationships/hyperlink" Target="result/&#12497;&#12527;&#12503;&#12525;2020%20-%20&#25237;&#29699;&#35299;&#26512;%20-%202020-08-26%2021-30-58-03_ball.txt" TargetMode="External"/><Relationship Id="rId2607" Type="http://schemas.openxmlformats.org/officeDocument/2006/relationships/hyperlink" Target="out/&#12497;&#12527;&#12503;&#12525;2020%20-%20&#25237;&#29699;&#35299;&#26512;%20-%202020-08-29%2015-53-40-02_out.mp4" TargetMode="External"/><Relationship Id="rId2814" Type="http://schemas.openxmlformats.org/officeDocument/2006/relationships/hyperlink" Target="result/&#12497;&#12527;&#12503;&#12525;2020%20-%20&#25237;&#29699;&#35299;&#26512;%20-%202020-09-15%2023-12-43-05_ball.txt" TargetMode="External"/><Relationship Id="rId55" Type="http://schemas.openxmlformats.org/officeDocument/2006/relationships/hyperlink" Target="out/&#12497;&#12527;&#12503;&#12525;2020%20-%20&#25237;&#29699;&#35299;&#26512;%20-%202020-08-23%2011-11-35-07_out.mp4" TargetMode="External"/><Relationship Id="rId1209" Type="http://schemas.openxmlformats.org/officeDocument/2006/relationships/hyperlink" Target="out/&#12497;&#12527;&#12503;&#12525;2020%20-%20&#25237;&#29699;&#35299;&#26512;%20-%202020-08-24%2012-12-56-05_out.mp4" TargetMode="External"/><Relationship Id="rId1416" Type="http://schemas.openxmlformats.org/officeDocument/2006/relationships/hyperlink" Target="result/&#12497;&#12527;&#12503;&#12525;2020%20-%20&#25237;&#29699;&#35299;&#26512;%20-%202020-08-24%2012-36-56-09_ball.txt" TargetMode="External"/><Relationship Id="rId1623" Type="http://schemas.openxmlformats.org/officeDocument/2006/relationships/hyperlink" Target="out/&#12497;&#12527;&#12503;&#12525;2020%20-%20&#25237;&#29699;&#35299;&#26512;%20-%202020-08-24%2012-52-05-08_out.mp4" TargetMode="External"/><Relationship Id="rId1830" Type="http://schemas.openxmlformats.org/officeDocument/2006/relationships/hyperlink" Target="result/&#12497;&#12527;&#12503;&#12525;2020%20-%20&#25237;&#29699;&#35299;&#26512;%20-%202020-08-24%2013-14-19-09_ball.txt" TargetMode="External"/><Relationship Id="rId3076" Type="http://schemas.openxmlformats.org/officeDocument/2006/relationships/hyperlink" Target="result/&#12497;&#12527;&#12503;&#12525;2020%20-%20&#25237;&#29699;&#35299;&#26512;%20-%202020-09-27%2012-16-50-00_ball.txt" TargetMode="External"/><Relationship Id="rId3283" Type="http://schemas.openxmlformats.org/officeDocument/2006/relationships/hyperlink" Target="out/&#12497;&#12527;&#12503;&#12525;2020%20-%20&#25237;&#29699;&#35299;&#26512;%20-%202020-09-28%2022-51-15-04_out.mp4" TargetMode="External"/><Relationship Id="rId3490" Type="http://schemas.openxmlformats.org/officeDocument/2006/relationships/hyperlink" Target="result/&#12497;&#12527;&#12503;&#12525;2020%20-%20&#25237;&#29699;&#35299;&#26512;%20-%202020-10-04%2012-31-02-08_ball.txt" TargetMode="External"/><Relationship Id="rId1928" Type="http://schemas.openxmlformats.org/officeDocument/2006/relationships/hyperlink" Target="result/&#12497;&#12527;&#12503;&#12525;2020%20-%20&#25237;&#29699;&#35299;&#26512;%20-%202020-08-26%2021-19-02-02_ball.txt" TargetMode="External"/><Relationship Id="rId2092" Type="http://schemas.openxmlformats.org/officeDocument/2006/relationships/hyperlink" Target="result/&#12497;&#12527;&#12503;&#12525;2020%20-%20&#25237;&#29699;&#35299;&#26512;%20-%202020-08-27%2018-21-04-04_ball.txt" TargetMode="External"/><Relationship Id="rId3143" Type="http://schemas.openxmlformats.org/officeDocument/2006/relationships/hyperlink" Target="out/&#12497;&#12527;&#12503;&#12525;2020%20-%20&#25237;&#29699;&#35299;&#26512;%20-%202020-09-28%2022-42-08-04_out.mp4" TargetMode="External"/><Relationship Id="rId3350" Type="http://schemas.openxmlformats.org/officeDocument/2006/relationships/hyperlink" Target="result/&#12497;&#12527;&#12503;&#12525;2020%20-%20&#25237;&#29699;&#35299;&#26512;%20-%202020-09-28%2022-55-36-07_ball.txt" TargetMode="External"/><Relationship Id="rId3588" Type="http://schemas.openxmlformats.org/officeDocument/2006/relationships/hyperlink" Target="result/&#12497;&#12527;&#12503;&#12525;2020%20-%20&#25237;&#29699;&#35299;&#26512;%20-%202020-10-23%2021-40-21-08_ball.txt" TargetMode="External"/><Relationship Id="rId271" Type="http://schemas.openxmlformats.org/officeDocument/2006/relationships/hyperlink" Target="out/&#12497;&#12527;&#12503;&#12525;2020%20-%20&#25237;&#29699;&#35299;&#26512;%20-%202020-08-23%2014-19-33-05_out.mp4" TargetMode="External"/><Relationship Id="rId2397" Type="http://schemas.openxmlformats.org/officeDocument/2006/relationships/hyperlink" Target="out/&#12497;&#12527;&#12503;&#12525;2020%20-%20&#25237;&#29699;&#35299;&#26512;%20-%202020-08-29%2009-48-04-08_out.mp4" TargetMode="External"/><Relationship Id="rId3003" Type="http://schemas.openxmlformats.org/officeDocument/2006/relationships/hyperlink" Target="out/&#12497;&#12527;&#12503;&#12525;2020%20-%20&#25237;&#29699;&#35299;&#26512;%20-%202020-09-27%2012-11-30-04_out.mp4" TargetMode="External"/><Relationship Id="rId3448" Type="http://schemas.openxmlformats.org/officeDocument/2006/relationships/hyperlink" Target="result/&#12497;&#12527;&#12503;&#12525;2020%20-%20&#25237;&#29699;&#35299;&#26512;%20-%202020-10-04%2012-27-46-07_ball.txt" TargetMode="External"/><Relationship Id="rId3655" Type="http://schemas.openxmlformats.org/officeDocument/2006/relationships/hyperlink" Target="out/&#12497;&#12527;&#12503;&#12525;2020%20-%20&#25237;&#29699;&#35299;&#26512;%20-%202020-10-23%2021-47-23-02_out.mp4" TargetMode="External"/><Relationship Id="rId131" Type="http://schemas.openxmlformats.org/officeDocument/2006/relationships/hyperlink" Target="out/&#12497;&#12527;&#12503;&#12525;2020%20-%20&#25237;&#29699;&#35299;&#26512;%20-%202020-08-23%2011-16-20-05_out.mp4" TargetMode="External"/><Relationship Id="rId369" Type="http://schemas.openxmlformats.org/officeDocument/2006/relationships/hyperlink" Target="out/&#12497;&#12527;&#12503;&#12525;2020%20-%20&#25237;&#29699;&#35299;&#26512;%20-%202020-08-23%2014-25-58-05_out.mp4" TargetMode="External"/><Relationship Id="rId576" Type="http://schemas.openxmlformats.org/officeDocument/2006/relationships/hyperlink" Target="result/&#12497;&#12527;&#12503;&#12525;2020%20-%20&#25237;&#29699;&#35299;&#26512;%20-%202020-08-23%2016-03-31-09_ball.txt" TargetMode="External"/><Relationship Id="rId783" Type="http://schemas.openxmlformats.org/officeDocument/2006/relationships/hyperlink" Target="out/&#12497;&#12527;&#12503;&#12525;2020%20-%20&#25237;&#29699;&#35299;&#26512;%20-%202020-08-23%2016-25-48-03_out.mp4" TargetMode="External"/><Relationship Id="rId990" Type="http://schemas.openxmlformats.org/officeDocument/2006/relationships/hyperlink" Target="result/&#12497;&#12527;&#12503;&#12525;2020%20-%20&#25237;&#29699;&#35299;&#26512;%20-%202020-08-24%2011-25-48-07_ball.txt" TargetMode="External"/><Relationship Id="rId2257" Type="http://schemas.openxmlformats.org/officeDocument/2006/relationships/hyperlink" Target="out/&#12497;&#12527;&#12503;&#12525;2020%20-%20&#25237;&#29699;&#35299;&#26512;%20-%202020-08-28%2022-37-55-07_out.mp4" TargetMode="External"/><Relationship Id="rId2464" Type="http://schemas.openxmlformats.org/officeDocument/2006/relationships/hyperlink" Target="result/&#12497;&#12527;&#12503;&#12525;2020%20-%20&#25237;&#29699;&#35299;&#26512;%20-%202020-08-29%2015-45-22-00_ball.txt" TargetMode="External"/><Relationship Id="rId2671" Type="http://schemas.openxmlformats.org/officeDocument/2006/relationships/hyperlink" Target="out/&#12497;&#12527;&#12503;&#12525;2020%20-%20&#25237;&#29699;&#35299;&#26512;%20-%202020-08-29%2015-57-36-04_out.mp4" TargetMode="External"/><Relationship Id="rId3210" Type="http://schemas.openxmlformats.org/officeDocument/2006/relationships/hyperlink" Target="result/&#12497;&#12527;&#12503;&#12525;2020%20-%20&#25237;&#29699;&#35299;&#26512;%20-%202020-09-28%2022-46-07-07_ball.txt" TargetMode="External"/><Relationship Id="rId3308" Type="http://schemas.openxmlformats.org/officeDocument/2006/relationships/hyperlink" Target="result/&#12497;&#12527;&#12503;&#12525;2020%20-%20&#25237;&#29699;&#35299;&#26512;%20-%202020-09-28%2022-52-46-06_ball.txt" TargetMode="External"/><Relationship Id="rId3515" Type="http://schemas.openxmlformats.org/officeDocument/2006/relationships/hyperlink" Target="out/&#12497;&#12527;&#12503;&#12525;2020%20-%20&#25237;&#29699;&#35299;&#26512;%20-%202020-10-04%2012-34-25-01_out.mp4" TargetMode="External"/><Relationship Id="rId229" Type="http://schemas.openxmlformats.org/officeDocument/2006/relationships/hyperlink" Target="out/&#12497;&#12527;&#12503;&#12525;2020%20-%20&#25237;&#29699;&#35299;&#26512;%20-%202020-08-23%2014-08-02-04_out.mp4" TargetMode="External"/><Relationship Id="rId436" Type="http://schemas.openxmlformats.org/officeDocument/2006/relationships/hyperlink" Target="result/&#12497;&#12527;&#12503;&#12525;2020%20-%20&#25237;&#29699;&#35299;&#26512;%20-%202020-08-23%2015-48-07-08_ball.txt" TargetMode="External"/><Relationship Id="rId643" Type="http://schemas.openxmlformats.org/officeDocument/2006/relationships/hyperlink" Target="out/&#12497;&#12527;&#12503;&#12525;2020%20-%20&#25237;&#29699;&#35299;&#26512;%20-%202020-08-23%2016-08-46-03_out.mp4" TargetMode="External"/><Relationship Id="rId1066" Type="http://schemas.openxmlformats.org/officeDocument/2006/relationships/hyperlink" Target="result/&#12497;&#12527;&#12503;&#12525;2020%20-%20&#25237;&#29699;&#35299;&#26512;%20-%202020-08-24%2012-03-33-08_ball.txt" TargetMode="External"/><Relationship Id="rId1273" Type="http://schemas.openxmlformats.org/officeDocument/2006/relationships/hyperlink" Target="out/&#12497;&#12527;&#12503;&#12525;2020%20-%20&#25237;&#29699;&#35299;&#26512;%20-%202020-08-24%2012-24-03-07_out.mp4" TargetMode="External"/><Relationship Id="rId1480" Type="http://schemas.openxmlformats.org/officeDocument/2006/relationships/hyperlink" Target="result/&#12497;&#12527;&#12503;&#12525;2020%20-%20&#25237;&#29699;&#35299;&#26512;%20-%202020-08-24%2012-42-52-01_ball.txt" TargetMode="External"/><Relationship Id="rId2117" Type="http://schemas.openxmlformats.org/officeDocument/2006/relationships/hyperlink" Target="out/&#12497;&#12527;&#12503;&#12525;2020%20-%20&#25237;&#29699;&#35299;&#26512;%20-%202020-08-27%2018-22-42-07_out.mp4" TargetMode="External"/><Relationship Id="rId2324" Type="http://schemas.openxmlformats.org/officeDocument/2006/relationships/hyperlink" Target="result/&#12497;&#12527;&#12503;&#12525;2020%20-%20&#25237;&#29699;&#35299;&#26512;%20-%202020-08-29%2009-42-48-00_ball.txt" TargetMode="External"/><Relationship Id="rId2769" Type="http://schemas.openxmlformats.org/officeDocument/2006/relationships/hyperlink" Target="out/&#12497;&#12527;&#12503;&#12525;2020%20-%20&#25237;&#29699;&#35299;&#26512;%20-%202020-09-08%2023-37-52-03_out.mp4" TargetMode="External"/><Relationship Id="rId2976" Type="http://schemas.openxmlformats.org/officeDocument/2006/relationships/hyperlink" Target="result/&#12497;&#12527;&#12503;&#12525;2020%20-%20&#25237;&#29699;&#35299;&#26512;%20-%202020-09-27%2012-10-22-00_ball.txt" TargetMode="External"/><Relationship Id="rId850" Type="http://schemas.openxmlformats.org/officeDocument/2006/relationships/hyperlink" Target="result/&#12497;&#12527;&#12503;&#12525;2020%20-%20&#25237;&#29699;&#35299;&#26512;%20-%202020-08-23%2016-29-37-06_ball.txt" TargetMode="External"/><Relationship Id="rId948" Type="http://schemas.openxmlformats.org/officeDocument/2006/relationships/hyperlink" Target="result/&#12497;&#12527;&#12503;&#12525;2020%20-%20&#25237;&#29699;&#35299;&#26512;%20-%202020-08-24%2011-23-23-06_ball.txt" TargetMode="External"/><Relationship Id="rId1133" Type="http://schemas.openxmlformats.org/officeDocument/2006/relationships/hyperlink" Target="out/&#12497;&#12527;&#12503;&#12525;2020%20-%20&#25237;&#29699;&#35299;&#26512;%20-%202020-08-24%2012-08-41-02_out.mp4" TargetMode="External"/><Relationship Id="rId1578" Type="http://schemas.openxmlformats.org/officeDocument/2006/relationships/hyperlink" Target="result/&#12497;&#12527;&#12503;&#12525;2020%20-%20&#25237;&#29699;&#35299;&#26512;%20-%202020-08-24%2012-49-17-02_ball.txt" TargetMode="External"/><Relationship Id="rId1785" Type="http://schemas.openxmlformats.org/officeDocument/2006/relationships/hyperlink" Target="out/&#12497;&#12527;&#12503;&#12525;2020%20-%20&#25237;&#29699;&#35299;&#26512;%20-%202020-08-24%2013-09-18-00_out.mp4" TargetMode="External"/><Relationship Id="rId1992" Type="http://schemas.openxmlformats.org/officeDocument/2006/relationships/hyperlink" Target="result/&#12497;&#12527;&#12503;&#12525;2020%20-%20&#25237;&#29699;&#35299;&#26512;%20-%202020-08-26%2021-35-18-04_ball.txt" TargetMode="External"/><Relationship Id="rId2531" Type="http://schemas.openxmlformats.org/officeDocument/2006/relationships/hyperlink" Target="out/&#12497;&#12527;&#12503;&#12525;2020%20-%20&#25237;&#29699;&#35299;&#26512;%20-%202020-08-29%2015-49-13-04_out.mp4" TargetMode="External"/><Relationship Id="rId2629" Type="http://schemas.openxmlformats.org/officeDocument/2006/relationships/hyperlink" Target="out/&#12497;&#12527;&#12503;&#12525;2020%20-%20&#25237;&#29699;&#35299;&#26512;%20-%202020-08-29%2015-55-24-03_out.mp4" TargetMode="External"/><Relationship Id="rId2836" Type="http://schemas.openxmlformats.org/officeDocument/2006/relationships/hyperlink" Target="result/&#12497;&#12527;&#12503;&#12525;2020%20-%20&#25237;&#29699;&#35299;&#26512;%20-%202020-09-15%2023-13-52-05_ball.txt" TargetMode="External"/><Relationship Id="rId77" Type="http://schemas.openxmlformats.org/officeDocument/2006/relationships/hyperlink" Target="out/&#12497;&#12527;&#12503;&#12525;2020%20-%20&#25237;&#29699;&#35299;&#26512;%20-%202020-08-23%2011-12-45-08_out.mp4" TargetMode="External"/><Relationship Id="rId503" Type="http://schemas.openxmlformats.org/officeDocument/2006/relationships/hyperlink" Target="out/&#12497;&#12527;&#12503;&#12525;2020%20-%20&#25237;&#29699;&#35299;&#26512;%20-%202020-08-23%2015-53-39-02_out.mp4" TargetMode="External"/><Relationship Id="rId710" Type="http://schemas.openxmlformats.org/officeDocument/2006/relationships/hyperlink" Target="result/&#12497;&#12527;&#12503;&#12525;2020%20-%20&#25237;&#29699;&#35299;&#26512;%20-%202020-08-23%2016-12-41-06_ball.txt" TargetMode="External"/><Relationship Id="rId808" Type="http://schemas.openxmlformats.org/officeDocument/2006/relationships/hyperlink" Target="result/&#12497;&#12527;&#12503;&#12525;2020%20-%20&#25237;&#29699;&#35299;&#26512;%20-%202020-08-23%2016-26-58-05_ball.txt" TargetMode="External"/><Relationship Id="rId1340" Type="http://schemas.openxmlformats.org/officeDocument/2006/relationships/hyperlink" Target="result/&#12497;&#12527;&#12503;&#12525;2020%20-%20&#25237;&#29699;&#35299;&#26512;%20-%202020-08-24%2012-32-08-01_ball.txt" TargetMode="External"/><Relationship Id="rId1438" Type="http://schemas.openxmlformats.org/officeDocument/2006/relationships/hyperlink" Target="result/&#12497;&#12527;&#12503;&#12525;2020%20-%20&#25237;&#29699;&#35299;&#26512;%20-%202020-08-24%2012-39-57-00_ball.txt" TargetMode="External"/><Relationship Id="rId1645" Type="http://schemas.openxmlformats.org/officeDocument/2006/relationships/hyperlink" Target="out/&#12497;&#12527;&#12503;&#12525;2020%20-%20&#25237;&#29699;&#35299;&#26512;%20-%202020-08-24%2012-53-43-09_out.mp4" TargetMode="External"/><Relationship Id="rId3098" Type="http://schemas.openxmlformats.org/officeDocument/2006/relationships/hyperlink" Target="result/&#12497;&#12527;&#12503;&#12525;2020%20-%20&#25237;&#29699;&#35299;&#26512;%20-%202020-09-27%2012-18-28-01_ball.txt" TargetMode="External"/><Relationship Id="rId1200" Type="http://schemas.openxmlformats.org/officeDocument/2006/relationships/hyperlink" Target="result/&#12497;&#12527;&#12503;&#12525;2020%20-%20&#25237;&#29699;&#35299;&#26512;%20-%202020-08-24%2012-12-56-00_ball.txt" TargetMode="External"/><Relationship Id="rId1852" Type="http://schemas.openxmlformats.org/officeDocument/2006/relationships/hyperlink" Target="result/&#12497;&#12527;&#12503;&#12525;2020%20-%20&#25237;&#29699;&#35299;&#26512;%20-%202020-08-24%2013-17-56-01_ball.txt" TargetMode="External"/><Relationship Id="rId2903" Type="http://schemas.openxmlformats.org/officeDocument/2006/relationships/hyperlink" Target="out/&#12497;&#12527;&#12503;&#12525;2020%20-%20&#25237;&#29699;&#35299;&#26512;%20-%202020-09-15%2023-18-54-08_out.mp4" TargetMode="External"/><Relationship Id="rId1505" Type="http://schemas.openxmlformats.org/officeDocument/2006/relationships/hyperlink" Target="out/&#12497;&#12527;&#12503;&#12525;2020%20-%20&#25237;&#29699;&#35299;&#26512;%20-%202020-08-24%2012-44-26-04_out.mp4" TargetMode="External"/><Relationship Id="rId1712" Type="http://schemas.openxmlformats.org/officeDocument/2006/relationships/hyperlink" Target="result/&#12497;&#12527;&#12503;&#12525;2020%20-%20&#25237;&#29699;&#35299;&#26512;%20-%202020-08-24%2013-02-04-03_ball.txt" TargetMode="External"/><Relationship Id="rId3165" Type="http://schemas.openxmlformats.org/officeDocument/2006/relationships/hyperlink" Target="out/&#12497;&#12527;&#12503;&#12525;2020%20-%20&#25237;&#29699;&#35299;&#26512;%20-%202020-09-28%2022-43-20-05_out.mp4" TargetMode="External"/><Relationship Id="rId3372" Type="http://schemas.openxmlformats.org/officeDocument/2006/relationships/hyperlink" Target="result/&#12497;&#12527;&#12503;&#12525;2020%20-%20&#25237;&#29699;&#35299;&#26512;%20-%202020-09-28%2022-56-38-09_ball.txt" TargetMode="External"/><Relationship Id="rId293" Type="http://schemas.openxmlformats.org/officeDocument/2006/relationships/hyperlink" Target="out/&#12497;&#12527;&#12503;&#12525;2020%20-%20&#25237;&#29699;&#35299;&#26512;%20-%202020-08-23%2014-21-04-06_out.mp4" TargetMode="External"/><Relationship Id="rId2181" Type="http://schemas.openxmlformats.org/officeDocument/2006/relationships/hyperlink" Target="out/&#12497;&#12527;&#12503;&#12525;2020%20-%20&#25237;&#29699;&#35299;&#26512;%20-%202020-08-28%2022-31-31-09_out.mp4" TargetMode="External"/><Relationship Id="rId3025" Type="http://schemas.openxmlformats.org/officeDocument/2006/relationships/hyperlink" Target="out/&#12497;&#12527;&#12503;&#12525;2020%20-%20&#25237;&#29699;&#35299;&#26512;%20-%202020-09-27%2012-13-07-05_out.mp4" TargetMode="External"/><Relationship Id="rId3232" Type="http://schemas.openxmlformats.org/officeDocument/2006/relationships/hyperlink" Target="result/&#12497;&#12527;&#12503;&#12525;2020%20-%20&#25237;&#29699;&#35299;&#26512;%20-%202020-09-28%2022-47-36-08_ball.txt" TargetMode="External"/><Relationship Id="rId3677" Type="http://schemas.openxmlformats.org/officeDocument/2006/relationships/hyperlink" Target="out\&#12497;&#12527;&#12503;&#12525;2020%20-%20&#25237;&#29699;&#35299;&#26512;%20-%202020-10-23%2021-49-13-03_out.mp4" TargetMode="External"/><Relationship Id="rId153" Type="http://schemas.openxmlformats.org/officeDocument/2006/relationships/hyperlink" Target="out/&#12497;&#12527;&#12503;&#12525;2020%20-%20&#25237;&#29699;&#35299;&#26512;%20-%202020-08-23%2014-03-42-06_out.mp4" TargetMode="External"/><Relationship Id="rId360" Type="http://schemas.openxmlformats.org/officeDocument/2006/relationships/hyperlink" Target="result/&#12497;&#12527;&#12503;&#12525;2020%20-%20&#25237;&#29699;&#35299;&#26512;%20-%202020-08-23%2014-25-58-00_ball.txt" TargetMode="External"/><Relationship Id="rId598" Type="http://schemas.openxmlformats.org/officeDocument/2006/relationships/hyperlink" Target="result/&#12497;&#12527;&#12503;&#12525;2020%20-%20&#25237;&#29699;&#35299;&#26512;%20-%202020-08-23%2016-06-08-00_ball.txt" TargetMode="External"/><Relationship Id="rId2041" Type="http://schemas.openxmlformats.org/officeDocument/2006/relationships/hyperlink" Target="out/&#12497;&#12527;&#12503;&#12525;2020%20-%20&#25237;&#29699;&#35299;&#26512;%20-%202020-08-27%2018-16-14-09_out.mp4" TargetMode="External"/><Relationship Id="rId2279" Type="http://schemas.openxmlformats.org/officeDocument/2006/relationships/hyperlink" Target="out/&#12497;&#12527;&#12503;&#12525;2020%20-%20&#25237;&#29699;&#35299;&#26512;%20-%202020-08-29%2009-37-40-08_out.mp4" TargetMode="External"/><Relationship Id="rId2486" Type="http://schemas.openxmlformats.org/officeDocument/2006/relationships/hyperlink" Target="result/&#12497;&#12527;&#12503;&#12525;2020%20-%20&#25237;&#29699;&#35299;&#26512;%20-%202020-08-29%2015-46-34-01_ball.txt" TargetMode="External"/><Relationship Id="rId2693" Type="http://schemas.openxmlformats.org/officeDocument/2006/relationships/hyperlink" Target="out/&#12497;&#12527;&#12503;&#12525;2020%20-%20&#25237;&#29699;&#35299;&#26512;%20-%202020-08-29%2015-58-43-05_out.mp4" TargetMode="External"/><Relationship Id="rId3537" Type="http://schemas.openxmlformats.org/officeDocument/2006/relationships/hyperlink" Target="out/&#12497;&#12527;&#12503;&#12525;2020%20-%20&#25237;&#29699;&#35299;&#26512;%20-%202020-10-04%2012-37-58-02_out.mp4" TargetMode="External"/><Relationship Id="rId220" Type="http://schemas.openxmlformats.org/officeDocument/2006/relationships/hyperlink" Target="result/&#12497;&#12527;&#12503;&#12525;2020%20-%20&#25237;&#29699;&#35299;&#26512;%20-%202020-08-23%2014-06-56-09_ball.txt" TargetMode="External"/><Relationship Id="rId458" Type="http://schemas.openxmlformats.org/officeDocument/2006/relationships/hyperlink" Target="result/&#12497;&#12527;&#12503;&#12525;2020%20-%20&#25237;&#29699;&#35299;&#26512;%20-%202020-08-23%2015-49-19-09_ball.txt" TargetMode="External"/><Relationship Id="rId665" Type="http://schemas.openxmlformats.org/officeDocument/2006/relationships/hyperlink" Target="out/&#12497;&#12527;&#12503;&#12525;2020%20-%20&#25237;&#29699;&#35299;&#26512;%20-%202020-08-23%2016-09-58-04_out.mp4" TargetMode="External"/><Relationship Id="rId872" Type="http://schemas.openxmlformats.org/officeDocument/2006/relationships/hyperlink" Target="result/&#12497;&#12527;&#12503;&#12525;2020%20-%20&#25237;&#29699;&#35299;&#26512;%20-%202020-08-23%2016-30-55-07_ball.txt" TargetMode="External"/><Relationship Id="rId1088" Type="http://schemas.openxmlformats.org/officeDocument/2006/relationships/hyperlink" Target="result/&#12497;&#12527;&#12503;&#12525;2020%20-%20&#25237;&#29699;&#35299;&#26512;%20-%202020-08-24%2012-04-51-09_ball.txt" TargetMode="External"/><Relationship Id="rId1295" Type="http://schemas.openxmlformats.org/officeDocument/2006/relationships/hyperlink" Target="out/&#12497;&#12527;&#12503;&#12525;2020%20-%20&#25237;&#29699;&#35299;&#26512;%20-%202020-08-24%2012-25-33-08_out.mp4" TargetMode="External"/><Relationship Id="rId2139" Type="http://schemas.openxmlformats.org/officeDocument/2006/relationships/hyperlink" Target="out/&#12497;&#12527;&#12503;&#12525;2020%20-%20&#25237;&#29699;&#35299;&#26512;%20-%202020-08-27%2018-24-30-08_out.mp4" TargetMode="External"/><Relationship Id="rId2346" Type="http://schemas.openxmlformats.org/officeDocument/2006/relationships/hyperlink" Target="result/&#12497;&#12527;&#12503;&#12525;2020%20-%20&#25237;&#29699;&#35299;&#26512;%20-%202020-08-29%2009-44-23-02_ball.txt" TargetMode="External"/><Relationship Id="rId2553" Type="http://schemas.openxmlformats.org/officeDocument/2006/relationships/hyperlink" Target="out/&#12497;&#12527;&#12503;&#12525;2020%20-%20&#25237;&#29699;&#35299;&#26512;%20-%202020-08-29%2015-50-19-05_out.mp4" TargetMode="External"/><Relationship Id="rId2760" Type="http://schemas.openxmlformats.org/officeDocument/2006/relationships/hyperlink" Target="result/&#12497;&#12527;&#12503;&#12525;2020%20-%20&#25237;&#29699;&#35299;&#26512;%20-%202020-08-29%2016-06-51-08_ball.txt" TargetMode="External"/><Relationship Id="rId2998" Type="http://schemas.openxmlformats.org/officeDocument/2006/relationships/hyperlink" Target="result/&#12497;&#12527;&#12503;&#12525;2020%20-%20&#25237;&#29699;&#35299;&#26512;%20-%202020-09-27%2012-11-30-01_ball.txt" TargetMode="External"/><Relationship Id="rId3604" Type="http://schemas.openxmlformats.org/officeDocument/2006/relationships/hyperlink" Target="result/&#12497;&#12527;&#12503;&#12525;2020%20-%20&#25237;&#29699;&#35299;&#26512;%20-%202020-10-23%2021-41-59-06_ball.txt" TargetMode="External"/><Relationship Id="rId318" Type="http://schemas.openxmlformats.org/officeDocument/2006/relationships/hyperlink" Target="result/&#12497;&#12527;&#12503;&#12525;2020%20-%20&#25237;&#29699;&#35299;&#26512;%20-%202020-08-23%2014-22-38-08_ball.txt" TargetMode="External"/><Relationship Id="rId525" Type="http://schemas.openxmlformats.org/officeDocument/2006/relationships/hyperlink" Target="out/&#12497;&#12527;&#12503;&#12525;2020%20-%20&#25237;&#29699;&#35299;&#26512;%20-%202020-08-23%2015-54-48-03_out.mp4" TargetMode="External"/><Relationship Id="rId732" Type="http://schemas.openxmlformats.org/officeDocument/2006/relationships/hyperlink" Target="result/&#12497;&#12527;&#12503;&#12525;2020%20-%20&#25237;&#29699;&#35299;&#26512;%20-%202020-08-23%2016-13-55-07_ball.txt" TargetMode="External"/><Relationship Id="rId1155" Type="http://schemas.openxmlformats.org/officeDocument/2006/relationships/hyperlink" Target="out/&#12497;&#12527;&#12503;&#12525;2020%20-%20&#25237;&#29699;&#35299;&#26512;%20-%202020-08-24%2012-10-03-01_out.mp4" TargetMode="External"/><Relationship Id="rId1362" Type="http://schemas.openxmlformats.org/officeDocument/2006/relationships/hyperlink" Target="result/&#12497;&#12527;&#12503;&#12525;2020%20-%20&#25237;&#29699;&#35299;&#26512;%20-%202020-08-24%2012-33-48-02_ball.txt" TargetMode="External"/><Relationship Id="rId2206" Type="http://schemas.openxmlformats.org/officeDocument/2006/relationships/hyperlink" Target="result/&#12497;&#12527;&#12503;&#12525;2020%20-%20&#25237;&#29699;&#35299;&#26512;%20-%202020-08-28%2022-34-32-01_ball.txt" TargetMode="External"/><Relationship Id="rId2413" Type="http://schemas.openxmlformats.org/officeDocument/2006/relationships/hyperlink" Target="out/&#12497;&#12527;&#12503;&#12525;2020%20-%20&#25237;&#29699;&#35299;&#26512;%20-%202020-08-29%2009-49-52-06_out.mp4" TargetMode="External"/><Relationship Id="rId2620" Type="http://schemas.openxmlformats.org/officeDocument/2006/relationships/hyperlink" Target="result/&#12497;&#12527;&#12503;&#12525;2020%20-%20&#25237;&#29699;&#35299;&#26512;%20-%202020-08-29%2015-53-40-08_ball.txt" TargetMode="External"/><Relationship Id="rId2858" Type="http://schemas.openxmlformats.org/officeDocument/2006/relationships/hyperlink" Target="result/&#12497;&#12527;&#12503;&#12525;2020%20-%20&#25237;&#29699;&#35299;&#26512;%20-%202020-09-15%2023-15-41-06_ball.txt" TargetMode="External"/><Relationship Id="rId99" Type="http://schemas.openxmlformats.org/officeDocument/2006/relationships/hyperlink" Target="out/&#12497;&#12527;&#12503;&#12525;2020%20-%20&#25237;&#29699;&#35299;&#26512;%20-%202020-08-23%2011-13-59-09_out.mp4" TargetMode="External"/><Relationship Id="rId1015" Type="http://schemas.openxmlformats.org/officeDocument/2006/relationships/hyperlink" Target="out/&#12497;&#12527;&#12503;&#12525;2020%20-%20&#25237;&#29699;&#35299;&#26512;%20-%202020-08-24%2012-01-04-02_out.mp4" TargetMode="External"/><Relationship Id="rId1222" Type="http://schemas.openxmlformats.org/officeDocument/2006/relationships/hyperlink" Target="result/&#12497;&#12527;&#12503;&#12525;2020%20-%20&#25237;&#29699;&#35299;&#26512;%20-%202020-08-24%2012-21-33-01_ball.txt" TargetMode="External"/><Relationship Id="rId1667" Type="http://schemas.openxmlformats.org/officeDocument/2006/relationships/hyperlink" Target="out/&#12497;&#12527;&#12503;&#12525;2020%20-%20&#25237;&#29699;&#35299;&#26512;%20-%202020-08-24%2012-58-52-00_out.mp4" TargetMode="External"/><Relationship Id="rId1874" Type="http://schemas.openxmlformats.org/officeDocument/2006/relationships/hyperlink" Target="result/&#12497;&#12527;&#12503;&#12525;2020%20-%20&#25237;&#29699;&#35299;&#26512;%20-%202020-08-24%2013-20-06-02_ball.txt" TargetMode="External"/><Relationship Id="rId2718" Type="http://schemas.openxmlformats.org/officeDocument/2006/relationships/hyperlink" Target="result/&#12497;&#12527;&#12503;&#12525;2020%20-%20&#25237;&#29699;&#35299;&#26512;%20-%202020-08-29%2016-00-15-07_ball.txt" TargetMode="External"/><Relationship Id="rId2925" Type="http://schemas.openxmlformats.org/officeDocument/2006/relationships/hyperlink" Target="out/&#12497;&#12527;&#12503;&#12525;2020%20-%20&#25237;&#29699;&#35299;&#26512;%20-%202020-09-15%2023-20-06-08_out.mp4" TargetMode="External"/><Relationship Id="rId1527" Type="http://schemas.openxmlformats.org/officeDocument/2006/relationships/hyperlink" Target="out/&#12497;&#12527;&#12503;&#12525;2020%20-%20&#25237;&#29699;&#35299;&#26512;%20-%202020-08-24%2012-46-03-02_out.mp4" TargetMode="External"/><Relationship Id="rId1734" Type="http://schemas.openxmlformats.org/officeDocument/2006/relationships/hyperlink" Target="result/&#12497;&#12527;&#12503;&#12525;2020%20-%20&#25237;&#29699;&#35299;&#26512;%20-%202020-08-24%2013-03-51-04_ball.txt" TargetMode="External"/><Relationship Id="rId1941" Type="http://schemas.openxmlformats.org/officeDocument/2006/relationships/hyperlink" Target="out/&#12497;&#12527;&#12503;&#12525;2020%20-%20&#25237;&#29699;&#35299;&#26512;%20-%202020-08-26%2021-19-02-09_out.mp4" TargetMode="External"/><Relationship Id="rId3187" Type="http://schemas.openxmlformats.org/officeDocument/2006/relationships/hyperlink" Target="out/&#12497;&#12527;&#12503;&#12525;2020%20-%20&#25237;&#29699;&#35299;&#26512;%20-%202020-09-28%2022-44-58-06_out.mp4" TargetMode="External"/><Relationship Id="rId3394" Type="http://schemas.openxmlformats.org/officeDocument/2006/relationships/hyperlink" Target="result/&#12497;&#12527;&#12503;&#12525;2020%20-%20&#25237;&#29699;&#35299;&#26512;%20-%202020-10-04%2012-24-00-00_ball.txt" TargetMode="External"/><Relationship Id="rId26" Type="http://schemas.openxmlformats.org/officeDocument/2006/relationships/hyperlink" Target="result/&#12497;&#12527;&#12503;&#12525;2020%20-%20&#25237;&#29699;&#35299;&#26512;%20-%202020-08-23%2011-10-26-02_ball.txt" TargetMode="External"/><Relationship Id="rId3047" Type="http://schemas.openxmlformats.org/officeDocument/2006/relationships/hyperlink" Target="out/&#12497;&#12527;&#12503;&#12525;2020%20-%20&#25237;&#29699;&#35299;&#26512;%20-%202020-09-27%2012-14-14-06_out.mp4" TargetMode="External"/><Relationship Id="rId3699" Type="http://schemas.openxmlformats.org/officeDocument/2006/relationships/hyperlink" Target="out\&#12497;&#12527;&#12503;&#12525;2020%20-%20&#25237;&#29699;&#35299;&#26512;%20-%202020-10-23%2021-54-50-04_out.mp4" TargetMode="External"/><Relationship Id="rId175" Type="http://schemas.openxmlformats.org/officeDocument/2006/relationships/hyperlink" Target="out/&#12497;&#12527;&#12503;&#12525;2020%20-%20&#25237;&#29699;&#35299;&#26512;%20-%202020-08-23%2014-04-47-07_out.mp4" TargetMode="External"/><Relationship Id="rId1801" Type="http://schemas.openxmlformats.org/officeDocument/2006/relationships/hyperlink" Target="out/&#12497;&#12527;&#12503;&#12525;2020%20-%20&#25237;&#29699;&#35299;&#26512;%20-%202020-08-24%2013-09-18-08_out.mp4" TargetMode="External"/><Relationship Id="rId3254" Type="http://schemas.openxmlformats.org/officeDocument/2006/relationships/hyperlink" Target="result/&#12497;&#12527;&#12503;&#12525;2020%20-%20&#25237;&#29699;&#35299;&#26512;%20-%202020-09-28%2022-48-45-09_ball.txt" TargetMode="External"/><Relationship Id="rId3461" Type="http://schemas.openxmlformats.org/officeDocument/2006/relationships/hyperlink" Target="out/&#12497;&#12527;&#12503;&#12525;2020%20-%20&#25237;&#29699;&#35299;&#26512;%20-%202020-10-04%2012-29-40-04_out.mp4" TargetMode="External"/><Relationship Id="rId3559" Type="http://schemas.openxmlformats.org/officeDocument/2006/relationships/hyperlink" Target="out/&#12497;&#12527;&#12503;&#12525;2020%20-%20&#25237;&#29699;&#35299;&#26512;%20-%202020-10-04%2012-38-58-04_out.mp4" TargetMode="External"/><Relationship Id="rId382" Type="http://schemas.openxmlformats.org/officeDocument/2006/relationships/hyperlink" Target="result/&#12497;&#12527;&#12503;&#12525;2020%20-%20&#25237;&#29699;&#35299;&#26512;%20-%202020-08-23%2014-27-07-01_ball.txt" TargetMode="External"/><Relationship Id="rId687" Type="http://schemas.openxmlformats.org/officeDocument/2006/relationships/hyperlink" Target="out/&#12497;&#12527;&#12503;&#12525;2020%20-%20&#25237;&#29699;&#35299;&#26512;%20-%202020-08-23%2016-11-33-05_out.mp4" TargetMode="External"/><Relationship Id="rId2063" Type="http://schemas.openxmlformats.org/officeDocument/2006/relationships/hyperlink" Target="out/&#12497;&#12527;&#12503;&#12525;2020%20-%20&#25237;&#29699;&#35299;&#26512;%20-%202020-08-27%2018-19-19-00_out.mp4" TargetMode="External"/><Relationship Id="rId2270" Type="http://schemas.openxmlformats.org/officeDocument/2006/relationships/hyperlink" Target="result/&#12497;&#12527;&#12503;&#12525;2020%20-%20&#25237;&#29699;&#35299;&#26512;%20-%202020-08-29%2009-37-40-03_ball.txt" TargetMode="External"/><Relationship Id="rId2368" Type="http://schemas.openxmlformats.org/officeDocument/2006/relationships/hyperlink" Target="result/&#12497;&#12527;&#12503;&#12525;2020%20-%20&#25237;&#29699;&#35299;&#26512;%20-%202020-08-29%2009-46-05-03_ball.txt" TargetMode="External"/><Relationship Id="rId3114" Type="http://schemas.openxmlformats.org/officeDocument/2006/relationships/hyperlink" Target="result/&#12497;&#12527;&#12503;&#12525;2020%20-%20&#25237;&#29699;&#35299;&#26512;%20-%202020-09-27%2012-18-28-09_ball.txt" TargetMode="External"/><Relationship Id="rId3321" Type="http://schemas.openxmlformats.org/officeDocument/2006/relationships/hyperlink" Target="out/&#12497;&#12527;&#12503;&#12525;2020%20-%20&#25237;&#29699;&#35299;&#26512;%20-%202020-09-28%2022-53-54-03_out.mp4" TargetMode="External"/><Relationship Id="rId242" Type="http://schemas.openxmlformats.org/officeDocument/2006/relationships/hyperlink" Target="result/&#12497;&#12527;&#12503;&#12525;2020%20-%20&#25237;&#29699;&#35299;&#26512;%20-%202020-08-23%2014-18-29-00_ball.txt" TargetMode="External"/><Relationship Id="rId894" Type="http://schemas.openxmlformats.org/officeDocument/2006/relationships/hyperlink" Target="result/&#12497;&#12527;&#12503;&#12525;2020%20-%20&#25237;&#29699;&#35299;&#26512;%20-%202020-08-23%2016-32-07-08_ball.txt" TargetMode="External"/><Relationship Id="rId1177" Type="http://schemas.openxmlformats.org/officeDocument/2006/relationships/hyperlink" Target="out/&#12497;&#12527;&#12503;&#12525;2020%20-%20&#25237;&#29699;&#35299;&#26512;%20-%202020-08-24%2012-11-18-02_out.mp4" TargetMode="External"/><Relationship Id="rId2130" Type="http://schemas.openxmlformats.org/officeDocument/2006/relationships/hyperlink" Target="result/&#12497;&#12527;&#12503;&#12525;2020%20-%20&#25237;&#29699;&#35299;&#26512;%20-%202020-08-27%2018-24-30-03_ball.txt" TargetMode="External"/><Relationship Id="rId2575" Type="http://schemas.openxmlformats.org/officeDocument/2006/relationships/hyperlink" Target="out/&#12497;&#12527;&#12503;&#12525;2020%20-%20&#25237;&#29699;&#35299;&#26512;%20-%202020-08-29%2015-51-26-06_out.mp4" TargetMode="External"/><Relationship Id="rId2782" Type="http://schemas.openxmlformats.org/officeDocument/2006/relationships/hyperlink" Target="result/&#12497;&#12527;&#12503;&#12525;2020%20-%20&#25237;&#29699;&#35299;&#26512;%20-%202020-09-08%2023-37-52-09_ball.txt" TargetMode="External"/><Relationship Id="rId3419" Type="http://schemas.openxmlformats.org/officeDocument/2006/relationships/hyperlink" Target="out/&#12497;&#12527;&#12503;&#12525;2020%20-%20&#25237;&#29699;&#35299;&#26512;%20-%202020-10-04%2012-26-38-03_out.mp4" TargetMode="External"/><Relationship Id="rId3626" Type="http://schemas.openxmlformats.org/officeDocument/2006/relationships/hyperlink" Target="result/&#12497;&#12527;&#12503;&#12525;2020%20-%20&#25237;&#29699;&#35299;&#26512;%20-%202020-10-23%2021-43-52-07_ball.txt" TargetMode="External"/><Relationship Id="rId102" Type="http://schemas.openxmlformats.org/officeDocument/2006/relationships/hyperlink" Target="result/&#12497;&#12527;&#12503;&#12525;2020%20-%20&#25237;&#29699;&#35299;&#26512;%20-%202020-08-23%2011-15-09-00_ball.txt" TargetMode="External"/><Relationship Id="rId547" Type="http://schemas.openxmlformats.org/officeDocument/2006/relationships/hyperlink" Target="out/&#12497;&#12527;&#12503;&#12525;2020%20-%20&#25237;&#29699;&#35299;&#26512;%20-%202020-08-23%2015-56-09-05_out.mp4" TargetMode="External"/><Relationship Id="rId754" Type="http://schemas.openxmlformats.org/officeDocument/2006/relationships/hyperlink" Target="result/&#12497;&#12527;&#12503;&#12525;2020%20-%20&#25237;&#29699;&#35299;&#26512;%20-%202020-08-23%2016-15-07-08_ball.txt" TargetMode="External"/><Relationship Id="rId961" Type="http://schemas.openxmlformats.org/officeDocument/2006/relationships/hyperlink" Target="out/&#12497;&#12527;&#12503;&#12525;2020%20-%20&#25237;&#29699;&#35299;&#26512;%20-%202020-08-24%2011-24-36-03_out.mp4" TargetMode="External"/><Relationship Id="rId1384" Type="http://schemas.openxmlformats.org/officeDocument/2006/relationships/hyperlink" Target="result/&#12497;&#12527;&#12503;&#12525;2020%20-%20&#25237;&#29699;&#35299;&#26512;%20-%202020-08-24%2012-35-33-03_ball.txt" TargetMode="External"/><Relationship Id="rId1591" Type="http://schemas.openxmlformats.org/officeDocument/2006/relationships/hyperlink" Target="out/&#12497;&#12527;&#12503;&#12525;2020%20-%20&#25237;&#29699;&#35299;&#26512;%20-%202020-08-24%2012-50-30-02_out.mp4" TargetMode="External"/><Relationship Id="rId1689" Type="http://schemas.openxmlformats.org/officeDocument/2006/relationships/hyperlink" Target="out/&#12497;&#12527;&#12503;&#12525;2020%20-%20&#25237;&#29699;&#35299;&#26512;%20-%202020-08-24%2013-00-20-01_out.mp4" TargetMode="External"/><Relationship Id="rId2228" Type="http://schemas.openxmlformats.org/officeDocument/2006/relationships/hyperlink" Target="result/&#12497;&#12527;&#12503;&#12525;2020%20-%20&#25237;&#29699;&#35299;&#26512;%20-%202020-08-28%2022-36-12-02_ball.txt" TargetMode="External"/><Relationship Id="rId2435" Type="http://schemas.openxmlformats.org/officeDocument/2006/relationships/hyperlink" Target="out/&#12497;&#12527;&#12503;&#12525;2020%20-%20&#25237;&#29699;&#35299;&#26512;%20-%202020-08-29%2015-42-43-07_out.mp4" TargetMode="External"/><Relationship Id="rId2642" Type="http://schemas.openxmlformats.org/officeDocument/2006/relationships/hyperlink" Target="result/&#12497;&#12527;&#12503;&#12525;2020%20-%20&#25237;&#29699;&#35299;&#26512;%20-%202020-08-29%2015-55-24-09_ball.txt" TargetMode="External"/><Relationship Id="rId90" Type="http://schemas.openxmlformats.org/officeDocument/2006/relationships/hyperlink" Target="result/&#12497;&#12527;&#12503;&#12525;2020%20-%20&#25237;&#29699;&#35299;&#26512;%20-%202020-08-23%2011-13-59-04_ball.txt" TargetMode="External"/><Relationship Id="rId407" Type="http://schemas.openxmlformats.org/officeDocument/2006/relationships/hyperlink" Target="out/&#12497;&#12527;&#12503;&#12525;2020%20-%20&#25237;&#29699;&#35299;&#26512;%20-%202020-08-23%2015-47-01-04_out.mp4" TargetMode="External"/><Relationship Id="rId614" Type="http://schemas.openxmlformats.org/officeDocument/2006/relationships/hyperlink" Target="result/&#12497;&#12527;&#12503;&#12525;2020%20-%20&#25237;&#29699;&#35299;&#26512;%20-%202020-08-23%2016-06-08-08_ball.txt" TargetMode="External"/><Relationship Id="rId821" Type="http://schemas.openxmlformats.org/officeDocument/2006/relationships/hyperlink" Target="out/&#12497;&#12527;&#12503;&#12525;2020%20-%20&#25237;&#29699;&#35299;&#26512;%20-%202020-08-23%2016-28-07-02_out.mp4" TargetMode="External"/><Relationship Id="rId1037" Type="http://schemas.openxmlformats.org/officeDocument/2006/relationships/hyperlink" Target="out/&#12497;&#12527;&#12503;&#12525;2020%20-%20&#25237;&#29699;&#35299;&#26512;%20-%202020-08-24%2012-02-12-04_out.mp4" TargetMode="External"/><Relationship Id="rId1244" Type="http://schemas.openxmlformats.org/officeDocument/2006/relationships/hyperlink" Target="result/&#12497;&#12527;&#12503;&#12525;2020%20-%20&#25237;&#29699;&#35299;&#26512;%20-%202020-08-24%2012-22-44-02_ball.txt" TargetMode="External"/><Relationship Id="rId1451" Type="http://schemas.openxmlformats.org/officeDocument/2006/relationships/hyperlink" Target="out/&#12497;&#12527;&#12503;&#12525;2020%20-%20&#25237;&#29699;&#35299;&#26512;%20-%202020-08-24%2012-39-57-07_out.mp4" TargetMode="External"/><Relationship Id="rId1896" Type="http://schemas.openxmlformats.org/officeDocument/2006/relationships/hyperlink" Target="result/&#12497;&#12527;&#12503;&#12525;2020%20-%20&#25237;&#29699;&#35299;&#26512;%20-%202020-08-26%2021-15-29-03_ball.txt" TargetMode="External"/><Relationship Id="rId2502" Type="http://schemas.openxmlformats.org/officeDocument/2006/relationships/hyperlink" Target="result/&#12497;&#12527;&#12503;&#12525;2020%20-%20&#25237;&#29699;&#35299;&#26512;%20-%202020-08-29%2015-46-34-09_ball.txt" TargetMode="External"/><Relationship Id="rId2947" Type="http://schemas.openxmlformats.org/officeDocument/2006/relationships/hyperlink" Target="out/&#12497;&#12527;&#12503;&#12525;2020%20-%20&#25237;&#29699;&#35299;&#26512;%20-%202020-09-15%2023-21-40-09_out.mp4" TargetMode="External"/><Relationship Id="rId919" Type="http://schemas.openxmlformats.org/officeDocument/2006/relationships/hyperlink" Target="out/&#12497;&#12527;&#12503;&#12525;2020%20-%20&#25237;&#29699;&#35299;&#26512;%20-%202020-08-24%2011-22-14-02_out.mp4" TargetMode="External"/><Relationship Id="rId1104" Type="http://schemas.openxmlformats.org/officeDocument/2006/relationships/hyperlink" Target="result/&#12497;&#12527;&#12503;&#12525;2020%20-%20&#25237;&#29699;&#35299;&#26512;%20-%202020-08-24%2012-06-16-07_ball.txt" TargetMode="External"/><Relationship Id="rId1311" Type="http://schemas.openxmlformats.org/officeDocument/2006/relationships/hyperlink" Target="out/&#12497;&#12527;&#12503;&#12525;2020%20-%20&#25237;&#29699;&#35299;&#26512;%20-%202020-08-24%2012-26-53-06_out.mp4" TargetMode="External"/><Relationship Id="rId1549" Type="http://schemas.openxmlformats.org/officeDocument/2006/relationships/hyperlink" Target="out/&#12497;&#12527;&#12503;&#12525;2020%20-%20&#25237;&#29699;&#35299;&#26512;%20-%202020-08-24%2012-46-03-16_out.mp4" TargetMode="External"/><Relationship Id="rId1756" Type="http://schemas.openxmlformats.org/officeDocument/2006/relationships/hyperlink" Target="result/&#12497;&#12527;&#12503;&#12525;2020%20-%20&#25237;&#29699;&#35299;&#26512;%20-%202020-08-24%2013-05-36-05_ball.txt" TargetMode="External"/><Relationship Id="rId1963" Type="http://schemas.openxmlformats.org/officeDocument/2006/relationships/hyperlink" Target="out/&#12497;&#12527;&#12503;&#12525;2020%20-%20&#25237;&#29699;&#35299;&#26512;%20-%202020-08-26%2021-30-58-00_out.mp4" TargetMode="External"/><Relationship Id="rId2807" Type="http://schemas.openxmlformats.org/officeDocument/2006/relationships/hyperlink" Target="out/&#12497;&#12527;&#12503;&#12525;2020%20-%20&#25237;&#29699;&#35299;&#26512;%20-%202020-09-15%2023-12-43-02_out.mp4" TargetMode="External"/><Relationship Id="rId48" Type="http://schemas.openxmlformats.org/officeDocument/2006/relationships/hyperlink" Target="result/&#12497;&#12527;&#12503;&#12525;2020%20-%20&#25237;&#29699;&#35299;&#26512;%20-%202020-08-23%2011-11-35-03_ball.txt" TargetMode="External"/><Relationship Id="rId1409" Type="http://schemas.openxmlformats.org/officeDocument/2006/relationships/hyperlink" Target="out/&#12497;&#12527;&#12503;&#12525;2020%20-%20&#25237;&#29699;&#35299;&#26512;%20-%202020-08-24%2012-36-56-06_out.mp4" TargetMode="External"/><Relationship Id="rId1616" Type="http://schemas.openxmlformats.org/officeDocument/2006/relationships/hyperlink" Target="result/&#12497;&#12527;&#12503;&#12525;2020%20-%20&#25237;&#29699;&#35299;&#26512;%20-%202020-08-24%2012-52-05-04_ball.txt" TargetMode="External"/><Relationship Id="rId1823" Type="http://schemas.openxmlformats.org/officeDocument/2006/relationships/hyperlink" Target="out/&#12497;&#12527;&#12503;&#12525;2020%20-%20&#25237;&#29699;&#35299;&#26512;%20-%202020-08-24%2013-14-19-06_out.mp4" TargetMode="External"/><Relationship Id="rId3069" Type="http://schemas.openxmlformats.org/officeDocument/2006/relationships/hyperlink" Target="out/&#12497;&#12527;&#12503;&#12525;2020%20-%20&#25237;&#29699;&#35299;&#26512;%20-%202020-09-27%2012-15-46-07_out.mp4" TargetMode="External"/><Relationship Id="rId3276" Type="http://schemas.openxmlformats.org/officeDocument/2006/relationships/hyperlink" Target="result/&#12497;&#12527;&#12503;&#12525;2020%20-%20&#25237;&#29699;&#35299;&#26512;%20-%202020-09-28%2022-51-15-00_ball.txt" TargetMode="External"/><Relationship Id="rId3483" Type="http://schemas.openxmlformats.org/officeDocument/2006/relationships/hyperlink" Target="out/&#12497;&#12527;&#12503;&#12525;2020%20-%20&#25237;&#29699;&#35299;&#26512;%20-%202020-10-04%2012-31-02-05_out.mp4" TargetMode="External"/><Relationship Id="rId3690" Type="http://schemas.openxmlformats.org/officeDocument/2006/relationships/hyperlink" Target="result/&#12497;&#12527;&#12503;&#12525;2020%20-%20&#25237;&#29699;&#35299;&#26512;%20-%202020-10-23%2021-49-13-09_ball.txt" TargetMode="External"/><Relationship Id="rId197" Type="http://schemas.openxmlformats.org/officeDocument/2006/relationships/hyperlink" Target="out/&#12497;&#12527;&#12503;&#12525;2020%20-%20&#25237;&#29699;&#35299;&#26512;%20-%202020-08-23%2014-05-50-08_out.mp4" TargetMode="External"/><Relationship Id="rId2085" Type="http://schemas.openxmlformats.org/officeDocument/2006/relationships/hyperlink" Target="out/&#12497;&#12527;&#12503;&#12525;2020%20-%20&#25237;&#29699;&#35299;&#26512;%20-%202020-08-27%2018-21-04-01_out.mp4" TargetMode="External"/><Relationship Id="rId2292" Type="http://schemas.openxmlformats.org/officeDocument/2006/relationships/hyperlink" Target="result/&#12497;&#12527;&#12503;&#12525;2020%20-%20&#25237;&#29699;&#35299;&#26512;%20-%202020-08-29%2009-39-15-04_ball.txt" TargetMode="External"/><Relationship Id="rId3136" Type="http://schemas.openxmlformats.org/officeDocument/2006/relationships/hyperlink" Target="result/&#12497;&#12527;&#12503;&#12525;2020%20-%20&#25237;&#29699;&#35299;&#26512;%20-%202020-09-28%2022-42-08-00_ball.txt" TargetMode="External"/><Relationship Id="rId3343" Type="http://schemas.openxmlformats.org/officeDocument/2006/relationships/hyperlink" Target="out/&#12497;&#12527;&#12503;&#12525;2020%20-%20&#25237;&#29699;&#35299;&#26512;%20-%202020-09-28%2022-55-36-04_out.mp4" TargetMode="External"/><Relationship Id="rId264" Type="http://schemas.openxmlformats.org/officeDocument/2006/relationships/hyperlink" Target="result/&#12497;&#12527;&#12503;&#12525;2020%20-%20&#25237;&#29699;&#35299;&#26512;%20-%202020-08-23%2014-19-33-01_ball.txt" TargetMode="External"/><Relationship Id="rId471" Type="http://schemas.openxmlformats.org/officeDocument/2006/relationships/hyperlink" Target="out/&#12497;&#12527;&#12503;&#12525;2020%20-%20&#25237;&#29699;&#35299;&#26512;%20-%202020-08-23%2015-51-08-06_out.mp4" TargetMode="External"/><Relationship Id="rId2152" Type="http://schemas.openxmlformats.org/officeDocument/2006/relationships/hyperlink" Target="result/&#12497;&#12527;&#12503;&#12525;2020%20-%20&#25237;&#29699;&#35299;&#26512;%20-%202020-08-27%2018-26-47-04_ball.txt" TargetMode="External"/><Relationship Id="rId2597" Type="http://schemas.openxmlformats.org/officeDocument/2006/relationships/hyperlink" Target="out/&#12497;&#12527;&#12503;&#12525;2020%20-%20&#25237;&#29699;&#35299;&#26512;%20-%202020-08-29%2015-52-32-07_out.mp4" TargetMode="External"/><Relationship Id="rId3550" Type="http://schemas.openxmlformats.org/officeDocument/2006/relationships/hyperlink" Target="result/&#12497;&#12527;&#12503;&#12525;2020%20-%20&#25237;&#29699;&#35299;&#26512;%20-%202020-10-04%2012-37-58-08_ball.txt" TargetMode="External"/><Relationship Id="rId3648" Type="http://schemas.openxmlformats.org/officeDocument/2006/relationships/hyperlink" Target="result/&#12497;&#12527;&#12503;&#12525;2020%20-%20&#25237;&#29699;&#35299;&#26512;%20-%202020-10-23%2021-45-41-08_ball.txt" TargetMode="External"/><Relationship Id="rId124" Type="http://schemas.openxmlformats.org/officeDocument/2006/relationships/hyperlink" Target="result/&#12497;&#12527;&#12503;&#12525;2020%20-%20&#25237;&#29699;&#35299;&#26512;%20-%202020-08-23%2011-16-20-01_ball.txt" TargetMode="External"/><Relationship Id="rId569" Type="http://schemas.openxmlformats.org/officeDocument/2006/relationships/hyperlink" Target="out/&#12497;&#12527;&#12503;&#12525;2020%20-%20&#25237;&#29699;&#35299;&#26512;%20-%202020-08-23%2016-03-31-06_out.mp4" TargetMode="External"/><Relationship Id="rId776" Type="http://schemas.openxmlformats.org/officeDocument/2006/relationships/hyperlink" Target="result/&#12497;&#12527;&#12503;&#12525;2020%20-%20&#25237;&#29699;&#35299;&#26512;%20-%202020-08-23%2016-24-41-09_ball.txt" TargetMode="External"/><Relationship Id="rId983" Type="http://schemas.openxmlformats.org/officeDocument/2006/relationships/hyperlink" Target="out/&#12497;&#12527;&#12503;&#12525;2020%20-%20&#25237;&#29699;&#35299;&#26512;%20-%202020-08-24%2011-25-48-04_out.mp4" TargetMode="External"/><Relationship Id="rId1199" Type="http://schemas.openxmlformats.org/officeDocument/2006/relationships/hyperlink" Target="out/&#12497;&#12527;&#12503;&#12525;2020%20-%20&#25237;&#29699;&#35299;&#26512;%20-%202020-08-24%2012-12-56-00_out.mp4" TargetMode="External"/><Relationship Id="rId2457" Type="http://schemas.openxmlformats.org/officeDocument/2006/relationships/hyperlink" Target="out/&#12497;&#12527;&#12503;&#12525;2020%20-%20&#25237;&#29699;&#35299;&#26512;%20-%202020-08-29%2015-44-12-08_out.mp4" TargetMode="External"/><Relationship Id="rId2664" Type="http://schemas.openxmlformats.org/officeDocument/2006/relationships/hyperlink" Target="result/&#12497;&#12527;&#12503;&#12525;2020%20-%20&#25237;&#29699;&#35299;&#26512;%20-%202020-08-29%2015-57-36-00_ball.txt" TargetMode="External"/><Relationship Id="rId3203" Type="http://schemas.openxmlformats.org/officeDocument/2006/relationships/hyperlink" Target="out/&#12497;&#12527;&#12503;&#12525;2020%20-%20&#25237;&#29699;&#35299;&#26512;%20-%202020-09-28%2022-46-07-04_out.mp4" TargetMode="External"/><Relationship Id="rId3410" Type="http://schemas.openxmlformats.org/officeDocument/2006/relationships/hyperlink" Target="result/&#12497;&#12527;&#12503;&#12525;2020%20-%20&#25237;&#29699;&#35299;&#26512;%20-%202020-10-04%2012-24-00-08_ball.txt" TargetMode="External"/><Relationship Id="rId3508" Type="http://schemas.openxmlformats.org/officeDocument/2006/relationships/hyperlink" Target="result/&#12497;&#12527;&#12503;&#12525;2020%20-%20&#25237;&#29699;&#35299;&#26512;%20-%202020-10-04%2012-33-15-07_ball.txt" TargetMode="External"/><Relationship Id="rId331" Type="http://schemas.openxmlformats.org/officeDocument/2006/relationships/hyperlink" Target="out/&#12497;&#12527;&#12503;&#12525;2020%20-%20&#25237;&#29699;&#35299;&#26512;%20-%202020-08-23%2014-23-42-06_out.mp4" TargetMode="External"/><Relationship Id="rId429" Type="http://schemas.openxmlformats.org/officeDocument/2006/relationships/hyperlink" Target="out/&#12497;&#12527;&#12503;&#12525;2020%20-%20&#25237;&#29699;&#35299;&#26512;%20-%202020-08-23%2015-48-07-05_out.mp4" TargetMode="External"/><Relationship Id="rId636" Type="http://schemas.openxmlformats.org/officeDocument/2006/relationships/hyperlink" Target="result/&#12497;&#12527;&#12503;&#12525;2020%20-%20&#25237;&#29699;&#35299;&#26512;%20-%202020-08-23%2016-07-35-09_ball.txt" TargetMode="External"/><Relationship Id="rId1059" Type="http://schemas.openxmlformats.org/officeDocument/2006/relationships/hyperlink" Target="out/&#12497;&#12527;&#12503;&#12525;2020%20-%20&#25237;&#29699;&#35299;&#26512;%20-%202020-08-24%2012-03-33-05_out.mp4" TargetMode="External"/><Relationship Id="rId1266" Type="http://schemas.openxmlformats.org/officeDocument/2006/relationships/hyperlink" Target="result/&#12497;&#12527;&#12503;&#12525;2020%20-%20&#25237;&#29699;&#35299;&#26512;%20-%202020-08-24%2012-24-03-03_ball.txt" TargetMode="External"/><Relationship Id="rId1473" Type="http://schemas.openxmlformats.org/officeDocument/2006/relationships/hyperlink" Target="out/&#12497;&#12527;&#12503;&#12525;2020%20-%20&#25237;&#29699;&#35299;&#26512;%20-%202020-08-24%2012-41-25-08_out.mp4" TargetMode="External"/><Relationship Id="rId2012" Type="http://schemas.openxmlformats.org/officeDocument/2006/relationships/hyperlink" Target="result/&#12497;&#12527;&#12503;&#12525;2020%20-%20&#25237;&#29699;&#35299;&#26512;%20-%202020-08-27%2018-14-40-04_ball.txt" TargetMode="External"/><Relationship Id="rId2317" Type="http://schemas.openxmlformats.org/officeDocument/2006/relationships/hyperlink" Target="out/&#12497;&#12527;&#12503;&#12525;2020%20-%20&#25237;&#29699;&#35299;&#26512;%20-%202020-08-29%2009-41-06-07_out.mp4" TargetMode="External"/><Relationship Id="rId2871" Type="http://schemas.openxmlformats.org/officeDocument/2006/relationships/hyperlink" Target="out/&#12497;&#12527;&#12503;&#12525;2020%20-%20&#25237;&#29699;&#35299;&#26512;%20-%202020-09-15%2023-16-56-02_out.mp4" TargetMode="External"/><Relationship Id="rId2969" Type="http://schemas.openxmlformats.org/officeDocument/2006/relationships/hyperlink" Target="out/&#12497;&#12527;&#12503;&#12525;2020%20-%20&#25237;&#29699;&#35299;&#26512;%20-%202020-09-15%2023-22-58-06_out.mp4" TargetMode="External"/><Relationship Id="rId843" Type="http://schemas.openxmlformats.org/officeDocument/2006/relationships/hyperlink" Target="out/&#12497;&#12527;&#12503;&#12525;2020%20-%20&#25237;&#29699;&#35299;&#26512;%20-%202020-08-23%2016-29-37-03_out.mp4" TargetMode="External"/><Relationship Id="rId1126" Type="http://schemas.openxmlformats.org/officeDocument/2006/relationships/hyperlink" Target="result/&#12497;&#12527;&#12503;&#12525;2020%20-%20&#25237;&#29699;&#35299;&#26512;%20-%202020-08-24%2012-07-26-08_ball.txt" TargetMode="External"/><Relationship Id="rId1680" Type="http://schemas.openxmlformats.org/officeDocument/2006/relationships/hyperlink" Target="result/&#12497;&#12527;&#12503;&#12525;2020%20-%20&#25237;&#29699;&#35299;&#26512;%20-%202020-08-24%2012-58-52-06_ball.txt" TargetMode="External"/><Relationship Id="rId1778" Type="http://schemas.openxmlformats.org/officeDocument/2006/relationships/hyperlink" Target="result/&#12497;&#12527;&#12503;&#12525;2020%20-%20&#25237;&#29699;&#35299;&#26512;%20-%202020-08-24%2013-07-27-05_ball.txt" TargetMode="External"/><Relationship Id="rId1985" Type="http://schemas.openxmlformats.org/officeDocument/2006/relationships/hyperlink" Target="out/&#12497;&#12527;&#12503;&#12525;2020%20-%20&#25237;&#29699;&#35299;&#26512;%20-%202020-08-26%2021-35-18-01_out.mp4" TargetMode="External"/><Relationship Id="rId2524" Type="http://schemas.openxmlformats.org/officeDocument/2006/relationships/hyperlink" Target="result/&#12497;&#12527;&#12503;&#12525;2020%20-%20&#25237;&#29699;&#35299;&#26512;%20-%202020-08-29%2015-49-13-00_ball.txt" TargetMode="External"/><Relationship Id="rId2731" Type="http://schemas.openxmlformats.org/officeDocument/2006/relationships/hyperlink" Target="out/&#12497;&#12527;&#12503;&#12525;2020%20-%20&#25237;&#29699;&#35299;&#26512;%20-%202020-08-29%2016-01-23-04_out.mp4" TargetMode="External"/><Relationship Id="rId2829" Type="http://schemas.openxmlformats.org/officeDocument/2006/relationships/hyperlink" Target="out/&#12497;&#12527;&#12503;&#12525;2020%20-%20&#25237;&#29699;&#35299;&#26512;%20-%202020-09-15%2023-13-52-02_out.mp4" TargetMode="External"/><Relationship Id="rId703" Type="http://schemas.openxmlformats.org/officeDocument/2006/relationships/hyperlink" Target="out/&#12497;&#12527;&#12503;&#12525;2020%20-%20&#25237;&#29699;&#35299;&#26512;%20-%202020-08-23%2016-12-41-03_out.mp4" TargetMode="External"/><Relationship Id="rId910" Type="http://schemas.openxmlformats.org/officeDocument/2006/relationships/hyperlink" Target="result/&#12497;&#12527;&#12503;&#12525;2020%20-%20&#25237;&#29699;&#35299;&#26512;%20-%202020-08-23%2016-33-27-06_ball.txt" TargetMode="External"/><Relationship Id="rId1333" Type="http://schemas.openxmlformats.org/officeDocument/2006/relationships/hyperlink" Target="out/&#12497;&#12527;&#12503;&#12525;2020%20-%20&#25237;&#29699;&#35299;&#26512;%20-%202020-08-24%2012-28-05-08_out.mp4" TargetMode="External"/><Relationship Id="rId1540" Type="http://schemas.openxmlformats.org/officeDocument/2006/relationships/hyperlink" Target="result/&#12497;&#12527;&#12503;&#12525;2020%20-%20&#25237;&#29699;&#35299;&#26512;%20-%202020-08-24%2012-46-03-08_ball.txt" TargetMode="External"/><Relationship Id="rId1638" Type="http://schemas.openxmlformats.org/officeDocument/2006/relationships/hyperlink" Target="result/&#12497;&#12527;&#12503;&#12525;2020%20-%20&#25237;&#29699;&#35299;&#26512;%20-%202020-08-24%2012-53-43-05_ball.txt" TargetMode="External"/><Relationship Id="rId1400" Type="http://schemas.openxmlformats.org/officeDocument/2006/relationships/hyperlink" Target="result/&#12497;&#12527;&#12503;&#12525;2020%20-%20&#25237;&#29699;&#35299;&#26512;%20-%202020-08-24%2012-36-56-01_ball.txt" TargetMode="External"/><Relationship Id="rId1845" Type="http://schemas.openxmlformats.org/officeDocument/2006/relationships/hyperlink" Target="out/&#12497;&#12527;&#12503;&#12525;2020%20-%20&#25237;&#29699;&#35299;&#26512;%20-%202020-08-24%2013-16-19-07_out.mp4" TargetMode="External"/><Relationship Id="rId3060" Type="http://schemas.openxmlformats.org/officeDocument/2006/relationships/hyperlink" Target="result/&#12497;&#12527;&#12503;&#12525;2020%20-%20&#25237;&#29699;&#35299;&#26512;%20-%202020-09-27%2012-15-46-02_ball.txt" TargetMode="External"/><Relationship Id="rId3298" Type="http://schemas.openxmlformats.org/officeDocument/2006/relationships/hyperlink" Target="result/&#12497;&#12527;&#12503;&#12525;2020%20-%20&#25237;&#29699;&#35299;&#26512;%20-%202020-09-28%2022-52-46-01_ball.txt" TargetMode="External"/><Relationship Id="rId1705" Type="http://schemas.openxmlformats.org/officeDocument/2006/relationships/hyperlink" Target="out/&#12497;&#12527;&#12503;&#12525;2020%20-%20&#25237;&#29699;&#35299;&#26512;%20-%202020-08-24%2013-02-04-00_out.mp4" TargetMode="External"/><Relationship Id="rId1912" Type="http://schemas.openxmlformats.org/officeDocument/2006/relationships/hyperlink" Target="result/&#12497;&#12527;&#12503;&#12525;2020%20-%20&#25237;&#29699;&#35299;&#26512;%20-%202020-08-26%2021-17-48-01_ball.txt" TargetMode="External"/><Relationship Id="rId3158" Type="http://schemas.openxmlformats.org/officeDocument/2006/relationships/hyperlink" Target="result/&#12497;&#12527;&#12503;&#12525;2020%20-%20&#25237;&#29699;&#35299;&#26512;%20-%202020-09-28%2022-43-20-01_ball.txt" TargetMode="External"/><Relationship Id="rId3365" Type="http://schemas.openxmlformats.org/officeDocument/2006/relationships/hyperlink" Target="out/&#12497;&#12527;&#12503;&#12525;2020%20-%20&#25237;&#29699;&#35299;&#26512;%20-%202020-09-28%2022-56-38-06_out.mp4" TargetMode="External"/><Relationship Id="rId3572" Type="http://schemas.openxmlformats.org/officeDocument/2006/relationships/hyperlink" Target="result/&#12497;&#12527;&#12503;&#12525;2020%20-%20&#25237;&#29699;&#35299;&#26512;%20-%202020-10-23%2021-40-21-00_ball.txt" TargetMode="External"/><Relationship Id="rId286" Type="http://schemas.openxmlformats.org/officeDocument/2006/relationships/hyperlink" Target="result/&#12497;&#12527;&#12503;&#12525;2020%20-%20&#25237;&#29699;&#35299;&#26512;%20-%202020-08-23%2014-21-04-02_ball.txt" TargetMode="External"/><Relationship Id="rId493" Type="http://schemas.openxmlformats.org/officeDocument/2006/relationships/hyperlink" Target="out/&#12497;&#12527;&#12503;&#12525;2020%20-%20&#25237;&#29699;&#35299;&#26512;%20-%202020-08-23%2015-52-13-07_out.mp4" TargetMode="External"/><Relationship Id="rId2174" Type="http://schemas.openxmlformats.org/officeDocument/2006/relationships/hyperlink" Target="result/&#12497;&#12527;&#12503;&#12525;2020%20-%20&#25237;&#29699;&#35299;&#26512;%20-%202020-08-28%2022-31-31-05_ball.txt" TargetMode="External"/><Relationship Id="rId2381" Type="http://schemas.openxmlformats.org/officeDocument/2006/relationships/hyperlink" Target="out/&#12497;&#12527;&#12503;&#12525;2020%20-%20&#25237;&#29699;&#35299;&#26512;%20-%202020-08-29%2009-48-04-00_out.mp4" TargetMode="External"/><Relationship Id="rId3018" Type="http://schemas.openxmlformats.org/officeDocument/2006/relationships/hyperlink" Target="result/&#12497;&#12527;&#12503;&#12525;2020%20-%20&#25237;&#29699;&#35299;&#26512;%20-%202020-09-27%2012-13-07-01_ball.txt" TargetMode="External"/><Relationship Id="rId3225" Type="http://schemas.openxmlformats.org/officeDocument/2006/relationships/hyperlink" Target="out/&#12497;&#12527;&#12503;&#12525;2020%20-%20&#25237;&#29699;&#35299;&#26512;%20-%202020-09-28%2022-47-36-05_out.mp4" TargetMode="External"/><Relationship Id="rId3432" Type="http://schemas.openxmlformats.org/officeDocument/2006/relationships/hyperlink" Target="result/&#12497;&#12527;&#12503;&#12525;2020%20-%20&#25237;&#29699;&#35299;&#26512;%20-%202020-10-04%2012-26-38-09_ball.txt" TargetMode="External"/><Relationship Id="rId146" Type="http://schemas.openxmlformats.org/officeDocument/2006/relationships/hyperlink" Target="result/&#12497;&#12527;&#12503;&#12525;2020%20-%20&#25237;&#29699;&#35299;&#26512;%20-%202020-08-23%2014-03-42-02_ball.txt" TargetMode="External"/><Relationship Id="rId353" Type="http://schemas.openxmlformats.org/officeDocument/2006/relationships/hyperlink" Target="out/&#12497;&#12527;&#12503;&#12525;2020%20-%20&#25237;&#29699;&#35299;&#26512;%20-%202020-08-23%2014-24-49-07_out.mp4" TargetMode="External"/><Relationship Id="rId560" Type="http://schemas.openxmlformats.org/officeDocument/2006/relationships/hyperlink" Target="result/&#12497;&#12527;&#12503;&#12525;2020%20-%20&#25237;&#29699;&#35299;&#26512;%20-%202020-08-23%2016-03-31-01_ball.txt" TargetMode="External"/><Relationship Id="rId798" Type="http://schemas.openxmlformats.org/officeDocument/2006/relationships/hyperlink" Target="result/&#12497;&#12527;&#12503;&#12525;2020%20-%20&#25237;&#29699;&#35299;&#26512;%20-%202020-08-23%2016-26-58-00_ball.txt" TargetMode="External"/><Relationship Id="rId1190" Type="http://schemas.openxmlformats.org/officeDocument/2006/relationships/hyperlink" Target="result/&#12497;&#12527;&#12503;&#12525;2020%20-%20&#25237;&#29699;&#35299;&#26512;%20-%202020-08-24%2012-11-18-08_ball.txt" TargetMode="External"/><Relationship Id="rId2034" Type="http://schemas.openxmlformats.org/officeDocument/2006/relationships/hyperlink" Target="result/&#12497;&#12527;&#12503;&#12525;2020%20-%20&#25237;&#29699;&#35299;&#26512;%20-%202020-08-27%2018-16-14-05_ball.txt" TargetMode="External"/><Relationship Id="rId2241" Type="http://schemas.openxmlformats.org/officeDocument/2006/relationships/hyperlink" Target="out/&#12497;&#12527;&#12503;&#12525;2020%20-%20&#25237;&#29699;&#35299;&#26512;%20-%202020-08-28%2022-36-12-09_out.mp4" TargetMode="External"/><Relationship Id="rId2479" Type="http://schemas.openxmlformats.org/officeDocument/2006/relationships/hyperlink" Target="out/&#12497;&#12527;&#12503;&#12525;2020%20-%20&#25237;&#29699;&#35299;&#26512;%20-%202020-08-29%2015-45-22-08_out.mp4" TargetMode="External"/><Relationship Id="rId2686" Type="http://schemas.openxmlformats.org/officeDocument/2006/relationships/hyperlink" Target="result/&#12497;&#12527;&#12503;&#12525;2020%20-%20&#25237;&#29699;&#35299;&#26512;%20-%202020-08-29%2015-58-43-01_ball.txt" TargetMode="External"/><Relationship Id="rId2893" Type="http://schemas.openxmlformats.org/officeDocument/2006/relationships/hyperlink" Target="out/&#12497;&#12527;&#12503;&#12525;2020%20-%20&#25237;&#29699;&#35299;&#26512;%20-%202020-09-15%2023-18-54-03_out.mp4" TargetMode="External"/><Relationship Id="rId213" Type="http://schemas.openxmlformats.org/officeDocument/2006/relationships/hyperlink" Target="out/&#12497;&#12527;&#12503;&#12525;2020%20-%20&#25237;&#29699;&#35299;&#26512;%20-%202020-08-23%2014-06-56-06_out.mp4" TargetMode="External"/><Relationship Id="rId420" Type="http://schemas.openxmlformats.org/officeDocument/2006/relationships/hyperlink" Target="result/&#12497;&#12527;&#12503;&#12525;2020%20-%20&#25237;&#29699;&#35299;&#26512;%20-%202020-08-23%2015-48-07-00_ball.txt" TargetMode="External"/><Relationship Id="rId658" Type="http://schemas.openxmlformats.org/officeDocument/2006/relationships/hyperlink" Target="result/&#12497;&#12527;&#12503;&#12525;2020%20-%20&#25237;&#29699;&#35299;&#26512;%20-%202020-08-23%2016-09-58-00_ball.txt" TargetMode="External"/><Relationship Id="rId865" Type="http://schemas.openxmlformats.org/officeDocument/2006/relationships/hyperlink" Target="out/&#12497;&#12527;&#12503;&#12525;2020%20-%20&#25237;&#29699;&#35299;&#26512;%20-%202020-08-23%2016-30-55-04_out.mp4" TargetMode="External"/><Relationship Id="rId1050" Type="http://schemas.openxmlformats.org/officeDocument/2006/relationships/hyperlink" Target="result/&#12497;&#12527;&#12503;&#12525;2020%20-%20&#25237;&#29699;&#35299;&#26512;%20-%202020-08-24%2012-03-33-00_ball.txt" TargetMode="External"/><Relationship Id="rId1288" Type="http://schemas.openxmlformats.org/officeDocument/2006/relationships/hyperlink" Target="result/&#12497;&#12527;&#12503;&#12525;2020%20-%20&#25237;&#29699;&#35299;&#26512;%20-%202020-08-24%2012-25-33-04_ball.txt" TargetMode="External"/><Relationship Id="rId1495" Type="http://schemas.openxmlformats.org/officeDocument/2006/relationships/hyperlink" Target="out/&#12497;&#12527;&#12503;&#12525;2020%20-%20&#25237;&#29699;&#35299;&#26512;%20-%202020-08-24%2012-42-52-09_out.mp4" TargetMode="External"/><Relationship Id="rId2101" Type="http://schemas.openxmlformats.org/officeDocument/2006/relationships/hyperlink" Target="out/&#12497;&#12527;&#12503;&#12525;2020%20-%20&#25237;&#29699;&#35299;&#26512;%20-%202020-08-27%2018-21-04-09_out.mp4" TargetMode="External"/><Relationship Id="rId2339" Type="http://schemas.openxmlformats.org/officeDocument/2006/relationships/hyperlink" Target="out/&#12497;&#12527;&#12503;&#12525;2020%20-%20&#25237;&#29699;&#35299;&#26512;%20-%202020-08-29%2009-42-48-08_out.mp4" TargetMode="External"/><Relationship Id="rId2546" Type="http://schemas.openxmlformats.org/officeDocument/2006/relationships/hyperlink" Target="result/&#12497;&#12527;&#12503;&#12525;2020%20-%20&#25237;&#29699;&#35299;&#26512;%20-%202020-08-29%2015-50-19-01_ball.txt" TargetMode="External"/><Relationship Id="rId2753" Type="http://schemas.openxmlformats.org/officeDocument/2006/relationships/hyperlink" Target="out/&#12497;&#12527;&#12503;&#12525;2020%20-%20&#25237;&#29699;&#35299;&#26512;%20-%202020-08-29%2016-06-51-05_out.mp4" TargetMode="External"/><Relationship Id="rId2960" Type="http://schemas.openxmlformats.org/officeDocument/2006/relationships/hyperlink" Target="result/&#12497;&#12527;&#12503;&#12525;2020%20-%20&#25237;&#29699;&#35299;&#26512;%20-%202020-09-15%2023-22-58-01_ball.txt" TargetMode="External"/><Relationship Id="rId518" Type="http://schemas.openxmlformats.org/officeDocument/2006/relationships/hyperlink" Target="result/&#12497;&#12527;&#12503;&#12525;2020%20-%20&#25237;&#29699;&#35299;&#26512;%20-%202020-08-23%2015-53-39-09_ball.txt" TargetMode="External"/><Relationship Id="rId725" Type="http://schemas.openxmlformats.org/officeDocument/2006/relationships/hyperlink" Target="out/&#12497;&#12527;&#12503;&#12525;2020%20-%20&#25237;&#29699;&#35299;&#26512;%20-%202020-08-23%2016-13-55-04_out.mp4" TargetMode="External"/><Relationship Id="rId932" Type="http://schemas.openxmlformats.org/officeDocument/2006/relationships/hyperlink" Target="result/&#12497;&#12527;&#12503;&#12525;2020%20-%20&#25237;&#29699;&#35299;&#26512;%20-%202020-08-24%2011-22-14-08_ball.txt" TargetMode="External"/><Relationship Id="rId1148" Type="http://schemas.openxmlformats.org/officeDocument/2006/relationships/hyperlink" Target="result/&#12497;&#12527;&#12503;&#12525;2020%20-%20&#25237;&#29699;&#35299;&#26512;%20-%202020-08-24%2012-08-41-09_ball.txt" TargetMode="External"/><Relationship Id="rId1355" Type="http://schemas.openxmlformats.org/officeDocument/2006/relationships/hyperlink" Target="out/&#12497;&#12527;&#12503;&#12525;2020%20-%20&#25237;&#29699;&#35299;&#26512;%20-%202020-08-24%2012-32-08-09_out.mp4" TargetMode="External"/><Relationship Id="rId1562" Type="http://schemas.openxmlformats.org/officeDocument/2006/relationships/hyperlink" Target="result/&#12497;&#12527;&#12503;&#12525;2020%20-%20&#25237;&#29699;&#35299;&#26512;%20-%202020-08-24%2012-47-45-04_ball.txt" TargetMode="External"/><Relationship Id="rId2406" Type="http://schemas.openxmlformats.org/officeDocument/2006/relationships/hyperlink" Target="result/&#12497;&#12527;&#12503;&#12525;2020%20-%20&#25237;&#29699;&#35299;&#26512;%20-%202020-08-29%2009-49-52-02_ball.txt" TargetMode="External"/><Relationship Id="rId2613" Type="http://schemas.openxmlformats.org/officeDocument/2006/relationships/hyperlink" Target="out/&#12497;&#12527;&#12503;&#12525;2020%20-%20&#25237;&#29699;&#35299;&#26512;%20-%202020-08-29%2015-53-40-05_out.mp4" TargetMode="External"/><Relationship Id="rId1008" Type="http://schemas.openxmlformats.org/officeDocument/2006/relationships/hyperlink" Target="result/&#12497;&#12527;&#12503;&#12525;2020%20-%20&#25237;&#29699;&#35299;&#26512;%20-%202020-08-24%2012-00-01-06_ball.txt" TargetMode="External"/><Relationship Id="rId1215" Type="http://schemas.openxmlformats.org/officeDocument/2006/relationships/hyperlink" Target="out/&#12497;&#12527;&#12503;&#12525;2020%20-%20&#25237;&#29699;&#35299;&#26512;%20-%202020-08-24%2012-12-56-08_out.mp4" TargetMode="External"/><Relationship Id="rId1422" Type="http://schemas.openxmlformats.org/officeDocument/2006/relationships/hyperlink" Target="result/&#12497;&#12527;&#12503;&#12525;2020%20-%20&#25237;&#29699;&#35299;&#26512;%20-%202020-08-24%2012-38-24-02_ball.txt" TargetMode="External"/><Relationship Id="rId1867" Type="http://schemas.openxmlformats.org/officeDocument/2006/relationships/hyperlink" Target="out/&#12497;&#12527;&#12503;&#12525;2020%20-%20&#25237;&#29699;&#35299;&#26512;%20-%202020-08-24%2013-17-56-09_out.mp4" TargetMode="External"/><Relationship Id="rId2820" Type="http://schemas.openxmlformats.org/officeDocument/2006/relationships/hyperlink" Target="result/&#12497;&#12527;&#12503;&#12525;2020%20-%20&#25237;&#29699;&#35299;&#26512;%20-%202020-09-15%2023-12-43-08_ball.txt" TargetMode="External"/><Relationship Id="rId2918" Type="http://schemas.openxmlformats.org/officeDocument/2006/relationships/hyperlink" Target="result/&#12497;&#12527;&#12503;&#12525;2020%20-%20&#25237;&#29699;&#35299;&#26512;%20-%202020-09-15%2023-20-06-04_ball.txt" TargetMode="External"/><Relationship Id="rId61" Type="http://schemas.openxmlformats.org/officeDocument/2006/relationships/hyperlink" Target="out/&#12497;&#12527;&#12503;&#12525;2020%20-%20&#25237;&#29699;&#35299;&#26512;%20-%202020-08-23%2011-12-45-00_out.mp4" TargetMode="External"/><Relationship Id="rId1727" Type="http://schemas.openxmlformats.org/officeDocument/2006/relationships/hyperlink" Target="out/&#12497;&#12527;&#12503;&#12525;2020%20-%20&#25237;&#29699;&#35299;&#26512;%20-%202020-08-24%2013-03-51-01_out.mp4" TargetMode="External"/><Relationship Id="rId1934" Type="http://schemas.openxmlformats.org/officeDocument/2006/relationships/hyperlink" Target="result/&#12497;&#12527;&#12503;&#12525;2020%20-%20&#25237;&#29699;&#35299;&#26512;%20-%202020-08-26%2021-19-02-05_ball.txt" TargetMode="External"/><Relationship Id="rId3082" Type="http://schemas.openxmlformats.org/officeDocument/2006/relationships/hyperlink" Target="result/&#12497;&#12527;&#12503;&#12525;2020%20-%20&#25237;&#29699;&#35299;&#26512;%20-%202020-09-27%2012-16-50-03_ball.txt" TargetMode="External"/><Relationship Id="rId3387" Type="http://schemas.openxmlformats.org/officeDocument/2006/relationships/hyperlink" Target="out/&#12497;&#12527;&#12503;&#12525;2020%20-%20&#25237;&#29699;&#35299;&#26512;%20-%202020-10-04%2012-22-49-07_out.mp4" TargetMode="External"/><Relationship Id="rId19" Type="http://schemas.openxmlformats.org/officeDocument/2006/relationships/hyperlink" Target="out/&#12497;&#12527;&#12503;&#12525;2020%20-%20&#25237;&#29699;&#35299;&#26512;%20-%202020-08-23%2011-08-57-09_out.mp4" TargetMode="External"/><Relationship Id="rId2196" Type="http://schemas.openxmlformats.org/officeDocument/2006/relationships/hyperlink" Target="result/&#12497;&#12527;&#12503;&#12525;2020%20-%20&#25237;&#29699;&#35299;&#26512;%20-%202020-08-28%2022-33-04-06_ball.txt" TargetMode="External"/><Relationship Id="rId3594" Type="http://schemas.openxmlformats.org/officeDocument/2006/relationships/hyperlink" Target="result/&#12497;&#12527;&#12503;&#12525;2020%20-%20&#25237;&#29699;&#35299;&#26512;%20-%202020-10-23%2021-41-59-01_ball.txt" TargetMode="External"/><Relationship Id="rId168" Type="http://schemas.openxmlformats.org/officeDocument/2006/relationships/hyperlink" Target="result/&#12497;&#12527;&#12503;&#12525;2020%20-%20&#25237;&#29699;&#35299;&#26512;%20-%202020-08-23%2014-04-47-03_ball.txt" TargetMode="External"/><Relationship Id="rId3247" Type="http://schemas.openxmlformats.org/officeDocument/2006/relationships/hyperlink" Target="out/&#12497;&#12527;&#12503;&#12525;2020%20-%20&#25237;&#29699;&#35299;&#26512;%20-%202020-09-28%2022-48-45-06_out.mp4" TargetMode="External"/><Relationship Id="rId3454" Type="http://schemas.openxmlformats.org/officeDocument/2006/relationships/hyperlink" Target="result/&#12497;&#12527;&#12503;&#12525;2020%20-%20&#25237;&#29699;&#35299;&#26512;%20-%202020-10-04%2012-29-40-00_ball.txt" TargetMode="External"/><Relationship Id="rId3661" Type="http://schemas.openxmlformats.org/officeDocument/2006/relationships/hyperlink" Target="out/&#12497;&#12527;&#12503;&#12525;2020%20-%20&#25237;&#29699;&#35299;&#26512;%20-%202020-10-23%2021-47-23-05_out.mp4" TargetMode="External"/><Relationship Id="rId375" Type="http://schemas.openxmlformats.org/officeDocument/2006/relationships/hyperlink" Target="out/&#12497;&#12527;&#12503;&#12525;2020%20-%20&#25237;&#29699;&#35299;&#26512;%20-%202020-08-23%2014-25-58-08_out.mp4" TargetMode="External"/><Relationship Id="rId582" Type="http://schemas.openxmlformats.org/officeDocument/2006/relationships/hyperlink" Target="result/&#12497;&#12527;&#12503;&#12525;2020%20-%20&#25237;&#29699;&#35299;&#26512;%20-%202020-08-23%2016-04-57-02_ball.txt" TargetMode="External"/><Relationship Id="rId2056" Type="http://schemas.openxmlformats.org/officeDocument/2006/relationships/hyperlink" Target="result/&#12497;&#12527;&#12503;&#12525;2020%20-%20&#25237;&#29699;&#35299;&#26512;%20-%202020-08-27%2018-17-46-06_ball.txt" TargetMode="External"/><Relationship Id="rId2263" Type="http://schemas.openxmlformats.org/officeDocument/2006/relationships/hyperlink" Target="out/&#12497;&#12527;&#12503;&#12525;2020%20-%20&#25237;&#29699;&#35299;&#26512;%20-%202020-08-29%2009-37-40-00_out.mp4" TargetMode="External"/><Relationship Id="rId2470" Type="http://schemas.openxmlformats.org/officeDocument/2006/relationships/hyperlink" Target="result/&#12497;&#12527;&#12503;&#12525;2020%20-%20&#25237;&#29699;&#35299;&#26512;%20-%202020-08-29%2015-45-22-03_ball.txt" TargetMode="External"/><Relationship Id="rId3107" Type="http://schemas.openxmlformats.org/officeDocument/2006/relationships/hyperlink" Target="out/&#12497;&#12527;&#12503;&#12525;2020%20-%20&#25237;&#29699;&#35299;&#26512;%20-%202020-09-27%2012-18-28-06_out.mp4" TargetMode="External"/><Relationship Id="rId3314" Type="http://schemas.openxmlformats.org/officeDocument/2006/relationships/hyperlink" Target="result/&#12497;&#12527;&#12503;&#12525;2020%20-%20&#25237;&#29699;&#35299;&#26512;%20-%202020-09-28%2022-52-46-09_ball.txt" TargetMode="External"/><Relationship Id="rId3521" Type="http://schemas.openxmlformats.org/officeDocument/2006/relationships/hyperlink" Target="out/&#12497;&#12527;&#12503;&#12525;2020%20-%20&#25237;&#29699;&#35299;&#26512;%20-%202020-10-04%2012-34-25-04_out.mp4" TargetMode="External"/><Relationship Id="rId3" Type="http://schemas.openxmlformats.org/officeDocument/2006/relationships/hyperlink" Target="out/&#12497;&#12527;&#12503;&#12525;2020%20-%20&#25237;&#29699;&#35299;&#26512;%20-%202020-08-23%2011-08-57-01_out.mp4" TargetMode="External"/><Relationship Id="rId235" Type="http://schemas.openxmlformats.org/officeDocument/2006/relationships/hyperlink" Target="out/&#12497;&#12527;&#12503;&#12525;2020%20-%20&#25237;&#29699;&#35299;&#26512;%20-%202020-08-23%2014-08-02-07_out.mp4" TargetMode="External"/><Relationship Id="rId442" Type="http://schemas.openxmlformats.org/officeDocument/2006/relationships/hyperlink" Target="result/&#12497;&#12527;&#12503;&#12525;2020%20-%20&#25237;&#29699;&#35299;&#26512;%20-%202020-08-23%2015-49-19-01_ball.txt" TargetMode="External"/><Relationship Id="rId887" Type="http://schemas.openxmlformats.org/officeDocument/2006/relationships/hyperlink" Target="out/&#12497;&#12527;&#12503;&#12525;2020%20-%20&#25237;&#29699;&#35299;&#26512;%20-%202020-08-23%2016-32-07-05_out.mp4" TargetMode="External"/><Relationship Id="rId1072" Type="http://schemas.openxmlformats.org/officeDocument/2006/relationships/hyperlink" Target="result/&#12497;&#12527;&#12503;&#12525;2020%20-%20&#25237;&#29699;&#35299;&#26512;%20-%202020-08-24%2012-04-51-01_ball.txt" TargetMode="External"/><Relationship Id="rId2123" Type="http://schemas.openxmlformats.org/officeDocument/2006/relationships/hyperlink" Target="out/&#12497;&#12527;&#12503;&#12525;2020%20-%20&#25237;&#29699;&#35299;&#26512;%20-%202020-08-27%2018-24-30-00_out.mp4" TargetMode="External"/><Relationship Id="rId2330" Type="http://schemas.openxmlformats.org/officeDocument/2006/relationships/hyperlink" Target="result/&#12497;&#12527;&#12503;&#12525;2020%20-%20&#25237;&#29699;&#35299;&#26512;%20-%202020-08-29%2009-42-48-03_ball.txt" TargetMode="External"/><Relationship Id="rId2568" Type="http://schemas.openxmlformats.org/officeDocument/2006/relationships/hyperlink" Target="result/&#12497;&#12527;&#12503;&#12525;2020%20-%20&#25237;&#29699;&#35299;&#26512;%20-%202020-08-29%2015-51-26-02_ball.txt" TargetMode="External"/><Relationship Id="rId2775" Type="http://schemas.openxmlformats.org/officeDocument/2006/relationships/hyperlink" Target="out/&#12497;&#12527;&#12503;&#12525;2020%20-%20&#25237;&#29699;&#35299;&#26512;%20-%202020-09-08%2023-37-52-06_out.mp4" TargetMode="External"/><Relationship Id="rId2982" Type="http://schemas.openxmlformats.org/officeDocument/2006/relationships/hyperlink" Target="result/&#12497;&#12527;&#12503;&#12525;2020%20-%20&#25237;&#29699;&#35299;&#26512;%20-%202020-09-27%2012-10-22-03_ball.txt" TargetMode="External"/><Relationship Id="rId3619" Type="http://schemas.openxmlformats.org/officeDocument/2006/relationships/hyperlink" Target="out\&#12497;&#12527;&#12503;&#12525;2020%20-%20&#25237;&#29699;&#35299;&#26512;%20-%202020-10-23%2021-43-52-04_out.mp4" TargetMode="External"/><Relationship Id="rId302" Type="http://schemas.openxmlformats.org/officeDocument/2006/relationships/hyperlink" Target="result/&#12497;&#12527;&#12503;&#12525;2020%20-%20&#25237;&#29699;&#35299;&#26512;%20-%202020-08-23%2014-22-38-00_ball.txt" TargetMode="External"/><Relationship Id="rId747" Type="http://schemas.openxmlformats.org/officeDocument/2006/relationships/hyperlink" Target="out/&#12497;&#12527;&#12503;&#12525;2020%20-%20&#25237;&#29699;&#35299;&#26512;%20-%202020-08-23%2016-15-07-05_out.mp4" TargetMode="External"/><Relationship Id="rId954" Type="http://schemas.openxmlformats.org/officeDocument/2006/relationships/hyperlink" Target="result/&#12497;&#12527;&#12503;&#12525;2020%20-%20&#25237;&#29699;&#35299;&#26512;%20-%202020-08-24%2011-23-23-09_ball.txt" TargetMode="External"/><Relationship Id="rId1377" Type="http://schemas.openxmlformats.org/officeDocument/2006/relationships/hyperlink" Target="out/&#12497;&#12527;&#12503;&#12525;2020%20-%20&#25237;&#29699;&#35299;&#26512;%20-%202020-08-24%2012-35-33-00_out.mp4" TargetMode="External"/><Relationship Id="rId1584" Type="http://schemas.openxmlformats.org/officeDocument/2006/relationships/hyperlink" Target="result/&#12497;&#12527;&#12503;&#12525;2020%20-%20&#25237;&#29699;&#35299;&#26512;%20-%202020-08-24%2012-49-17-05_ball.txt" TargetMode="External"/><Relationship Id="rId1791" Type="http://schemas.openxmlformats.org/officeDocument/2006/relationships/hyperlink" Target="out/&#12497;&#12527;&#12503;&#12525;2020%20-%20&#25237;&#29699;&#35299;&#26512;%20-%202020-08-24%2013-09-18-03_out.mp4" TargetMode="External"/><Relationship Id="rId2428" Type="http://schemas.openxmlformats.org/officeDocument/2006/relationships/hyperlink" Target="result/&#12497;&#12527;&#12503;&#12525;2020%20-%20&#25237;&#29699;&#35299;&#26512;%20-%202020-08-29%2015-42-43-03_ball.txt" TargetMode="External"/><Relationship Id="rId2635" Type="http://schemas.openxmlformats.org/officeDocument/2006/relationships/hyperlink" Target="out/&#12497;&#12527;&#12503;&#12525;2020%20-%20&#25237;&#29699;&#35299;&#26512;%20-%202020-08-29%2015-55-24-06_out.mp4" TargetMode="External"/><Relationship Id="rId2842" Type="http://schemas.openxmlformats.org/officeDocument/2006/relationships/hyperlink" Target="result/&#12497;&#12527;&#12503;&#12525;2020%20-%20&#25237;&#29699;&#35299;&#26512;%20-%202020-09-15%2023-13-52-08_ball.txt" TargetMode="External"/><Relationship Id="rId83" Type="http://schemas.openxmlformats.org/officeDocument/2006/relationships/hyperlink" Target="out/&#12497;&#12527;&#12503;&#12525;2020%20-%20&#25237;&#29699;&#35299;&#26512;%20-%202020-08-23%2011-13-59-01_out.mp4" TargetMode="External"/><Relationship Id="rId607" Type="http://schemas.openxmlformats.org/officeDocument/2006/relationships/hyperlink" Target="out/&#12497;&#12527;&#12503;&#12525;2020%20-%20&#25237;&#29699;&#35299;&#26512;%20-%202020-08-23%2016-06-08-05_out.mp4" TargetMode="External"/><Relationship Id="rId814" Type="http://schemas.openxmlformats.org/officeDocument/2006/relationships/hyperlink" Target="result/&#12497;&#12527;&#12503;&#12525;2020%20-%20&#25237;&#29699;&#35299;&#26512;%20-%202020-08-23%2016-26-58-08_ball.txt" TargetMode="External"/><Relationship Id="rId1237" Type="http://schemas.openxmlformats.org/officeDocument/2006/relationships/hyperlink" Target="out/&#12497;&#12527;&#12503;&#12525;2020%20-%20&#25237;&#29699;&#35299;&#26512;%20-%202020-08-24%2012-21-33-09_out.mp4" TargetMode="External"/><Relationship Id="rId1444" Type="http://schemas.openxmlformats.org/officeDocument/2006/relationships/hyperlink" Target="result/&#12497;&#12527;&#12503;&#12525;2020%20-%20&#25237;&#29699;&#35299;&#26512;%20-%202020-08-24%2012-39-57-03_ball.txt" TargetMode="External"/><Relationship Id="rId1651" Type="http://schemas.openxmlformats.org/officeDocument/2006/relationships/hyperlink" Target="out/&#12497;&#12527;&#12503;&#12525;2020%20-%20&#25237;&#29699;&#35299;&#26512;%20-%202020-08-24%2012-55-39-02_out.mp4" TargetMode="External"/><Relationship Id="rId1889" Type="http://schemas.openxmlformats.org/officeDocument/2006/relationships/hyperlink" Target="out/&#12497;&#12527;&#12503;&#12525;2020%20-%20&#25237;&#29699;&#35299;&#26512;%20-%202020-08-26%2021-15-29-00_out.mp4" TargetMode="External"/><Relationship Id="rId2702" Type="http://schemas.openxmlformats.org/officeDocument/2006/relationships/hyperlink" Target="result/&#12497;&#12527;&#12503;&#12525;2020%20-%20&#25237;&#29699;&#35299;&#26512;%20-%202020-08-29%2015-58-43-09_ball.txt" TargetMode="External"/><Relationship Id="rId1304" Type="http://schemas.openxmlformats.org/officeDocument/2006/relationships/hyperlink" Target="result/&#12497;&#12527;&#12503;&#12525;2020%20-%20&#25237;&#29699;&#35299;&#26512;%20-%202020-08-24%2012-26-53-02_ball.txt" TargetMode="External"/><Relationship Id="rId1511" Type="http://schemas.openxmlformats.org/officeDocument/2006/relationships/hyperlink" Target="out/&#12497;&#12527;&#12503;&#12525;2020%20-%20&#25237;&#29699;&#35299;&#26512;%20-%202020-08-24%2012-44-26-07_out.mp4" TargetMode="External"/><Relationship Id="rId1749" Type="http://schemas.openxmlformats.org/officeDocument/2006/relationships/hyperlink" Target="out/&#12497;&#12527;&#12503;&#12525;2020%20-%20&#25237;&#29699;&#35299;&#26512;%20-%202020-08-24%2013-05-36-02_out.mp4" TargetMode="External"/><Relationship Id="rId1956" Type="http://schemas.openxmlformats.org/officeDocument/2006/relationships/hyperlink" Target="result/&#12497;&#12527;&#12503;&#12525;2020%20-%20&#25237;&#29699;&#35299;&#26512;%20-%202020-08-26%2021-20-35-06_ball.txt" TargetMode="External"/><Relationship Id="rId3171" Type="http://schemas.openxmlformats.org/officeDocument/2006/relationships/hyperlink" Target="out/&#12497;&#12527;&#12503;&#12525;2020%20-%20&#25237;&#29699;&#35299;&#26512;%20-%202020-09-28%2022-43-20-08_out.mp4" TargetMode="External"/><Relationship Id="rId1609" Type="http://schemas.openxmlformats.org/officeDocument/2006/relationships/hyperlink" Target="out/&#12497;&#12527;&#12503;&#12525;2020%20-%20&#25237;&#29699;&#35299;&#26512;%20-%202020-08-24%2012-52-05-01_out.mp4" TargetMode="External"/><Relationship Id="rId1816" Type="http://schemas.openxmlformats.org/officeDocument/2006/relationships/hyperlink" Target="result/&#12497;&#12527;&#12503;&#12525;2020%20-%20&#25237;&#29699;&#35299;&#26512;%20-%202020-08-24%2013-14-19-02_ball.txt" TargetMode="External"/><Relationship Id="rId3269" Type="http://schemas.openxmlformats.org/officeDocument/2006/relationships/hyperlink" Target="out/&#12497;&#12527;&#12503;&#12525;2020%20-%20&#25237;&#29699;&#35299;&#26512;%20-%202020-09-28%2022-50-09-07_out.mp4" TargetMode="External"/><Relationship Id="rId3476" Type="http://schemas.openxmlformats.org/officeDocument/2006/relationships/hyperlink" Target="result/&#12497;&#12527;&#12503;&#12525;2020%20-%20&#25237;&#29699;&#35299;&#26512;%20-%202020-10-04%2012-31-02-01_ball.txt" TargetMode="External"/><Relationship Id="rId3683" Type="http://schemas.openxmlformats.org/officeDocument/2006/relationships/hyperlink" Target="out\&#12497;&#12527;&#12503;&#12525;2020%20-%20&#25237;&#29699;&#35299;&#26512;%20-%202020-10-23%2021-49-13-06_out.mp4" TargetMode="External"/><Relationship Id="rId10" Type="http://schemas.openxmlformats.org/officeDocument/2006/relationships/hyperlink" Target="result/&#12497;&#12527;&#12503;&#12525;2020%20-%20&#25237;&#29699;&#35299;&#26512;%20-%202020-08-23%2011-08-57-04_ball.txt" TargetMode="External"/><Relationship Id="rId397" Type="http://schemas.openxmlformats.org/officeDocument/2006/relationships/hyperlink" Target="out/&#12497;&#12527;&#12503;&#12525;2020%20-%20&#25237;&#29699;&#35299;&#26512;%20-%202020-08-23%2014-27-07-09_out.mp4" TargetMode="External"/><Relationship Id="rId2078" Type="http://schemas.openxmlformats.org/officeDocument/2006/relationships/hyperlink" Target="result/&#12497;&#12527;&#12503;&#12525;2020%20-%20&#25237;&#29699;&#35299;&#26512;%20-%202020-08-27%2018-19-19-07_ball.txt" TargetMode="External"/><Relationship Id="rId2285" Type="http://schemas.openxmlformats.org/officeDocument/2006/relationships/hyperlink" Target="out/&#12497;&#12527;&#12503;&#12525;2020%20-%20&#25237;&#29699;&#35299;&#26512;%20-%202020-08-29%2009-39-15-01_out.mp4" TargetMode="External"/><Relationship Id="rId2492" Type="http://schemas.openxmlformats.org/officeDocument/2006/relationships/hyperlink" Target="result/&#12497;&#12527;&#12503;&#12525;2020%20-%20&#25237;&#29699;&#35299;&#26512;%20-%202020-08-29%2015-46-34-04_ball.txt" TargetMode="External"/><Relationship Id="rId3031" Type="http://schemas.openxmlformats.org/officeDocument/2006/relationships/hyperlink" Target="out/&#12497;&#12527;&#12503;&#12525;2020%20-%20&#25237;&#29699;&#35299;&#26512;%20-%202020-09-27%2012-13-07-08_out.mp4" TargetMode="External"/><Relationship Id="rId3129" Type="http://schemas.openxmlformats.org/officeDocument/2006/relationships/hyperlink" Target="out/&#12497;&#12527;&#12503;&#12525;2020%20-%20&#25237;&#29699;&#35299;&#26512;%20-%202020-09-27%2012-19-42-07_out.mp4" TargetMode="External"/><Relationship Id="rId3336" Type="http://schemas.openxmlformats.org/officeDocument/2006/relationships/hyperlink" Target="result/&#12497;&#12527;&#12503;&#12525;2020%20-%20&#25237;&#29699;&#35299;&#26512;%20-%202020-09-28%2022-55-36-00_ball.txt" TargetMode="External"/><Relationship Id="rId257" Type="http://schemas.openxmlformats.org/officeDocument/2006/relationships/hyperlink" Target="out/&#12497;&#12527;&#12503;&#12525;2020%20-%20&#25237;&#29699;&#35299;&#26512;%20-%202020-08-23%2014-18-29-08_out.mp4" TargetMode="External"/><Relationship Id="rId464" Type="http://schemas.openxmlformats.org/officeDocument/2006/relationships/hyperlink" Target="result/&#12497;&#12527;&#12503;&#12525;2020%20-%20&#25237;&#29699;&#35299;&#26512;%20-%202020-08-23%2015-51-08-02_ball.txt" TargetMode="External"/><Relationship Id="rId1094" Type="http://schemas.openxmlformats.org/officeDocument/2006/relationships/hyperlink" Target="result/&#12497;&#12527;&#12503;&#12525;2020%20-%20&#25237;&#29699;&#35299;&#26512;%20-%202020-08-24%2012-06-16-02_ball.txt" TargetMode="External"/><Relationship Id="rId2145" Type="http://schemas.openxmlformats.org/officeDocument/2006/relationships/hyperlink" Target="out/&#12497;&#12527;&#12503;&#12525;2020%20-%20&#25237;&#29699;&#35299;&#26512;%20-%202020-08-27%2018-26-47-01_out.mp4" TargetMode="External"/><Relationship Id="rId2797" Type="http://schemas.openxmlformats.org/officeDocument/2006/relationships/hyperlink" Target="out/&#12497;&#12527;&#12503;&#12525;2020%20-%20&#25237;&#29699;&#35299;&#26512;%20-%202020-09-08%2023-39-02-07_out.mp4" TargetMode="External"/><Relationship Id="rId3543" Type="http://schemas.openxmlformats.org/officeDocument/2006/relationships/hyperlink" Target="out/&#12497;&#12527;&#12503;&#12525;2020%20-%20&#25237;&#29699;&#35299;&#26512;%20-%202020-10-04%2012-37-58-05_out.mp4" TargetMode="External"/><Relationship Id="rId117" Type="http://schemas.openxmlformats.org/officeDocument/2006/relationships/hyperlink" Target="out/&#12497;&#12527;&#12503;&#12525;2020%20-%20&#25237;&#29699;&#35299;&#26512;%20-%202020-08-23%2011-15-09-08_out.mp4" TargetMode="External"/><Relationship Id="rId671" Type="http://schemas.openxmlformats.org/officeDocument/2006/relationships/hyperlink" Target="out/&#12497;&#12527;&#12503;&#12525;2020%20-%20&#25237;&#29699;&#35299;&#26512;%20-%202020-08-23%2016-09-58-07_out.mp4" TargetMode="External"/><Relationship Id="rId769" Type="http://schemas.openxmlformats.org/officeDocument/2006/relationships/hyperlink" Target="out/&#12497;&#12527;&#12503;&#12525;2020%20-%20&#25237;&#29699;&#35299;&#26512;%20-%202020-08-23%2016-24-41-06_out.mp4" TargetMode="External"/><Relationship Id="rId976" Type="http://schemas.openxmlformats.org/officeDocument/2006/relationships/hyperlink" Target="result/&#12497;&#12527;&#12503;&#12525;2020%20-%20&#25237;&#29699;&#35299;&#26512;%20-%202020-08-24%2011-25-48-00_ball.txt" TargetMode="External"/><Relationship Id="rId1399" Type="http://schemas.openxmlformats.org/officeDocument/2006/relationships/hyperlink" Target="out/&#12497;&#12527;&#12503;&#12525;2020%20-%20&#25237;&#29699;&#35299;&#26512;%20-%202020-08-24%2012-36-56-01_out.mp4" TargetMode="External"/><Relationship Id="rId2352" Type="http://schemas.openxmlformats.org/officeDocument/2006/relationships/hyperlink" Target="result/&#12497;&#12527;&#12503;&#12525;2020%20-%20&#25237;&#29699;&#35299;&#26512;%20-%202020-08-29%2009-44-23-05_ball.txt" TargetMode="External"/><Relationship Id="rId2657" Type="http://schemas.openxmlformats.org/officeDocument/2006/relationships/hyperlink" Target="out/&#12497;&#12527;&#12503;&#12525;2020%20-%20&#25237;&#29699;&#35299;&#26512;%20-%202020-08-29%2015-56-35-07_out.mp4" TargetMode="External"/><Relationship Id="rId3403" Type="http://schemas.openxmlformats.org/officeDocument/2006/relationships/hyperlink" Target="out/&#12497;&#12527;&#12503;&#12525;2020%20-%20&#25237;&#29699;&#35299;&#26512;%20-%202020-10-04%2012-24-00-05_out.mp4" TargetMode="External"/><Relationship Id="rId3610" Type="http://schemas.openxmlformats.org/officeDocument/2006/relationships/hyperlink" Target="result/&#12497;&#12527;&#12503;&#12525;2020%20-%20&#25237;&#29699;&#35299;&#26512;%20-%202020-10-23%2021-41-59-09_ball.txt" TargetMode="External"/><Relationship Id="rId324" Type="http://schemas.openxmlformats.org/officeDocument/2006/relationships/hyperlink" Target="result/&#12497;&#12527;&#12503;&#12525;2020%20-%20&#25237;&#29699;&#35299;&#26512;%20-%202020-08-23%2014-23-42-02_ball.txt" TargetMode="External"/><Relationship Id="rId531" Type="http://schemas.openxmlformats.org/officeDocument/2006/relationships/hyperlink" Target="out/&#12497;&#12527;&#12503;&#12525;2020%20-%20&#25237;&#29699;&#35299;&#26512;%20-%202020-08-23%2015-54-48-06_out.mp4" TargetMode="External"/><Relationship Id="rId629" Type="http://schemas.openxmlformats.org/officeDocument/2006/relationships/hyperlink" Target="out/&#12497;&#12527;&#12503;&#12525;2020%20-%20&#25237;&#29699;&#35299;&#26512;%20-%202020-08-23%2016-07-35-06_out.mp4" TargetMode="External"/><Relationship Id="rId1161" Type="http://schemas.openxmlformats.org/officeDocument/2006/relationships/hyperlink" Target="out/&#12497;&#12527;&#12503;&#12525;2020%20-%20&#25237;&#29699;&#35299;&#26512;%20-%202020-08-24%2012-10-03-04_out.mp4" TargetMode="External"/><Relationship Id="rId1259" Type="http://schemas.openxmlformats.org/officeDocument/2006/relationships/hyperlink" Target="out/&#12497;&#12527;&#12503;&#12525;2020%20-%20&#25237;&#29699;&#35299;&#26512;%20-%202020-08-24%2012-24-03-00_out.mp4" TargetMode="External"/><Relationship Id="rId1466" Type="http://schemas.openxmlformats.org/officeDocument/2006/relationships/hyperlink" Target="result/&#12497;&#12527;&#12503;&#12525;2020%20-%20&#25237;&#29699;&#35299;&#26512;%20-%202020-08-24%2012-41-25-04_ball.txt" TargetMode="External"/><Relationship Id="rId2005" Type="http://schemas.openxmlformats.org/officeDocument/2006/relationships/hyperlink" Target="out/&#12497;&#12527;&#12503;&#12525;2020%20-%20&#25237;&#29699;&#35299;&#26512;%20-%202020-08-27%2018-14-40-01_out.mp4" TargetMode="External"/><Relationship Id="rId2212" Type="http://schemas.openxmlformats.org/officeDocument/2006/relationships/hyperlink" Target="result/&#12497;&#12527;&#12503;&#12525;2020%20-%20&#25237;&#29699;&#35299;&#26512;%20-%202020-08-28%2022-34-32-04_ball.txt" TargetMode="External"/><Relationship Id="rId2864" Type="http://schemas.openxmlformats.org/officeDocument/2006/relationships/hyperlink" Target="result/&#12497;&#12527;&#12503;&#12525;2020%20-%20&#25237;&#29699;&#35299;&#26512;%20-%202020-09-15%2023-15-41-09_ball.txt" TargetMode="External"/><Relationship Id="rId3708" Type="http://schemas.openxmlformats.org/officeDocument/2006/relationships/hyperlink" Target="result/&#12497;&#12527;&#12503;&#12525;2020%20-%20&#25237;&#29699;&#35299;&#26512;%20-%202020-10-23%2021-54-50-08_ball.txt" TargetMode="External"/><Relationship Id="rId836" Type="http://schemas.openxmlformats.org/officeDocument/2006/relationships/hyperlink" Target="result/&#12497;&#12527;&#12503;&#12525;2020%20-%20&#25237;&#29699;&#35299;&#26512;%20-%202020-08-23%2016-28-07-09_ball.txt" TargetMode="External"/><Relationship Id="rId1021" Type="http://schemas.openxmlformats.org/officeDocument/2006/relationships/hyperlink" Target="out/&#12497;&#12527;&#12503;&#12525;2020%20-%20&#25237;&#29699;&#35299;&#26512;%20-%202020-08-24%2012-01-04-05_out.mp4" TargetMode="External"/><Relationship Id="rId1119" Type="http://schemas.openxmlformats.org/officeDocument/2006/relationships/hyperlink" Target="out/&#12497;&#12527;&#12503;&#12525;2020%20-%20&#25237;&#29699;&#35299;&#26512;%20-%202020-08-24%2012-07-26-05_out.mp4" TargetMode="External"/><Relationship Id="rId1673" Type="http://schemas.openxmlformats.org/officeDocument/2006/relationships/hyperlink" Target="out/&#12497;&#12527;&#12503;&#12525;2020%20-%20&#25237;&#29699;&#35299;&#26512;%20-%202020-08-24%2012-58-52-03_out.mp4" TargetMode="External"/><Relationship Id="rId1880" Type="http://schemas.openxmlformats.org/officeDocument/2006/relationships/hyperlink" Target="result/&#12497;&#12527;&#12503;&#12525;2020%20-%20&#25237;&#29699;&#35299;&#26512;%20-%202020-08-24%2013-20-06-05_ball.txt" TargetMode="External"/><Relationship Id="rId1978" Type="http://schemas.openxmlformats.org/officeDocument/2006/relationships/hyperlink" Target="result/&#12497;&#12527;&#12503;&#12525;2020%20-%20&#25237;&#29699;&#35299;&#26512;%20-%202020-08-26%2021-30-58-07_ball.txt" TargetMode="External"/><Relationship Id="rId2517" Type="http://schemas.openxmlformats.org/officeDocument/2006/relationships/hyperlink" Target="out/&#12497;&#12527;&#12503;&#12525;2020%20-%20&#25237;&#29699;&#35299;&#26512;%20-%202020-08-29%2015-48-09-07_out.mp4" TargetMode="External"/><Relationship Id="rId2724" Type="http://schemas.openxmlformats.org/officeDocument/2006/relationships/hyperlink" Target="result/&#12497;&#12527;&#12503;&#12525;2020%20-%20&#25237;&#29699;&#35299;&#26512;%20-%202020-08-29%2016-01-23-00_ball.txt" TargetMode="External"/><Relationship Id="rId2931" Type="http://schemas.openxmlformats.org/officeDocument/2006/relationships/hyperlink" Target="out/&#12497;&#12527;&#12503;&#12525;2020%20-%20&#25237;&#29699;&#35299;&#26512;%20-%202020-09-15%2023-21-40-01_out.mp4" TargetMode="External"/><Relationship Id="rId903" Type="http://schemas.openxmlformats.org/officeDocument/2006/relationships/hyperlink" Target="out/&#12497;&#12527;&#12503;&#12525;2020%20-%20&#25237;&#29699;&#35299;&#26512;%20-%202020-08-23%2016-33-27-03_out.mp4" TargetMode="External"/><Relationship Id="rId1326" Type="http://schemas.openxmlformats.org/officeDocument/2006/relationships/hyperlink" Target="result/&#12497;&#12527;&#12503;&#12525;2020%20-%20&#25237;&#29699;&#35299;&#26512;%20-%202020-08-24%2012-28-05-04_ball.txt" TargetMode="External"/><Relationship Id="rId1533" Type="http://schemas.openxmlformats.org/officeDocument/2006/relationships/hyperlink" Target="out/&#12497;&#12527;&#12503;&#12525;2020%20-%20&#25237;&#29699;&#35299;&#26512;%20-%202020-08-24%2012-46-03-05_out.mp4" TargetMode="External"/><Relationship Id="rId1740" Type="http://schemas.openxmlformats.org/officeDocument/2006/relationships/hyperlink" Target="result/&#12497;&#12527;&#12503;&#12525;2020%20-%20&#25237;&#29699;&#35299;&#26512;%20-%202020-08-24%2013-03-51-07_ball.txt" TargetMode="External"/><Relationship Id="rId3193" Type="http://schemas.openxmlformats.org/officeDocument/2006/relationships/hyperlink" Target="out/&#12497;&#12527;&#12503;&#12525;2020%20-%20&#25237;&#29699;&#35299;&#26512;%20-%202020-09-28%2022-44-58-09_out.mp4" TargetMode="External"/><Relationship Id="rId32" Type="http://schemas.openxmlformats.org/officeDocument/2006/relationships/hyperlink" Target="result/&#12497;&#12527;&#12503;&#12525;2020%20-%20&#25237;&#29699;&#35299;&#26512;%20-%202020-08-23%2011-10-26-05_ball.txt" TargetMode="External"/><Relationship Id="rId1600" Type="http://schemas.openxmlformats.org/officeDocument/2006/relationships/hyperlink" Target="result/&#12497;&#12527;&#12503;&#12525;2020%20-%20&#25237;&#29699;&#35299;&#26512;%20-%202020-08-24%2012-50-30-06_ball.txt" TargetMode="External"/><Relationship Id="rId1838" Type="http://schemas.openxmlformats.org/officeDocument/2006/relationships/hyperlink" Target="result/&#12497;&#12527;&#12503;&#12525;2020%20-%20&#25237;&#29699;&#35299;&#26512;%20-%202020-08-24%2013-16-19-03_ball.txt" TargetMode="External"/><Relationship Id="rId3053" Type="http://schemas.openxmlformats.org/officeDocument/2006/relationships/hyperlink" Target="out/&#12497;&#12527;&#12503;&#12525;2020%20-%20&#25237;&#29699;&#35299;&#26512;%20-%202020-09-27%2012-14-14-09_out.mp4" TargetMode="External"/><Relationship Id="rId3260" Type="http://schemas.openxmlformats.org/officeDocument/2006/relationships/hyperlink" Target="result/&#12497;&#12527;&#12503;&#12525;2020%20-%20&#25237;&#29699;&#35299;&#26512;%20-%202020-09-28%2022-50-09-02_ball.txt" TargetMode="External"/><Relationship Id="rId3498" Type="http://schemas.openxmlformats.org/officeDocument/2006/relationships/hyperlink" Target="result/&#12497;&#12527;&#12503;&#12525;2020%20-%20&#25237;&#29699;&#35299;&#26512;%20-%202020-10-04%2012-33-15-02_ball.txt" TargetMode="External"/><Relationship Id="rId181" Type="http://schemas.openxmlformats.org/officeDocument/2006/relationships/hyperlink" Target="out/&#12497;&#12527;&#12503;&#12525;2020%20-%20&#25237;&#29699;&#35299;&#26512;%20-%202020-08-23%2014-05-50-00_out.mp4" TargetMode="External"/><Relationship Id="rId1905" Type="http://schemas.openxmlformats.org/officeDocument/2006/relationships/hyperlink" Target="out/&#12497;&#12527;&#12503;&#12525;2020%20-%20&#25237;&#29699;&#35299;&#26512;%20-%202020-08-26%2021-15-29-08_out.mp4" TargetMode="External"/><Relationship Id="rId3120" Type="http://schemas.openxmlformats.org/officeDocument/2006/relationships/hyperlink" Target="result/&#12497;&#12527;&#12503;&#12525;2020%20-%20&#25237;&#29699;&#35299;&#26512;%20-%202020-09-27%2012-19-42-02_ball.txt" TargetMode="External"/><Relationship Id="rId3358" Type="http://schemas.openxmlformats.org/officeDocument/2006/relationships/hyperlink" Target="result/&#12497;&#12527;&#12503;&#12525;2020%20-%20&#25237;&#29699;&#35299;&#26512;%20-%202020-09-28%2022-56-38-02_ball.txt" TargetMode="External"/><Relationship Id="rId3565" Type="http://schemas.openxmlformats.org/officeDocument/2006/relationships/hyperlink" Target="out/&#12497;&#12527;&#12503;&#12525;2020%20-%20&#25237;&#29699;&#35299;&#26512;%20-%202020-10-04%2012-38-58-07_out.mp4" TargetMode="External"/><Relationship Id="rId279" Type="http://schemas.openxmlformats.org/officeDocument/2006/relationships/hyperlink" Target="out/&#12497;&#12527;&#12503;&#12525;2020%20-%20&#25237;&#29699;&#35299;&#26512;%20-%202020-08-23%2014-19-33-09_out.mp4" TargetMode="External"/><Relationship Id="rId486" Type="http://schemas.openxmlformats.org/officeDocument/2006/relationships/hyperlink" Target="result/&#12497;&#12527;&#12503;&#12525;2020%20-%20&#25237;&#29699;&#35299;&#26512;%20-%202020-08-23%2015-52-13-03_ball.txt" TargetMode="External"/><Relationship Id="rId693" Type="http://schemas.openxmlformats.org/officeDocument/2006/relationships/hyperlink" Target="out/&#12497;&#12527;&#12503;&#12525;2020%20-%20&#25237;&#29699;&#35299;&#26512;%20-%202020-08-23%2016-11-33-08_out.mp4" TargetMode="External"/><Relationship Id="rId2167" Type="http://schemas.openxmlformats.org/officeDocument/2006/relationships/hyperlink" Target="out/&#12497;&#12527;&#12503;&#12525;2020%20-%20&#25237;&#29699;&#35299;&#26512;%20-%202020-08-28%2022-31-31-02_out.mp4" TargetMode="External"/><Relationship Id="rId2374" Type="http://schemas.openxmlformats.org/officeDocument/2006/relationships/hyperlink" Target="result/&#12497;&#12527;&#12503;&#12525;2020%20-%20&#25237;&#29699;&#35299;&#26512;%20-%202020-08-29%2009-46-05-06_ball.txt" TargetMode="External"/><Relationship Id="rId2581" Type="http://schemas.openxmlformats.org/officeDocument/2006/relationships/hyperlink" Target="out/&#12497;&#12527;&#12503;&#12525;2020%20-%20&#25237;&#29699;&#35299;&#26512;%20-%202020-08-29%2015-51-26-09_out.mp4" TargetMode="External"/><Relationship Id="rId3218" Type="http://schemas.openxmlformats.org/officeDocument/2006/relationships/hyperlink" Target="result/&#12497;&#12527;&#12503;&#12525;2020%20-%20&#25237;&#29699;&#35299;&#26512;%20-%202020-09-28%2022-47-36-01_ball.txt" TargetMode="External"/><Relationship Id="rId3425" Type="http://schemas.openxmlformats.org/officeDocument/2006/relationships/hyperlink" Target="out/&#12497;&#12527;&#12503;&#12525;2020%20-%20&#25237;&#29699;&#35299;&#26512;%20-%202020-10-04%2012-26-38-06_out.mp4" TargetMode="External"/><Relationship Id="rId3632" Type="http://schemas.openxmlformats.org/officeDocument/2006/relationships/hyperlink" Target="result/&#12497;&#12527;&#12503;&#12525;2020%20-%20&#25237;&#29699;&#35299;&#26512;%20-%202020-10-23%2021-45-41-00_ball.txt" TargetMode="External"/><Relationship Id="rId139" Type="http://schemas.openxmlformats.org/officeDocument/2006/relationships/hyperlink" Target="out/&#12497;&#12527;&#12503;&#12525;2020%20-%20&#25237;&#29699;&#35299;&#26512;%20-%202020-08-23%2011-16-20-09_out.mp4" TargetMode="External"/><Relationship Id="rId346" Type="http://schemas.openxmlformats.org/officeDocument/2006/relationships/hyperlink" Target="result/&#12497;&#12527;&#12503;&#12525;2020%20-%20&#25237;&#29699;&#35299;&#26512;%20-%202020-08-23%2014-24-49-03_ball.txt" TargetMode="External"/><Relationship Id="rId553" Type="http://schemas.openxmlformats.org/officeDocument/2006/relationships/hyperlink" Target="out/&#12497;&#12527;&#12503;&#12525;2020%20-%20&#25237;&#29699;&#35299;&#26512;%20-%202020-08-23%2015-56-09-08_out.mp4" TargetMode="External"/><Relationship Id="rId760" Type="http://schemas.openxmlformats.org/officeDocument/2006/relationships/hyperlink" Target="result/&#12497;&#12527;&#12503;&#12525;2020%20-%20&#25237;&#29699;&#35299;&#26512;%20-%202020-08-23%2016-24-41-01_ball.txt" TargetMode="External"/><Relationship Id="rId998" Type="http://schemas.openxmlformats.org/officeDocument/2006/relationships/hyperlink" Target="result/&#12497;&#12527;&#12503;&#12525;2020%20-%20&#25237;&#29699;&#35299;&#26512;%20-%202020-08-24%2012-00-01-01_ball.txt" TargetMode="External"/><Relationship Id="rId1183" Type="http://schemas.openxmlformats.org/officeDocument/2006/relationships/hyperlink" Target="out/&#12497;&#12527;&#12503;&#12525;2020%20-%20&#25237;&#29699;&#35299;&#26512;%20-%202020-08-24%2012-11-18-05_out.mp4" TargetMode="External"/><Relationship Id="rId1390" Type="http://schemas.openxmlformats.org/officeDocument/2006/relationships/hyperlink" Target="result/&#12497;&#12527;&#12503;&#12525;2020%20-%20&#25237;&#29699;&#35299;&#26512;%20-%202020-08-24%2012-35-33-06_ball.txt" TargetMode="External"/><Relationship Id="rId2027" Type="http://schemas.openxmlformats.org/officeDocument/2006/relationships/hyperlink" Target="out/&#12497;&#12527;&#12503;&#12525;2020%20-%20&#25237;&#29699;&#35299;&#26512;%20-%202020-08-27%2018-16-14-02_out.mp4" TargetMode="External"/><Relationship Id="rId2234" Type="http://schemas.openxmlformats.org/officeDocument/2006/relationships/hyperlink" Target="result/&#12497;&#12527;&#12503;&#12525;2020%20-%20&#25237;&#29699;&#35299;&#26512;%20-%202020-08-28%2022-36-12-05_ball.txt" TargetMode="External"/><Relationship Id="rId2441" Type="http://schemas.openxmlformats.org/officeDocument/2006/relationships/hyperlink" Target="out/&#12497;&#12527;&#12503;&#12525;2020%20-%20&#25237;&#29699;&#35299;&#26512;%20-%202020-08-29%2015-44-12-00_out.mp4" TargetMode="External"/><Relationship Id="rId2679" Type="http://schemas.openxmlformats.org/officeDocument/2006/relationships/hyperlink" Target="out/&#12497;&#12527;&#12503;&#12525;2020%20-%20&#25237;&#29699;&#35299;&#26512;%20-%202020-08-29%2015-57-36-08_out.mp4" TargetMode="External"/><Relationship Id="rId2886" Type="http://schemas.openxmlformats.org/officeDocument/2006/relationships/hyperlink" Target="result/&#12497;&#12527;&#12503;&#12525;2020%20-%20&#25237;&#29699;&#35299;&#26512;%20-%202020-09-15%2023-16-56-09_ball.txt" TargetMode="External"/><Relationship Id="rId206" Type="http://schemas.openxmlformats.org/officeDocument/2006/relationships/hyperlink" Target="result/&#12497;&#12527;&#12503;&#12525;2020%20-%20&#25237;&#29699;&#35299;&#26512;%20-%202020-08-23%2014-06-56-02_ball.txt" TargetMode="External"/><Relationship Id="rId413" Type="http://schemas.openxmlformats.org/officeDocument/2006/relationships/hyperlink" Target="out/&#12497;&#12527;&#12503;&#12525;2020%20-%20&#25237;&#29699;&#35299;&#26512;%20-%202020-08-23%2015-47-01-07_out.mp4" TargetMode="External"/><Relationship Id="rId858" Type="http://schemas.openxmlformats.org/officeDocument/2006/relationships/hyperlink" Target="result/&#12497;&#12527;&#12503;&#12525;2020%20-%20&#25237;&#29699;&#35299;&#26512;%20-%202020-08-23%2016-30-55-00_ball.txt" TargetMode="External"/><Relationship Id="rId1043" Type="http://schemas.openxmlformats.org/officeDocument/2006/relationships/hyperlink" Target="out/&#12497;&#12527;&#12503;&#12525;2020%20-%20&#25237;&#29699;&#35299;&#26512;%20-%202020-08-24%2012-02-12-07_out.mp4" TargetMode="External"/><Relationship Id="rId1488" Type="http://schemas.openxmlformats.org/officeDocument/2006/relationships/hyperlink" Target="result/&#12497;&#12527;&#12503;&#12525;2020%20-%20&#25237;&#29699;&#35299;&#26512;%20-%202020-08-24%2012-42-52-05_ball.txt" TargetMode="External"/><Relationship Id="rId1695" Type="http://schemas.openxmlformats.org/officeDocument/2006/relationships/hyperlink" Target="out/&#12497;&#12527;&#12503;&#12525;2020%20-%20&#25237;&#29699;&#35299;&#26512;%20-%202020-08-24%2013-00-20-04_out.mp4" TargetMode="External"/><Relationship Id="rId2539" Type="http://schemas.openxmlformats.org/officeDocument/2006/relationships/hyperlink" Target="out/&#12497;&#12527;&#12503;&#12525;2020%20-%20&#25237;&#29699;&#35299;&#26512;%20-%202020-08-29%2015-49-13-08_out.mp4" TargetMode="External"/><Relationship Id="rId2746" Type="http://schemas.openxmlformats.org/officeDocument/2006/relationships/hyperlink" Target="result/&#12497;&#12527;&#12503;&#12525;2020%20-%20&#25237;&#29699;&#35299;&#26512;%20-%202020-08-29%2016-06-51-01_ball.txt" TargetMode="External"/><Relationship Id="rId2953" Type="http://schemas.openxmlformats.org/officeDocument/2006/relationships/hyperlink" Target="out/&#12497;&#12527;&#12503;&#12525;2020%20-%20&#25237;&#29699;&#35299;&#26512;%20-%202020-09-15%2023-21-40-12_out.mp4" TargetMode="External"/><Relationship Id="rId620" Type="http://schemas.openxmlformats.org/officeDocument/2006/relationships/hyperlink" Target="result/&#12497;&#12527;&#12503;&#12525;2020%20-%20&#25237;&#29699;&#35299;&#26512;%20-%202020-08-23%2016-07-35-01_ball.txt" TargetMode="External"/><Relationship Id="rId718" Type="http://schemas.openxmlformats.org/officeDocument/2006/relationships/hyperlink" Target="result/&#12497;&#12527;&#12503;&#12525;2020%20-%20&#25237;&#29699;&#35299;&#26512;%20-%202020-08-23%2016-13-55-00_ball.txt" TargetMode="External"/><Relationship Id="rId925" Type="http://schemas.openxmlformats.org/officeDocument/2006/relationships/hyperlink" Target="out/&#12497;&#12527;&#12503;&#12525;2020%20-%20&#25237;&#29699;&#35299;&#26512;%20-%202020-08-24%2011-22-14-05_out.mp4" TargetMode="External"/><Relationship Id="rId1250" Type="http://schemas.openxmlformats.org/officeDocument/2006/relationships/hyperlink" Target="result/&#12497;&#12527;&#12503;&#12525;2020%20-%20&#25237;&#29699;&#35299;&#26512;%20-%202020-08-24%2012-22-44-05_ball.txt" TargetMode="External"/><Relationship Id="rId1348" Type="http://schemas.openxmlformats.org/officeDocument/2006/relationships/hyperlink" Target="result/&#12497;&#12527;&#12503;&#12525;2020%20-%20&#25237;&#29699;&#35299;&#26512;%20-%202020-08-24%2012-32-08-05_ball.txt" TargetMode="External"/><Relationship Id="rId1555" Type="http://schemas.openxmlformats.org/officeDocument/2006/relationships/hyperlink" Target="out/&#12497;&#12527;&#12503;&#12525;2020%20-%20&#25237;&#29699;&#35299;&#26512;%20-%202020-08-24%2012-47-45-01_out.mp4" TargetMode="External"/><Relationship Id="rId1762" Type="http://schemas.openxmlformats.org/officeDocument/2006/relationships/hyperlink" Target="result/&#12497;&#12527;&#12503;&#12525;2020%20-%20&#25237;&#29699;&#35299;&#26512;%20-%202020-08-24%2013-05-36-08_ball.txt" TargetMode="External"/><Relationship Id="rId2301" Type="http://schemas.openxmlformats.org/officeDocument/2006/relationships/hyperlink" Target="out/&#12497;&#12527;&#12503;&#12525;2020%20-%20&#25237;&#29699;&#35299;&#26512;%20-%202020-08-29%2009-39-15-09_out.mp4" TargetMode="External"/><Relationship Id="rId2606" Type="http://schemas.openxmlformats.org/officeDocument/2006/relationships/hyperlink" Target="result/&#12497;&#12527;&#12503;&#12525;2020%20-%20&#25237;&#29699;&#35299;&#26512;%20-%202020-08-29%2015-53-40-01_ball.txt" TargetMode="External"/><Relationship Id="rId1110" Type="http://schemas.openxmlformats.org/officeDocument/2006/relationships/hyperlink" Target="result/&#12497;&#12527;&#12503;&#12525;2020%20-%20&#25237;&#29699;&#35299;&#26512;%20-%202020-08-24%2012-07-26-00_ball.txt" TargetMode="External"/><Relationship Id="rId1208" Type="http://schemas.openxmlformats.org/officeDocument/2006/relationships/hyperlink" Target="result/&#12497;&#12527;&#12503;&#12525;2020%20-%20&#25237;&#29699;&#35299;&#26512;%20-%202020-08-24%2012-12-56-04_ball.txt" TargetMode="External"/><Relationship Id="rId1415" Type="http://schemas.openxmlformats.org/officeDocument/2006/relationships/hyperlink" Target="out/&#12497;&#12527;&#12503;&#12525;2020%20-%20&#25237;&#29699;&#35299;&#26512;%20-%202020-08-24%2012-36-56-09_out.mp4" TargetMode="External"/><Relationship Id="rId2813" Type="http://schemas.openxmlformats.org/officeDocument/2006/relationships/hyperlink" Target="out/&#12497;&#12527;&#12503;&#12525;2020%20-%20&#25237;&#29699;&#35299;&#26512;%20-%202020-09-15%2023-12-43-05_out.mp4" TargetMode="External"/><Relationship Id="rId54" Type="http://schemas.openxmlformats.org/officeDocument/2006/relationships/hyperlink" Target="result/&#12497;&#12527;&#12503;&#12525;2020%20-%20&#25237;&#29699;&#35299;&#26512;%20-%202020-08-23%2011-11-35-06_ball.txt" TargetMode="External"/><Relationship Id="rId1622" Type="http://schemas.openxmlformats.org/officeDocument/2006/relationships/hyperlink" Target="result/&#12497;&#12527;&#12503;&#12525;2020%20-%20&#25237;&#29699;&#35299;&#26512;%20-%202020-08-24%2012-52-05-07_ball.txt" TargetMode="External"/><Relationship Id="rId1927" Type="http://schemas.openxmlformats.org/officeDocument/2006/relationships/hyperlink" Target="out/&#12497;&#12527;&#12503;&#12525;2020%20-%20&#25237;&#29699;&#35299;&#26512;%20-%202020-08-26%2021-19-02-02_out.mp4" TargetMode="External"/><Relationship Id="rId3075" Type="http://schemas.openxmlformats.org/officeDocument/2006/relationships/hyperlink" Target="out/&#12497;&#12527;&#12503;&#12525;2020%20-%20&#25237;&#29699;&#35299;&#26512;%20-%202020-09-27%2012-16-50-00_out.mp4" TargetMode="External"/><Relationship Id="rId3282" Type="http://schemas.openxmlformats.org/officeDocument/2006/relationships/hyperlink" Target="result/&#12497;&#12527;&#12503;&#12525;2020%20-%20&#25237;&#29699;&#35299;&#26512;%20-%202020-09-28%2022-51-15-03_ball.txt" TargetMode="External"/><Relationship Id="rId2091" Type="http://schemas.openxmlformats.org/officeDocument/2006/relationships/hyperlink" Target="out/&#12497;&#12527;&#12503;&#12525;2020%20-%20&#25237;&#29699;&#35299;&#26512;%20-%202020-08-27%2018-21-04-04_out.mp4" TargetMode="External"/><Relationship Id="rId2189" Type="http://schemas.openxmlformats.org/officeDocument/2006/relationships/hyperlink" Target="out/&#12497;&#12527;&#12503;&#12525;2020%20-%20&#25237;&#29699;&#35299;&#26512;%20-%202020-08-28%2022-33-04-03_out.mp4" TargetMode="External"/><Relationship Id="rId3142" Type="http://schemas.openxmlformats.org/officeDocument/2006/relationships/hyperlink" Target="result/&#12497;&#12527;&#12503;&#12525;2020%20-%20&#25237;&#29699;&#35299;&#26512;%20-%202020-09-28%2022-42-08-03_ball.txt" TargetMode="External"/><Relationship Id="rId3587" Type="http://schemas.openxmlformats.org/officeDocument/2006/relationships/hyperlink" Target="out\&#12497;&#12527;&#12503;&#12525;2020%20-%20&#25237;&#29699;&#35299;&#26512;%20-%202020-10-23%2021-40-21-08_out.mp4" TargetMode="External"/><Relationship Id="rId270" Type="http://schemas.openxmlformats.org/officeDocument/2006/relationships/hyperlink" Target="result/&#12497;&#12527;&#12503;&#12525;2020%20-%20&#25237;&#29699;&#35299;&#26512;%20-%202020-08-23%2014-19-33-04_ball.txt" TargetMode="External"/><Relationship Id="rId2396" Type="http://schemas.openxmlformats.org/officeDocument/2006/relationships/hyperlink" Target="result/&#12497;&#12527;&#12503;&#12525;2020%20-%20&#25237;&#29699;&#35299;&#26512;%20-%202020-08-29%2009-48-04-07_ball.txt" TargetMode="External"/><Relationship Id="rId3002" Type="http://schemas.openxmlformats.org/officeDocument/2006/relationships/hyperlink" Target="result/&#12497;&#12527;&#12503;&#12525;2020%20-%20&#25237;&#29699;&#35299;&#26512;%20-%202020-09-27%2012-11-30-03_ball.txt" TargetMode="External"/><Relationship Id="rId3447" Type="http://schemas.openxmlformats.org/officeDocument/2006/relationships/hyperlink" Target="out/&#12497;&#12527;&#12503;&#12525;2020%20-%20&#25237;&#29699;&#35299;&#26512;%20-%202020-10-04%2012-27-46-07_out.mp4" TargetMode="External"/><Relationship Id="rId3654" Type="http://schemas.openxmlformats.org/officeDocument/2006/relationships/hyperlink" Target="result/&#12497;&#12527;&#12503;&#12525;2020%20-%20&#25237;&#29699;&#35299;&#26512;%20-%202020-10-23%2021-47-23-01_ball.txt" TargetMode="External"/><Relationship Id="rId130" Type="http://schemas.openxmlformats.org/officeDocument/2006/relationships/hyperlink" Target="result/&#12497;&#12527;&#12503;&#12525;2020%20-%20&#25237;&#29699;&#35299;&#26512;%20-%202020-08-23%2011-16-20-04_ball.txt" TargetMode="External"/><Relationship Id="rId368" Type="http://schemas.openxmlformats.org/officeDocument/2006/relationships/hyperlink" Target="result/&#12497;&#12527;&#12503;&#12525;2020%20-%20&#25237;&#29699;&#35299;&#26512;%20-%202020-08-23%2014-25-58-04_ball.txt" TargetMode="External"/><Relationship Id="rId575" Type="http://schemas.openxmlformats.org/officeDocument/2006/relationships/hyperlink" Target="out/&#12497;&#12527;&#12503;&#12525;2020%20-%20&#25237;&#29699;&#35299;&#26512;%20-%202020-08-23%2016-03-31-09_out.mp4" TargetMode="External"/><Relationship Id="rId782" Type="http://schemas.openxmlformats.org/officeDocument/2006/relationships/hyperlink" Target="result/&#12497;&#12527;&#12503;&#12525;2020%20-%20&#25237;&#29699;&#35299;&#26512;%20-%202020-08-23%2016-25-48-02_ball.txt" TargetMode="External"/><Relationship Id="rId2049" Type="http://schemas.openxmlformats.org/officeDocument/2006/relationships/hyperlink" Target="out/&#12497;&#12527;&#12503;&#12525;2020%20-%20&#25237;&#29699;&#35299;&#26512;%20-%202020-08-27%2018-17-46-03_out.mp4" TargetMode="External"/><Relationship Id="rId2256" Type="http://schemas.openxmlformats.org/officeDocument/2006/relationships/hyperlink" Target="result/&#12497;&#12527;&#12503;&#12525;2020%20-%20&#25237;&#29699;&#35299;&#26512;%20-%202020-08-28%2022-37-55-06_ball.txt" TargetMode="External"/><Relationship Id="rId2463" Type="http://schemas.openxmlformats.org/officeDocument/2006/relationships/hyperlink" Target="out/&#12497;&#12527;&#12503;&#12525;2020%20-%20&#25237;&#29699;&#35299;&#26512;%20-%202020-08-29%2015-45-22-00_out.mp4" TargetMode="External"/><Relationship Id="rId2670" Type="http://schemas.openxmlformats.org/officeDocument/2006/relationships/hyperlink" Target="result/&#12497;&#12527;&#12503;&#12525;2020%20-%20&#25237;&#29699;&#35299;&#26512;%20-%202020-08-29%2015-57-36-03_ball.txt" TargetMode="External"/><Relationship Id="rId3307" Type="http://schemas.openxmlformats.org/officeDocument/2006/relationships/hyperlink" Target="out/&#12497;&#12527;&#12503;&#12525;2020%20-%20&#25237;&#29699;&#35299;&#26512;%20-%202020-09-28%2022-52-46-06_out.mp4" TargetMode="External"/><Relationship Id="rId3514" Type="http://schemas.openxmlformats.org/officeDocument/2006/relationships/hyperlink" Target="result/&#12497;&#12527;&#12503;&#12525;2020%20-%20&#25237;&#29699;&#35299;&#26512;%20-%202020-10-04%2012-34-25-00_ball.txt" TargetMode="External"/><Relationship Id="rId228" Type="http://schemas.openxmlformats.org/officeDocument/2006/relationships/hyperlink" Target="result/&#12497;&#12527;&#12503;&#12525;2020%20-%20&#25237;&#29699;&#35299;&#26512;%20-%202020-08-23%2014-08-02-03_ball.txt" TargetMode="External"/><Relationship Id="rId435" Type="http://schemas.openxmlformats.org/officeDocument/2006/relationships/hyperlink" Target="out/&#12497;&#12527;&#12503;&#12525;2020%20-%20&#25237;&#29699;&#35299;&#26512;%20-%202020-08-23%2015-48-07-08_out.mp4" TargetMode="External"/><Relationship Id="rId642" Type="http://schemas.openxmlformats.org/officeDocument/2006/relationships/hyperlink" Target="result/&#12497;&#12527;&#12503;&#12525;2020%20-%20&#25237;&#29699;&#35299;&#26512;%20-%202020-08-23%2016-08-46-02_ball.txt" TargetMode="External"/><Relationship Id="rId1065" Type="http://schemas.openxmlformats.org/officeDocument/2006/relationships/hyperlink" Target="out/&#12497;&#12527;&#12503;&#12525;2020%20-%20&#25237;&#29699;&#35299;&#26512;%20-%202020-08-24%2012-03-33-08_out.mp4" TargetMode="External"/><Relationship Id="rId1272" Type="http://schemas.openxmlformats.org/officeDocument/2006/relationships/hyperlink" Target="result/&#12497;&#12527;&#12503;&#12525;2020%20-%20&#25237;&#29699;&#35299;&#26512;%20-%202020-08-24%2012-24-03-06_ball.txt" TargetMode="External"/><Relationship Id="rId2116" Type="http://schemas.openxmlformats.org/officeDocument/2006/relationships/hyperlink" Target="result/&#12497;&#12527;&#12503;&#12525;2020%20-%20&#25237;&#29699;&#35299;&#26512;%20-%202020-08-27%2018-22-42-06_ball.txt" TargetMode="External"/><Relationship Id="rId2323" Type="http://schemas.openxmlformats.org/officeDocument/2006/relationships/hyperlink" Target="out/&#12497;&#12527;&#12503;&#12525;2020%20-%20&#25237;&#29699;&#35299;&#26512;%20-%202020-08-29%2009-42-48-00_out.mp4" TargetMode="External"/><Relationship Id="rId2530" Type="http://schemas.openxmlformats.org/officeDocument/2006/relationships/hyperlink" Target="result/&#12497;&#12527;&#12503;&#12525;2020%20-%20&#25237;&#29699;&#35299;&#26512;%20-%202020-08-29%2015-49-13-03_ball.txt" TargetMode="External"/><Relationship Id="rId2768" Type="http://schemas.openxmlformats.org/officeDocument/2006/relationships/hyperlink" Target="result/&#12497;&#12527;&#12503;&#12525;2020%20-%20&#25237;&#29699;&#35299;&#26512;%20-%202020-09-08%2023-37-52-02_ball.txt" TargetMode="External"/><Relationship Id="rId2975" Type="http://schemas.openxmlformats.org/officeDocument/2006/relationships/hyperlink" Target="out/&#12497;&#12527;&#12503;&#12525;2020%20-%20&#25237;&#29699;&#35299;&#26512;%20-%202020-09-27%2012-10-22-00_out.mp4" TargetMode="External"/><Relationship Id="rId502" Type="http://schemas.openxmlformats.org/officeDocument/2006/relationships/hyperlink" Target="result/&#12497;&#12527;&#12503;&#12525;2020%20-%20&#25237;&#29699;&#35299;&#26512;%20-%202020-08-23%2015-53-39-01_ball.txt" TargetMode="External"/><Relationship Id="rId947" Type="http://schemas.openxmlformats.org/officeDocument/2006/relationships/hyperlink" Target="out/&#12497;&#12527;&#12503;&#12525;2020%20-%20&#25237;&#29699;&#35299;&#26512;%20-%202020-08-24%2011-23-23-06_out.mp4" TargetMode="External"/><Relationship Id="rId1132" Type="http://schemas.openxmlformats.org/officeDocument/2006/relationships/hyperlink" Target="result/&#12497;&#12527;&#12503;&#12525;2020%20-%20&#25237;&#29699;&#35299;&#26512;%20-%202020-08-24%2012-08-41-01_ball.txt" TargetMode="External"/><Relationship Id="rId1577" Type="http://schemas.openxmlformats.org/officeDocument/2006/relationships/hyperlink" Target="out/&#12497;&#12527;&#12503;&#12525;2020%20-%20&#25237;&#29699;&#35299;&#26512;%20-%202020-08-24%2012-49-17-02_out.mp4" TargetMode="External"/><Relationship Id="rId1784" Type="http://schemas.openxmlformats.org/officeDocument/2006/relationships/hyperlink" Target="result/&#12497;&#12527;&#12503;&#12525;2020%20-%20&#25237;&#29699;&#35299;&#26512;%20-%202020-08-24%2013-07-27-08_ball.txt" TargetMode="External"/><Relationship Id="rId1991" Type="http://schemas.openxmlformats.org/officeDocument/2006/relationships/hyperlink" Target="out/&#12497;&#12527;&#12503;&#12525;2020%20-%20&#25237;&#29699;&#35299;&#26512;%20-%202020-08-26%2021-35-18-04_out.mp4" TargetMode="External"/><Relationship Id="rId2628" Type="http://schemas.openxmlformats.org/officeDocument/2006/relationships/hyperlink" Target="result/&#12497;&#12527;&#12503;&#12525;2020%20-%20&#25237;&#29699;&#35299;&#26512;%20-%202020-08-29%2015-55-24-02_ball.txt" TargetMode="External"/><Relationship Id="rId2835" Type="http://schemas.openxmlformats.org/officeDocument/2006/relationships/hyperlink" Target="out/&#12497;&#12527;&#12503;&#12525;2020%20-%20&#25237;&#29699;&#35299;&#26512;%20-%202020-09-15%2023-13-52-05_out.mp4" TargetMode="External"/><Relationship Id="rId76" Type="http://schemas.openxmlformats.org/officeDocument/2006/relationships/hyperlink" Target="result/&#12497;&#12527;&#12503;&#12525;2020%20-%20&#25237;&#29699;&#35299;&#26512;%20-%202020-08-23%2011-12-45-07_ball.txt" TargetMode="External"/><Relationship Id="rId807" Type="http://schemas.openxmlformats.org/officeDocument/2006/relationships/hyperlink" Target="out/&#12497;&#12527;&#12503;&#12525;2020%20-%20&#25237;&#29699;&#35299;&#26512;%20-%202020-08-23%2016-26-58-05_out.mp4" TargetMode="External"/><Relationship Id="rId1437" Type="http://schemas.openxmlformats.org/officeDocument/2006/relationships/hyperlink" Target="out/&#12497;&#12527;&#12503;&#12525;2020%20-%20&#25237;&#29699;&#35299;&#26512;%20-%202020-08-24%2012-39-57-00_out.mp4" TargetMode="External"/><Relationship Id="rId1644" Type="http://schemas.openxmlformats.org/officeDocument/2006/relationships/hyperlink" Target="result/&#12497;&#12527;&#12503;&#12525;2020%20-%20&#25237;&#29699;&#35299;&#26512;%20-%202020-08-24%2012-53-43-08_ball.txt" TargetMode="External"/><Relationship Id="rId1851" Type="http://schemas.openxmlformats.org/officeDocument/2006/relationships/hyperlink" Target="out/&#12497;&#12527;&#12503;&#12525;2020%20-%20&#25237;&#29699;&#35299;&#26512;%20-%202020-08-24%2013-17-56-01_out.mp4" TargetMode="External"/><Relationship Id="rId2902" Type="http://schemas.openxmlformats.org/officeDocument/2006/relationships/hyperlink" Target="result/&#12497;&#12527;&#12503;&#12525;2020%20-%20&#25237;&#29699;&#35299;&#26512;%20-%202020-09-15%2023-18-54-07_ball.txt" TargetMode="External"/><Relationship Id="rId3097" Type="http://schemas.openxmlformats.org/officeDocument/2006/relationships/hyperlink" Target="out/&#12497;&#12527;&#12503;&#12525;2020%20-%20&#25237;&#29699;&#35299;&#26512;%20-%202020-09-27%2012-18-28-01_out.mp4" TargetMode="External"/><Relationship Id="rId1504" Type="http://schemas.openxmlformats.org/officeDocument/2006/relationships/hyperlink" Target="result/&#12497;&#12527;&#12503;&#12525;2020%20-%20&#25237;&#29699;&#35299;&#26512;%20-%202020-08-24%2012-44-26-03_ball.txt" TargetMode="External"/><Relationship Id="rId1711" Type="http://schemas.openxmlformats.org/officeDocument/2006/relationships/hyperlink" Target="out/&#12497;&#12527;&#12503;&#12525;2020%20-%20&#25237;&#29699;&#35299;&#26512;%20-%202020-08-24%2013-02-04-03_out.mp4" TargetMode="External"/><Relationship Id="rId1949" Type="http://schemas.openxmlformats.org/officeDocument/2006/relationships/hyperlink" Target="out/&#12497;&#12527;&#12503;&#12525;2020%20-%20&#25237;&#29699;&#35299;&#26512;%20-%202020-08-26%2021-20-35-03_out.mp4" TargetMode="External"/><Relationship Id="rId3164" Type="http://schemas.openxmlformats.org/officeDocument/2006/relationships/hyperlink" Target="result/&#12497;&#12527;&#12503;&#12525;2020%20-%20&#25237;&#29699;&#35299;&#26512;%20-%202020-09-28%2022-43-20-04_ball.txt" TargetMode="External"/><Relationship Id="rId292" Type="http://schemas.openxmlformats.org/officeDocument/2006/relationships/hyperlink" Target="result/&#12497;&#12527;&#12503;&#12525;2020%20-%20&#25237;&#29699;&#35299;&#26512;%20-%202020-08-23%2014-21-04-05_ball.txt" TargetMode="External"/><Relationship Id="rId1809" Type="http://schemas.openxmlformats.org/officeDocument/2006/relationships/hyperlink" Target="out/&#12497;&#12527;&#12503;&#12525;2020%20-%20&#25237;&#29699;&#35299;&#26512;%20-%202020-08-24%2013-09-18-12_out.mp4" TargetMode="External"/><Relationship Id="rId3371" Type="http://schemas.openxmlformats.org/officeDocument/2006/relationships/hyperlink" Target="out/&#12497;&#12527;&#12503;&#12525;2020%20-%20&#25237;&#29699;&#35299;&#26512;%20-%202020-09-28%2022-56-38-09_out.mp4" TargetMode="External"/><Relationship Id="rId3469" Type="http://schemas.openxmlformats.org/officeDocument/2006/relationships/hyperlink" Target="out/&#12497;&#12527;&#12503;&#12525;2020%20-%20&#25237;&#29699;&#35299;&#26512;%20-%202020-10-04%2012-29-40-08_out.mp4" TargetMode="External"/><Relationship Id="rId3676" Type="http://schemas.openxmlformats.org/officeDocument/2006/relationships/hyperlink" Target="result/&#12497;&#12527;&#12503;&#12525;2020%20-%20&#25237;&#29699;&#35299;&#26512;%20-%202020-10-23%2021-49-13-02_ball.txt" TargetMode="External"/><Relationship Id="rId597" Type="http://schemas.openxmlformats.org/officeDocument/2006/relationships/hyperlink" Target="out/&#12497;&#12527;&#12503;&#12525;2020%20-%20&#25237;&#29699;&#35299;&#26512;%20-%202020-08-23%2016-06-08-00_out.mp4" TargetMode="External"/><Relationship Id="rId2180" Type="http://schemas.openxmlformats.org/officeDocument/2006/relationships/hyperlink" Target="result/&#12497;&#12527;&#12503;&#12525;2020%20-%20&#25237;&#29699;&#35299;&#26512;%20-%202020-08-28%2022-31-31-08_ball.txt" TargetMode="External"/><Relationship Id="rId2278" Type="http://schemas.openxmlformats.org/officeDocument/2006/relationships/hyperlink" Target="result/&#12497;&#12527;&#12503;&#12525;2020%20-%20&#25237;&#29699;&#35299;&#26512;%20-%202020-08-29%2009-37-40-07_ball.txt" TargetMode="External"/><Relationship Id="rId2485" Type="http://schemas.openxmlformats.org/officeDocument/2006/relationships/hyperlink" Target="out/&#12497;&#12527;&#12503;&#12525;2020%20-%20&#25237;&#29699;&#35299;&#26512;%20-%202020-08-29%2015-46-34-01_out.mp4" TargetMode="External"/><Relationship Id="rId3024" Type="http://schemas.openxmlformats.org/officeDocument/2006/relationships/hyperlink" Target="result/&#12497;&#12527;&#12503;&#12525;2020%20-%20&#25237;&#29699;&#35299;&#26512;%20-%202020-09-27%2012-13-07-04_ball.txt" TargetMode="External"/><Relationship Id="rId3231" Type="http://schemas.openxmlformats.org/officeDocument/2006/relationships/hyperlink" Target="out/&#12497;&#12527;&#12503;&#12525;2020%20-%20&#25237;&#29699;&#35299;&#26512;%20-%202020-09-28%2022-47-36-08_out.mp4" TargetMode="External"/><Relationship Id="rId3329" Type="http://schemas.openxmlformats.org/officeDocument/2006/relationships/hyperlink" Target="out/&#12497;&#12527;&#12503;&#12525;2020%20-%20&#25237;&#29699;&#35299;&#26512;%20-%202020-09-28%2022-53-54-07_out.mp4" TargetMode="External"/><Relationship Id="rId152" Type="http://schemas.openxmlformats.org/officeDocument/2006/relationships/hyperlink" Target="result/&#12497;&#12527;&#12503;&#12525;2020%20-%20&#25237;&#29699;&#35299;&#26512;%20-%202020-08-23%2014-03-42-05_ball.txt" TargetMode="External"/><Relationship Id="rId457" Type="http://schemas.openxmlformats.org/officeDocument/2006/relationships/hyperlink" Target="out/&#12497;&#12527;&#12503;&#12525;2020%20-%20&#25237;&#29699;&#35299;&#26512;%20-%202020-08-23%2015-49-19-09_out.mp4" TargetMode="External"/><Relationship Id="rId1087" Type="http://schemas.openxmlformats.org/officeDocument/2006/relationships/hyperlink" Target="out/&#12497;&#12527;&#12503;&#12525;2020%20-%20&#25237;&#29699;&#35299;&#26512;%20-%202020-08-24%2012-04-51-09_out.mp4" TargetMode="External"/><Relationship Id="rId1294" Type="http://schemas.openxmlformats.org/officeDocument/2006/relationships/hyperlink" Target="result/&#12497;&#12527;&#12503;&#12525;2020%20-%20&#25237;&#29699;&#35299;&#26512;%20-%202020-08-24%2012-25-33-07_ball.txt" TargetMode="External"/><Relationship Id="rId2040" Type="http://schemas.openxmlformats.org/officeDocument/2006/relationships/hyperlink" Target="result/&#12497;&#12527;&#12503;&#12525;2020%20-%20&#25237;&#29699;&#35299;&#26512;%20-%202020-08-27%2018-16-14-08_ball.txt" TargetMode="External"/><Relationship Id="rId2138" Type="http://schemas.openxmlformats.org/officeDocument/2006/relationships/hyperlink" Target="result/&#12497;&#12527;&#12503;&#12525;2020%20-%20&#25237;&#29699;&#35299;&#26512;%20-%202020-08-27%2018-24-30-07_ball.txt" TargetMode="External"/><Relationship Id="rId2692" Type="http://schemas.openxmlformats.org/officeDocument/2006/relationships/hyperlink" Target="result/&#12497;&#12527;&#12503;&#12525;2020%20-%20&#25237;&#29699;&#35299;&#26512;%20-%202020-08-29%2015-58-43-04_ball.txt" TargetMode="External"/><Relationship Id="rId2997" Type="http://schemas.openxmlformats.org/officeDocument/2006/relationships/hyperlink" Target="out/&#12497;&#12527;&#12503;&#12525;2020%20-%20&#25237;&#29699;&#35299;&#26512;%20-%202020-09-27%2012-11-30-01_out.mp4" TargetMode="External"/><Relationship Id="rId3536" Type="http://schemas.openxmlformats.org/officeDocument/2006/relationships/hyperlink" Target="result/&#12497;&#12527;&#12503;&#12525;2020%20-%20&#25237;&#29699;&#35299;&#26512;%20-%202020-10-04%2012-37-58-01_ball.txt" TargetMode="External"/><Relationship Id="rId664" Type="http://schemas.openxmlformats.org/officeDocument/2006/relationships/hyperlink" Target="result/&#12497;&#12527;&#12503;&#12525;2020%20-%20&#25237;&#29699;&#35299;&#26512;%20-%202020-08-23%2016-09-58-03_ball.txt" TargetMode="External"/><Relationship Id="rId871" Type="http://schemas.openxmlformats.org/officeDocument/2006/relationships/hyperlink" Target="out/&#12497;&#12527;&#12503;&#12525;2020%20-%20&#25237;&#29699;&#35299;&#26512;%20-%202020-08-23%2016-30-55-07_out.mp4" TargetMode="External"/><Relationship Id="rId969" Type="http://schemas.openxmlformats.org/officeDocument/2006/relationships/hyperlink" Target="out/&#12497;&#12527;&#12503;&#12525;2020%20-%20&#25237;&#29699;&#35299;&#26512;%20-%202020-08-24%2011-24-36-07_out.mp4" TargetMode="External"/><Relationship Id="rId1599" Type="http://schemas.openxmlformats.org/officeDocument/2006/relationships/hyperlink" Target="out/&#12497;&#12527;&#12503;&#12525;2020%20-%20&#25237;&#29699;&#35299;&#26512;%20-%202020-08-24%2012-50-30-06_out.mp4" TargetMode="External"/><Relationship Id="rId2345" Type="http://schemas.openxmlformats.org/officeDocument/2006/relationships/hyperlink" Target="out/&#12497;&#12527;&#12503;&#12525;2020%20-%20&#25237;&#29699;&#35299;&#26512;%20-%202020-08-29%2009-44-23-02_out.mp4" TargetMode="External"/><Relationship Id="rId2552" Type="http://schemas.openxmlformats.org/officeDocument/2006/relationships/hyperlink" Target="result/&#12497;&#12527;&#12503;&#12525;2020%20-%20&#25237;&#29699;&#35299;&#26512;%20-%202020-08-29%2015-50-19-04_ball.txt" TargetMode="External"/><Relationship Id="rId3603" Type="http://schemas.openxmlformats.org/officeDocument/2006/relationships/hyperlink" Target="out/&#12497;&#12527;&#12503;&#12525;2020%20-%20&#25237;&#29699;&#35299;&#26512;%20-%202020-10-23%2021-41-59-06_out.mp4" TargetMode="External"/><Relationship Id="rId317" Type="http://schemas.openxmlformats.org/officeDocument/2006/relationships/hyperlink" Target="out/&#12497;&#12527;&#12503;&#12525;2020%20-%20&#25237;&#29699;&#35299;&#26512;%20-%202020-08-23%2014-22-38-08_out.mp4" TargetMode="External"/><Relationship Id="rId524" Type="http://schemas.openxmlformats.org/officeDocument/2006/relationships/hyperlink" Target="result/&#12497;&#12527;&#12503;&#12525;2020%20-%20&#25237;&#29699;&#35299;&#26512;%20-%202020-08-23%2015-54-48-02_ball.txt" TargetMode="External"/><Relationship Id="rId731" Type="http://schemas.openxmlformats.org/officeDocument/2006/relationships/hyperlink" Target="out/&#12497;&#12527;&#12503;&#12525;2020%20-%20&#25237;&#29699;&#35299;&#26512;%20-%202020-08-23%2016-13-55-07_out.mp4" TargetMode="External"/><Relationship Id="rId1154" Type="http://schemas.openxmlformats.org/officeDocument/2006/relationships/hyperlink" Target="result/&#12497;&#12527;&#12503;&#12525;2020%20-%20&#25237;&#29699;&#35299;&#26512;%20-%202020-08-24%2012-10-03-00_ball.txt" TargetMode="External"/><Relationship Id="rId1361" Type="http://schemas.openxmlformats.org/officeDocument/2006/relationships/hyperlink" Target="out/&#12497;&#12527;&#12503;&#12525;2020%20-%20&#25237;&#29699;&#35299;&#26512;%20-%202020-08-24%2012-33-48-02_out.mp4" TargetMode="External"/><Relationship Id="rId1459" Type="http://schemas.openxmlformats.org/officeDocument/2006/relationships/hyperlink" Target="out/&#12497;&#12527;&#12503;&#12525;2020%20-%20&#25237;&#29699;&#35299;&#26512;%20-%202020-08-24%2012-41-25-01_out.mp4" TargetMode="External"/><Relationship Id="rId2205" Type="http://schemas.openxmlformats.org/officeDocument/2006/relationships/hyperlink" Target="out/&#12497;&#12527;&#12503;&#12525;2020%20-%20&#25237;&#29699;&#35299;&#26512;%20-%202020-08-28%2022-34-32-01_out.mp4" TargetMode="External"/><Relationship Id="rId2412" Type="http://schemas.openxmlformats.org/officeDocument/2006/relationships/hyperlink" Target="result/&#12497;&#12527;&#12503;&#12525;2020%20-%20&#25237;&#29699;&#35299;&#26512;%20-%202020-08-29%2009-49-52-05_ball.txt" TargetMode="External"/><Relationship Id="rId2857" Type="http://schemas.openxmlformats.org/officeDocument/2006/relationships/hyperlink" Target="out/&#12497;&#12527;&#12503;&#12525;2020%20-%20&#25237;&#29699;&#35299;&#26512;%20-%202020-09-15%2023-15-41-06_out.mp4" TargetMode="External"/><Relationship Id="rId98" Type="http://schemas.openxmlformats.org/officeDocument/2006/relationships/hyperlink" Target="result/&#12497;&#12527;&#12503;&#12525;2020%20-%20&#25237;&#29699;&#35299;&#26512;%20-%202020-08-23%2011-13-59-08_ball.txt" TargetMode="External"/><Relationship Id="rId829" Type="http://schemas.openxmlformats.org/officeDocument/2006/relationships/hyperlink" Target="out/&#12497;&#12527;&#12503;&#12525;2020%20-%20&#25237;&#29699;&#35299;&#26512;%20-%202020-08-23%2016-28-07-06_out.mp4" TargetMode="External"/><Relationship Id="rId1014" Type="http://schemas.openxmlformats.org/officeDocument/2006/relationships/hyperlink" Target="result/&#12497;&#12527;&#12503;&#12525;2020%20-%20&#25237;&#29699;&#35299;&#26512;%20-%202020-08-24%2012-01-04-01_ball.txt" TargetMode="External"/><Relationship Id="rId1221" Type="http://schemas.openxmlformats.org/officeDocument/2006/relationships/hyperlink" Target="out/&#12497;&#12527;&#12503;&#12525;2020%20-%20&#25237;&#29699;&#35299;&#26512;%20-%202020-08-24%2012-21-33-01_out.mp4" TargetMode="External"/><Relationship Id="rId1666" Type="http://schemas.openxmlformats.org/officeDocument/2006/relationships/hyperlink" Target="result/&#12497;&#12527;&#12503;&#12525;2020%20-%20&#25237;&#29699;&#35299;&#26512;%20-%202020-08-24%2012-55-39-09_ball.txt" TargetMode="External"/><Relationship Id="rId1873" Type="http://schemas.openxmlformats.org/officeDocument/2006/relationships/hyperlink" Target="out/&#12497;&#12527;&#12503;&#12525;2020%20-%20&#25237;&#29699;&#35299;&#26512;%20-%202020-08-24%2013-20-06-02_out.mp4" TargetMode="External"/><Relationship Id="rId2717" Type="http://schemas.openxmlformats.org/officeDocument/2006/relationships/hyperlink" Target="out/&#12497;&#12527;&#12503;&#12525;2020%20-%20&#25237;&#29699;&#35299;&#26512;%20-%202020-08-29%2016-00-15-07_out.mp4" TargetMode="External"/><Relationship Id="rId2924" Type="http://schemas.openxmlformats.org/officeDocument/2006/relationships/hyperlink" Target="result/&#12497;&#12527;&#12503;&#12525;2020%20-%20&#25237;&#29699;&#35299;&#26512;%20-%202020-09-15%2023-20-06-07_ball.txt" TargetMode="External"/><Relationship Id="rId1319" Type="http://schemas.openxmlformats.org/officeDocument/2006/relationships/hyperlink" Target="out/&#12497;&#12527;&#12503;&#12525;2020%20-%20&#25237;&#29699;&#35299;&#26512;%20-%202020-08-24%2012-28-05-01_out.mp4" TargetMode="External"/><Relationship Id="rId1526" Type="http://schemas.openxmlformats.org/officeDocument/2006/relationships/hyperlink" Target="result/&#12497;&#12527;&#12503;&#12525;2020%20-%20&#25237;&#29699;&#35299;&#26512;%20-%202020-08-24%2012-46-03-01_ball.txt" TargetMode="External"/><Relationship Id="rId1733" Type="http://schemas.openxmlformats.org/officeDocument/2006/relationships/hyperlink" Target="out/&#12497;&#12527;&#12503;&#12525;2020%20-%20&#25237;&#29699;&#35299;&#26512;%20-%202020-08-24%2013-03-51-04_out.mp4" TargetMode="External"/><Relationship Id="rId1940" Type="http://schemas.openxmlformats.org/officeDocument/2006/relationships/hyperlink" Target="result/&#12497;&#12527;&#12503;&#12525;2020%20-%20&#25237;&#29699;&#35299;&#26512;%20-%202020-08-26%2021-19-02-08_ball.txt" TargetMode="External"/><Relationship Id="rId3186" Type="http://schemas.openxmlformats.org/officeDocument/2006/relationships/hyperlink" Target="result/&#12497;&#12527;&#12503;&#12525;2020%20-%20&#25237;&#29699;&#35299;&#26512;%20-%202020-09-28%2022-44-58-05_ball.txt" TargetMode="External"/><Relationship Id="rId3393" Type="http://schemas.openxmlformats.org/officeDocument/2006/relationships/hyperlink" Target="out/&#12497;&#12527;&#12503;&#12525;2020%20-%20&#25237;&#29699;&#35299;&#26512;%20-%202020-10-04%2012-24-00-00_out.mp4" TargetMode="External"/><Relationship Id="rId25" Type="http://schemas.openxmlformats.org/officeDocument/2006/relationships/hyperlink" Target="out/&#12497;&#12527;&#12503;&#12525;2020%20-%20&#25237;&#29699;&#35299;&#26512;%20-%202020-08-23%2011-10-26-02_out.mp4" TargetMode="External"/><Relationship Id="rId1800" Type="http://schemas.openxmlformats.org/officeDocument/2006/relationships/hyperlink" Target="result/&#12497;&#12527;&#12503;&#12525;2020%20-%20&#25237;&#29699;&#35299;&#26512;%20-%202020-08-24%2013-09-18-07_ball.txt" TargetMode="External"/><Relationship Id="rId3046" Type="http://schemas.openxmlformats.org/officeDocument/2006/relationships/hyperlink" Target="result/&#12497;&#12527;&#12503;&#12525;2020%20-%20&#25237;&#29699;&#35299;&#26512;%20-%202020-09-27%2012-14-14-05_ball.txt" TargetMode="External"/><Relationship Id="rId3253" Type="http://schemas.openxmlformats.org/officeDocument/2006/relationships/hyperlink" Target="out/&#12497;&#12527;&#12503;&#12525;2020%20-%20&#25237;&#29699;&#35299;&#26512;%20-%202020-09-28%2022-48-45-09_out.mp4" TargetMode="External"/><Relationship Id="rId3460" Type="http://schemas.openxmlformats.org/officeDocument/2006/relationships/hyperlink" Target="result/&#12497;&#12527;&#12503;&#12525;2020%20-%20&#25237;&#29699;&#35299;&#26512;%20-%202020-10-04%2012-29-40-03_ball.txt" TargetMode="External"/><Relationship Id="rId3698" Type="http://schemas.openxmlformats.org/officeDocument/2006/relationships/hyperlink" Target="result/&#12497;&#12527;&#12503;&#12525;2020%20-%20&#25237;&#29699;&#35299;&#26512;%20-%202020-10-23%2021-54-50-03_ball.txt" TargetMode="External"/><Relationship Id="rId174" Type="http://schemas.openxmlformats.org/officeDocument/2006/relationships/hyperlink" Target="result/&#12497;&#12527;&#12503;&#12525;2020%20-%20&#25237;&#29699;&#35299;&#26512;%20-%202020-08-23%2014-04-47-06_ball.txt" TargetMode="External"/><Relationship Id="rId381" Type="http://schemas.openxmlformats.org/officeDocument/2006/relationships/hyperlink" Target="out/&#12497;&#12527;&#12503;&#12525;2020%20-%20&#25237;&#29699;&#35299;&#26512;%20-%202020-08-23%2014-27-07-01_out.mp4" TargetMode="External"/><Relationship Id="rId2062" Type="http://schemas.openxmlformats.org/officeDocument/2006/relationships/hyperlink" Target="result/&#12497;&#12527;&#12503;&#12525;2020%20-%20&#25237;&#29699;&#35299;&#26512;%20-%202020-08-27%2018-17-46-09_ball.txt" TargetMode="External"/><Relationship Id="rId3113" Type="http://schemas.openxmlformats.org/officeDocument/2006/relationships/hyperlink" Target="out/&#12497;&#12527;&#12503;&#12525;2020%20-%20&#25237;&#29699;&#35299;&#26512;%20-%202020-09-27%2012-18-28-09_out.mp4" TargetMode="External"/><Relationship Id="rId3558" Type="http://schemas.openxmlformats.org/officeDocument/2006/relationships/hyperlink" Target="result/&#12497;&#12527;&#12503;&#12525;2020%20-%20&#25237;&#29699;&#35299;&#26512;%20-%202020-10-04%2012-38-58-03_ball.txt" TargetMode="External"/><Relationship Id="rId241" Type="http://schemas.openxmlformats.org/officeDocument/2006/relationships/hyperlink" Target="out/&#12497;&#12527;&#12503;&#12525;2020%20-%20&#25237;&#29699;&#35299;&#26512;%20-%202020-08-23%2014-18-29-00_out.mp4" TargetMode="External"/><Relationship Id="rId479" Type="http://schemas.openxmlformats.org/officeDocument/2006/relationships/hyperlink" Target="out/&#12497;&#12527;&#12503;&#12525;2020%20-%20&#25237;&#29699;&#35299;&#26512;%20-%202020-08-23%2015-52-13-00_out.mp4" TargetMode="External"/><Relationship Id="rId686" Type="http://schemas.openxmlformats.org/officeDocument/2006/relationships/hyperlink" Target="result/&#12497;&#12527;&#12503;&#12525;2020%20-%20&#25237;&#29699;&#35299;&#26512;%20-%202020-08-23%2016-11-33-04_ball.txt" TargetMode="External"/><Relationship Id="rId893" Type="http://schemas.openxmlformats.org/officeDocument/2006/relationships/hyperlink" Target="out/&#12497;&#12527;&#12503;&#12525;2020%20-%20&#25237;&#29699;&#35299;&#26512;%20-%202020-08-23%2016-32-07-08_out.mp4" TargetMode="External"/><Relationship Id="rId2367" Type="http://schemas.openxmlformats.org/officeDocument/2006/relationships/hyperlink" Target="out/&#12497;&#12527;&#12503;&#12525;2020%20-%20&#25237;&#29699;&#35299;&#26512;%20-%202020-08-29%2009-46-05-03_out.mp4" TargetMode="External"/><Relationship Id="rId2574" Type="http://schemas.openxmlformats.org/officeDocument/2006/relationships/hyperlink" Target="result/&#12497;&#12527;&#12503;&#12525;2020%20-%20&#25237;&#29699;&#35299;&#26512;%20-%202020-08-29%2015-51-26-05_ball.txt" TargetMode="External"/><Relationship Id="rId2781" Type="http://schemas.openxmlformats.org/officeDocument/2006/relationships/hyperlink" Target="out/&#12497;&#12527;&#12503;&#12525;2020%20-%20&#25237;&#29699;&#35299;&#26512;%20-%202020-09-08%2023-37-52-09_out.mp4" TargetMode="External"/><Relationship Id="rId3320" Type="http://schemas.openxmlformats.org/officeDocument/2006/relationships/hyperlink" Target="result/&#12497;&#12527;&#12503;&#12525;2020%20-%20&#25237;&#29699;&#35299;&#26512;%20-%202020-09-28%2022-53-54-02_ball.txt" TargetMode="External"/><Relationship Id="rId3418" Type="http://schemas.openxmlformats.org/officeDocument/2006/relationships/hyperlink" Target="result/&#12497;&#12527;&#12503;&#12525;2020%20-%20&#25237;&#29699;&#35299;&#26512;%20-%202020-10-04%2012-26-38-02_ball.txt" TargetMode="External"/><Relationship Id="rId3625" Type="http://schemas.openxmlformats.org/officeDocument/2006/relationships/hyperlink" Target="out\&#12497;&#12527;&#12503;&#12525;2020%20-%20&#25237;&#29699;&#35299;&#26512;%20-%202020-10-23%2021-43-52-07_out.mp4" TargetMode="External"/><Relationship Id="rId339" Type="http://schemas.openxmlformats.org/officeDocument/2006/relationships/hyperlink" Target="out/&#12497;&#12527;&#12503;&#12525;2020%20-%20&#25237;&#29699;&#35299;&#26512;%20-%202020-08-23%2014-24-49-00_out.mp4" TargetMode="External"/><Relationship Id="rId546" Type="http://schemas.openxmlformats.org/officeDocument/2006/relationships/hyperlink" Target="result/&#12497;&#12527;&#12503;&#12525;2020%20-%20&#25237;&#29699;&#35299;&#26512;%20-%202020-08-23%2015-56-09-04_ball.txt" TargetMode="External"/><Relationship Id="rId753" Type="http://schemas.openxmlformats.org/officeDocument/2006/relationships/hyperlink" Target="out/&#12497;&#12527;&#12503;&#12525;2020%20-%20&#25237;&#29699;&#35299;&#26512;%20-%202020-08-23%2016-15-07-08_out.mp4" TargetMode="External"/><Relationship Id="rId1176" Type="http://schemas.openxmlformats.org/officeDocument/2006/relationships/hyperlink" Target="result/&#12497;&#12527;&#12503;&#12525;2020%20-%20&#25237;&#29699;&#35299;&#26512;%20-%202020-08-24%2012-11-18-01_ball.txt" TargetMode="External"/><Relationship Id="rId1383" Type="http://schemas.openxmlformats.org/officeDocument/2006/relationships/hyperlink" Target="out/&#12497;&#12527;&#12503;&#12525;2020%20-%20&#25237;&#29699;&#35299;&#26512;%20-%202020-08-24%2012-35-33-03_out.mp4" TargetMode="External"/><Relationship Id="rId2227" Type="http://schemas.openxmlformats.org/officeDocument/2006/relationships/hyperlink" Target="out/&#12497;&#12527;&#12503;&#12525;2020%20-%20&#25237;&#29699;&#35299;&#26512;%20-%202020-08-28%2022-36-12-02_out.mp4" TargetMode="External"/><Relationship Id="rId2434" Type="http://schemas.openxmlformats.org/officeDocument/2006/relationships/hyperlink" Target="result/&#12497;&#12527;&#12503;&#12525;2020%20-%20&#25237;&#29699;&#35299;&#26512;%20-%202020-08-29%2015-42-43-06_ball.txt" TargetMode="External"/><Relationship Id="rId2879" Type="http://schemas.openxmlformats.org/officeDocument/2006/relationships/hyperlink" Target="out/&#12497;&#12527;&#12503;&#12525;2020%20-%20&#25237;&#29699;&#35299;&#26512;%20-%202020-09-15%2023-16-56-06_out.mp4" TargetMode="External"/><Relationship Id="rId101" Type="http://schemas.openxmlformats.org/officeDocument/2006/relationships/hyperlink" Target="out/&#12497;&#12527;&#12503;&#12525;2020%20-%20&#25237;&#29699;&#35299;&#26512;%20-%202020-08-23%2011-15-09-00_out.mp4" TargetMode="External"/><Relationship Id="rId406" Type="http://schemas.openxmlformats.org/officeDocument/2006/relationships/hyperlink" Target="result/&#12497;&#12527;&#12503;&#12525;2020%20-%20&#25237;&#29699;&#35299;&#26512;%20-%202020-08-23%2015-47-01-03_ball.txt" TargetMode="External"/><Relationship Id="rId960" Type="http://schemas.openxmlformats.org/officeDocument/2006/relationships/hyperlink" Target="result/&#12497;&#12527;&#12503;&#12525;2020%20-%20&#25237;&#29699;&#35299;&#26512;%20-%202020-08-24%2011-24-36-02_ball.txt" TargetMode="External"/><Relationship Id="rId1036" Type="http://schemas.openxmlformats.org/officeDocument/2006/relationships/hyperlink" Target="result/&#12497;&#12527;&#12503;&#12525;2020%20-%20&#25237;&#29699;&#35299;&#26512;%20-%202020-08-24%2012-02-12-03_ball.txt" TargetMode="External"/><Relationship Id="rId1243" Type="http://schemas.openxmlformats.org/officeDocument/2006/relationships/hyperlink" Target="out/&#12497;&#12527;&#12503;&#12525;2020%20-%20&#25237;&#29699;&#35299;&#26512;%20-%202020-08-24%2012-22-44-02_out.mp4" TargetMode="External"/><Relationship Id="rId1590" Type="http://schemas.openxmlformats.org/officeDocument/2006/relationships/hyperlink" Target="result/&#12497;&#12527;&#12503;&#12525;2020%20-%20&#25237;&#29699;&#35299;&#26512;%20-%202020-08-24%2012-50-30-01_ball.txt" TargetMode="External"/><Relationship Id="rId1688" Type="http://schemas.openxmlformats.org/officeDocument/2006/relationships/hyperlink" Target="result/&#12497;&#12527;&#12503;&#12525;2020%20-%20&#25237;&#29699;&#35299;&#26512;%20-%202020-08-24%2013-00-20-00_ball.txt" TargetMode="External"/><Relationship Id="rId1895" Type="http://schemas.openxmlformats.org/officeDocument/2006/relationships/hyperlink" Target="out/&#12497;&#12527;&#12503;&#12525;2020%20-%20&#25237;&#29699;&#35299;&#26512;%20-%202020-08-26%2021-15-29-03_out.mp4" TargetMode="External"/><Relationship Id="rId2641" Type="http://schemas.openxmlformats.org/officeDocument/2006/relationships/hyperlink" Target="out/&#12497;&#12527;&#12503;&#12525;2020%20-%20&#25237;&#29699;&#35299;&#26512;%20-%202020-08-29%2015-55-24-09_out.mp4" TargetMode="External"/><Relationship Id="rId2739" Type="http://schemas.openxmlformats.org/officeDocument/2006/relationships/hyperlink" Target="out/&#12497;&#12527;&#12503;&#12525;2020%20-%20&#25237;&#29699;&#35299;&#26512;%20-%202020-08-29%2016-01-23-08_out.mp4" TargetMode="External"/><Relationship Id="rId2946" Type="http://schemas.openxmlformats.org/officeDocument/2006/relationships/hyperlink" Target="result/&#12497;&#12527;&#12503;&#12525;2020%20-%20&#25237;&#29699;&#35299;&#26512;%20-%202020-09-15%2023-21-40-08_ball.txt" TargetMode="External"/><Relationship Id="rId613" Type="http://schemas.openxmlformats.org/officeDocument/2006/relationships/hyperlink" Target="out/&#12497;&#12527;&#12503;&#12525;2020%20-%20&#25237;&#29699;&#35299;&#26512;%20-%202020-08-23%2016-06-08-08_out.mp4" TargetMode="External"/><Relationship Id="rId820" Type="http://schemas.openxmlformats.org/officeDocument/2006/relationships/hyperlink" Target="result/&#12497;&#12527;&#12503;&#12525;2020%20-%20&#25237;&#29699;&#35299;&#26512;%20-%202020-08-23%2016-28-07-01_ball.txt" TargetMode="External"/><Relationship Id="rId918" Type="http://schemas.openxmlformats.org/officeDocument/2006/relationships/hyperlink" Target="result/&#12497;&#12527;&#12503;&#12525;2020%20-%20&#25237;&#29699;&#35299;&#26512;%20-%202020-08-24%2011-22-14-01_ball.txt" TargetMode="External"/><Relationship Id="rId1450" Type="http://schemas.openxmlformats.org/officeDocument/2006/relationships/hyperlink" Target="result/&#12497;&#12527;&#12503;&#12525;2020%20-%20&#25237;&#29699;&#35299;&#26512;%20-%202020-08-24%2012-39-57-06_ball.txt" TargetMode="External"/><Relationship Id="rId1548" Type="http://schemas.openxmlformats.org/officeDocument/2006/relationships/hyperlink" Target="result/&#12497;&#12527;&#12503;&#12525;2020%20-%20&#25237;&#29699;&#35299;&#26512;%20-%202020-08-24%2012-46-03-15_ball.txt" TargetMode="External"/><Relationship Id="rId1755" Type="http://schemas.openxmlformats.org/officeDocument/2006/relationships/hyperlink" Target="out/&#12497;&#12527;&#12503;&#12525;2020%20-%20&#25237;&#29699;&#35299;&#26512;%20-%202020-08-24%2013-05-36-05_out.mp4" TargetMode="External"/><Relationship Id="rId2501" Type="http://schemas.openxmlformats.org/officeDocument/2006/relationships/hyperlink" Target="out/&#12497;&#12527;&#12503;&#12525;2020%20-%20&#25237;&#29699;&#35299;&#26512;%20-%202020-08-29%2015-46-34-09_out.mp4" TargetMode="External"/><Relationship Id="rId1103" Type="http://schemas.openxmlformats.org/officeDocument/2006/relationships/hyperlink" Target="out/&#12497;&#12527;&#12503;&#12525;2020%20-%20&#25237;&#29699;&#35299;&#26512;%20-%202020-08-24%2012-06-16-07_out.mp4" TargetMode="External"/><Relationship Id="rId1310" Type="http://schemas.openxmlformats.org/officeDocument/2006/relationships/hyperlink" Target="result/&#12497;&#12527;&#12503;&#12525;2020%20-%20&#25237;&#29699;&#35299;&#26512;%20-%202020-08-24%2012-26-53-05_ball.txt" TargetMode="External"/><Relationship Id="rId1408" Type="http://schemas.openxmlformats.org/officeDocument/2006/relationships/hyperlink" Target="result/&#12497;&#12527;&#12503;&#12525;2020%20-%20&#25237;&#29699;&#35299;&#26512;%20-%202020-08-24%2012-36-56-05_ball.txt" TargetMode="External"/><Relationship Id="rId1962" Type="http://schemas.openxmlformats.org/officeDocument/2006/relationships/hyperlink" Target="result/&#12497;&#12527;&#12503;&#12525;2020%20-%20&#25237;&#29699;&#35299;&#26512;%20-%202020-08-26%2021-20-35-09_ball.txt" TargetMode="External"/><Relationship Id="rId2806" Type="http://schemas.openxmlformats.org/officeDocument/2006/relationships/hyperlink" Target="result/&#12497;&#12527;&#12503;&#12525;2020%20-%20&#25237;&#29699;&#35299;&#26512;%20-%202020-09-15%2023-12-43-01_ball.txt" TargetMode="External"/><Relationship Id="rId47" Type="http://schemas.openxmlformats.org/officeDocument/2006/relationships/hyperlink" Target="out/&#12497;&#12527;&#12503;&#12525;2020%20-%20&#25237;&#29699;&#35299;&#26512;%20-%202020-08-23%2011-11-35-03_out.mp4" TargetMode="External"/><Relationship Id="rId1615" Type="http://schemas.openxmlformats.org/officeDocument/2006/relationships/hyperlink" Target="out/&#12497;&#12527;&#12503;&#12525;2020%20-%20&#25237;&#29699;&#35299;&#26512;%20-%202020-08-24%2012-52-05-04_out.mp4" TargetMode="External"/><Relationship Id="rId1822" Type="http://schemas.openxmlformats.org/officeDocument/2006/relationships/hyperlink" Target="result/&#12497;&#12527;&#12503;&#12525;2020%20-%20&#25237;&#29699;&#35299;&#26512;%20-%202020-08-24%2013-14-19-05_ball.txt" TargetMode="External"/><Relationship Id="rId3068" Type="http://schemas.openxmlformats.org/officeDocument/2006/relationships/hyperlink" Target="result/&#12497;&#12527;&#12503;&#12525;2020%20-%20&#25237;&#29699;&#35299;&#26512;%20-%202020-09-27%2012-15-46-06_ball.txt" TargetMode="External"/><Relationship Id="rId3275" Type="http://schemas.openxmlformats.org/officeDocument/2006/relationships/hyperlink" Target="out/&#12497;&#12527;&#12503;&#12525;2020%20-%20&#25237;&#29699;&#35299;&#26512;%20-%202020-09-28%2022-51-15-00_out.mp4" TargetMode="External"/><Relationship Id="rId3482" Type="http://schemas.openxmlformats.org/officeDocument/2006/relationships/hyperlink" Target="result/&#12497;&#12527;&#12503;&#12525;2020%20-%20&#25237;&#29699;&#35299;&#26512;%20-%202020-10-04%2012-31-02-04_ball.txt" TargetMode="External"/><Relationship Id="rId196" Type="http://schemas.openxmlformats.org/officeDocument/2006/relationships/hyperlink" Target="result/&#12497;&#12527;&#12503;&#12525;2020%20-%20&#25237;&#29699;&#35299;&#26512;%20-%202020-08-23%2014-05-50-07_ball.txt" TargetMode="External"/><Relationship Id="rId2084" Type="http://schemas.openxmlformats.org/officeDocument/2006/relationships/hyperlink" Target="result/&#12497;&#12527;&#12503;&#12525;2020%20-%20&#25237;&#29699;&#35299;&#26512;%20-%202020-08-27%2018-21-04-00_ball.txt" TargetMode="External"/><Relationship Id="rId2291" Type="http://schemas.openxmlformats.org/officeDocument/2006/relationships/hyperlink" Target="out/&#12497;&#12527;&#12503;&#12525;2020%20-%20&#25237;&#29699;&#35299;&#26512;%20-%202020-08-29%2009-39-15-04_out.mp4" TargetMode="External"/><Relationship Id="rId3135" Type="http://schemas.openxmlformats.org/officeDocument/2006/relationships/hyperlink" Target="out/&#12497;&#12527;&#12503;&#12525;2020%20-%20&#25237;&#29699;&#35299;&#26512;%20-%202020-09-28%2022-42-08-00_out.mp4" TargetMode="External"/><Relationship Id="rId3342" Type="http://schemas.openxmlformats.org/officeDocument/2006/relationships/hyperlink" Target="result/&#12497;&#12527;&#12503;&#12525;2020%20-%20&#25237;&#29699;&#35299;&#26512;%20-%202020-09-28%2022-55-36-03_ball.txt" TargetMode="External"/><Relationship Id="rId263" Type="http://schemas.openxmlformats.org/officeDocument/2006/relationships/hyperlink" Target="out/&#12497;&#12527;&#12503;&#12525;2020%20-%20&#25237;&#29699;&#35299;&#26512;%20-%202020-08-23%2014-19-33-01_out.mp4" TargetMode="External"/><Relationship Id="rId470" Type="http://schemas.openxmlformats.org/officeDocument/2006/relationships/hyperlink" Target="result/&#12497;&#12527;&#12503;&#12525;2020%20-%20&#25237;&#29699;&#35299;&#26512;%20-%202020-08-23%2015-51-08-05_ball.txt" TargetMode="External"/><Relationship Id="rId2151" Type="http://schemas.openxmlformats.org/officeDocument/2006/relationships/hyperlink" Target="out/&#12497;&#12527;&#12503;&#12525;2020%20-%20&#25237;&#29699;&#35299;&#26512;%20-%202020-08-27%2018-26-47-04_out.mp4" TargetMode="External"/><Relationship Id="rId2389" Type="http://schemas.openxmlformats.org/officeDocument/2006/relationships/hyperlink" Target="out/&#12497;&#12527;&#12503;&#12525;2020%20-%20&#25237;&#29699;&#35299;&#26512;%20-%202020-08-29%2009-48-04-04_out.mp4" TargetMode="External"/><Relationship Id="rId2596" Type="http://schemas.openxmlformats.org/officeDocument/2006/relationships/hyperlink" Target="result/&#12497;&#12527;&#12503;&#12525;2020%20-%20&#25237;&#29699;&#35299;&#26512;%20-%202020-08-29%2015-52-32-06_ball.txt" TargetMode="External"/><Relationship Id="rId3202" Type="http://schemas.openxmlformats.org/officeDocument/2006/relationships/hyperlink" Target="result/&#12497;&#12527;&#12503;&#12525;2020%20-%20&#25237;&#29699;&#35299;&#26512;%20-%202020-09-28%2022-46-07-03_ball.txt" TargetMode="External"/><Relationship Id="rId3647" Type="http://schemas.openxmlformats.org/officeDocument/2006/relationships/hyperlink" Target="out/&#12497;&#12527;&#12503;&#12525;2020%20-%20&#25237;&#29699;&#35299;&#26512;%20-%202020-10-23%2021-45-41-08_out.mp4" TargetMode="External"/><Relationship Id="rId123" Type="http://schemas.openxmlformats.org/officeDocument/2006/relationships/hyperlink" Target="out/&#12497;&#12527;&#12503;&#12525;2020%20-%20&#25237;&#29699;&#35299;&#26512;%20-%202020-08-23%2011-16-20-01_out.mp4" TargetMode="External"/><Relationship Id="rId330" Type="http://schemas.openxmlformats.org/officeDocument/2006/relationships/hyperlink" Target="result/&#12497;&#12527;&#12503;&#12525;2020%20-%20&#25237;&#29699;&#35299;&#26512;%20-%202020-08-23%2014-23-42-05_ball.txt" TargetMode="External"/><Relationship Id="rId568" Type="http://schemas.openxmlformats.org/officeDocument/2006/relationships/hyperlink" Target="result/&#12497;&#12527;&#12503;&#12525;2020%20-%20&#25237;&#29699;&#35299;&#26512;%20-%202020-08-23%2016-03-31-05_ball.txt" TargetMode="External"/><Relationship Id="rId775" Type="http://schemas.openxmlformats.org/officeDocument/2006/relationships/hyperlink" Target="out/&#12497;&#12527;&#12503;&#12525;2020%20-%20&#25237;&#29699;&#35299;&#26512;%20-%202020-08-23%2016-24-41-09_out.mp4" TargetMode="External"/><Relationship Id="rId982" Type="http://schemas.openxmlformats.org/officeDocument/2006/relationships/hyperlink" Target="result/&#12497;&#12527;&#12503;&#12525;2020%20-%20&#25237;&#29699;&#35299;&#26512;%20-%202020-08-24%2011-25-48-03_ball.txt" TargetMode="External"/><Relationship Id="rId1198" Type="http://schemas.openxmlformats.org/officeDocument/2006/relationships/hyperlink" Target="result/&#12497;&#12527;&#12503;&#12525;2020%20-%20&#25237;&#29699;&#35299;&#26512;%20-%202020-08-24%2012-11-18-13_ball.txt" TargetMode="External"/><Relationship Id="rId2011" Type="http://schemas.openxmlformats.org/officeDocument/2006/relationships/hyperlink" Target="out/&#12497;&#12527;&#12503;&#12525;2020%20-%20&#25237;&#29699;&#35299;&#26512;%20-%202020-08-27%2018-14-40-04_out.mp4" TargetMode="External"/><Relationship Id="rId2249" Type="http://schemas.openxmlformats.org/officeDocument/2006/relationships/hyperlink" Target="out/&#12497;&#12527;&#12503;&#12525;2020%20-%20&#25237;&#29699;&#35299;&#26512;%20-%202020-08-28%2022-37-55-03_out.mp4" TargetMode="External"/><Relationship Id="rId2456" Type="http://schemas.openxmlformats.org/officeDocument/2006/relationships/hyperlink" Target="result/&#12497;&#12527;&#12503;&#12525;2020%20-%20&#25237;&#29699;&#35299;&#26512;%20-%202020-08-29%2015-44-12-07_ball.txt" TargetMode="External"/><Relationship Id="rId2663" Type="http://schemas.openxmlformats.org/officeDocument/2006/relationships/hyperlink" Target="out/&#12497;&#12527;&#12503;&#12525;2020%20-%20&#25237;&#29699;&#35299;&#26512;%20-%202020-08-29%2015-57-36-00_out.mp4" TargetMode="External"/><Relationship Id="rId2870" Type="http://schemas.openxmlformats.org/officeDocument/2006/relationships/hyperlink" Target="result/&#12497;&#12527;&#12503;&#12525;2020%20-%20&#25237;&#29699;&#35299;&#26512;%20-%202020-09-15%2023-16-56-01_ball.txt" TargetMode="External"/><Relationship Id="rId3507" Type="http://schemas.openxmlformats.org/officeDocument/2006/relationships/hyperlink" Target="out/&#12497;&#12527;&#12503;&#12525;2020%20-%20&#25237;&#29699;&#35299;&#26512;%20-%202020-10-04%2012-33-15-07_out.mp4" TargetMode="External"/><Relationship Id="rId428" Type="http://schemas.openxmlformats.org/officeDocument/2006/relationships/hyperlink" Target="result/&#12497;&#12527;&#12503;&#12525;2020%20-%20&#25237;&#29699;&#35299;&#26512;%20-%202020-08-23%2015-48-07-04_ball.txt" TargetMode="External"/><Relationship Id="rId635" Type="http://schemas.openxmlformats.org/officeDocument/2006/relationships/hyperlink" Target="out/&#12497;&#12527;&#12503;&#12525;2020%20-%20&#25237;&#29699;&#35299;&#26512;%20-%202020-08-23%2016-07-35-09_out.mp4" TargetMode="External"/><Relationship Id="rId842" Type="http://schemas.openxmlformats.org/officeDocument/2006/relationships/hyperlink" Target="result/&#12497;&#12527;&#12503;&#12525;2020%20-%20&#25237;&#29699;&#35299;&#26512;%20-%202020-08-23%2016-29-37-02_ball.txt" TargetMode="External"/><Relationship Id="rId1058" Type="http://schemas.openxmlformats.org/officeDocument/2006/relationships/hyperlink" Target="result/&#12497;&#12527;&#12503;&#12525;2020%20-%20&#25237;&#29699;&#35299;&#26512;%20-%202020-08-24%2012-03-33-04_ball.txt" TargetMode="External"/><Relationship Id="rId1265" Type="http://schemas.openxmlformats.org/officeDocument/2006/relationships/hyperlink" Target="out/&#12497;&#12527;&#12503;&#12525;2020%20-%20&#25237;&#29699;&#35299;&#26512;%20-%202020-08-24%2012-24-03-03_out.mp4" TargetMode="External"/><Relationship Id="rId1472" Type="http://schemas.openxmlformats.org/officeDocument/2006/relationships/hyperlink" Target="result/&#12497;&#12527;&#12503;&#12525;2020%20-%20&#25237;&#29699;&#35299;&#26512;%20-%202020-08-24%2012-41-25-07_ball.txt" TargetMode="External"/><Relationship Id="rId2109" Type="http://schemas.openxmlformats.org/officeDocument/2006/relationships/hyperlink" Target="out/&#12497;&#12527;&#12503;&#12525;2020%20-%20&#25237;&#29699;&#35299;&#26512;%20-%202020-08-27%2018-22-42-03_out.mp4" TargetMode="External"/><Relationship Id="rId2316" Type="http://schemas.openxmlformats.org/officeDocument/2006/relationships/hyperlink" Target="result/&#12497;&#12527;&#12503;&#12525;2020%20-%20&#25237;&#29699;&#35299;&#26512;%20-%202020-08-29%2009-41-06-06_ball.txt" TargetMode="External"/><Relationship Id="rId2523" Type="http://schemas.openxmlformats.org/officeDocument/2006/relationships/hyperlink" Target="out/&#12497;&#12527;&#12503;&#12525;2020%20-%20&#25237;&#29699;&#35299;&#26512;%20-%202020-08-29%2015-49-13-00_out.mp4" TargetMode="External"/><Relationship Id="rId2730" Type="http://schemas.openxmlformats.org/officeDocument/2006/relationships/hyperlink" Target="result/&#12497;&#12527;&#12503;&#12525;2020%20-%20&#25237;&#29699;&#35299;&#26512;%20-%202020-08-29%2016-01-23-03_ball.txt" TargetMode="External"/><Relationship Id="rId2968" Type="http://schemas.openxmlformats.org/officeDocument/2006/relationships/hyperlink" Target="result/&#12497;&#12527;&#12503;&#12525;2020%20-%20&#25237;&#29699;&#35299;&#26512;%20-%202020-09-15%2023-22-58-05_ball.txt" TargetMode="External"/><Relationship Id="rId702" Type="http://schemas.openxmlformats.org/officeDocument/2006/relationships/hyperlink" Target="result/&#12497;&#12527;&#12503;&#12525;2020%20-%20&#25237;&#29699;&#35299;&#26512;%20-%202020-08-23%2016-12-41-02_ball.txt" TargetMode="External"/><Relationship Id="rId1125" Type="http://schemas.openxmlformats.org/officeDocument/2006/relationships/hyperlink" Target="out/&#12497;&#12527;&#12503;&#12525;2020%20-%20&#25237;&#29699;&#35299;&#26512;%20-%202020-08-24%2012-07-26-08_out.mp4" TargetMode="External"/><Relationship Id="rId1332" Type="http://schemas.openxmlformats.org/officeDocument/2006/relationships/hyperlink" Target="result/&#12497;&#12527;&#12503;&#12525;2020%20-%20&#25237;&#29699;&#35299;&#26512;%20-%202020-08-24%2012-28-05-07_ball.txt" TargetMode="External"/><Relationship Id="rId1777" Type="http://schemas.openxmlformats.org/officeDocument/2006/relationships/hyperlink" Target="out/&#12497;&#12527;&#12503;&#12525;2020%20-%20&#25237;&#29699;&#35299;&#26512;%20-%202020-08-24%2013-07-27-05_out.mp4" TargetMode="External"/><Relationship Id="rId1984" Type="http://schemas.openxmlformats.org/officeDocument/2006/relationships/hyperlink" Target="result/&#12497;&#12527;&#12503;&#12525;2020%20-%20&#25237;&#29699;&#35299;&#26512;%20-%202020-08-26%2021-35-18-00_ball.txt" TargetMode="External"/><Relationship Id="rId2828" Type="http://schemas.openxmlformats.org/officeDocument/2006/relationships/hyperlink" Target="result/&#12497;&#12527;&#12503;&#12525;2020%20-%20&#25237;&#29699;&#35299;&#26512;%20-%202020-09-15%2023-13-52-01_ball.txt" TargetMode="External"/><Relationship Id="rId69" Type="http://schemas.openxmlformats.org/officeDocument/2006/relationships/hyperlink" Target="out/&#12497;&#12527;&#12503;&#12525;2020%20-%20&#25237;&#29699;&#35299;&#26512;%20-%202020-08-23%2011-12-45-04_out.mp4" TargetMode="External"/><Relationship Id="rId1637" Type="http://schemas.openxmlformats.org/officeDocument/2006/relationships/hyperlink" Target="out/&#12497;&#12527;&#12503;&#12525;2020%20-%20&#25237;&#29699;&#35299;&#26512;%20-%202020-08-24%2012-53-43-05_out.mp4" TargetMode="External"/><Relationship Id="rId1844" Type="http://schemas.openxmlformats.org/officeDocument/2006/relationships/hyperlink" Target="result/&#12497;&#12527;&#12503;&#12525;2020%20-%20&#25237;&#29699;&#35299;&#26512;%20-%202020-08-24%2013-16-19-06_ball.txt" TargetMode="External"/><Relationship Id="rId3297" Type="http://schemas.openxmlformats.org/officeDocument/2006/relationships/hyperlink" Target="out/&#12497;&#12527;&#12503;&#12525;2020%20-%20&#25237;&#29699;&#35299;&#26512;%20-%202020-09-28%2022-52-46-01_out.mp4" TargetMode="External"/><Relationship Id="rId1704" Type="http://schemas.openxmlformats.org/officeDocument/2006/relationships/hyperlink" Target="result/&#12497;&#12527;&#12503;&#12525;2020%20-%20&#25237;&#29699;&#35299;&#26512;%20-%202020-08-24%2013-00-20-08_ball.txt" TargetMode="External"/><Relationship Id="rId3157" Type="http://schemas.openxmlformats.org/officeDocument/2006/relationships/hyperlink" Target="out/&#12497;&#12527;&#12503;&#12525;2020%20-%20&#25237;&#29699;&#35299;&#26512;%20-%202020-09-28%2022-43-20-01_out.mp4" TargetMode="External"/><Relationship Id="rId285" Type="http://schemas.openxmlformats.org/officeDocument/2006/relationships/hyperlink" Target="out/&#12497;&#12527;&#12503;&#12525;2020%20-%20&#25237;&#29699;&#35299;&#26512;%20-%202020-08-23%2014-21-04-02_out.mp4" TargetMode="External"/><Relationship Id="rId1911" Type="http://schemas.openxmlformats.org/officeDocument/2006/relationships/hyperlink" Target="out/&#12497;&#12527;&#12503;&#12525;2020%20-%20&#25237;&#29699;&#35299;&#26512;%20-%202020-08-26%2021-17-48-01_out.mp4" TargetMode="External"/><Relationship Id="rId3364" Type="http://schemas.openxmlformats.org/officeDocument/2006/relationships/hyperlink" Target="result/&#12497;&#12527;&#12503;&#12525;2020%20-%20&#25237;&#29699;&#35299;&#26512;%20-%202020-09-28%2022-56-38-05_ball.txt" TargetMode="External"/><Relationship Id="rId3571" Type="http://schemas.openxmlformats.org/officeDocument/2006/relationships/hyperlink" Target="out\&#12497;&#12527;&#12503;&#12525;2020%20-%20&#25237;&#29699;&#35299;&#26512;%20-%202020-10-23%2021-40-21-00_out.mp4" TargetMode="External"/><Relationship Id="rId3669" Type="http://schemas.openxmlformats.org/officeDocument/2006/relationships/hyperlink" Target="out/&#12497;&#12527;&#12503;&#12525;2020%20-%20&#25237;&#29699;&#35299;&#26512;%20-%202020-10-23%2021-47-23-09_out.mp4" TargetMode="External"/><Relationship Id="rId492" Type="http://schemas.openxmlformats.org/officeDocument/2006/relationships/hyperlink" Target="result/&#12497;&#12527;&#12503;&#12525;2020%20-%20&#25237;&#29699;&#35299;&#26512;%20-%202020-08-23%2015-52-13-06_ball.txt" TargetMode="External"/><Relationship Id="rId797" Type="http://schemas.openxmlformats.org/officeDocument/2006/relationships/hyperlink" Target="out/&#12497;&#12527;&#12503;&#12525;2020%20-%20&#25237;&#29699;&#35299;&#26512;%20-%202020-08-23%2016-26-58-00_out.mp4" TargetMode="External"/><Relationship Id="rId2173" Type="http://schemas.openxmlformats.org/officeDocument/2006/relationships/hyperlink" Target="out/&#12497;&#12527;&#12503;&#12525;2020%20-%20&#25237;&#29699;&#35299;&#26512;%20-%202020-08-28%2022-31-31-05_out.mp4" TargetMode="External"/><Relationship Id="rId2380" Type="http://schemas.openxmlformats.org/officeDocument/2006/relationships/hyperlink" Target="result/&#12497;&#12527;&#12503;&#12525;2020%20-%20&#25237;&#29699;&#35299;&#26512;%20-%202020-08-29%2009-46-05-09_ball.txt" TargetMode="External"/><Relationship Id="rId2478" Type="http://schemas.openxmlformats.org/officeDocument/2006/relationships/hyperlink" Target="result/&#12497;&#12527;&#12503;&#12525;2020%20-%20&#25237;&#29699;&#35299;&#26512;%20-%202020-08-29%2015-45-22-07_ball.txt" TargetMode="External"/><Relationship Id="rId3017" Type="http://schemas.openxmlformats.org/officeDocument/2006/relationships/hyperlink" Target="out/&#12497;&#12527;&#12503;&#12525;2020%20-%20&#25237;&#29699;&#35299;&#26512;%20-%202020-09-27%2012-13-07-01_out.mp4" TargetMode="External"/><Relationship Id="rId3224" Type="http://schemas.openxmlformats.org/officeDocument/2006/relationships/hyperlink" Target="result/&#12497;&#12527;&#12503;&#12525;2020%20-%20&#25237;&#29699;&#35299;&#26512;%20-%202020-09-28%2022-47-36-04_ball.txt" TargetMode="External"/><Relationship Id="rId3431" Type="http://schemas.openxmlformats.org/officeDocument/2006/relationships/hyperlink" Target="out/&#12497;&#12527;&#12503;&#12525;2020%20-%20&#25237;&#29699;&#35299;&#26512;%20-%202020-10-04%2012-26-38-09_out.mp4" TargetMode="External"/><Relationship Id="rId145" Type="http://schemas.openxmlformats.org/officeDocument/2006/relationships/hyperlink" Target="out/&#12497;&#12527;&#12503;&#12525;2020%20-%20&#25237;&#29699;&#35299;&#26512;%20-%202020-08-23%2014-03-42-02_out.mp4" TargetMode="External"/><Relationship Id="rId352" Type="http://schemas.openxmlformats.org/officeDocument/2006/relationships/hyperlink" Target="result/&#12497;&#12527;&#12503;&#12525;2020%20-%20&#25237;&#29699;&#35299;&#26512;%20-%202020-08-23%2014-24-49-06_ball.txt" TargetMode="External"/><Relationship Id="rId1287" Type="http://schemas.openxmlformats.org/officeDocument/2006/relationships/hyperlink" Target="out/&#12497;&#12527;&#12503;&#12525;2020%20-%20&#25237;&#29699;&#35299;&#26512;%20-%202020-08-24%2012-25-33-04_out.mp4" TargetMode="External"/><Relationship Id="rId2033" Type="http://schemas.openxmlformats.org/officeDocument/2006/relationships/hyperlink" Target="out/&#12497;&#12527;&#12503;&#12525;2020%20-%20&#25237;&#29699;&#35299;&#26512;%20-%202020-08-27%2018-16-14-05_out.mp4" TargetMode="External"/><Relationship Id="rId2240" Type="http://schemas.openxmlformats.org/officeDocument/2006/relationships/hyperlink" Target="result/&#12497;&#12527;&#12503;&#12525;2020%20-%20&#25237;&#29699;&#35299;&#26512;%20-%202020-08-28%2022-36-12-08_ball.txt" TargetMode="External"/><Relationship Id="rId2685" Type="http://schemas.openxmlformats.org/officeDocument/2006/relationships/hyperlink" Target="out/&#12497;&#12527;&#12503;&#12525;2020%20-%20&#25237;&#29699;&#35299;&#26512;%20-%202020-08-29%2015-58-43-01_out.mp4" TargetMode="External"/><Relationship Id="rId2892" Type="http://schemas.openxmlformats.org/officeDocument/2006/relationships/hyperlink" Target="result/&#12497;&#12527;&#12503;&#12525;2020%20-%20&#25237;&#29699;&#35299;&#26512;%20-%202020-09-15%2023-18-54-02_ball.txt" TargetMode="External"/><Relationship Id="rId3529" Type="http://schemas.openxmlformats.org/officeDocument/2006/relationships/hyperlink" Target="out/&#12497;&#12527;&#12503;&#12525;2020%20-%20&#25237;&#29699;&#35299;&#26512;%20-%202020-10-04%2012-34-25-08_out.mp4" TargetMode="External"/><Relationship Id="rId212" Type="http://schemas.openxmlformats.org/officeDocument/2006/relationships/hyperlink" Target="result/&#12497;&#12527;&#12503;&#12525;2020%20-%20&#25237;&#29699;&#35299;&#26512;%20-%202020-08-23%2014-06-56-05_ball.txt" TargetMode="External"/><Relationship Id="rId657" Type="http://schemas.openxmlformats.org/officeDocument/2006/relationships/hyperlink" Target="out/&#12497;&#12527;&#12503;&#12525;2020%20-%20&#25237;&#29699;&#35299;&#26512;%20-%202020-08-23%2016-09-58-00_out.mp4" TargetMode="External"/><Relationship Id="rId864" Type="http://schemas.openxmlformats.org/officeDocument/2006/relationships/hyperlink" Target="result/&#12497;&#12527;&#12503;&#12525;2020%20-%20&#25237;&#29699;&#35299;&#26512;%20-%202020-08-23%2016-30-55-03_ball.txt" TargetMode="External"/><Relationship Id="rId1494" Type="http://schemas.openxmlformats.org/officeDocument/2006/relationships/hyperlink" Target="result/&#12497;&#12527;&#12503;&#12525;2020%20-%20&#25237;&#29699;&#35299;&#26512;%20-%202020-08-24%2012-42-52-08_ball.txt" TargetMode="External"/><Relationship Id="rId1799" Type="http://schemas.openxmlformats.org/officeDocument/2006/relationships/hyperlink" Target="out/&#12497;&#12527;&#12503;&#12525;2020%20-%20&#25237;&#29699;&#35299;&#26512;%20-%202020-08-24%2013-09-18-07_out.mp4" TargetMode="External"/><Relationship Id="rId2100" Type="http://schemas.openxmlformats.org/officeDocument/2006/relationships/hyperlink" Target="result/&#12497;&#12527;&#12503;&#12525;2020%20-%20&#25237;&#29699;&#35299;&#26512;%20-%202020-08-27%2018-21-04-08_ball.txt" TargetMode="External"/><Relationship Id="rId2338" Type="http://schemas.openxmlformats.org/officeDocument/2006/relationships/hyperlink" Target="result/&#12497;&#12527;&#12503;&#12525;2020%20-%20&#25237;&#29699;&#35299;&#26512;%20-%202020-08-29%2009-42-48-07_ball.txt" TargetMode="External"/><Relationship Id="rId2545" Type="http://schemas.openxmlformats.org/officeDocument/2006/relationships/hyperlink" Target="out/&#12497;&#12527;&#12503;&#12525;2020%20-%20&#25237;&#29699;&#35299;&#26512;%20-%202020-08-29%2015-50-19-01_out.mp4" TargetMode="External"/><Relationship Id="rId2752" Type="http://schemas.openxmlformats.org/officeDocument/2006/relationships/hyperlink" Target="result/&#12497;&#12527;&#12503;&#12525;2020%20-%20&#25237;&#29699;&#35299;&#26512;%20-%202020-08-29%2016-06-51-04_ball.txt" TargetMode="External"/><Relationship Id="rId517" Type="http://schemas.openxmlformats.org/officeDocument/2006/relationships/hyperlink" Target="out/&#12497;&#12527;&#12503;&#12525;2020%20-%20&#25237;&#29699;&#35299;&#26512;%20-%202020-08-23%2015-53-39-09_out.mp4" TargetMode="External"/><Relationship Id="rId724" Type="http://schemas.openxmlformats.org/officeDocument/2006/relationships/hyperlink" Target="result/&#12497;&#12527;&#12503;&#12525;2020%20-%20&#25237;&#29699;&#35299;&#26512;%20-%202020-08-23%2016-13-55-03_ball.txt" TargetMode="External"/><Relationship Id="rId931" Type="http://schemas.openxmlformats.org/officeDocument/2006/relationships/hyperlink" Target="out/&#12497;&#12527;&#12503;&#12525;2020%20-%20&#25237;&#29699;&#35299;&#26512;%20-%202020-08-24%2011-22-14-08_out.mp4" TargetMode="External"/><Relationship Id="rId1147" Type="http://schemas.openxmlformats.org/officeDocument/2006/relationships/hyperlink" Target="out/&#12497;&#12527;&#12503;&#12525;2020%20-%20&#25237;&#29699;&#35299;&#26512;%20-%202020-08-24%2012-08-41-09_out.mp4" TargetMode="External"/><Relationship Id="rId1354" Type="http://schemas.openxmlformats.org/officeDocument/2006/relationships/hyperlink" Target="result/&#12497;&#12527;&#12503;&#12525;2020%20-%20&#25237;&#29699;&#35299;&#26512;%20-%202020-08-24%2012-32-08-08_ball.txt" TargetMode="External"/><Relationship Id="rId1561" Type="http://schemas.openxmlformats.org/officeDocument/2006/relationships/hyperlink" Target="out/&#12497;&#12527;&#12503;&#12525;2020%20-%20&#25237;&#29699;&#35299;&#26512;%20-%202020-08-24%2012-47-45-04_out.mp4" TargetMode="External"/><Relationship Id="rId2405" Type="http://schemas.openxmlformats.org/officeDocument/2006/relationships/hyperlink" Target="out/&#12497;&#12527;&#12503;&#12525;2020%20-%20&#25237;&#29699;&#35299;&#26512;%20-%202020-08-29%2009-49-52-02_out.mp4" TargetMode="External"/><Relationship Id="rId2612" Type="http://schemas.openxmlformats.org/officeDocument/2006/relationships/hyperlink" Target="result/&#12497;&#12527;&#12503;&#12525;2020%20-%20&#25237;&#29699;&#35299;&#26512;%20-%202020-08-29%2015-53-40-04_ball.txt" TargetMode="External"/><Relationship Id="rId60" Type="http://schemas.openxmlformats.org/officeDocument/2006/relationships/hyperlink" Target="result/&#12497;&#12527;&#12503;&#12525;2020%20-%20&#25237;&#29699;&#35299;&#26512;%20-%202020-08-23%2011-11-35-09_ball.txt" TargetMode="External"/><Relationship Id="rId1007" Type="http://schemas.openxmlformats.org/officeDocument/2006/relationships/hyperlink" Target="out/&#12497;&#12527;&#12503;&#12525;2020%20-%20&#25237;&#29699;&#35299;&#26512;%20-%202020-08-24%2012-00-01-06_out.mp4" TargetMode="External"/><Relationship Id="rId1214" Type="http://schemas.openxmlformats.org/officeDocument/2006/relationships/hyperlink" Target="result/&#12497;&#12527;&#12503;&#12525;2020%20-%20&#25237;&#29699;&#35299;&#26512;%20-%202020-08-24%2012-12-56-07_ball.txt" TargetMode="External"/><Relationship Id="rId1421" Type="http://schemas.openxmlformats.org/officeDocument/2006/relationships/hyperlink" Target="out/&#12497;&#12527;&#12503;&#12525;2020%20-%20&#25237;&#29699;&#35299;&#26512;%20-%202020-08-24%2012-38-24-02_out.mp4" TargetMode="External"/><Relationship Id="rId1659" Type="http://schemas.openxmlformats.org/officeDocument/2006/relationships/hyperlink" Target="out/&#12497;&#12527;&#12503;&#12525;2020%20-%20&#25237;&#29699;&#35299;&#26512;%20-%202020-08-24%2012-55-39-06_out.mp4" TargetMode="External"/><Relationship Id="rId1866" Type="http://schemas.openxmlformats.org/officeDocument/2006/relationships/hyperlink" Target="result/&#12497;&#12527;&#12503;&#12525;2020%20-%20&#25237;&#29699;&#35299;&#26512;%20-%202020-08-24%2013-17-56-08_ball.txt" TargetMode="External"/><Relationship Id="rId2917" Type="http://schemas.openxmlformats.org/officeDocument/2006/relationships/hyperlink" Target="out/&#12497;&#12527;&#12503;&#12525;2020%20-%20&#25237;&#29699;&#35299;&#26512;%20-%202020-09-15%2023-20-06-04_out.mp4" TargetMode="External"/><Relationship Id="rId3081" Type="http://schemas.openxmlformats.org/officeDocument/2006/relationships/hyperlink" Target="out/&#12497;&#12527;&#12503;&#12525;2020%20-%20&#25237;&#29699;&#35299;&#26512;%20-%202020-09-27%2012-16-50-03_out.mp4" TargetMode="External"/><Relationship Id="rId1519" Type="http://schemas.openxmlformats.org/officeDocument/2006/relationships/hyperlink" Target="out/&#12497;&#12527;&#12503;&#12525;2020%20-%20&#25237;&#29699;&#35299;&#26512;%20-%202020-08-24%2012-44-26-11_out.mp4" TargetMode="External"/><Relationship Id="rId1726" Type="http://schemas.openxmlformats.org/officeDocument/2006/relationships/hyperlink" Target="result/&#12497;&#12527;&#12503;&#12525;2020%20-%20&#25237;&#29699;&#35299;&#26512;%20-%202020-08-24%2013-03-51-00_ball.txt" TargetMode="External"/><Relationship Id="rId1933" Type="http://schemas.openxmlformats.org/officeDocument/2006/relationships/hyperlink" Target="out/&#12497;&#12527;&#12503;&#12525;2020%20-%20&#25237;&#29699;&#35299;&#26512;%20-%202020-08-26%2021-19-02-05_out.mp4" TargetMode="External"/><Relationship Id="rId3179" Type="http://schemas.openxmlformats.org/officeDocument/2006/relationships/hyperlink" Target="out/&#12497;&#12527;&#12503;&#12525;2020%20-%20&#25237;&#29699;&#35299;&#26512;%20-%202020-09-28%2022-44-58-02_out.mp4" TargetMode="External"/><Relationship Id="rId3386" Type="http://schemas.openxmlformats.org/officeDocument/2006/relationships/hyperlink" Target="result/&#12497;&#12527;&#12503;&#12525;2020%20-%20&#25237;&#29699;&#35299;&#26512;%20-%202020-10-04%2012-22-49-06_ball.txt" TargetMode="External"/><Relationship Id="rId3593" Type="http://schemas.openxmlformats.org/officeDocument/2006/relationships/hyperlink" Target="out/&#12497;&#12527;&#12503;&#12525;2020%20-%20&#25237;&#29699;&#35299;&#26512;%20-%202020-10-23%2021-41-59-01_out.mp4" TargetMode="External"/><Relationship Id="rId18" Type="http://schemas.openxmlformats.org/officeDocument/2006/relationships/hyperlink" Target="result/&#12497;&#12527;&#12503;&#12525;2020%20-%20&#25237;&#29699;&#35299;&#26512;%20-%202020-08-23%2011-08-57-08_ball.txt" TargetMode="External"/><Relationship Id="rId2195" Type="http://schemas.openxmlformats.org/officeDocument/2006/relationships/hyperlink" Target="out/&#12497;&#12527;&#12503;&#12525;2020%20-%20&#25237;&#29699;&#35299;&#26512;%20-%202020-08-28%2022-33-04-06_out.mp4" TargetMode="External"/><Relationship Id="rId3039" Type="http://schemas.openxmlformats.org/officeDocument/2006/relationships/hyperlink" Target="out/&#12497;&#12527;&#12503;&#12525;2020%20-%20&#25237;&#29699;&#35299;&#26512;%20-%202020-09-27%2012-14-14-02_out.mp4" TargetMode="External"/><Relationship Id="rId3246" Type="http://schemas.openxmlformats.org/officeDocument/2006/relationships/hyperlink" Target="result/&#12497;&#12527;&#12503;&#12525;2020%20-%20&#25237;&#29699;&#35299;&#26512;%20-%202020-09-28%2022-48-45-05_ball.txt" TargetMode="External"/><Relationship Id="rId3453" Type="http://schemas.openxmlformats.org/officeDocument/2006/relationships/hyperlink" Target="out/&#12497;&#12527;&#12503;&#12525;2020%20-%20&#25237;&#29699;&#35299;&#26512;%20-%202020-10-04%2012-29-40-00_out.mp4" TargetMode="External"/><Relationship Id="rId167" Type="http://schemas.openxmlformats.org/officeDocument/2006/relationships/hyperlink" Target="out/&#12497;&#12527;&#12503;&#12525;2020%20-%20&#25237;&#29699;&#35299;&#26512;%20-%202020-08-23%2014-04-47-03_out.mp4" TargetMode="External"/><Relationship Id="rId374" Type="http://schemas.openxmlformats.org/officeDocument/2006/relationships/hyperlink" Target="result/&#12497;&#12527;&#12503;&#12525;2020%20-%20&#25237;&#29699;&#35299;&#26512;%20-%202020-08-23%2014-25-58-07_ball.txt" TargetMode="External"/><Relationship Id="rId581" Type="http://schemas.openxmlformats.org/officeDocument/2006/relationships/hyperlink" Target="out/&#12497;&#12527;&#12503;&#12525;2020%20-%20&#25237;&#29699;&#35299;&#26512;%20-%202020-08-23%2016-04-57-02_out.mp4" TargetMode="External"/><Relationship Id="rId2055" Type="http://schemas.openxmlformats.org/officeDocument/2006/relationships/hyperlink" Target="out/&#12497;&#12527;&#12503;&#12525;2020%20-%20&#25237;&#29699;&#35299;&#26512;%20-%202020-08-27%2018-17-46-06_out.mp4" TargetMode="External"/><Relationship Id="rId2262" Type="http://schemas.openxmlformats.org/officeDocument/2006/relationships/hyperlink" Target="result/&#12497;&#12527;&#12503;&#12525;2020%20-%20&#25237;&#29699;&#35299;&#26512;%20-%202020-08-28%2022-37-55-09_ball.txt" TargetMode="External"/><Relationship Id="rId3106" Type="http://schemas.openxmlformats.org/officeDocument/2006/relationships/hyperlink" Target="result/&#12497;&#12527;&#12503;&#12525;2020%20-%20&#25237;&#29699;&#35299;&#26512;%20-%202020-09-27%2012-18-28-05_ball.txt" TargetMode="External"/><Relationship Id="rId3660" Type="http://schemas.openxmlformats.org/officeDocument/2006/relationships/hyperlink" Target="result/&#12497;&#12527;&#12503;&#12525;2020%20-%20&#25237;&#29699;&#35299;&#26512;%20-%202020-10-23%2021-47-23-04_ball.txt" TargetMode="External"/><Relationship Id="rId234" Type="http://schemas.openxmlformats.org/officeDocument/2006/relationships/hyperlink" Target="result/&#12497;&#12527;&#12503;&#12525;2020%20-%20&#25237;&#29699;&#35299;&#26512;%20-%202020-08-23%2014-08-02-06_ball.txt" TargetMode="External"/><Relationship Id="rId679" Type="http://schemas.openxmlformats.org/officeDocument/2006/relationships/hyperlink" Target="out/&#12497;&#12527;&#12503;&#12525;2020%20-%20&#25237;&#29699;&#35299;&#26512;%20-%202020-08-23%2016-11-33-01_out.mp4" TargetMode="External"/><Relationship Id="rId886" Type="http://schemas.openxmlformats.org/officeDocument/2006/relationships/hyperlink" Target="result/&#12497;&#12527;&#12503;&#12525;2020%20-%20&#25237;&#29699;&#35299;&#26512;%20-%202020-08-23%2016-32-07-04_ball.txt" TargetMode="External"/><Relationship Id="rId2567" Type="http://schemas.openxmlformats.org/officeDocument/2006/relationships/hyperlink" Target="out/&#12497;&#12527;&#12503;&#12525;2020%20-%20&#25237;&#29699;&#35299;&#26512;%20-%202020-08-29%2015-51-26-02_out.mp4" TargetMode="External"/><Relationship Id="rId2774" Type="http://schemas.openxmlformats.org/officeDocument/2006/relationships/hyperlink" Target="result/&#12497;&#12527;&#12503;&#12525;2020%20-%20&#25237;&#29699;&#35299;&#26512;%20-%202020-09-08%2023-37-52-05_ball.txt" TargetMode="External"/><Relationship Id="rId3313" Type="http://schemas.openxmlformats.org/officeDocument/2006/relationships/hyperlink" Target="out/&#12497;&#12527;&#12503;&#12525;2020%20-%20&#25237;&#29699;&#35299;&#26512;%20-%202020-09-28%2022-52-46-09_out.mp4" TargetMode="External"/><Relationship Id="rId3520" Type="http://schemas.openxmlformats.org/officeDocument/2006/relationships/hyperlink" Target="result/&#12497;&#12527;&#12503;&#12525;2020%20-%20&#25237;&#29699;&#35299;&#26512;%20-%202020-10-04%2012-34-25-03_ball.txt" TargetMode="External"/><Relationship Id="rId3618" Type="http://schemas.openxmlformats.org/officeDocument/2006/relationships/hyperlink" Target="result/&#12497;&#12527;&#12503;&#12525;2020%20-%20&#25237;&#29699;&#35299;&#26512;%20-%202020-10-23%2021-43-52-03_ball.txt" TargetMode="External"/><Relationship Id="rId2" Type="http://schemas.openxmlformats.org/officeDocument/2006/relationships/hyperlink" Target="result/&#12497;&#12527;&#12503;&#12525;2020%20-%20&#25237;&#29699;&#35299;&#26512;%20-%202020-08-23%2011-08-57-00_ball.txt" TargetMode="External"/><Relationship Id="rId441" Type="http://schemas.openxmlformats.org/officeDocument/2006/relationships/hyperlink" Target="out/&#12497;&#12527;&#12503;&#12525;2020%20-%20&#25237;&#29699;&#35299;&#26512;%20-%202020-08-23%2015-49-19-01_out.mp4" TargetMode="External"/><Relationship Id="rId539" Type="http://schemas.openxmlformats.org/officeDocument/2006/relationships/hyperlink" Target="out/&#12497;&#12527;&#12503;&#12525;2020%20-%20&#25237;&#29699;&#35299;&#26512;%20-%202020-08-23%2015-56-09-01_out.mp4" TargetMode="External"/><Relationship Id="rId746" Type="http://schemas.openxmlformats.org/officeDocument/2006/relationships/hyperlink" Target="result/&#12497;&#12527;&#12503;&#12525;2020%20-%20&#25237;&#29699;&#35299;&#26512;%20-%202020-08-23%2016-15-07-04_ball.txt" TargetMode="External"/><Relationship Id="rId1071" Type="http://schemas.openxmlformats.org/officeDocument/2006/relationships/hyperlink" Target="out/&#12497;&#12527;&#12503;&#12525;2020%20-%20&#25237;&#29699;&#35299;&#26512;%20-%202020-08-24%2012-04-51-01_out.mp4" TargetMode="External"/><Relationship Id="rId1169" Type="http://schemas.openxmlformats.org/officeDocument/2006/relationships/hyperlink" Target="out/&#12497;&#12527;&#12503;&#12525;2020%20-%20&#25237;&#29699;&#35299;&#26512;%20-%202020-08-24%2012-10-03-08_out.mp4" TargetMode="External"/><Relationship Id="rId1376" Type="http://schemas.openxmlformats.org/officeDocument/2006/relationships/hyperlink" Target="result/&#12497;&#12527;&#12503;&#12525;2020%20-%20&#25237;&#29699;&#35299;&#26512;%20-%202020-08-24%2012-33-48-09_ball.txt" TargetMode="External"/><Relationship Id="rId1583" Type="http://schemas.openxmlformats.org/officeDocument/2006/relationships/hyperlink" Target="out/&#12497;&#12527;&#12503;&#12525;2020%20-%20&#25237;&#29699;&#35299;&#26512;%20-%202020-08-24%2012-49-17-05_out.mp4" TargetMode="External"/><Relationship Id="rId2122" Type="http://schemas.openxmlformats.org/officeDocument/2006/relationships/hyperlink" Target="result/&#12497;&#12527;&#12503;&#12525;2020%20-%20&#25237;&#29699;&#35299;&#26512;%20-%202020-08-27%2018-22-42-09_ball.txt" TargetMode="External"/><Relationship Id="rId2427" Type="http://schemas.openxmlformats.org/officeDocument/2006/relationships/hyperlink" Target="out/&#12497;&#12527;&#12503;&#12525;2020%20-%20&#25237;&#29699;&#35299;&#26512;%20-%202020-08-29%2015-42-43-03_out.mp4" TargetMode="External"/><Relationship Id="rId2981" Type="http://schemas.openxmlformats.org/officeDocument/2006/relationships/hyperlink" Target="out/&#12497;&#12527;&#12503;&#12525;2020%20-%20&#25237;&#29699;&#35299;&#26512;%20-%202020-09-27%2012-10-22-03_out.mp4" TargetMode="External"/><Relationship Id="rId301" Type="http://schemas.openxmlformats.org/officeDocument/2006/relationships/hyperlink" Target="out/&#12497;&#12527;&#12503;&#12525;2020%20-%20&#25237;&#29699;&#35299;&#26512;%20-%202020-08-23%2014-22-38-00_out.mp4" TargetMode="External"/><Relationship Id="rId953" Type="http://schemas.openxmlformats.org/officeDocument/2006/relationships/hyperlink" Target="out/&#12497;&#12527;&#12503;&#12525;2020%20-%20&#25237;&#29699;&#35299;&#26512;%20-%202020-08-24%2011-23-23-09_out.mp4" TargetMode="External"/><Relationship Id="rId1029" Type="http://schemas.openxmlformats.org/officeDocument/2006/relationships/hyperlink" Target="out/&#12497;&#12527;&#12503;&#12525;2020%20-%20&#25237;&#29699;&#35299;&#26512;%20-%202020-08-24%2012-02-12-00_out.mp4" TargetMode="External"/><Relationship Id="rId1236" Type="http://schemas.openxmlformats.org/officeDocument/2006/relationships/hyperlink" Target="result/&#12497;&#12527;&#12503;&#12525;2020%20-%20&#25237;&#29699;&#35299;&#26512;%20-%202020-08-24%2012-21-33-08_ball.txt" TargetMode="External"/><Relationship Id="rId1790" Type="http://schemas.openxmlformats.org/officeDocument/2006/relationships/hyperlink" Target="result/&#12497;&#12527;&#12503;&#12525;2020%20-%20&#25237;&#29699;&#35299;&#26512;%20-%202020-08-24%2013-09-18-02_ball.txt" TargetMode="External"/><Relationship Id="rId1888" Type="http://schemas.openxmlformats.org/officeDocument/2006/relationships/hyperlink" Target="result/&#12497;&#12527;&#12503;&#12525;2020%20-%20&#25237;&#29699;&#35299;&#26512;%20-%202020-08-24%2013-20-06-09_ball.txt" TargetMode="External"/><Relationship Id="rId2634" Type="http://schemas.openxmlformats.org/officeDocument/2006/relationships/hyperlink" Target="result/&#12497;&#12527;&#12503;&#12525;2020%20-%20&#25237;&#29699;&#35299;&#26512;%20-%202020-08-29%2015-55-24-05_ball.txt" TargetMode="External"/><Relationship Id="rId2841" Type="http://schemas.openxmlformats.org/officeDocument/2006/relationships/hyperlink" Target="out/&#12497;&#12527;&#12503;&#12525;2020%20-%20&#25237;&#29699;&#35299;&#26512;%20-%202020-09-15%2023-13-52-08_out.mp4" TargetMode="External"/><Relationship Id="rId2939" Type="http://schemas.openxmlformats.org/officeDocument/2006/relationships/hyperlink" Target="out/&#12497;&#12527;&#12503;&#12525;2020%20-%20&#25237;&#29699;&#35299;&#26512;%20-%202020-09-15%2023-21-40-05_out.mp4" TargetMode="External"/><Relationship Id="rId82" Type="http://schemas.openxmlformats.org/officeDocument/2006/relationships/hyperlink" Target="result/&#12497;&#12527;&#12503;&#12525;2020%20-%20&#25237;&#29699;&#35299;&#26512;%20-%202020-08-23%2011-13-59-00_ball.txt" TargetMode="External"/><Relationship Id="rId606" Type="http://schemas.openxmlformats.org/officeDocument/2006/relationships/hyperlink" Target="result/&#12497;&#12527;&#12503;&#12525;2020%20-%20&#25237;&#29699;&#35299;&#26512;%20-%202020-08-23%2016-06-08-04_ball.txt" TargetMode="External"/><Relationship Id="rId813" Type="http://schemas.openxmlformats.org/officeDocument/2006/relationships/hyperlink" Target="out/&#12497;&#12527;&#12503;&#12525;2020%20-%20&#25237;&#29699;&#35299;&#26512;%20-%202020-08-23%2016-26-58-08_out.mp4" TargetMode="External"/><Relationship Id="rId1443" Type="http://schemas.openxmlformats.org/officeDocument/2006/relationships/hyperlink" Target="out/&#12497;&#12527;&#12503;&#12525;2020%20-%20&#25237;&#29699;&#35299;&#26512;%20-%202020-08-24%2012-39-57-03_out.mp4" TargetMode="External"/><Relationship Id="rId1650" Type="http://schemas.openxmlformats.org/officeDocument/2006/relationships/hyperlink" Target="result/&#12497;&#12527;&#12503;&#12525;2020%20-%20&#25237;&#29699;&#35299;&#26512;%20-%202020-08-24%2012-55-39-01_ball.txt" TargetMode="External"/><Relationship Id="rId1748" Type="http://schemas.openxmlformats.org/officeDocument/2006/relationships/hyperlink" Target="result/&#12497;&#12527;&#12503;&#12525;2020%20-%20&#25237;&#29699;&#35299;&#26512;%20-%202020-08-24%2013-05-36-01_ball.txt" TargetMode="External"/><Relationship Id="rId2701" Type="http://schemas.openxmlformats.org/officeDocument/2006/relationships/hyperlink" Target="out/&#12497;&#12527;&#12503;&#12525;2020%20-%20&#25237;&#29699;&#35299;&#26512;%20-%202020-08-29%2015-58-43-09_out.mp4" TargetMode="External"/><Relationship Id="rId1303" Type="http://schemas.openxmlformats.org/officeDocument/2006/relationships/hyperlink" Target="out/&#12497;&#12527;&#12503;&#12525;2020%20-%20&#25237;&#29699;&#35299;&#26512;%20-%202020-08-24%2012-26-53-02_out.mp4" TargetMode="External"/><Relationship Id="rId1510" Type="http://schemas.openxmlformats.org/officeDocument/2006/relationships/hyperlink" Target="result/&#12497;&#12527;&#12503;&#12525;2020%20-%20&#25237;&#29699;&#35299;&#26512;%20-%202020-08-24%2012-44-26-06_ball.txt" TargetMode="External"/><Relationship Id="rId1955" Type="http://schemas.openxmlformats.org/officeDocument/2006/relationships/hyperlink" Target="out/&#12497;&#12527;&#12503;&#12525;2020%20-%20&#25237;&#29699;&#35299;&#26512;%20-%202020-08-26%2021-20-35-06_out.mp4" TargetMode="External"/><Relationship Id="rId3170" Type="http://schemas.openxmlformats.org/officeDocument/2006/relationships/hyperlink" Target="result/&#12497;&#12527;&#12503;&#12525;2020%20-%20&#25237;&#29699;&#35299;&#26512;%20-%202020-09-28%2022-43-20-07_ball.txt" TargetMode="External"/><Relationship Id="rId1608" Type="http://schemas.openxmlformats.org/officeDocument/2006/relationships/hyperlink" Target="result/&#12497;&#12527;&#12503;&#12525;2020%20-%20&#25237;&#29699;&#35299;&#26512;%20-%202020-08-24%2012-52-05-00_ball.txt" TargetMode="External"/><Relationship Id="rId1815" Type="http://schemas.openxmlformats.org/officeDocument/2006/relationships/hyperlink" Target="out/&#12497;&#12527;&#12503;&#12525;2020%20-%20&#25237;&#29699;&#35299;&#26512;%20-%202020-08-24%2013-14-19-02_out.mp4" TargetMode="External"/><Relationship Id="rId3030" Type="http://schemas.openxmlformats.org/officeDocument/2006/relationships/hyperlink" Target="result/&#12497;&#12527;&#12503;&#12525;2020%20-%20&#25237;&#29699;&#35299;&#26512;%20-%202020-09-27%2012-13-07-07_ball.txt" TargetMode="External"/><Relationship Id="rId3268" Type="http://schemas.openxmlformats.org/officeDocument/2006/relationships/hyperlink" Target="result/&#12497;&#12527;&#12503;&#12525;2020%20-%20&#25237;&#29699;&#35299;&#26512;%20-%202020-09-28%2022-50-09-06_ball.txt" TargetMode="External"/><Relationship Id="rId3475" Type="http://schemas.openxmlformats.org/officeDocument/2006/relationships/hyperlink" Target="out/&#12497;&#12527;&#12503;&#12525;2020%20-%20&#25237;&#29699;&#35299;&#26512;%20-%202020-10-04%2012-31-02-01_out.mp4" TargetMode="External"/><Relationship Id="rId3682" Type="http://schemas.openxmlformats.org/officeDocument/2006/relationships/hyperlink" Target="result/&#12497;&#12527;&#12503;&#12525;2020%20-%20&#25237;&#29699;&#35299;&#26512;%20-%202020-10-23%2021-49-13-05_ball.txt" TargetMode="External"/><Relationship Id="rId189" Type="http://schemas.openxmlformats.org/officeDocument/2006/relationships/hyperlink" Target="out/&#12497;&#12527;&#12503;&#12525;2020%20-%20&#25237;&#29699;&#35299;&#26512;%20-%202020-08-23%2014-05-50-04_out.mp4" TargetMode="External"/><Relationship Id="rId396" Type="http://schemas.openxmlformats.org/officeDocument/2006/relationships/hyperlink" Target="result/&#12497;&#12527;&#12503;&#12525;2020%20-%20&#25237;&#29699;&#35299;&#26512;%20-%202020-08-23%2014-27-07-08_ball.txt" TargetMode="External"/><Relationship Id="rId2077" Type="http://schemas.openxmlformats.org/officeDocument/2006/relationships/hyperlink" Target="out/&#12497;&#12527;&#12503;&#12525;2020%20-%20&#25237;&#29699;&#35299;&#26512;%20-%202020-08-27%2018-19-19-07_out.mp4" TargetMode="External"/><Relationship Id="rId2284" Type="http://schemas.openxmlformats.org/officeDocument/2006/relationships/hyperlink" Target="result/&#12497;&#12527;&#12503;&#12525;2020%20-%20&#25237;&#29699;&#35299;&#26512;%20-%202020-08-29%2009-39-15-00_ball.txt" TargetMode="External"/><Relationship Id="rId2491" Type="http://schemas.openxmlformats.org/officeDocument/2006/relationships/hyperlink" Target="out/&#12497;&#12527;&#12503;&#12525;2020%20-%20&#25237;&#29699;&#35299;&#26512;%20-%202020-08-29%2015-46-34-04_out.mp4" TargetMode="External"/><Relationship Id="rId3128" Type="http://schemas.openxmlformats.org/officeDocument/2006/relationships/hyperlink" Target="result/&#12497;&#12527;&#12503;&#12525;2020%20-%20&#25237;&#29699;&#35299;&#26512;%20-%202020-09-27%2012-19-42-06_ball.txt" TargetMode="External"/><Relationship Id="rId3335" Type="http://schemas.openxmlformats.org/officeDocument/2006/relationships/hyperlink" Target="out/&#12497;&#12527;&#12503;&#12525;2020%20-%20&#25237;&#29699;&#35299;&#26512;%20-%202020-09-28%2022-55-36-00_out.mp4" TargetMode="External"/><Relationship Id="rId3542" Type="http://schemas.openxmlformats.org/officeDocument/2006/relationships/hyperlink" Target="result/&#12497;&#12527;&#12503;&#12525;2020%20-%20&#25237;&#29699;&#35299;&#26512;%20-%202020-10-04%2012-37-58-04_ball.txt" TargetMode="External"/><Relationship Id="rId256" Type="http://schemas.openxmlformats.org/officeDocument/2006/relationships/hyperlink" Target="result/&#12497;&#12527;&#12503;&#12525;2020%20-%20&#25237;&#29699;&#35299;&#26512;%20-%202020-08-23%2014-18-29-07_ball.txt" TargetMode="External"/><Relationship Id="rId463" Type="http://schemas.openxmlformats.org/officeDocument/2006/relationships/hyperlink" Target="out/&#12497;&#12527;&#12503;&#12525;2020%20-%20&#25237;&#29699;&#35299;&#26512;%20-%202020-08-23%2015-51-08-02_out.mp4" TargetMode="External"/><Relationship Id="rId670" Type="http://schemas.openxmlformats.org/officeDocument/2006/relationships/hyperlink" Target="result/&#12497;&#12527;&#12503;&#12525;2020%20-%20&#25237;&#29699;&#35299;&#26512;%20-%202020-08-23%2016-09-58-06_ball.txt" TargetMode="External"/><Relationship Id="rId1093" Type="http://schemas.openxmlformats.org/officeDocument/2006/relationships/hyperlink" Target="out/&#12497;&#12527;&#12503;&#12525;2020%20-%20&#25237;&#29699;&#35299;&#26512;%20-%202020-08-24%2012-06-16-02_out.mp4" TargetMode="External"/><Relationship Id="rId2144" Type="http://schemas.openxmlformats.org/officeDocument/2006/relationships/hyperlink" Target="result/&#12497;&#12527;&#12503;&#12525;2020%20-%20&#25237;&#29699;&#35299;&#26512;%20-%202020-08-27%2018-26-47-00_ball.txt" TargetMode="External"/><Relationship Id="rId2351" Type="http://schemas.openxmlformats.org/officeDocument/2006/relationships/hyperlink" Target="out/&#12497;&#12527;&#12503;&#12525;2020%20-%20&#25237;&#29699;&#35299;&#26512;%20-%202020-08-29%2009-44-23-05_out.mp4" TargetMode="External"/><Relationship Id="rId2589" Type="http://schemas.openxmlformats.org/officeDocument/2006/relationships/hyperlink" Target="out/&#12497;&#12527;&#12503;&#12525;2020%20-%20&#25237;&#29699;&#35299;&#26512;%20-%202020-08-29%2015-52-32-03_out.mp4" TargetMode="External"/><Relationship Id="rId2796" Type="http://schemas.openxmlformats.org/officeDocument/2006/relationships/hyperlink" Target="result/&#12497;&#12527;&#12503;&#12525;2020%20-%20&#25237;&#29699;&#35299;&#26512;%20-%202020-09-08%2023-39-02-06_ball.txt" TargetMode="External"/><Relationship Id="rId3402" Type="http://schemas.openxmlformats.org/officeDocument/2006/relationships/hyperlink" Target="result/&#12497;&#12527;&#12503;&#12525;2020%20-%20&#25237;&#29699;&#35299;&#26512;%20-%202020-10-04%2012-24-00-04_ball.txt" TargetMode="External"/><Relationship Id="rId116" Type="http://schemas.openxmlformats.org/officeDocument/2006/relationships/hyperlink" Target="result/&#12497;&#12527;&#12503;&#12525;2020%20-%20&#25237;&#29699;&#35299;&#26512;%20-%202020-08-23%2011-15-09-07_ball.txt" TargetMode="External"/><Relationship Id="rId323" Type="http://schemas.openxmlformats.org/officeDocument/2006/relationships/hyperlink" Target="out/&#12497;&#12527;&#12503;&#12525;2020%20-%20&#25237;&#29699;&#35299;&#26512;%20-%202020-08-23%2014-23-42-02_out.mp4" TargetMode="External"/><Relationship Id="rId530" Type="http://schemas.openxmlformats.org/officeDocument/2006/relationships/hyperlink" Target="result/&#12497;&#12527;&#12503;&#12525;2020%20-%20&#25237;&#29699;&#35299;&#26512;%20-%202020-08-23%2015-54-48-05_ball.txt" TargetMode="External"/><Relationship Id="rId768" Type="http://schemas.openxmlformats.org/officeDocument/2006/relationships/hyperlink" Target="result/&#12497;&#12527;&#12503;&#12525;2020%20-%20&#25237;&#29699;&#35299;&#26512;%20-%202020-08-23%2016-24-41-05_ball.txt" TargetMode="External"/><Relationship Id="rId975" Type="http://schemas.openxmlformats.org/officeDocument/2006/relationships/hyperlink" Target="out/&#12497;&#12527;&#12503;&#12525;2020%20-%20&#25237;&#29699;&#35299;&#26512;%20-%202020-08-24%2011-25-48-00_out.mp4" TargetMode="External"/><Relationship Id="rId1160" Type="http://schemas.openxmlformats.org/officeDocument/2006/relationships/hyperlink" Target="result/&#12497;&#12527;&#12503;&#12525;2020%20-%20&#25237;&#29699;&#35299;&#26512;%20-%202020-08-24%2012-10-03-03_ball.txt" TargetMode="External"/><Relationship Id="rId1398" Type="http://schemas.openxmlformats.org/officeDocument/2006/relationships/hyperlink" Target="result/&#12497;&#12527;&#12503;&#12525;2020%20-%20&#25237;&#29699;&#35299;&#26512;%20-%202020-08-24%2012-36-56-00_ball.txt" TargetMode="External"/><Relationship Id="rId2004" Type="http://schemas.openxmlformats.org/officeDocument/2006/relationships/hyperlink" Target="result/&#12497;&#12527;&#12503;&#12525;2020%20-%20&#25237;&#29699;&#35299;&#26512;%20-%202020-08-27%2018-14-40-00_ball.txt" TargetMode="External"/><Relationship Id="rId2211" Type="http://schemas.openxmlformats.org/officeDocument/2006/relationships/hyperlink" Target="out/&#12497;&#12527;&#12503;&#12525;2020%20-%20&#25237;&#29699;&#35299;&#26512;%20-%202020-08-28%2022-34-32-04_out.mp4" TargetMode="External"/><Relationship Id="rId2449" Type="http://schemas.openxmlformats.org/officeDocument/2006/relationships/hyperlink" Target="out/&#12497;&#12527;&#12503;&#12525;2020%20-%20&#25237;&#29699;&#35299;&#26512;%20-%202020-08-29%2015-44-12-04_out.mp4" TargetMode="External"/><Relationship Id="rId2656" Type="http://schemas.openxmlformats.org/officeDocument/2006/relationships/hyperlink" Target="result/&#12497;&#12527;&#12503;&#12525;2020%20-%20&#25237;&#29699;&#35299;&#26512;%20-%202020-08-29%2015-56-35-06_ball.txt" TargetMode="External"/><Relationship Id="rId2863" Type="http://schemas.openxmlformats.org/officeDocument/2006/relationships/hyperlink" Target="out/&#12497;&#12527;&#12503;&#12525;2020%20-%20&#25237;&#29699;&#35299;&#26512;%20-%202020-09-15%2023-15-41-09_out.mp4" TargetMode="External"/><Relationship Id="rId3707" Type="http://schemas.openxmlformats.org/officeDocument/2006/relationships/hyperlink" Target="out\&#12497;&#12527;&#12503;&#12525;2020%20-%20&#25237;&#29699;&#35299;&#26512;%20-%202020-10-23%2021-54-50-08_out.mp4" TargetMode="External"/><Relationship Id="rId628" Type="http://schemas.openxmlformats.org/officeDocument/2006/relationships/hyperlink" Target="result/&#12497;&#12527;&#12503;&#12525;2020%20-%20&#25237;&#29699;&#35299;&#26512;%20-%202020-08-23%2016-07-35-05_ball.txt" TargetMode="External"/><Relationship Id="rId835" Type="http://schemas.openxmlformats.org/officeDocument/2006/relationships/hyperlink" Target="out/&#12497;&#12527;&#12503;&#12525;2020%20-%20&#25237;&#29699;&#35299;&#26512;%20-%202020-08-23%2016-28-07-09_out.mp4" TargetMode="External"/><Relationship Id="rId1258" Type="http://schemas.openxmlformats.org/officeDocument/2006/relationships/hyperlink" Target="result/&#12497;&#12527;&#12503;&#12525;2020%20-%20&#25237;&#29699;&#35299;&#26512;%20-%202020-08-24%2012-22-44-09_ball.txt" TargetMode="External"/><Relationship Id="rId1465" Type="http://schemas.openxmlformats.org/officeDocument/2006/relationships/hyperlink" Target="out/&#12497;&#12527;&#12503;&#12525;2020%20-%20&#25237;&#29699;&#35299;&#26512;%20-%202020-08-24%2012-41-25-04_out.mp4" TargetMode="External"/><Relationship Id="rId1672" Type="http://schemas.openxmlformats.org/officeDocument/2006/relationships/hyperlink" Target="result/&#12497;&#12527;&#12503;&#12525;2020%20-%20&#25237;&#29699;&#35299;&#26512;%20-%202020-08-24%2012-58-52-02_ball.txt" TargetMode="External"/><Relationship Id="rId2309" Type="http://schemas.openxmlformats.org/officeDocument/2006/relationships/hyperlink" Target="out/&#12497;&#12527;&#12503;&#12525;2020%20-%20&#25237;&#29699;&#35299;&#26512;%20-%202020-08-29%2009-41-06-03_out.mp4" TargetMode="External"/><Relationship Id="rId2516" Type="http://schemas.openxmlformats.org/officeDocument/2006/relationships/hyperlink" Target="result/&#12497;&#12527;&#12503;&#12525;2020%20-%20&#25237;&#29699;&#35299;&#26512;%20-%202020-08-29%2015-48-09-06_ball.txt" TargetMode="External"/><Relationship Id="rId2723" Type="http://schemas.openxmlformats.org/officeDocument/2006/relationships/hyperlink" Target="out/&#12497;&#12527;&#12503;&#12525;2020%20-%20&#25237;&#29699;&#35299;&#26512;%20-%202020-08-29%2016-01-23-00_out.mp4" TargetMode="External"/><Relationship Id="rId1020" Type="http://schemas.openxmlformats.org/officeDocument/2006/relationships/hyperlink" Target="result/&#12497;&#12527;&#12503;&#12525;2020%20-%20&#25237;&#29699;&#35299;&#26512;%20-%202020-08-24%2012-01-04-04_ball.txt" TargetMode="External"/><Relationship Id="rId1118" Type="http://schemas.openxmlformats.org/officeDocument/2006/relationships/hyperlink" Target="result/&#12497;&#12527;&#12503;&#12525;2020%20-%20&#25237;&#29699;&#35299;&#26512;%20-%202020-08-24%2012-07-26-04_ball.txt" TargetMode="External"/><Relationship Id="rId1325" Type="http://schemas.openxmlformats.org/officeDocument/2006/relationships/hyperlink" Target="out/&#12497;&#12527;&#12503;&#12525;2020%20-%20&#25237;&#29699;&#35299;&#26512;%20-%202020-08-24%2012-28-05-04_out.mp4" TargetMode="External"/><Relationship Id="rId1532" Type="http://schemas.openxmlformats.org/officeDocument/2006/relationships/hyperlink" Target="result/&#12497;&#12527;&#12503;&#12525;2020%20-%20&#25237;&#29699;&#35299;&#26512;%20-%202020-08-24%2012-46-03-04_ball.txt" TargetMode="External"/><Relationship Id="rId1977" Type="http://schemas.openxmlformats.org/officeDocument/2006/relationships/hyperlink" Target="out/&#12497;&#12527;&#12503;&#12525;2020%20-%20&#25237;&#29699;&#35299;&#26512;%20-%202020-08-26%2021-30-58-07_out.mp4" TargetMode="External"/><Relationship Id="rId2930" Type="http://schemas.openxmlformats.org/officeDocument/2006/relationships/hyperlink" Target="result/&#12497;&#12527;&#12503;&#12525;2020%20-%20&#25237;&#29699;&#35299;&#26512;%20-%202020-09-15%2023-21-40-00_ball.txt" TargetMode="External"/><Relationship Id="rId902" Type="http://schemas.openxmlformats.org/officeDocument/2006/relationships/hyperlink" Target="result/&#12497;&#12527;&#12503;&#12525;2020%20-%20&#25237;&#29699;&#35299;&#26512;%20-%202020-08-23%2016-33-27-02_ball.txt" TargetMode="External"/><Relationship Id="rId1837" Type="http://schemas.openxmlformats.org/officeDocument/2006/relationships/hyperlink" Target="out/&#12497;&#12527;&#12503;&#12525;2020%20-%20&#25237;&#29699;&#35299;&#26512;%20-%202020-08-24%2013-16-19-03_out.mp4" TargetMode="External"/><Relationship Id="rId3192" Type="http://schemas.openxmlformats.org/officeDocument/2006/relationships/hyperlink" Target="result/&#12497;&#12527;&#12503;&#12525;2020%20-%20&#25237;&#29699;&#35299;&#26512;%20-%202020-09-28%2022-44-58-08_ball.txt" TargetMode="External"/><Relationship Id="rId3497" Type="http://schemas.openxmlformats.org/officeDocument/2006/relationships/hyperlink" Target="out/&#12497;&#12527;&#12503;&#12525;2020%20-%20&#25237;&#29699;&#35299;&#26512;%20-%202020-10-04%2012-33-15-02_out.mp4" TargetMode="External"/><Relationship Id="rId31" Type="http://schemas.openxmlformats.org/officeDocument/2006/relationships/hyperlink" Target="out/&#12497;&#12527;&#12503;&#12525;2020%20-%20&#25237;&#29699;&#35299;&#26512;%20-%202020-08-23%2011-10-26-05_out.mp4" TargetMode="External"/><Relationship Id="rId2099" Type="http://schemas.openxmlformats.org/officeDocument/2006/relationships/hyperlink" Target="out/&#12497;&#12527;&#12503;&#12525;2020%20-%20&#25237;&#29699;&#35299;&#26512;%20-%202020-08-27%2018-21-04-08_out.mp4" TargetMode="External"/><Relationship Id="rId3052" Type="http://schemas.openxmlformats.org/officeDocument/2006/relationships/hyperlink" Target="result/&#12497;&#12527;&#12503;&#12525;2020%20-%20&#25237;&#29699;&#35299;&#26512;%20-%202020-09-27%2012-14-14-08_ball.txt" TargetMode="External"/><Relationship Id="rId180" Type="http://schemas.openxmlformats.org/officeDocument/2006/relationships/hyperlink" Target="result/&#12497;&#12527;&#12503;&#12525;2020%20-%20&#25237;&#29699;&#35299;&#26512;%20-%202020-08-23%2014-04-47-09_ball.txt" TargetMode="External"/><Relationship Id="rId278" Type="http://schemas.openxmlformats.org/officeDocument/2006/relationships/hyperlink" Target="result/&#12497;&#12527;&#12503;&#12525;2020%20-%20&#25237;&#29699;&#35299;&#26512;%20-%202020-08-23%2014-19-33-08_ball.txt" TargetMode="External"/><Relationship Id="rId1904" Type="http://schemas.openxmlformats.org/officeDocument/2006/relationships/hyperlink" Target="result/&#12497;&#12527;&#12503;&#12525;2020%20-%20&#25237;&#29699;&#35299;&#26512;%20-%202020-08-26%2021-15-29-07_ball.txt" TargetMode="External"/><Relationship Id="rId3357" Type="http://schemas.openxmlformats.org/officeDocument/2006/relationships/hyperlink" Target="out/&#12497;&#12527;&#12503;&#12525;2020%20-%20&#25237;&#29699;&#35299;&#26512;%20-%202020-09-28%2022-56-38-02_out.mp4" TargetMode="External"/><Relationship Id="rId3564" Type="http://schemas.openxmlformats.org/officeDocument/2006/relationships/hyperlink" Target="result/&#12497;&#12527;&#12503;&#12525;2020%20-%20&#25237;&#29699;&#35299;&#26512;%20-%202020-10-04%2012-38-58-06_ball.txt" TargetMode="External"/><Relationship Id="rId485" Type="http://schemas.openxmlformats.org/officeDocument/2006/relationships/hyperlink" Target="out/&#12497;&#12527;&#12503;&#12525;2020%20-%20&#25237;&#29699;&#35299;&#26512;%20-%202020-08-23%2015-52-13-03_out.mp4" TargetMode="External"/><Relationship Id="rId692" Type="http://schemas.openxmlformats.org/officeDocument/2006/relationships/hyperlink" Target="result/&#12497;&#12527;&#12503;&#12525;2020%20-%20&#25237;&#29699;&#35299;&#26512;%20-%202020-08-23%2016-11-33-07_ball.txt" TargetMode="External"/><Relationship Id="rId2166" Type="http://schemas.openxmlformats.org/officeDocument/2006/relationships/hyperlink" Target="result/&#12497;&#12527;&#12503;&#12525;2020%20-%20&#25237;&#29699;&#35299;&#26512;%20-%202020-08-28%2022-31-31-01_ball.txt" TargetMode="External"/><Relationship Id="rId2373" Type="http://schemas.openxmlformats.org/officeDocument/2006/relationships/hyperlink" Target="out/&#12497;&#12527;&#12503;&#12525;2020%20-%20&#25237;&#29699;&#35299;&#26512;%20-%202020-08-29%2009-46-05-06_out.mp4" TargetMode="External"/><Relationship Id="rId2580" Type="http://schemas.openxmlformats.org/officeDocument/2006/relationships/hyperlink" Target="result/&#12497;&#12527;&#12503;&#12525;2020%20-%20&#25237;&#29699;&#35299;&#26512;%20-%202020-08-29%2015-51-26-08_ball.txt" TargetMode="External"/><Relationship Id="rId3217" Type="http://schemas.openxmlformats.org/officeDocument/2006/relationships/hyperlink" Target="out/&#12497;&#12527;&#12503;&#12525;2020%20-%20&#25237;&#29699;&#35299;&#26512;%20-%202020-09-28%2022-47-36-01_out.mp4" TargetMode="External"/><Relationship Id="rId3424" Type="http://schemas.openxmlformats.org/officeDocument/2006/relationships/hyperlink" Target="result/&#12497;&#12527;&#12503;&#12525;2020%20-%20&#25237;&#29699;&#35299;&#26512;%20-%202020-10-04%2012-26-38-05_ball.txt" TargetMode="External"/><Relationship Id="rId3631" Type="http://schemas.openxmlformats.org/officeDocument/2006/relationships/hyperlink" Target="out/&#12497;&#12527;&#12503;&#12525;2020%20-%20&#25237;&#29699;&#35299;&#26512;%20-%202020-10-23%2021-45-41-00_out.mp4" TargetMode="External"/><Relationship Id="rId138" Type="http://schemas.openxmlformats.org/officeDocument/2006/relationships/hyperlink" Target="result/&#12497;&#12527;&#12503;&#12525;2020%20-%20&#25237;&#29699;&#35299;&#26512;%20-%202020-08-23%2011-16-20-08_ball.txt" TargetMode="External"/><Relationship Id="rId345" Type="http://schemas.openxmlformats.org/officeDocument/2006/relationships/hyperlink" Target="out/&#12497;&#12527;&#12503;&#12525;2020%20-%20&#25237;&#29699;&#35299;&#26512;%20-%202020-08-23%2014-24-49-03_out.mp4" TargetMode="External"/><Relationship Id="rId552" Type="http://schemas.openxmlformats.org/officeDocument/2006/relationships/hyperlink" Target="result/&#12497;&#12527;&#12503;&#12525;2020%20-%20&#25237;&#29699;&#35299;&#26512;%20-%202020-08-23%2015-56-09-07_ball.txt" TargetMode="External"/><Relationship Id="rId997" Type="http://schemas.openxmlformats.org/officeDocument/2006/relationships/hyperlink" Target="out/&#12497;&#12527;&#12503;&#12525;2020%20-%20&#25237;&#29699;&#35299;&#26512;%20-%202020-08-24%2012-00-01-01_out.mp4" TargetMode="External"/><Relationship Id="rId1182" Type="http://schemas.openxmlformats.org/officeDocument/2006/relationships/hyperlink" Target="result/&#12497;&#12527;&#12503;&#12525;2020%20-%20&#25237;&#29699;&#35299;&#26512;%20-%202020-08-24%2012-11-18-04_ball.txt" TargetMode="External"/><Relationship Id="rId2026" Type="http://schemas.openxmlformats.org/officeDocument/2006/relationships/hyperlink" Target="result/&#12497;&#12527;&#12503;&#12525;2020%20-%20&#25237;&#29699;&#35299;&#26512;%20-%202020-08-27%2018-16-14-01_ball.txt" TargetMode="External"/><Relationship Id="rId2233" Type="http://schemas.openxmlformats.org/officeDocument/2006/relationships/hyperlink" Target="out/&#12497;&#12527;&#12503;&#12525;2020%20-%20&#25237;&#29699;&#35299;&#26512;%20-%202020-08-28%2022-36-12-05_out.mp4" TargetMode="External"/><Relationship Id="rId2440" Type="http://schemas.openxmlformats.org/officeDocument/2006/relationships/hyperlink" Target="result/&#12497;&#12527;&#12503;&#12525;2020%20-%20&#25237;&#29699;&#35299;&#26512;%20-%202020-08-29%2015-42-43-09_ball.txt" TargetMode="External"/><Relationship Id="rId2678" Type="http://schemas.openxmlformats.org/officeDocument/2006/relationships/hyperlink" Target="result/&#12497;&#12527;&#12503;&#12525;2020%20-%20&#25237;&#29699;&#35299;&#26512;%20-%202020-08-29%2015-57-36-07_ball.txt" TargetMode="External"/><Relationship Id="rId2885" Type="http://schemas.openxmlformats.org/officeDocument/2006/relationships/hyperlink" Target="out/&#12497;&#12527;&#12503;&#12525;2020%20-%20&#25237;&#29699;&#35299;&#26512;%20-%202020-09-15%2023-16-56-09_out.mp4" TargetMode="External"/><Relationship Id="rId205" Type="http://schemas.openxmlformats.org/officeDocument/2006/relationships/hyperlink" Target="out/&#12497;&#12527;&#12503;&#12525;2020%20-%20&#25237;&#29699;&#35299;&#26512;%20-%202020-08-23%2014-06-56-02_out.mp4" TargetMode="External"/><Relationship Id="rId412" Type="http://schemas.openxmlformats.org/officeDocument/2006/relationships/hyperlink" Target="result/&#12497;&#12527;&#12503;&#12525;2020%20-%20&#25237;&#29699;&#35299;&#26512;%20-%202020-08-23%2015-47-01-06_ball.txt" TargetMode="External"/><Relationship Id="rId857" Type="http://schemas.openxmlformats.org/officeDocument/2006/relationships/hyperlink" Target="out/&#12497;&#12527;&#12503;&#12525;2020%20-%20&#25237;&#29699;&#35299;&#26512;%20-%202020-08-23%2016-30-55-00_out.mp4" TargetMode="External"/><Relationship Id="rId1042" Type="http://schemas.openxmlformats.org/officeDocument/2006/relationships/hyperlink" Target="result/&#12497;&#12527;&#12503;&#12525;2020%20-%20&#25237;&#29699;&#35299;&#26512;%20-%202020-08-24%2012-02-12-06_ball.txt" TargetMode="External"/><Relationship Id="rId1487" Type="http://schemas.openxmlformats.org/officeDocument/2006/relationships/hyperlink" Target="out/&#12497;&#12527;&#12503;&#12525;2020%20-%20&#25237;&#29699;&#35299;&#26512;%20-%202020-08-24%2012-42-52-05_out.mp4" TargetMode="External"/><Relationship Id="rId1694" Type="http://schemas.openxmlformats.org/officeDocument/2006/relationships/hyperlink" Target="result/&#12497;&#12527;&#12503;&#12525;2020%20-%20&#25237;&#29699;&#35299;&#26512;%20-%202020-08-24%2013-00-20-03_ball.txt" TargetMode="External"/><Relationship Id="rId2300" Type="http://schemas.openxmlformats.org/officeDocument/2006/relationships/hyperlink" Target="result/&#12497;&#12527;&#12503;&#12525;2020%20-%20&#25237;&#29699;&#35299;&#26512;%20-%202020-08-29%2009-39-15-08_ball.txt" TargetMode="External"/><Relationship Id="rId2538" Type="http://schemas.openxmlformats.org/officeDocument/2006/relationships/hyperlink" Target="result/&#12497;&#12527;&#12503;&#12525;2020%20-%20&#25237;&#29699;&#35299;&#26512;%20-%202020-08-29%2015-49-13-07_ball.txt" TargetMode="External"/><Relationship Id="rId2745" Type="http://schemas.openxmlformats.org/officeDocument/2006/relationships/hyperlink" Target="out/&#12497;&#12527;&#12503;&#12525;2020%20-%20&#25237;&#29699;&#35299;&#26512;%20-%202020-08-29%2016-06-51-01_out.mp4" TargetMode="External"/><Relationship Id="rId2952" Type="http://schemas.openxmlformats.org/officeDocument/2006/relationships/hyperlink" Target="result/&#12497;&#12527;&#12503;&#12525;2020%20-%20&#25237;&#29699;&#35299;&#26512;%20-%202020-09-15%2023-21-40-11_ball.txt" TargetMode="External"/><Relationship Id="rId717" Type="http://schemas.openxmlformats.org/officeDocument/2006/relationships/hyperlink" Target="out/&#12497;&#12527;&#12503;&#12525;2020%20-%20&#25237;&#29699;&#35299;&#26512;%20-%202020-08-23%2016-13-55-00_out.mp4" TargetMode="External"/><Relationship Id="rId924" Type="http://schemas.openxmlformats.org/officeDocument/2006/relationships/hyperlink" Target="result/&#12497;&#12527;&#12503;&#12525;2020%20-%20&#25237;&#29699;&#35299;&#26512;%20-%202020-08-24%2011-22-14-04_ball.txt" TargetMode="External"/><Relationship Id="rId1347" Type="http://schemas.openxmlformats.org/officeDocument/2006/relationships/hyperlink" Target="out/&#12497;&#12527;&#12503;&#12525;2020%20-%20&#25237;&#29699;&#35299;&#26512;%20-%202020-08-24%2012-32-08-05_out.mp4" TargetMode="External"/><Relationship Id="rId1554" Type="http://schemas.openxmlformats.org/officeDocument/2006/relationships/hyperlink" Target="result/&#12497;&#12527;&#12503;&#12525;2020%20-%20&#25237;&#29699;&#35299;&#26512;%20-%202020-08-24%2012-47-45-00_ball.txt" TargetMode="External"/><Relationship Id="rId1761" Type="http://schemas.openxmlformats.org/officeDocument/2006/relationships/hyperlink" Target="out/&#12497;&#12527;&#12503;&#12525;2020%20-%20&#25237;&#29699;&#35299;&#26512;%20-%202020-08-24%2013-05-36-08_out.mp4" TargetMode="External"/><Relationship Id="rId1999" Type="http://schemas.openxmlformats.org/officeDocument/2006/relationships/hyperlink" Target="out/&#12497;&#12527;&#12503;&#12525;2020%20-%20&#25237;&#29699;&#35299;&#26512;%20-%202020-08-26%2021-35-18-08_out.mp4" TargetMode="External"/><Relationship Id="rId2605" Type="http://schemas.openxmlformats.org/officeDocument/2006/relationships/hyperlink" Target="out/&#12497;&#12527;&#12503;&#12525;2020%20-%20&#25237;&#29699;&#35299;&#26512;%20-%202020-08-29%2015-53-40-01_out.mp4" TargetMode="External"/><Relationship Id="rId2812" Type="http://schemas.openxmlformats.org/officeDocument/2006/relationships/hyperlink" Target="result/&#12497;&#12527;&#12503;&#12525;2020%20-%20&#25237;&#29699;&#35299;&#26512;%20-%202020-09-15%2023-12-43-04_ball.txt" TargetMode="External"/><Relationship Id="rId53" Type="http://schemas.openxmlformats.org/officeDocument/2006/relationships/hyperlink" Target="out/&#12497;&#12527;&#12503;&#12525;2020%20-%20&#25237;&#29699;&#35299;&#26512;%20-%202020-08-23%2011-11-35-06_out.mp4" TargetMode="External"/><Relationship Id="rId1207" Type="http://schemas.openxmlformats.org/officeDocument/2006/relationships/hyperlink" Target="out/&#12497;&#12527;&#12503;&#12525;2020%20-%20&#25237;&#29699;&#35299;&#26512;%20-%202020-08-24%2012-12-56-04_out.mp4" TargetMode="External"/><Relationship Id="rId1414" Type="http://schemas.openxmlformats.org/officeDocument/2006/relationships/hyperlink" Target="result/&#12497;&#12527;&#12503;&#12525;2020%20-%20&#25237;&#29699;&#35299;&#26512;%20-%202020-08-24%2012-36-56-08_ball.txt" TargetMode="External"/><Relationship Id="rId1621" Type="http://schemas.openxmlformats.org/officeDocument/2006/relationships/hyperlink" Target="out/&#12497;&#12527;&#12503;&#12525;2020%20-%20&#25237;&#29699;&#35299;&#26512;%20-%202020-08-24%2012-52-05-07_out.mp4" TargetMode="External"/><Relationship Id="rId1859" Type="http://schemas.openxmlformats.org/officeDocument/2006/relationships/hyperlink" Target="out/&#12497;&#12527;&#12503;&#12525;2020%20-%20&#25237;&#29699;&#35299;&#26512;%20-%202020-08-24%2013-17-56-05_out.mp4" TargetMode="External"/><Relationship Id="rId3074" Type="http://schemas.openxmlformats.org/officeDocument/2006/relationships/hyperlink" Target="result/&#12497;&#12527;&#12503;&#12525;2020%20-%20&#25237;&#29699;&#35299;&#26512;%20-%202020-09-27%2012-15-46-09_ball.txt" TargetMode="External"/><Relationship Id="rId1719" Type="http://schemas.openxmlformats.org/officeDocument/2006/relationships/hyperlink" Target="out/&#12497;&#12527;&#12503;&#12525;2020%20-%20&#25237;&#29699;&#35299;&#26512;%20-%202020-08-24%2013-02-04-07_out.mp4" TargetMode="External"/><Relationship Id="rId1926" Type="http://schemas.openxmlformats.org/officeDocument/2006/relationships/hyperlink" Target="result/&#12497;&#12527;&#12503;&#12525;2020%20-%20&#25237;&#29699;&#35299;&#26512;%20-%202020-08-26%2021-19-02-01_ball.txt" TargetMode="External"/><Relationship Id="rId3281" Type="http://schemas.openxmlformats.org/officeDocument/2006/relationships/hyperlink" Target="out/&#12497;&#12527;&#12503;&#12525;2020%20-%20&#25237;&#29699;&#35299;&#26512;%20-%202020-09-28%2022-51-15-03_out.mp4" TargetMode="External"/><Relationship Id="rId3379" Type="http://schemas.openxmlformats.org/officeDocument/2006/relationships/hyperlink" Target="out/&#12497;&#12527;&#12503;&#12525;2020%20-%20&#25237;&#29699;&#35299;&#26512;%20-%202020-10-04%2012-22-49-03_out.mp4" TargetMode="External"/><Relationship Id="rId3586" Type="http://schemas.openxmlformats.org/officeDocument/2006/relationships/hyperlink" Target="result/&#12497;&#12527;&#12503;&#12525;2020%20-%20&#25237;&#29699;&#35299;&#26512;%20-%202020-10-23%2021-40-21-07_ball.txt" TargetMode="External"/><Relationship Id="rId2090" Type="http://schemas.openxmlformats.org/officeDocument/2006/relationships/hyperlink" Target="result/&#12497;&#12527;&#12503;&#12525;2020%20-%20&#25237;&#29699;&#35299;&#26512;%20-%202020-08-27%2018-21-04-03_ball.txt" TargetMode="External"/><Relationship Id="rId2188" Type="http://schemas.openxmlformats.org/officeDocument/2006/relationships/hyperlink" Target="result/&#12497;&#12527;&#12503;&#12525;2020%20-%20&#25237;&#29699;&#35299;&#26512;%20-%202020-08-28%2022-33-04-02_ball.txt" TargetMode="External"/><Relationship Id="rId2395" Type="http://schemas.openxmlformats.org/officeDocument/2006/relationships/hyperlink" Target="out/&#12497;&#12527;&#12503;&#12525;2020%20-%20&#25237;&#29699;&#35299;&#26512;%20-%202020-08-29%2009-48-04-07_out.mp4" TargetMode="External"/><Relationship Id="rId3141" Type="http://schemas.openxmlformats.org/officeDocument/2006/relationships/hyperlink" Target="out/&#12497;&#12527;&#12503;&#12525;2020%20-%20&#25237;&#29699;&#35299;&#26512;%20-%202020-09-28%2022-42-08-03_out.mp4" TargetMode="External"/><Relationship Id="rId3239" Type="http://schemas.openxmlformats.org/officeDocument/2006/relationships/hyperlink" Target="out/&#12497;&#12527;&#12503;&#12525;2020%20-%20&#25237;&#29699;&#35299;&#26512;%20-%202020-09-28%2022-48-45-02_out.mp4" TargetMode="External"/><Relationship Id="rId3446" Type="http://schemas.openxmlformats.org/officeDocument/2006/relationships/hyperlink" Target="result/&#12497;&#12527;&#12503;&#12525;2020%20-%20&#25237;&#29699;&#35299;&#26512;%20-%202020-10-04%2012-27-46-06_ball.txt" TargetMode="External"/><Relationship Id="rId367" Type="http://schemas.openxmlformats.org/officeDocument/2006/relationships/hyperlink" Target="out/&#12497;&#12527;&#12503;&#12525;2020%20-%20&#25237;&#29699;&#35299;&#26512;%20-%202020-08-23%2014-25-58-04_out.mp4" TargetMode="External"/><Relationship Id="rId574" Type="http://schemas.openxmlformats.org/officeDocument/2006/relationships/hyperlink" Target="result/&#12497;&#12527;&#12503;&#12525;2020%20-%20&#25237;&#29699;&#35299;&#26512;%20-%202020-08-23%2016-03-31-08_ball.txt" TargetMode="External"/><Relationship Id="rId2048" Type="http://schemas.openxmlformats.org/officeDocument/2006/relationships/hyperlink" Target="result/&#12497;&#12527;&#12503;&#12525;2020%20-%20&#25237;&#29699;&#35299;&#26512;%20-%202020-08-27%2018-17-46-02_ball.txt" TargetMode="External"/><Relationship Id="rId2255" Type="http://schemas.openxmlformats.org/officeDocument/2006/relationships/hyperlink" Target="out/&#12497;&#12527;&#12503;&#12525;2020%20-%20&#25237;&#29699;&#35299;&#26512;%20-%202020-08-28%2022-37-55-06_out.mp4" TargetMode="External"/><Relationship Id="rId3001" Type="http://schemas.openxmlformats.org/officeDocument/2006/relationships/hyperlink" Target="out/&#12497;&#12527;&#12503;&#12525;2020%20-%20&#25237;&#29699;&#35299;&#26512;%20-%202020-09-27%2012-11-30-03_out.mp4" TargetMode="External"/><Relationship Id="rId3653" Type="http://schemas.openxmlformats.org/officeDocument/2006/relationships/hyperlink" Target="out/&#12497;&#12527;&#12503;&#12525;2020%20-%20&#25237;&#29699;&#35299;&#26512;%20-%202020-10-23%2021-47-23-01_out.mp4" TargetMode="External"/><Relationship Id="rId227" Type="http://schemas.openxmlformats.org/officeDocument/2006/relationships/hyperlink" Target="out/&#12497;&#12527;&#12503;&#12525;2020%20-%20&#25237;&#29699;&#35299;&#26512;%20-%202020-08-23%2014-08-02-03_out.mp4" TargetMode="External"/><Relationship Id="rId781" Type="http://schemas.openxmlformats.org/officeDocument/2006/relationships/hyperlink" Target="out/&#12497;&#12527;&#12503;&#12525;2020%20-%20&#25237;&#29699;&#35299;&#26512;%20-%202020-08-23%2016-25-48-02_out.mp4" TargetMode="External"/><Relationship Id="rId879" Type="http://schemas.openxmlformats.org/officeDocument/2006/relationships/hyperlink" Target="out/&#12497;&#12527;&#12503;&#12525;2020%20-%20&#25237;&#29699;&#35299;&#26512;%20-%202020-08-23%2016-32-07-01_out.mp4" TargetMode="External"/><Relationship Id="rId2462" Type="http://schemas.openxmlformats.org/officeDocument/2006/relationships/hyperlink" Target="result/&#12497;&#12527;&#12503;&#12525;2020%20-%20&#25237;&#29699;&#35299;&#26512;%20-%202020-08-29%2015-44-12-10_ball.txt" TargetMode="External"/><Relationship Id="rId2767" Type="http://schemas.openxmlformats.org/officeDocument/2006/relationships/hyperlink" Target="out/&#12497;&#12527;&#12503;&#12525;2020%20-%20&#25237;&#29699;&#35299;&#26512;%20-%202020-09-08%2023-37-52-02_out.mp4" TargetMode="External"/><Relationship Id="rId3306" Type="http://schemas.openxmlformats.org/officeDocument/2006/relationships/hyperlink" Target="result/&#12497;&#12527;&#12503;&#12525;2020%20-%20&#25237;&#29699;&#35299;&#26512;%20-%202020-09-28%2022-52-46-05_ball.txt" TargetMode="External"/><Relationship Id="rId3513" Type="http://schemas.openxmlformats.org/officeDocument/2006/relationships/hyperlink" Target="out/&#12497;&#12527;&#12503;&#12525;2020%20-%20&#25237;&#29699;&#35299;&#26512;%20-%202020-10-04%2012-34-25-00_out.mp4" TargetMode="External"/><Relationship Id="rId434" Type="http://schemas.openxmlformats.org/officeDocument/2006/relationships/hyperlink" Target="result/&#12497;&#12527;&#12503;&#12525;2020%20-%20&#25237;&#29699;&#35299;&#26512;%20-%202020-08-23%2015-48-07-07_ball.txt" TargetMode="External"/><Relationship Id="rId641" Type="http://schemas.openxmlformats.org/officeDocument/2006/relationships/hyperlink" Target="out/&#12497;&#12527;&#12503;&#12525;2020%20-%20&#25237;&#29699;&#35299;&#26512;%20-%202020-08-23%2016-08-46-02_out.mp4" TargetMode="External"/><Relationship Id="rId739" Type="http://schemas.openxmlformats.org/officeDocument/2006/relationships/hyperlink" Target="out/&#12497;&#12527;&#12503;&#12525;2020%20-%20&#25237;&#29699;&#35299;&#26512;%20-%202020-08-23%2016-15-07-01_out.mp4" TargetMode="External"/><Relationship Id="rId1064" Type="http://schemas.openxmlformats.org/officeDocument/2006/relationships/hyperlink" Target="result/&#12497;&#12527;&#12503;&#12525;2020%20-%20&#25237;&#29699;&#35299;&#26512;%20-%202020-08-24%2012-03-33-07_ball.txt" TargetMode="External"/><Relationship Id="rId1271" Type="http://schemas.openxmlformats.org/officeDocument/2006/relationships/hyperlink" Target="out/&#12497;&#12527;&#12503;&#12525;2020%20-%20&#25237;&#29699;&#35299;&#26512;%20-%202020-08-24%2012-24-03-06_out.mp4" TargetMode="External"/><Relationship Id="rId1369" Type="http://schemas.openxmlformats.org/officeDocument/2006/relationships/hyperlink" Target="out/&#12497;&#12527;&#12503;&#12525;2020%20-%20&#25237;&#29699;&#35299;&#26512;%20-%202020-08-24%2012-33-48-06_out.mp4" TargetMode="External"/><Relationship Id="rId1576" Type="http://schemas.openxmlformats.org/officeDocument/2006/relationships/hyperlink" Target="result/&#12497;&#12527;&#12503;&#12525;2020%20-%20&#25237;&#29699;&#35299;&#26512;%20-%202020-08-24%2012-49-17-01_ball.txt" TargetMode="External"/><Relationship Id="rId2115" Type="http://schemas.openxmlformats.org/officeDocument/2006/relationships/hyperlink" Target="out/&#12497;&#12527;&#12503;&#12525;2020%20-%20&#25237;&#29699;&#35299;&#26512;%20-%202020-08-27%2018-22-42-06_out.mp4" TargetMode="External"/><Relationship Id="rId2322" Type="http://schemas.openxmlformats.org/officeDocument/2006/relationships/hyperlink" Target="result/&#12497;&#12527;&#12503;&#12525;2020%20-%20&#25237;&#29699;&#35299;&#26512;%20-%202020-08-29%2009-41-06-09_ball.txt" TargetMode="External"/><Relationship Id="rId2974" Type="http://schemas.openxmlformats.org/officeDocument/2006/relationships/hyperlink" Target="result/&#12497;&#12527;&#12503;&#12525;2020%20-%20&#25237;&#29699;&#35299;&#26512;%20-%202020-09-15%2023-22-58-08_ball.txt" TargetMode="External"/><Relationship Id="rId501" Type="http://schemas.openxmlformats.org/officeDocument/2006/relationships/hyperlink" Target="out/&#12497;&#12527;&#12503;&#12525;2020%20-%20&#25237;&#29699;&#35299;&#26512;%20-%202020-08-23%2015-53-39-01_out.mp4" TargetMode="External"/><Relationship Id="rId946" Type="http://schemas.openxmlformats.org/officeDocument/2006/relationships/hyperlink" Target="result/&#12497;&#12527;&#12503;&#12525;2020%20-%20&#25237;&#29699;&#35299;&#26512;%20-%202020-08-24%2011-23-23-05_ball.txt" TargetMode="External"/><Relationship Id="rId1131" Type="http://schemas.openxmlformats.org/officeDocument/2006/relationships/hyperlink" Target="out/&#12497;&#12527;&#12503;&#12525;2020%20-%20&#25237;&#29699;&#35299;&#26512;%20-%202020-08-24%2012-08-41-01_out.mp4" TargetMode="External"/><Relationship Id="rId1229" Type="http://schemas.openxmlformats.org/officeDocument/2006/relationships/hyperlink" Target="out/&#12497;&#12527;&#12503;&#12525;2020%20-%20&#25237;&#29699;&#35299;&#26512;%20-%202020-08-24%2012-21-33-05_out.mp4" TargetMode="External"/><Relationship Id="rId1783" Type="http://schemas.openxmlformats.org/officeDocument/2006/relationships/hyperlink" Target="out/&#12497;&#12527;&#12503;&#12525;2020%20-%20&#25237;&#29699;&#35299;&#26512;%20-%202020-08-24%2013-07-27-08_out.mp4" TargetMode="External"/><Relationship Id="rId1990" Type="http://schemas.openxmlformats.org/officeDocument/2006/relationships/hyperlink" Target="result/&#12497;&#12527;&#12503;&#12525;2020%20-%20&#25237;&#29699;&#35299;&#26512;%20-%202020-08-26%2021-35-18-03_ball.txt" TargetMode="External"/><Relationship Id="rId2627" Type="http://schemas.openxmlformats.org/officeDocument/2006/relationships/hyperlink" Target="out/&#12497;&#12527;&#12503;&#12525;2020%20-%20&#25237;&#29699;&#35299;&#26512;%20-%202020-08-29%2015-55-24-02_out.mp4" TargetMode="External"/><Relationship Id="rId2834" Type="http://schemas.openxmlformats.org/officeDocument/2006/relationships/hyperlink" Target="result/&#12497;&#12527;&#12503;&#12525;2020%20-%20&#25237;&#29699;&#35299;&#26512;%20-%202020-09-15%2023-13-52-04_ball.txt" TargetMode="External"/><Relationship Id="rId75" Type="http://schemas.openxmlformats.org/officeDocument/2006/relationships/hyperlink" Target="out/&#12497;&#12527;&#12503;&#12525;2020%20-%20&#25237;&#29699;&#35299;&#26512;%20-%202020-08-23%2011-12-45-07_out.mp4" TargetMode="External"/><Relationship Id="rId806" Type="http://schemas.openxmlformats.org/officeDocument/2006/relationships/hyperlink" Target="result/&#12497;&#12527;&#12503;&#12525;2020%20-%20&#25237;&#29699;&#35299;&#26512;%20-%202020-08-23%2016-26-58-04_ball.txt" TargetMode="External"/><Relationship Id="rId1436" Type="http://schemas.openxmlformats.org/officeDocument/2006/relationships/hyperlink" Target="result/&#12497;&#12527;&#12503;&#12525;2020%20-%20&#25237;&#29699;&#35299;&#26512;%20-%202020-08-24%2012-38-24-09_ball.txt" TargetMode="External"/><Relationship Id="rId1643" Type="http://schemas.openxmlformats.org/officeDocument/2006/relationships/hyperlink" Target="out/&#12497;&#12527;&#12503;&#12525;2020%20-%20&#25237;&#29699;&#35299;&#26512;%20-%202020-08-24%2012-53-43-08_out.mp4" TargetMode="External"/><Relationship Id="rId1850" Type="http://schemas.openxmlformats.org/officeDocument/2006/relationships/hyperlink" Target="result/&#12497;&#12527;&#12503;&#12525;2020%20-%20&#25237;&#29699;&#35299;&#26512;%20-%202020-08-24%2013-17-56-00_ball.txt" TargetMode="External"/><Relationship Id="rId2901" Type="http://schemas.openxmlformats.org/officeDocument/2006/relationships/hyperlink" Target="out/&#12497;&#12527;&#12503;&#12525;2020%20-%20&#25237;&#29699;&#35299;&#26512;%20-%202020-09-15%2023-18-54-07_out.mp4" TargetMode="External"/><Relationship Id="rId3096" Type="http://schemas.openxmlformats.org/officeDocument/2006/relationships/hyperlink" Target="result/&#12497;&#12527;&#12503;&#12525;2020%20-%20&#25237;&#29699;&#35299;&#26512;%20-%202020-09-27%2012-18-28-00_ball.txt" TargetMode="External"/><Relationship Id="rId1503" Type="http://schemas.openxmlformats.org/officeDocument/2006/relationships/hyperlink" Target="out/&#12497;&#12527;&#12503;&#12525;2020%20-%20&#25237;&#29699;&#35299;&#26512;%20-%202020-08-24%2012-44-26-03_out.mp4" TargetMode="External"/><Relationship Id="rId1710" Type="http://schemas.openxmlformats.org/officeDocument/2006/relationships/hyperlink" Target="result/&#12497;&#12527;&#12503;&#12525;2020%20-%20&#25237;&#29699;&#35299;&#26512;%20-%202020-08-24%2013-02-04-02_ball.txt" TargetMode="External"/><Relationship Id="rId1948" Type="http://schemas.openxmlformats.org/officeDocument/2006/relationships/hyperlink" Target="result/&#12497;&#12527;&#12503;&#12525;2020%20-%20&#25237;&#29699;&#35299;&#26512;%20-%202020-08-26%2021-20-35-02_ball.txt" TargetMode="External"/><Relationship Id="rId3163" Type="http://schemas.openxmlformats.org/officeDocument/2006/relationships/hyperlink" Target="out/&#12497;&#12527;&#12503;&#12525;2020%20-%20&#25237;&#29699;&#35299;&#26512;%20-%202020-09-28%2022-43-20-04_out.mp4" TargetMode="External"/><Relationship Id="rId3370" Type="http://schemas.openxmlformats.org/officeDocument/2006/relationships/hyperlink" Target="result/&#12497;&#12527;&#12503;&#12525;2020%20-%20&#25237;&#29699;&#35299;&#26512;%20-%202020-09-28%2022-56-38-08_ball.txt" TargetMode="External"/><Relationship Id="rId291" Type="http://schemas.openxmlformats.org/officeDocument/2006/relationships/hyperlink" Target="out/&#12497;&#12527;&#12503;&#12525;2020%20-%20&#25237;&#29699;&#35299;&#26512;%20-%202020-08-23%2014-21-04-05_out.mp4" TargetMode="External"/><Relationship Id="rId1808" Type="http://schemas.openxmlformats.org/officeDocument/2006/relationships/hyperlink" Target="result/&#12497;&#12527;&#12503;&#12525;2020%20-%20&#25237;&#29699;&#35299;&#26512;%20-%202020-08-24%2013-09-18-11_ball.txt" TargetMode="External"/><Relationship Id="rId3023" Type="http://schemas.openxmlformats.org/officeDocument/2006/relationships/hyperlink" Target="out/&#12497;&#12527;&#12503;&#12525;2020%20-%20&#25237;&#29699;&#35299;&#26512;%20-%202020-09-27%2012-13-07-04_out.mp4" TargetMode="External"/><Relationship Id="rId3468" Type="http://schemas.openxmlformats.org/officeDocument/2006/relationships/hyperlink" Target="result/&#12497;&#12527;&#12503;&#12525;2020%20-%20&#25237;&#29699;&#35299;&#26512;%20-%202020-10-04%2012-29-40-07_ball.txt" TargetMode="External"/><Relationship Id="rId3675" Type="http://schemas.openxmlformats.org/officeDocument/2006/relationships/hyperlink" Target="out\&#12497;&#12527;&#12503;&#12525;2020%20-%20&#25237;&#29699;&#35299;&#26512;%20-%202020-10-23%2021-49-13-02_out.mp4" TargetMode="External"/><Relationship Id="rId151" Type="http://schemas.openxmlformats.org/officeDocument/2006/relationships/hyperlink" Target="out/&#12497;&#12527;&#12503;&#12525;2020%20-%20&#25237;&#29699;&#35299;&#26512;%20-%202020-08-23%2014-03-42-05_out.mp4" TargetMode="External"/><Relationship Id="rId389" Type="http://schemas.openxmlformats.org/officeDocument/2006/relationships/hyperlink" Target="out/&#12497;&#12527;&#12503;&#12525;2020%20-%20&#25237;&#29699;&#35299;&#26512;%20-%202020-08-23%2014-27-07-05_out.mp4" TargetMode="External"/><Relationship Id="rId596" Type="http://schemas.openxmlformats.org/officeDocument/2006/relationships/hyperlink" Target="result/&#12497;&#12527;&#12503;&#12525;2020%20-%20&#25237;&#29699;&#35299;&#26512;%20-%202020-08-23%2016-04-57-09_ball.txt" TargetMode="External"/><Relationship Id="rId2277" Type="http://schemas.openxmlformats.org/officeDocument/2006/relationships/hyperlink" Target="out/&#12497;&#12527;&#12503;&#12525;2020%20-%20&#25237;&#29699;&#35299;&#26512;%20-%202020-08-29%2009-37-40-07_out.mp4" TargetMode="External"/><Relationship Id="rId2484" Type="http://schemas.openxmlformats.org/officeDocument/2006/relationships/hyperlink" Target="result/&#12497;&#12527;&#12503;&#12525;2020%20-%20&#25237;&#29699;&#35299;&#26512;%20-%202020-08-29%2015-46-34-00_ball.txt" TargetMode="External"/><Relationship Id="rId2691" Type="http://schemas.openxmlformats.org/officeDocument/2006/relationships/hyperlink" Target="out/&#12497;&#12527;&#12503;&#12525;2020%20-%20&#25237;&#29699;&#35299;&#26512;%20-%202020-08-29%2015-58-43-04_out.mp4" TargetMode="External"/><Relationship Id="rId3230" Type="http://schemas.openxmlformats.org/officeDocument/2006/relationships/hyperlink" Target="result/&#12497;&#12527;&#12503;&#12525;2020%20-%20&#25237;&#29699;&#35299;&#26512;%20-%202020-09-28%2022-47-36-07_ball.txt" TargetMode="External"/><Relationship Id="rId3328" Type="http://schemas.openxmlformats.org/officeDocument/2006/relationships/hyperlink" Target="result/&#12497;&#12527;&#12503;&#12525;2020%20-%20&#25237;&#29699;&#35299;&#26512;%20-%202020-09-28%2022-53-54-06_ball.txt" TargetMode="External"/><Relationship Id="rId3535" Type="http://schemas.openxmlformats.org/officeDocument/2006/relationships/hyperlink" Target="out/&#12497;&#12527;&#12503;&#12525;2020%20-%20&#25237;&#29699;&#35299;&#26512;%20-%202020-10-04%2012-37-58-01_out.mp4" TargetMode="External"/><Relationship Id="rId249" Type="http://schemas.openxmlformats.org/officeDocument/2006/relationships/hyperlink" Target="out/&#12497;&#12527;&#12503;&#12525;2020%20-%20&#25237;&#29699;&#35299;&#26512;%20-%202020-08-23%2014-18-29-04_out.mp4" TargetMode="External"/><Relationship Id="rId456" Type="http://schemas.openxmlformats.org/officeDocument/2006/relationships/hyperlink" Target="result/&#12497;&#12527;&#12503;&#12525;2020%20-%20&#25237;&#29699;&#35299;&#26512;%20-%202020-08-23%2015-49-19-08_ball.txt" TargetMode="External"/><Relationship Id="rId663" Type="http://schemas.openxmlformats.org/officeDocument/2006/relationships/hyperlink" Target="out/&#12497;&#12527;&#12503;&#12525;2020%20-%20&#25237;&#29699;&#35299;&#26512;%20-%202020-08-23%2016-09-58-03_out.mp4" TargetMode="External"/><Relationship Id="rId870" Type="http://schemas.openxmlformats.org/officeDocument/2006/relationships/hyperlink" Target="result/&#12497;&#12527;&#12503;&#12525;2020%20-%20&#25237;&#29699;&#35299;&#26512;%20-%202020-08-23%2016-30-55-06_ball.txt" TargetMode="External"/><Relationship Id="rId1086" Type="http://schemas.openxmlformats.org/officeDocument/2006/relationships/hyperlink" Target="result/&#12497;&#12527;&#12503;&#12525;2020%20-%20&#25237;&#29699;&#35299;&#26512;%20-%202020-08-24%2012-04-51-08_ball.txt" TargetMode="External"/><Relationship Id="rId1293" Type="http://schemas.openxmlformats.org/officeDocument/2006/relationships/hyperlink" Target="out/&#12497;&#12527;&#12503;&#12525;2020%20-%20&#25237;&#29699;&#35299;&#26512;%20-%202020-08-24%2012-25-33-07_out.mp4" TargetMode="External"/><Relationship Id="rId2137" Type="http://schemas.openxmlformats.org/officeDocument/2006/relationships/hyperlink" Target="out/&#12497;&#12527;&#12503;&#12525;2020%20-%20&#25237;&#29699;&#35299;&#26512;%20-%202020-08-27%2018-24-30-07_out.mp4" TargetMode="External"/><Relationship Id="rId2344" Type="http://schemas.openxmlformats.org/officeDocument/2006/relationships/hyperlink" Target="result/&#12497;&#12527;&#12503;&#12525;2020%20-%20&#25237;&#29699;&#35299;&#26512;%20-%202020-08-29%2009-44-23-01_ball.txt" TargetMode="External"/><Relationship Id="rId2551" Type="http://schemas.openxmlformats.org/officeDocument/2006/relationships/hyperlink" Target="out/&#12497;&#12527;&#12503;&#12525;2020%20-%20&#25237;&#29699;&#35299;&#26512;%20-%202020-08-29%2015-50-19-04_out.mp4" TargetMode="External"/><Relationship Id="rId2789" Type="http://schemas.openxmlformats.org/officeDocument/2006/relationships/hyperlink" Target="out/&#12497;&#12527;&#12503;&#12525;2020%20-%20&#25237;&#29699;&#35299;&#26512;%20-%202020-09-08%2023-39-02-03_out.mp4" TargetMode="External"/><Relationship Id="rId2996" Type="http://schemas.openxmlformats.org/officeDocument/2006/relationships/hyperlink" Target="result/&#12497;&#12527;&#12503;&#12525;2020%20-%20&#25237;&#29699;&#35299;&#26512;%20-%202020-09-27%2012-11-30-00_ball.txt" TargetMode="External"/><Relationship Id="rId109" Type="http://schemas.openxmlformats.org/officeDocument/2006/relationships/hyperlink" Target="out/&#12497;&#12527;&#12503;&#12525;2020%20-%20&#25237;&#29699;&#35299;&#26512;%20-%202020-08-23%2011-15-09-04_out.mp4" TargetMode="External"/><Relationship Id="rId316" Type="http://schemas.openxmlformats.org/officeDocument/2006/relationships/hyperlink" Target="result/&#12497;&#12527;&#12503;&#12525;2020%20-%20&#25237;&#29699;&#35299;&#26512;%20-%202020-08-23%2014-22-38-07_ball.txt" TargetMode="External"/><Relationship Id="rId523" Type="http://schemas.openxmlformats.org/officeDocument/2006/relationships/hyperlink" Target="out/&#12497;&#12527;&#12503;&#12525;2020%20-%20&#25237;&#29699;&#35299;&#26512;%20-%202020-08-23%2015-54-48-02_out.mp4" TargetMode="External"/><Relationship Id="rId968" Type="http://schemas.openxmlformats.org/officeDocument/2006/relationships/hyperlink" Target="result/&#12497;&#12527;&#12503;&#12525;2020%20-%20&#25237;&#29699;&#35299;&#26512;%20-%202020-08-24%2011-24-36-06_ball.txt" TargetMode="External"/><Relationship Id="rId1153" Type="http://schemas.openxmlformats.org/officeDocument/2006/relationships/hyperlink" Target="out/&#12497;&#12527;&#12503;&#12525;2020%20-%20&#25237;&#29699;&#35299;&#26512;%20-%202020-08-24%2012-10-03-00_out.mp4" TargetMode="External"/><Relationship Id="rId1598" Type="http://schemas.openxmlformats.org/officeDocument/2006/relationships/hyperlink" Target="result/&#12497;&#12527;&#12503;&#12525;2020%20-%20&#25237;&#29699;&#35299;&#26512;%20-%202020-08-24%2012-50-30-05_ball.txt" TargetMode="External"/><Relationship Id="rId2204" Type="http://schemas.openxmlformats.org/officeDocument/2006/relationships/hyperlink" Target="result/&#12497;&#12527;&#12503;&#12525;2020%20-%20&#25237;&#29699;&#35299;&#26512;%20-%202020-08-28%2022-34-32-00_ball.txt" TargetMode="External"/><Relationship Id="rId2649" Type="http://schemas.openxmlformats.org/officeDocument/2006/relationships/hyperlink" Target="out/&#12497;&#12527;&#12503;&#12525;2020%20-%20&#25237;&#29699;&#35299;&#26512;%20-%202020-08-29%2015-56-35-03_out.mp4" TargetMode="External"/><Relationship Id="rId2856" Type="http://schemas.openxmlformats.org/officeDocument/2006/relationships/hyperlink" Target="result/&#12497;&#12527;&#12503;&#12525;2020%20-%20&#25237;&#29699;&#35299;&#26512;%20-%202020-09-15%2023-15-41-05_ball.txt" TargetMode="External"/><Relationship Id="rId3602" Type="http://schemas.openxmlformats.org/officeDocument/2006/relationships/hyperlink" Target="result/&#12497;&#12527;&#12503;&#12525;2020%20-%20&#25237;&#29699;&#35299;&#26512;%20-%202020-10-23%2021-41-59-05_ball.txt" TargetMode="External"/><Relationship Id="rId97" Type="http://schemas.openxmlformats.org/officeDocument/2006/relationships/hyperlink" Target="out/&#12497;&#12527;&#12503;&#12525;2020%20-%20&#25237;&#29699;&#35299;&#26512;%20-%202020-08-23%2011-13-59-08_out.mp4" TargetMode="External"/><Relationship Id="rId730" Type="http://schemas.openxmlformats.org/officeDocument/2006/relationships/hyperlink" Target="result/&#12497;&#12527;&#12503;&#12525;2020%20-%20&#25237;&#29699;&#35299;&#26512;%20-%202020-08-23%2016-13-55-06_ball.txt" TargetMode="External"/><Relationship Id="rId828" Type="http://schemas.openxmlformats.org/officeDocument/2006/relationships/hyperlink" Target="result/&#12497;&#12527;&#12503;&#12525;2020%20-%20&#25237;&#29699;&#35299;&#26512;%20-%202020-08-23%2016-28-07-05_ball.txt" TargetMode="External"/><Relationship Id="rId1013" Type="http://schemas.openxmlformats.org/officeDocument/2006/relationships/hyperlink" Target="out/&#12497;&#12527;&#12503;&#12525;2020%20-%20&#25237;&#29699;&#35299;&#26512;%20-%202020-08-24%2012-01-04-01_out.mp4" TargetMode="External"/><Relationship Id="rId1360" Type="http://schemas.openxmlformats.org/officeDocument/2006/relationships/hyperlink" Target="result/&#12497;&#12527;&#12503;&#12525;2020%20-%20&#25237;&#29699;&#35299;&#26512;%20-%202020-08-24%2012-33-48-01_ball.txt" TargetMode="External"/><Relationship Id="rId1458" Type="http://schemas.openxmlformats.org/officeDocument/2006/relationships/hyperlink" Target="result/&#12497;&#12527;&#12503;&#12525;2020%20-%20&#25237;&#29699;&#35299;&#26512;%20-%202020-08-24%2012-41-25-00_ball.txt" TargetMode="External"/><Relationship Id="rId1665" Type="http://schemas.openxmlformats.org/officeDocument/2006/relationships/hyperlink" Target="out/&#12497;&#12527;&#12503;&#12525;2020%20-%20&#25237;&#29699;&#35299;&#26512;%20-%202020-08-24%2012-55-39-09_out.mp4" TargetMode="External"/><Relationship Id="rId1872" Type="http://schemas.openxmlformats.org/officeDocument/2006/relationships/hyperlink" Target="result/&#12497;&#12527;&#12503;&#12525;2020%20-%20&#25237;&#29699;&#35299;&#26512;%20-%202020-08-24%2013-20-06-01_ball.txt" TargetMode="External"/><Relationship Id="rId2411" Type="http://schemas.openxmlformats.org/officeDocument/2006/relationships/hyperlink" Target="out/&#12497;&#12527;&#12503;&#12525;2020%20-%20&#25237;&#29699;&#35299;&#26512;%20-%202020-08-29%2009-49-52-05_out.mp4" TargetMode="External"/><Relationship Id="rId2509" Type="http://schemas.openxmlformats.org/officeDocument/2006/relationships/hyperlink" Target="out/&#12497;&#12527;&#12503;&#12525;2020%20-%20&#25237;&#29699;&#35299;&#26512;%20-%202020-08-29%2015-48-09-03_out.mp4" TargetMode="External"/><Relationship Id="rId2716" Type="http://schemas.openxmlformats.org/officeDocument/2006/relationships/hyperlink" Target="result/&#12497;&#12527;&#12503;&#12525;2020%20-%20&#25237;&#29699;&#35299;&#26512;%20-%202020-08-29%2016-00-15-06_ball.txt" TargetMode="External"/><Relationship Id="rId1220" Type="http://schemas.openxmlformats.org/officeDocument/2006/relationships/hyperlink" Target="result/&#12497;&#12527;&#12503;&#12525;2020%20-%20&#25237;&#29699;&#35299;&#26512;%20-%202020-08-24%2012-21-33-00_ball.txt" TargetMode="External"/><Relationship Id="rId1318" Type="http://schemas.openxmlformats.org/officeDocument/2006/relationships/hyperlink" Target="result/&#12497;&#12527;&#12503;&#12525;2020%20-%20&#25237;&#29699;&#35299;&#26512;%20-%202020-08-24%2012-28-05-00_ball.txt" TargetMode="External"/><Relationship Id="rId1525" Type="http://schemas.openxmlformats.org/officeDocument/2006/relationships/hyperlink" Target="out/&#12497;&#12527;&#12503;&#12525;2020%20-%20&#25237;&#29699;&#35299;&#26512;%20-%202020-08-24%2012-46-03-01_out.mp4" TargetMode="External"/><Relationship Id="rId2923" Type="http://schemas.openxmlformats.org/officeDocument/2006/relationships/hyperlink" Target="out/&#12497;&#12527;&#12503;&#12525;2020%20-%20&#25237;&#29699;&#35299;&#26512;%20-%202020-09-15%2023-20-06-07_out.mp4" TargetMode="External"/><Relationship Id="rId1732" Type="http://schemas.openxmlformats.org/officeDocument/2006/relationships/hyperlink" Target="result/&#12497;&#12527;&#12503;&#12525;2020%20-%20&#25237;&#29699;&#35299;&#26512;%20-%202020-08-24%2013-03-51-03_ball.txt" TargetMode="External"/><Relationship Id="rId3185" Type="http://schemas.openxmlformats.org/officeDocument/2006/relationships/hyperlink" Target="out/&#12497;&#12527;&#12503;&#12525;2020%20-%20&#25237;&#29699;&#35299;&#26512;%20-%202020-09-28%2022-44-58-05_out.mp4" TargetMode="External"/><Relationship Id="rId3392" Type="http://schemas.openxmlformats.org/officeDocument/2006/relationships/hyperlink" Target="result/&#12497;&#12527;&#12503;&#12525;2020%20-%20&#25237;&#29699;&#35299;&#26512;%20-%202020-10-04%2012-22-49-09_ball.txt" TargetMode="External"/><Relationship Id="rId24" Type="http://schemas.openxmlformats.org/officeDocument/2006/relationships/hyperlink" Target="result/&#12497;&#12527;&#12503;&#12525;2020%20-%20&#25237;&#29699;&#35299;&#26512;%20-%202020-08-23%2011-10-26-01_ball.txt" TargetMode="External"/><Relationship Id="rId2299" Type="http://schemas.openxmlformats.org/officeDocument/2006/relationships/hyperlink" Target="out/&#12497;&#12527;&#12503;&#12525;2020%20-%20&#25237;&#29699;&#35299;&#26512;%20-%202020-08-29%2009-39-15-08_out.mp4" TargetMode="External"/><Relationship Id="rId3045" Type="http://schemas.openxmlformats.org/officeDocument/2006/relationships/hyperlink" Target="out/&#12497;&#12527;&#12503;&#12525;2020%20-%20&#25237;&#29699;&#35299;&#26512;%20-%202020-09-27%2012-14-14-05_out.mp4" TargetMode="External"/><Relationship Id="rId3252" Type="http://schemas.openxmlformats.org/officeDocument/2006/relationships/hyperlink" Target="result/&#12497;&#12527;&#12503;&#12525;2020%20-%20&#25237;&#29699;&#35299;&#26512;%20-%202020-09-28%2022-48-45-08_ball.txt" TargetMode="External"/><Relationship Id="rId3697" Type="http://schemas.openxmlformats.org/officeDocument/2006/relationships/hyperlink" Target="out\&#12497;&#12527;&#12503;&#12525;2020%20-%20&#25237;&#29699;&#35299;&#26512;%20-%202020-10-23%2021-54-50-03_out.mp4" TargetMode="External"/><Relationship Id="rId173" Type="http://schemas.openxmlformats.org/officeDocument/2006/relationships/hyperlink" Target="out/&#12497;&#12527;&#12503;&#12525;2020%20-%20&#25237;&#29699;&#35299;&#26512;%20-%202020-08-23%2014-04-47-06_out.mp4" TargetMode="External"/><Relationship Id="rId380" Type="http://schemas.openxmlformats.org/officeDocument/2006/relationships/hyperlink" Target="result/&#12497;&#12527;&#12503;&#12525;2020%20-%20&#25237;&#29699;&#35299;&#26512;%20-%202020-08-23%2014-27-07-00_ball.txt" TargetMode="External"/><Relationship Id="rId2061" Type="http://schemas.openxmlformats.org/officeDocument/2006/relationships/hyperlink" Target="out/&#12497;&#12527;&#12503;&#12525;2020%20-%20&#25237;&#29699;&#35299;&#26512;%20-%202020-08-27%2018-17-46-09_out.mp4" TargetMode="External"/><Relationship Id="rId3112" Type="http://schemas.openxmlformats.org/officeDocument/2006/relationships/hyperlink" Target="result/&#12497;&#12527;&#12503;&#12525;2020%20-%20&#25237;&#29699;&#35299;&#26512;%20-%202020-09-27%2012-18-28-08_ball.txt" TargetMode="External"/><Relationship Id="rId3557" Type="http://schemas.openxmlformats.org/officeDocument/2006/relationships/hyperlink" Target="out/&#12497;&#12527;&#12503;&#12525;2020%20-%20&#25237;&#29699;&#35299;&#26512;%20-%202020-10-04%2012-38-58-03_out.mp4" TargetMode="External"/><Relationship Id="rId240" Type="http://schemas.openxmlformats.org/officeDocument/2006/relationships/hyperlink" Target="result/&#12497;&#12527;&#12503;&#12525;2020%20-%20&#25237;&#29699;&#35299;&#26512;%20-%202020-08-23%2014-08-02-09_ball.txt" TargetMode="External"/><Relationship Id="rId478" Type="http://schemas.openxmlformats.org/officeDocument/2006/relationships/hyperlink" Target="result/&#12497;&#12527;&#12503;&#12525;2020%20-%20&#25237;&#29699;&#35299;&#26512;%20-%202020-08-23%2015-51-08-09_ball.txt" TargetMode="External"/><Relationship Id="rId685" Type="http://schemas.openxmlformats.org/officeDocument/2006/relationships/hyperlink" Target="out/&#12497;&#12527;&#12503;&#12525;2020%20-%20&#25237;&#29699;&#35299;&#26512;%20-%202020-08-23%2016-11-33-04_out.mp4" TargetMode="External"/><Relationship Id="rId892" Type="http://schemas.openxmlformats.org/officeDocument/2006/relationships/hyperlink" Target="result/&#12497;&#12527;&#12503;&#12525;2020%20-%20&#25237;&#29699;&#35299;&#26512;%20-%202020-08-23%2016-32-07-07_ball.txt" TargetMode="External"/><Relationship Id="rId2159" Type="http://schemas.openxmlformats.org/officeDocument/2006/relationships/hyperlink" Target="out/&#12497;&#12527;&#12503;&#12525;2020%20-%20&#25237;&#29699;&#35299;&#26512;%20-%202020-08-27%2018-26-47-08_out.mp4" TargetMode="External"/><Relationship Id="rId2366" Type="http://schemas.openxmlformats.org/officeDocument/2006/relationships/hyperlink" Target="result/&#12497;&#12527;&#12503;&#12525;2020%20-%20&#25237;&#29699;&#35299;&#26512;%20-%202020-08-29%2009-46-05-02_ball.txt" TargetMode="External"/><Relationship Id="rId2573" Type="http://schemas.openxmlformats.org/officeDocument/2006/relationships/hyperlink" Target="out/&#12497;&#12527;&#12503;&#12525;2020%20-%20&#25237;&#29699;&#35299;&#26512;%20-%202020-08-29%2015-51-26-05_out.mp4" TargetMode="External"/><Relationship Id="rId2780" Type="http://schemas.openxmlformats.org/officeDocument/2006/relationships/hyperlink" Target="result/&#12497;&#12527;&#12503;&#12525;2020%20-%20&#25237;&#29699;&#35299;&#26512;%20-%202020-09-08%2023-37-52-08_ball.txt" TargetMode="External"/><Relationship Id="rId3417" Type="http://schemas.openxmlformats.org/officeDocument/2006/relationships/hyperlink" Target="out/&#12497;&#12527;&#12503;&#12525;2020%20-%20&#25237;&#29699;&#35299;&#26512;%20-%202020-10-04%2012-26-38-02_out.mp4" TargetMode="External"/><Relationship Id="rId3624" Type="http://schemas.openxmlformats.org/officeDocument/2006/relationships/hyperlink" Target="result/&#12497;&#12527;&#12503;&#12525;2020%20-%20&#25237;&#29699;&#35299;&#26512;%20-%202020-10-23%2021-43-52-06_ball.txt" TargetMode="External"/><Relationship Id="rId100" Type="http://schemas.openxmlformats.org/officeDocument/2006/relationships/hyperlink" Target="result/&#12497;&#12527;&#12503;&#12525;2020%20-%20&#25237;&#29699;&#35299;&#26512;%20-%202020-08-23%2011-13-59-09_ball.txt" TargetMode="External"/><Relationship Id="rId338" Type="http://schemas.openxmlformats.org/officeDocument/2006/relationships/hyperlink" Target="result/&#12497;&#12527;&#12503;&#12525;2020%20-%20&#25237;&#29699;&#35299;&#26512;%20-%202020-08-23%2014-23-42-09_ball.txt" TargetMode="External"/><Relationship Id="rId545" Type="http://schemas.openxmlformats.org/officeDocument/2006/relationships/hyperlink" Target="out/&#12497;&#12527;&#12503;&#12525;2020%20-%20&#25237;&#29699;&#35299;&#26512;%20-%202020-08-23%2015-56-09-04_out.mp4" TargetMode="External"/><Relationship Id="rId752" Type="http://schemas.openxmlformats.org/officeDocument/2006/relationships/hyperlink" Target="result/&#12497;&#12527;&#12503;&#12525;2020%20-%20&#25237;&#29699;&#35299;&#26512;%20-%202020-08-23%2016-15-07-07_ball.txt" TargetMode="External"/><Relationship Id="rId1175" Type="http://schemas.openxmlformats.org/officeDocument/2006/relationships/hyperlink" Target="out/&#12497;&#12527;&#12503;&#12525;2020%20-%20&#25237;&#29699;&#35299;&#26512;%20-%202020-08-24%2012-11-18-01_out.mp4" TargetMode="External"/><Relationship Id="rId1382" Type="http://schemas.openxmlformats.org/officeDocument/2006/relationships/hyperlink" Target="result/&#12497;&#12527;&#12503;&#12525;2020%20-%20&#25237;&#29699;&#35299;&#26512;%20-%202020-08-24%2012-35-33-02_ball.txt" TargetMode="External"/><Relationship Id="rId2019" Type="http://schemas.openxmlformats.org/officeDocument/2006/relationships/hyperlink" Target="out/&#12497;&#12527;&#12503;&#12525;2020%20-%20&#25237;&#29699;&#35299;&#26512;%20-%202020-08-27%2018-14-40-08_out.mp4" TargetMode="External"/><Relationship Id="rId2226" Type="http://schemas.openxmlformats.org/officeDocument/2006/relationships/hyperlink" Target="result/&#12497;&#12527;&#12503;&#12525;2020%20-%20&#25237;&#29699;&#35299;&#26512;%20-%202020-08-28%2022-36-12-01_ball.txt" TargetMode="External"/><Relationship Id="rId2433" Type="http://schemas.openxmlformats.org/officeDocument/2006/relationships/hyperlink" Target="out/&#12497;&#12527;&#12503;&#12525;2020%20-%20&#25237;&#29699;&#35299;&#26512;%20-%202020-08-29%2015-42-43-06_out.mp4" TargetMode="External"/><Relationship Id="rId2640" Type="http://schemas.openxmlformats.org/officeDocument/2006/relationships/hyperlink" Target="result/&#12497;&#12527;&#12503;&#12525;2020%20-%20&#25237;&#29699;&#35299;&#26512;%20-%202020-08-29%2015-55-24-08_ball.txt" TargetMode="External"/><Relationship Id="rId2878" Type="http://schemas.openxmlformats.org/officeDocument/2006/relationships/hyperlink" Target="result/&#12497;&#12527;&#12503;&#12525;2020%20-%20&#25237;&#29699;&#35299;&#26512;%20-%202020-09-15%2023-16-56-05_ball.txt" TargetMode="External"/><Relationship Id="rId405" Type="http://schemas.openxmlformats.org/officeDocument/2006/relationships/hyperlink" Target="out/&#12497;&#12527;&#12503;&#12525;2020%20-%20&#25237;&#29699;&#35299;&#26512;%20-%202020-08-23%2015-47-01-03_out.mp4" TargetMode="External"/><Relationship Id="rId612" Type="http://schemas.openxmlformats.org/officeDocument/2006/relationships/hyperlink" Target="result/&#12497;&#12527;&#12503;&#12525;2020%20-%20&#25237;&#29699;&#35299;&#26512;%20-%202020-08-23%2016-06-08-07_ball.txt" TargetMode="External"/><Relationship Id="rId1035" Type="http://schemas.openxmlformats.org/officeDocument/2006/relationships/hyperlink" Target="out/&#12497;&#12527;&#12503;&#12525;2020%20-%20&#25237;&#29699;&#35299;&#26512;%20-%202020-08-24%2012-02-12-03_out.mp4" TargetMode="External"/><Relationship Id="rId1242" Type="http://schemas.openxmlformats.org/officeDocument/2006/relationships/hyperlink" Target="result/&#12497;&#12527;&#12503;&#12525;2020%20-%20&#25237;&#29699;&#35299;&#26512;%20-%202020-08-24%2012-22-44-01_ball.txt" TargetMode="External"/><Relationship Id="rId1687" Type="http://schemas.openxmlformats.org/officeDocument/2006/relationships/hyperlink" Target="out/&#12497;&#12527;&#12503;&#12525;2020%20-%20&#25237;&#29699;&#35299;&#26512;%20-%202020-08-24%2013-00-20-00_out.mp4" TargetMode="External"/><Relationship Id="rId1894" Type="http://schemas.openxmlformats.org/officeDocument/2006/relationships/hyperlink" Target="result/&#12497;&#12527;&#12503;&#12525;2020%20-%20&#25237;&#29699;&#35299;&#26512;%20-%202020-08-26%2021-15-29-02_ball.txt" TargetMode="External"/><Relationship Id="rId2500" Type="http://schemas.openxmlformats.org/officeDocument/2006/relationships/hyperlink" Target="result/&#12497;&#12527;&#12503;&#12525;2020%20-%20&#25237;&#29699;&#35299;&#26512;%20-%202020-08-29%2015-46-34-08_ball.txt" TargetMode="External"/><Relationship Id="rId2738" Type="http://schemas.openxmlformats.org/officeDocument/2006/relationships/hyperlink" Target="result/&#12497;&#12527;&#12503;&#12525;2020%20-%20&#25237;&#29699;&#35299;&#26512;%20-%202020-08-29%2016-01-23-07_ball.txt" TargetMode="External"/><Relationship Id="rId2945" Type="http://schemas.openxmlformats.org/officeDocument/2006/relationships/hyperlink" Target="out/&#12497;&#12527;&#12503;&#12525;2020%20-%20&#25237;&#29699;&#35299;&#26512;%20-%202020-09-15%2023-21-40-08_out.mp4" TargetMode="External"/><Relationship Id="rId917" Type="http://schemas.openxmlformats.org/officeDocument/2006/relationships/hyperlink" Target="out/&#12497;&#12527;&#12503;&#12525;2020%20-%20&#25237;&#29699;&#35299;&#26512;%20-%202020-08-24%2011-22-14-01_out.mp4" TargetMode="External"/><Relationship Id="rId1102" Type="http://schemas.openxmlformats.org/officeDocument/2006/relationships/hyperlink" Target="result/&#12497;&#12527;&#12503;&#12525;2020%20-%20&#25237;&#29699;&#35299;&#26512;%20-%202020-08-24%2012-06-16-06_ball.txt" TargetMode="External"/><Relationship Id="rId1547" Type="http://schemas.openxmlformats.org/officeDocument/2006/relationships/hyperlink" Target="out/&#12497;&#12527;&#12503;&#12525;2020%20-%20&#25237;&#29699;&#35299;&#26512;%20-%202020-08-24%2012-46-03-15_out.mp4" TargetMode="External"/><Relationship Id="rId1754" Type="http://schemas.openxmlformats.org/officeDocument/2006/relationships/hyperlink" Target="result/&#12497;&#12527;&#12503;&#12525;2020%20-%20&#25237;&#29699;&#35299;&#26512;%20-%202020-08-24%2013-05-36-04_ball.txt" TargetMode="External"/><Relationship Id="rId1961" Type="http://schemas.openxmlformats.org/officeDocument/2006/relationships/hyperlink" Target="out/&#12497;&#12527;&#12503;&#12525;2020%20-%20&#25237;&#29699;&#35299;&#26512;%20-%202020-08-26%2021-20-35-09_out.mp4" TargetMode="External"/><Relationship Id="rId2805" Type="http://schemas.openxmlformats.org/officeDocument/2006/relationships/hyperlink" Target="out/&#12497;&#12527;&#12503;&#12525;2020%20-%20&#25237;&#29699;&#35299;&#26512;%20-%202020-09-15%2023-12-43-01_out.mp4" TargetMode="External"/><Relationship Id="rId46" Type="http://schemas.openxmlformats.org/officeDocument/2006/relationships/hyperlink" Target="result/&#12497;&#12527;&#12503;&#12525;2020%20-%20&#25237;&#29699;&#35299;&#26512;%20-%202020-08-23%2011-11-35-02_ball.txt" TargetMode="External"/><Relationship Id="rId1407" Type="http://schemas.openxmlformats.org/officeDocument/2006/relationships/hyperlink" Target="out/&#12497;&#12527;&#12503;&#12525;2020%20-%20&#25237;&#29699;&#35299;&#26512;%20-%202020-08-24%2012-36-56-05_out.mp4" TargetMode="External"/><Relationship Id="rId1614" Type="http://schemas.openxmlformats.org/officeDocument/2006/relationships/hyperlink" Target="result/&#12497;&#12527;&#12503;&#12525;2020%20-%20&#25237;&#29699;&#35299;&#26512;%20-%202020-08-24%2012-52-05-03_ball.txt" TargetMode="External"/><Relationship Id="rId1821" Type="http://schemas.openxmlformats.org/officeDocument/2006/relationships/hyperlink" Target="out/&#12497;&#12527;&#12503;&#12525;2020%20-%20&#25237;&#29699;&#35299;&#26512;%20-%202020-08-24%2013-14-19-05_out.mp4" TargetMode="External"/><Relationship Id="rId3067" Type="http://schemas.openxmlformats.org/officeDocument/2006/relationships/hyperlink" Target="out/&#12497;&#12527;&#12503;&#12525;2020%20-%20&#25237;&#29699;&#35299;&#26512;%20-%202020-09-27%2012-15-46-06_out.mp4" TargetMode="External"/><Relationship Id="rId3274" Type="http://schemas.openxmlformats.org/officeDocument/2006/relationships/hyperlink" Target="result/&#12497;&#12527;&#12503;&#12525;2020%20-%20&#25237;&#29699;&#35299;&#26512;%20-%202020-09-28%2022-50-09-09_ball.txt" TargetMode="External"/><Relationship Id="rId195" Type="http://schemas.openxmlformats.org/officeDocument/2006/relationships/hyperlink" Target="out/&#12497;&#12527;&#12503;&#12525;2020%20-%20&#25237;&#29699;&#35299;&#26512;%20-%202020-08-23%2014-05-50-07_out.mp4" TargetMode="External"/><Relationship Id="rId1919" Type="http://schemas.openxmlformats.org/officeDocument/2006/relationships/hyperlink" Target="out/&#12497;&#12527;&#12503;&#12525;2020%20-%20&#25237;&#29699;&#35299;&#26512;%20-%202020-08-26%2021-17-48-05_out.mp4" TargetMode="External"/><Relationship Id="rId3481" Type="http://schemas.openxmlformats.org/officeDocument/2006/relationships/hyperlink" Target="out/&#12497;&#12527;&#12503;&#12525;2020%20-%20&#25237;&#29699;&#35299;&#26512;%20-%202020-10-04%2012-31-02-04_out.mp4" TargetMode="External"/><Relationship Id="rId3579" Type="http://schemas.openxmlformats.org/officeDocument/2006/relationships/hyperlink" Target="out/&#12497;&#12527;&#12503;&#12525;2020%20-%20&#25237;&#29699;&#35299;&#26512;%20-%202020-10-23%2021-40-21-04_out.mp4" TargetMode="External"/><Relationship Id="rId2083" Type="http://schemas.openxmlformats.org/officeDocument/2006/relationships/hyperlink" Target="out/&#12497;&#12527;&#12503;&#12525;2020%20-%20&#25237;&#29699;&#35299;&#26512;%20-%202020-08-27%2018-21-04-00_out.mp4" TargetMode="External"/><Relationship Id="rId2290" Type="http://schemas.openxmlformats.org/officeDocument/2006/relationships/hyperlink" Target="result/&#12497;&#12527;&#12503;&#12525;2020%20-%20&#25237;&#29699;&#35299;&#26512;%20-%202020-08-29%2009-39-15-03_ball.txt" TargetMode="External"/><Relationship Id="rId2388" Type="http://schemas.openxmlformats.org/officeDocument/2006/relationships/hyperlink" Target="result/&#12497;&#12527;&#12503;&#12525;2020%20-%20&#25237;&#29699;&#35299;&#26512;%20-%202020-08-29%2009-48-04-03_ball.txt" TargetMode="External"/><Relationship Id="rId2595" Type="http://schemas.openxmlformats.org/officeDocument/2006/relationships/hyperlink" Target="out/&#12497;&#12527;&#12503;&#12525;2020%20-%20&#25237;&#29699;&#35299;&#26512;%20-%202020-08-29%2015-52-32-06_out.mp4" TargetMode="External"/><Relationship Id="rId3134" Type="http://schemas.openxmlformats.org/officeDocument/2006/relationships/hyperlink" Target="result/&#12497;&#12527;&#12503;&#12525;2020%20-%20&#25237;&#29699;&#35299;&#26512;%20-%202020-09-27%2012-19-42-09_ball.txt" TargetMode="External"/><Relationship Id="rId3341" Type="http://schemas.openxmlformats.org/officeDocument/2006/relationships/hyperlink" Target="out/&#12497;&#12527;&#12503;&#12525;2020%20-%20&#25237;&#29699;&#35299;&#26512;%20-%202020-09-28%2022-55-36-03_out.mp4" TargetMode="External"/><Relationship Id="rId3439" Type="http://schemas.openxmlformats.org/officeDocument/2006/relationships/hyperlink" Target="out/&#12497;&#12527;&#12503;&#12525;2020%20-%20&#25237;&#29699;&#35299;&#26512;%20-%202020-10-04%2012-27-46-03_out.mp4" TargetMode="External"/><Relationship Id="rId262" Type="http://schemas.openxmlformats.org/officeDocument/2006/relationships/hyperlink" Target="result/&#12497;&#12527;&#12503;&#12525;2020%20-%20&#25237;&#29699;&#35299;&#26512;%20-%202020-08-23%2014-19-33-00_ball.txt" TargetMode="External"/><Relationship Id="rId567" Type="http://schemas.openxmlformats.org/officeDocument/2006/relationships/hyperlink" Target="out/&#12497;&#12527;&#12503;&#12525;2020%20-%20&#25237;&#29699;&#35299;&#26512;%20-%202020-08-23%2016-03-31-05_out.mp4" TargetMode="External"/><Relationship Id="rId1197" Type="http://schemas.openxmlformats.org/officeDocument/2006/relationships/hyperlink" Target="out/&#12497;&#12527;&#12503;&#12525;2020%20-%20&#25237;&#29699;&#35299;&#26512;%20-%202020-08-24%2012-11-18-13_out.mp4" TargetMode="External"/><Relationship Id="rId2150" Type="http://schemas.openxmlformats.org/officeDocument/2006/relationships/hyperlink" Target="result/&#12497;&#12527;&#12503;&#12525;2020%20-%20&#25237;&#29699;&#35299;&#26512;%20-%202020-08-27%2018-26-47-03_ball.txt" TargetMode="External"/><Relationship Id="rId2248" Type="http://schemas.openxmlformats.org/officeDocument/2006/relationships/hyperlink" Target="result/&#12497;&#12527;&#12503;&#12525;2020%20-%20&#25237;&#29699;&#35299;&#26512;%20-%202020-08-28%2022-37-55-02_ball.txt" TargetMode="External"/><Relationship Id="rId3201" Type="http://schemas.openxmlformats.org/officeDocument/2006/relationships/hyperlink" Target="out/&#12497;&#12527;&#12503;&#12525;2020%20-%20&#25237;&#29699;&#35299;&#26512;%20-%202020-09-28%2022-46-07-03_out.mp4" TargetMode="External"/><Relationship Id="rId3646" Type="http://schemas.openxmlformats.org/officeDocument/2006/relationships/hyperlink" Target="result/&#12497;&#12527;&#12503;&#12525;2020%20-%20&#25237;&#29699;&#35299;&#26512;%20-%202020-10-23%2021-45-41-07_ball.txt" TargetMode="External"/><Relationship Id="rId122" Type="http://schemas.openxmlformats.org/officeDocument/2006/relationships/hyperlink" Target="result/&#12497;&#12527;&#12503;&#12525;2020%20-%20&#25237;&#29699;&#35299;&#26512;%20-%202020-08-23%2011-16-20-00_ball.txt" TargetMode="External"/><Relationship Id="rId774" Type="http://schemas.openxmlformats.org/officeDocument/2006/relationships/hyperlink" Target="result/&#12497;&#12527;&#12503;&#12525;2020%20-%20&#25237;&#29699;&#35299;&#26512;%20-%202020-08-23%2016-24-41-08_ball.txt" TargetMode="External"/><Relationship Id="rId981" Type="http://schemas.openxmlformats.org/officeDocument/2006/relationships/hyperlink" Target="out/&#12497;&#12527;&#12503;&#12525;2020%20-%20&#25237;&#29699;&#35299;&#26512;%20-%202020-08-24%2011-25-48-03_out.mp4" TargetMode="External"/><Relationship Id="rId1057" Type="http://schemas.openxmlformats.org/officeDocument/2006/relationships/hyperlink" Target="out/&#12497;&#12527;&#12503;&#12525;2020%20-%20&#25237;&#29699;&#35299;&#26512;%20-%202020-08-24%2012-03-33-04_out.mp4" TargetMode="External"/><Relationship Id="rId2010" Type="http://schemas.openxmlformats.org/officeDocument/2006/relationships/hyperlink" Target="result/&#12497;&#12527;&#12503;&#12525;2020%20-%20&#25237;&#29699;&#35299;&#26512;%20-%202020-08-27%2018-14-40-03_ball.txt" TargetMode="External"/><Relationship Id="rId2455" Type="http://schemas.openxmlformats.org/officeDocument/2006/relationships/hyperlink" Target="out/&#12497;&#12527;&#12503;&#12525;2020%20-%20&#25237;&#29699;&#35299;&#26512;%20-%202020-08-29%2015-44-12-07_out.mp4" TargetMode="External"/><Relationship Id="rId2662" Type="http://schemas.openxmlformats.org/officeDocument/2006/relationships/hyperlink" Target="result/&#12497;&#12527;&#12503;&#12525;2020%20-%20&#25237;&#29699;&#35299;&#26512;%20-%202020-08-29%2015-56-35-09_ball.txt" TargetMode="External"/><Relationship Id="rId3506" Type="http://schemas.openxmlformats.org/officeDocument/2006/relationships/hyperlink" Target="result/&#12497;&#12527;&#12503;&#12525;2020%20-%20&#25237;&#29699;&#35299;&#26512;%20-%202020-10-04%2012-33-15-06_ball.txt" TargetMode="External"/><Relationship Id="rId427" Type="http://schemas.openxmlformats.org/officeDocument/2006/relationships/hyperlink" Target="out/&#12497;&#12527;&#12503;&#12525;2020%20-%20&#25237;&#29699;&#35299;&#26512;%20-%202020-08-23%2015-48-07-04_out.mp4" TargetMode="External"/><Relationship Id="rId634" Type="http://schemas.openxmlformats.org/officeDocument/2006/relationships/hyperlink" Target="result/&#12497;&#12527;&#12503;&#12525;2020%20-%20&#25237;&#29699;&#35299;&#26512;%20-%202020-08-23%2016-07-35-08_ball.txt" TargetMode="External"/><Relationship Id="rId841" Type="http://schemas.openxmlformats.org/officeDocument/2006/relationships/hyperlink" Target="out/&#12497;&#12527;&#12503;&#12525;2020%20-%20&#25237;&#29699;&#35299;&#26512;%20-%202020-08-23%2016-29-37-02_out.mp4" TargetMode="External"/><Relationship Id="rId1264" Type="http://schemas.openxmlformats.org/officeDocument/2006/relationships/hyperlink" Target="result/&#12497;&#12527;&#12503;&#12525;2020%20-%20&#25237;&#29699;&#35299;&#26512;%20-%202020-08-24%2012-24-03-02_ball.txt" TargetMode="External"/><Relationship Id="rId1471" Type="http://schemas.openxmlformats.org/officeDocument/2006/relationships/hyperlink" Target="out/&#12497;&#12527;&#12503;&#12525;2020%20-%20&#25237;&#29699;&#35299;&#26512;%20-%202020-08-24%2012-41-25-07_out.mp4" TargetMode="External"/><Relationship Id="rId1569" Type="http://schemas.openxmlformats.org/officeDocument/2006/relationships/hyperlink" Target="out/&#12497;&#12527;&#12503;&#12525;2020%20-%20&#25237;&#29699;&#35299;&#26512;%20-%202020-08-24%2012-47-45-08_out.mp4" TargetMode="External"/><Relationship Id="rId2108" Type="http://schemas.openxmlformats.org/officeDocument/2006/relationships/hyperlink" Target="result/&#12497;&#12527;&#12503;&#12525;2020%20-%20&#25237;&#29699;&#35299;&#26512;%20-%202020-08-27%2018-22-42-02_ball.txt" TargetMode="External"/><Relationship Id="rId2315" Type="http://schemas.openxmlformats.org/officeDocument/2006/relationships/hyperlink" Target="out/&#12497;&#12527;&#12503;&#12525;2020%20-%20&#25237;&#29699;&#35299;&#26512;%20-%202020-08-29%2009-41-06-06_out.mp4" TargetMode="External"/><Relationship Id="rId2522" Type="http://schemas.openxmlformats.org/officeDocument/2006/relationships/hyperlink" Target="result/&#12497;&#12527;&#12503;&#12525;2020%20-%20&#25237;&#29699;&#35299;&#26512;%20-%202020-08-29%2015-48-09-09_ball.txt" TargetMode="External"/><Relationship Id="rId2967" Type="http://schemas.openxmlformats.org/officeDocument/2006/relationships/hyperlink" Target="out/&#12497;&#12527;&#12503;&#12525;2020%20-%20&#25237;&#29699;&#35299;&#26512;%20-%202020-09-15%2023-22-58-05_out.mp4" TargetMode="External"/><Relationship Id="rId701" Type="http://schemas.openxmlformats.org/officeDocument/2006/relationships/hyperlink" Target="out/&#12497;&#12527;&#12503;&#12525;2020%20-%20&#25237;&#29699;&#35299;&#26512;%20-%202020-08-23%2016-12-41-02_out.mp4" TargetMode="External"/><Relationship Id="rId939" Type="http://schemas.openxmlformats.org/officeDocument/2006/relationships/hyperlink" Target="out/&#12497;&#12527;&#12503;&#12525;2020%20-%20&#25237;&#29699;&#35299;&#26512;%20-%202020-08-24%2011-23-23-02_out.mp4" TargetMode="External"/><Relationship Id="rId1124" Type="http://schemas.openxmlformats.org/officeDocument/2006/relationships/hyperlink" Target="result/&#12497;&#12527;&#12503;&#12525;2020%20-%20&#25237;&#29699;&#35299;&#26512;%20-%202020-08-24%2012-07-26-07_ball.txt" TargetMode="External"/><Relationship Id="rId1331" Type="http://schemas.openxmlformats.org/officeDocument/2006/relationships/hyperlink" Target="out/&#12497;&#12527;&#12503;&#12525;2020%20-%20&#25237;&#29699;&#35299;&#26512;%20-%202020-08-24%2012-28-05-07_out.mp4" TargetMode="External"/><Relationship Id="rId1776" Type="http://schemas.openxmlformats.org/officeDocument/2006/relationships/hyperlink" Target="result/&#12497;&#12527;&#12503;&#12525;2020%20-%20&#25237;&#29699;&#35299;&#26512;%20-%202020-08-24%2013-07-27-04_ball.txt" TargetMode="External"/><Relationship Id="rId1983" Type="http://schemas.openxmlformats.org/officeDocument/2006/relationships/hyperlink" Target="out/&#12497;&#12527;&#12503;&#12525;2020%20-%20&#25237;&#29699;&#35299;&#26512;%20-%202020-08-26%2021-35-18-00_out.mp4" TargetMode="External"/><Relationship Id="rId2827" Type="http://schemas.openxmlformats.org/officeDocument/2006/relationships/hyperlink" Target="out/&#12497;&#12527;&#12503;&#12525;2020%20-%20&#25237;&#29699;&#35299;&#26512;%20-%202020-09-15%2023-13-52-01_out.mp4" TargetMode="External"/><Relationship Id="rId68" Type="http://schemas.openxmlformats.org/officeDocument/2006/relationships/hyperlink" Target="result/&#12497;&#12527;&#12503;&#12525;2020%20-%20&#25237;&#29699;&#35299;&#26512;%20-%202020-08-23%2011-12-45-03_ball.txt" TargetMode="External"/><Relationship Id="rId1429" Type="http://schemas.openxmlformats.org/officeDocument/2006/relationships/hyperlink" Target="out/&#12497;&#12527;&#12503;&#12525;2020%20-%20&#25237;&#29699;&#35299;&#26512;%20-%202020-08-24%2012-38-24-06_out.mp4" TargetMode="External"/><Relationship Id="rId1636" Type="http://schemas.openxmlformats.org/officeDocument/2006/relationships/hyperlink" Target="result/&#12497;&#12527;&#12503;&#12525;2020%20-%20&#25237;&#29699;&#35299;&#26512;%20-%202020-08-24%2012-53-43-04_ball.txt" TargetMode="External"/><Relationship Id="rId1843" Type="http://schemas.openxmlformats.org/officeDocument/2006/relationships/hyperlink" Target="out/&#12497;&#12527;&#12503;&#12525;2020%20-%20&#25237;&#29699;&#35299;&#26512;%20-%202020-08-24%2013-16-19-06_out.mp4" TargetMode="External"/><Relationship Id="rId3089" Type="http://schemas.openxmlformats.org/officeDocument/2006/relationships/hyperlink" Target="out/&#12497;&#12527;&#12503;&#12525;2020%20-%20&#25237;&#29699;&#35299;&#26512;%20-%202020-09-27%2012-16-50-07_out.mp4" TargetMode="External"/><Relationship Id="rId3296" Type="http://schemas.openxmlformats.org/officeDocument/2006/relationships/hyperlink" Target="result/&#12497;&#12527;&#12503;&#12525;2020%20-%20&#25237;&#29699;&#35299;&#26512;%20-%202020-09-28%2022-52-46-00_ball.txt" TargetMode="External"/><Relationship Id="rId1703" Type="http://schemas.openxmlformats.org/officeDocument/2006/relationships/hyperlink" Target="out/&#12497;&#12527;&#12503;&#12525;2020%20-%20&#25237;&#29699;&#35299;&#26512;%20-%202020-08-24%2013-00-20-08_out.mp4" TargetMode="External"/><Relationship Id="rId1910" Type="http://schemas.openxmlformats.org/officeDocument/2006/relationships/hyperlink" Target="result/&#12497;&#12527;&#12503;&#12525;2020%20-%20&#25237;&#29699;&#35299;&#26512;%20-%202020-08-26%2021-17-48-00_ball.txt" TargetMode="External"/><Relationship Id="rId3156" Type="http://schemas.openxmlformats.org/officeDocument/2006/relationships/hyperlink" Target="result/&#12497;&#12527;&#12503;&#12525;2020%20-%20&#25237;&#29699;&#35299;&#26512;%20-%202020-09-28%2022-43-20-00_ball.txt" TargetMode="External"/><Relationship Id="rId3363" Type="http://schemas.openxmlformats.org/officeDocument/2006/relationships/hyperlink" Target="out/&#12497;&#12527;&#12503;&#12525;2020%20-%20&#25237;&#29699;&#35299;&#26512;%20-%202020-09-28%2022-56-38-05_out.mp4" TargetMode="External"/><Relationship Id="rId284" Type="http://schemas.openxmlformats.org/officeDocument/2006/relationships/hyperlink" Target="result/&#12497;&#12527;&#12503;&#12525;2020%20-%20&#25237;&#29699;&#35299;&#26512;%20-%202020-08-23%2014-21-04-01_ball.txt" TargetMode="External"/><Relationship Id="rId491" Type="http://schemas.openxmlformats.org/officeDocument/2006/relationships/hyperlink" Target="out/&#12497;&#12527;&#12503;&#12525;2020%20-%20&#25237;&#29699;&#35299;&#26512;%20-%202020-08-23%2015-52-13-06_out.mp4" TargetMode="External"/><Relationship Id="rId2172" Type="http://schemas.openxmlformats.org/officeDocument/2006/relationships/hyperlink" Target="result/&#12497;&#12527;&#12503;&#12525;2020%20-%20&#25237;&#29699;&#35299;&#26512;%20-%202020-08-28%2022-31-31-04_ball.txt" TargetMode="External"/><Relationship Id="rId3016" Type="http://schemas.openxmlformats.org/officeDocument/2006/relationships/hyperlink" Target="result/&#12497;&#12527;&#12503;&#12525;2020%20-%20&#25237;&#29699;&#35299;&#26512;%20-%202020-09-27%2012-13-07-00_ball.txt" TargetMode="External"/><Relationship Id="rId3223" Type="http://schemas.openxmlformats.org/officeDocument/2006/relationships/hyperlink" Target="out/&#12497;&#12527;&#12503;&#12525;2020%20-%20&#25237;&#29699;&#35299;&#26512;%20-%202020-09-28%2022-47-36-04_out.mp4" TargetMode="External"/><Relationship Id="rId3570" Type="http://schemas.openxmlformats.org/officeDocument/2006/relationships/hyperlink" Target="result/&#12497;&#12527;&#12503;&#12525;2020%20-%20&#25237;&#29699;&#35299;&#26512;%20-%202020-10-04%2012-38-58-09_ball.txt" TargetMode="External"/><Relationship Id="rId3668" Type="http://schemas.openxmlformats.org/officeDocument/2006/relationships/hyperlink" Target="result/&#12497;&#12527;&#12503;&#12525;2020%20-%20&#25237;&#29699;&#35299;&#26512;%20-%202020-10-23%2021-47-23-08_ball.txt" TargetMode="External"/><Relationship Id="rId144" Type="http://schemas.openxmlformats.org/officeDocument/2006/relationships/hyperlink" Target="result/&#12497;&#12527;&#12503;&#12525;2020%20-%20&#25237;&#29699;&#35299;&#26512;%20-%202020-08-23%2014-03-42-01_ball.txt" TargetMode="External"/><Relationship Id="rId589" Type="http://schemas.openxmlformats.org/officeDocument/2006/relationships/hyperlink" Target="out/&#12497;&#12527;&#12503;&#12525;2020%20-%20&#25237;&#29699;&#35299;&#26512;%20-%202020-08-23%2016-04-57-06_out.mp4" TargetMode="External"/><Relationship Id="rId796" Type="http://schemas.openxmlformats.org/officeDocument/2006/relationships/hyperlink" Target="result/&#12497;&#12527;&#12503;&#12525;2020%20-%20&#25237;&#29699;&#35299;&#26512;%20-%202020-08-23%2016-25-48-09_ball.txt" TargetMode="External"/><Relationship Id="rId2477" Type="http://schemas.openxmlformats.org/officeDocument/2006/relationships/hyperlink" Target="out/&#12497;&#12527;&#12503;&#12525;2020%20-%20&#25237;&#29699;&#35299;&#26512;%20-%202020-08-29%2015-45-22-07_out.mp4" TargetMode="External"/><Relationship Id="rId2684" Type="http://schemas.openxmlformats.org/officeDocument/2006/relationships/hyperlink" Target="result/&#12497;&#12527;&#12503;&#12525;2020%20-%20&#25237;&#29699;&#35299;&#26512;%20-%202020-08-29%2015-58-43-00_ball.txt" TargetMode="External"/><Relationship Id="rId3430" Type="http://schemas.openxmlformats.org/officeDocument/2006/relationships/hyperlink" Target="result/&#12497;&#12527;&#12503;&#12525;2020%20-%20&#25237;&#29699;&#35299;&#26512;%20-%202020-10-04%2012-26-38-08_ball.txt" TargetMode="External"/><Relationship Id="rId3528" Type="http://schemas.openxmlformats.org/officeDocument/2006/relationships/hyperlink" Target="result/&#12497;&#12527;&#12503;&#12525;2020%20-%20&#25237;&#29699;&#35299;&#26512;%20-%202020-10-04%2012-34-25-07_ball.txt" TargetMode="External"/><Relationship Id="rId351" Type="http://schemas.openxmlformats.org/officeDocument/2006/relationships/hyperlink" Target="out/&#12497;&#12527;&#12503;&#12525;2020%20-%20&#25237;&#29699;&#35299;&#26512;%20-%202020-08-23%2014-24-49-06_out.mp4" TargetMode="External"/><Relationship Id="rId449" Type="http://schemas.openxmlformats.org/officeDocument/2006/relationships/hyperlink" Target="out/&#12497;&#12527;&#12503;&#12525;2020%20-%20&#25237;&#29699;&#35299;&#26512;%20-%202020-08-23%2015-49-19-05_out.mp4" TargetMode="External"/><Relationship Id="rId656" Type="http://schemas.openxmlformats.org/officeDocument/2006/relationships/hyperlink" Target="result/&#12497;&#12527;&#12503;&#12525;2020%20-%20&#25237;&#29699;&#35299;&#26512;%20-%202020-08-23%2016-08-46-09_ball.txt" TargetMode="External"/><Relationship Id="rId863" Type="http://schemas.openxmlformats.org/officeDocument/2006/relationships/hyperlink" Target="out/&#12497;&#12527;&#12503;&#12525;2020%20-%20&#25237;&#29699;&#35299;&#26512;%20-%202020-08-23%2016-30-55-03_out.mp4" TargetMode="External"/><Relationship Id="rId1079" Type="http://schemas.openxmlformats.org/officeDocument/2006/relationships/hyperlink" Target="out/&#12497;&#12527;&#12503;&#12525;2020%20-%20&#25237;&#29699;&#35299;&#26512;%20-%202020-08-24%2012-04-51-05_out.mp4" TargetMode="External"/><Relationship Id="rId1286" Type="http://schemas.openxmlformats.org/officeDocument/2006/relationships/hyperlink" Target="result/&#12497;&#12527;&#12503;&#12525;2020%20-%20&#25237;&#29699;&#35299;&#26512;%20-%202020-08-24%2012-25-33-03_ball.txt" TargetMode="External"/><Relationship Id="rId1493" Type="http://schemas.openxmlformats.org/officeDocument/2006/relationships/hyperlink" Target="out/&#12497;&#12527;&#12503;&#12525;2020%20-%20&#25237;&#29699;&#35299;&#26512;%20-%202020-08-24%2012-42-52-08_out.mp4" TargetMode="External"/><Relationship Id="rId2032" Type="http://schemas.openxmlformats.org/officeDocument/2006/relationships/hyperlink" Target="result/&#12497;&#12527;&#12503;&#12525;2020%20-%20&#25237;&#29699;&#35299;&#26512;%20-%202020-08-27%2018-16-14-04_ball.txt" TargetMode="External"/><Relationship Id="rId2337" Type="http://schemas.openxmlformats.org/officeDocument/2006/relationships/hyperlink" Target="out/&#12497;&#12527;&#12503;&#12525;2020%20-%20&#25237;&#29699;&#35299;&#26512;%20-%202020-08-29%2009-42-48-07_out.mp4" TargetMode="External"/><Relationship Id="rId2544" Type="http://schemas.openxmlformats.org/officeDocument/2006/relationships/hyperlink" Target="result/&#12497;&#12527;&#12503;&#12525;2020%20-%20&#25237;&#29699;&#35299;&#26512;%20-%202020-08-29%2015-50-19-00_ball.txt" TargetMode="External"/><Relationship Id="rId2891" Type="http://schemas.openxmlformats.org/officeDocument/2006/relationships/hyperlink" Target="out/&#12497;&#12527;&#12503;&#12525;2020%20-%20&#25237;&#29699;&#35299;&#26512;%20-%202020-09-15%2023-18-54-02_out.mp4" TargetMode="External"/><Relationship Id="rId2989" Type="http://schemas.openxmlformats.org/officeDocument/2006/relationships/hyperlink" Target="out/&#12497;&#12527;&#12503;&#12525;2020%20-%20&#25237;&#29699;&#35299;&#26512;%20-%202020-09-27%2012-10-22-07_out.mp4" TargetMode="External"/><Relationship Id="rId211" Type="http://schemas.openxmlformats.org/officeDocument/2006/relationships/hyperlink" Target="out/&#12497;&#12527;&#12503;&#12525;2020%20-%20&#25237;&#29699;&#35299;&#26512;%20-%202020-08-23%2014-06-56-05_out.mp4" TargetMode="External"/><Relationship Id="rId309" Type="http://schemas.openxmlformats.org/officeDocument/2006/relationships/hyperlink" Target="out/&#12497;&#12527;&#12503;&#12525;2020%20-%20&#25237;&#29699;&#35299;&#26512;%20-%202020-08-23%2014-22-38-04_out.mp4" TargetMode="External"/><Relationship Id="rId516" Type="http://schemas.openxmlformats.org/officeDocument/2006/relationships/hyperlink" Target="result/&#12497;&#12527;&#12503;&#12525;2020%20-%20&#25237;&#29699;&#35299;&#26512;%20-%202020-08-23%2015-53-39-08_ball.txt" TargetMode="External"/><Relationship Id="rId1146" Type="http://schemas.openxmlformats.org/officeDocument/2006/relationships/hyperlink" Target="result/&#12497;&#12527;&#12503;&#12525;2020%20-%20&#25237;&#29699;&#35299;&#26512;%20-%202020-08-24%2012-08-41-08_ball.txt" TargetMode="External"/><Relationship Id="rId1798" Type="http://schemas.openxmlformats.org/officeDocument/2006/relationships/hyperlink" Target="result/&#12497;&#12527;&#12503;&#12525;2020%20-%20&#25237;&#29699;&#35299;&#26512;%20-%202020-08-24%2013-09-18-06_ball.txt" TargetMode="External"/><Relationship Id="rId2751" Type="http://schemas.openxmlformats.org/officeDocument/2006/relationships/hyperlink" Target="out/&#12497;&#12527;&#12503;&#12525;2020%20-%20&#25237;&#29699;&#35299;&#26512;%20-%202020-08-29%2016-06-51-04_out.mp4" TargetMode="External"/><Relationship Id="rId2849" Type="http://schemas.openxmlformats.org/officeDocument/2006/relationships/hyperlink" Target="out/&#12497;&#12527;&#12503;&#12525;2020%20-%20&#25237;&#29699;&#35299;&#26512;%20-%202020-09-15%2023-15-41-02_out.mp4" TargetMode="External"/><Relationship Id="rId723" Type="http://schemas.openxmlformats.org/officeDocument/2006/relationships/hyperlink" Target="out/&#12497;&#12527;&#12503;&#12525;2020%20-%20&#25237;&#29699;&#35299;&#26512;%20-%202020-08-23%2016-13-55-03_out.mp4" TargetMode="External"/><Relationship Id="rId930" Type="http://schemas.openxmlformats.org/officeDocument/2006/relationships/hyperlink" Target="result/&#12497;&#12527;&#12503;&#12525;2020%20-%20&#25237;&#29699;&#35299;&#26512;%20-%202020-08-24%2011-22-14-07_ball.txt" TargetMode="External"/><Relationship Id="rId1006" Type="http://schemas.openxmlformats.org/officeDocument/2006/relationships/hyperlink" Target="result/&#12497;&#12527;&#12503;&#12525;2020%20-%20&#25237;&#29699;&#35299;&#26512;%20-%202020-08-24%2012-00-01-05_ball.txt" TargetMode="External"/><Relationship Id="rId1353" Type="http://schemas.openxmlformats.org/officeDocument/2006/relationships/hyperlink" Target="out/&#12497;&#12527;&#12503;&#12525;2020%20-%20&#25237;&#29699;&#35299;&#26512;%20-%202020-08-24%2012-32-08-08_out.mp4" TargetMode="External"/><Relationship Id="rId1560" Type="http://schemas.openxmlformats.org/officeDocument/2006/relationships/hyperlink" Target="result/&#12497;&#12527;&#12503;&#12525;2020%20-%20&#25237;&#29699;&#35299;&#26512;%20-%202020-08-24%2012-47-45-03_ball.txt" TargetMode="External"/><Relationship Id="rId1658" Type="http://schemas.openxmlformats.org/officeDocument/2006/relationships/hyperlink" Target="result/&#12497;&#12527;&#12503;&#12525;2020%20-%20&#25237;&#29699;&#35299;&#26512;%20-%202020-08-24%2012-55-39-05_ball.txt" TargetMode="External"/><Relationship Id="rId1865" Type="http://schemas.openxmlformats.org/officeDocument/2006/relationships/hyperlink" Target="out/&#12497;&#12527;&#12503;&#12525;2020%20-%20&#25237;&#29699;&#35299;&#26512;%20-%202020-08-24%2013-17-56-08_out.mp4" TargetMode="External"/><Relationship Id="rId2404" Type="http://schemas.openxmlformats.org/officeDocument/2006/relationships/hyperlink" Target="result/&#12497;&#12527;&#12503;&#12525;2020%20-%20&#25237;&#29699;&#35299;&#26512;%20-%202020-08-29%2009-49-52-01_ball.txt" TargetMode="External"/><Relationship Id="rId2611" Type="http://schemas.openxmlformats.org/officeDocument/2006/relationships/hyperlink" Target="out/&#12497;&#12527;&#12503;&#12525;2020%20-%20&#25237;&#29699;&#35299;&#26512;%20-%202020-08-29%2015-53-40-04_out.mp4" TargetMode="External"/><Relationship Id="rId2709" Type="http://schemas.openxmlformats.org/officeDocument/2006/relationships/hyperlink" Target="out/&#12497;&#12527;&#12503;&#12525;2020%20-%20&#25237;&#29699;&#35299;&#26512;%20-%202020-08-29%2016-00-15-03_out.mp4" TargetMode="External"/><Relationship Id="rId1213" Type="http://schemas.openxmlformats.org/officeDocument/2006/relationships/hyperlink" Target="out/&#12497;&#12527;&#12503;&#12525;2020%20-%20&#25237;&#29699;&#35299;&#26512;%20-%202020-08-24%2012-12-56-07_out.mp4" TargetMode="External"/><Relationship Id="rId1420" Type="http://schemas.openxmlformats.org/officeDocument/2006/relationships/hyperlink" Target="result/&#12497;&#12527;&#12503;&#12525;2020%20-%20&#25237;&#29699;&#35299;&#26512;%20-%202020-08-24%2012-38-24-01_ball.txt" TargetMode="External"/><Relationship Id="rId1518" Type="http://schemas.openxmlformats.org/officeDocument/2006/relationships/hyperlink" Target="result/&#12497;&#12527;&#12503;&#12525;2020%20-%20&#25237;&#29699;&#35299;&#26512;%20-%202020-08-24%2012-44-26-10_ball.txt" TargetMode="External"/><Relationship Id="rId2916" Type="http://schemas.openxmlformats.org/officeDocument/2006/relationships/hyperlink" Target="result/&#12497;&#12527;&#12503;&#12525;2020%20-%20&#25237;&#29699;&#35299;&#26512;%20-%202020-09-15%2023-20-06-03_ball.txt" TargetMode="External"/><Relationship Id="rId3080" Type="http://schemas.openxmlformats.org/officeDocument/2006/relationships/hyperlink" Target="result/&#12497;&#12527;&#12503;&#12525;2020%20-%20&#25237;&#29699;&#35299;&#26512;%20-%202020-09-27%2012-16-50-02_ball.txt" TargetMode="External"/><Relationship Id="rId1725" Type="http://schemas.openxmlformats.org/officeDocument/2006/relationships/hyperlink" Target="out/&#12497;&#12527;&#12503;&#12525;2020%20-%20&#25237;&#29699;&#35299;&#26512;%20-%202020-08-24%2013-03-51-00_out.mp4" TargetMode="External"/><Relationship Id="rId1932" Type="http://schemas.openxmlformats.org/officeDocument/2006/relationships/hyperlink" Target="result/&#12497;&#12527;&#12503;&#12525;2020%20-%20&#25237;&#29699;&#35299;&#26512;%20-%202020-08-26%2021-19-02-04_ball.txt" TargetMode="External"/><Relationship Id="rId3178" Type="http://schemas.openxmlformats.org/officeDocument/2006/relationships/hyperlink" Target="result/&#12497;&#12527;&#12503;&#12525;2020%20-%20&#25237;&#29699;&#35299;&#26512;%20-%202020-09-28%2022-44-58-01_ball.txt" TargetMode="External"/><Relationship Id="rId3385" Type="http://schemas.openxmlformats.org/officeDocument/2006/relationships/hyperlink" Target="out/&#12497;&#12527;&#12503;&#12525;2020%20-%20&#25237;&#29699;&#35299;&#26512;%20-%202020-10-04%2012-22-49-06_out.mp4" TargetMode="External"/><Relationship Id="rId3592" Type="http://schemas.openxmlformats.org/officeDocument/2006/relationships/hyperlink" Target="result/&#12497;&#12527;&#12503;&#12525;2020%20-%20&#25237;&#29699;&#35299;&#26512;%20-%202020-10-23%2021-41-59-00_ball.txt" TargetMode="External"/><Relationship Id="rId17" Type="http://schemas.openxmlformats.org/officeDocument/2006/relationships/hyperlink" Target="out/&#12497;&#12527;&#12503;&#12525;2020%20-%20&#25237;&#29699;&#35299;&#26512;%20-%202020-08-23%2011-08-57-08_out.mp4" TargetMode="External"/><Relationship Id="rId2194" Type="http://schemas.openxmlformats.org/officeDocument/2006/relationships/hyperlink" Target="result/&#12497;&#12527;&#12503;&#12525;2020%20-%20&#25237;&#29699;&#35299;&#26512;%20-%202020-08-28%2022-33-04-05_ball.txt" TargetMode="External"/><Relationship Id="rId3038" Type="http://schemas.openxmlformats.org/officeDocument/2006/relationships/hyperlink" Target="result/&#12497;&#12527;&#12503;&#12525;2020%20-%20&#25237;&#29699;&#35299;&#26512;%20-%202020-09-27%2012-14-14-01_ball.txt" TargetMode="External"/><Relationship Id="rId3245" Type="http://schemas.openxmlformats.org/officeDocument/2006/relationships/hyperlink" Target="out/&#12497;&#12527;&#12503;&#12525;2020%20-%20&#25237;&#29699;&#35299;&#26512;%20-%202020-09-28%2022-48-45-05_out.mp4" TargetMode="External"/><Relationship Id="rId3452" Type="http://schemas.openxmlformats.org/officeDocument/2006/relationships/hyperlink" Target="result/&#12497;&#12527;&#12503;&#12525;2020%20-%20&#25237;&#29699;&#35299;&#26512;%20-%202020-10-04%2012-27-46-09_ball.txt" TargetMode="External"/><Relationship Id="rId166" Type="http://schemas.openxmlformats.org/officeDocument/2006/relationships/hyperlink" Target="result/&#12497;&#12527;&#12503;&#12525;2020%20-%20&#25237;&#29699;&#35299;&#26512;%20-%202020-08-23%2014-04-47-02_ball.txt" TargetMode="External"/><Relationship Id="rId373" Type="http://schemas.openxmlformats.org/officeDocument/2006/relationships/hyperlink" Target="out/&#12497;&#12527;&#12503;&#12525;2020%20-%20&#25237;&#29699;&#35299;&#26512;%20-%202020-08-23%2014-25-58-07_out.mp4" TargetMode="External"/><Relationship Id="rId580" Type="http://schemas.openxmlformats.org/officeDocument/2006/relationships/hyperlink" Target="result/&#12497;&#12527;&#12503;&#12525;2020%20-%20&#25237;&#29699;&#35299;&#26512;%20-%202020-08-23%2016-04-57-01_ball.txt" TargetMode="External"/><Relationship Id="rId2054" Type="http://schemas.openxmlformats.org/officeDocument/2006/relationships/hyperlink" Target="result/&#12497;&#12527;&#12503;&#12525;2020%20-%20&#25237;&#29699;&#35299;&#26512;%20-%202020-08-27%2018-17-46-05_ball.txt" TargetMode="External"/><Relationship Id="rId2261" Type="http://schemas.openxmlformats.org/officeDocument/2006/relationships/hyperlink" Target="out/&#12497;&#12527;&#12503;&#12525;2020%20-%20&#25237;&#29699;&#35299;&#26512;%20-%202020-08-28%2022-37-55-09_out.mp4" TargetMode="External"/><Relationship Id="rId2499" Type="http://schemas.openxmlformats.org/officeDocument/2006/relationships/hyperlink" Target="out/&#12497;&#12527;&#12503;&#12525;2020%20-%20&#25237;&#29699;&#35299;&#26512;%20-%202020-08-29%2015-46-34-08_out.mp4" TargetMode="External"/><Relationship Id="rId3105" Type="http://schemas.openxmlformats.org/officeDocument/2006/relationships/hyperlink" Target="out/&#12497;&#12527;&#12503;&#12525;2020%20-%20&#25237;&#29699;&#35299;&#26512;%20-%202020-09-27%2012-18-28-05_out.mp4" TargetMode="External"/><Relationship Id="rId3312" Type="http://schemas.openxmlformats.org/officeDocument/2006/relationships/hyperlink" Target="result/&#12497;&#12527;&#12503;&#12525;2020%20-%20&#25237;&#29699;&#35299;&#26512;%20-%202020-09-28%2022-52-46-08_ball.txt" TargetMode="External"/><Relationship Id="rId1" Type="http://schemas.openxmlformats.org/officeDocument/2006/relationships/hyperlink" Target="out/&#12497;&#12527;&#12503;&#12525;2020%20-%20&#25237;&#29699;&#35299;&#26512;%20-%202020-08-23%2011-08-57-00_out.mp4" TargetMode="External"/><Relationship Id="rId233" Type="http://schemas.openxmlformats.org/officeDocument/2006/relationships/hyperlink" Target="out/&#12497;&#12527;&#12503;&#12525;2020%20-%20&#25237;&#29699;&#35299;&#26512;%20-%202020-08-23%2014-08-02-06_out.mp4" TargetMode="External"/><Relationship Id="rId440" Type="http://schemas.openxmlformats.org/officeDocument/2006/relationships/hyperlink" Target="result/&#12497;&#12527;&#12503;&#12525;2020%20-%20&#25237;&#29699;&#35299;&#26512;%20-%202020-08-23%2015-49-19-00_ball.txt" TargetMode="External"/><Relationship Id="rId678" Type="http://schemas.openxmlformats.org/officeDocument/2006/relationships/hyperlink" Target="result/&#12497;&#12527;&#12503;&#12525;2020%20-%20&#25237;&#29699;&#35299;&#26512;%20-%202020-08-23%2016-11-33-00_ball.txt" TargetMode="External"/><Relationship Id="rId885" Type="http://schemas.openxmlformats.org/officeDocument/2006/relationships/hyperlink" Target="out/&#12497;&#12527;&#12503;&#12525;2020%20-%20&#25237;&#29699;&#35299;&#26512;%20-%202020-08-23%2016-32-07-04_out.mp4" TargetMode="External"/><Relationship Id="rId1070" Type="http://schemas.openxmlformats.org/officeDocument/2006/relationships/hyperlink" Target="result/&#12497;&#12527;&#12503;&#12525;2020%20-%20&#25237;&#29699;&#35299;&#26512;%20-%202020-08-24%2012-04-51-00_ball.txt" TargetMode="External"/><Relationship Id="rId2121" Type="http://schemas.openxmlformats.org/officeDocument/2006/relationships/hyperlink" Target="out/&#12497;&#12527;&#12503;&#12525;2020%20-%20&#25237;&#29699;&#35299;&#26512;%20-%202020-08-27%2018-22-42-09_out.mp4" TargetMode="External"/><Relationship Id="rId2359" Type="http://schemas.openxmlformats.org/officeDocument/2006/relationships/hyperlink" Target="out/&#12497;&#12527;&#12503;&#12525;2020%20-%20&#25237;&#29699;&#35299;&#26512;%20-%202020-08-29%2009-44-23-09_out.mp4" TargetMode="External"/><Relationship Id="rId2566" Type="http://schemas.openxmlformats.org/officeDocument/2006/relationships/hyperlink" Target="result/&#12497;&#12527;&#12503;&#12525;2020%20-%20&#25237;&#29699;&#35299;&#26512;%20-%202020-08-29%2015-51-26-01_ball.txt" TargetMode="External"/><Relationship Id="rId2773" Type="http://schemas.openxmlformats.org/officeDocument/2006/relationships/hyperlink" Target="out/&#12497;&#12527;&#12503;&#12525;2020%20-%20&#25237;&#29699;&#35299;&#26512;%20-%202020-09-08%2023-37-52-05_out.mp4" TargetMode="External"/><Relationship Id="rId2980" Type="http://schemas.openxmlformats.org/officeDocument/2006/relationships/hyperlink" Target="result/&#12497;&#12527;&#12503;&#12525;2020%20-%20&#25237;&#29699;&#35299;&#26512;%20-%202020-09-27%2012-10-22-02_ball.txt" TargetMode="External"/><Relationship Id="rId3617" Type="http://schemas.openxmlformats.org/officeDocument/2006/relationships/hyperlink" Target="out\&#12497;&#12527;&#12503;&#12525;2020%20-%20&#25237;&#29699;&#35299;&#26512;%20-%202020-10-23%2021-43-52-03_out.mp4" TargetMode="External"/><Relationship Id="rId300" Type="http://schemas.openxmlformats.org/officeDocument/2006/relationships/hyperlink" Target="result/&#12497;&#12527;&#12503;&#12525;2020%20-%20&#25237;&#29699;&#35299;&#26512;%20-%202020-08-23%2014-21-04-09_ball.txt" TargetMode="External"/><Relationship Id="rId538" Type="http://schemas.openxmlformats.org/officeDocument/2006/relationships/hyperlink" Target="result/&#12497;&#12527;&#12503;&#12525;2020%20-%20&#25237;&#29699;&#35299;&#26512;%20-%202020-08-23%2015-56-09-00_ball.txt" TargetMode="External"/><Relationship Id="rId745" Type="http://schemas.openxmlformats.org/officeDocument/2006/relationships/hyperlink" Target="out/&#12497;&#12527;&#12503;&#12525;2020%20-%20&#25237;&#29699;&#35299;&#26512;%20-%202020-08-23%2016-15-07-04_out.mp4" TargetMode="External"/><Relationship Id="rId952" Type="http://schemas.openxmlformats.org/officeDocument/2006/relationships/hyperlink" Target="result/&#12497;&#12527;&#12503;&#12525;2020%20-%20&#25237;&#29699;&#35299;&#26512;%20-%202020-08-24%2011-23-23-08_ball.txt" TargetMode="External"/><Relationship Id="rId1168" Type="http://schemas.openxmlformats.org/officeDocument/2006/relationships/hyperlink" Target="result/&#12497;&#12527;&#12503;&#12525;2020%20-%20&#25237;&#29699;&#35299;&#26512;%20-%202020-08-24%2012-10-03-07_ball.txt" TargetMode="External"/><Relationship Id="rId1375" Type="http://schemas.openxmlformats.org/officeDocument/2006/relationships/hyperlink" Target="out/&#12497;&#12527;&#12503;&#12525;2020%20-%20&#25237;&#29699;&#35299;&#26512;%20-%202020-08-24%2012-33-48-09_out.mp4" TargetMode="External"/><Relationship Id="rId1582" Type="http://schemas.openxmlformats.org/officeDocument/2006/relationships/hyperlink" Target="result/&#12497;&#12527;&#12503;&#12525;2020%20-%20&#25237;&#29699;&#35299;&#26512;%20-%202020-08-24%2012-49-17-04_ball.txt" TargetMode="External"/><Relationship Id="rId2219" Type="http://schemas.openxmlformats.org/officeDocument/2006/relationships/hyperlink" Target="out/&#12497;&#12527;&#12503;&#12525;2020%20-%20&#25237;&#29699;&#35299;&#26512;%20-%202020-08-28%2022-34-32-08_out.mp4" TargetMode="External"/><Relationship Id="rId2426" Type="http://schemas.openxmlformats.org/officeDocument/2006/relationships/hyperlink" Target="result/&#12497;&#12527;&#12503;&#12525;2020%20-%20&#25237;&#29699;&#35299;&#26512;%20-%202020-08-29%2015-42-43-02_ball.txt" TargetMode="External"/><Relationship Id="rId2633" Type="http://schemas.openxmlformats.org/officeDocument/2006/relationships/hyperlink" Target="out/&#12497;&#12527;&#12503;&#12525;2020%20-%20&#25237;&#29699;&#35299;&#26512;%20-%202020-08-29%2015-55-24-05_out.mp4" TargetMode="External"/><Relationship Id="rId81" Type="http://schemas.openxmlformats.org/officeDocument/2006/relationships/hyperlink" Target="out/&#12497;&#12527;&#12503;&#12525;2020%20-%20&#25237;&#29699;&#35299;&#26512;%20-%202020-08-23%2011-13-59-00_out.mp4" TargetMode="External"/><Relationship Id="rId605" Type="http://schemas.openxmlformats.org/officeDocument/2006/relationships/hyperlink" Target="out/&#12497;&#12527;&#12503;&#12525;2020%20-%20&#25237;&#29699;&#35299;&#26512;%20-%202020-08-23%2016-06-08-04_out.mp4" TargetMode="External"/><Relationship Id="rId812" Type="http://schemas.openxmlformats.org/officeDocument/2006/relationships/hyperlink" Target="result/&#12497;&#12527;&#12503;&#12525;2020%20-%20&#25237;&#29699;&#35299;&#26512;%20-%202020-08-23%2016-26-58-07_ball.txt" TargetMode="External"/><Relationship Id="rId1028" Type="http://schemas.openxmlformats.org/officeDocument/2006/relationships/hyperlink" Target="result/&#12497;&#12527;&#12503;&#12525;2020%20-%20&#25237;&#29699;&#35299;&#26512;%20-%202020-08-24%2012-01-04-08_ball.txt" TargetMode="External"/><Relationship Id="rId1235" Type="http://schemas.openxmlformats.org/officeDocument/2006/relationships/hyperlink" Target="out/&#12497;&#12527;&#12503;&#12525;2020%20-%20&#25237;&#29699;&#35299;&#26512;%20-%202020-08-24%2012-21-33-08_out.mp4" TargetMode="External"/><Relationship Id="rId1442" Type="http://schemas.openxmlformats.org/officeDocument/2006/relationships/hyperlink" Target="result/&#12497;&#12527;&#12503;&#12525;2020%20-%20&#25237;&#29699;&#35299;&#26512;%20-%202020-08-24%2012-39-57-02_ball.txt" TargetMode="External"/><Relationship Id="rId1887" Type="http://schemas.openxmlformats.org/officeDocument/2006/relationships/hyperlink" Target="out/&#12497;&#12527;&#12503;&#12525;2020%20-%20&#25237;&#29699;&#35299;&#26512;%20-%202020-08-24%2013-20-06-09_out.mp4" TargetMode="External"/><Relationship Id="rId2840" Type="http://schemas.openxmlformats.org/officeDocument/2006/relationships/hyperlink" Target="result/&#12497;&#12527;&#12503;&#12525;2020%20-%20&#25237;&#29699;&#35299;&#26512;%20-%202020-09-15%2023-13-52-07_ball.txt" TargetMode="External"/><Relationship Id="rId2938" Type="http://schemas.openxmlformats.org/officeDocument/2006/relationships/hyperlink" Target="result/&#12497;&#12527;&#12503;&#12525;2020%20-%20&#25237;&#29699;&#35299;&#26512;%20-%202020-09-15%2023-21-40-04_ball.txt" TargetMode="External"/><Relationship Id="rId1302" Type="http://schemas.openxmlformats.org/officeDocument/2006/relationships/hyperlink" Target="result/&#12497;&#12527;&#12503;&#12525;2020%20-%20&#25237;&#29699;&#35299;&#26512;%20-%202020-08-24%2012-26-53-01_ball.txt" TargetMode="External"/><Relationship Id="rId1747" Type="http://schemas.openxmlformats.org/officeDocument/2006/relationships/hyperlink" Target="out/&#12497;&#12527;&#12503;&#12525;2020%20-%20&#25237;&#29699;&#35299;&#26512;%20-%202020-08-24%2013-05-36-01_out.mp4" TargetMode="External"/><Relationship Id="rId1954" Type="http://schemas.openxmlformats.org/officeDocument/2006/relationships/hyperlink" Target="result/&#12497;&#12527;&#12503;&#12525;2020%20-%20&#25237;&#29699;&#35299;&#26512;%20-%202020-08-26%2021-20-35-05_ball.txt" TargetMode="External"/><Relationship Id="rId2700" Type="http://schemas.openxmlformats.org/officeDocument/2006/relationships/hyperlink" Target="result/&#12497;&#12527;&#12503;&#12525;2020%20-%20&#25237;&#29699;&#35299;&#26512;%20-%202020-08-29%2015-58-43-08_ball.txt" TargetMode="External"/><Relationship Id="rId39" Type="http://schemas.openxmlformats.org/officeDocument/2006/relationships/hyperlink" Target="out/&#12497;&#12527;&#12503;&#12525;2020%20-%20&#25237;&#29699;&#35299;&#26512;%20-%202020-08-23%2011-10-26-09_out.mp4" TargetMode="External"/><Relationship Id="rId1607" Type="http://schemas.openxmlformats.org/officeDocument/2006/relationships/hyperlink" Target="out/&#12497;&#12527;&#12503;&#12525;2020%20-%20&#25237;&#29699;&#35299;&#26512;%20-%202020-08-24%2012-52-05-00_out.mp4" TargetMode="External"/><Relationship Id="rId1814" Type="http://schemas.openxmlformats.org/officeDocument/2006/relationships/hyperlink" Target="result/&#12497;&#12527;&#12503;&#12525;2020%20-%20&#25237;&#29699;&#35299;&#26512;%20-%202020-08-24%2013-14-19-01_ball.txt" TargetMode="External"/><Relationship Id="rId3267" Type="http://schemas.openxmlformats.org/officeDocument/2006/relationships/hyperlink" Target="out/&#12497;&#12527;&#12503;&#12525;2020%20-%20&#25237;&#29699;&#35299;&#26512;%20-%202020-09-28%2022-50-09-06_out.mp4" TargetMode="External"/><Relationship Id="rId188" Type="http://schemas.openxmlformats.org/officeDocument/2006/relationships/hyperlink" Target="result/&#12497;&#12527;&#12503;&#12525;2020%20-%20&#25237;&#29699;&#35299;&#26512;%20-%202020-08-23%2014-05-50-03_ball.txt" TargetMode="External"/><Relationship Id="rId395" Type="http://schemas.openxmlformats.org/officeDocument/2006/relationships/hyperlink" Target="out/&#12497;&#12527;&#12503;&#12525;2020%20-%20&#25237;&#29699;&#35299;&#26512;%20-%202020-08-23%2014-27-07-08_out.mp4" TargetMode="External"/><Relationship Id="rId2076" Type="http://schemas.openxmlformats.org/officeDocument/2006/relationships/hyperlink" Target="result/&#12497;&#12527;&#12503;&#12525;2020%20-%20&#25237;&#29699;&#35299;&#26512;%20-%202020-08-27%2018-19-19-06_ball.txt" TargetMode="External"/><Relationship Id="rId3474" Type="http://schemas.openxmlformats.org/officeDocument/2006/relationships/hyperlink" Target="result/&#12497;&#12527;&#12503;&#12525;2020%20-%20&#25237;&#29699;&#35299;&#26512;%20-%202020-10-04%2012-31-02-00_ball.txt" TargetMode="External"/><Relationship Id="rId3681" Type="http://schemas.openxmlformats.org/officeDocument/2006/relationships/hyperlink" Target="out\&#12497;&#12527;&#12503;&#12525;2020%20-%20&#25237;&#29699;&#35299;&#26512;%20-%202020-10-23%2021-49-13-05_out.mp4" TargetMode="External"/><Relationship Id="rId2283" Type="http://schemas.openxmlformats.org/officeDocument/2006/relationships/hyperlink" Target="out/&#12497;&#12527;&#12503;&#12525;2020%20-%20&#25237;&#29699;&#35299;&#26512;%20-%202020-08-29%2009-39-15-00_out.mp4" TargetMode="External"/><Relationship Id="rId2490" Type="http://schemas.openxmlformats.org/officeDocument/2006/relationships/hyperlink" Target="result/&#12497;&#12527;&#12503;&#12525;2020%20-%20&#25237;&#29699;&#35299;&#26512;%20-%202020-08-29%2015-46-34-03_ball.txt" TargetMode="External"/><Relationship Id="rId2588" Type="http://schemas.openxmlformats.org/officeDocument/2006/relationships/hyperlink" Target="result/&#12497;&#12527;&#12503;&#12525;2020%20-%20&#25237;&#29699;&#35299;&#26512;%20-%202020-08-29%2015-52-32-02_ball.txt" TargetMode="External"/><Relationship Id="rId3127" Type="http://schemas.openxmlformats.org/officeDocument/2006/relationships/hyperlink" Target="out/&#12497;&#12527;&#12503;&#12525;2020%20-%20&#25237;&#29699;&#35299;&#26512;%20-%202020-09-27%2012-19-42-06_out.mp4" TargetMode="External"/><Relationship Id="rId3334" Type="http://schemas.openxmlformats.org/officeDocument/2006/relationships/hyperlink" Target="result/&#12497;&#12527;&#12503;&#12525;2020%20-%20&#25237;&#29699;&#35299;&#26512;%20-%202020-09-28%2022-53-54-09_ball.txt" TargetMode="External"/><Relationship Id="rId3541" Type="http://schemas.openxmlformats.org/officeDocument/2006/relationships/hyperlink" Target="out/&#12497;&#12527;&#12503;&#12525;2020%20-%20&#25237;&#29699;&#35299;&#26512;%20-%202020-10-04%2012-37-58-04_out.mp4" TargetMode="External"/><Relationship Id="rId255" Type="http://schemas.openxmlformats.org/officeDocument/2006/relationships/hyperlink" Target="out/&#12497;&#12527;&#12503;&#12525;2020%20-%20&#25237;&#29699;&#35299;&#26512;%20-%202020-08-23%2014-18-29-07_out.mp4" TargetMode="External"/><Relationship Id="rId462" Type="http://schemas.openxmlformats.org/officeDocument/2006/relationships/hyperlink" Target="result/&#12497;&#12527;&#12503;&#12525;2020%20-%20&#25237;&#29699;&#35299;&#26512;%20-%202020-08-23%2015-51-08-01_ball.txt" TargetMode="External"/><Relationship Id="rId1092" Type="http://schemas.openxmlformats.org/officeDocument/2006/relationships/hyperlink" Target="result/&#12497;&#12527;&#12503;&#12525;2020%20-%20&#25237;&#29699;&#35299;&#26512;%20-%202020-08-24%2012-06-16-01_ball.txt" TargetMode="External"/><Relationship Id="rId1397" Type="http://schemas.openxmlformats.org/officeDocument/2006/relationships/hyperlink" Target="out/&#12497;&#12527;&#12503;&#12525;2020%20-%20&#25237;&#29699;&#35299;&#26512;%20-%202020-08-24%2012-36-56-00_out.mp4" TargetMode="External"/><Relationship Id="rId2143" Type="http://schemas.openxmlformats.org/officeDocument/2006/relationships/hyperlink" Target="out/&#12497;&#12527;&#12503;&#12525;2020%20-%20&#25237;&#29699;&#35299;&#26512;%20-%202020-08-27%2018-26-47-00_out.mp4" TargetMode="External"/><Relationship Id="rId2350" Type="http://schemas.openxmlformats.org/officeDocument/2006/relationships/hyperlink" Target="result/&#12497;&#12527;&#12503;&#12525;2020%20-%20&#25237;&#29699;&#35299;&#26512;%20-%202020-08-29%2009-44-23-04_ball.txt" TargetMode="External"/><Relationship Id="rId2795" Type="http://schemas.openxmlformats.org/officeDocument/2006/relationships/hyperlink" Target="out/&#12497;&#12527;&#12503;&#12525;2020%20-%20&#25237;&#29699;&#35299;&#26512;%20-%202020-09-08%2023-39-02-06_out.mp4" TargetMode="External"/><Relationship Id="rId3401" Type="http://schemas.openxmlformats.org/officeDocument/2006/relationships/hyperlink" Target="out/&#12497;&#12527;&#12503;&#12525;2020%20-%20&#25237;&#29699;&#35299;&#26512;%20-%202020-10-04%2012-24-00-04_out.mp4" TargetMode="External"/><Relationship Id="rId3639" Type="http://schemas.openxmlformats.org/officeDocument/2006/relationships/hyperlink" Target="out/&#12497;&#12527;&#12503;&#12525;2020%20-%20&#25237;&#29699;&#35299;&#26512;%20-%202020-10-23%2021-45-41-04_out.mp4" TargetMode="External"/><Relationship Id="rId115" Type="http://schemas.openxmlformats.org/officeDocument/2006/relationships/hyperlink" Target="out/&#12497;&#12527;&#12503;&#12525;2020%20-%20&#25237;&#29699;&#35299;&#26512;%20-%202020-08-23%2011-15-09-07_out.mp4" TargetMode="External"/><Relationship Id="rId322" Type="http://schemas.openxmlformats.org/officeDocument/2006/relationships/hyperlink" Target="result/&#12497;&#12527;&#12503;&#12525;2020%20-%20&#25237;&#29699;&#35299;&#26512;%20-%202020-08-23%2014-23-42-01_ball.txt" TargetMode="External"/><Relationship Id="rId767" Type="http://schemas.openxmlformats.org/officeDocument/2006/relationships/hyperlink" Target="out/&#12497;&#12527;&#12503;&#12525;2020%20-%20&#25237;&#29699;&#35299;&#26512;%20-%202020-08-23%2016-24-41-05_out.mp4" TargetMode="External"/><Relationship Id="rId974" Type="http://schemas.openxmlformats.org/officeDocument/2006/relationships/hyperlink" Target="result/&#12497;&#12527;&#12503;&#12525;2020%20-%20&#25237;&#29699;&#35299;&#26512;%20-%202020-08-24%2011-24-36-09_ball.txt" TargetMode="External"/><Relationship Id="rId2003" Type="http://schemas.openxmlformats.org/officeDocument/2006/relationships/hyperlink" Target="out/&#12497;&#12527;&#12503;&#12525;2020%20-%20&#25237;&#29699;&#35299;&#26512;%20-%202020-08-27%2018-14-40-00_out.mp4" TargetMode="External"/><Relationship Id="rId2210" Type="http://schemas.openxmlformats.org/officeDocument/2006/relationships/hyperlink" Target="result/&#12497;&#12527;&#12503;&#12525;2020%20-%20&#25237;&#29699;&#35299;&#26512;%20-%202020-08-28%2022-34-32-03_ball.txt" TargetMode="External"/><Relationship Id="rId2448" Type="http://schemas.openxmlformats.org/officeDocument/2006/relationships/hyperlink" Target="result/&#12497;&#12527;&#12503;&#12525;2020%20-%20&#25237;&#29699;&#35299;&#26512;%20-%202020-08-29%2015-44-12-03_ball.txt" TargetMode="External"/><Relationship Id="rId2655" Type="http://schemas.openxmlformats.org/officeDocument/2006/relationships/hyperlink" Target="out/&#12497;&#12527;&#12503;&#12525;2020%20-%20&#25237;&#29699;&#35299;&#26512;%20-%202020-08-29%2015-56-35-06_out.mp4" TargetMode="External"/><Relationship Id="rId2862" Type="http://schemas.openxmlformats.org/officeDocument/2006/relationships/hyperlink" Target="result/&#12497;&#12527;&#12503;&#12525;2020%20-%20&#25237;&#29699;&#35299;&#26512;%20-%202020-09-15%2023-15-41-08_ball.txt" TargetMode="External"/><Relationship Id="rId3706" Type="http://schemas.openxmlformats.org/officeDocument/2006/relationships/hyperlink" Target="result/&#12497;&#12527;&#12503;&#12525;2020%20-%20&#25237;&#29699;&#35299;&#26512;%20-%202020-10-23%2021-54-50-07_ball.txt" TargetMode="External"/><Relationship Id="rId627" Type="http://schemas.openxmlformats.org/officeDocument/2006/relationships/hyperlink" Target="out/&#12497;&#12527;&#12503;&#12525;2020%20-%20&#25237;&#29699;&#35299;&#26512;%20-%202020-08-23%2016-07-35-05_out.mp4" TargetMode="External"/><Relationship Id="rId834" Type="http://schemas.openxmlformats.org/officeDocument/2006/relationships/hyperlink" Target="result/&#12497;&#12527;&#12503;&#12525;2020%20-%20&#25237;&#29699;&#35299;&#26512;%20-%202020-08-23%2016-28-07-08_ball.txt" TargetMode="External"/><Relationship Id="rId1257" Type="http://schemas.openxmlformats.org/officeDocument/2006/relationships/hyperlink" Target="out/&#12497;&#12527;&#12503;&#12525;2020%20-%20&#25237;&#29699;&#35299;&#26512;%20-%202020-08-24%2012-22-44-09_out.mp4" TargetMode="External"/><Relationship Id="rId1464" Type="http://schemas.openxmlformats.org/officeDocument/2006/relationships/hyperlink" Target="result/&#12497;&#12527;&#12503;&#12525;2020%20-%20&#25237;&#29699;&#35299;&#26512;%20-%202020-08-24%2012-41-25-03_ball.txt" TargetMode="External"/><Relationship Id="rId1671" Type="http://schemas.openxmlformats.org/officeDocument/2006/relationships/hyperlink" Target="out/&#12497;&#12527;&#12503;&#12525;2020%20-%20&#25237;&#29699;&#35299;&#26512;%20-%202020-08-24%2012-58-52-02_out.mp4" TargetMode="External"/><Relationship Id="rId2308" Type="http://schemas.openxmlformats.org/officeDocument/2006/relationships/hyperlink" Target="result/&#12497;&#12527;&#12503;&#12525;2020%20-%20&#25237;&#29699;&#35299;&#26512;%20-%202020-08-29%2009-41-06-02_ball.txt" TargetMode="External"/><Relationship Id="rId2515" Type="http://schemas.openxmlformats.org/officeDocument/2006/relationships/hyperlink" Target="out/&#12497;&#12527;&#12503;&#12525;2020%20-%20&#25237;&#29699;&#35299;&#26512;%20-%202020-08-29%2015-48-09-06_out.mp4" TargetMode="External"/><Relationship Id="rId2722" Type="http://schemas.openxmlformats.org/officeDocument/2006/relationships/hyperlink" Target="result/&#12497;&#12527;&#12503;&#12525;2020%20-%20&#25237;&#29699;&#35299;&#26512;%20-%202020-08-29%2016-00-15-09_ball.txt" TargetMode="External"/><Relationship Id="rId901" Type="http://schemas.openxmlformats.org/officeDocument/2006/relationships/hyperlink" Target="out/&#12497;&#12527;&#12503;&#12525;2020%20-%20&#25237;&#29699;&#35299;&#26512;%20-%202020-08-23%2016-33-27-02_out.mp4" TargetMode="External"/><Relationship Id="rId1117" Type="http://schemas.openxmlformats.org/officeDocument/2006/relationships/hyperlink" Target="out/&#12497;&#12527;&#12503;&#12525;2020%20-%20&#25237;&#29699;&#35299;&#26512;%20-%202020-08-24%2012-07-26-04_out.mp4" TargetMode="External"/><Relationship Id="rId1324" Type="http://schemas.openxmlformats.org/officeDocument/2006/relationships/hyperlink" Target="result/&#12497;&#12527;&#12503;&#12525;2020%20-%20&#25237;&#29699;&#35299;&#26512;%20-%202020-08-24%2012-28-05-03_ball.txt" TargetMode="External"/><Relationship Id="rId1531" Type="http://schemas.openxmlformats.org/officeDocument/2006/relationships/hyperlink" Target="out/&#12497;&#12527;&#12503;&#12525;2020%20-%20&#25237;&#29699;&#35299;&#26512;%20-%202020-08-24%2012-46-03-04_out.mp4" TargetMode="External"/><Relationship Id="rId1769" Type="http://schemas.openxmlformats.org/officeDocument/2006/relationships/hyperlink" Target="out/&#12497;&#12527;&#12503;&#12525;2020%20-%20&#25237;&#29699;&#35299;&#26512;%20-%202020-08-24%2013-07-27-01_out.mp4" TargetMode="External"/><Relationship Id="rId1976" Type="http://schemas.openxmlformats.org/officeDocument/2006/relationships/hyperlink" Target="result/&#12497;&#12527;&#12503;&#12525;2020%20-%20&#25237;&#29699;&#35299;&#26512;%20-%202020-08-26%2021-30-58-06_ball.txt" TargetMode="External"/><Relationship Id="rId3191" Type="http://schemas.openxmlformats.org/officeDocument/2006/relationships/hyperlink" Target="out/&#12497;&#12527;&#12503;&#12525;2020%20-%20&#25237;&#29699;&#35299;&#26512;%20-%202020-09-28%2022-44-58-08_out.mp4" TargetMode="External"/><Relationship Id="rId30" Type="http://schemas.openxmlformats.org/officeDocument/2006/relationships/hyperlink" Target="result/&#12497;&#12527;&#12503;&#12525;2020%20-%20&#25237;&#29699;&#35299;&#26512;%20-%202020-08-23%2011-10-26-04_ball.txt" TargetMode="External"/><Relationship Id="rId1629" Type="http://schemas.openxmlformats.org/officeDocument/2006/relationships/hyperlink" Target="out/&#12497;&#12527;&#12503;&#12525;2020%20-%20&#25237;&#29699;&#35299;&#26512;%20-%202020-08-24%2012-53-43-01_out.mp4" TargetMode="External"/><Relationship Id="rId1836" Type="http://schemas.openxmlformats.org/officeDocument/2006/relationships/hyperlink" Target="result/&#12497;&#12527;&#12503;&#12525;2020%20-%20&#25237;&#29699;&#35299;&#26512;%20-%202020-08-24%2013-16-19-02_ball.txt" TargetMode="External"/><Relationship Id="rId3289" Type="http://schemas.openxmlformats.org/officeDocument/2006/relationships/hyperlink" Target="out/&#12497;&#12527;&#12503;&#12525;2020%20-%20&#25237;&#29699;&#35299;&#26512;%20-%202020-09-28%2022-51-15-07_out.mp4" TargetMode="External"/><Relationship Id="rId3496" Type="http://schemas.openxmlformats.org/officeDocument/2006/relationships/hyperlink" Target="result/&#12497;&#12527;&#12503;&#12525;2020%20-%20&#25237;&#29699;&#35299;&#26512;%20-%202020-10-04%2012-33-15-01_ball.txt" TargetMode="External"/><Relationship Id="rId1903" Type="http://schemas.openxmlformats.org/officeDocument/2006/relationships/hyperlink" Target="out/&#12497;&#12527;&#12503;&#12525;2020%20-%20&#25237;&#29699;&#35299;&#26512;%20-%202020-08-26%2021-15-29-07_out.mp4" TargetMode="External"/><Relationship Id="rId2098" Type="http://schemas.openxmlformats.org/officeDocument/2006/relationships/hyperlink" Target="result/&#12497;&#12527;&#12503;&#12525;2020%20-%20&#25237;&#29699;&#35299;&#26512;%20-%202020-08-27%2018-21-04-07_ball.txt" TargetMode="External"/><Relationship Id="rId3051" Type="http://schemas.openxmlformats.org/officeDocument/2006/relationships/hyperlink" Target="out/&#12497;&#12527;&#12503;&#12525;2020%20-%20&#25237;&#29699;&#35299;&#26512;%20-%202020-09-27%2012-14-14-08_out.mp4" TargetMode="External"/><Relationship Id="rId3149" Type="http://schemas.openxmlformats.org/officeDocument/2006/relationships/hyperlink" Target="out/&#12497;&#12527;&#12503;&#12525;2020%20-%20&#25237;&#29699;&#35299;&#26512;%20-%202020-09-28%2022-42-08-07_out.mp4" TargetMode="External"/><Relationship Id="rId3356" Type="http://schemas.openxmlformats.org/officeDocument/2006/relationships/hyperlink" Target="result/&#12497;&#12527;&#12503;&#12525;2020%20-%20&#25237;&#29699;&#35299;&#26512;%20-%202020-09-28%2022-56-38-01_ball.txt" TargetMode="External"/><Relationship Id="rId3563" Type="http://schemas.openxmlformats.org/officeDocument/2006/relationships/hyperlink" Target="out/&#12497;&#12527;&#12503;&#12525;2020%20-%20&#25237;&#29699;&#35299;&#26512;%20-%202020-10-04%2012-38-58-06_out.mp4" TargetMode="External"/><Relationship Id="rId277" Type="http://schemas.openxmlformats.org/officeDocument/2006/relationships/hyperlink" Target="out/&#12497;&#12527;&#12503;&#12525;2020%20-%20&#25237;&#29699;&#35299;&#26512;%20-%202020-08-23%2014-19-33-08_out.mp4" TargetMode="External"/><Relationship Id="rId484" Type="http://schemas.openxmlformats.org/officeDocument/2006/relationships/hyperlink" Target="result/&#12497;&#12527;&#12503;&#12525;2020%20-%20&#25237;&#29699;&#35299;&#26512;%20-%202020-08-23%2015-52-13-02_ball.txt" TargetMode="External"/><Relationship Id="rId2165" Type="http://schemas.openxmlformats.org/officeDocument/2006/relationships/hyperlink" Target="out/&#12497;&#12527;&#12503;&#12525;2020%20-%20&#25237;&#29699;&#35299;&#26512;%20-%202020-08-28%2022-31-31-01_out.mp4" TargetMode="External"/><Relationship Id="rId3009" Type="http://schemas.openxmlformats.org/officeDocument/2006/relationships/hyperlink" Target="out/&#12497;&#12527;&#12503;&#12525;2020%20-%20&#25237;&#29699;&#35299;&#26512;%20-%202020-09-27%2012-11-30-07_out.mp4" TargetMode="External"/><Relationship Id="rId3216" Type="http://schemas.openxmlformats.org/officeDocument/2006/relationships/hyperlink" Target="result/&#12497;&#12527;&#12503;&#12525;2020%20-%20&#25237;&#29699;&#35299;&#26512;%20-%202020-09-28%2022-47-36-00_ball.txt" TargetMode="External"/><Relationship Id="rId137" Type="http://schemas.openxmlformats.org/officeDocument/2006/relationships/hyperlink" Target="out/&#12497;&#12527;&#12503;&#12525;2020%20-%20&#25237;&#29699;&#35299;&#26512;%20-%202020-08-23%2011-16-20-08_out.mp4" TargetMode="External"/><Relationship Id="rId344" Type="http://schemas.openxmlformats.org/officeDocument/2006/relationships/hyperlink" Target="result/&#12497;&#12527;&#12503;&#12525;2020%20-%20&#25237;&#29699;&#35299;&#26512;%20-%202020-08-23%2014-24-49-02_ball.txt" TargetMode="External"/><Relationship Id="rId691" Type="http://schemas.openxmlformats.org/officeDocument/2006/relationships/hyperlink" Target="out/&#12497;&#12527;&#12503;&#12525;2020%20-%20&#25237;&#29699;&#35299;&#26512;%20-%202020-08-23%2016-11-33-07_out.mp4" TargetMode="External"/><Relationship Id="rId789" Type="http://schemas.openxmlformats.org/officeDocument/2006/relationships/hyperlink" Target="out/&#12497;&#12527;&#12503;&#12525;2020%20-%20&#25237;&#29699;&#35299;&#26512;%20-%202020-08-23%2016-25-48-06_out.mp4" TargetMode="External"/><Relationship Id="rId996" Type="http://schemas.openxmlformats.org/officeDocument/2006/relationships/hyperlink" Target="result/&#12497;&#12527;&#12503;&#12525;2020%20-%20&#25237;&#29699;&#35299;&#26512;%20-%202020-08-24%2012-00-01-00_ball.txt" TargetMode="External"/><Relationship Id="rId2025" Type="http://schemas.openxmlformats.org/officeDocument/2006/relationships/hyperlink" Target="out/&#12497;&#12527;&#12503;&#12525;2020%20-%20&#25237;&#29699;&#35299;&#26512;%20-%202020-08-27%2018-16-14-01_out.mp4" TargetMode="External"/><Relationship Id="rId2372" Type="http://schemas.openxmlformats.org/officeDocument/2006/relationships/hyperlink" Target="result/&#12497;&#12527;&#12503;&#12525;2020%20-%20&#25237;&#29699;&#35299;&#26512;%20-%202020-08-29%2009-46-05-05_ball.txt" TargetMode="External"/><Relationship Id="rId2677" Type="http://schemas.openxmlformats.org/officeDocument/2006/relationships/hyperlink" Target="out/&#12497;&#12527;&#12503;&#12525;2020%20-%20&#25237;&#29699;&#35299;&#26512;%20-%202020-08-29%2015-57-36-07_out.mp4" TargetMode="External"/><Relationship Id="rId2884" Type="http://schemas.openxmlformats.org/officeDocument/2006/relationships/hyperlink" Target="result/&#12497;&#12527;&#12503;&#12525;2020%20-%20&#25237;&#29699;&#35299;&#26512;%20-%202020-09-15%2023-16-56-08_ball.txt" TargetMode="External"/><Relationship Id="rId3423" Type="http://schemas.openxmlformats.org/officeDocument/2006/relationships/hyperlink" Target="out/&#12497;&#12527;&#12503;&#12525;2020%20-%20&#25237;&#29699;&#35299;&#26512;%20-%202020-10-04%2012-26-38-05_out.mp4" TargetMode="External"/><Relationship Id="rId3630" Type="http://schemas.openxmlformats.org/officeDocument/2006/relationships/hyperlink" Target="result/&#12497;&#12527;&#12503;&#12525;2020%20-%20&#25237;&#29699;&#35299;&#26512;%20-%202020-10-23%2021-43-52-09_ball.txt" TargetMode="External"/><Relationship Id="rId551" Type="http://schemas.openxmlformats.org/officeDocument/2006/relationships/hyperlink" Target="out/&#12497;&#12527;&#12503;&#12525;2020%20-%20&#25237;&#29699;&#35299;&#26512;%20-%202020-08-23%2015-56-09-07_out.mp4" TargetMode="External"/><Relationship Id="rId649" Type="http://schemas.openxmlformats.org/officeDocument/2006/relationships/hyperlink" Target="out/&#12497;&#12527;&#12503;&#12525;2020%20-%20&#25237;&#29699;&#35299;&#26512;%20-%202020-08-23%2016-08-46-06_out.mp4" TargetMode="External"/><Relationship Id="rId856" Type="http://schemas.openxmlformats.org/officeDocument/2006/relationships/hyperlink" Target="result/&#12497;&#12527;&#12503;&#12525;2020%20-%20&#25237;&#29699;&#35299;&#26512;%20-%202020-08-23%2016-29-37-09_ball.txt" TargetMode="External"/><Relationship Id="rId1181" Type="http://schemas.openxmlformats.org/officeDocument/2006/relationships/hyperlink" Target="out/&#12497;&#12527;&#12503;&#12525;2020%20-%20&#25237;&#29699;&#35299;&#26512;%20-%202020-08-24%2012-11-18-04_out.mp4" TargetMode="External"/><Relationship Id="rId1279" Type="http://schemas.openxmlformats.org/officeDocument/2006/relationships/hyperlink" Target="out/&#12497;&#12527;&#12503;&#12525;2020%20-%20&#25237;&#29699;&#35299;&#26512;%20-%202020-08-24%2012-25-33-00_out.mp4" TargetMode="External"/><Relationship Id="rId1486" Type="http://schemas.openxmlformats.org/officeDocument/2006/relationships/hyperlink" Target="result/&#12497;&#12527;&#12503;&#12525;2020%20-%20&#25237;&#29699;&#35299;&#26512;%20-%202020-08-24%2012-42-52-04_ball.txt" TargetMode="External"/><Relationship Id="rId2232" Type="http://schemas.openxmlformats.org/officeDocument/2006/relationships/hyperlink" Target="result/&#12497;&#12527;&#12503;&#12525;2020%20-%20&#25237;&#29699;&#35299;&#26512;%20-%202020-08-28%2022-36-12-04_ball.txt" TargetMode="External"/><Relationship Id="rId2537" Type="http://schemas.openxmlformats.org/officeDocument/2006/relationships/hyperlink" Target="out/&#12497;&#12527;&#12503;&#12525;2020%20-%20&#25237;&#29699;&#35299;&#26512;%20-%202020-08-29%2015-49-13-07_out.mp4" TargetMode="External"/><Relationship Id="rId204" Type="http://schemas.openxmlformats.org/officeDocument/2006/relationships/hyperlink" Target="result/&#12497;&#12527;&#12503;&#12525;2020%20-%20&#25237;&#29699;&#35299;&#26512;%20-%202020-08-23%2014-06-56-01_ball.txt" TargetMode="External"/><Relationship Id="rId411" Type="http://schemas.openxmlformats.org/officeDocument/2006/relationships/hyperlink" Target="out/&#12497;&#12527;&#12503;&#12525;2020%20-%20&#25237;&#29699;&#35299;&#26512;%20-%202020-08-23%2015-47-01-06_out.mp4" TargetMode="External"/><Relationship Id="rId509" Type="http://schemas.openxmlformats.org/officeDocument/2006/relationships/hyperlink" Target="out/&#12497;&#12527;&#12503;&#12525;2020%20-%20&#25237;&#29699;&#35299;&#26512;%20-%202020-08-23%2015-53-39-05_out.mp4" TargetMode="External"/><Relationship Id="rId1041" Type="http://schemas.openxmlformats.org/officeDocument/2006/relationships/hyperlink" Target="out/&#12497;&#12527;&#12503;&#12525;2020%20-%20&#25237;&#29699;&#35299;&#26512;%20-%202020-08-24%2012-02-12-06_out.mp4" TargetMode="External"/><Relationship Id="rId1139" Type="http://schemas.openxmlformats.org/officeDocument/2006/relationships/hyperlink" Target="out/&#12497;&#12527;&#12503;&#12525;2020%20-%20&#25237;&#29699;&#35299;&#26512;%20-%202020-08-24%2012-08-41-05_out.mp4" TargetMode="External"/><Relationship Id="rId1346" Type="http://schemas.openxmlformats.org/officeDocument/2006/relationships/hyperlink" Target="result/&#12497;&#12527;&#12503;&#12525;2020%20-%20&#25237;&#29699;&#35299;&#26512;%20-%202020-08-24%2012-32-08-04_ball.txt" TargetMode="External"/><Relationship Id="rId1693" Type="http://schemas.openxmlformats.org/officeDocument/2006/relationships/hyperlink" Target="out/&#12497;&#12527;&#12503;&#12525;2020%20-%20&#25237;&#29699;&#35299;&#26512;%20-%202020-08-24%2013-00-20-03_out.mp4" TargetMode="External"/><Relationship Id="rId1998" Type="http://schemas.openxmlformats.org/officeDocument/2006/relationships/hyperlink" Target="result/&#12497;&#12527;&#12503;&#12525;2020%20-%20&#25237;&#29699;&#35299;&#26512;%20-%202020-08-26%2021-35-18-07_ball.txt" TargetMode="External"/><Relationship Id="rId2744" Type="http://schemas.openxmlformats.org/officeDocument/2006/relationships/hyperlink" Target="result/&#12497;&#12527;&#12503;&#12525;2020%20-%20&#25237;&#29699;&#35299;&#26512;%20-%202020-08-29%2016-06-51-00_ball.txt" TargetMode="External"/><Relationship Id="rId2951" Type="http://schemas.openxmlformats.org/officeDocument/2006/relationships/hyperlink" Target="out/&#12497;&#12527;&#12503;&#12525;2020%20-%20&#25237;&#29699;&#35299;&#26512;%20-%202020-09-15%2023-21-40-11_out.mp4" TargetMode="External"/><Relationship Id="rId716" Type="http://schemas.openxmlformats.org/officeDocument/2006/relationships/hyperlink" Target="result/&#12497;&#12527;&#12503;&#12525;2020%20-%20&#25237;&#29699;&#35299;&#26512;%20-%202020-08-23%2016-12-41-09_ball.txt" TargetMode="External"/><Relationship Id="rId923" Type="http://schemas.openxmlformats.org/officeDocument/2006/relationships/hyperlink" Target="out/&#12497;&#12527;&#12503;&#12525;2020%20-%20&#25237;&#29699;&#35299;&#26512;%20-%202020-08-24%2011-22-14-04_out.mp4" TargetMode="External"/><Relationship Id="rId1553" Type="http://schemas.openxmlformats.org/officeDocument/2006/relationships/hyperlink" Target="out/&#12497;&#12527;&#12503;&#12525;2020%20-%20&#25237;&#29699;&#35299;&#26512;%20-%202020-08-24%2012-47-45-00_out.mp4" TargetMode="External"/><Relationship Id="rId1760" Type="http://schemas.openxmlformats.org/officeDocument/2006/relationships/hyperlink" Target="result/&#12497;&#12527;&#12503;&#12525;2020%20-%20&#25237;&#29699;&#35299;&#26512;%20-%202020-08-24%2013-05-36-07_ball.txt" TargetMode="External"/><Relationship Id="rId1858" Type="http://schemas.openxmlformats.org/officeDocument/2006/relationships/hyperlink" Target="result/&#12497;&#12527;&#12503;&#12525;2020%20-%20&#25237;&#29699;&#35299;&#26512;%20-%202020-08-24%2013-17-56-04_ball.txt" TargetMode="External"/><Relationship Id="rId2604" Type="http://schemas.openxmlformats.org/officeDocument/2006/relationships/hyperlink" Target="result/&#12497;&#12527;&#12503;&#12525;2020%20-%20&#25237;&#29699;&#35299;&#26512;%20-%202020-08-29%2015-53-40-00_ball.txt" TargetMode="External"/><Relationship Id="rId2811" Type="http://schemas.openxmlformats.org/officeDocument/2006/relationships/hyperlink" Target="out/&#12497;&#12527;&#12503;&#12525;2020%20-%20&#25237;&#29699;&#35299;&#26512;%20-%202020-09-15%2023-12-43-04_out.mp4" TargetMode="External"/><Relationship Id="rId52" Type="http://schemas.openxmlformats.org/officeDocument/2006/relationships/hyperlink" Target="result/&#12497;&#12527;&#12503;&#12525;2020%20-%20&#25237;&#29699;&#35299;&#26512;%20-%202020-08-23%2011-11-35-05_ball.txt" TargetMode="External"/><Relationship Id="rId1206" Type="http://schemas.openxmlformats.org/officeDocument/2006/relationships/hyperlink" Target="result/&#12497;&#12527;&#12503;&#12525;2020%20-%20&#25237;&#29699;&#35299;&#26512;%20-%202020-08-24%2012-12-56-03_ball.txt" TargetMode="External"/><Relationship Id="rId1413" Type="http://schemas.openxmlformats.org/officeDocument/2006/relationships/hyperlink" Target="out/&#12497;&#12527;&#12503;&#12525;2020%20-%20&#25237;&#29699;&#35299;&#26512;%20-%202020-08-24%2012-36-56-08_out.mp4" TargetMode="External"/><Relationship Id="rId1620" Type="http://schemas.openxmlformats.org/officeDocument/2006/relationships/hyperlink" Target="result/&#12497;&#12527;&#12503;&#12525;2020%20-%20&#25237;&#29699;&#35299;&#26512;%20-%202020-08-24%2012-52-05-06_ball.txt" TargetMode="External"/><Relationship Id="rId2909" Type="http://schemas.openxmlformats.org/officeDocument/2006/relationships/hyperlink" Target="out/&#12497;&#12527;&#12503;&#12525;2020%20-%20&#25237;&#29699;&#35299;&#26512;%20-%202020-09-15%2023-20-06-00_out.mp4" TargetMode="External"/><Relationship Id="rId3073" Type="http://schemas.openxmlformats.org/officeDocument/2006/relationships/hyperlink" Target="out/&#12497;&#12527;&#12503;&#12525;2020%20-%20&#25237;&#29699;&#35299;&#26512;%20-%202020-09-27%2012-15-46-09_out.mp4" TargetMode="External"/><Relationship Id="rId3280" Type="http://schemas.openxmlformats.org/officeDocument/2006/relationships/hyperlink" Target="result/&#12497;&#12527;&#12503;&#12525;2020%20-%20&#25237;&#29699;&#35299;&#26512;%20-%202020-09-28%2022-51-15-02_ball.txt" TargetMode="External"/><Relationship Id="rId1718" Type="http://schemas.openxmlformats.org/officeDocument/2006/relationships/hyperlink" Target="result/&#12497;&#12527;&#12503;&#12525;2020%20-%20&#25237;&#29699;&#35299;&#26512;%20-%202020-08-24%2013-02-04-06_ball.txt" TargetMode="External"/><Relationship Id="rId1925" Type="http://schemas.openxmlformats.org/officeDocument/2006/relationships/hyperlink" Target="out/&#12497;&#12527;&#12503;&#12525;2020%20-%20&#25237;&#29699;&#35299;&#26512;%20-%202020-08-26%2021-19-02-01_out.mp4" TargetMode="External"/><Relationship Id="rId3140" Type="http://schemas.openxmlformats.org/officeDocument/2006/relationships/hyperlink" Target="result/&#12497;&#12527;&#12503;&#12525;2020%20-%20&#25237;&#29699;&#35299;&#26512;%20-%202020-09-28%2022-42-08-02_ball.txt" TargetMode="External"/><Relationship Id="rId3378" Type="http://schemas.openxmlformats.org/officeDocument/2006/relationships/hyperlink" Target="result/&#12497;&#12527;&#12503;&#12525;2020%20-%20&#25237;&#29699;&#35299;&#26512;%20-%202020-10-04%2012-22-49-02_ball.txt" TargetMode="External"/><Relationship Id="rId3585" Type="http://schemas.openxmlformats.org/officeDocument/2006/relationships/hyperlink" Target="out/&#12497;&#12527;&#12503;&#12525;2020%20-%20&#25237;&#29699;&#35299;&#26512;%20-%202020-10-23%2021-40-21-07_out.mp4" TargetMode="External"/><Relationship Id="rId299" Type="http://schemas.openxmlformats.org/officeDocument/2006/relationships/hyperlink" Target="out/&#12497;&#12527;&#12503;&#12525;2020%20-%20&#25237;&#29699;&#35299;&#26512;%20-%202020-08-23%2014-21-04-09_out.mp4" TargetMode="External"/><Relationship Id="rId2187" Type="http://schemas.openxmlformats.org/officeDocument/2006/relationships/hyperlink" Target="out/&#12497;&#12527;&#12503;&#12525;2020%20-%20&#25237;&#29699;&#35299;&#26512;%20-%202020-08-28%2022-33-04-02_out.mp4" TargetMode="External"/><Relationship Id="rId2394" Type="http://schemas.openxmlformats.org/officeDocument/2006/relationships/hyperlink" Target="result/&#12497;&#12527;&#12503;&#12525;2020%20-%20&#25237;&#29699;&#35299;&#26512;%20-%202020-08-29%2009-48-04-06_ball.txt" TargetMode="External"/><Relationship Id="rId3238" Type="http://schemas.openxmlformats.org/officeDocument/2006/relationships/hyperlink" Target="result/&#12497;&#12527;&#12503;&#12525;2020%20-%20&#25237;&#29699;&#35299;&#26512;%20-%202020-09-28%2022-48-45-01_ball.txt" TargetMode="External"/><Relationship Id="rId3445" Type="http://schemas.openxmlformats.org/officeDocument/2006/relationships/hyperlink" Target="out/&#12497;&#12527;&#12503;&#12525;2020%20-%20&#25237;&#29699;&#35299;&#26512;%20-%202020-10-04%2012-27-46-06_out.mp4" TargetMode="External"/><Relationship Id="rId3652" Type="http://schemas.openxmlformats.org/officeDocument/2006/relationships/hyperlink" Target="result/&#12497;&#12527;&#12503;&#12525;2020%20-%20&#25237;&#29699;&#35299;&#26512;%20-%202020-10-23%2021-47-23-00_ball.txt" TargetMode="External"/><Relationship Id="rId159" Type="http://schemas.openxmlformats.org/officeDocument/2006/relationships/hyperlink" Target="out/&#12497;&#12527;&#12503;&#12525;2020%20-%20&#25237;&#29699;&#35299;&#26512;%20-%202020-08-23%2014-03-42-09_out.mp4" TargetMode="External"/><Relationship Id="rId366" Type="http://schemas.openxmlformats.org/officeDocument/2006/relationships/hyperlink" Target="result/&#12497;&#12527;&#12503;&#12525;2020%20-%20&#25237;&#29699;&#35299;&#26512;%20-%202020-08-23%2014-25-58-03_ball.txt" TargetMode="External"/><Relationship Id="rId573" Type="http://schemas.openxmlformats.org/officeDocument/2006/relationships/hyperlink" Target="out/&#12497;&#12527;&#12503;&#12525;2020%20-%20&#25237;&#29699;&#35299;&#26512;%20-%202020-08-23%2016-03-31-08_out.mp4" TargetMode="External"/><Relationship Id="rId780" Type="http://schemas.openxmlformats.org/officeDocument/2006/relationships/hyperlink" Target="result/&#12497;&#12527;&#12503;&#12525;2020%20-%20&#25237;&#29699;&#35299;&#26512;%20-%202020-08-23%2016-25-48-01_ball.txt" TargetMode="External"/><Relationship Id="rId2047" Type="http://schemas.openxmlformats.org/officeDocument/2006/relationships/hyperlink" Target="out/&#12497;&#12527;&#12503;&#12525;2020%20-%20&#25237;&#29699;&#35299;&#26512;%20-%202020-08-27%2018-17-46-02_out.mp4" TargetMode="External"/><Relationship Id="rId2254" Type="http://schemas.openxmlformats.org/officeDocument/2006/relationships/hyperlink" Target="result/&#12497;&#12527;&#12503;&#12525;2020%20-%20&#25237;&#29699;&#35299;&#26512;%20-%202020-08-28%2022-37-55-05_ball.txt" TargetMode="External"/><Relationship Id="rId2461" Type="http://schemas.openxmlformats.org/officeDocument/2006/relationships/hyperlink" Target="out/&#12497;&#12527;&#12503;&#12525;2020%20-%20&#25237;&#29699;&#35299;&#26512;%20-%202020-08-29%2015-44-12-10_out.mp4" TargetMode="External"/><Relationship Id="rId2699" Type="http://schemas.openxmlformats.org/officeDocument/2006/relationships/hyperlink" Target="out/&#12497;&#12527;&#12503;&#12525;2020%20-%20&#25237;&#29699;&#35299;&#26512;%20-%202020-08-29%2015-58-43-08_out.mp4" TargetMode="External"/><Relationship Id="rId3000" Type="http://schemas.openxmlformats.org/officeDocument/2006/relationships/hyperlink" Target="result/&#12497;&#12527;&#12503;&#12525;2020%20-%20&#25237;&#29699;&#35299;&#26512;%20-%202020-09-27%2012-11-30-02_ball.txt" TargetMode="External"/><Relationship Id="rId3305" Type="http://schemas.openxmlformats.org/officeDocument/2006/relationships/hyperlink" Target="out/&#12497;&#12527;&#12503;&#12525;2020%20-%20&#25237;&#29699;&#35299;&#26512;%20-%202020-09-28%2022-52-46-05_out.mp4" TargetMode="External"/><Relationship Id="rId3512" Type="http://schemas.openxmlformats.org/officeDocument/2006/relationships/hyperlink" Target="result/&#12497;&#12527;&#12503;&#12525;2020%20-%20&#25237;&#29699;&#35299;&#26512;%20-%202020-10-04%2012-33-15-09_ball.txt" TargetMode="External"/><Relationship Id="rId226" Type="http://schemas.openxmlformats.org/officeDocument/2006/relationships/hyperlink" Target="result/&#12497;&#12527;&#12503;&#12525;2020%20-%20&#25237;&#29699;&#35299;&#26512;%20-%202020-08-23%2014-08-02-02_ball.txt" TargetMode="External"/><Relationship Id="rId433" Type="http://schemas.openxmlformats.org/officeDocument/2006/relationships/hyperlink" Target="out/&#12497;&#12527;&#12503;&#12525;2020%20-%20&#25237;&#29699;&#35299;&#26512;%20-%202020-08-23%2015-48-07-07_out.mp4" TargetMode="External"/><Relationship Id="rId878" Type="http://schemas.openxmlformats.org/officeDocument/2006/relationships/hyperlink" Target="result/&#12497;&#12527;&#12503;&#12525;2020%20-%20&#25237;&#29699;&#35299;&#26512;%20-%202020-08-23%2016-32-07-00_ball.txt" TargetMode="External"/><Relationship Id="rId1063" Type="http://schemas.openxmlformats.org/officeDocument/2006/relationships/hyperlink" Target="out/&#12497;&#12527;&#12503;&#12525;2020%20-%20&#25237;&#29699;&#35299;&#26512;%20-%202020-08-24%2012-03-33-07_out.mp4" TargetMode="External"/><Relationship Id="rId1270" Type="http://schemas.openxmlformats.org/officeDocument/2006/relationships/hyperlink" Target="result/&#12497;&#12527;&#12503;&#12525;2020%20-%20&#25237;&#29699;&#35299;&#26512;%20-%202020-08-24%2012-24-03-05_ball.txt" TargetMode="External"/><Relationship Id="rId2114" Type="http://schemas.openxmlformats.org/officeDocument/2006/relationships/hyperlink" Target="result/&#12497;&#12527;&#12503;&#12525;2020%20-%20&#25237;&#29699;&#35299;&#26512;%20-%202020-08-27%2018-22-42-05_ball.txt" TargetMode="External"/><Relationship Id="rId2559" Type="http://schemas.openxmlformats.org/officeDocument/2006/relationships/hyperlink" Target="out/&#12497;&#12527;&#12503;&#12525;2020%20-%20&#25237;&#29699;&#35299;&#26512;%20-%202020-08-29%2015-50-19-08_out.mp4" TargetMode="External"/><Relationship Id="rId2766" Type="http://schemas.openxmlformats.org/officeDocument/2006/relationships/hyperlink" Target="result/&#12497;&#12527;&#12503;&#12525;2020%20-%20&#25237;&#29699;&#35299;&#26512;%20-%202020-09-08%2023-37-52-01_ball.txt" TargetMode="External"/><Relationship Id="rId2973" Type="http://schemas.openxmlformats.org/officeDocument/2006/relationships/hyperlink" Target="out/&#12497;&#12527;&#12503;&#12525;2020%20-%20&#25237;&#29699;&#35299;&#26512;%20-%202020-09-15%2023-22-58-08_out.mp4" TargetMode="External"/><Relationship Id="rId640" Type="http://schemas.openxmlformats.org/officeDocument/2006/relationships/hyperlink" Target="result/&#12497;&#12527;&#12503;&#12525;2020%20-%20&#25237;&#29699;&#35299;&#26512;%20-%202020-08-23%2016-08-46-01_ball.txt" TargetMode="External"/><Relationship Id="rId738" Type="http://schemas.openxmlformats.org/officeDocument/2006/relationships/hyperlink" Target="result/&#12497;&#12527;&#12503;&#12525;2020%20-%20&#25237;&#29699;&#35299;&#26512;%20-%202020-08-23%2016-15-07-00_ball.txt" TargetMode="External"/><Relationship Id="rId945" Type="http://schemas.openxmlformats.org/officeDocument/2006/relationships/hyperlink" Target="out/&#12497;&#12527;&#12503;&#12525;2020%20-%20&#25237;&#29699;&#35299;&#26512;%20-%202020-08-24%2011-23-23-05_out.mp4" TargetMode="External"/><Relationship Id="rId1368" Type="http://schemas.openxmlformats.org/officeDocument/2006/relationships/hyperlink" Target="result/&#12497;&#12527;&#12503;&#12525;2020%20-%20&#25237;&#29699;&#35299;&#26512;%20-%202020-08-24%2012-33-48-05_ball.txt" TargetMode="External"/><Relationship Id="rId1575" Type="http://schemas.openxmlformats.org/officeDocument/2006/relationships/hyperlink" Target="out/&#12497;&#12527;&#12503;&#12525;2020%20-%20&#25237;&#29699;&#35299;&#26512;%20-%202020-08-24%2012-49-17-01_out.mp4" TargetMode="External"/><Relationship Id="rId1782" Type="http://schemas.openxmlformats.org/officeDocument/2006/relationships/hyperlink" Target="result/&#12497;&#12527;&#12503;&#12525;2020%20-%20&#25237;&#29699;&#35299;&#26512;%20-%202020-08-24%2013-07-27-07_ball.txt" TargetMode="External"/><Relationship Id="rId2321" Type="http://schemas.openxmlformats.org/officeDocument/2006/relationships/hyperlink" Target="out/&#12497;&#12527;&#12503;&#12525;2020%20-%20&#25237;&#29699;&#35299;&#26512;%20-%202020-08-29%2009-41-06-09_out.mp4" TargetMode="External"/><Relationship Id="rId2419" Type="http://schemas.openxmlformats.org/officeDocument/2006/relationships/hyperlink" Target="out/&#12497;&#12527;&#12503;&#12525;2020%20-%20&#25237;&#29699;&#35299;&#26512;%20-%202020-08-29%2009-49-52-09_out.mp4" TargetMode="External"/><Relationship Id="rId2626" Type="http://schemas.openxmlformats.org/officeDocument/2006/relationships/hyperlink" Target="result/&#12497;&#12527;&#12503;&#12525;2020%20-%20&#25237;&#29699;&#35299;&#26512;%20-%202020-08-29%2015-55-24-01_ball.txt" TargetMode="External"/><Relationship Id="rId2833" Type="http://schemas.openxmlformats.org/officeDocument/2006/relationships/hyperlink" Target="out/&#12497;&#12527;&#12503;&#12525;2020%20-%20&#25237;&#29699;&#35299;&#26512;%20-%202020-09-15%2023-13-52-04_out.mp4" TargetMode="External"/><Relationship Id="rId74" Type="http://schemas.openxmlformats.org/officeDocument/2006/relationships/hyperlink" Target="result/&#12497;&#12527;&#12503;&#12525;2020%20-%20&#25237;&#29699;&#35299;&#26512;%20-%202020-08-23%2011-12-45-06_ball.txt" TargetMode="External"/><Relationship Id="rId500" Type="http://schemas.openxmlformats.org/officeDocument/2006/relationships/hyperlink" Target="result/&#12497;&#12527;&#12503;&#12525;2020%20-%20&#25237;&#29699;&#35299;&#26512;%20-%202020-08-23%2015-53-39-00_ball.txt" TargetMode="External"/><Relationship Id="rId805" Type="http://schemas.openxmlformats.org/officeDocument/2006/relationships/hyperlink" Target="out/&#12497;&#12527;&#12503;&#12525;2020%20-%20&#25237;&#29699;&#35299;&#26512;%20-%202020-08-23%2016-26-58-04_out.mp4" TargetMode="External"/><Relationship Id="rId1130" Type="http://schemas.openxmlformats.org/officeDocument/2006/relationships/hyperlink" Target="result/&#12497;&#12527;&#12503;&#12525;2020%20-%20&#25237;&#29699;&#35299;&#26512;%20-%202020-08-24%2012-08-41-00_ball.txt" TargetMode="External"/><Relationship Id="rId1228" Type="http://schemas.openxmlformats.org/officeDocument/2006/relationships/hyperlink" Target="result/&#12497;&#12527;&#12503;&#12525;2020%20-%20&#25237;&#29699;&#35299;&#26512;%20-%202020-08-24%2012-21-33-04_ball.txt" TargetMode="External"/><Relationship Id="rId1435" Type="http://schemas.openxmlformats.org/officeDocument/2006/relationships/hyperlink" Target="out/&#12497;&#12527;&#12503;&#12525;2020%20-%20&#25237;&#29699;&#35299;&#26512;%20-%202020-08-24%2012-38-24-09_out.mp4" TargetMode="External"/><Relationship Id="rId1642" Type="http://schemas.openxmlformats.org/officeDocument/2006/relationships/hyperlink" Target="result/&#12497;&#12527;&#12503;&#12525;2020%20-%20&#25237;&#29699;&#35299;&#26512;%20-%202020-08-24%2012-53-43-07_ball.txt" TargetMode="External"/><Relationship Id="rId1947" Type="http://schemas.openxmlformats.org/officeDocument/2006/relationships/hyperlink" Target="out/&#12497;&#12527;&#12503;&#12525;2020%20-%20&#25237;&#29699;&#35299;&#26512;%20-%202020-08-26%2021-20-35-02_out.mp4" TargetMode="External"/><Relationship Id="rId2900" Type="http://schemas.openxmlformats.org/officeDocument/2006/relationships/hyperlink" Target="result/&#12497;&#12527;&#12503;&#12525;2020%20-%20&#25237;&#29699;&#35299;&#26512;%20-%202020-09-15%2023-18-54-06_ball.txt" TargetMode="External"/><Relationship Id="rId3095" Type="http://schemas.openxmlformats.org/officeDocument/2006/relationships/hyperlink" Target="out/&#12497;&#12527;&#12503;&#12525;2020%20-%20&#25237;&#29699;&#35299;&#26512;%20-%202020-09-27%2012-18-28-00_out.mp4" TargetMode="External"/><Relationship Id="rId1502" Type="http://schemas.openxmlformats.org/officeDocument/2006/relationships/hyperlink" Target="result/&#12497;&#12527;&#12503;&#12525;2020%20-%20&#25237;&#29699;&#35299;&#26512;%20-%202020-08-24%2012-44-26-02_ball.txt" TargetMode="External"/><Relationship Id="rId1807" Type="http://schemas.openxmlformats.org/officeDocument/2006/relationships/hyperlink" Target="out/&#12497;&#12527;&#12503;&#12525;2020%20-%20&#25237;&#29699;&#35299;&#26512;%20-%202020-08-24%2013-09-18-11_out.mp4" TargetMode="External"/><Relationship Id="rId3162" Type="http://schemas.openxmlformats.org/officeDocument/2006/relationships/hyperlink" Target="result/&#12497;&#12527;&#12503;&#12525;2020%20-%20&#25237;&#29699;&#35299;&#26512;%20-%202020-09-28%2022-43-20-03_ball.txt" TargetMode="External"/><Relationship Id="rId290" Type="http://schemas.openxmlformats.org/officeDocument/2006/relationships/hyperlink" Target="result/&#12497;&#12527;&#12503;&#12525;2020%20-%20&#25237;&#29699;&#35299;&#26512;%20-%202020-08-23%2014-21-04-04_ball.txt" TargetMode="External"/><Relationship Id="rId388" Type="http://schemas.openxmlformats.org/officeDocument/2006/relationships/hyperlink" Target="result/&#12497;&#12527;&#12503;&#12525;2020%20-%20&#25237;&#29699;&#35299;&#26512;%20-%202020-08-23%2014-27-07-04_ball.txt" TargetMode="External"/><Relationship Id="rId2069" Type="http://schemas.openxmlformats.org/officeDocument/2006/relationships/hyperlink" Target="out/&#12497;&#12527;&#12503;&#12525;2020%20-%20&#25237;&#29699;&#35299;&#26512;%20-%202020-08-27%2018-19-19-03_out.mp4" TargetMode="External"/><Relationship Id="rId3022" Type="http://schemas.openxmlformats.org/officeDocument/2006/relationships/hyperlink" Target="result/&#12497;&#12527;&#12503;&#12525;2020%20-%20&#25237;&#29699;&#35299;&#26512;%20-%202020-09-27%2012-13-07-03_ball.txt" TargetMode="External"/><Relationship Id="rId3467" Type="http://schemas.openxmlformats.org/officeDocument/2006/relationships/hyperlink" Target="out/&#12497;&#12527;&#12503;&#12525;2020%20-%20&#25237;&#29699;&#35299;&#26512;%20-%202020-10-04%2012-29-40-07_out.mp4" TargetMode="External"/><Relationship Id="rId3674" Type="http://schemas.openxmlformats.org/officeDocument/2006/relationships/hyperlink" Target="result/&#12497;&#12527;&#12503;&#12525;2020%20-%20&#25237;&#29699;&#35299;&#26512;%20-%202020-10-23%2021-49-13-01_ball.txt" TargetMode="External"/><Relationship Id="rId150" Type="http://schemas.openxmlformats.org/officeDocument/2006/relationships/hyperlink" Target="result/&#12497;&#12527;&#12503;&#12525;2020%20-%20&#25237;&#29699;&#35299;&#26512;%20-%202020-08-23%2014-03-42-04_ball.txt" TargetMode="External"/><Relationship Id="rId595" Type="http://schemas.openxmlformats.org/officeDocument/2006/relationships/hyperlink" Target="out/&#12497;&#12527;&#12503;&#12525;2020%20-%20&#25237;&#29699;&#35299;&#26512;%20-%202020-08-23%2016-04-57-09_out.mp4" TargetMode="External"/><Relationship Id="rId2276" Type="http://schemas.openxmlformats.org/officeDocument/2006/relationships/hyperlink" Target="result/&#12497;&#12527;&#12503;&#12525;2020%20-%20&#25237;&#29699;&#35299;&#26512;%20-%202020-08-29%2009-37-40-06_ball.txt" TargetMode="External"/><Relationship Id="rId2483" Type="http://schemas.openxmlformats.org/officeDocument/2006/relationships/hyperlink" Target="out/&#12497;&#12527;&#12503;&#12525;2020%20-%20&#25237;&#29699;&#35299;&#26512;%20-%202020-08-29%2015-46-34-00_out.mp4" TargetMode="External"/><Relationship Id="rId2690" Type="http://schemas.openxmlformats.org/officeDocument/2006/relationships/hyperlink" Target="result/&#12497;&#12527;&#12503;&#12525;2020%20-%20&#25237;&#29699;&#35299;&#26512;%20-%202020-08-29%2015-58-43-03_ball.txt" TargetMode="External"/><Relationship Id="rId3327" Type="http://schemas.openxmlformats.org/officeDocument/2006/relationships/hyperlink" Target="out/&#12497;&#12527;&#12503;&#12525;2020%20-%20&#25237;&#29699;&#35299;&#26512;%20-%202020-09-28%2022-53-54-06_out.mp4" TargetMode="External"/><Relationship Id="rId3534" Type="http://schemas.openxmlformats.org/officeDocument/2006/relationships/hyperlink" Target="result/&#12497;&#12527;&#12503;&#12525;2020%20-%20&#25237;&#29699;&#35299;&#26512;%20-%202020-10-04%2012-37-58-00_ball.txt" TargetMode="External"/><Relationship Id="rId248" Type="http://schemas.openxmlformats.org/officeDocument/2006/relationships/hyperlink" Target="result/&#12497;&#12527;&#12503;&#12525;2020%20-%20&#25237;&#29699;&#35299;&#26512;%20-%202020-08-23%2014-18-29-03_ball.txt" TargetMode="External"/><Relationship Id="rId455" Type="http://schemas.openxmlformats.org/officeDocument/2006/relationships/hyperlink" Target="out/&#12497;&#12527;&#12503;&#12525;2020%20-%20&#25237;&#29699;&#35299;&#26512;%20-%202020-08-23%2015-49-19-08_out.mp4" TargetMode="External"/><Relationship Id="rId662" Type="http://schemas.openxmlformats.org/officeDocument/2006/relationships/hyperlink" Target="result/&#12497;&#12527;&#12503;&#12525;2020%20-%20&#25237;&#29699;&#35299;&#26512;%20-%202020-08-23%2016-09-58-02_ball.txt" TargetMode="External"/><Relationship Id="rId1085" Type="http://schemas.openxmlformats.org/officeDocument/2006/relationships/hyperlink" Target="out/&#12497;&#12527;&#12503;&#12525;2020%20-%20&#25237;&#29699;&#35299;&#26512;%20-%202020-08-24%2012-04-51-08_out.mp4" TargetMode="External"/><Relationship Id="rId1292" Type="http://schemas.openxmlformats.org/officeDocument/2006/relationships/hyperlink" Target="result/&#12497;&#12527;&#12503;&#12525;2020%20-%20&#25237;&#29699;&#35299;&#26512;%20-%202020-08-24%2012-25-33-06_ball.txt" TargetMode="External"/><Relationship Id="rId2136" Type="http://schemas.openxmlformats.org/officeDocument/2006/relationships/hyperlink" Target="result/&#12497;&#12527;&#12503;&#12525;2020%20-%20&#25237;&#29699;&#35299;&#26512;%20-%202020-08-27%2018-24-30-06_ball.txt" TargetMode="External"/><Relationship Id="rId2343" Type="http://schemas.openxmlformats.org/officeDocument/2006/relationships/hyperlink" Target="out/&#12497;&#12527;&#12503;&#12525;2020%20-%20&#25237;&#29699;&#35299;&#26512;%20-%202020-08-29%2009-44-23-01_out.mp4" TargetMode="External"/><Relationship Id="rId2550" Type="http://schemas.openxmlformats.org/officeDocument/2006/relationships/hyperlink" Target="result/&#12497;&#12527;&#12503;&#12525;2020%20-%20&#25237;&#29699;&#35299;&#26512;%20-%202020-08-29%2015-50-19-03_ball.txt" TargetMode="External"/><Relationship Id="rId2788" Type="http://schemas.openxmlformats.org/officeDocument/2006/relationships/hyperlink" Target="result/&#12497;&#12527;&#12503;&#12525;2020%20-%20&#25237;&#29699;&#35299;&#26512;%20-%202020-09-08%2023-39-02-02_ball.txt" TargetMode="External"/><Relationship Id="rId2995" Type="http://schemas.openxmlformats.org/officeDocument/2006/relationships/hyperlink" Target="out/&#12497;&#12527;&#12503;&#12525;2020%20-%20&#25237;&#29699;&#35299;&#26512;%20-%202020-09-27%2012-11-30-00_out.mp4" TargetMode="External"/><Relationship Id="rId3601" Type="http://schemas.openxmlformats.org/officeDocument/2006/relationships/hyperlink" Target="out/&#12497;&#12527;&#12503;&#12525;2020%20-%20&#25237;&#29699;&#35299;&#26512;%20-%202020-10-23%2021-41-59-05_out.mp4" TargetMode="External"/><Relationship Id="rId108" Type="http://schemas.openxmlformats.org/officeDocument/2006/relationships/hyperlink" Target="result/&#12497;&#12527;&#12503;&#12525;2020%20-%20&#25237;&#29699;&#35299;&#26512;%20-%202020-08-23%2011-15-09-03_ball.txt" TargetMode="External"/><Relationship Id="rId315" Type="http://schemas.openxmlformats.org/officeDocument/2006/relationships/hyperlink" Target="out/&#12497;&#12527;&#12503;&#12525;2020%20-%20&#25237;&#29699;&#35299;&#26512;%20-%202020-08-23%2014-22-38-07_out.mp4" TargetMode="External"/><Relationship Id="rId522" Type="http://schemas.openxmlformats.org/officeDocument/2006/relationships/hyperlink" Target="result/&#12497;&#12527;&#12503;&#12525;2020%20-%20&#25237;&#29699;&#35299;&#26512;%20-%202020-08-23%2015-54-48-01_ball.txt" TargetMode="External"/><Relationship Id="rId967" Type="http://schemas.openxmlformats.org/officeDocument/2006/relationships/hyperlink" Target="out/&#12497;&#12527;&#12503;&#12525;2020%20-%20&#25237;&#29699;&#35299;&#26512;%20-%202020-08-24%2011-24-36-06_out.mp4" TargetMode="External"/><Relationship Id="rId1152" Type="http://schemas.openxmlformats.org/officeDocument/2006/relationships/hyperlink" Target="result/&#12497;&#12527;&#12503;&#12525;2020%20-%20&#25237;&#29699;&#35299;&#26512;%20-%202020-08-24%2012-08-41-13_ball.txt" TargetMode="External"/><Relationship Id="rId1597" Type="http://schemas.openxmlformats.org/officeDocument/2006/relationships/hyperlink" Target="out/&#12497;&#12527;&#12503;&#12525;2020%20-%20&#25237;&#29699;&#35299;&#26512;%20-%202020-08-24%2012-50-30-05_out.mp4" TargetMode="External"/><Relationship Id="rId2203" Type="http://schemas.openxmlformats.org/officeDocument/2006/relationships/hyperlink" Target="out/&#12497;&#12527;&#12503;&#12525;2020%20-%20&#25237;&#29699;&#35299;&#26512;%20-%202020-08-28%2022-34-32-00_out.mp4" TargetMode="External"/><Relationship Id="rId2410" Type="http://schemas.openxmlformats.org/officeDocument/2006/relationships/hyperlink" Target="result/&#12497;&#12527;&#12503;&#12525;2020%20-%20&#25237;&#29699;&#35299;&#26512;%20-%202020-08-29%2009-49-52-04_ball.txt" TargetMode="External"/><Relationship Id="rId2648" Type="http://schemas.openxmlformats.org/officeDocument/2006/relationships/hyperlink" Target="result/&#12497;&#12527;&#12503;&#12525;2020%20-%20&#25237;&#29699;&#35299;&#26512;%20-%202020-08-29%2015-56-35-02_ball.txt" TargetMode="External"/><Relationship Id="rId2855" Type="http://schemas.openxmlformats.org/officeDocument/2006/relationships/hyperlink" Target="out/&#12497;&#12527;&#12503;&#12525;2020%20-%20&#25237;&#29699;&#35299;&#26512;%20-%202020-09-15%2023-15-41-05_out.mp4" TargetMode="External"/><Relationship Id="rId96" Type="http://schemas.openxmlformats.org/officeDocument/2006/relationships/hyperlink" Target="result/&#12497;&#12527;&#12503;&#12525;2020%20-%20&#25237;&#29699;&#35299;&#26512;%20-%202020-08-23%2011-13-59-07_ball.txt" TargetMode="External"/><Relationship Id="rId827" Type="http://schemas.openxmlformats.org/officeDocument/2006/relationships/hyperlink" Target="out/&#12497;&#12527;&#12503;&#12525;2020%20-%20&#25237;&#29699;&#35299;&#26512;%20-%202020-08-23%2016-28-07-05_out.mp4" TargetMode="External"/><Relationship Id="rId1012" Type="http://schemas.openxmlformats.org/officeDocument/2006/relationships/hyperlink" Target="result/&#12497;&#12527;&#12503;&#12525;2020%20-%20&#25237;&#29699;&#35299;&#26512;%20-%202020-08-24%2012-01-04-00_ball.txt" TargetMode="External"/><Relationship Id="rId1457" Type="http://schemas.openxmlformats.org/officeDocument/2006/relationships/hyperlink" Target="out/&#12497;&#12527;&#12503;&#12525;2020%20-%20&#25237;&#29699;&#35299;&#26512;%20-%202020-08-24%2012-41-25-00_out.mp4" TargetMode="External"/><Relationship Id="rId1664" Type="http://schemas.openxmlformats.org/officeDocument/2006/relationships/hyperlink" Target="result/&#12497;&#12527;&#12503;&#12525;2020%20-%20&#25237;&#29699;&#35299;&#26512;%20-%202020-08-24%2012-55-39-08_ball.txt" TargetMode="External"/><Relationship Id="rId1871" Type="http://schemas.openxmlformats.org/officeDocument/2006/relationships/hyperlink" Target="out/&#12497;&#12527;&#12503;&#12525;2020%20-%20&#25237;&#29699;&#35299;&#26512;%20-%202020-08-24%2013-20-06-01_out.mp4" TargetMode="External"/><Relationship Id="rId2508" Type="http://schemas.openxmlformats.org/officeDocument/2006/relationships/hyperlink" Target="result/&#12497;&#12527;&#12503;&#12525;2020%20-%20&#25237;&#29699;&#35299;&#26512;%20-%202020-08-29%2015-48-09-02_ball.txt" TargetMode="External"/><Relationship Id="rId2715" Type="http://schemas.openxmlformats.org/officeDocument/2006/relationships/hyperlink" Target="out/&#12497;&#12527;&#12503;&#12525;2020%20-%20&#25237;&#29699;&#35299;&#26512;%20-%202020-08-29%2016-00-15-06_out.mp4" TargetMode="External"/><Relationship Id="rId2922" Type="http://schemas.openxmlformats.org/officeDocument/2006/relationships/hyperlink" Target="result/&#12497;&#12527;&#12503;&#12525;2020%20-%20&#25237;&#29699;&#35299;&#26512;%20-%202020-09-15%2023-20-06-06_ball.txt" TargetMode="External"/><Relationship Id="rId1317" Type="http://schemas.openxmlformats.org/officeDocument/2006/relationships/hyperlink" Target="out/&#12497;&#12527;&#12503;&#12525;2020%20-%20&#25237;&#29699;&#35299;&#26512;%20-%202020-08-24%2012-28-05-00_out.mp4" TargetMode="External"/><Relationship Id="rId1524" Type="http://schemas.openxmlformats.org/officeDocument/2006/relationships/hyperlink" Target="result/&#12497;&#12527;&#12503;&#12525;2020%20-%20&#25237;&#29699;&#35299;&#26512;%20-%202020-08-24%2012-46-03-00_ball.txt" TargetMode="External"/><Relationship Id="rId1731" Type="http://schemas.openxmlformats.org/officeDocument/2006/relationships/hyperlink" Target="out/&#12497;&#12527;&#12503;&#12525;2020%20-%20&#25237;&#29699;&#35299;&#26512;%20-%202020-08-24%2013-03-51-03_out.mp4" TargetMode="External"/><Relationship Id="rId1969" Type="http://schemas.openxmlformats.org/officeDocument/2006/relationships/hyperlink" Target="out/&#12497;&#12527;&#12503;&#12525;2020%20-%20&#25237;&#29699;&#35299;&#26512;%20-%202020-08-26%2021-30-58-03_out.mp4" TargetMode="External"/><Relationship Id="rId3184" Type="http://schemas.openxmlformats.org/officeDocument/2006/relationships/hyperlink" Target="result/&#12497;&#12527;&#12503;&#12525;2020%20-%20&#25237;&#29699;&#35299;&#26512;%20-%202020-09-28%2022-44-58-04_ball.txt" TargetMode="External"/><Relationship Id="rId23" Type="http://schemas.openxmlformats.org/officeDocument/2006/relationships/hyperlink" Target="out/&#12497;&#12527;&#12503;&#12525;2020%20-%20&#25237;&#29699;&#35299;&#26512;%20-%202020-08-23%2011-10-26-01_out.mp4" TargetMode="External"/><Relationship Id="rId1829" Type="http://schemas.openxmlformats.org/officeDocument/2006/relationships/hyperlink" Target="out/&#12497;&#12527;&#12503;&#12525;2020%20-%20&#25237;&#29699;&#35299;&#26512;%20-%202020-08-24%2013-14-19-09_out.mp4" TargetMode="External"/><Relationship Id="rId3391" Type="http://schemas.openxmlformats.org/officeDocument/2006/relationships/hyperlink" Target="out/&#12497;&#12527;&#12503;&#12525;2020%20-%20&#25237;&#29699;&#35299;&#26512;%20-%202020-10-04%2012-22-49-09_out.mp4" TargetMode="External"/><Relationship Id="rId3489" Type="http://schemas.openxmlformats.org/officeDocument/2006/relationships/hyperlink" Target="out/&#12497;&#12527;&#12503;&#12525;2020%20-%20&#25237;&#29699;&#35299;&#26512;%20-%202020-10-04%2012-31-02-08_out.mp4" TargetMode="External"/><Relationship Id="rId3696" Type="http://schemas.openxmlformats.org/officeDocument/2006/relationships/hyperlink" Target="result/&#12497;&#12527;&#12503;&#12525;2020%20-%20&#25237;&#29699;&#35299;&#26512;%20-%202020-10-23%2021-54-50-02_ball.txt" TargetMode="External"/><Relationship Id="rId2298" Type="http://schemas.openxmlformats.org/officeDocument/2006/relationships/hyperlink" Target="result/&#12497;&#12527;&#12503;&#12525;2020%20-%20&#25237;&#29699;&#35299;&#26512;%20-%202020-08-29%2009-39-15-07_ball.txt" TargetMode="External"/><Relationship Id="rId3044" Type="http://schemas.openxmlformats.org/officeDocument/2006/relationships/hyperlink" Target="result/&#12497;&#12527;&#12503;&#12525;2020%20-%20&#25237;&#29699;&#35299;&#26512;%20-%202020-09-27%2012-14-14-04_ball.txt" TargetMode="External"/><Relationship Id="rId3251" Type="http://schemas.openxmlformats.org/officeDocument/2006/relationships/hyperlink" Target="out/&#12497;&#12527;&#12503;&#12525;2020%20-%20&#25237;&#29699;&#35299;&#26512;%20-%202020-09-28%2022-48-45-08_out.mp4" TargetMode="External"/><Relationship Id="rId3349" Type="http://schemas.openxmlformats.org/officeDocument/2006/relationships/hyperlink" Target="out/&#12497;&#12527;&#12503;&#12525;2020%20-%20&#25237;&#29699;&#35299;&#26512;%20-%202020-09-28%2022-55-36-07_out.mp4" TargetMode="External"/><Relationship Id="rId3556" Type="http://schemas.openxmlformats.org/officeDocument/2006/relationships/hyperlink" Target="result/&#12497;&#12527;&#12503;&#12525;2020%20-%20&#25237;&#29699;&#35299;&#26512;%20-%202020-10-04%2012-38-58-02_ball.txt" TargetMode="External"/><Relationship Id="rId172" Type="http://schemas.openxmlformats.org/officeDocument/2006/relationships/hyperlink" Target="result/&#12497;&#12527;&#12503;&#12525;2020%20-%20&#25237;&#29699;&#35299;&#26512;%20-%202020-08-23%2014-04-47-05_ball.txt" TargetMode="External"/><Relationship Id="rId477" Type="http://schemas.openxmlformats.org/officeDocument/2006/relationships/hyperlink" Target="out/&#12497;&#12527;&#12503;&#12525;2020%20-%20&#25237;&#29699;&#35299;&#26512;%20-%202020-08-23%2015-51-08-09_out.mp4" TargetMode="External"/><Relationship Id="rId684" Type="http://schemas.openxmlformats.org/officeDocument/2006/relationships/hyperlink" Target="result/&#12497;&#12527;&#12503;&#12525;2020%20-%20&#25237;&#29699;&#35299;&#26512;%20-%202020-08-23%2016-11-33-03_ball.txt" TargetMode="External"/><Relationship Id="rId2060" Type="http://schemas.openxmlformats.org/officeDocument/2006/relationships/hyperlink" Target="result/&#12497;&#12527;&#12503;&#12525;2020%20-%20&#25237;&#29699;&#35299;&#26512;%20-%202020-08-27%2018-17-46-08_ball.txt" TargetMode="External"/><Relationship Id="rId2158" Type="http://schemas.openxmlformats.org/officeDocument/2006/relationships/hyperlink" Target="result/&#12497;&#12527;&#12503;&#12525;2020%20-%20&#25237;&#29699;&#35299;&#26512;%20-%202020-08-27%2018-26-47-07_ball.txt" TargetMode="External"/><Relationship Id="rId2365" Type="http://schemas.openxmlformats.org/officeDocument/2006/relationships/hyperlink" Target="out/&#12497;&#12527;&#12503;&#12525;2020%20-%20&#25237;&#29699;&#35299;&#26512;%20-%202020-08-29%2009-46-05-02_out.mp4" TargetMode="External"/><Relationship Id="rId3111" Type="http://schemas.openxmlformats.org/officeDocument/2006/relationships/hyperlink" Target="out/&#12497;&#12527;&#12503;&#12525;2020%20-%20&#25237;&#29699;&#35299;&#26512;%20-%202020-09-27%2012-18-28-08_out.mp4" TargetMode="External"/><Relationship Id="rId3209" Type="http://schemas.openxmlformats.org/officeDocument/2006/relationships/hyperlink" Target="out/&#12497;&#12527;&#12503;&#12525;2020%20-%20&#25237;&#29699;&#35299;&#26512;%20-%202020-09-28%2022-46-07-07_out.mp4" TargetMode="External"/><Relationship Id="rId337" Type="http://schemas.openxmlformats.org/officeDocument/2006/relationships/hyperlink" Target="out/&#12497;&#12527;&#12503;&#12525;2020%20-%20&#25237;&#29699;&#35299;&#26512;%20-%202020-08-23%2014-23-42-09_out.mp4" TargetMode="External"/><Relationship Id="rId891" Type="http://schemas.openxmlformats.org/officeDocument/2006/relationships/hyperlink" Target="out/&#12497;&#12527;&#12503;&#12525;2020%20-%20&#25237;&#29699;&#35299;&#26512;%20-%202020-08-23%2016-32-07-07_out.mp4" TargetMode="External"/><Relationship Id="rId989" Type="http://schemas.openxmlformats.org/officeDocument/2006/relationships/hyperlink" Target="out/&#12497;&#12527;&#12503;&#12525;2020%20-%20&#25237;&#29699;&#35299;&#26512;%20-%202020-08-24%2011-25-48-07_out.mp4" TargetMode="External"/><Relationship Id="rId2018" Type="http://schemas.openxmlformats.org/officeDocument/2006/relationships/hyperlink" Target="result/&#12497;&#12527;&#12503;&#12525;2020%20-%20&#25237;&#29699;&#35299;&#26512;%20-%202020-08-27%2018-14-40-07_ball.txt" TargetMode="External"/><Relationship Id="rId2572" Type="http://schemas.openxmlformats.org/officeDocument/2006/relationships/hyperlink" Target="result/&#12497;&#12527;&#12503;&#12525;2020%20-%20&#25237;&#29699;&#35299;&#26512;%20-%202020-08-29%2015-51-26-04_ball.txt" TargetMode="External"/><Relationship Id="rId2877" Type="http://schemas.openxmlformats.org/officeDocument/2006/relationships/hyperlink" Target="out/&#12497;&#12527;&#12503;&#12525;2020%20-%20&#25237;&#29699;&#35299;&#26512;%20-%202020-09-15%2023-16-56-05_out.mp4" TargetMode="External"/><Relationship Id="rId3416" Type="http://schemas.openxmlformats.org/officeDocument/2006/relationships/hyperlink" Target="result/&#12497;&#12527;&#12503;&#12525;2020%20-%20&#25237;&#29699;&#35299;&#26512;%20-%202020-10-04%2012-26-38-01_ball.txt" TargetMode="External"/><Relationship Id="rId3623" Type="http://schemas.openxmlformats.org/officeDocument/2006/relationships/hyperlink" Target="out\&#12497;&#12527;&#12503;&#12525;2020%20-%20&#25237;&#29699;&#35299;&#26512;%20-%202020-10-23%2021-43-52-06_out.mp4" TargetMode="External"/><Relationship Id="rId544" Type="http://schemas.openxmlformats.org/officeDocument/2006/relationships/hyperlink" Target="result/&#12497;&#12527;&#12503;&#12525;2020%20-%20&#25237;&#29699;&#35299;&#26512;%20-%202020-08-23%2015-56-09-03_ball.txt" TargetMode="External"/><Relationship Id="rId751" Type="http://schemas.openxmlformats.org/officeDocument/2006/relationships/hyperlink" Target="out/&#12497;&#12527;&#12503;&#12525;2020%20-%20&#25237;&#29699;&#35299;&#26512;%20-%202020-08-23%2016-15-07-07_out.mp4" TargetMode="External"/><Relationship Id="rId849" Type="http://schemas.openxmlformats.org/officeDocument/2006/relationships/hyperlink" Target="out/&#12497;&#12527;&#12503;&#12525;2020%20-%20&#25237;&#29699;&#35299;&#26512;%20-%202020-08-23%2016-29-37-06_out.mp4" TargetMode="External"/><Relationship Id="rId1174" Type="http://schemas.openxmlformats.org/officeDocument/2006/relationships/hyperlink" Target="result/&#12497;&#12527;&#12503;&#12525;2020%20-%20&#25237;&#29699;&#35299;&#26512;%20-%202020-08-24%2012-11-18-00_ball.txt" TargetMode="External"/><Relationship Id="rId1381" Type="http://schemas.openxmlformats.org/officeDocument/2006/relationships/hyperlink" Target="out/&#12497;&#12527;&#12503;&#12525;2020%20-%20&#25237;&#29699;&#35299;&#26512;%20-%202020-08-24%2012-35-33-02_out.mp4" TargetMode="External"/><Relationship Id="rId1479" Type="http://schemas.openxmlformats.org/officeDocument/2006/relationships/hyperlink" Target="out/&#12497;&#12527;&#12503;&#12525;2020%20-%20&#25237;&#29699;&#35299;&#26512;%20-%202020-08-24%2012-42-52-01_out.mp4" TargetMode="External"/><Relationship Id="rId1686" Type="http://schemas.openxmlformats.org/officeDocument/2006/relationships/hyperlink" Target="result/&#12497;&#12527;&#12503;&#12525;2020%20-%20&#25237;&#29699;&#35299;&#26512;%20-%202020-08-24%2012-58-52-09_ball.txt" TargetMode="External"/><Relationship Id="rId2225" Type="http://schemas.openxmlformats.org/officeDocument/2006/relationships/hyperlink" Target="out/&#12497;&#12527;&#12503;&#12525;2020%20-%20&#25237;&#29699;&#35299;&#26512;%20-%202020-08-28%2022-36-12-01_out.mp4" TargetMode="External"/><Relationship Id="rId2432" Type="http://schemas.openxmlformats.org/officeDocument/2006/relationships/hyperlink" Target="result/&#12497;&#12527;&#12503;&#12525;2020%20-%20&#25237;&#29699;&#35299;&#26512;%20-%202020-08-29%2015-42-43-05_ball.txt" TargetMode="External"/><Relationship Id="rId404" Type="http://schemas.openxmlformats.org/officeDocument/2006/relationships/hyperlink" Target="result/&#12497;&#12527;&#12503;&#12525;2020%20-%20&#25237;&#29699;&#35299;&#26512;%20-%202020-08-23%2015-47-01-02_ball.txt" TargetMode="External"/><Relationship Id="rId611" Type="http://schemas.openxmlformats.org/officeDocument/2006/relationships/hyperlink" Target="out/&#12497;&#12527;&#12503;&#12525;2020%20-%20&#25237;&#29699;&#35299;&#26512;%20-%202020-08-23%2016-06-08-07_out.mp4" TargetMode="External"/><Relationship Id="rId1034" Type="http://schemas.openxmlformats.org/officeDocument/2006/relationships/hyperlink" Target="result/&#12497;&#12527;&#12503;&#12525;2020%20-%20&#25237;&#29699;&#35299;&#26512;%20-%202020-08-24%2012-02-12-02_ball.txt" TargetMode="External"/><Relationship Id="rId1241" Type="http://schemas.openxmlformats.org/officeDocument/2006/relationships/hyperlink" Target="out/&#12497;&#12527;&#12503;&#12525;2020%20-%20&#25237;&#29699;&#35299;&#26512;%20-%202020-08-24%2012-22-44-01_out.mp4" TargetMode="External"/><Relationship Id="rId1339" Type="http://schemas.openxmlformats.org/officeDocument/2006/relationships/hyperlink" Target="out/&#12497;&#12527;&#12503;&#12525;2020%20-%20&#25237;&#29699;&#35299;&#26512;%20-%202020-08-24%2012-32-08-01_out.mp4" TargetMode="External"/><Relationship Id="rId1893" Type="http://schemas.openxmlformats.org/officeDocument/2006/relationships/hyperlink" Target="out/&#12497;&#12527;&#12503;&#12525;2020%20-%20&#25237;&#29699;&#35299;&#26512;%20-%202020-08-26%2021-15-29-02_out.mp4" TargetMode="External"/><Relationship Id="rId2737" Type="http://schemas.openxmlformats.org/officeDocument/2006/relationships/hyperlink" Target="out/&#12497;&#12527;&#12503;&#12525;2020%20-%20&#25237;&#29699;&#35299;&#26512;%20-%202020-08-29%2016-01-23-07_out.mp4" TargetMode="External"/><Relationship Id="rId2944" Type="http://schemas.openxmlformats.org/officeDocument/2006/relationships/hyperlink" Target="result/&#12497;&#12527;&#12503;&#12525;2020%20-%20&#25237;&#29699;&#35299;&#26512;%20-%202020-09-15%2023-21-40-07_ball.txt" TargetMode="External"/><Relationship Id="rId709" Type="http://schemas.openxmlformats.org/officeDocument/2006/relationships/hyperlink" Target="out/&#12497;&#12527;&#12503;&#12525;2020%20-%20&#25237;&#29699;&#35299;&#26512;%20-%202020-08-23%2016-12-41-06_out.mp4" TargetMode="External"/><Relationship Id="rId916" Type="http://schemas.openxmlformats.org/officeDocument/2006/relationships/hyperlink" Target="result/&#12497;&#12527;&#12503;&#12525;2020%20-%20&#25237;&#29699;&#35299;&#26512;%20-%202020-08-24%2011-22-14-00_ball.txt" TargetMode="External"/><Relationship Id="rId1101" Type="http://schemas.openxmlformats.org/officeDocument/2006/relationships/hyperlink" Target="out/&#12497;&#12527;&#12503;&#12525;2020%20-%20&#25237;&#29699;&#35299;&#26512;%20-%202020-08-24%2012-06-16-06_out.mp4" TargetMode="External"/><Relationship Id="rId1546" Type="http://schemas.openxmlformats.org/officeDocument/2006/relationships/hyperlink" Target="result/&#12497;&#12527;&#12503;&#12525;2020%20-%20&#25237;&#29699;&#35299;&#26512;%20-%202020-08-24%2012-46-03-11_ball.txt" TargetMode="External"/><Relationship Id="rId1753" Type="http://schemas.openxmlformats.org/officeDocument/2006/relationships/hyperlink" Target="out/&#12497;&#12527;&#12503;&#12525;2020%20-%20&#25237;&#29699;&#35299;&#26512;%20-%202020-08-24%2013-05-36-04_out.mp4" TargetMode="External"/><Relationship Id="rId1960" Type="http://schemas.openxmlformats.org/officeDocument/2006/relationships/hyperlink" Target="result/&#12497;&#12527;&#12503;&#12525;2020%20-%20&#25237;&#29699;&#35299;&#26512;%20-%202020-08-26%2021-20-35-08_ball.txt" TargetMode="External"/><Relationship Id="rId2804" Type="http://schemas.openxmlformats.org/officeDocument/2006/relationships/hyperlink" Target="result/&#12497;&#12527;&#12503;&#12525;2020%20-%20&#25237;&#29699;&#35299;&#26512;%20-%202020-09-15%2023-12-43-00_ball.txt" TargetMode="External"/><Relationship Id="rId45" Type="http://schemas.openxmlformats.org/officeDocument/2006/relationships/hyperlink" Target="out/&#12497;&#12527;&#12503;&#12525;2020%20-%20&#25237;&#29699;&#35299;&#26512;%20-%202020-08-23%2011-11-35-02_out.mp4" TargetMode="External"/><Relationship Id="rId1406" Type="http://schemas.openxmlformats.org/officeDocument/2006/relationships/hyperlink" Target="result/&#12497;&#12527;&#12503;&#12525;2020%20-%20&#25237;&#29699;&#35299;&#26512;%20-%202020-08-24%2012-36-56-04_ball.txt" TargetMode="External"/><Relationship Id="rId1613" Type="http://schemas.openxmlformats.org/officeDocument/2006/relationships/hyperlink" Target="out/&#12497;&#12527;&#12503;&#12525;2020%20-%20&#25237;&#29699;&#35299;&#26512;%20-%202020-08-24%2012-52-05-03_out.mp4" TargetMode="External"/><Relationship Id="rId1820" Type="http://schemas.openxmlformats.org/officeDocument/2006/relationships/hyperlink" Target="result/&#12497;&#12527;&#12503;&#12525;2020%20-%20&#25237;&#29699;&#35299;&#26512;%20-%202020-08-24%2013-14-19-04_ball.txt" TargetMode="External"/><Relationship Id="rId3066" Type="http://schemas.openxmlformats.org/officeDocument/2006/relationships/hyperlink" Target="result/&#12497;&#12527;&#12503;&#12525;2020%20-%20&#25237;&#29699;&#35299;&#26512;%20-%202020-09-27%2012-15-46-05_ball.txt" TargetMode="External"/><Relationship Id="rId3273" Type="http://schemas.openxmlformats.org/officeDocument/2006/relationships/hyperlink" Target="out/&#12497;&#12527;&#12503;&#12525;2020%20-%20&#25237;&#29699;&#35299;&#26512;%20-%202020-09-28%2022-50-09-09_out.mp4" TargetMode="External"/><Relationship Id="rId3480" Type="http://schemas.openxmlformats.org/officeDocument/2006/relationships/hyperlink" Target="result/&#12497;&#12527;&#12503;&#12525;2020%20-%20&#25237;&#29699;&#35299;&#26512;%20-%202020-10-04%2012-31-02-03_ball.txt" TargetMode="External"/><Relationship Id="rId194" Type="http://schemas.openxmlformats.org/officeDocument/2006/relationships/hyperlink" Target="result/&#12497;&#12527;&#12503;&#12525;2020%20-%20&#25237;&#29699;&#35299;&#26512;%20-%202020-08-23%2014-05-50-06_ball.txt" TargetMode="External"/><Relationship Id="rId1918" Type="http://schemas.openxmlformats.org/officeDocument/2006/relationships/hyperlink" Target="result/&#12497;&#12527;&#12503;&#12525;2020%20-%20&#25237;&#29699;&#35299;&#26512;%20-%202020-08-26%2021-17-48-04_ball.txt" TargetMode="External"/><Relationship Id="rId2082" Type="http://schemas.openxmlformats.org/officeDocument/2006/relationships/hyperlink" Target="result/&#12497;&#12527;&#12503;&#12525;2020%20-%20&#25237;&#29699;&#35299;&#26512;%20-%202020-08-27%2018-19-19-09_ball.txt" TargetMode="External"/><Relationship Id="rId3133" Type="http://schemas.openxmlformats.org/officeDocument/2006/relationships/hyperlink" Target="out/&#12497;&#12527;&#12503;&#12525;2020%20-%20&#25237;&#29699;&#35299;&#26512;%20-%202020-09-27%2012-19-42-09_out.mp4" TargetMode="External"/><Relationship Id="rId3578" Type="http://schemas.openxmlformats.org/officeDocument/2006/relationships/hyperlink" Target="result/&#12497;&#12527;&#12503;&#12525;2020%20-%20&#25237;&#29699;&#35299;&#26512;%20-%202020-10-23%2021-40-21-03_ball.txt" TargetMode="External"/><Relationship Id="rId261" Type="http://schemas.openxmlformats.org/officeDocument/2006/relationships/hyperlink" Target="out/&#12497;&#12527;&#12503;&#12525;2020%20-%20&#25237;&#29699;&#35299;&#26512;%20-%202020-08-23%2014-19-33-00_out.mp4" TargetMode="External"/><Relationship Id="rId499" Type="http://schemas.openxmlformats.org/officeDocument/2006/relationships/hyperlink" Target="out/&#12497;&#12527;&#12503;&#12525;2020%20-%20&#25237;&#29699;&#35299;&#26512;%20-%202020-08-23%2015-53-39-00_out.mp4" TargetMode="External"/><Relationship Id="rId2387" Type="http://schemas.openxmlformats.org/officeDocument/2006/relationships/hyperlink" Target="out/&#12497;&#12527;&#12503;&#12525;2020%20-%20&#25237;&#29699;&#35299;&#26512;%20-%202020-08-29%2009-48-04-03_out.mp4" TargetMode="External"/><Relationship Id="rId2594" Type="http://schemas.openxmlformats.org/officeDocument/2006/relationships/hyperlink" Target="result/&#12497;&#12527;&#12503;&#12525;2020%20-%20&#25237;&#29699;&#35299;&#26512;%20-%202020-08-29%2015-52-32-05_ball.txt" TargetMode="External"/><Relationship Id="rId3340" Type="http://schemas.openxmlformats.org/officeDocument/2006/relationships/hyperlink" Target="result/&#12497;&#12527;&#12503;&#12525;2020%20-%20&#25237;&#29699;&#35299;&#26512;%20-%202020-09-28%2022-55-36-02_ball.txt" TargetMode="External"/><Relationship Id="rId3438" Type="http://schemas.openxmlformats.org/officeDocument/2006/relationships/hyperlink" Target="result/&#12497;&#12527;&#12503;&#12525;2020%20-%20&#25237;&#29699;&#35299;&#26512;%20-%202020-10-04%2012-27-46-02_ball.txt" TargetMode="External"/><Relationship Id="rId3645" Type="http://schemas.openxmlformats.org/officeDocument/2006/relationships/hyperlink" Target="out/&#12497;&#12527;&#12503;&#12525;2020%20-%20&#25237;&#29699;&#35299;&#26512;%20-%202020-10-23%2021-45-41-07_out.mp4" TargetMode="External"/><Relationship Id="rId359" Type="http://schemas.openxmlformats.org/officeDocument/2006/relationships/hyperlink" Target="out/&#12497;&#12527;&#12503;&#12525;2020%20-%20&#25237;&#29699;&#35299;&#26512;%20-%202020-08-23%2014-25-58-00_out.mp4" TargetMode="External"/><Relationship Id="rId566" Type="http://schemas.openxmlformats.org/officeDocument/2006/relationships/hyperlink" Target="result/&#12497;&#12527;&#12503;&#12525;2020%20-%20&#25237;&#29699;&#35299;&#26512;%20-%202020-08-23%2016-03-31-04_ball.txt" TargetMode="External"/><Relationship Id="rId773" Type="http://schemas.openxmlformats.org/officeDocument/2006/relationships/hyperlink" Target="out/&#12497;&#12527;&#12503;&#12525;2020%20-%20&#25237;&#29699;&#35299;&#26512;%20-%202020-08-23%2016-24-41-08_out.mp4" TargetMode="External"/><Relationship Id="rId1196" Type="http://schemas.openxmlformats.org/officeDocument/2006/relationships/hyperlink" Target="result/&#12497;&#12527;&#12503;&#12525;2020%20-%20&#25237;&#29699;&#35299;&#26512;%20-%202020-08-24%2012-11-18-12_ball.txt" TargetMode="External"/><Relationship Id="rId2247" Type="http://schemas.openxmlformats.org/officeDocument/2006/relationships/hyperlink" Target="out/&#12497;&#12527;&#12503;&#12525;2020%20-%20&#25237;&#29699;&#35299;&#26512;%20-%202020-08-28%2022-37-55-02_out.mp4" TargetMode="External"/><Relationship Id="rId2454" Type="http://schemas.openxmlformats.org/officeDocument/2006/relationships/hyperlink" Target="result/&#12497;&#12527;&#12503;&#12525;2020%20-%20&#25237;&#29699;&#35299;&#26512;%20-%202020-08-29%2015-44-12-06_ball.txt" TargetMode="External"/><Relationship Id="rId2899" Type="http://schemas.openxmlformats.org/officeDocument/2006/relationships/hyperlink" Target="out/&#12497;&#12527;&#12503;&#12525;2020%20-%20&#25237;&#29699;&#35299;&#26512;%20-%202020-09-15%2023-18-54-06_out.mp4" TargetMode="External"/><Relationship Id="rId3200" Type="http://schemas.openxmlformats.org/officeDocument/2006/relationships/hyperlink" Target="result/&#12497;&#12527;&#12503;&#12525;2020%20-%20&#25237;&#29699;&#35299;&#26512;%20-%202020-09-28%2022-46-07-02_ball.txt" TargetMode="External"/><Relationship Id="rId3505" Type="http://schemas.openxmlformats.org/officeDocument/2006/relationships/hyperlink" Target="out/&#12497;&#12527;&#12503;&#12525;2020%20-%20&#25237;&#29699;&#35299;&#26512;%20-%202020-10-04%2012-33-15-06_out.mp4" TargetMode="External"/><Relationship Id="rId121" Type="http://schemas.openxmlformats.org/officeDocument/2006/relationships/hyperlink" Target="out/&#12497;&#12527;&#12503;&#12525;2020%20-%20&#25237;&#29699;&#35299;&#26512;%20-%202020-08-23%2011-16-20-00_out.mp4" TargetMode="External"/><Relationship Id="rId219" Type="http://schemas.openxmlformats.org/officeDocument/2006/relationships/hyperlink" Target="out/&#12497;&#12527;&#12503;&#12525;2020%20-%20&#25237;&#29699;&#35299;&#26512;%20-%202020-08-23%2014-06-56-09_out.mp4" TargetMode="External"/><Relationship Id="rId426" Type="http://schemas.openxmlformats.org/officeDocument/2006/relationships/hyperlink" Target="result/&#12497;&#12527;&#12503;&#12525;2020%20-%20&#25237;&#29699;&#35299;&#26512;%20-%202020-08-23%2015-48-07-03_ball.txt" TargetMode="External"/><Relationship Id="rId633" Type="http://schemas.openxmlformats.org/officeDocument/2006/relationships/hyperlink" Target="out/&#12497;&#12527;&#12503;&#12525;2020%20-%20&#25237;&#29699;&#35299;&#26512;%20-%202020-08-23%2016-07-35-08_out.mp4" TargetMode="External"/><Relationship Id="rId980" Type="http://schemas.openxmlformats.org/officeDocument/2006/relationships/hyperlink" Target="result/&#12497;&#12527;&#12503;&#12525;2020%20-%20&#25237;&#29699;&#35299;&#26512;%20-%202020-08-24%2011-25-48-02_ball.txt" TargetMode="External"/><Relationship Id="rId1056" Type="http://schemas.openxmlformats.org/officeDocument/2006/relationships/hyperlink" Target="result/&#12497;&#12527;&#12503;&#12525;2020%20-%20&#25237;&#29699;&#35299;&#26512;%20-%202020-08-24%2012-03-33-03_ball.txt" TargetMode="External"/><Relationship Id="rId1263" Type="http://schemas.openxmlformats.org/officeDocument/2006/relationships/hyperlink" Target="out/&#12497;&#12527;&#12503;&#12525;2020%20-%20&#25237;&#29699;&#35299;&#26512;%20-%202020-08-24%2012-24-03-02_out.mp4" TargetMode="External"/><Relationship Id="rId2107" Type="http://schemas.openxmlformats.org/officeDocument/2006/relationships/hyperlink" Target="out/&#12497;&#12527;&#12503;&#12525;2020%20-%20&#25237;&#29699;&#35299;&#26512;%20-%202020-08-27%2018-22-42-02_out.mp4" TargetMode="External"/><Relationship Id="rId2314" Type="http://schemas.openxmlformats.org/officeDocument/2006/relationships/hyperlink" Target="result/&#12497;&#12527;&#12503;&#12525;2020%20-%20&#25237;&#29699;&#35299;&#26512;%20-%202020-08-29%2009-41-06-05_ball.txt" TargetMode="External"/><Relationship Id="rId2661" Type="http://schemas.openxmlformats.org/officeDocument/2006/relationships/hyperlink" Target="out/&#12497;&#12527;&#12503;&#12525;2020%20-%20&#25237;&#29699;&#35299;&#26512;%20-%202020-08-29%2015-56-35-09_out.mp4" TargetMode="External"/><Relationship Id="rId2759" Type="http://schemas.openxmlformats.org/officeDocument/2006/relationships/hyperlink" Target="out/&#12497;&#12527;&#12503;&#12525;2020%20-%20&#25237;&#29699;&#35299;&#26512;%20-%202020-08-29%2016-06-51-08_out.mp4" TargetMode="External"/><Relationship Id="rId2966" Type="http://schemas.openxmlformats.org/officeDocument/2006/relationships/hyperlink" Target="result/&#12497;&#12527;&#12503;&#12525;2020%20-%20&#25237;&#29699;&#35299;&#26512;%20-%202020-09-15%2023-22-58-04_ball.txt" TargetMode="External"/><Relationship Id="rId840" Type="http://schemas.openxmlformats.org/officeDocument/2006/relationships/hyperlink" Target="result/&#12497;&#12527;&#12503;&#12525;2020%20-%20&#25237;&#29699;&#35299;&#26512;%20-%202020-08-23%2016-29-37-01_ball.txt" TargetMode="External"/><Relationship Id="rId938" Type="http://schemas.openxmlformats.org/officeDocument/2006/relationships/hyperlink" Target="result/&#12497;&#12527;&#12503;&#12525;2020%20-%20&#25237;&#29699;&#35299;&#26512;%20-%202020-08-24%2011-23-23-01_ball.txt" TargetMode="External"/><Relationship Id="rId1470" Type="http://schemas.openxmlformats.org/officeDocument/2006/relationships/hyperlink" Target="result/&#12497;&#12527;&#12503;&#12525;2020%20-%20&#25237;&#29699;&#35299;&#26512;%20-%202020-08-24%2012-41-25-06_ball.txt" TargetMode="External"/><Relationship Id="rId1568" Type="http://schemas.openxmlformats.org/officeDocument/2006/relationships/hyperlink" Target="result/&#12497;&#12527;&#12503;&#12525;2020%20-%20&#25237;&#29699;&#35299;&#26512;%20-%202020-08-24%2012-47-45-07_ball.txt" TargetMode="External"/><Relationship Id="rId1775" Type="http://schemas.openxmlformats.org/officeDocument/2006/relationships/hyperlink" Target="out/&#12497;&#12527;&#12503;&#12525;2020%20-%20&#25237;&#29699;&#35299;&#26512;%20-%202020-08-24%2013-07-27-04_out.mp4" TargetMode="External"/><Relationship Id="rId2521" Type="http://schemas.openxmlformats.org/officeDocument/2006/relationships/hyperlink" Target="out/&#12497;&#12527;&#12503;&#12525;2020%20-%20&#25237;&#29699;&#35299;&#26512;%20-%202020-08-29%2015-48-09-09_out.mp4" TargetMode="External"/><Relationship Id="rId2619" Type="http://schemas.openxmlformats.org/officeDocument/2006/relationships/hyperlink" Target="out/&#12497;&#12527;&#12503;&#12525;2020%20-%20&#25237;&#29699;&#35299;&#26512;%20-%202020-08-29%2015-53-40-08_out.mp4" TargetMode="External"/><Relationship Id="rId2826" Type="http://schemas.openxmlformats.org/officeDocument/2006/relationships/hyperlink" Target="result/&#12497;&#12527;&#12503;&#12525;2020%20-%20&#25237;&#29699;&#35299;&#26512;%20-%202020-09-15%2023-13-52-00_ball.txt" TargetMode="External"/><Relationship Id="rId67" Type="http://schemas.openxmlformats.org/officeDocument/2006/relationships/hyperlink" Target="out/&#12497;&#12527;&#12503;&#12525;2020%20-%20&#25237;&#29699;&#35299;&#26512;%20-%202020-08-23%2011-12-45-03_out.mp4" TargetMode="External"/><Relationship Id="rId700" Type="http://schemas.openxmlformats.org/officeDocument/2006/relationships/hyperlink" Target="result/&#12497;&#12527;&#12503;&#12525;2020%20-%20&#25237;&#29699;&#35299;&#26512;%20-%202020-08-23%2016-12-41-01_ball.txt" TargetMode="External"/><Relationship Id="rId1123" Type="http://schemas.openxmlformats.org/officeDocument/2006/relationships/hyperlink" Target="out/&#12497;&#12527;&#12503;&#12525;2020%20-%20&#25237;&#29699;&#35299;&#26512;%20-%202020-08-24%2012-07-26-07_out.mp4" TargetMode="External"/><Relationship Id="rId1330" Type="http://schemas.openxmlformats.org/officeDocument/2006/relationships/hyperlink" Target="result/&#12497;&#12527;&#12503;&#12525;2020%20-%20&#25237;&#29699;&#35299;&#26512;%20-%202020-08-24%2012-28-05-06_ball.txt" TargetMode="External"/><Relationship Id="rId1428" Type="http://schemas.openxmlformats.org/officeDocument/2006/relationships/hyperlink" Target="result/&#12497;&#12527;&#12503;&#12525;2020%20-%20&#25237;&#29699;&#35299;&#26512;%20-%202020-08-24%2012-38-24-05_ball.txt" TargetMode="External"/><Relationship Id="rId1635" Type="http://schemas.openxmlformats.org/officeDocument/2006/relationships/hyperlink" Target="out/&#12497;&#12527;&#12503;&#12525;2020%20-%20&#25237;&#29699;&#35299;&#26512;%20-%202020-08-24%2012-53-43-04_out.mp4" TargetMode="External"/><Relationship Id="rId1982" Type="http://schemas.openxmlformats.org/officeDocument/2006/relationships/hyperlink" Target="result/&#12497;&#12527;&#12503;&#12525;2020%20-%20&#25237;&#29699;&#35299;&#26512;%20-%202020-08-26%2021-30-58-09_ball.txt" TargetMode="External"/><Relationship Id="rId3088" Type="http://schemas.openxmlformats.org/officeDocument/2006/relationships/hyperlink" Target="result/&#12497;&#12527;&#12503;&#12525;2020%20-%20&#25237;&#29699;&#35299;&#26512;%20-%202020-09-27%2012-16-50-06_ball.txt" TargetMode="External"/><Relationship Id="rId1842" Type="http://schemas.openxmlformats.org/officeDocument/2006/relationships/hyperlink" Target="result/&#12497;&#12527;&#12503;&#12525;2020%20-%20&#25237;&#29699;&#35299;&#26512;%20-%202020-08-24%2013-16-19-05_ball.txt" TargetMode="External"/><Relationship Id="rId3295" Type="http://schemas.openxmlformats.org/officeDocument/2006/relationships/hyperlink" Target="out/&#12497;&#12527;&#12503;&#12525;2020%20-%20&#25237;&#29699;&#35299;&#26512;%20-%202020-09-28%2022-52-46-00_out.mp4" TargetMode="External"/><Relationship Id="rId1702" Type="http://schemas.openxmlformats.org/officeDocument/2006/relationships/hyperlink" Target="result/&#12497;&#12527;&#12503;&#12525;2020%20-%20&#25237;&#29699;&#35299;&#26512;%20-%202020-08-24%2013-00-20-07_ball.txt" TargetMode="External"/><Relationship Id="rId3155" Type="http://schemas.openxmlformats.org/officeDocument/2006/relationships/hyperlink" Target="out/&#12497;&#12527;&#12503;&#12525;2020%20-%20&#25237;&#29699;&#35299;&#26512;%20-%202020-09-28%2022-43-20-00_out.mp4" TargetMode="External"/><Relationship Id="rId3362" Type="http://schemas.openxmlformats.org/officeDocument/2006/relationships/hyperlink" Target="result/&#12497;&#12527;&#12503;&#12525;2020%20-%20&#25237;&#29699;&#35299;&#26512;%20-%202020-09-28%2022-56-38-04_ball.txt" TargetMode="External"/><Relationship Id="rId283" Type="http://schemas.openxmlformats.org/officeDocument/2006/relationships/hyperlink" Target="out/&#12497;&#12527;&#12503;&#12525;2020%20-%20&#25237;&#29699;&#35299;&#26512;%20-%202020-08-23%2014-21-04-01_out.mp4" TargetMode="External"/><Relationship Id="rId490" Type="http://schemas.openxmlformats.org/officeDocument/2006/relationships/hyperlink" Target="result/&#12497;&#12527;&#12503;&#12525;2020%20-%20&#25237;&#29699;&#35299;&#26512;%20-%202020-08-23%2015-52-13-05_ball.txt" TargetMode="External"/><Relationship Id="rId2171" Type="http://schemas.openxmlformats.org/officeDocument/2006/relationships/hyperlink" Target="out/&#12497;&#12527;&#12503;&#12525;2020%20-%20&#25237;&#29699;&#35299;&#26512;%20-%202020-08-28%2022-31-31-04_out.mp4" TargetMode="External"/><Relationship Id="rId3015" Type="http://schemas.openxmlformats.org/officeDocument/2006/relationships/hyperlink" Target="out/&#12497;&#12527;&#12503;&#12525;2020%20-%20&#25237;&#29699;&#35299;&#26512;%20-%202020-09-27%2012-13-07-00_out.mp4" TargetMode="External"/><Relationship Id="rId3222" Type="http://schemas.openxmlformats.org/officeDocument/2006/relationships/hyperlink" Target="result/&#12497;&#12527;&#12503;&#12525;2020%20-%20&#25237;&#29699;&#35299;&#26512;%20-%202020-09-28%2022-47-36-03_ball.txt" TargetMode="External"/><Relationship Id="rId3667" Type="http://schemas.openxmlformats.org/officeDocument/2006/relationships/hyperlink" Target="out/&#12497;&#12527;&#12503;&#12525;2020%20-%20&#25237;&#29699;&#35299;&#26512;%20-%202020-10-23%2021-47-23-08_out.mp4" TargetMode="External"/><Relationship Id="rId143" Type="http://schemas.openxmlformats.org/officeDocument/2006/relationships/hyperlink" Target="out/&#12497;&#12527;&#12503;&#12525;2020%20-%20&#25237;&#29699;&#35299;&#26512;%20-%202020-08-23%2014-03-42-01_out.mp4" TargetMode="External"/><Relationship Id="rId350" Type="http://schemas.openxmlformats.org/officeDocument/2006/relationships/hyperlink" Target="result/&#12497;&#12527;&#12503;&#12525;2020%20-%20&#25237;&#29699;&#35299;&#26512;%20-%202020-08-23%2014-24-49-05_ball.txt" TargetMode="External"/><Relationship Id="rId588" Type="http://schemas.openxmlformats.org/officeDocument/2006/relationships/hyperlink" Target="result/&#12497;&#12527;&#12503;&#12525;2020%20-%20&#25237;&#29699;&#35299;&#26512;%20-%202020-08-23%2016-04-57-05_ball.txt" TargetMode="External"/><Relationship Id="rId795" Type="http://schemas.openxmlformats.org/officeDocument/2006/relationships/hyperlink" Target="out/&#12497;&#12527;&#12503;&#12525;2020%20-%20&#25237;&#29699;&#35299;&#26512;%20-%202020-08-23%2016-25-48-09_out.mp4" TargetMode="External"/><Relationship Id="rId2031" Type="http://schemas.openxmlformats.org/officeDocument/2006/relationships/hyperlink" Target="out/&#12497;&#12527;&#12503;&#12525;2020%20-%20&#25237;&#29699;&#35299;&#26512;%20-%202020-08-27%2018-16-14-04_out.mp4" TargetMode="External"/><Relationship Id="rId2269" Type="http://schemas.openxmlformats.org/officeDocument/2006/relationships/hyperlink" Target="out/&#12497;&#12527;&#12503;&#12525;2020%20-%20&#25237;&#29699;&#35299;&#26512;%20-%202020-08-29%2009-37-40-03_out.mp4" TargetMode="External"/><Relationship Id="rId2476" Type="http://schemas.openxmlformats.org/officeDocument/2006/relationships/hyperlink" Target="result/&#12497;&#12527;&#12503;&#12525;2020%20-%20&#25237;&#29699;&#35299;&#26512;%20-%202020-08-29%2015-45-22-06_ball.txt" TargetMode="External"/><Relationship Id="rId2683" Type="http://schemas.openxmlformats.org/officeDocument/2006/relationships/hyperlink" Target="out/&#12497;&#12527;&#12503;&#12525;2020%20-%20&#25237;&#29699;&#35299;&#26512;%20-%202020-08-29%2015-58-43-00_out.mp4" TargetMode="External"/><Relationship Id="rId2890" Type="http://schemas.openxmlformats.org/officeDocument/2006/relationships/hyperlink" Target="result/&#12497;&#12527;&#12503;&#12525;2020%20-%20&#25237;&#29699;&#35299;&#26512;%20-%202020-09-15%2023-18-54-01_ball.txt" TargetMode="External"/><Relationship Id="rId3527" Type="http://schemas.openxmlformats.org/officeDocument/2006/relationships/hyperlink" Target="out/&#12497;&#12527;&#12503;&#12525;2020%20-%20&#25237;&#29699;&#35299;&#26512;%20-%202020-10-04%2012-34-25-07_out.mp4" TargetMode="External"/><Relationship Id="rId9" Type="http://schemas.openxmlformats.org/officeDocument/2006/relationships/hyperlink" Target="out/&#12497;&#12527;&#12503;&#12525;2020%20-%20&#25237;&#29699;&#35299;&#26512;%20-%202020-08-23%2011-08-57-04_out.mp4" TargetMode="External"/><Relationship Id="rId210" Type="http://schemas.openxmlformats.org/officeDocument/2006/relationships/hyperlink" Target="result/&#12497;&#12527;&#12503;&#12525;2020%20-%20&#25237;&#29699;&#35299;&#26512;%20-%202020-08-23%2014-06-56-04_ball.txt" TargetMode="External"/><Relationship Id="rId448" Type="http://schemas.openxmlformats.org/officeDocument/2006/relationships/hyperlink" Target="result/&#12497;&#12527;&#12503;&#12525;2020%20-%20&#25237;&#29699;&#35299;&#26512;%20-%202020-08-23%2015-49-19-04_ball.txt" TargetMode="External"/><Relationship Id="rId655" Type="http://schemas.openxmlformats.org/officeDocument/2006/relationships/hyperlink" Target="out/&#12497;&#12527;&#12503;&#12525;2020%20-%20&#25237;&#29699;&#35299;&#26512;%20-%202020-08-23%2016-08-46-09_out.mp4" TargetMode="External"/><Relationship Id="rId862" Type="http://schemas.openxmlformats.org/officeDocument/2006/relationships/hyperlink" Target="result/&#12497;&#12527;&#12503;&#12525;2020%20-%20&#25237;&#29699;&#35299;&#26512;%20-%202020-08-23%2016-30-55-02_ball.txt" TargetMode="External"/><Relationship Id="rId1078" Type="http://schemas.openxmlformats.org/officeDocument/2006/relationships/hyperlink" Target="result/&#12497;&#12527;&#12503;&#12525;2020%20-%20&#25237;&#29699;&#35299;&#26512;%20-%202020-08-24%2012-04-51-04_ball.txt" TargetMode="External"/><Relationship Id="rId1285" Type="http://schemas.openxmlformats.org/officeDocument/2006/relationships/hyperlink" Target="out/&#12497;&#12527;&#12503;&#12525;2020%20-%20&#25237;&#29699;&#35299;&#26512;%20-%202020-08-24%2012-25-33-03_out.mp4" TargetMode="External"/><Relationship Id="rId1492" Type="http://schemas.openxmlformats.org/officeDocument/2006/relationships/hyperlink" Target="result/&#12497;&#12527;&#12503;&#12525;2020%20-%20&#25237;&#29699;&#35299;&#26512;%20-%202020-08-24%2012-42-52-07_ball.txt" TargetMode="External"/><Relationship Id="rId2129" Type="http://schemas.openxmlformats.org/officeDocument/2006/relationships/hyperlink" Target="out/&#12497;&#12527;&#12503;&#12525;2020%20-%20&#25237;&#29699;&#35299;&#26512;%20-%202020-08-27%2018-24-30-03_out.mp4" TargetMode="External"/><Relationship Id="rId2336" Type="http://schemas.openxmlformats.org/officeDocument/2006/relationships/hyperlink" Target="result/&#12497;&#12527;&#12503;&#12525;2020%20-%20&#25237;&#29699;&#35299;&#26512;%20-%202020-08-29%2009-42-48-06_ball.txt" TargetMode="External"/><Relationship Id="rId2543" Type="http://schemas.openxmlformats.org/officeDocument/2006/relationships/hyperlink" Target="out/&#12497;&#12527;&#12503;&#12525;2020%20-%20&#25237;&#29699;&#35299;&#26512;%20-%202020-08-29%2015-50-19-00_out.mp4" TargetMode="External"/><Relationship Id="rId2750" Type="http://schemas.openxmlformats.org/officeDocument/2006/relationships/hyperlink" Target="result/&#12497;&#12527;&#12503;&#12525;2020%20-%20&#25237;&#29699;&#35299;&#26512;%20-%202020-08-29%2016-06-51-03_ball.txt" TargetMode="External"/><Relationship Id="rId2988" Type="http://schemas.openxmlformats.org/officeDocument/2006/relationships/hyperlink" Target="result/&#12497;&#12527;&#12503;&#12525;2020%20-%20&#25237;&#29699;&#35299;&#26512;%20-%202020-09-27%2012-10-22-06_ball.txt" TargetMode="External"/><Relationship Id="rId308" Type="http://schemas.openxmlformats.org/officeDocument/2006/relationships/hyperlink" Target="result/&#12497;&#12527;&#12503;&#12525;2020%20-%20&#25237;&#29699;&#35299;&#26512;%20-%202020-08-23%2014-22-38-03_ball.txt" TargetMode="External"/><Relationship Id="rId515" Type="http://schemas.openxmlformats.org/officeDocument/2006/relationships/hyperlink" Target="out/&#12497;&#12527;&#12503;&#12525;2020%20-%20&#25237;&#29699;&#35299;&#26512;%20-%202020-08-23%2015-53-39-08_out.mp4" TargetMode="External"/><Relationship Id="rId722" Type="http://schemas.openxmlformats.org/officeDocument/2006/relationships/hyperlink" Target="result/&#12497;&#12527;&#12503;&#12525;2020%20-%20&#25237;&#29699;&#35299;&#26512;%20-%202020-08-23%2016-13-55-02_ball.txt" TargetMode="External"/><Relationship Id="rId1145" Type="http://schemas.openxmlformats.org/officeDocument/2006/relationships/hyperlink" Target="out/&#12497;&#12527;&#12503;&#12525;2020%20-%20&#25237;&#29699;&#35299;&#26512;%20-%202020-08-24%2012-08-41-08_out.mp4" TargetMode="External"/><Relationship Id="rId1352" Type="http://schemas.openxmlformats.org/officeDocument/2006/relationships/hyperlink" Target="result/&#12497;&#12527;&#12503;&#12525;2020%20-%20&#25237;&#29699;&#35299;&#26512;%20-%202020-08-24%2012-32-08-07_ball.txt" TargetMode="External"/><Relationship Id="rId1797" Type="http://schemas.openxmlformats.org/officeDocument/2006/relationships/hyperlink" Target="out/&#12497;&#12527;&#12503;&#12525;2020%20-%20&#25237;&#29699;&#35299;&#26512;%20-%202020-08-24%2013-09-18-06_out.mp4" TargetMode="External"/><Relationship Id="rId2403" Type="http://schemas.openxmlformats.org/officeDocument/2006/relationships/hyperlink" Target="out/&#12497;&#12527;&#12503;&#12525;2020%20-%20&#25237;&#29699;&#35299;&#26512;%20-%202020-08-29%2009-49-52-01_out.mp4" TargetMode="External"/><Relationship Id="rId2848" Type="http://schemas.openxmlformats.org/officeDocument/2006/relationships/hyperlink" Target="result/&#12497;&#12527;&#12503;&#12525;2020%20-%20&#25237;&#29699;&#35299;&#26512;%20-%202020-09-15%2023-15-41-01_ball.txt" TargetMode="External"/><Relationship Id="rId89" Type="http://schemas.openxmlformats.org/officeDocument/2006/relationships/hyperlink" Target="out/&#12497;&#12527;&#12503;&#12525;2020%20-%20&#25237;&#29699;&#35299;&#26512;%20-%202020-08-23%2011-13-59-04_out.mp4" TargetMode="External"/><Relationship Id="rId1005" Type="http://schemas.openxmlformats.org/officeDocument/2006/relationships/hyperlink" Target="out/&#12497;&#12527;&#12503;&#12525;2020%20-%20&#25237;&#29699;&#35299;&#26512;%20-%202020-08-24%2012-00-01-05_out.mp4" TargetMode="External"/><Relationship Id="rId1212" Type="http://schemas.openxmlformats.org/officeDocument/2006/relationships/hyperlink" Target="result/&#12497;&#12527;&#12503;&#12525;2020%20-%20&#25237;&#29699;&#35299;&#26512;%20-%202020-08-24%2012-12-56-06_ball.txt" TargetMode="External"/><Relationship Id="rId1657" Type="http://schemas.openxmlformats.org/officeDocument/2006/relationships/hyperlink" Target="out/&#12497;&#12527;&#12503;&#12525;2020%20-%20&#25237;&#29699;&#35299;&#26512;%20-%202020-08-24%2012-55-39-05_out.mp4" TargetMode="External"/><Relationship Id="rId1864" Type="http://schemas.openxmlformats.org/officeDocument/2006/relationships/hyperlink" Target="result/&#12497;&#12527;&#12503;&#12525;2020%20-%20&#25237;&#29699;&#35299;&#26512;%20-%202020-08-24%2013-17-56-07_ball.txt" TargetMode="External"/><Relationship Id="rId2610" Type="http://schemas.openxmlformats.org/officeDocument/2006/relationships/hyperlink" Target="result/&#12497;&#12527;&#12503;&#12525;2020%20-%20&#25237;&#29699;&#35299;&#26512;%20-%202020-08-29%2015-53-40-03_ball.txt" TargetMode="External"/><Relationship Id="rId2708" Type="http://schemas.openxmlformats.org/officeDocument/2006/relationships/hyperlink" Target="result/&#12497;&#12527;&#12503;&#12525;2020%20-%20&#25237;&#29699;&#35299;&#26512;%20-%202020-08-29%2016-00-15-02_ball.txt" TargetMode="External"/><Relationship Id="rId2915" Type="http://schemas.openxmlformats.org/officeDocument/2006/relationships/hyperlink" Target="out/&#12497;&#12527;&#12503;&#12525;2020%20-%20&#25237;&#29699;&#35299;&#26512;%20-%202020-09-15%2023-20-06-03_out.mp4" TargetMode="External"/><Relationship Id="rId1517" Type="http://schemas.openxmlformats.org/officeDocument/2006/relationships/hyperlink" Target="out/&#12497;&#12527;&#12503;&#12525;2020%20-%20&#25237;&#29699;&#35299;&#26512;%20-%202020-08-24%2012-44-26-10_out.mp4" TargetMode="External"/><Relationship Id="rId1724" Type="http://schemas.openxmlformats.org/officeDocument/2006/relationships/hyperlink" Target="result/&#12497;&#12527;&#12503;&#12525;2020%20-%20&#25237;&#29699;&#35299;&#26512;%20-%202020-08-24%2013-02-04-09_ball.txt" TargetMode="External"/><Relationship Id="rId3177" Type="http://schemas.openxmlformats.org/officeDocument/2006/relationships/hyperlink" Target="out/&#12497;&#12527;&#12503;&#12525;2020%20-%20&#25237;&#29699;&#35299;&#26512;%20-%202020-09-28%2022-44-58-01_out.mp4" TargetMode="External"/><Relationship Id="rId16" Type="http://schemas.openxmlformats.org/officeDocument/2006/relationships/hyperlink" Target="result/&#12497;&#12527;&#12503;&#12525;2020%20-%20&#25237;&#29699;&#35299;&#26512;%20-%202020-08-23%2011-08-57-07_ball.txt" TargetMode="External"/><Relationship Id="rId1931" Type="http://schemas.openxmlformats.org/officeDocument/2006/relationships/hyperlink" Target="out/&#12497;&#12527;&#12503;&#12525;2020%20-%20&#25237;&#29699;&#35299;&#26512;%20-%202020-08-26%2021-19-02-04_out.mp4" TargetMode="External"/><Relationship Id="rId3037" Type="http://schemas.openxmlformats.org/officeDocument/2006/relationships/hyperlink" Target="out/&#12497;&#12527;&#12503;&#12525;2020%20-%20&#25237;&#29699;&#35299;&#26512;%20-%202020-09-27%2012-14-14-01_out.mp4" TargetMode="External"/><Relationship Id="rId3384" Type="http://schemas.openxmlformats.org/officeDocument/2006/relationships/hyperlink" Target="result/&#12497;&#12527;&#12503;&#12525;2020%20-%20&#25237;&#29699;&#35299;&#26512;%20-%202020-10-04%2012-22-49-05_ball.txt" TargetMode="External"/><Relationship Id="rId3591" Type="http://schemas.openxmlformats.org/officeDocument/2006/relationships/hyperlink" Target="out/&#12497;&#12527;&#12503;&#12525;2020%20-%20&#25237;&#29699;&#35299;&#26512;%20-%202020-10-23%2021-41-59-00_out.mp4" TargetMode="External"/><Relationship Id="rId3689" Type="http://schemas.openxmlformats.org/officeDocument/2006/relationships/hyperlink" Target="out\&#12497;&#12527;&#12503;&#12525;2020%20-%20&#25237;&#29699;&#35299;&#26512;%20-%202020-10-23%2021-49-13-09_out.mp4" TargetMode="External"/><Relationship Id="rId2193" Type="http://schemas.openxmlformats.org/officeDocument/2006/relationships/hyperlink" Target="out/&#12497;&#12527;&#12503;&#12525;2020%20-%20&#25237;&#29699;&#35299;&#26512;%20-%202020-08-28%2022-33-04-05_out.mp4" TargetMode="External"/><Relationship Id="rId2498" Type="http://schemas.openxmlformats.org/officeDocument/2006/relationships/hyperlink" Target="result/&#12497;&#12527;&#12503;&#12525;2020%20-%20&#25237;&#29699;&#35299;&#26512;%20-%202020-08-29%2015-46-34-07_ball.txt" TargetMode="External"/><Relationship Id="rId3244" Type="http://schemas.openxmlformats.org/officeDocument/2006/relationships/hyperlink" Target="result/&#12497;&#12527;&#12503;&#12525;2020%20-%20&#25237;&#29699;&#35299;&#26512;%20-%202020-09-28%2022-48-45-04_ball.txt" TargetMode="External"/><Relationship Id="rId3451" Type="http://schemas.openxmlformats.org/officeDocument/2006/relationships/hyperlink" Target="out/&#12497;&#12527;&#12503;&#12525;2020%20-%20&#25237;&#29699;&#35299;&#26512;%20-%202020-10-04%2012-27-46-09_out.mp4" TargetMode="External"/><Relationship Id="rId3549" Type="http://schemas.openxmlformats.org/officeDocument/2006/relationships/hyperlink" Target="out/&#12497;&#12527;&#12503;&#12525;2020%20-%20&#25237;&#29699;&#35299;&#26512;%20-%202020-10-04%2012-37-58-08_out.mp4" TargetMode="External"/><Relationship Id="rId165" Type="http://schemas.openxmlformats.org/officeDocument/2006/relationships/hyperlink" Target="out/&#12497;&#12527;&#12503;&#12525;2020%20-%20&#25237;&#29699;&#35299;&#26512;%20-%202020-08-23%2014-04-47-02_out.mp4" TargetMode="External"/><Relationship Id="rId372" Type="http://schemas.openxmlformats.org/officeDocument/2006/relationships/hyperlink" Target="result/&#12497;&#12527;&#12503;&#12525;2020%20-%20&#25237;&#29699;&#35299;&#26512;%20-%202020-08-23%2014-25-58-06_ball.txt" TargetMode="External"/><Relationship Id="rId677" Type="http://schemas.openxmlformats.org/officeDocument/2006/relationships/hyperlink" Target="out/&#12497;&#12527;&#12503;&#12525;2020%20-%20&#25237;&#29699;&#35299;&#26512;%20-%202020-08-23%2016-11-33-00_out.mp4" TargetMode="External"/><Relationship Id="rId2053" Type="http://schemas.openxmlformats.org/officeDocument/2006/relationships/hyperlink" Target="out/&#12497;&#12527;&#12503;&#12525;2020%20-%20&#25237;&#29699;&#35299;&#26512;%20-%202020-08-27%2018-17-46-05_out.mp4" TargetMode="External"/><Relationship Id="rId2260" Type="http://schemas.openxmlformats.org/officeDocument/2006/relationships/hyperlink" Target="result/&#12497;&#12527;&#12503;&#12525;2020%20-%20&#25237;&#29699;&#35299;&#26512;%20-%202020-08-28%2022-37-55-08_ball.txt" TargetMode="External"/><Relationship Id="rId2358" Type="http://schemas.openxmlformats.org/officeDocument/2006/relationships/hyperlink" Target="result/&#12497;&#12527;&#12503;&#12525;2020%20-%20&#25237;&#29699;&#35299;&#26512;%20-%202020-08-29%2009-44-23-08_ball.txt" TargetMode="External"/><Relationship Id="rId3104" Type="http://schemas.openxmlformats.org/officeDocument/2006/relationships/hyperlink" Target="result/&#12497;&#12527;&#12503;&#12525;2020%20-%20&#25237;&#29699;&#35299;&#26512;%20-%202020-09-27%2012-18-28-04_ball.txt" TargetMode="External"/><Relationship Id="rId3311" Type="http://schemas.openxmlformats.org/officeDocument/2006/relationships/hyperlink" Target="out/&#12497;&#12527;&#12503;&#12525;2020%20-%20&#25237;&#29699;&#35299;&#26512;%20-%202020-09-28%2022-52-46-08_out.mp4" TargetMode="External"/><Relationship Id="rId232" Type="http://schemas.openxmlformats.org/officeDocument/2006/relationships/hyperlink" Target="result/&#12497;&#12527;&#12503;&#12525;2020%20-%20&#25237;&#29699;&#35299;&#26512;%20-%202020-08-23%2014-08-02-05_ball.txt" TargetMode="External"/><Relationship Id="rId884" Type="http://schemas.openxmlformats.org/officeDocument/2006/relationships/hyperlink" Target="result/&#12497;&#12527;&#12503;&#12525;2020%20-%20&#25237;&#29699;&#35299;&#26512;%20-%202020-08-23%2016-32-07-03_ball.txt" TargetMode="External"/><Relationship Id="rId2120" Type="http://schemas.openxmlformats.org/officeDocument/2006/relationships/hyperlink" Target="result/&#12497;&#12527;&#12503;&#12525;2020%20-%20&#25237;&#29699;&#35299;&#26512;%20-%202020-08-27%2018-22-42-08_ball.txt" TargetMode="External"/><Relationship Id="rId2565" Type="http://schemas.openxmlformats.org/officeDocument/2006/relationships/hyperlink" Target="out/&#12497;&#12527;&#12503;&#12525;2020%20-%20&#25237;&#29699;&#35299;&#26512;%20-%202020-08-29%2015-51-26-01_out.mp4" TargetMode="External"/><Relationship Id="rId2772" Type="http://schemas.openxmlformats.org/officeDocument/2006/relationships/hyperlink" Target="result/&#12497;&#12527;&#12503;&#12525;2020%20-%20&#25237;&#29699;&#35299;&#26512;%20-%202020-09-08%2023-37-52-04_ball.txt" TargetMode="External"/><Relationship Id="rId3409" Type="http://schemas.openxmlformats.org/officeDocument/2006/relationships/hyperlink" Target="out/&#12497;&#12527;&#12503;&#12525;2020%20-%20&#25237;&#29699;&#35299;&#26512;%20-%202020-10-04%2012-24-00-08_out.mp4" TargetMode="External"/><Relationship Id="rId3616" Type="http://schemas.openxmlformats.org/officeDocument/2006/relationships/hyperlink" Target="result/&#12497;&#12527;&#12503;&#12525;2020%20-%20&#25237;&#29699;&#35299;&#26512;%20-%202020-10-23%2021-43-52-02_ball.txt" TargetMode="External"/><Relationship Id="rId537" Type="http://schemas.openxmlformats.org/officeDocument/2006/relationships/hyperlink" Target="out/&#12497;&#12527;&#12503;&#12525;2020%20-%20&#25237;&#29699;&#35299;&#26512;%20-%202020-08-23%2015-56-09-00_out.mp4" TargetMode="External"/><Relationship Id="rId744" Type="http://schemas.openxmlformats.org/officeDocument/2006/relationships/hyperlink" Target="result/&#12497;&#12527;&#12503;&#12525;2020%20-%20&#25237;&#29699;&#35299;&#26512;%20-%202020-08-23%2016-15-07-03_ball.txt" TargetMode="External"/><Relationship Id="rId951" Type="http://schemas.openxmlformats.org/officeDocument/2006/relationships/hyperlink" Target="out/&#12497;&#12527;&#12503;&#12525;2020%20-%20&#25237;&#29699;&#35299;&#26512;%20-%202020-08-24%2011-23-23-08_out.mp4" TargetMode="External"/><Relationship Id="rId1167" Type="http://schemas.openxmlformats.org/officeDocument/2006/relationships/hyperlink" Target="out/&#12497;&#12527;&#12503;&#12525;2020%20-%20&#25237;&#29699;&#35299;&#26512;%20-%202020-08-24%2012-10-03-07_out.mp4" TargetMode="External"/><Relationship Id="rId1374" Type="http://schemas.openxmlformats.org/officeDocument/2006/relationships/hyperlink" Target="result/&#12497;&#12527;&#12503;&#12525;2020%20-%20&#25237;&#29699;&#35299;&#26512;%20-%202020-08-24%2012-33-48-08_ball.txt" TargetMode="External"/><Relationship Id="rId1581" Type="http://schemas.openxmlformats.org/officeDocument/2006/relationships/hyperlink" Target="out/&#12497;&#12527;&#12503;&#12525;2020%20-%20&#25237;&#29699;&#35299;&#26512;%20-%202020-08-24%2012-49-17-04_out.mp4" TargetMode="External"/><Relationship Id="rId1679" Type="http://schemas.openxmlformats.org/officeDocument/2006/relationships/hyperlink" Target="out/&#12497;&#12527;&#12503;&#12525;2020%20-%20&#25237;&#29699;&#35299;&#26512;%20-%202020-08-24%2012-58-52-06_out.mp4" TargetMode="External"/><Relationship Id="rId2218" Type="http://schemas.openxmlformats.org/officeDocument/2006/relationships/hyperlink" Target="result/&#12497;&#12527;&#12503;&#12525;2020%20-%20&#25237;&#29699;&#35299;&#26512;%20-%202020-08-28%2022-34-32-07_ball.txt" TargetMode="External"/><Relationship Id="rId2425" Type="http://schemas.openxmlformats.org/officeDocument/2006/relationships/hyperlink" Target="out/&#12497;&#12527;&#12503;&#12525;2020%20-%20&#25237;&#29699;&#35299;&#26512;%20-%202020-08-29%2015-42-43-02_out.mp4" TargetMode="External"/><Relationship Id="rId2632" Type="http://schemas.openxmlformats.org/officeDocument/2006/relationships/hyperlink" Target="result/&#12497;&#12527;&#12503;&#12525;2020%20-%20&#25237;&#29699;&#35299;&#26512;%20-%202020-08-29%2015-55-24-04_ball.txt" TargetMode="External"/><Relationship Id="rId80" Type="http://schemas.openxmlformats.org/officeDocument/2006/relationships/hyperlink" Target="result/&#12497;&#12527;&#12503;&#12525;2020%20-%20&#25237;&#29699;&#35299;&#26512;%20-%202020-08-23%2011-12-45-09_ball.txt" TargetMode="External"/><Relationship Id="rId604" Type="http://schemas.openxmlformats.org/officeDocument/2006/relationships/hyperlink" Target="result/&#12497;&#12527;&#12503;&#12525;2020%20-%20&#25237;&#29699;&#35299;&#26512;%20-%202020-08-23%2016-06-08-03_ball.txt" TargetMode="External"/><Relationship Id="rId811" Type="http://schemas.openxmlformats.org/officeDocument/2006/relationships/hyperlink" Target="out/&#12497;&#12527;&#12503;&#12525;2020%20-%20&#25237;&#29699;&#35299;&#26512;%20-%202020-08-23%2016-26-58-07_out.mp4" TargetMode="External"/><Relationship Id="rId1027" Type="http://schemas.openxmlformats.org/officeDocument/2006/relationships/hyperlink" Target="out/&#12497;&#12527;&#12503;&#12525;2020%20-%20&#25237;&#29699;&#35299;&#26512;%20-%202020-08-24%2012-01-04-08_out.mp4" TargetMode="External"/><Relationship Id="rId1234" Type="http://schemas.openxmlformats.org/officeDocument/2006/relationships/hyperlink" Target="result/&#12497;&#12527;&#12503;&#12525;2020%20-%20&#25237;&#29699;&#35299;&#26512;%20-%202020-08-24%2012-21-33-07_ball.txt" TargetMode="External"/><Relationship Id="rId1441" Type="http://schemas.openxmlformats.org/officeDocument/2006/relationships/hyperlink" Target="out/&#12497;&#12527;&#12503;&#12525;2020%20-%20&#25237;&#29699;&#35299;&#26512;%20-%202020-08-24%2012-39-57-02_out.mp4" TargetMode="External"/><Relationship Id="rId1886" Type="http://schemas.openxmlformats.org/officeDocument/2006/relationships/hyperlink" Target="result/&#12497;&#12527;&#12503;&#12525;2020%20-%20&#25237;&#29699;&#35299;&#26512;%20-%202020-08-24%2013-20-06-08_ball.txt" TargetMode="External"/><Relationship Id="rId2937" Type="http://schemas.openxmlformats.org/officeDocument/2006/relationships/hyperlink" Target="out/&#12497;&#12527;&#12503;&#12525;2020%20-%20&#25237;&#29699;&#35299;&#26512;%20-%202020-09-15%2023-21-40-04_out.mp4" TargetMode="External"/><Relationship Id="rId909" Type="http://schemas.openxmlformats.org/officeDocument/2006/relationships/hyperlink" Target="out/&#12497;&#12527;&#12503;&#12525;2020%20-%20&#25237;&#29699;&#35299;&#26512;%20-%202020-08-23%2016-33-27-06_out.mp4" TargetMode="External"/><Relationship Id="rId1301" Type="http://schemas.openxmlformats.org/officeDocument/2006/relationships/hyperlink" Target="out/&#12497;&#12527;&#12503;&#12525;2020%20-%20&#25237;&#29699;&#35299;&#26512;%20-%202020-08-24%2012-26-53-01_out.mp4" TargetMode="External"/><Relationship Id="rId1539" Type="http://schemas.openxmlformats.org/officeDocument/2006/relationships/hyperlink" Target="out/&#12497;&#12527;&#12503;&#12525;2020%20-%20&#25237;&#29699;&#35299;&#26512;%20-%202020-08-24%2012-46-03-08_out.mp4" TargetMode="External"/><Relationship Id="rId1746" Type="http://schemas.openxmlformats.org/officeDocument/2006/relationships/hyperlink" Target="result/&#12497;&#12527;&#12503;&#12525;2020%20-%20&#25237;&#29699;&#35299;&#26512;%20-%202020-08-24%2013-05-36-00_ball.txt" TargetMode="External"/><Relationship Id="rId1953" Type="http://schemas.openxmlformats.org/officeDocument/2006/relationships/hyperlink" Target="out/&#12497;&#12527;&#12503;&#12525;2020%20-%20&#25237;&#29699;&#35299;&#26512;%20-%202020-08-26%2021-20-35-05_out.mp4" TargetMode="External"/><Relationship Id="rId3199" Type="http://schemas.openxmlformats.org/officeDocument/2006/relationships/hyperlink" Target="out/&#12497;&#12527;&#12503;&#12525;2020%20-%20&#25237;&#29699;&#35299;&#26512;%20-%202020-09-28%2022-46-07-02_out.mp4" TargetMode="External"/><Relationship Id="rId38" Type="http://schemas.openxmlformats.org/officeDocument/2006/relationships/hyperlink" Target="result/&#12497;&#12527;&#12503;&#12525;2020%20-%20&#25237;&#29699;&#35299;&#26512;%20-%202020-08-23%2011-10-26-08_ball.txt" TargetMode="External"/><Relationship Id="rId1606" Type="http://schemas.openxmlformats.org/officeDocument/2006/relationships/hyperlink" Target="result/&#12497;&#12527;&#12503;&#12525;2020%20-%20&#25237;&#29699;&#35299;&#26512;%20-%202020-08-24%2012-50-30-09_ball.txt" TargetMode="External"/><Relationship Id="rId1813" Type="http://schemas.openxmlformats.org/officeDocument/2006/relationships/hyperlink" Target="out/&#12497;&#12527;&#12503;&#12525;2020%20-%20&#25237;&#29699;&#35299;&#26512;%20-%202020-08-24%2013-14-19-01_out.mp4" TargetMode="External"/><Relationship Id="rId3059" Type="http://schemas.openxmlformats.org/officeDocument/2006/relationships/hyperlink" Target="out/&#12497;&#12527;&#12503;&#12525;2020%20-%20&#25237;&#29699;&#35299;&#26512;%20-%202020-09-27%2012-15-46-02_out.mp4" TargetMode="External"/><Relationship Id="rId3266" Type="http://schemas.openxmlformats.org/officeDocument/2006/relationships/hyperlink" Target="result/&#12497;&#12527;&#12503;&#12525;2020%20-%20&#25237;&#29699;&#35299;&#26512;%20-%202020-09-28%2022-50-09-05_ball.txt" TargetMode="External"/><Relationship Id="rId3473" Type="http://schemas.openxmlformats.org/officeDocument/2006/relationships/hyperlink" Target="out/&#12497;&#12527;&#12503;&#12525;2020%20-%20&#25237;&#29699;&#35299;&#26512;%20-%202020-10-04%2012-31-02-00_out.mp4" TargetMode="External"/><Relationship Id="rId187" Type="http://schemas.openxmlformats.org/officeDocument/2006/relationships/hyperlink" Target="out/&#12497;&#12527;&#12503;&#12525;2020%20-%20&#25237;&#29699;&#35299;&#26512;%20-%202020-08-23%2014-05-50-03_out.mp4" TargetMode="External"/><Relationship Id="rId394" Type="http://schemas.openxmlformats.org/officeDocument/2006/relationships/hyperlink" Target="result/&#12497;&#12527;&#12503;&#12525;2020%20-%20&#25237;&#29699;&#35299;&#26512;%20-%202020-08-23%2014-27-07-07_ball.txt" TargetMode="External"/><Relationship Id="rId2075" Type="http://schemas.openxmlformats.org/officeDocument/2006/relationships/hyperlink" Target="out/&#12497;&#12527;&#12503;&#12525;2020%20-%20&#25237;&#29699;&#35299;&#26512;%20-%202020-08-27%2018-19-19-06_out.mp4" TargetMode="External"/><Relationship Id="rId2282" Type="http://schemas.openxmlformats.org/officeDocument/2006/relationships/hyperlink" Target="result/&#12497;&#12527;&#12503;&#12525;2020%20-%20&#25237;&#29699;&#35299;&#26512;%20-%202020-08-29%2009-37-40-09_ball.txt" TargetMode="External"/><Relationship Id="rId3126" Type="http://schemas.openxmlformats.org/officeDocument/2006/relationships/hyperlink" Target="result/&#12497;&#12527;&#12503;&#12525;2020%20-%20&#25237;&#29699;&#35299;&#26512;%20-%202020-09-27%2012-19-42-05_ball.txt" TargetMode="External"/><Relationship Id="rId3680" Type="http://schemas.openxmlformats.org/officeDocument/2006/relationships/hyperlink" Target="result/&#12497;&#12527;&#12503;&#12525;2020%20-%20&#25237;&#29699;&#35299;&#26512;%20-%202020-10-23%2021-49-13-04_ball.txt" TargetMode="External"/><Relationship Id="rId254" Type="http://schemas.openxmlformats.org/officeDocument/2006/relationships/hyperlink" Target="result/&#12497;&#12527;&#12503;&#12525;2020%20-%20&#25237;&#29699;&#35299;&#26512;%20-%202020-08-23%2014-18-29-06_ball.txt" TargetMode="External"/><Relationship Id="rId699" Type="http://schemas.openxmlformats.org/officeDocument/2006/relationships/hyperlink" Target="out/&#12497;&#12527;&#12503;&#12525;2020%20-%20&#25237;&#29699;&#35299;&#26512;%20-%202020-08-23%2016-12-41-01_out.mp4" TargetMode="External"/><Relationship Id="rId1091" Type="http://schemas.openxmlformats.org/officeDocument/2006/relationships/hyperlink" Target="out/&#12497;&#12527;&#12503;&#12525;2020%20-%20&#25237;&#29699;&#35299;&#26512;%20-%202020-08-24%2012-06-16-01_out.mp4" TargetMode="External"/><Relationship Id="rId2587" Type="http://schemas.openxmlformats.org/officeDocument/2006/relationships/hyperlink" Target="out/&#12497;&#12527;&#12503;&#12525;2020%20-%20&#25237;&#29699;&#35299;&#26512;%20-%202020-08-29%2015-52-32-02_out.mp4" TargetMode="External"/><Relationship Id="rId2794" Type="http://schemas.openxmlformats.org/officeDocument/2006/relationships/hyperlink" Target="result/&#12497;&#12527;&#12503;&#12525;2020%20-%20&#25237;&#29699;&#35299;&#26512;%20-%202020-09-08%2023-39-02-05_ball.txt" TargetMode="External"/><Relationship Id="rId3333" Type="http://schemas.openxmlformats.org/officeDocument/2006/relationships/hyperlink" Target="out/&#12497;&#12527;&#12503;&#12525;2020%20-%20&#25237;&#29699;&#35299;&#26512;%20-%202020-09-28%2022-53-54-09_out.mp4" TargetMode="External"/><Relationship Id="rId3540" Type="http://schemas.openxmlformats.org/officeDocument/2006/relationships/hyperlink" Target="result/&#12497;&#12527;&#12503;&#12525;2020%20-%20&#25237;&#29699;&#35299;&#26512;%20-%202020-10-04%2012-37-58-03_ball.txt" TargetMode="External"/><Relationship Id="rId3638" Type="http://schemas.openxmlformats.org/officeDocument/2006/relationships/hyperlink" Target="result/&#12497;&#12527;&#12503;&#12525;2020%20-%20&#25237;&#29699;&#35299;&#26512;%20-%202020-10-23%2021-45-41-03_ball.txt" TargetMode="External"/><Relationship Id="rId114" Type="http://schemas.openxmlformats.org/officeDocument/2006/relationships/hyperlink" Target="result/&#12497;&#12527;&#12503;&#12525;2020%20-%20&#25237;&#29699;&#35299;&#26512;%20-%202020-08-23%2011-15-09-06_ball.txt" TargetMode="External"/><Relationship Id="rId461" Type="http://schemas.openxmlformats.org/officeDocument/2006/relationships/hyperlink" Target="out/&#12497;&#12527;&#12503;&#12525;2020%20-%20&#25237;&#29699;&#35299;&#26512;%20-%202020-08-23%2015-51-08-01_out.mp4" TargetMode="External"/><Relationship Id="rId559" Type="http://schemas.openxmlformats.org/officeDocument/2006/relationships/hyperlink" Target="out/&#12497;&#12527;&#12503;&#12525;2020%20-%20&#25237;&#29699;&#35299;&#26512;%20-%202020-08-23%2016-03-31-01_out.mp4" TargetMode="External"/><Relationship Id="rId766" Type="http://schemas.openxmlformats.org/officeDocument/2006/relationships/hyperlink" Target="result/&#12497;&#12527;&#12503;&#12525;2020%20-%20&#25237;&#29699;&#35299;&#26512;%20-%202020-08-23%2016-24-41-04_ball.txt" TargetMode="External"/><Relationship Id="rId1189" Type="http://schemas.openxmlformats.org/officeDocument/2006/relationships/hyperlink" Target="out/&#12497;&#12527;&#12503;&#12525;2020%20-%20&#25237;&#29699;&#35299;&#26512;%20-%202020-08-24%2012-11-18-08_out.mp4" TargetMode="External"/><Relationship Id="rId1396" Type="http://schemas.openxmlformats.org/officeDocument/2006/relationships/hyperlink" Target="result/&#12497;&#12527;&#12503;&#12525;2020%20-%20&#25237;&#29699;&#35299;&#26512;%20-%202020-08-24%2012-35-33-09_ball.txt" TargetMode="External"/><Relationship Id="rId2142" Type="http://schemas.openxmlformats.org/officeDocument/2006/relationships/hyperlink" Target="result/&#12497;&#12527;&#12503;&#12525;2020%20-%20&#25237;&#29699;&#35299;&#26512;%20-%202020-08-27%2018-24-30-09_ball.txt" TargetMode="External"/><Relationship Id="rId2447" Type="http://schemas.openxmlformats.org/officeDocument/2006/relationships/hyperlink" Target="out/&#12497;&#12527;&#12503;&#12525;2020%20-%20&#25237;&#29699;&#35299;&#26512;%20-%202020-08-29%2015-44-12-03_out.mp4" TargetMode="External"/><Relationship Id="rId3400" Type="http://schemas.openxmlformats.org/officeDocument/2006/relationships/hyperlink" Target="result/&#12497;&#12527;&#12503;&#12525;2020%20-%20&#25237;&#29699;&#35299;&#26512;%20-%202020-10-04%2012-24-00-03_ball.txt" TargetMode="External"/><Relationship Id="rId321" Type="http://schemas.openxmlformats.org/officeDocument/2006/relationships/hyperlink" Target="out/&#12497;&#12527;&#12503;&#12525;2020%20-%20&#25237;&#29699;&#35299;&#26512;%20-%202020-08-23%2014-23-42-01_out.mp4" TargetMode="External"/><Relationship Id="rId419" Type="http://schemas.openxmlformats.org/officeDocument/2006/relationships/hyperlink" Target="out/&#12497;&#12527;&#12503;&#12525;2020%20-%20&#25237;&#29699;&#35299;&#26512;%20-%202020-08-23%2015-48-07-00_out.mp4" TargetMode="External"/><Relationship Id="rId626" Type="http://schemas.openxmlformats.org/officeDocument/2006/relationships/hyperlink" Target="result/&#12497;&#12527;&#12503;&#12525;2020%20-%20&#25237;&#29699;&#35299;&#26512;%20-%202020-08-23%2016-07-35-04_ball.txt" TargetMode="External"/><Relationship Id="rId973" Type="http://schemas.openxmlformats.org/officeDocument/2006/relationships/hyperlink" Target="out/&#12497;&#12527;&#12503;&#12525;2020%20-%20&#25237;&#29699;&#35299;&#26512;%20-%202020-08-24%2011-24-36-09_out.mp4" TargetMode="External"/><Relationship Id="rId1049" Type="http://schemas.openxmlformats.org/officeDocument/2006/relationships/hyperlink" Target="out/&#12497;&#12527;&#12503;&#12525;2020%20-%20&#25237;&#29699;&#35299;&#26512;%20-%202020-08-24%2012-03-33-00_out.mp4" TargetMode="External"/><Relationship Id="rId1256" Type="http://schemas.openxmlformats.org/officeDocument/2006/relationships/hyperlink" Target="result/&#12497;&#12527;&#12503;&#12525;2020%20-%20&#25237;&#29699;&#35299;&#26512;%20-%202020-08-24%2012-22-44-08_ball.txt" TargetMode="External"/><Relationship Id="rId2002" Type="http://schemas.openxmlformats.org/officeDocument/2006/relationships/hyperlink" Target="result/&#12497;&#12527;&#12503;&#12525;2020%20-%20&#25237;&#29699;&#35299;&#26512;%20-%202020-08-26%2021-35-18-09_ball.txt" TargetMode="External"/><Relationship Id="rId2307" Type="http://schemas.openxmlformats.org/officeDocument/2006/relationships/hyperlink" Target="out/&#12497;&#12527;&#12503;&#12525;2020%20-%20&#25237;&#29699;&#35299;&#26512;%20-%202020-08-29%2009-41-06-02_out.mp4" TargetMode="External"/><Relationship Id="rId2654" Type="http://schemas.openxmlformats.org/officeDocument/2006/relationships/hyperlink" Target="result/&#12497;&#12527;&#12503;&#12525;2020%20-%20&#25237;&#29699;&#35299;&#26512;%20-%202020-08-29%2015-56-35-05_ball.txt" TargetMode="External"/><Relationship Id="rId2861" Type="http://schemas.openxmlformats.org/officeDocument/2006/relationships/hyperlink" Target="out/&#12497;&#12527;&#12503;&#12525;2020%20-%20&#25237;&#29699;&#35299;&#26512;%20-%202020-09-15%2023-15-41-08_out.mp4" TargetMode="External"/><Relationship Id="rId2959" Type="http://schemas.openxmlformats.org/officeDocument/2006/relationships/hyperlink" Target="out/&#12497;&#12527;&#12503;&#12525;2020%20-%20&#25237;&#29699;&#35299;&#26512;%20-%202020-09-15%2023-22-58-01_out.mp4" TargetMode="External"/><Relationship Id="rId3705" Type="http://schemas.openxmlformats.org/officeDocument/2006/relationships/hyperlink" Target="out\&#12497;&#12527;&#12503;&#12525;2020%20-%20&#25237;&#29699;&#35299;&#26512;%20-%202020-10-23%2021-54-50-07_out.mp4" TargetMode="External"/><Relationship Id="rId833" Type="http://schemas.openxmlformats.org/officeDocument/2006/relationships/hyperlink" Target="out/&#12497;&#12527;&#12503;&#12525;2020%20-%20&#25237;&#29699;&#35299;&#26512;%20-%202020-08-23%2016-28-07-08_out.mp4" TargetMode="External"/><Relationship Id="rId1116" Type="http://schemas.openxmlformats.org/officeDocument/2006/relationships/hyperlink" Target="result/&#12497;&#12527;&#12503;&#12525;2020%20-%20&#25237;&#29699;&#35299;&#26512;%20-%202020-08-24%2012-07-26-03_ball.txt" TargetMode="External"/><Relationship Id="rId1463" Type="http://schemas.openxmlformats.org/officeDocument/2006/relationships/hyperlink" Target="out/&#12497;&#12527;&#12503;&#12525;2020%20-%20&#25237;&#29699;&#35299;&#26512;%20-%202020-08-24%2012-41-25-03_out.mp4" TargetMode="External"/><Relationship Id="rId1670" Type="http://schemas.openxmlformats.org/officeDocument/2006/relationships/hyperlink" Target="result/&#12497;&#12527;&#12503;&#12525;2020%20-%20&#25237;&#29699;&#35299;&#26512;%20-%202020-08-24%2012-58-52-01_ball.txt" TargetMode="External"/><Relationship Id="rId1768" Type="http://schemas.openxmlformats.org/officeDocument/2006/relationships/hyperlink" Target="result/&#12497;&#12527;&#12503;&#12525;2020%20-%20&#25237;&#29699;&#35299;&#26512;%20-%202020-08-24%2013-07-27-00_ball.txt" TargetMode="External"/><Relationship Id="rId2514" Type="http://schemas.openxmlformats.org/officeDocument/2006/relationships/hyperlink" Target="result/&#12497;&#12527;&#12503;&#12525;2020%20-%20&#25237;&#29699;&#35299;&#26512;%20-%202020-08-29%2015-48-09-05_ball.txt" TargetMode="External"/><Relationship Id="rId2721" Type="http://schemas.openxmlformats.org/officeDocument/2006/relationships/hyperlink" Target="out/&#12497;&#12527;&#12503;&#12525;2020%20-%20&#25237;&#29699;&#35299;&#26512;%20-%202020-08-29%2016-00-15-09_out.mp4" TargetMode="External"/><Relationship Id="rId2819" Type="http://schemas.openxmlformats.org/officeDocument/2006/relationships/hyperlink" Target="out/&#12497;&#12527;&#12503;&#12525;2020%20-%20&#25237;&#29699;&#35299;&#26512;%20-%202020-09-15%2023-12-43-08_out.mp4" TargetMode="External"/><Relationship Id="rId900" Type="http://schemas.openxmlformats.org/officeDocument/2006/relationships/hyperlink" Target="result/&#12497;&#12527;&#12503;&#12525;2020%20-%20&#25237;&#29699;&#35299;&#26512;%20-%202020-08-23%2016-33-27-01_ball.txt" TargetMode="External"/><Relationship Id="rId1323" Type="http://schemas.openxmlformats.org/officeDocument/2006/relationships/hyperlink" Target="out/&#12497;&#12527;&#12503;&#12525;2020%20-%20&#25237;&#29699;&#35299;&#26512;%20-%202020-08-24%2012-28-05-03_out.mp4" TargetMode="External"/><Relationship Id="rId1530" Type="http://schemas.openxmlformats.org/officeDocument/2006/relationships/hyperlink" Target="result/&#12497;&#12527;&#12503;&#12525;2020%20-%20&#25237;&#29699;&#35299;&#26512;%20-%202020-08-24%2012-46-03-03_ball.txt" TargetMode="External"/><Relationship Id="rId1628" Type="http://schemas.openxmlformats.org/officeDocument/2006/relationships/hyperlink" Target="result/&#12497;&#12527;&#12503;&#12525;2020%20-%20&#25237;&#29699;&#35299;&#26512;%20-%202020-08-24%2012-53-43-00_ball.txt" TargetMode="External"/><Relationship Id="rId1975" Type="http://schemas.openxmlformats.org/officeDocument/2006/relationships/hyperlink" Target="out/&#12497;&#12527;&#12503;&#12525;2020%20-%20&#25237;&#29699;&#35299;&#26512;%20-%202020-08-26%2021-30-58-06_out.mp4" TargetMode="External"/><Relationship Id="rId3190" Type="http://schemas.openxmlformats.org/officeDocument/2006/relationships/hyperlink" Target="result/&#12497;&#12527;&#12503;&#12525;2020%20-%20&#25237;&#29699;&#35299;&#26512;%20-%202020-09-28%2022-44-58-07_ball.txt" TargetMode="External"/><Relationship Id="rId1835" Type="http://schemas.openxmlformats.org/officeDocument/2006/relationships/hyperlink" Target="out/&#12497;&#12527;&#12503;&#12525;2020%20-%20&#25237;&#29699;&#35299;&#26512;%20-%202020-08-24%2013-16-19-02_out.mp4" TargetMode="External"/><Relationship Id="rId3050" Type="http://schemas.openxmlformats.org/officeDocument/2006/relationships/hyperlink" Target="result/&#12497;&#12527;&#12503;&#12525;2020%20-%20&#25237;&#29699;&#35299;&#26512;%20-%202020-09-27%2012-14-14-07_ball.txt" TargetMode="External"/><Relationship Id="rId3288" Type="http://schemas.openxmlformats.org/officeDocument/2006/relationships/hyperlink" Target="result/&#12497;&#12527;&#12503;&#12525;2020%20-%20&#25237;&#29699;&#35299;&#26512;%20-%202020-09-28%2022-51-15-06_ball.txt" TargetMode="External"/><Relationship Id="rId3495" Type="http://schemas.openxmlformats.org/officeDocument/2006/relationships/hyperlink" Target="out/&#12497;&#12527;&#12503;&#12525;2020%20-%20&#25237;&#29699;&#35299;&#26512;%20-%202020-10-04%2012-33-15-01_out.mp4" TargetMode="External"/><Relationship Id="rId1902" Type="http://schemas.openxmlformats.org/officeDocument/2006/relationships/hyperlink" Target="result/&#12497;&#12527;&#12503;&#12525;2020%20-%20&#25237;&#29699;&#35299;&#26512;%20-%202020-08-26%2021-15-29-06_ball.txt" TargetMode="External"/><Relationship Id="rId2097" Type="http://schemas.openxmlformats.org/officeDocument/2006/relationships/hyperlink" Target="out/&#12497;&#12527;&#12503;&#12525;2020%20-%20&#25237;&#29699;&#35299;&#26512;%20-%202020-08-27%2018-21-04-07_out.mp4" TargetMode="External"/><Relationship Id="rId3148" Type="http://schemas.openxmlformats.org/officeDocument/2006/relationships/hyperlink" Target="result/&#12497;&#12527;&#12503;&#12525;2020%20-%20&#25237;&#29699;&#35299;&#26512;%20-%202020-09-28%2022-42-08-06_ball.txt" TargetMode="External"/><Relationship Id="rId3355" Type="http://schemas.openxmlformats.org/officeDocument/2006/relationships/hyperlink" Target="out/&#12497;&#12527;&#12503;&#12525;2020%20-%20&#25237;&#29699;&#35299;&#26512;%20-%202020-09-28%2022-56-38-01_out.mp4" TargetMode="External"/><Relationship Id="rId3562" Type="http://schemas.openxmlformats.org/officeDocument/2006/relationships/hyperlink" Target="result/&#12497;&#12527;&#12503;&#12525;2020%20-%20&#25237;&#29699;&#35299;&#26512;%20-%202020-10-04%2012-38-58-05_ball.txt" TargetMode="External"/><Relationship Id="rId276" Type="http://schemas.openxmlformats.org/officeDocument/2006/relationships/hyperlink" Target="result/&#12497;&#12527;&#12503;&#12525;2020%20-%20&#25237;&#29699;&#35299;&#26512;%20-%202020-08-23%2014-19-33-07_ball.txt" TargetMode="External"/><Relationship Id="rId483" Type="http://schemas.openxmlformats.org/officeDocument/2006/relationships/hyperlink" Target="out/&#12497;&#12527;&#12503;&#12525;2020%20-%20&#25237;&#29699;&#35299;&#26512;%20-%202020-08-23%2015-52-13-02_out.mp4" TargetMode="External"/><Relationship Id="rId690" Type="http://schemas.openxmlformats.org/officeDocument/2006/relationships/hyperlink" Target="result/&#12497;&#12527;&#12503;&#12525;2020%20-%20&#25237;&#29699;&#35299;&#26512;%20-%202020-08-23%2016-11-33-06_ball.txt" TargetMode="External"/><Relationship Id="rId2164" Type="http://schemas.openxmlformats.org/officeDocument/2006/relationships/hyperlink" Target="result/&#12497;&#12527;&#12503;&#12525;2020%20-%20&#25237;&#29699;&#35299;&#26512;%20-%202020-08-28%2022-31-31-00_ball.txt" TargetMode="External"/><Relationship Id="rId2371" Type="http://schemas.openxmlformats.org/officeDocument/2006/relationships/hyperlink" Target="out/&#12497;&#12527;&#12503;&#12525;2020%20-%20&#25237;&#29699;&#35299;&#26512;%20-%202020-08-29%2009-46-05-05_out.mp4" TargetMode="External"/><Relationship Id="rId3008" Type="http://schemas.openxmlformats.org/officeDocument/2006/relationships/hyperlink" Target="result/&#12497;&#12527;&#12503;&#12525;2020%20-%20&#25237;&#29699;&#35299;&#26512;%20-%202020-09-27%2012-11-30-06_ball.txt" TargetMode="External"/><Relationship Id="rId3215" Type="http://schemas.openxmlformats.org/officeDocument/2006/relationships/hyperlink" Target="out/&#12497;&#12527;&#12503;&#12525;2020%20-%20&#25237;&#29699;&#35299;&#26512;%20-%202020-09-28%2022-47-36-00_out.mp4" TargetMode="External"/><Relationship Id="rId3422" Type="http://schemas.openxmlformats.org/officeDocument/2006/relationships/hyperlink" Target="result/&#12497;&#12527;&#12503;&#12525;2020%20-%20&#25237;&#29699;&#35299;&#26512;%20-%202020-10-04%2012-26-38-04_ball.txt" TargetMode="External"/><Relationship Id="rId136" Type="http://schemas.openxmlformats.org/officeDocument/2006/relationships/hyperlink" Target="result/&#12497;&#12527;&#12503;&#12525;2020%20-%20&#25237;&#29699;&#35299;&#26512;%20-%202020-08-23%2011-16-20-07_ball.txt" TargetMode="External"/><Relationship Id="rId343" Type="http://schemas.openxmlformats.org/officeDocument/2006/relationships/hyperlink" Target="out/&#12497;&#12527;&#12503;&#12525;2020%20-%20&#25237;&#29699;&#35299;&#26512;%20-%202020-08-23%2014-24-49-02_out.mp4" TargetMode="External"/><Relationship Id="rId550" Type="http://schemas.openxmlformats.org/officeDocument/2006/relationships/hyperlink" Target="result/&#12497;&#12527;&#12503;&#12525;2020%20-%20&#25237;&#29699;&#35299;&#26512;%20-%202020-08-23%2015-56-09-06_ball.txt" TargetMode="External"/><Relationship Id="rId788" Type="http://schemas.openxmlformats.org/officeDocument/2006/relationships/hyperlink" Target="result/&#12497;&#12527;&#12503;&#12525;2020%20-%20&#25237;&#29699;&#35299;&#26512;%20-%202020-08-23%2016-25-48-05_ball.txt" TargetMode="External"/><Relationship Id="rId995" Type="http://schemas.openxmlformats.org/officeDocument/2006/relationships/hyperlink" Target="out/&#12497;&#12527;&#12503;&#12525;2020%20-%20&#25237;&#29699;&#35299;&#26512;%20-%202020-08-24%2012-00-01-00_out.mp4" TargetMode="External"/><Relationship Id="rId1180" Type="http://schemas.openxmlformats.org/officeDocument/2006/relationships/hyperlink" Target="result/&#12497;&#12527;&#12503;&#12525;2020%20-%20&#25237;&#29699;&#35299;&#26512;%20-%202020-08-24%2012-11-18-03_ball.txt" TargetMode="External"/><Relationship Id="rId2024" Type="http://schemas.openxmlformats.org/officeDocument/2006/relationships/hyperlink" Target="result/&#12497;&#12527;&#12503;&#12525;2020%20-%20&#25237;&#29699;&#35299;&#26512;%20-%202020-08-27%2018-16-14-00_ball.txt" TargetMode="External"/><Relationship Id="rId2231" Type="http://schemas.openxmlformats.org/officeDocument/2006/relationships/hyperlink" Target="out/&#12497;&#12527;&#12503;&#12525;2020%20-%20&#25237;&#29699;&#35299;&#26512;%20-%202020-08-28%2022-36-12-04_out.mp4" TargetMode="External"/><Relationship Id="rId2469" Type="http://schemas.openxmlformats.org/officeDocument/2006/relationships/hyperlink" Target="out/&#12497;&#12527;&#12503;&#12525;2020%20-%20&#25237;&#29699;&#35299;&#26512;%20-%202020-08-29%2015-45-22-03_out.mp4" TargetMode="External"/><Relationship Id="rId2676" Type="http://schemas.openxmlformats.org/officeDocument/2006/relationships/hyperlink" Target="result/&#12497;&#12527;&#12503;&#12525;2020%20-%20&#25237;&#29699;&#35299;&#26512;%20-%202020-08-29%2015-57-36-06_ball.txt" TargetMode="External"/><Relationship Id="rId2883" Type="http://schemas.openxmlformats.org/officeDocument/2006/relationships/hyperlink" Target="out/&#12497;&#12527;&#12503;&#12525;2020%20-%20&#25237;&#29699;&#35299;&#26512;%20-%202020-09-15%2023-16-56-08_out.mp4" TargetMode="External"/><Relationship Id="rId203" Type="http://schemas.openxmlformats.org/officeDocument/2006/relationships/hyperlink" Target="out/&#12497;&#12527;&#12503;&#12525;2020%20-%20&#25237;&#29699;&#35299;&#26512;%20-%202020-08-23%2014-06-56-01_out.mp4" TargetMode="External"/><Relationship Id="rId648" Type="http://schemas.openxmlformats.org/officeDocument/2006/relationships/hyperlink" Target="result/&#12497;&#12527;&#12503;&#12525;2020%20-%20&#25237;&#29699;&#35299;&#26512;%20-%202020-08-23%2016-08-46-05_ball.txt" TargetMode="External"/><Relationship Id="rId855" Type="http://schemas.openxmlformats.org/officeDocument/2006/relationships/hyperlink" Target="out/&#12497;&#12527;&#12503;&#12525;2020%20-%20&#25237;&#29699;&#35299;&#26512;%20-%202020-08-23%2016-29-37-09_out.mp4" TargetMode="External"/><Relationship Id="rId1040" Type="http://schemas.openxmlformats.org/officeDocument/2006/relationships/hyperlink" Target="result/&#12497;&#12527;&#12503;&#12525;2020%20-%20&#25237;&#29699;&#35299;&#26512;%20-%202020-08-24%2012-02-12-05_ball.txt" TargetMode="External"/><Relationship Id="rId1278" Type="http://schemas.openxmlformats.org/officeDocument/2006/relationships/hyperlink" Target="result/&#12497;&#12527;&#12503;&#12525;2020%20-%20&#25237;&#29699;&#35299;&#26512;%20-%202020-08-24%2012-24-03-09_ball.txt" TargetMode="External"/><Relationship Id="rId1485" Type="http://schemas.openxmlformats.org/officeDocument/2006/relationships/hyperlink" Target="out/&#12497;&#12527;&#12503;&#12525;2020%20-%20&#25237;&#29699;&#35299;&#26512;%20-%202020-08-24%2012-42-52-04_out.mp4" TargetMode="External"/><Relationship Id="rId1692" Type="http://schemas.openxmlformats.org/officeDocument/2006/relationships/hyperlink" Target="result/&#12497;&#12527;&#12503;&#12525;2020%20-%20&#25237;&#29699;&#35299;&#26512;%20-%202020-08-24%2013-00-20-02_ball.txt" TargetMode="External"/><Relationship Id="rId2329" Type="http://schemas.openxmlformats.org/officeDocument/2006/relationships/hyperlink" Target="out/&#12497;&#12527;&#12503;&#12525;2020%20-%20&#25237;&#29699;&#35299;&#26512;%20-%202020-08-29%2009-42-48-03_out.mp4" TargetMode="External"/><Relationship Id="rId2536" Type="http://schemas.openxmlformats.org/officeDocument/2006/relationships/hyperlink" Target="result/&#12497;&#12527;&#12503;&#12525;2020%20-%20&#25237;&#29699;&#35299;&#26512;%20-%202020-08-29%2015-49-13-06_ball.txt" TargetMode="External"/><Relationship Id="rId2743" Type="http://schemas.openxmlformats.org/officeDocument/2006/relationships/hyperlink" Target="out/&#12497;&#12527;&#12503;&#12525;2020%20-%20&#25237;&#29699;&#35299;&#26512;%20-%202020-08-29%2016-06-51-00_out.mp4" TargetMode="External"/><Relationship Id="rId410" Type="http://schemas.openxmlformats.org/officeDocument/2006/relationships/hyperlink" Target="result/&#12497;&#12527;&#12503;&#12525;2020%20-%20&#25237;&#29699;&#35299;&#26512;%20-%202020-08-23%2015-47-01-05_ball.txt" TargetMode="External"/><Relationship Id="rId508" Type="http://schemas.openxmlformats.org/officeDocument/2006/relationships/hyperlink" Target="result/&#12497;&#12527;&#12503;&#12525;2020%20-%20&#25237;&#29699;&#35299;&#26512;%20-%202020-08-23%2015-53-39-04_ball.txt" TargetMode="External"/><Relationship Id="rId715" Type="http://schemas.openxmlformats.org/officeDocument/2006/relationships/hyperlink" Target="out/&#12497;&#12527;&#12503;&#12525;2020%20-%20&#25237;&#29699;&#35299;&#26512;%20-%202020-08-23%2016-12-41-09_out.mp4" TargetMode="External"/><Relationship Id="rId922" Type="http://schemas.openxmlformats.org/officeDocument/2006/relationships/hyperlink" Target="result/&#12497;&#12527;&#12503;&#12525;2020%20-%20&#25237;&#29699;&#35299;&#26512;%20-%202020-08-24%2011-22-14-03_ball.txt" TargetMode="External"/><Relationship Id="rId1138" Type="http://schemas.openxmlformats.org/officeDocument/2006/relationships/hyperlink" Target="result/&#12497;&#12527;&#12503;&#12525;2020%20-%20&#25237;&#29699;&#35299;&#26512;%20-%202020-08-24%2012-08-41-04_ball.txt" TargetMode="External"/><Relationship Id="rId1345" Type="http://schemas.openxmlformats.org/officeDocument/2006/relationships/hyperlink" Target="out/&#12497;&#12527;&#12503;&#12525;2020%20-%20&#25237;&#29699;&#35299;&#26512;%20-%202020-08-24%2012-32-08-04_out.mp4" TargetMode="External"/><Relationship Id="rId1552" Type="http://schemas.openxmlformats.org/officeDocument/2006/relationships/hyperlink" Target="result/&#12497;&#12527;&#12503;&#12525;2020%20-%20&#25237;&#29699;&#35299;&#26512;%20-%202020-08-24%2012-46-03-18_ball.txt" TargetMode="External"/><Relationship Id="rId1997" Type="http://schemas.openxmlformats.org/officeDocument/2006/relationships/hyperlink" Target="out/&#12497;&#12527;&#12503;&#12525;2020%20-%20&#25237;&#29699;&#35299;&#26512;%20-%202020-08-26%2021-35-18-07_out.mp4" TargetMode="External"/><Relationship Id="rId2603" Type="http://schemas.openxmlformats.org/officeDocument/2006/relationships/hyperlink" Target="out/&#12497;&#12527;&#12503;&#12525;2020%20-%20&#25237;&#29699;&#35299;&#26512;%20-%202020-08-29%2015-53-40-00_out.mp4" TargetMode="External"/><Relationship Id="rId2950" Type="http://schemas.openxmlformats.org/officeDocument/2006/relationships/hyperlink" Target="result/&#12497;&#12527;&#12503;&#12525;2020%20-%20&#25237;&#29699;&#35299;&#26512;%20-%202020-09-15%2023-21-40-10_ball.txt" TargetMode="External"/><Relationship Id="rId1205" Type="http://schemas.openxmlformats.org/officeDocument/2006/relationships/hyperlink" Target="out/&#12497;&#12527;&#12503;&#12525;2020%20-%20&#25237;&#29699;&#35299;&#26512;%20-%202020-08-24%2012-12-56-03_out.mp4" TargetMode="External"/><Relationship Id="rId1857" Type="http://schemas.openxmlformats.org/officeDocument/2006/relationships/hyperlink" Target="out/&#12497;&#12527;&#12503;&#12525;2020%20-%20&#25237;&#29699;&#35299;&#26512;%20-%202020-08-24%2013-17-56-04_out.mp4" TargetMode="External"/><Relationship Id="rId2810" Type="http://schemas.openxmlformats.org/officeDocument/2006/relationships/hyperlink" Target="result/&#12497;&#12527;&#12503;&#12525;2020%20-%20&#25237;&#29699;&#35299;&#26512;%20-%202020-09-15%2023-12-43-03_ball.txt" TargetMode="External"/><Relationship Id="rId2908" Type="http://schemas.openxmlformats.org/officeDocument/2006/relationships/hyperlink" Target="result/&#12497;&#12527;&#12503;&#12525;2020%20-%20&#25237;&#29699;&#35299;&#26512;%20-%202020-09-15%2023-18-54-10_ball.txt" TargetMode="External"/><Relationship Id="rId51" Type="http://schemas.openxmlformats.org/officeDocument/2006/relationships/hyperlink" Target="out/&#12497;&#12527;&#12503;&#12525;2020%20-%20&#25237;&#29699;&#35299;&#26512;%20-%202020-08-23%2011-11-35-05_out.mp4" TargetMode="External"/><Relationship Id="rId1412" Type="http://schemas.openxmlformats.org/officeDocument/2006/relationships/hyperlink" Target="result/&#12497;&#12527;&#12503;&#12525;2020%20-%20&#25237;&#29699;&#35299;&#26512;%20-%202020-08-24%2012-36-56-07_ball.txt" TargetMode="External"/><Relationship Id="rId1717" Type="http://schemas.openxmlformats.org/officeDocument/2006/relationships/hyperlink" Target="out/&#12497;&#12527;&#12503;&#12525;2020%20-%20&#25237;&#29699;&#35299;&#26512;%20-%202020-08-24%2013-02-04-06_out.mp4" TargetMode="External"/><Relationship Id="rId1924" Type="http://schemas.openxmlformats.org/officeDocument/2006/relationships/hyperlink" Target="result/&#12497;&#12527;&#12503;&#12525;2020%20-%20&#25237;&#29699;&#35299;&#26512;%20-%202020-08-26%2021-19-02-00_ball.txt" TargetMode="External"/><Relationship Id="rId3072" Type="http://schemas.openxmlformats.org/officeDocument/2006/relationships/hyperlink" Target="result/&#12497;&#12527;&#12503;&#12525;2020%20-%20&#25237;&#29699;&#35299;&#26512;%20-%202020-09-27%2012-15-46-08_ball.txt" TargetMode="External"/><Relationship Id="rId3377" Type="http://schemas.openxmlformats.org/officeDocument/2006/relationships/hyperlink" Target="out/&#12497;&#12527;&#12503;&#12525;2020%20-%20&#25237;&#29699;&#35299;&#26512;%20-%202020-10-04%2012-22-49-02_out.mp4" TargetMode="External"/><Relationship Id="rId298" Type="http://schemas.openxmlformats.org/officeDocument/2006/relationships/hyperlink" Target="result/&#12497;&#12527;&#12503;&#12525;2020%20-%20&#25237;&#29699;&#35299;&#26512;%20-%202020-08-23%2014-21-04-08_ball.txt" TargetMode="External"/><Relationship Id="rId3584" Type="http://schemas.openxmlformats.org/officeDocument/2006/relationships/hyperlink" Target="result/&#12497;&#12527;&#12503;&#12525;2020%20-%20&#25237;&#29699;&#35299;&#26512;%20-%202020-10-23%2021-40-21-06_ball.txt" TargetMode="External"/><Relationship Id="rId158" Type="http://schemas.openxmlformats.org/officeDocument/2006/relationships/hyperlink" Target="result/&#12497;&#12527;&#12503;&#12525;2020%20-%20&#25237;&#29699;&#35299;&#26512;%20-%202020-08-23%2014-03-42-08_ball.txt" TargetMode="External"/><Relationship Id="rId2186" Type="http://schemas.openxmlformats.org/officeDocument/2006/relationships/hyperlink" Target="result/&#12497;&#12527;&#12503;&#12525;2020%20-%20&#25237;&#29699;&#35299;&#26512;%20-%202020-08-28%2022-33-04-01_ball.txt" TargetMode="External"/><Relationship Id="rId2393" Type="http://schemas.openxmlformats.org/officeDocument/2006/relationships/hyperlink" Target="out/&#12497;&#12527;&#12503;&#12525;2020%20-%20&#25237;&#29699;&#35299;&#26512;%20-%202020-08-29%2009-48-04-06_out.mp4" TargetMode="External"/><Relationship Id="rId2698" Type="http://schemas.openxmlformats.org/officeDocument/2006/relationships/hyperlink" Target="result/&#12497;&#12527;&#12503;&#12525;2020%20-%20&#25237;&#29699;&#35299;&#26512;%20-%202020-08-29%2015-58-43-07_ball.txt" TargetMode="External"/><Relationship Id="rId3237" Type="http://schemas.openxmlformats.org/officeDocument/2006/relationships/hyperlink" Target="out/&#12497;&#12527;&#12503;&#12525;2020%20-%20&#25237;&#29699;&#35299;&#26512;%20-%202020-09-28%2022-48-45-01_out.mp4" TargetMode="External"/><Relationship Id="rId3444" Type="http://schemas.openxmlformats.org/officeDocument/2006/relationships/hyperlink" Target="result/&#12497;&#12527;&#12503;&#12525;2020%20-%20&#25237;&#29699;&#35299;&#26512;%20-%202020-10-04%2012-27-46-05_ball.txt" TargetMode="External"/><Relationship Id="rId3651" Type="http://schemas.openxmlformats.org/officeDocument/2006/relationships/hyperlink" Target="out\&#12497;&#12527;&#12503;&#12525;2020%20-%20&#25237;&#29699;&#35299;&#26512;%20-%202020-10-23%2021-47-23-00_out.mp4" TargetMode="External"/><Relationship Id="rId365" Type="http://schemas.openxmlformats.org/officeDocument/2006/relationships/hyperlink" Target="out/&#12497;&#12527;&#12503;&#12525;2020%20-%20&#25237;&#29699;&#35299;&#26512;%20-%202020-08-23%2014-25-58-03_out.mp4" TargetMode="External"/><Relationship Id="rId572" Type="http://schemas.openxmlformats.org/officeDocument/2006/relationships/hyperlink" Target="result/&#12497;&#12527;&#12503;&#12525;2020%20-%20&#25237;&#29699;&#35299;&#26512;%20-%202020-08-23%2016-03-31-07_ball.txt" TargetMode="External"/><Relationship Id="rId2046" Type="http://schemas.openxmlformats.org/officeDocument/2006/relationships/hyperlink" Target="result/&#12497;&#12527;&#12503;&#12525;2020%20-%20&#25237;&#29699;&#35299;&#26512;%20-%202020-08-27%2018-17-46-01_ball.txt" TargetMode="External"/><Relationship Id="rId2253" Type="http://schemas.openxmlformats.org/officeDocument/2006/relationships/hyperlink" Target="out/&#12497;&#12527;&#12503;&#12525;2020%20-%20&#25237;&#29699;&#35299;&#26512;%20-%202020-08-28%2022-37-55-05_out.mp4" TargetMode="External"/><Relationship Id="rId2460" Type="http://schemas.openxmlformats.org/officeDocument/2006/relationships/hyperlink" Target="result/&#12497;&#12527;&#12503;&#12525;2020%20-%20&#25237;&#29699;&#35299;&#26512;%20-%202020-08-29%2015-44-12-09_ball.txt" TargetMode="External"/><Relationship Id="rId3304" Type="http://schemas.openxmlformats.org/officeDocument/2006/relationships/hyperlink" Target="result/&#12497;&#12527;&#12503;&#12525;2020%20-%20&#25237;&#29699;&#35299;&#26512;%20-%202020-09-28%2022-52-46-04_ball.txt" TargetMode="External"/><Relationship Id="rId3511" Type="http://schemas.openxmlformats.org/officeDocument/2006/relationships/hyperlink" Target="out/&#12497;&#12527;&#12503;&#12525;2020%20-%20&#25237;&#29699;&#35299;&#26512;%20-%202020-10-04%2012-33-15-09_out.mp4" TargetMode="External"/><Relationship Id="rId225" Type="http://schemas.openxmlformats.org/officeDocument/2006/relationships/hyperlink" Target="out/&#12497;&#12527;&#12503;&#12525;2020%20-%20&#25237;&#29699;&#35299;&#26512;%20-%202020-08-23%2014-08-02-02_out.mp4" TargetMode="External"/><Relationship Id="rId432" Type="http://schemas.openxmlformats.org/officeDocument/2006/relationships/hyperlink" Target="result/&#12497;&#12527;&#12503;&#12525;2020%20-%20&#25237;&#29699;&#35299;&#26512;%20-%202020-08-23%2015-48-07-06_ball.txt" TargetMode="External"/><Relationship Id="rId877" Type="http://schemas.openxmlformats.org/officeDocument/2006/relationships/hyperlink" Target="out/&#12497;&#12527;&#12503;&#12525;2020%20-%20&#25237;&#29699;&#35299;&#26512;%20-%202020-08-23%2016-32-07-00_out.mp4" TargetMode="External"/><Relationship Id="rId1062" Type="http://schemas.openxmlformats.org/officeDocument/2006/relationships/hyperlink" Target="result/&#12497;&#12527;&#12503;&#12525;2020%20-%20&#25237;&#29699;&#35299;&#26512;%20-%202020-08-24%2012-03-33-06_ball.txt" TargetMode="External"/><Relationship Id="rId2113" Type="http://schemas.openxmlformats.org/officeDocument/2006/relationships/hyperlink" Target="out/&#12497;&#12527;&#12503;&#12525;2020%20-%20&#25237;&#29699;&#35299;&#26512;%20-%202020-08-27%2018-22-42-05_out.mp4" TargetMode="External"/><Relationship Id="rId2320" Type="http://schemas.openxmlformats.org/officeDocument/2006/relationships/hyperlink" Target="result/&#12497;&#12527;&#12503;&#12525;2020%20-%20&#25237;&#29699;&#35299;&#26512;%20-%202020-08-29%2009-41-06-08_ball.txt" TargetMode="External"/><Relationship Id="rId2558" Type="http://schemas.openxmlformats.org/officeDocument/2006/relationships/hyperlink" Target="result/&#12497;&#12527;&#12503;&#12525;2020%20-%20&#25237;&#29699;&#35299;&#26512;%20-%202020-08-29%2015-50-19-07_ball.txt" TargetMode="External"/><Relationship Id="rId2765" Type="http://schemas.openxmlformats.org/officeDocument/2006/relationships/hyperlink" Target="out/&#12497;&#12527;&#12503;&#12525;2020%20-%20&#25237;&#29699;&#35299;&#26512;%20-%202020-09-08%2023-37-52-01_out.mp4" TargetMode="External"/><Relationship Id="rId2972" Type="http://schemas.openxmlformats.org/officeDocument/2006/relationships/hyperlink" Target="result/&#12497;&#12527;&#12503;&#12525;2020%20-%20&#25237;&#29699;&#35299;&#26512;%20-%202020-09-15%2023-22-58-07_ball.txt" TargetMode="External"/><Relationship Id="rId3609" Type="http://schemas.openxmlformats.org/officeDocument/2006/relationships/hyperlink" Target="out/&#12497;&#12527;&#12503;&#12525;2020%20-%20&#25237;&#29699;&#35299;&#26512;%20-%202020-10-23%2021-41-59-09_out.mp4" TargetMode="External"/><Relationship Id="rId737" Type="http://schemas.openxmlformats.org/officeDocument/2006/relationships/hyperlink" Target="out/&#12497;&#12527;&#12503;&#12525;2020%20-%20&#25237;&#29699;&#35299;&#26512;%20-%202020-08-23%2016-15-07-00_out.mp4" TargetMode="External"/><Relationship Id="rId944" Type="http://schemas.openxmlformats.org/officeDocument/2006/relationships/hyperlink" Target="result/&#12497;&#12527;&#12503;&#12525;2020%20-%20&#25237;&#29699;&#35299;&#26512;%20-%202020-08-24%2011-23-23-04_ball.txt" TargetMode="External"/><Relationship Id="rId1367" Type="http://schemas.openxmlformats.org/officeDocument/2006/relationships/hyperlink" Target="out/&#12497;&#12527;&#12503;&#12525;2020%20-%20&#25237;&#29699;&#35299;&#26512;%20-%202020-08-24%2012-33-48-05_out.mp4" TargetMode="External"/><Relationship Id="rId1574" Type="http://schemas.openxmlformats.org/officeDocument/2006/relationships/hyperlink" Target="result/&#12497;&#12527;&#12503;&#12525;2020%20-%20&#25237;&#29699;&#35299;&#26512;%20-%202020-08-24%2012-49-17-00_ball.txt" TargetMode="External"/><Relationship Id="rId1781" Type="http://schemas.openxmlformats.org/officeDocument/2006/relationships/hyperlink" Target="out/&#12497;&#12527;&#12503;&#12525;2020%20-%20&#25237;&#29699;&#35299;&#26512;%20-%202020-08-24%2013-07-27-07_out.mp4" TargetMode="External"/><Relationship Id="rId2418" Type="http://schemas.openxmlformats.org/officeDocument/2006/relationships/hyperlink" Target="result/&#12497;&#12527;&#12503;&#12525;2020%20-%20&#25237;&#29699;&#35299;&#26512;%20-%202020-08-29%2009-49-52-08_ball.txt" TargetMode="External"/><Relationship Id="rId2625" Type="http://schemas.openxmlformats.org/officeDocument/2006/relationships/hyperlink" Target="out/&#12497;&#12527;&#12503;&#12525;2020%20-%20&#25237;&#29699;&#35299;&#26512;%20-%202020-08-29%2015-55-24-01_out.mp4" TargetMode="External"/><Relationship Id="rId2832" Type="http://schemas.openxmlformats.org/officeDocument/2006/relationships/hyperlink" Target="result/&#12497;&#12527;&#12503;&#12525;2020%20-%20&#25237;&#29699;&#35299;&#26512;%20-%202020-09-15%2023-13-52-03_ball.txt" TargetMode="External"/><Relationship Id="rId73" Type="http://schemas.openxmlformats.org/officeDocument/2006/relationships/hyperlink" Target="out/&#12497;&#12527;&#12503;&#12525;2020%20-%20&#25237;&#29699;&#35299;&#26512;%20-%202020-08-23%2011-12-45-06_out.mp4" TargetMode="External"/><Relationship Id="rId804" Type="http://schemas.openxmlformats.org/officeDocument/2006/relationships/hyperlink" Target="result/&#12497;&#12527;&#12503;&#12525;2020%20-%20&#25237;&#29699;&#35299;&#26512;%20-%202020-08-23%2016-26-58-03_ball.txt" TargetMode="External"/><Relationship Id="rId1227" Type="http://schemas.openxmlformats.org/officeDocument/2006/relationships/hyperlink" Target="out/&#12497;&#12527;&#12503;&#12525;2020%20-%20&#25237;&#29699;&#35299;&#26512;%20-%202020-08-24%2012-21-33-04_out.mp4" TargetMode="External"/><Relationship Id="rId1434" Type="http://schemas.openxmlformats.org/officeDocument/2006/relationships/hyperlink" Target="result/&#12497;&#12527;&#12503;&#12525;2020%20-%20&#25237;&#29699;&#35299;&#26512;%20-%202020-08-24%2012-38-24-08_ball.txt" TargetMode="External"/><Relationship Id="rId1641" Type="http://schemas.openxmlformats.org/officeDocument/2006/relationships/hyperlink" Target="out/&#12497;&#12527;&#12503;&#12525;2020%20-%20&#25237;&#29699;&#35299;&#26512;%20-%202020-08-24%2012-53-43-07_out.mp4" TargetMode="External"/><Relationship Id="rId1879" Type="http://schemas.openxmlformats.org/officeDocument/2006/relationships/hyperlink" Target="out/&#12497;&#12527;&#12503;&#12525;2020%20-%20&#25237;&#29699;&#35299;&#26512;%20-%202020-08-24%2013-20-06-05_out.mp4" TargetMode="External"/><Relationship Id="rId3094" Type="http://schemas.openxmlformats.org/officeDocument/2006/relationships/hyperlink" Target="result/&#12497;&#12527;&#12503;&#12525;2020%20-%20&#25237;&#29699;&#35299;&#26512;%20-%202020-09-27%2012-16-50-09_ball.txt" TargetMode="External"/><Relationship Id="rId1501" Type="http://schemas.openxmlformats.org/officeDocument/2006/relationships/hyperlink" Target="out/&#12497;&#12527;&#12503;&#12525;2020%20-%20&#25237;&#29699;&#35299;&#26512;%20-%202020-08-24%2012-44-26-02_out.mp4" TargetMode="External"/><Relationship Id="rId1739" Type="http://schemas.openxmlformats.org/officeDocument/2006/relationships/hyperlink" Target="out/&#12497;&#12527;&#12503;&#12525;2020%20-%20&#25237;&#29699;&#35299;&#26512;%20-%202020-08-24%2013-03-51-07_out.mp4" TargetMode="External"/><Relationship Id="rId1946" Type="http://schemas.openxmlformats.org/officeDocument/2006/relationships/hyperlink" Target="result/&#12497;&#12527;&#12503;&#12525;2020%20-%20&#25237;&#29699;&#35299;&#26512;%20-%202020-08-26%2021-20-35-01_ball.txt" TargetMode="External"/><Relationship Id="rId3399" Type="http://schemas.openxmlformats.org/officeDocument/2006/relationships/hyperlink" Target="out/&#12497;&#12527;&#12503;&#12525;2020%20-%20&#25237;&#29699;&#35299;&#26512;%20-%202020-10-04%2012-24-00-03_out.mp4" TargetMode="External"/><Relationship Id="rId1806" Type="http://schemas.openxmlformats.org/officeDocument/2006/relationships/hyperlink" Target="result/&#12497;&#12527;&#12503;&#12525;2020%20-%20&#25237;&#29699;&#35299;&#26512;%20-%202020-08-24%2013-09-18-10_ball.txt" TargetMode="External"/><Relationship Id="rId3161" Type="http://schemas.openxmlformats.org/officeDocument/2006/relationships/hyperlink" Target="out/&#12497;&#12527;&#12503;&#12525;2020%20-%20&#25237;&#29699;&#35299;&#26512;%20-%202020-09-28%2022-43-20-03_out.mp4" TargetMode="External"/><Relationship Id="rId3259" Type="http://schemas.openxmlformats.org/officeDocument/2006/relationships/hyperlink" Target="out/&#12497;&#12527;&#12503;&#12525;2020%20-%20&#25237;&#29699;&#35299;&#26512;%20-%202020-09-28%2022-50-09-02_out.mp4" TargetMode="External"/><Relationship Id="rId3466" Type="http://schemas.openxmlformats.org/officeDocument/2006/relationships/hyperlink" Target="result/&#12497;&#12527;&#12503;&#12525;2020%20-%20&#25237;&#29699;&#35299;&#26512;%20-%202020-10-04%2012-29-40-06_ball.txt" TargetMode="External"/><Relationship Id="rId387" Type="http://schemas.openxmlformats.org/officeDocument/2006/relationships/hyperlink" Target="out/&#12497;&#12527;&#12503;&#12525;2020%20-%20&#25237;&#29699;&#35299;&#26512;%20-%202020-08-23%2014-27-07-04_out.mp4" TargetMode="External"/><Relationship Id="rId594" Type="http://schemas.openxmlformats.org/officeDocument/2006/relationships/hyperlink" Target="result/&#12497;&#12527;&#12503;&#12525;2020%20-%20&#25237;&#29699;&#35299;&#26512;%20-%202020-08-23%2016-04-57-08_ball.txt" TargetMode="External"/><Relationship Id="rId2068" Type="http://schemas.openxmlformats.org/officeDocument/2006/relationships/hyperlink" Target="result/&#12497;&#12527;&#12503;&#12525;2020%20-%20&#25237;&#29699;&#35299;&#26512;%20-%202020-08-27%2018-19-19-02_ball.txt" TargetMode="External"/><Relationship Id="rId2275" Type="http://schemas.openxmlformats.org/officeDocument/2006/relationships/hyperlink" Target="out/&#12497;&#12527;&#12503;&#12525;2020%20-%20&#25237;&#29699;&#35299;&#26512;%20-%202020-08-29%2009-37-40-06_out.mp4" TargetMode="External"/><Relationship Id="rId3021" Type="http://schemas.openxmlformats.org/officeDocument/2006/relationships/hyperlink" Target="out/&#12497;&#12527;&#12503;&#12525;2020%20-%20&#25237;&#29699;&#35299;&#26512;%20-%202020-09-27%2012-13-07-03_out.mp4" TargetMode="External"/><Relationship Id="rId3119" Type="http://schemas.openxmlformats.org/officeDocument/2006/relationships/hyperlink" Target="out/&#12497;&#12527;&#12503;&#12525;2020%20-%20&#25237;&#29699;&#35299;&#26512;%20-%202020-09-27%2012-19-42-02_out.mp4" TargetMode="External"/><Relationship Id="rId3326" Type="http://schemas.openxmlformats.org/officeDocument/2006/relationships/hyperlink" Target="result/&#12497;&#12527;&#12503;&#12525;2020%20-%20&#25237;&#29699;&#35299;&#26512;%20-%202020-09-28%2022-53-54-05_ball.txt" TargetMode="External"/><Relationship Id="rId3673" Type="http://schemas.openxmlformats.org/officeDocument/2006/relationships/hyperlink" Target="out\&#12497;&#12527;&#12503;&#12525;2020%20-%20&#25237;&#29699;&#35299;&#26512;%20-%202020-10-23%2021-49-13-01_out.mp4" TargetMode="External"/><Relationship Id="rId247" Type="http://schemas.openxmlformats.org/officeDocument/2006/relationships/hyperlink" Target="out/&#12497;&#12527;&#12503;&#12525;2020%20-%20&#25237;&#29699;&#35299;&#26512;%20-%202020-08-23%2014-18-29-03_out.mp4" TargetMode="External"/><Relationship Id="rId899" Type="http://schemas.openxmlformats.org/officeDocument/2006/relationships/hyperlink" Target="out/&#12497;&#12527;&#12503;&#12525;2020%20-%20&#25237;&#29699;&#35299;&#26512;%20-%202020-08-23%2016-33-27-01_out.mp4" TargetMode="External"/><Relationship Id="rId1084" Type="http://schemas.openxmlformats.org/officeDocument/2006/relationships/hyperlink" Target="result/&#12497;&#12527;&#12503;&#12525;2020%20-%20&#25237;&#29699;&#35299;&#26512;%20-%202020-08-24%2012-04-51-07_ball.txt" TargetMode="External"/><Relationship Id="rId2482" Type="http://schemas.openxmlformats.org/officeDocument/2006/relationships/hyperlink" Target="result/&#12497;&#12527;&#12503;&#12525;2020%20-%20&#25237;&#29699;&#35299;&#26512;%20-%202020-08-29%2015-45-22-09_ball.txt" TargetMode="External"/><Relationship Id="rId2787" Type="http://schemas.openxmlformats.org/officeDocument/2006/relationships/hyperlink" Target="out/&#12497;&#12527;&#12503;&#12525;2020%20-%20&#25237;&#29699;&#35299;&#26512;%20-%202020-09-08%2023-39-02-02_out.mp4" TargetMode="External"/><Relationship Id="rId3533" Type="http://schemas.openxmlformats.org/officeDocument/2006/relationships/hyperlink" Target="out/&#12497;&#12527;&#12503;&#12525;2020%20-%20&#25237;&#29699;&#35299;&#26512;%20-%202020-10-04%2012-37-58-00_out.mp4" TargetMode="External"/><Relationship Id="rId107" Type="http://schemas.openxmlformats.org/officeDocument/2006/relationships/hyperlink" Target="out/&#12497;&#12527;&#12503;&#12525;2020%20-%20&#25237;&#29699;&#35299;&#26512;%20-%202020-08-23%2011-15-09-03_out.mp4" TargetMode="External"/><Relationship Id="rId454" Type="http://schemas.openxmlformats.org/officeDocument/2006/relationships/hyperlink" Target="result/&#12497;&#12527;&#12503;&#12525;2020%20-%20&#25237;&#29699;&#35299;&#26512;%20-%202020-08-23%2015-49-19-07_ball.txt" TargetMode="External"/><Relationship Id="rId661" Type="http://schemas.openxmlformats.org/officeDocument/2006/relationships/hyperlink" Target="out/&#12497;&#12527;&#12503;&#12525;2020%20-%20&#25237;&#29699;&#35299;&#26512;%20-%202020-08-23%2016-09-58-02_out.mp4" TargetMode="External"/><Relationship Id="rId759" Type="http://schemas.openxmlformats.org/officeDocument/2006/relationships/hyperlink" Target="out/&#12497;&#12527;&#12503;&#12525;2020%20-%20&#25237;&#29699;&#35299;&#26512;%20-%202020-08-23%2016-24-41-01_out.mp4" TargetMode="External"/><Relationship Id="rId966" Type="http://schemas.openxmlformats.org/officeDocument/2006/relationships/hyperlink" Target="result/&#12497;&#12527;&#12503;&#12525;2020%20-%20&#25237;&#29699;&#35299;&#26512;%20-%202020-08-24%2011-24-36-05_ball.txt" TargetMode="External"/><Relationship Id="rId1291" Type="http://schemas.openxmlformats.org/officeDocument/2006/relationships/hyperlink" Target="out/&#12497;&#12527;&#12503;&#12525;2020%20-%20&#25237;&#29699;&#35299;&#26512;%20-%202020-08-24%2012-25-33-06_out.mp4" TargetMode="External"/><Relationship Id="rId1389" Type="http://schemas.openxmlformats.org/officeDocument/2006/relationships/hyperlink" Target="out/&#12497;&#12527;&#12503;&#12525;2020%20-%20&#25237;&#29699;&#35299;&#26512;%20-%202020-08-24%2012-35-33-06_out.mp4" TargetMode="External"/><Relationship Id="rId1596" Type="http://schemas.openxmlformats.org/officeDocument/2006/relationships/hyperlink" Target="result/&#12497;&#12527;&#12503;&#12525;2020%20-%20&#25237;&#29699;&#35299;&#26512;%20-%202020-08-24%2012-50-30-04_ball.txt" TargetMode="External"/><Relationship Id="rId2135" Type="http://schemas.openxmlformats.org/officeDocument/2006/relationships/hyperlink" Target="out/&#12497;&#12527;&#12503;&#12525;2020%20-%20&#25237;&#29699;&#35299;&#26512;%20-%202020-08-27%2018-24-30-06_out.mp4" TargetMode="External"/><Relationship Id="rId2342" Type="http://schemas.openxmlformats.org/officeDocument/2006/relationships/hyperlink" Target="result/&#12497;&#12527;&#12503;&#12525;2020%20-%20&#25237;&#29699;&#35299;&#26512;%20-%202020-08-29%2009-44-23-00_ball.txt" TargetMode="External"/><Relationship Id="rId2647" Type="http://schemas.openxmlformats.org/officeDocument/2006/relationships/hyperlink" Target="out/&#12497;&#12527;&#12503;&#12525;2020%20-%20&#25237;&#29699;&#35299;&#26512;%20-%202020-08-29%2015-56-35-02_out.mp4" TargetMode="External"/><Relationship Id="rId2994" Type="http://schemas.openxmlformats.org/officeDocument/2006/relationships/hyperlink" Target="result/&#12497;&#12527;&#12503;&#12525;2020%20-%20&#25237;&#29699;&#35299;&#26512;%20-%202020-09-27%2012-10-22-09_ball.txt" TargetMode="External"/><Relationship Id="rId3600" Type="http://schemas.openxmlformats.org/officeDocument/2006/relationships/hyperlink" Target="result/&#12497;&#12527;&#12503;&#12525;2020%20-%20&#25237;&#29699;&#35299;&#26512;%20-%202020-10-23%2021-41-59-04_ball.txt" TargetMode="External"/><Relationship Id="rId314" Type="http://schemas.openxmlformats.org/officeDocument/2006/relationships/hyperlink" Target="result/&#12497;&#12527;&#12503;&#12525;2020%20-%20&#25237;&#29699;&#35299;&#26512;%20-%202020-08-23%2014-22-38-06_ball.txt" TargetMode="External"/><Relationship Id="rId521" Type="http://schemas.openxmlformats.org/officeDocument/2006/relationships/hyperlink" Target="out/&#12497;&#12527;&#12503;&#12525;2020%20-%20&#25237;&#29699;&#35299;&#26512;%20-%202020-08-23%2015-54-48-01_out.mp4" TargetMode="External"/><Relationship Id="rId619" Type="http://schemas.openxmlformats.org/officeDocument/2006/relationships/hyperlink" Target="out/&#12497;&#12527;&#12503;&#12525;2020%20-%20&#25237;&#29699;&#35299;&#26512;%20-%202020-08-23%2016-07-35-01_out.mp4" TargetMode="External"/><Relationship Id="rId1151" Type="http://schemas.openxmlformats.org/officeDocument/2006/relationships/hyperlink" Target="out/&#12497;&#12527;&#12503;&#12525;2020%20-%20&#25237;&#29699;&#35299;&#26512;%20-%202020-08-24%2012-08-41-13_out.mp4" TargetMode="External"/><Relationship Id="rId1249" Type="http://schemas.openxmlformats.org/officeDocument/2006/relationships/hyperlink" Target="out/&#12497;&#12527;&#12503;&#12525;2020%20-%20&#25237;&#29699;&#35299;&#26512;%20-%202020-08-24%2012-22-44-05_out.mp4" TargetMode="External"/><Relationship Id="rId2202" Type="http://schemas.openxmlformats.org/officeDocument/2006/relationships/hyperlink" Target="result/&#12497;&#12527;&#12503;&#12525;2020%20-%20&#25237;&#29699;&#35299;&#26512;%20-%202020-08-28%2022-33-04-09_ball.txt" TargetMode="External"/><Relationship Id="rId2854" Type="http://schemas.openxmlformats.org/officeDocument/2006/relationships/hyperlink" Target="result/&#12497;&#12527;&#12503;&#12525;2020%20-%20&#25237;&#29699;&#35299;&#26512;%20-%202020-09-15%2023-15-41-04_ball.txt" TargetMode="External"/><Relationship Id="rId95" Type="http://schemas.openxmlformats.org/officeDocument/2006/relationships/hyperlink" Target="out/&#12497;&#12527;&#12503;&#12525;2020%20-%20&#25237;&#29699;&#35299;&#26512;%20-%202020-08-23%2011-13-59-07_out.mp4" TargetMode="External"/><Relationship Id="rId826" Type="http://schemas.openxmlformats.org/officeDocument/2006/relationships/hyperlink" Target="result/&#12497;&#12527;&#12503;&#12525;2020%20-%20&#25237;&#29699;&#35299;&#26512;%20-%202020-08-23%2016-28-07-04_ball.txt" TargetMode="External"/><Relationship Id="rId1011" Type="http://schemas.openxmlformats.org/officeDocument/2006/relationships/hyperlink" Target="out/&#12497;&#12527;&#12503;&#12525;2020%20-%20&#25237;&#29699;&#35299;&#26512;%20-%202020-08-24%2012-01-04-00_out.mp4" TargetMode="External"/><Relationship Id="rId1109" Type="http://schemas.openxmlformats.org/officeDocument/2006/relationships/hyperlink" Target="out/&#12497;&#12527;&#12503;&#12525;2020%20-%20&#25237;&#29699;&#35299;&#26512;%20-%202020-08-24%2012-07-26-00_out.mp4" TargetMode="External"/><Relationship Id="rId1456" Type="http://schemas.openxmlformats.org/officeDocument/2006/relationships/hyperlink" Target="result/&#12497;&#12527;&#12503;&#12525;2020%20-%20&#25237;&#29699;&#35299;&#26512;%20-%202020-08-24%2012-39-57-09_ball.txt" TargetMode="External"/><Relationship Id="rId1663" Type="http://schemas.openxmlformats.org/officeDocument/2006/relationships/hyperlink" Target="out/&#12497;&#12527;&#12503;&#12525;2020%20-%20&#25237;&#29699;&#35299;&#26512;%20-%202020-08-24%2012-55-39-08_out.mp4" TargetMode="External"/><Relationship Id="rId1870" Type="http://schemas.openxmlformats.org/officeDocument/2006/relationships/hyperlink" Target="result/&#12497;&#12527;&#12503;&#12525;2020%20-%20&#25237;&#29699;&#35299;&#26512;%20-%202020-08-24%2013-20-06-00_ball.txt" TargetMode="External"/><Relationship Id="rId1968" Type="http://schemas.openxmlformats.org/officeDocument/2006/relationships/hyperlink" Target="result/&#12497;&#12527;&#12503;&#12525;2020%20-%20&#25237;&#29699;&#35299;&#26512;%20-%202020-08-26%2021-30-58-02_ball.txt" TargetMode="External"/><Relationship Id="rId2507" Type="http://schemas.openxmlformats.org/officeDocument/2006/relationships/hyperlink" Target="out/&#12497;&#12527;&#12503;&#12525;2020%20-%20&#25237;&#29699;&#35299;&#26512;%20-%202020-08-29%2015-48-09-02_out.mp4" TargetMode="External"/><Relationship Id="rId2714" Type="http://schemas.openxmlformats.org/officeDocument/2006/relationships/hyperlink" Target="result/&#12497;&#12527;&#12503;&#12525;2020%20-%20&#25237;&#29699;&#35299;&#26512;%20-%202020-08-29%2016-00-15-05_ball.txt" TargetMode="External"/><Relationship Id="rId2921" Type="http://schemas.openxmlformats.org/officeDocument/2006/relationships/hyperlink" Target="out/&#12497;&#12527;&#12503;&#12525;2020%20-%20&#25237;&#29699;&#35299;&#26512;%20-%202020-09-15%2023-20-06-06_out.mp4" TargetMode="External"/><Relationship Id="rId1316" Type="http://schemas.openxmlformats.org/officeDocument/2006/relationships/hyperlink" Target="result/&#12497;&#12527;&#12503;&#12525;2020%20-%20&#25237;&#29699;&#35299;&#26512;%20-%202020-08-24%2012-26-53-08_ball.txt" TargetMode="External"/><Relationship Id="rId1523" Type="http://schemas.openxmlformats.org/officeDocument/2006/relationships/hyperlink" Target="out/&#12497;&#12527;&#12503;&#12525;2020%20-%20&#25237;&#29699;&#35299;&#26512;%20-%202020-08-24%2012-46-03-00_out.mp4" TargetMode="External"/><Relationship Id="rId1730" Type="http://schemas.openxmlformats.org/officeDocument/2006/relationships/hyperlink" Target="result/&#12497;&#12527;&#12503;&#12525;2020%20-%20&#25237;&#29699;&#35299;&#26512;%20-%202020-08-24%2013-03-51-02_ball.txt" TargetMode="External"/><Relationship Id="rId3183" Type="http://schemas.openxmlformats.org/officeDocument/2006/relationships/hyperlink" Target="out/&#12497;&#12527;&#12503;&#12525;2020%20-%20&#25237;&#29699;&#35299;&#26512;%20-%202020-09-28%2022-44-58-04_out.mp4" TargetMode="External"/><Relationship Id="rId3390" Type="http://schemas.openxmlformats.org/officeDocument/2006/relationships/hyperlink" Target="result/&#12497;&#12527;&#12503;&#12525;2020%20-%20&#25237;&#29699;&#35299;&#26512;%20-%202020-10-04%2012-22-49-08_ball.txt" TargetMode="External"/><Relationship Id="rId22" Type="http://schemas.openxmlformats.org/officeDocument/2006/relationships/hyperlink" Target="result/&#12497;&#12527;&#12503;&#12525;2020%20-%20&#25237;&#29699;&#35299;&#26512;%20-%202020-08-23%2011-10-26-00_ball.txt" TargetMode="External"/><Relationship Id="rId1828" Type="http://schemas.openxmlformats.org/officeDocument/2006/relationships/hyperlink" Target="result/&#12497;&#12527;&#12503;&#12525;2020%20-%20&#25237;&#29699;&#35299;&#26512;%20-%202020-08-24%2013-14-19-08_ball.txt" TargetMode="External"/><Relationship Id="rId3043" Type="http://schemas.openxmlformats.org/officeDocument/2006/relationships/hyperlink" Target="out/&#12497;&#12527;&#12503;&#12525;2020%20-%20&#25237;&#29699;&#35299;&#26512;%20-%202020-09-27%2012-14-14-04_out.mp4" TargetMode="External"/><Relationship Id="rId3250" Type="http://schemas.openxmlformats.org/officeDocument/2006/relationships/hyperlink" Target="result/&#12497;&#12527;&#12503;&#12525;2020%20-%20&#25237;&#29699;&#35299;&#26512;%20-%202020-09-28%2022-48-45-07_ball.txt" TargetMode="External"/><Relationship Id="rId3488" Type="http://schemas.openxmlformats.org/officeDocument/2006/relationships/hyperlink" Target="result/&#12497;&#12527;&#12503;&#12525;2020%20-%20&#25237;&#29699;&#35299;&#26512;%20-%202020-10-04%2012-31-02-07_ball.txt" TargetMode="External"/><Relationship Id="rId3695" Type="http://schemas.openxmlformats.org/officeDocument/2006/relationships/hyperlink" Target="out\&#12497;&#12527;&#12503;&#12525;2020%20-%20&#25237;&#29699;&#35299;&#26512;%20-%202020-10-23%2021-54-50-02_out.mp4" TargetMode="External"/><Relationship Id="rId171" Type="http://schemas.openxmlformats.org/officeDocument/2006/relationships/hyperlink" Target="out/&#12497;&#12527;&#12503;&#12525;2020%20-%20&#25237;&#29699;&#35299;&#26512;%20-%202020-08-23%2014-04-47-05_out.mp4" TargetMode="External"/><Relationship Id="rId2297" Type="http://schemas.openxmlformats.org/officeDocument/2006/relationships/hyperlink" Target="out/&#12497;&#12527;&#12503;&#12525;2020%20-%20&#25237;&#29699;&#35299;&#26512;%20-%202020-08-29%2009-39-15-07_out.mp4" TargetMode="External"/><Relationship Id="rId3348" Type="http://schemas.openxmlformats.org/officeDocument/2006/relationships/hyperlink" Target="result/&#12497;&#12527;&#12503;&#12525;2020%20-%20&#25237;&#29699;&#35299;&#26512;%20-%202020-09-28%2022-55-36-06_ball.txt" TargetMode="External"/><Relationship Id="rId3555" Type="http://schemas.openxmlformats.org/officeDocument/2006/relationships/hyperlink" Target="out/&#12497;&#12527;&#12503;&#12525;2020%20-%20&#25237;&#29699;&#35299;&#26512;%20-%202020-10-04%2012-38-58-02_out.mp4" TargetMode="External"/><Relationship Id="rId269" Type="http://schemas.openxmlformats.org/officeDocument/2006/relationships/hyperlink" Target="out/&#12497;&#12527;&#12503;&#12525;2020%20-%20&#25237;&#29699;&#35299;&#26512;%20-%202020-08-23%2014-19-33-04_out.mp4" TargetMode="External"/><Relationship Id="rId476" Type="http://schemas.openxmlformats.org/officeDocument/2006/relationships/hyperlink" Target="result/&#12497;&#12527;&#12503;&#12525;2020%20-%20&#25237;&#29699;&#35299;&#26512;%20-%202020-08-23%2015-51-08-08_ball.txt" TargetMode="External"/><Relationship Id="rId683" Type="http://schemas.openxmlformats.org/officeDocument/2006/relationships/hyperlink" Target="out/&#12497;&#12527;&#12503;&#12525;2020%20-%20&#25237;&#29699;&#35299;&#26512;%20-%202020-08-23%2016-11-33-03_out.mp4" TargetMode="External"/><Relationship Id="rId890" Type="http://schemas.openxmlformats.org/officeDocument/2006/relationships/hyperlink" Target="result/&#12497;&#12527;&#12503;&#12525;2020%20-%20&#25237;&#29699;&#35299;&#26512;%20-%202020-08-23%2016-32-07-06_ball.txt" TargetMode="External"/><Relationship Id="rId2157" Type="http://schemas.openxmlformats.org/officeDocument/2006/relationships/hyperlink" Target="out/&#12497;&#12527;&#12503;&#12525;2020%20-%20&#25237;&#29699;&#35299;&#26512;%20-%202020-08-27%2018-26-47-07_out.mp4" TargetMode="External"/><Relationship Id="rId2364" Type="http://schemas.openxmlformats.org/officeDocument/2006/relationships/hyperlink" Target="result/&#12497;&#12527;&#12503;&#12525;2020%20-%20&#25237;&#29699;&#35299;&#26512;%20-%202020-08-29%2009-46-05-01_ball.txt" TargetMode="External"/><Relationship Id="rId2571" Type="http://schemas.openxmlformats.org/officeDocument/2006/relationships/hyperlink" Target="out/&#12497;&#12527;&#12503;&#12525;2020%20-%20&#25237;&#29699;&#35299;&#26512;%20-%202020-08-29%2015-51-26-04_out.mp4" TargetMode="External"/><Relationship Id="rId3110" Type="http://schemas.openxmlformats.org/officeDocument/2006/relationships/hyperlink" Target="result/&#12497;&#12527;&#12503;&#12525;2020%20-%20&#25237;&#29699;&#35299;&#26512;%20-%202020-09-27%2012-18-28-07_ball.txt" TargetMode="External"/><Relationship Id="rId3208" Type="http://schemas.openxmlformats.org/officeDocument/2006/relationships/hyperlink" Target="result/&#12497;&#12527;&#12503;&#12525;2020%20-%20&#25237;&#29699;&#35299;&#26512;%20-%202020-09-28%2022-46-07-06_ball.txt" TargetMode="External"/><Relationship Id="rId3415" Type="http://schemas.openxmlformats.org/officeDocument/2006/relationships/hyperlink" Target="out/&#12497;&#12527;&#12503;&#12525;2020%20-%20&#25237;&#29699;&#35299;&#26512;%20-%202020-10-04%2012-26-38-01_out.mp4" TargetMode="External"/><Relationship Id="rId129" Type="http://schemas.openxmlformats.org/officeDocument/2006/relationships/hyperlink" Target="out/&#12497;&#12527;&#12503;&#12525;2020%20-%20&#25237;&#29699;&#35299;&#26512;%20-%202020-08-23%2011-16-20-04_out.mp4" TargetMode="External"/><Relationship Id="rId336" Type="http://schemas.openxmlformats.org/officeDocument/2006/relationships/hyperlink" Target="result/&#12497;&#12527;&#12503;&#12525;2020%20-%20&#25237;&#29699;&#35299;&#26512;%20-%202020-08-23%2014-23-42-08_ball.txt" TargetMode="External"/><Relationship Id="rId543" Type="http://schemas.openxmlformats.org/officeDocument/2006/relationships/hyperlink" Target="out/&#12497;&#12527;&#12503;&#12525;2020%20-%20&#25237;&#29699;&#35299;&#26512;%20-%202020-08-23%2015-56-09-03_out.mp4" TargetMode="External"/><Relationship Id="rId988" Type="http://schemas.openxmlformats.org/officeDocument/2006/relationships/hyperlink" Target="result/&#12497;&#12527;&#12503;&#12525;2020%20-%20&#25237;&#29699;&#35299;&#26512;%20-%202020-08-24%2011-25-48-06_ball.txt" TargetMode="External"/><Relationship Id="rId1173" Type="http://schemas.openxmlformats.org/officeDocument/2006/relationships/hyperlink" Target="out/&#12497;&#12527;&#12503;&#12525;2020%20-%20&#25237;&#29699;&#35299;&#26512;%20-%202020-08-24%2012-11-18-00_out.mp4" TargetMode="External"/><Relationship Id="rId1380" Type="http://schemas.openxmlformats.org/officeDocument/2006/relationships/hyperlink" Target="result/&#12497;&#12527;&#12503;&#12525;2020%20-%20&#25237;&#29699;&#35299;&#26512;%20-%202020-08-24%2012-35-33-01_ball.txt" TargetMode="External"/><Relationship Id="rId2017" Type="http://schemas.openxmlformats.org/officeDocument/2006/relationships/hyperlink" Target="out/&#12497;&#12527;&#12503;&#12525;2020%20-%20&#25237;&#29699;&#35299;&#26512;%20-%202020-08-27%2018-14-40-07_out.mp4" TargetMode="External"/><Relationship Id="rId2224" Type="http://schemas.openxmlformats.org/officeDocument/2006/relationships/hyperlink" Target="result/&#12497;&#12527;&#12503;&#12525;2020%20-%20&#25237;&#29699;&#35299;&#26512;%20-%202020-08-28%2022-36-12-00_ball.txt" TargetMode="External"/><Relationship Id="rId2669" Type="http://schemas.openxmlformats.org/officeDocument/2006/relationships/hyperlink" Target="out/&#12497;&#12527;&#12503;&#12525;2020%20-%20&#25237;&#29699;&#35299;&#26512;%20-%202020-08-29%2015-57-36-03_out.mp4" TargetMode="External"/><Relationship Id="rId2876" Type="http://schemas.openxmlformats.org/officeDocument/2006/relationships/hyperlink" Target="result/&#12497;&#12527;&#12503;&#12525;2020%20-%20&#25237;&#29699;&#35299;&#26512;%20-%202020-09-15%2023-16-56-04_ball.txt" TargetMode="External"/><Relationship Id="rId3622" Type="http://schemas.openxmlformats.org/officeDocument/2006/relationships/hyperlink" Target="result/&#12497;&#12527;&#12503;&#12525;2020%20-%20&#25237;&#29699;&#35299;&#26512;%20-%202020-10-23%2021-43-52-05_ball.txt" TargetMode="External"/><Relationship Id="rId403" Type="http://schemas.openxmlformats.org/officeDocument/2006/relationships/hyperlink" Target="out/&#12497;&#12527;&#12503;&#12525;2020%20-%20&#25237;&#29699;&#35299;&#26512;%20-%202020-08-23%2015-47-01-02_out.mp4" TargetMode="External"/><Relationship Id="rId750" Type="http://schemas.openxmlformats.org/officeDocument/2006/relationships/hyperlink" Target="result/&#12497;&#12527;&#12503;&#12525;2020%20-%20&#25237;&#29699;&#35299;&#26512;%20-%202020-08-23%2016-15-07-06_ball.txt" TargetMode="External"/><Relationship Id="rId848" Type="http://schemas.openxmlformats.org/officeDocument/2006/relationships/hyperlink" Target="result/&#12497;&#12527;&#12503;&#12525;2020%20-%20&#25237;&#29699;&#35299;&#26512;%20-%202020-08-23%2016-29-37-05_ball.txt" TargetMode="External"/><Relationship Id="rId1033" Type="http://schemas.openxmlformats.org/officeDocument/2006/relationships/hyperlink" Target="out/&#12497;&#12527;&#12503;&#12525;2020%20-%20&#25237;&#29699;&#35299;&#26512;%20-%202020-08-24%2012-02-12-02_out.mp4" TargetMode="External"/><Relationship Id="rId1478" Type="http://schemas.openxmlformats.org/officeDocument/2006/relationships/hyperlink" Target="result/&#12497;&#12527;&#12503;&#12525;2020%20-%20&#25237;&#29699;&#35299;&#26512;%20-%202020-08-24%2012-42-52-00_ball.txt" TargetMode="External"/><Relationship Id="rId1685" Type="http://schemas.openxmlformats.org/officeDocument/2006/relationships/hyperlink" Target="out/&#12497;&#12527;&#12503;&#12525;2020%20-%20&#25237;&#29699;&#35299;&#26512;%20-%202020-08-24%2012-58-52-09_out.mp4" TargetMode="External"/><Relationship Id="rId1892" Type="http://schemas.openxmlformats.org/officeDocument/2006/relationships/hyperlink" Target="result/&#12497;&#12527;&#12503;&#12525;2020%20-%20&#25237;&#29699;&#35299;&#26512;%20-%202020-08-26%2021-15-29-01_ball.txt" TargetMode="External"/><Relationship Id="rId2431" Type="http://schemas.openxmlformats.org/officeDocument/2006/relationships/hyperlink" Target="out/&#12497;&#12527;&#12503;&#12525;2020%20-%20&#25237;&#29699;&#35299;&#26512;%20-%202020-08-29%2015-42-43-05_out.mp4" TargetMode="External"/><Relationship Id="rId2529" Type="http://schemas.openxmlformats.org/officeDocument/2006/relationships/hyperlink" Target="out/&#12497;&#12527;&#12503;&#12525;2020%20-%20&#25237;&#29699;&#35299;&#26512;%20-%202020-08-29%2015-49-13-03_out.mp4" TargetMode="External"/><Relationship Id="rId2736" Type="http://schemas.openxmlformats.org/officeDocument/2006/relationships/hyperlink" Target="result/&#12497;&#12527;&#12503;&#12525;2020%20-%20&#25237;&#29699;&#35299;&#26512;%20-%202020-08-29%2016-01-23-06_ball.txt" TargetMode="External"/><Relationship Id="rId610" Type="http://schemas.openxmlformats.org/officeDocument/2006/relationships/hyperlink" Target="result/&#12497;&#12527;&#12503;&#12525;2020%20-%20&#25237;&#29699;&#35299;&#26512;%20-%202020-08-23%2016-06-08-06_ball.txt" TargetMode="External"/><Relationship Id="rId708" Type="http://schemas.openxmlformats.org/officeDocument/2006/relationships/hyperlink" Target="result/&#12497;&#12527;&#12503;&#12525;2020%20-%20&#25237;&#29699;&#35299;&#26512;%20-%202020-08-23%2016-12-41-05_ball.txt" TargetMode="External"/><Relationship Id="rId915" Type="http://schemas.openxmlformats.org/officeDocument/2006/relationships/hyperlink" Target="out/&#12497;&#12527;&#12503;&#12525;2020%20-%20&#25237;&#29699;&#35299;&#26512;%20-%202020-08-24%2011-22-14-00_out.mp4" TargetMode="External"/><Relationship Id="rId1240" Type="http://schemas.openxmlformats.org/officeDocument/2006/relationships/hyperlink" Target="result/&#12497;&#12527;&#12503;&#12525;2020%20-%20&#25237;&#29699;&#35299;&#26512;%20-%202020-08-24%2012-22-44-00_ball.txt" TargetMode="External"/><Relationship Id="rId1338" Type="http://schemas.openxmlformats.org/officeDocument/2006/relationships/hyperlink" Target="result/&#12497;&#12527;&#12503;&#12525;2020%20-%20&#25237;&#29699;&#35299;&#26512;%20-%202020-08-24%2012-32-08-00_ball.txt" TargetMode="External"/><Relationship Id="rId1545" Type="http://schemas.openxmlformats.org/officeDocument/2006/relationships/hyperlink" Target="out/&#12497;&#12527;&#12503;&#12525;2020%20-%20&#25237;&#29699;&#35299;&#26512;%20-%202020-08-24%2012-46-03-11_out.mp4" TargetMode="External"/><Relationship Id="rId2943" Type="http://schemas.openxmlformats.org/officeDocument/2006/relationships/hyperlink" Target="out/&#12497;&#12527;&#12503;&#12525;2020%20-%20&#25237;&#29699;&#35299;&#26512;%20-%202020-09-15%2023-21-40-07_out.mp4" TargetMode="External"/><Relationship Id="rId1100" Type="http://schemas.openxmlformats.org/officeDocument/2006/relationships/hyperlink" Target="result/&#12497;&#12527;&#12503;&#12525;2020%20-%20&#25237;&#29699;&#35299;&#26512;%20-%202020-08-24%2012-06-16-05_ball.txt" TargetMode="External"/><Relationship Id="rId1405" Type="http://schemas.openxmlformats.org/officeDocument/2006/relationships/hyperlink" Target="out/&#12497;&#12527;&#12503;&#12525;2020%20-%20&#25237;&#29699;&#35299;&#26512;%20-%202020-08-24%2012-36-56-04_out.mp4" TargetMode="External"/><Relationship Id="rId1752" Type="http://schemas.openxmlformats.org/officeDocument/2006/relationships/hyperlink" Target="result/&#12497;&#12527;&#12503;&#12525;2020%20-%20&#25237;&#29699;&#35299;&#26512;%20-%202020-08-24%2013-05-36-03_ball.txt" TargetMode="External"/><Relationship Id="rId2803" Type="http://schemas.openxmlformats.org/officeDocument/2006/relationships/hyperlink" Target="out/&#12497;&#12527;&#12503;&#12525;2020%20-%20&#25237;&#29699;&#35299;&#26512;%20-%202020-09-15%2023-12-43-00_out.mp4" TargetMode="External"/><Relationship Id="rId44" Type="http://schemas.openxmlformats.org/officeDocument/2006/relationships/hyperlink" Target="result/&#12497;&#12527;&#12503;&#12525;2020%20-%20&#25237;&#29699;&#35299;&#26512;%20-%202020-08-23%2011-11-35-01_ball.txt" TargetMode="External"/><Relationship Id="rId1612" Type="http://schemas.openxmlformats.org/officeDocument/2006/relationships/hyperlink" Target="result/&#12497;&#12527;&#12503;&#12525;2020%20-%20&#25237;&#29699;&#35299;&#26512;%20-%202020-08-24%2012-52-05-02_ball.txt" TargetMode="External"/><Relationship Id="rId1917" Type="http://schemas.openxmlformats.org/officeDocument/2006/relationships/hyperlink" Target="out/&#12497;&#12527;&#12503;&#12525;2020%20-%20&#25237;&#29699;&#35299;&#26512;%20-%202020-08-26%2021-17-48-04_out.mp4" TargetMode="External"/><Relationship Id="rId3065" Type="http://schemas.openxmlformats.org/officeDocument/2006/relationships/hyperlink" Target="out/&#12497;&#12527;&#12503;&#12525;2020%20-%20&#25237;&#29699;&#35299;&#26512;%20-%202020-09-27%2012-15-46-05_out.mp4" TargetMode="External"/><Relationship Id="rId3272" Type="http://schemas.openxmlformats.org/officeDocument/2006/relationships/hyperlink" Target="result/&#12497;&#12527;&#12503;&#12525;2020%20-%20&#25237;&#29699;&#35299;&#26512;%20-%202020-09-28%2022-50-09-08_ball.txt" TargetMode="External"/><Relationship Id="rId193" Type="http://schemas.openxmlformats.org/officeDocument/2006/relationships/hyperlink" Target="out/&#12497;&#12527;&#12503;&#12525;2020%20-%20&#25237;&#29699;&#35299;&#26512;%20-%202020-08-23%2014-05-50-06_out.mp4" TargetMode="External"/><Relationship Id="rId498" Type="http://schemas.openxmlformats.org/officeDocument/2006/relationships/hyperlink" Target="result/&#12497;&#12527;&#12503;&#12525;2020%20-%20&#25237;&#29699;&#35299;&#26512;%20-%202020-08-23%2015-52-13-09_ball.txt" TargetMode="External"/><Relationship Id="rId2081" Type="http://schemas.openxmlformats.org/officeDocument/2006/relationships/hyperlink" Target="out/&#12497;&#12527;&#12503;&#12525;2020%20-%20&#25237;&#29699;&#35299;&#26512;%20-%202020-08-27%2018-19-19-09_out.mp4" TargetMode="External"/><Relationship Id="rId2179" Type="http://schemas.openxmlformats.org/officeDocument/2006/relationships/hyperlink" Target="out/&#12497;&#12527;&#12503;&#12525;2020%20-%20&#25237;&#29699;&#35299;&#26512;%20-%202020-08-28%2022-31-31-08_out.mp4" TargetMode="External"/><Relationship Id="rId3132" Type="http://schemas.openxmlformats.org/officeDocument/2006/relationships/hyperlink" Target="result/&#12497;&#12527;&#12503;&#12525;2020%20-%20&#25237;&#29699;&#35299;&#26512;%20-%202020-09-27%2012-19-42-08_ball.txt" TargetMode="External"/><Relationship Id="rId3577" Type="http://schemas.openxmlformats.org/officeDocument/2006/relationships/hyperlink" Target="out\&#12497;&#12527;&#12503;&#12525;2020%20-%20&#25237;&#29699;&#35299;&#26512;%20-%202020-10-23%2021-40-21-03_out.mp4" TargetMode="External"/><Relationship Id="rId260" Type="http://schemas.openxmlformats.org/officeDocument/2006/relationships/hyperlink" Target="result/&#12497;&#12527;&#12503;&#12525;2020%20-%20&#25237;&#29699;&#35299;&#26512;%20-%202020-08-23%2014-18-29-09_ball.txt" TargetMode="External"/><Relationship Id="rId2386" Type="http://schemas.openxmlformats.org/officeDocument/2006/relationships/hyperlink" Target="result/&#12497;&#12527;&#12503;&#12525;2020%20-%20&#25237;&#29699;&#35299;&#26512;%20-%202020-08-29%2009-48-04-02_ball.txt" TargetMode="External"/><Relationship Id="rId2593" Type="http://schemas.openxmlformats.org/officeDocument/2006/relationships/hyperlink" Target="out/&#12497;&#12527;&#12503;&#12525;2020%20-%20&#25237;&#29699;&#35299;&#26512;%20-%202020-08-29%2015-52-32-05_out.mp4" TargetMode="External"/><Relationship Id="rId3437" Type="http://schemas.openxmlformats.org/officeDocument/2006/relationships/hyperlink" Target="out/&#12497;&#12527;&#12503;&#12525;2020%20-%20&#25237;&#29699;&#35299;&#26512;%20-%202020-10-04%2012-27-46-02_out.mp4" TargetMode="External"/><Relationship Id="rId3644" Type="http://schemas.openxmlformats.org/officeDocument/2006/relationships/hyperlink" Target="result/&#12497;&#12527;&#12503;&#12525;2020%20-%20&#25237;&#29699;&#35299;&#26512;%20-%202020-10-23%2021-45-41-06_ball.txt" TargetMode="External"/><Relationship Id="rId120" Type="http://schemas.openxmlformats.org/officeDocument/2006/relationships/hyperlink" Target="result/&#12497;&#12527;&#12503;&#12525;2020%20-%20&#25237;&#29699;&#35299;&#26512;%20-%202020-08-23%2011-15-09-09_ball.txt" TargetMode="External"/><Relationship Id="rId358" Type="http://schemas.openxmlformats.org/officeDocument/2006/relationships/hyperlink" Target="result/&#12497;&#12527;&#12503;&#12525;2020%20-%20&#25237;&#29699;&#35299;&#26512;%20-%202020-08-23%2014-24-49-09_ball.txt" TargetMode="External"/><Relationship Id="rId565" Type="http://schemas.openxmlformats.org/officeDocument/2006/relationships/hyperlink" Target="out/&#12497;&#12527;&#12503;&#12525;2020%20-%20&#25237;&#29699;&#35299;&#26512;%20-%202020-08-23%2016-03-31-04_out.mp4" TargetMode="External"/><Relationship Id="rId772" Type="http://schemas.openxmlformats.org/officeDocument/2006/relationships/hyperlink" Target="result/&#12497;&#12527;&#12503;&#12525;2020%20-%20&#25237;&#29699;&#35299;&#26512;%20-%202020-08-23%2016-24-41-07_ball.txt" TargetMode="External"/><Relationship Id="rId1195" Type="http://schemas.openxmlformats.org/officeDocument/2006/relationships/hyperlink" Target="out/&#12497;&#12527;&#12503;&#12525;2020%20-%20&#25237;&#29699;&#35299;&#26512;%20-%202020-08-24%2012-11-18-12_out.mp4" TargetMode="External"/><Relationship Id="rId2039" Type="http://schemas.openxmlformats.org/officeDocument/2006/relationships/hyperlink" Target="out/&#12497;&#12527;&#12503;&#12525;2020%20-%20&#25237;&#29699;&#35299;&#26512;%20-%202020-08-27%2018-16-14-08_out.mp4" TargetMode="External"/><Relationship Id="rId2246" Type="http://schemas.openxmlformats.org/officeDocument/2006/relationships/hyperlink" Target="result/&#12497;&#12527;&#12503;&#12525;2020%20-%20&#25237;&#29699;&#35299;&#26512;%20-%202020-08-28%2022-37-55-01_ball.txt" TargetMode="External"/><Relationship Id="rId2453" Type="http://schemas.openxmlformats.org/officeDocument/2006/relationships/hyperlink" Target="out/&#12497;&#12527;&#12503;&#12525;2020%20-%20&#25237;&#29699;&#35299;&#26512;%20-%202020-08-29%2015-44-12-06_out.mp4" TargetMode="External"/><Relationship Id="rId2660" Type="http://schemas.openxmlformats.org/officeDocument/2006/relationships/hyperlink" Target="result/&#12497;&#12527;&#12503;&#12525;2020%20-%20&#25237;&#29699;&#35299;&#26512;%20-%202020-08-29%2015-56-35-08_ball.txt" TargetMode="External"/><Relationship Id="rId2898" Type="http://schemas.openxmlformats.org/officeDocument/2006/relationships/hyperlink" Target="result/&#12497;&#12527;&#12503;&#12525;2020%20-%20&#25237;&#29699;&#35299;&#26512;%20-%202020-09-15%2023-18-54-05_ball.txt" TargetMode="External"/><Relationship Id="rId3504" Type="http://schemas.openxmlformats.org/officeDocument/2006/relationships/hyperlink" Target="result/&#12497;&#12527;&#12503;&#12525;2020%20-%20&#25237;&#29699;&#35299;&#26512;%20-%202020-10-04%2012-33-15-05_ball.txt" TargetMode="External"/><Relationship Id="rId3711" Type="http://schemas.openxmlformats.org/officeDocument/2006/relationships/printerSettings" Target="../printerSettings/printerSettings1.bin"/><Relationship Id="rId218" Type="http://schemas.openxmlformats.org/officeDocument/2006/relationships/hyperlink" Target="result/&#12497;&#12527;&#12503;&#12525;2020%20-%20&#25237;&#29699;&#35299;&#26512;%20-%202020-08-23%2014-06-56-08_ball.txt" TargetMode="External"/><Relationship Id="rId425" Type="http://schemas.openxmlformats.org/officeDocument/2006/relationships/hyperlink" Target="out/&#12497;&#12527;&#12503;&#12525;2020%20-%20&#25237;&#29699;&#35299;&#26512;%20-%202020-08-23%2015-48-07-03_out.mp4" TargetMode="External"/><Relationship Id="rId632" Type="http://schemas.openxmlformats.org/officeDocument/2006/relationships/hyperlink" Target="result/&#12497;&#12527;&#12503;&#12525;2020%20-%20&#25237;&#29699;&#35299;&#26512;%20-%202020-08-23%2016-07-35-07_ball.txt" TargetMode="External"/><Relationship Id="rId1055" Type="http://schemas.openxmlformats.org/officeDocument/2006/relationships/hyperlink" Target="out/&#12497;&#12527;&#12503;&#12525;2020%20-%20&#25237;&#29699;&#35299;&#26512;%20-%202020-08-24%2012-03-33-03_out.mp4" TargetMode="External"/><Relationship Id="rId1262" Type="http://schemas.openxmlformats.org/officeDocument/2006/relationships/hyperlink" Target="result/&#12497;&#12527;&#12503;&#12525;2020%20-%20&#25237;&#29699;&#35299;&#26512;%20-%202020-08-24%2012-24-03-01_ball.txt" TargetMode="External"/><Relationship Id="rId2106" Type="http://schemas.openxmlformats.org/officeDocument/2006/relationships/hyperlink" Target="result/&#12497;&#12527;&#12503;&#12525;2020%20-%20&#25237;&#29699;&#35299;&#26512;%20-%202020-08-27%2018-22-42-01_ball.txt" TargetMode="External"/><Relationship Id="rId2313" Type="http://schemas.openxmlformats.org/officeDocument/2006/relationships/hyperlink" Target="out/&#12497;&#12527;&#12503;&#12525;2020%20-%20&#25237;&#29699;&#35299;&#26512;%20-%202020-08-29%2009-41-06-05_out.mp4" TargetMode="External"/><Relationship Id="rId2520" Type="http://schemas.openxmlformats.org/officeDocument/2006/relationships/hyperlink" Target="result/&#12497;&#12527;&#12503;&#12525;2020%20-%20&#25237;&#29699;&#35299;&#26512;%20-%202020-08-29%2015-48-09-08_ball.txt" TargetMode="External"/><Relationship Id="rId2758" Type="http://schemas.openxmlformats.org/officeDocument/2006/relationships/hyperlink" Target="result/&#12497;&#12527;&#12503;&#12525;2020%20-%20&#25237;&#29699;&#35299;&#26512;%20-%202020-08-29%2016-06-51-07_ball.txt" TargetMode="External"/><Relationship Id="rId2965" Type="http://schemas.openxmlformats.org/officeDocument/2006/relationships/hyperlink" Target="out/&#12497;&#12527;&#12503;&#12525;2020%20-%20&#25237;&#29699;&#35299;&#26512;%20-%202020-09-15%2023-22-58-04_out.mp4" TargetMode="External"/><Relationship Id="rId937" Type="http://schemas.openxmlformats.org/officeDocument/2006/relationships/hyperlink" Target="out/&#12497;&#12527;&#12503;&#12525;2020%20-%20&#25237;&#29699;&#35299;&#26512;%20-%202020-08-24%2011-23-23-01_out.mp4" TargetMode="External"/><Relationship Id="rId1122" Type="http://schemas.openxmlformats.org/officeDocument/2006/relationships/hyperlink" Target="result/&#12497;&#12527;&#12503;&#12525;2020%20-%20&#25237;&#29699;&#35299;&#26512;%20-%202020-08-24%2012-07-26-06_ball.txt" TargetMode="External"/><Relationship Id="rId1567" Type="http://schemas.openxmlformats.org/officeDocument/2006/relationships/hyperlink" Target="out/&#12497;&#12527;&#12503;&#12525;2020%20-%20&#25237;&#29699;&#35299;&#26512;%20-%202020-08-24%2012-47-45-07_out.mp4" TargetMode="External"/><Relationship Id="rId1774" Type="http://schemas.openxmlformats.org/officeDocument/2006/relationships/hyperlink" Target="result/&#12497;&#12527;&#12503;&#12525;2020%20-%20&#25237;&#29699;&#35299;&#26512;%20-%202020-08-24%2013-07-27-03_ball.txt" TargetMode="External"/><Relationship Id="rId1981" Type="http://schemas.openxmlformats.org/officeDocument/2006/relationships/hyperlink" Target="out/&#12497;&#12527;&#12503;&#12525;2020%20-%20&#25237;&#29699;&#35299;&#26512;%20-%202020-08-26%2021-30-58-09_out.mp4" TargetMode="External"/><Relationship Id="rId2618" Type="http://schemas.openxmlformats.org/officeDocument/2006/relationships/hyperlink" Target="result/&#12497;&#12527;&#12503;&#12525;2020%20-%20&#25237;&#29699;&#35299;&#26512;%20-%202020-08-29%2015-53-40-07_ball.txt" TargetMode="External"/><Relationship Id="rId2825" Type="http://schemas.openxmlformats.org/officeDocument/2006/relationships/hyperlink" Target="out/&#12497;&#12527;&#12503;&#12525;2020%20-%20&#25237;&#29699;&#35299;&#26512;%20-%202020-09-15%2023-13-52-00_out.mp4" TargetMode="External"/><Relationship Id="rId66" Type="http://schemas.openxmlformats.org/officeDocument/2006/relationships/hyperlink" Target="result/&#12497;&#12527;&#12503;&#12525;2020%20-%20&#25237;&#29699;&#35299;&#26512;%20-%202020-08-23%2011-12-45-02_ball.txt" TargetMode="External"/><Relationship Id="rId1427" Type="http://schemas.openxmlformats.org/officeDocument/2006/relationships/hyperlink" Target="out/&#12497;&#12527;&#12503;&#12525;2020%20-%20&#25237;&#29699;&#35299;&#26512;%20-%202020-08-24%2012-38-24-05_out.mp4" TargetMode="External"/><Relationship Id="rId1634" Type="http://schemas.openxmlformats.org/officeDocument/2006/relationships/hyperlink" Target="result/&#12497;&#12527;&#12503;&#12525;2020%20-%20&#25237;&#29699;&#35299;&#26512;%20-%202020-08-24%2012-53-43-03_ball.txt" TargetMode="External"/><Relationship Id="rId1841" Type="http://schemas.openxmlformats.org/officeDocument/2006/relationships/hyperlink" Target="out/&#12497;&#12527;&#12503;&#12525;2020%20-%20&#25237;&#29699;&#35299;&#26512;%20-%202020-08-24%2013-16-19-05_out.mp4" TargetMode="External"/><Relationship Id="rId3087" Type="http://schemas.openxmlformats.org/officeDocument/2006/relationships/hyperlink" Target="out/&#12497;&#12527;&#12503;&#12525;2020%20-%20&#25237;&#29699;&#35299;&#26512;%20-%202020-09-27%2012-16-50-06_out.mp4" TargetMode="External"/><Relationship Id="rId3294" Type="http://schemas.openxmlformats.org/officeDocument/2006/relationships/hyperlink" Target="result/&#12497;&#12527;&#12503;&#12525;2020%20-%20&#25237;&#29699;&#35299;&#26512;%20-%202020-09-28%2022-51-15-09_ball.txt" TargetMode="External"/><Relationship Id="rId1939" Type="http://schemas.openxmlformats.org/officeDocument/2006/relationships/hyperlink" Target="out/&#12497;&#12527;&#12503;&#12525;2020%20-%20&#25237;&#29699;&#35299;&#26512;%20-%202020-08-26%2021-19-02-08_out.mp4" TargetMode="External"/><Relationship Id="rId3599" Type="http://schemas.openxmlformats.org/officeDocument/2006/relationships/hyperlink" Target="out/&#12497;&#12527;&#12503;&#12525;2020%20-%20&#25237;&#29699;&#35299;&#26512;%20-%202020-10-23%2021-41-59-04_out.mp4" TargetMode="External"/><Relationship Id="rId1701" Type="http://schemas.openxmlformats.org/officeDocument/2006/relationships/hyperlink" Target="out/&#12497;&#12527;&#12503;&#12525;2020%20-%20&#25237;&#29699;&#35299;&#26512;%20-%202020-08-24%2013-00-20-07_out.mp4" TargetMode="External"/><Relationship Id="rId3154" Type="http://schemas.openxmlformats.org/officeDocument/2006/relationships/hyperlink" Target="result/&#12497;&#12527;&#12503;&#12525;2020%20-%20&#25237;&#29699;&#35299;&#26512;%20-%202020-09-28%2022-42-08-09_ball.txt" TargetMode="External"/><Relationship Id="rId3361" Type="http://schemas.openxmlformats.org/officeDocument/2006/relationships/hyperlink" Target="out/&#12497;&#12527;&#12503;&#12525;2020%20-%20&#25237;&#29699;&#35299;&#26512;%20-%202020-09-28%2022-56-38-04_out.mp4" TargetMode="External"/><Relationship Id="rId3459" Type="http://schemas.openxmlformats.org/officeDocument/2006/relationships/hyperlink" Target="out/&#12497;&#12527;&#12503;&#12525;2020%20-%20&#25237;&#29699;&#35299;&#26512;%20-%202020-10-04%2012-29-40-03_out.mp4" TargetMode="External"/><Relationship Id="rId3666" Type="http://schemas.openxmlformats.org/officeDocument/2006/relationships/hyperlink" Target="result/&#12497;&#12527;&#12503;&#12525;2020%20-%20&#25237;&#29699;&#35299;&#26512;%20-%202020-10-23%2021-47-23-07_ball.txt" TargetMode="External"/><Relationship Id="rId282" Type="http://schemas.openxmlformats.org/officeDocument/2006/relationships/hyperlink" Target="result/&#12497;&#12527;&#12503;&#12525;2020%20-%20&#25237;&#29699;&#35299;&#26512;%20-%202020-08-23%2014-21-04-00_ball.txt" TargetMode="External"/><Relationship Id="rId587" Type="http://schemas.openxmlformats.org/officeDocument/2006/relationships/hyperlink" Target="out/&#12497;&#12527;&#12503;&#12525;2020%20-%20&#25237;&#29699;&#35299;&#26512;%20-%202020-08-23%2016-04-57-05_out.mp4" TargetMode="External"/><Relationship Id="rId2170" Type="http://schemas.openxmlformats.org/officeDocument/2006/relationships/hyperlink" Target="result/&#12497;&#12527;&#12503;&#12525;2020%20-%20&#25237;&#29699;&#35299;&#26512;%20-%202020-08-28%2022-31-31-03_ball.txt" TargetMode="External"/><Relationship Id="rId2268" Type="http://schemas.openxmlformats.org/officeDocument/2006/relationships/hyperlink" Target="result/&#12497;&#12527;&#12503;&#12525;2020%20-%20&#25237;&#29699;&#35299;&#26512;%20-%202020-08-29%2009-37-40-02_ball.txt" TargetMode="External"/><Relationship Id="rId3014" Type="http://schemas.openxmlformats.org/officeDocument/2006/relationships/hyperlink" Target="result/&#12497;&#12527;&#12503;&#12525;2020%20-%20&#25237;&#29699;&#35299;&#26512;%20-%202020-09-27%2012-11-30-09_ball.txt" TargetMode="External"/><Relationship Id="rId3221" Type="http://schemas.openxmlformats.org/officeDocument/2006/relationships/hyperlink" Target="out/&#12497;&#12527;&#12503;&#12525;2020%20-%20&#25237;&#29699;&#35299;&#26512;%20-%202020-09-28%2022-47-36-03_out.mp4" TargetMode="External"/><Relationship Id="rId3319" Type="http://schemas.openxmlformats.org/officeDocument/2006/relationships/hyperlink" Target="out/&#12497;&#12527;&#12503;&#12525;2020%20-%20&#25237;&#29699;&#35299;&#26512;%20-%202020-09-28%2022-53-54-02_out.mp4" TargetMode="External"/><Relationship Id="rId8" Type="http://schemas.openxmlformats.org/officeDocument/2006/relationships/hyperlink" Target="result/&#12497;&#12527;&#12503;&#12525;2020%20-%20&#25237;&#29699;&#35299;&#26512;%20-%202020-08-23%2011-08-57-03_ball.txt" TargetMode="External"/><Relationship Id="rId142" Type="http://schemas.openxmlformats.org/officeDocument/2006/relationships/hyperlink" Target="result/&#12497;&#12527;&#12503;&#12525;2020%20-%20&#25237;&#29699;&#35299;&#26512;%20-%202020-08-23%2014-03-42-00_ball.txt" TargetMode="External"/><Relationship Id="rId447" Type="http://schemas.openxmlformats.org/officeDocument/2006/relationships/hyperlink" Target="out/&#12497;&#12527;&#12503;&#12525;2020%20-%20&#25237;&#29699;&#35299;&#26512;%20-%202020-08-23%2015-49-19-04_out.mp4" TargetMode="External"/><Relationship Id="rId794" Type="http://schemas.openxmlformats.org/officeDocument/2006/relationships/hyperlink" Target="result/&#12497;&#12527;&#12503;&#12525;2020%20-%20&#25237;&#29699;&#35299;&#26512;%20-%202020-08-23%2016-25-48-08_ball.txt" TargetMode="External"/><Relationship Id="rId1077" Type="http://schemas.openxmlformats.org/officeDocument/2006/relationships/hyperlink" Target="out/&#12497;&#12527;&#12503;&#12525;2020%20-%20&#25237;&#29699;&#35299;&#26512;%20-%202020-08-24%2012-04-51-04_out.mp4" TargetMode="External"/><Relationship Id="rId2030" Type="http://schemas.openxmlformats.org/officeDocument/2006/relationships/hyperlink" Target="result/&#12497;&#12527;&#12503;&#12525;2020%20-%20&#25237;&#29699;&#35299;&#26512;%20-%202020-08-27%2018-16-14-03_ball.txt" TargetMode="External"/><Relationship Id="rId2128" Type="http://schemas.openxmlformats.org/officeDocument/2006/relationships/hyperlink" Target="result/&#12497;&#12527;&#12503;&#12525;2020%20-%20&#25237;&#29699;&#35299;&#26512;%20-%202020-08-27%2018-24-30-02_ball.txt" TargetMode="External"/><Relationship Id="rId2475" Type="http://schemas.openxmlformats.org/officeDocument/2006/relationships/hyperlink" Target="out/&#12497;&#12527;&#12503;&#12525;2020%20-%20&#25237;&#29699;&#35299;&#26512;%20-%202020-08-29%2015-45-22-06_out.mp4" TargetMode="External"/><Relationship Id="rId2682" Type="http://schemas.openxmlformats.org/officeDocument/2006/relationships/hyperlink" Target="result/&#12497;&#12527;&#12503;&#12525;2020%20-%20&#25237;&#29699;&#35299;&#26512;%20-%202020-08-29%2015-57-36-09_ball.txt" TargetMode="External"/><Relationship Id="rId2987" Type="http://schemas.openxmlformats.org/officeDocument/2006/relationships/hyperlink" Target="out/&#12497;&#12527;&#12503;&#12525;2020%20-%20&#25237;&#29699;&#35299;&#26512;%20-%202020-09-27%2012-10-22-06_out.mp4" TargetMode="External"/><Relationship Id="rId3526" Type="http://schemas.openxmlformats.org/officeDocument/2006/relationships/hyperlink" Target="result/&#12497;&#12527;&#12503;&#12525;2020%20-%20&#25237;&#29699;&#35299;&#26512;%20-%202020-10-04%2012-34-25-06_ball.txt" TargetMode="External"/><Relationship Id="rId654" Type="http://schemas.openxmlformats.org/officeDocument/2006/relationships/hyperlink" Target="result/&#12497;&#12527;&#12503;&#12525;2020%20-%20&#25237;&#29699;&#35299;&#26512;%20-%202020-08-23%2016-08-46-08_ball.txt" TargetMode="External"/><Relationship Id="rId861" Type="http://schemas.openxmlformats.org/officeDocument/2006/relationships/hyperlink" Target="out/&#12497;&#12527;&#12503;&#12525;2020%20-%20&#25237;&#29699;&#35299;&#26512;%20-%202020-08-23%2016-30-55-02_out.mp4" TargetMode="External"/><Relationship Id="rId959" Type="http://schemas.openxmlformats.org/officeDocument/2006/relationships/hyperlink" Target="out/&#12497;&#12527;&#12503;&#12525;2020%20-%20&#25237;&#29699;&#35299;&#26512;%20-%202020-08-24%2011-24-36-02_out.mp4" TargetMode="External"/><Relationship Id="rId1284" Type="http://schemas.openxmlformats.org/officeDocument/2006/relationships/hyperlink" Target="result/&#12497;&#12527;&#12503;&#12525;2020%20-%20&#25237;&#29699;&#35299;&#26512;%20-%202020-08-24%2012-25-33-02_ball.txt" TargetMode="External"/><Relationship Id="rId1491" Type="http://schemas.openxmlformats.org/officeDocument/2006/relationships/hyperlink" Target="out/&#12497;&#12527;&#12503;&#12525;2020%20-%20&#25237;&#29699;&#35299;&#26512;%20-%202020-08-24%2012-42-52-07_out.mp4" TargetMode="External"/><Relationship Id="rId1589" Type="http://schemas.openxmlformats.org/officeDocument/2006/relationships/hyperlink" Target="out/&#12497;&#12527;&#12503;&#12525;2020%20-%20&#25237;&#29699;&#35299;&#26512;%20-%202020-08-24%2012-50-30-01_out.mp4" TargetMode="External"/><Relationship Id="rId2335" Type="http://schemas.openxmlformats.org/officeDocument/2006/relationships/hyperlink" Target="out/&#12497;&#12527;&#12503;&#12525;2020%20-%20&#25237;&#29699;&#35299;&#26512;%20-%202020-08-29%2009-42-48-06_out.mp4" TargetMode="External"/><Relationship Id="rId2542" Type="http://schemas.openxmlformats.org/officeDocument/2006/relationships/hyperlink" Target="result/&#12497;&#12527;&#12503;&#12525;2020%20-%20&#25237;&#29699;&#35299;&#26512;%20-%202020-08-29%2015-49-13-09_ball.txt" TargetMode="External"/><Relationship Id="rId307" Type="http://schemas.openxmlformats.org/officeDocument/2006/relationships/hyperlink" Target="out/&#12497;&#12527;&#12503;&#12525;2020%20-%20&#25237;&#29699;&#35299;&#26512;%20-%202020-08-23%2014-22-38-03_out.mp4" TargetMode="External"/><Relationship Id="rId514" Type="http://schemas.openxmlformats.org/officeDocument/2006/relationships/hyperlink" Target="result/&#12497;&#12527;&#12503;&#12525;2020%20-%20&#25237;&#29699;&#35299;&#26512;%20-%202020-08-23%2015-53-39-07_ball.txt" TargetMode="External"/><Relationship Id="rId721" Type="http://schemas.openxmlformats.org/officeDocument/2006/relationships/hyperlink" Target="out/&#12497;&#12527;&#12503;&#12525;2020%20-%20&#25237;&#29699;&#35299;&#26512;%20-%202020-08-23%2016-13-55-02_out.mp4" TargetMode="External"/><Relationship Id="rId1144" Type="http://schemas.openxmlformats.org/officeDocument/2006/relationships/hyperlink" Target="result/&#12497;&#12527;&#12503;&#12525;2020%20-%20&#25237;&#29699;&#35299;&#26512;%20-%202020-08-24%2012-08-41-07_ball.txt" TargetMode="External"/><Relationship Id="rId1351" Type="http://schemas.openxmlformats.org/officeDocument/2006/relationships/hyperlink" Target="out/&#12497;&#12527;&#12503;&#12525;2020%20-%20&#25237;&#29699;&#35299;&#26512;%20-%202020-08-24%2012-32-08-07_out.mp4" TargetMode="External"/><Relationship Id="rId1449" Type="http://schemas.openxmlformats.org/officeDocument/2006/relationships/hyperlink" Target="out/&#12497;&#12527;&#12503;&#12525;2020%20-%20&#25237;&#29699;&#35299;&#26512;%20-%202020-08-24%2012-39-57-06_out.mp4" TargetMode="External"/><Relationship Id="rId1796" Type="http://schemas.openxmlformats.org/officeDocument/2006/relationships/hyperlink" Target="result/&#12497;&#12527;&#12503;&#12525;2020%20-%20&#25237;&#29699;&#35299;&#26512;%20-%202020-08-24%2013-09-18-05_ball.txt" TargetMode="External"/><Relationship Id="rId2402" Type="http://schemas.openxmlformats.org/officeDocument/2006/relationships/hyperlink" Target="result/&#12497;&#12527;&#12503;&#12525;2020%20-%20&#25237;&#29699;&#35299;&#26512;%20-%202020-08-29%2009-49-52-00_ball.txt" TargetMode="External"/><Relationship Id="rId2847" Type="http://schemas.openxmlformats.org/officeDocument/2006/relationships/hyperlink" Target="out/&#12497;&#12527;&#12503;&#12525;2020%20-%20&#25237;&#29699;&#35299;&#26512;%20-%202020-09-15%2023-15-41-01_out.mp4" TargetMode="External"/><Relationship Id="rId88" Type="http://schemas.openxmlformats.org/officeDocument/2006/relationships/hyperlink" Target="result/&#12497;&#12527;&#12503;&#12525;2020%20-%20&#25237;&#29699;&#35299;&#26512;%20-%202020-08-23%2011-13-59-03_ball.txt" TargetMode="External"/><Relationship Id="rId819" Type="http://schemas.openxmlformats.org/officeDocument/2006/relationships/hyperlink" Target="out/&#12497;&#12527;&#12503;&#12525;2020%20-%20&#25237;&#29699;&#35299;&#26512;%20-%202020-08-23%2016-28-07-01_out.mp4" TargetMode="External"/><Relationship Id="rId1004" Type="http://schemas.openxmlformats.org/officeDocument/2006/relationships/hyperlink" Target="result/&#12497;&#12527;&#12503;&#12525;2020%20-%20&#25237;&#29699;&#35299;&#26512;%20-%202020-08-24%2012-00-01-04_ball.txt" TargetMode="External"/><Relationship Id="rId1211" Type="http://schemas.openxmlformats.org/officeDocument/2006/relationships/hyperlink" Target="out/&#12497;&#12527;&#12503;&#12525;2020%20-%20&#25237;&#29699;&#35299;&#26512;%20-%202020-08-24%2012-12-56-06_out.mp4" TargetMode="External"/><Relationship Id="rId1656" Type="http://schemas.openxmlformats.org/officeDocument/2006/relationships/hyperlink" Target="result/&#12497;&#12527;&#12503;&#12525;2020%20-%20&#25237;&#29699;&#35299;&#26512;%20-%202020-08-24%2012-55-39-04_ball.txt" TargetMode="External"/><Relationship Id="rId1863" Type="http://schemas.openxmlformats.org/officeDocument/2006/relationships/hyperlink" Target="out/&#12497;&#12527;&#12503;&#12525;2020%20-%20&#25237;&#29699;&#35299;&#26512;%20-%202020-08-24%2013-17-56-07_out.mp4" TargetMode="External"/><Relationship Id="rId2707" Type="http://schemas.openxmlformats.org/officeDocument/2006/relationships/hyperlink" Target="out/&#12497;&#12527;&#12503;&#12525;2020%20-%20&#25237;&#29699;&#35299;&#26512;%20-%202020-08-29%2016-00-15-02_out.mp4" TargetMode="External"/><Relationship Id="rId2914" Type="http://schemas.openxmlformats.org/officeDocument/2006/relationships/hyperlink" Target="result/&#12497;&#12527;&#12503;&#12525;2020%20-%20&#25237;&#29699;&#35299;&#26512;%20-%202020-09-15%2023-20-06-02_ball.txt" TargetMode="External"/><Relationship Id="rId1309" Type="http://schemas.openxmlformats.org/officeDocument/2006/relationships/hyperlink" Target="out/&#12497;&#12527;&#12503;&#12525;2020%20-%20&#25237;&#29699;&#35299;&#26512;%20-%202020-08-24%2012-26-53-05_out.mp4" TargetMode="External"/><Relationship Id="rId1516" Type="http://schemas.openxmlformats.org/officeDocument/2006/relationships/hyperlink" Target="result/&#12497;&#12527;&#12503;&#12525;2020%20-%20&#25237;&#29699;&#35299;&#26512;%20-%202020-08-24%2012-44-26-09_ball.txt" TargetMode="External"/><Relationship Id="rId1723" Type="http://schemas.openxmlformats.org/officeDocument/2006/relationships/hyperlink" Target="out/&#12497;&#12527;&#12503;&#12525;2020%20-%20&#25237;&#29699;&#35299;&#26512;%20-%202020-08-24%2013-02-04-09_out.mp4" TargetMode="External"/><Relationship Id="rId1930" Type="http://schemas.openxmlformats.org/officeDocument/2006/relationships/hyperlink" Target="result/&#12497;&#12527;&#12503;&#12525;2020%20-%20&#25237;&#29699;&#35299;&#26512;%20-%202020-08-26%2021-19-02-03_ball.txt" TargetMode="External"/><Relationship Id="rId3176" Type="http://schemas.openxmlformats.org/officeDocument/2006/relationships/hyperlink" Target="result/&#12497;&#12527;&#12503;&#12525;2020%20-%20&#25237;&#29699;&#35299;&#26512;%20-%202020-09-28%2022-44-58-00_ball.txt" TargetMode="External"/><Relationship Id="rId3383" Type="http://schemas.openxmlformats.org/officeDocument/2006/relationships/hyperlink" Target="out/&#12497;&#12527;&#12503;&#12525;2020%20-%20&#25237;&#29699;&#35299;&#26512;%20-%202020-10-04%2012-22-49-05_out.mp4" TargetMode="External"/><Relationship Id="rId3590" Type="http://schemas.openxmlformats.org/officeDocument/2006/relationships/hyperlink" Target="result/&#12497;&#12527;&#12503;&#12525;2020%20-%20&#25237;&#29699;&#35299;&#26512;%20-%202020-10-23%2021-40-21-09_ball.txt" TargetMode="External"/><Relationship Id="rId15" Type="http://schemas.openxmlformats.org/officeDocument/2006/relationships/hyperlink" Target="out/&#12497;&#12527;&#12503;&#12525;2020%20-%20&#25237;&#29699;&#35299;&#26512;%20-%202020-08-23%2011-08-57-07_out.mp4" TargetMode="External"/><Relationship Id="rId2192" Type="http://schemas.openxmlformats.org/officeDocument/2006/relationships/hyperlink" Target="result/&#12497;&#12527;&#12503;&#12525;2020%20-%20&#25237;&#29699;&#35299;&#26512;%20-%202020-08-28%2022-33-04-04_ball.txt" TargetMode="External"/><Relationship Id="rId3036" Type="http://schemas.openxmlformats.org/officeDocument/2006/relationships/hyperlink" Target="result/&#12497;&#12527;&#12503;&#12525;2020%20-%20&#25237;&#29699;&#35299;&#26512;%20-%202020-09-27%2012-14-14-00_ball.txt" TargetMode="External"/><Relationship Id="rId3243" Type="http://schemas.openxmlformats.org/officeDocument/2006/relationships/hyperlink" Target="out/&#12497;&#12527;&#12503;&#12525;2020%20-%20&#25237;&#29699;&#35299;&#26512;%20-%202020-09-28%2022-48-45-04_out.mp4" TargetMode="External"/><Relationship Id="rId3688" Type="http://schemas.openxmlformats.org/officeDocument/2006/relationships/hyperlink" Target="result/&#12497;&#12527;&#12503;&#12525;2020%20-%20&#25237;&#29699;&#35299;&#26512;%20-%202020-10-23%2021-49-13-08_ball.txt" TargetMode="External"/><Relationship Id="rId164" Type="http://schemas.openxmlformats.org/officeDocument/2006/relationships/hyperlink" Target="result/&#12497;&#12527;&#12503;&#12525;2020%20-%20&#25237;&#29699;&#35299;&#26512;%20-%202020-08-23%2014-04-47-01_ball.txt" TargetMode="External"/><Relationship Id="rId371" Type="http://schemas.openxmlformats.org/officeDocument/2006/relationships/hyperlink" Target="out/&#12497;&#12527;&#12503;&#12525;2020%20-%20&#25237;&#29699;&#35299;&#26512;%20-%202020-08-23%2014-25-58-06_out.mp4" TargetMode="External"/><Relationship Id="rId2052" Type="http://schemas.openxmlformats.org/officeDocument/2006/relationships/hyperlink" Target="result/&#12497;&#12527;&#12503;&#12525;2020%20-%20&#25237;&#29699;&#35299;&#26512;%20-%202020-08-27%2018-17-46-04_ball.txt" TargetMode="External"/><Relationship Id="rId2497" Type="http://schemas.openxmlformats.org/officeDocument/2006/relationships/hyperlink" Target="out/&#12497;&#12527;&#12503;&#12525;2020%20-%20&#25237;&#29699;&#35299;&#26512;%20-%202020-08-29%2015-46-34-07_out.mp4" TargetMode="External"/><Relationship Id="rId3450" Type="http://schemas.openxmlformats.org/officeDocument/2006/relationships/hyperlink" Target="result/&#12497;&#12527;&#12503;&#12525;2020%20-%20&#25237;&#29699;&#35299;&#26512;%20-%202020-10-04%2012-27-46-08_ball.txt" TargetMode="External"/><Relationship Id="rId3548" Type="http://schemas.openxmlformats.org/officeDocument/2006/relationships/hyperlink" Target="result/&#12497;&#12527;&#12503;&#12525;2020%20-%20&#25237;&#29699;&#35299;&#26512;%20-%202020-10-04%2012-37-58-07_ball.txt" TargetMode="External"/><Relationship Id="rId469" Type="http://schemas.openxmlformats.org/officeDocument/2006/relationships/hyperlink" Target="out/&#12497;&#12527;&#12503;&#12525;2020%20-%20&#25237;&#29699;&#35299;&#26512;%20-%202020-08-23%2015-51-08-05_out.mp4" TargetMode="External"/><Relationship Id="rId676" Type="http://schemas.openxmlformats.org/officeDocument/2006/relationships/hyperlink" Target="result/&#12497;&#12527;&#12503;&#12525;2020%20-%20&#25237;&#29699;&#35299;&#26512;%20-%202020-08-23%2016-09-58-09_ball.txt" TargetMode="External"/><Relationship Id="rId883" Type="http://schemas.openxmlformats.org/officeDocument/2006/relationships/hyperlink" Target="out/&#12497;&#12527;&#12503;&#12525;2020%20-%20&#25237;&#29699;&#35299;&#26512;%20-%202020-08-23%2016-32-07-03_out.mp4" TargetMode="External"/><Relationship Id="rId1099" Type="http://schemas.openxmlformats.org/officeDocument/2006/relationships/hyperlink" Target="out/&#12497;&#12527;&#12503;&#12525;2020%20-%20&#25237;&#29699;&#35299;&#26512;%20-%202020-08-24%2012-06-16-05_out.mp4" TargetMode="External"/><Relationship Id="rId2357" Type="http://schemas.openxmlformats.org/officeDocument/2006/relationships/hyperlink" Target="out/&#12497;&#12527;&#12503;&#12525;2020%20-%20&#25237;&#29699;&#35299;&#26512;%20-%202020-08-29%2009-44-23-08_out.mp4" TargetMode="External"/><Relationship Id="rId2564" Type="http://schemas.openxmlformats.org/officeDocument/2006/relationships/hyperlink" Target="result/&#12497;&#12527;&#12503;&#12525;2020%20-%20&#25237;&#29699;&#35299;&#26512;%20-%202020-08-29%2015-51-26-00_ball.txt" TargetMode="External"/><Relationship Id="rId3103" Type="http://schemas.openxmlformats.org/officeDocument/2006/relationships/hyperlink" Target="out/&#12497;&#12527;&#12503;&#12525;2020%20-%20&#25237;&#29699;&#35299;&#26512;%20-%202020-09-27%2012-18-28-04_out.mp4" TargetMode="External"/><Relationship Id="rId3310" Type="http://schemas.openxmlformats.org/officeDocument/2006/relationships/hyperlink" Target="result/&#12497;&#12527;&#12503;&#12525;2020%20-%20&#25237;&#29699;&#35299;&#26512;%20-%202020-09-28%2022-52-46-07_ball.txt" TargetMode="External"/><Relationship Id="rId3408" Type="http://schemas.openxmlformats.org/officeDocument/2006/relationships/hyperlink" Target="result/&#12497;&#12527;&#12503;&#12525;2020%20-%20&#25237;&#29699;&#35299;&#26512;%20-%202020-10-04%2012-24-00-07_ball.txt" TargetMode="External"/><Relationship Id="rId3615" Type="http://schemas.openxmlformats.org/officeDocument/2006/relationships/hyperlink" Target="out/&#12497;&#12527;&#12503;&#12525;2020%20-%20&#25237;&#29699;&#35299;&#26512;%20-%202020-10-23%2021-43-52-02_out.mp4" TargetMode="External"/><Relationship Id="rId231" Type="http://schemas.openxmlformats.org/officeDocument/2006/relationships/hyperlink" Target="out/&#12497;&#12527;&#12503;&#12525;2020%20-%20&#25237;&#29699;&#35299;&#26512;%20-%202020-08-23%2014-08-02-05_out.mp4" TargetMode="External"/><Relationship Id="rId329" Type="http://schemas.openxmlformats.org/officeDocument/2006/relationships/hyperlink" Target="out/&#12497;&#12527;&#12503;&#12525;2020%20-%20&#25237;&#29699;&#35299;&#26512;%20-%202020-08-23%2014-23-42-05_out.mp4" TargetMode="External"/><Relationship Id="rId536" Type="http://schemas.openxmlformats.org/officeDocument/2006/relationships/hyperlink" Target="result/&#12497;&#12527;&#12503;&#12525;2020%20-%20&#25237;&#29699;&#35299;&#26512;%20-%202020-08-23%2015-54-48-08_ball.txt" TargetMode="External"/><Relationship Id="rId1166" Type="http://schemas.openxmlformats.org/officeDocument/2006/relationships/hyperlink" Target="result/&#12497;&#12527;&#12503;&#12525;2020%20-%20&#25237;&#29699;&#35299;&#26512;%20-%202020-08-24%2012-10-03-06_ball.txt" TargetMode="External"/><Relationship Id="rId1373" Type="http://schemas.openxmlformats.org/officeDocument/2006/relationships/hyperlink" Target="out/&#12497;&#12527;&#12503;&#12525;2020%20-%20&#25237;&#29699;&#35299;&#26512;%20-%202020-08-24%2012-33-48-08_out.mp4" TargetMode="External"/><Relationship Id="rId2217" Type="http://schemas.openxmlformats.org/officeDocument/2006/relationships/hyperlink" Target="out/&#12497;&#12527;&#12503;&#12525;2020%20-%20&#25237;&#29699;&#35299;&#26512;%20-%202020-08-28%2022-34-32-07_out.mp4" TargetMode="External"/><Relationship Id="rId2771" Type="http://schemas.openxmlformats.org/officeDocument/2006/relationships/hyperlink" Target="out/&#12497;&#12527;&#12503;&#12525;2020%20-%20&#25237;&#29699;&#35299;&#26512;%20-%202020-09-08%2023-37-52-04_out.mp4" TargetMode="External"/><Relationship Id="rId2869" Type="http://schemas.openxmlformats.org/officeDocument/2006/relationships/hyperlink" Target="out/&#12497;&#12527;&#12503;&#12525;2020%20-%20&#25237;&#29699;&#35299;&#26512;%20-%202020-09-15%2023-16-56-01_out.mp4" TargetMode="External"/><Relationship Id="rId743" Type="http://schemas.openxmlformats.org/officeDocument/2006/relationships/hyperlink" Target="out/&#12497;&#12527;&#12503;&#12525;2020%20-%20&#25237;&#29699;&#35299;&#26512;%20-%202020-08-23%2016-15-07-03_out.mp4" TargetMode="External"/><Relationship Id="rId950" Type="http://schemas.openxmlformats.org/officeDocument/2006/relationships/hyperlink" Target="result/&#12497;&#12527;&#12503;&#12525;2020%20-%20&#25237;&#29699;&#35299;&#26512;%20-%202020-08-24%2011-23-23-07_ball.txt" TargetMode="External"/><Relationship Id="rId1026" Type="http://schemas.openxmlformats.org/officeDocument/2006/relationships/hyperlink" Target="result/&#12497;&#12527;&#12503;&#12525;2020%20-%20&#25237;&#29699;&#35299;&#26512;%20-%202020-08-24%2012-01-04-07_ball.txt" TargetMode="External"/><Relationship Id="rId1580" Type="http://schemas.openxmlformats.org/officeDocument/2006/relationships/hyperlink" Target="result/&#12497;&#12527;&#12503;&#12525;2020%20-%20&#25237;&#29699;&#35299;&#26512;%20-%202020-08-24%2012-49-17-03_ball.txt" TargetMode="External"/><Relationship Id="rId1678" Type="http://schemas.openxmlformats.org/officeDocument/2006/relationships/hyperlink" Target="result/&#12497;&#12527;&#12503;&#12525;2020%20-%20&#25237;&#29699;&#35299;&#26512;%20-%202020-08-24%2012-58-52-05_ball.txt" TargetMode="External"/><Relationship Id="rId1885" Type="http://schemas.openxmlformats.org/officeDocument/2006/relationships/hyperlink" Target="out/&#12497;&#12527;&#12503;&#12525;2020%20-%20&#25237;&#29699;&#35299;&#26512;%20-%202020-08-24%2013-20-06-08_out.mp4" TargetMode="External"/><Relationship Id="rId2424" Type="http://schemas.openxmlformats.org/officeDocument/2006/relationships/hyperlink" Target="result/&#12497;&#12527;&#12503;&#12525;2020%20-%20&#25237;&#29699;&#35299;&#26512;%20-%202020-08-29%2015-42-43-01_ball.txt" TargetMode="External"/><Relationship Id="rId2631" Type="http://schemas.openxmlformats.org/officeDocument/2006/relationships/hyperlink" Target="out/&#12497;&#12527;&#12503;&#12525;2020%20-%20&#25237;&#29699;&#35299;&#26512;%20-%202020-08-29%2015-55-24-04_out.mp4" TargetMode="External"/><Relationship Id="rId2729" Type="http://schemas.openxmlformats.org/officeDocument/2006/relationships/hyperlink" Target="out/&#12497;&#12527;&#12503;&#12525;2020%20-%20&#25237;&#29699;&#35299;&#26512;%20-%202020-08-29%2016-01-23-03_out.mp4" TargetMode="External"/><Relationship Id="rId2936" Type="http://schemas.openxmlformats.org/officeDocument/2006/relationships/hyperlink" Target="result/&#12497;&#12527;&#12503;&#12525;2020%20-%20&#25237;&#29699;&#35299;&#26512;%20-%202020-09-15%2023-21-40-03_ball.txt" TargetMode="External"/><Relationship Id="rId603" Type="http://schemas.openxmlformats.org/officeDocument/2006/relationships/hyperlink" Target="out/&#12497;&#12527;&#12503;&#12525;2020%20-%20&#25237;&#29699;&#35299;&#26512;%20-%202020-08-23%2016-06-08-03_out.mp4" TargetMode="External"/><Relationship Id="rId810" Type="http://schemas.openxmlformats.org/officeDocument/2006/relationships/hyperlink" Target="result/&#12497;&#12527;&#12503;&#12525;2020%20-%20&#25237;&#29699;&#35299;&#26512;%20-%202020-08-23%2016-26-58-06_ball.txt" TargetMode="External"/><Relationship Id="rId908" Type="http://schemas.openxmlformats.org/officeDocument/2006/relationships/hyperlink" Target="result/&#12497;&#12527;&#12503;&#12525;2020%20-%20&#25237;&#29699;&#35299;&#26512;%20-%202020-08-23%2016-33-27-05_ball.txt" TargetMode="External"/><Relationship Id="rId1233" Type="http://schemas.openxmlformats.org/officeDocument/2006/relationships/hyperlink" Target="out/&#12497;&#12527;&#12503;&#12525;2020%20-%20&#25237;&#29699;&#35299;&#26512;%20-%202020-08-24%2012-21-33-07_out.mp4" TargetMode="External"/><Relationship Id="rId1440" Type="http://schemas.openxmlformats.org/officeDocument/2006/relationships/hyperlink" Target="result/&#12497;&#12527;&#12503;&#12525;2020%20-%20&#25237;&#29699;&#35299;&#26512;%20-%202020-08-24%2012-39-57-01_ball.txt" TargetMode="External"/><Relationship Id="rId1538" Type="http://schemas.openxmlformats.org/officeDocument/2006/relationships/hyperlink" Target="result/&#12497;&#12527;&#12503;&#12525;2020%20-%20&#25237;&#29699;&#35299;&#26512;%20-%202020-08-24%2012-46-03-07_ball.txt" TargetMode="External"/><Relationship Id="rId1300" Type="http://schemas.openxmlformats.org/officeDocument/2006/relationships/hyperlink" Target="result/&#12497;&#12527;&#12503;&#12525;2020%20-%20&#25237;&#29699;&#35299;&#26512;%20-%202020-08-24%2012-26-53-00_ball.txt" TargetMode="External"/><Relationship Id="rId1745" Type="http://schemas.openxmlformats.org/officeDocument/2006/relationships/hyperlink" Target="out/&#12497;&#12527;&#12503;&#12525;2020%20-%20&#25237;&#29699;&#35299;&#26512;%20-%202020-08-24%2013-05-36-00_out.mp4" TargetMode="External"/><Relationship Id="rId1952" Type="http://schemas.openxmlformats.org/officeDocument/2006/relationships/hyperlink" Target="result/&#12497;&#12527;&#12503;&#12525;2020%20-%20&#25237;&#29699;&#35299;&#26512;%20-%202020-08-26%2021-20-35-04_ball.txt" TargetMode="External"/><Relationship Id="rId3198" Type="http://schemas.openxmlformats.org/officeDocument/2006/relationships/hyperlink" Target="result/&#12497;&#12527;&#12503;&#12525;2020%20-%20&#25237;&#29699;&#35299;&#26512;%20-%202020-09-28%2022-46-07-01_ball.txt" TargetMode="External"/><Relationship Id="rId37" Type="http://schemas.openxmlformats.org/officeDocument/2006/relationships/hyperlink" Target="out/&#12497;&#12527;&#12503;&#12525;2020%20-%20&#25237;&#29699;&#35299;&#26512;%20-%202020-08-23%2011-10-26-08_out.mp4" TargetMode="External"/><Relationship Id="rId1605" Type="http://schemas.openxmlformats.org/officeDocument/2006/relationships/hyperlink" Target="out/&#12497;&#12527;&#12503;&#12525;2020%20-%20&#25237;&#29699;&#35299;&#26512;%20-%202020-08-24%2012-50-30-09_out.mp4" TargetMode="External"/><Relationship Id="rId1812" Type="http://schemas.openxmlformats.org/officeDocument/2006/relationships/hyperlink" Target="result/&#12497;&#12527;&#12503;&#12525;2020%20-%20&#25237;&#29699;&#35299;&#26512;%20-%202020-08-24%2013-14-19-00_ball.txt" TargetMode="External"/><Relationship Id="rId3058" Type="http://schemas.openxmlformats.org/officeDocument/2006/relationships/hyperlink" Target="result/&#12497;&#12527;&#12503;&#12525;2020%20-%20&#25237;&#29699;&#35299;&#26512;%20-%202020-09-27%2012-15-46-01_ball.txt" TargetMode="External"/><Relationship Id="rId3265" Type="http://schemas.openxmlformats.org/officeDocument/2006/relationships/hyperlink" Target="out/&#12497;&#12527;&#12503;&#12525;2020%20-%20&#25237;&#29699;&#35299;&#26512;%20-%202020-09-28%2022-50-09-05_out.mp4" TargetMode="External"/><Relationship Id="rId3472" Type="http://schemas.openxmlformats.org/officeDocument/2006/relationships/hyperlink" Target="result/&#12497;&#12527;&#12503;&#12525;2020%20-%20&#25237;&#29699;&#35299;&#26512;%20-%202020-10-04%2012-29-40-09_ball.txt" TargetMode="External"/><Relationship Id="rId186" Type="http://schemas.openxmlformats.org/officeDocument/2006/relationships/hyperlink" Target="result/&#12497;&#12527;&#12503;&#12525;2020%20-%20&#25237;&#29699;&#35299;&#26512;%20-%202020-08-23%2014-05-50-02_ball.txt" TargetMode="External"/><Relationship Id="rId393" Type="http://schemas.openxmlformats.org/officeDocument/2006/relationships/hyperlink" Target="out/&#12497;&#12527;&#12503;&#12525;2020%20-%20&#25237;&#29699;&#35299;&#26512;%20-%202020-08-23%2014-27-07-07_out.mp4" TargetMode="External"/><Relationship Id="rId2074" Type="http://schemas.openxmlformats.org/officeDocument/2006/relationships/hyperlink" Target="result/&#12497;&#12527;&#12503;&#12525;2020%20-%20&#25237;&#29699;&#35299;&#26512;%20-%202020-08-27%2018-19-19-05_ball.txt" TargetMode="External"/><Relationship Id="rId2281" Type="http://schemas.openxmlformats.org/officeDocument/2006/relationships/hyperlink" Target="out/&#12497;&#12527;&#12503;&#12525;2020%20-%20&#25237;&#29699;&#35299;&#26512;%20-%202020-08-29%2009-37-40-09_out.mp4" TargetMode="External"/><Relationship Id="rId3125" Type="http://schemas.openxmlformats.org/officeDocument/2006/relationships/hyperlink" Target="out/&#12497;&#12527;&#12503;&#12525;2020%20-%20&#25237;&#29699;&#35299;&#26512;%20-%202020-09-27%2012-19-42-05_out.mp4" TargetMode="External"/><Relationship Id="rId3332" Type="http://schemas.openxmlformats.org/officeDocument/2006/relationships/hyperlink" Target="result/&#12497;&#12527;&#12503;&#12525;2020%20-%20&#25237;&#29699;&#35299;&#26512;%20-%202020-09-28%2022-53-54-08_ball.txt" TargetMode="External"/><Relationship Id="rId253" Type="http://schemas.openxmlformats.org/officeDocument/2006/relationships/hyperlink" Target="out/&#12497;&#12527;&#12503;&#12525;2020%20-%20&#25237;&#29699;&#35299;&#26512;%20-%202020-08-23%2014-18-29-06_out.mp4" TargetMode="External"/><Relationship Id="rId460" Type="http://schemas.openxmlformats.org/officeDocument/2006/relationships/hyperlink" Target="result/&#12497;&#12527;&#12503;&#12525;2020%20-%20&#25237;&#29699;&#35299;&#26512;%20-%202020-08-23%2015-51-08-00_ball.txt" TargetMode="External"/><Relationship Id="rId698" Type="http://schemas.openxmlformats.org/officeDocument/2006/relationships/hyperlink" Target="result/&#12497;&#12527;&#12503;&#12525;2020%20-%20&#25237;&#29699;&#35299;&#26512;%20-%202020-08-23%2016-12-41-00_ball.txt" TargetMode="External"/><Relationship Id="rId1090" Type="http://schemas.openxmlformats.org/officeDocument/2006/relationships/hyperlink" Target="result/&#12497;&#12527;&#12503;&#12525;2020%20-%20&#25237;&#29699;&#35299;&#26512;%20-%202020-08-24%2012-06-16-00_ball.txt" TargetMode="External"/><Relationship Id="rId2141" Type="http://schemas.openxmlformats.org/officeDocument/2006/relationships/hyperlink" Target="out/&#12497;&#12527;&#12503;&#12525;2020%20-%20&#25237;&#29699;&#35299;&#26512;%20-%202020-08-27%2018-24-30-09_out.mp4" TargetMode="External"/><Relationship Id="rId2379" Type="http://schemas.openxmlformats.org/officeDocument/2006/relationships/hyperlink" Target="out/&#12497;&#12527;&#12503;&#12525;2020%20-%20&#25237;&#29699;&#35299;&#26512;%20-%202020-08-29%2009-46-05-09_out.mp4" TargetMode="External"/><Relationship Id="rId2586" Type="http://schemas.openxmlformats.org/officeDocument/2006/relationships/hyperlink" Target="result/&#12497;&#12527;&#12503;&#12525;2020%20-%20&#25237;&#29699;&#35299;&#26512;%20-%202020-08-29%2015-52-32-01_ball.txt" TargetMode="External"/><Relationship Id="rId2793" Type="http://schemas.openxmlformats.org/officeDocument/2006/relationships/hyperlink" Target="out/&#12497;&#12527;&#12503;&#12525;2020%20-%20&#25237;&#29699;&#35299;&#26512;%20-%202020-09-08%2023-39-02-05_out.mp4" TargetMode="External"/><Relationship Id="rId3637" Type="http://schemas.openxmlformats.org/officeDocument/2006/relationships/hyperlink" Target="out/&#12497;&#12527;&#12503;&#12525;2020%20-%20&#25237;&#29699;&#35299;&#26512;%20-%202020-10-23%2021-45-41-03_out.mp4" TargetMode="External"/><Relationship Id="rId113" Type="http://schemas.openxmlformats.org/officeDocument/2006/relationships/hyperlink" Target="out/&#12497;&#12527;&#12503;&#12525;2020%20-%20&#25237;&#29699;&#35299;&#26512;%20-%202020-08-23%2011-15-09-06_out.mp4" TargetMode="External"/><Relationship Id="rId320" Type="http://schemas.openxmlformats.org/officeDocument/2006/relationships/hyperlink" Target="result/&#12497;&#12527;&#12503;&#12525;2020%20-%20&#25237;&#29699;&#35299;&#26512;%20-%202020-08-23%2014-23-42-00_ball.txt" TargetMode="External"/><Relationship Id="rId558" Type="http://schemas.openxmlformats.org/officeDocument/2006/relationships/hyperlink" Target="result/&#12497;&#12527;&#12503;&#12525;2020%20-%20&#25237;&#29699;&#35299;&#26512;%20-%202020-08-23%2016-03-31-00_ball.txt" TargetMode="External"/><Relationship Id="rId765" Type="http://schemas.openxmlformats.org/officeDocument/2006/relationships/hyperlink" Target="out/&#12497;&#12527;&#12503;&#12525;2020%20-%20&#25237;&#29699;&#35299;&#26512;%20-%202020-08-23%2016-24-41-04_out.mp4" TargetMode="External"/><Relationship Id="rId972" Type="http://schemas.openxmlformats.org/officeDocument/2006/relationships/hyperlink" Target="result/&#12497;&#12527;&#12503;&#12525;2020%20-%20&#25237;&#29699;&#35299;&#26512;%20-%202020-08-24%2011-24-36-08_ball.txt" TargetMode="External"/><Relationship Id="rId1188" Type="http://schemas.openxmlformats.org/officeDocument/2006/relationships/hyperlink" Target="result/&#12497;&#12527;&#12503;&#12525;2020%20-%20&#25237;&#29699;&#35299;&#26512;%20-%202020-08-24%2012-11-18-07_ball.txt" TargetMode="External"/><Relationship Id="rId1395" Type="http://schemas.openxmlformats.org/officeDocument/2006/relationships/hyperlink" Target="out/&#12497;&#12527;&#12503;&#12525;2020%20-%20&#25237;&#29699;&#35299;&#26512;%20-%202020-08-24%2012-35-33-09_out.mp4" TargetMode="External"/><Relationship Id="rId2001" Type="http://schemas.openxmlformats.org/officeDocument/2006/relationships/hyperlink" Target="out/&#12497;&#12527;&#12503;&#12525;2020%20-%20&#25237;&#29699;&#35299;&#26512;%20-%202020-08-26%2021-35-18-09_out.mp4" TargetMode="External"/><Relationship Id="rId2239" Type="http://schemas.openxmlformats.org/officeDocument/2006/relationships/hyperlink" Target="out/&#12497;&#12527;&#12503;&#12525;2020%20-%20&#25237;&#29699;&#35299;&#26512;%20-%202020-08-28%2022-36-12-08_out.mp4" TargetMode="External"/><Relationship Id="rId2446" Type="http://schemas.openxmlformats.org/officeDocument/2006/relationships/hyperlink" Target="result/&#12497;&#12527;&#12503;&#12525;2020%20-%20&#25237;&#29699;&#35299;&#26512;%20-%202020-08-29%2015-44-12-02_ball.txt" TargetMode="External"/><Relationship Id="rId2653" Type="http://schemas.openxmlformats.org/officeDocument/2006/relationships/hyperlink" Target="out/&#12497;&#12527;&#12503;&#12525;2020%20-%20&#25237;&#29699;&#35299;&#26512;%20-%202020-08-29%2015-56-35-05_out.mp4" TargetMode="External"/><Relationship Id="rId2860" Type="http://schemas.openxmlformats.org/officeDocument/2006/relationships/hyperlink" Target="result/&#12497;&#12527;&#12503;&#12525;2020%20-%20&#25237;&#29699;&#35299;&#26512;%20-%202020-09-15%2023-15-41-07_ball.txt" TargetMode="External"/><Relationship Id="rId3704" Type="http://schemas.openxmlformats.org/officeDocument/2006/relationships/hyperlink" Target="result/&#12497;&#12527;&#12503;&#12525;2020%20-%20&#25237;&#29699;&#35299;&#26512;%20-%202020-10-23%2021-54-50-06_ball.txt" TargetMode="External"/><Relationship Id="rId418" Type="http://schemas.openxmlformats.org/officeDocument/2006/relationships/hyperlink" Target="result/&#12497;&#12527;&#12503;&#12525;2020%20-%20&#25237;&#29699;&#35299;&#26512;%20-%202020-08-23%2015-47-01-09_ball.txt" TargetMode="External"/><Relationship Id="rId625" Type="http://schemas.openxmlformats.org/officeDocument/2006/relationships/hyperlink" Target="out/&#12497;&#12527;&#12503;&#12525;2020%20-%20&#25237;&#29699;&#35299;&#26512;%20-%202020-08-23%2016-07-35-04_out.mp4" TargetMode="External"/><Relationship Id="rId832" Type="http://schemas.openxmlformats.org/officeDocument/2006/relationships/hyperlink" Target="result/&#12497;&#12527;&#12503;&#12525;2020%20-%20&#25237;&#29699;&#35299;&#26512;%20-%202020-08-23%2016-28-07-07_ball.txt" TargetMode="External"/><Relationship Id="rId1048" Type="http://schemas.openxmlformats.org/officeDocument/2006/relationships/hyperlink" Target="result/&#12497;&#12527;&#12503;&#12525;2020%20-%20&#25237;&#29699;&#35299;&#26512;%20-%202020-08-24%2012-02-12-09_ball.txt" TargetMode="External"/><Relationship Id="rId1255" Type="http://schemas.openxmlformats.org/officeDocument/2006/relationships/hyperlink" Target="out/&#12497;&#12527;&#12503;&#12525;2020%20-%20&#25237;&#29699;&#35299;&#26512;%20-%202020-08-24%2012-22-44-08_out.mp4" TargetMode="External"/><Relationship Id="rId1462" Type="http://schemas.openxmlformats.org/officeDocument/2006/relationships/hyperlink" Target="result/&#12497;&#12527;&#12503;&#12525;2020%20-%20&#25237;&#29699;&#35299;&#26512;%20-%202020-08-24%2012-41-25-02_ball.txt" TargetMode="External"/><Relationship Id="rId2306" Type="http://schemas.openxmlformats.org/officeDocument/2006/relationships/hyperlink" Target="result/&#12497;&#12527;&#12503;&#12525;2020%20-%20&#25237;&#29699;&#35299;&#26512;%20-%202020-08-29%2009-41-06-01_ball.txt" TargetMode="External"/><Relationship Id="rId2513" Type="http://schemas.openxmlformats.org/officeDocument/2006/relationships/hyperlink" Target="out/&#12497;&#12527;&#12503;&#12525;2020%20-%20&#25237;&#29699;&#35299;&#26512;%20-%202020-08-29%2015-48-09-05_out.mp4" TargetMode="External"/><Relationship Id="rId2958" Type="http://schemas.openxmlformats.org/officeDocument/2006/relationships/hyperlink" Target="result/&#12497;&#12527;&#12503;&#12525;2020%20-%20&#25237;&#29699;&#35299;&#26512;%20-%202020-09-15%2023-22-58-00_ball.txt" TargetMode="External"/><Relationship Id="rId1115" Type="http://schemas.openxmlformats.org/officeDocument/2006/relationships/hyperlink" Target="out/&#12497;&#12527;&#12503;&#12525;2020%20-%20&#25237;&#29699;&#35299;&#26512;%20-%202020-08-24%2012-07-26-03_out.mp4" TargetMode="External"/><Relationship Id="rId1322" Type="http://schemas.openxmlformats.org/officeDocument/2006/relationships/hyperlink" Target="result/&#12497;&#12527;&#12503;&#12525;2020%20-%20&#25237;&#29699;&#35299;&#26512;%20-%202020-08-24%2012-28-05-02_ball.txt" TargetMode="External"/><Relationship Id="rId1767" Type="http://schemas.openxmlformats.org/officeDocument/2006/relationships/hyperlink" Target="out/&#12497;&#12527;&#12503;&#12525;2020%20-%20&#25237;&#29699;&#35299;&#26512;%20-%202020-08-24%2013-07-27-00_out.mp4" TargetMode="External"/><Relationship Id="rId1974" Type="http://schemas.openxmlformats.org/officeDocument/2006/relationships/hyperlink" Target="result/&#12497;&#12527;&#12503;&#12525;2020%20-%20&#25237;&#29699;&#35299;&#26512;%20-%202020-08-26%2021-30-58-05_ball.txt" TargetMode="External"/><Relationship Id="rId2720" Type="http://schemas.openxmlformats.org/officeDocument/2006/relationships/hyperlink" Target="result/&#12497;&#12527;&#12503;&#12525;2020%20-%20&#25237;&#29699;&#35299;&#26512;%20-%202020-08-29%2016-00-15-08_ball.txt" TargetMode="External"/><Relationship Id="rId2818" Type="http://schemas.openxmlformats.org/officeDocument/2006/relationships/hyperlink" Target="result/&#12497;&#12527;&#12503;&#12525;2020%20-%20&#25237;&#29699;&#35299;&#26512;%20-%202020-09-15%2023-12-43-07_ball.txt" TargetMode="External"/><Relationship Id="rId59" Type="http://schemas.openxmlformats.org/officeDocument/2006/relationships/hyperlink" Target="out/&#12497;&#12527;&#12503;&#12525;2020%20-%20&#25237;&#29699;&#35299;&#26512;%20-%202020-08-23%2011-11-35-09_out.mp4" TargetMode="External"/><Relationship Id="rId1627" Type="http://schemas.openxmlformats.org/officeDocument/2006/relationships/hyperlink" Target="out/&#12497;&#12527;&#12503;&#12525;2020%20-%20&#25237;&#29699;&#35299;&#26512;%20-%202020-08-24%2012-53-43-00_out.mp4" TargetMode="External"/><Relationship Id="rId1834" Type="http://schemas.openxmlformats.org/officeDocument/2006/relationships/hyperlink" Target="result/&#12497;&#12527;&#12503;&#12525;2020%20-%20&#25237;&#29699;&#35299;&#26512;%20-%202020-08-24%2013-16-19-01_ball.txt" TargetMode="External"/><Relationship Id="rId3287" Type="http://schemas.openxmlformats.org/officeDocument/2006/relationships/hyperlink" Target="out/&#12497;&#12527;&#12503;&#12525;2020%20-%20&#25237;&#29699;&#35299;&#26512;%20-%202020-09-28%2022-51-15-06_out.mp4" TargetMode="External"/><Relationship Id="rId2096" Type="http://schemas.openxmlformats.org/officeDocument/2006/relationships/hyperlink" Target="result/&#12497;&#12527;&#12503;&#12525;2020%20-%20&#25237;&#29699;&#35299;&#26512;%20-%202020-08-27%2018-21-04-06_ball.txt" TargetMode="External"/><Relationship Id="rId3494" Type="http://schemas.openxmlformats.org/officeDocument/2006/relationships/hyperlink" Target="result/&#12497;&#12527;&#12503;&#12525;2020%20-%20&#25237;&#29699;&#35299;&#26512;%20-%202020-10-04%2012-33-15-00_ball.txt" TargetMode="External"/><Relationship Id="rId1901" Type="http://schemas.openxmlformats.org/officeDocument/2006/relationships/hyperlink" Target="out/&#12497;&#12527;&#12503;&#12525;2020%20-%20&#25237;&#29699;&#35299;&#26512;%20-%202020-08-26%2021-15-29-06_out.mp4" TargetMode="External"/><Relationship Id="rId3147" Type="http://schemas.openxmlformats.org/officeDocument/2006/relationships/hyperlink" Target="out/&#12497;&#12527;&#12503;&#12525;2020%20-%20&#25237;&#29699;&#35299;&#26512;%20-%202020-09-28%2022-42-08-06_out.mp4" TargetMode="External"/><Relationship Id="rId3354" Type="http://schemas.openxmlformats.org/officeDocument/2006/relationships/hyperlink" Target="result/&#12497;&#12527;&#12503;&#12525;2020%20-%20&#25237;&#29699;&#35299;&#26512;%20-%202020-09-28%2022-56-38-00_ball.txt" TargetMode="External"/><Relationship Id="rId3561" Type="http://schemas.openxmlformats.org/officeDocument/2006/relationships/hyperlink" Target="out/&#12497;&#12527;&#12503;&#12525;2020%20-%20&#25237;&#29699;&#35299;&#26512;%20-%202020-10-04%2012-38-58-05_out.mp4" TargetMode="External"/><Relationship Id="rId3659" Type="http://schemas.openxmlformats.org/officeDocument/2006/relationships/hyperlink" Target="out/&#12497;&#12527;&#12503;&#12525;2020%20-%20&#25237;&#29699;&#35299;&#26512;%20-%202020-10-23%2021-47-23-04_out.mp4" TargetMode="External"/><Relationship Id="rId275" Type="http://schemas.openxmlformats.org/officeDocument/2006/relationships/hyperlink" Target="out/&#12497;&#12527;&#12503;&#12525;2020%20-%20&#25237;&#29699;&#35299;&#26512;%20-%202020-08-23%2014-19-33-07_out.mp4" TargetMode="External"/><Relationship Id="rId482" Type="http://schemas.openxmlformats.org/officeDocument/2006/relationships/hyperlink" Target="result/&#12497;&#12527;&#12503;&#12525;2020%20-%20&#25237;&#29699;&#35299;&#26512;%20-%202020-08-23%2015-52-13-01_ball.txt" TargetMode="External"/><Relationship Id="rId2163" Type="http://schemas.openxmlformats.org/officeDocument/2006/relationships/hyperlink" Target="out/&#12497;&#12527;&#12503;&#12525;2020%20-%20&#25237;&#29699;&#35299;&#26512;%20-%202020-08-28%2022-31-31-00_out.mp4" TargetMode="External"/><Relationship Id="rId2370" Type="http://schemas.openxmlformats.org/officeDocument/2006/relationships/hyperlink" Target="result/&#12497;&#12527;&#12503;&#12525;2020%20-%20&#25237;&#29699;&#35299;&#26512;%20-%202020-08-29%2009-46-05-04_ball.txt" TargetMode="External"/><Relationship Id="rId3007" Type="http://schemas.openxmlformats.org/officeDocument/2006/relationships/hyperlink" Target="out/&#12497;&#12527;&#12503;&#12525;2020%20-%20&#25237;&#29699;&#35299;&#26512;%20-%202020-09-27%2012-11-30-06_out.mp4" TargetMode="External"/><Relationship Id="rId3214" Type="http://schemas.openxmlformats.org/officeDocument/2006/relationships/hyperlink" Target="result/&#12497;&#12527;&#12503;&#12525;2020%20-%20&#25237;&#29699;&#35299;&#26512;%20-%202020-09-28%2022-46-07-09_ball.txt" TargetMode="External"/><Relationship Id="rId3421" Type="http://schemas.openxmlformats.org/officeDocument/2006/relationships/hyperlink" Target="out/&#12497;&#12527;&#12503;&#12525;2020%20-%20&#25237;&#29699;&#35299;&#26512;%20-%202020-10-04%2012-26-38-04_out.mp4" TargetMode="External"/><Relationship Id="rId135" Type="http://schemas.openxmlformats.org/officeDocument/2006/relationships/hyperlink" Target="out/&#12497;&#12527;&#12503;&#12525;2020%20-%20&#25237;&#29699;&#35299;&#26512;%20-%202020-08-23%2011-16-20-07_out.mp4" TargetMode="External"/><Relationship Id="rId342" Type="http://schemas.openxmlformats.org/officeDocument/2006/relationships/hyperlink" Target="result/&#12497;&#12527;&#12503;&#12525;2020%20-%20&#25237;&#29699;&#35299;&#26512;%20-%202020-08-23%2014-24-49-01_ball.txt" TargetMode="External"/><Relationship Id="rId787" Type="http://schemas.openxmlformats.org/officeDocument/2006/relationships/hyperlink" Target="out/&#12497;&#12527;&#12503;&#12525;2020%20-%20&#25237;&#29699;&#35299;&#26512;%20-%202020-08-23%2016-25-48-05_out.mp4" TargetMode="External"/><Relationship Id="rId994" Type="http://schemas.openxmlformats.org/officeDocument/2006/relationships/hyperlink" Target="result/&#12497;&#12527;&#12503;&#12525;2020%20-%20&#25237;&#29699;&#35299;&#26512;%20-%202020-08-24%2011-25-48-09_ball.txt" TargetMode="External"/><Relationship Id="rId2023" Type="http://schemas.openxmlformats.org/officeDocument/2006/relationships/hyperlink" Target="out/&#12497;&#12527;&#12503;&#12525;2020%20-%20&#25237;&#29699;&#35299;&#26512;%20-%202020-08-27%2018-16-14-00_out.mp4" TargetMode="External"/><Relationship Id="rId2230" Type="http://schemas.openxmlformats.org/officeDocument/2006/relationships/hyperlink" Target="result/&#12497;&#12527;&#12503;&#12525;2020%20-%20&#25237;&#29699;&#35299;&#26512;%20-%202020-08-28%2022-36-12-03_ball.txt" TargetMode="External"/><Relationship Id="rId2468" Type="http://schemas.openxmlformats.org/officeDocument/2006/relationships/hyperlink" Target="result/&#12497;&#12527;&#12503;&#12525;2020%20-%20&#25237;&#29699;&#35299;&#26512;%20-%202020-08-29%2015-45-22-02_ball.txt" TargetMode="External"/><Relationship Id="rId2675" Type="http://schemas.openxmlformats.org/officeDocument/2006/relationships/hyperlink" Target="out/&#12497;&#12527;&#12503;&#12525;2020%20-%20&#25237;&#29699;&#35299;&#26512;%20-%202020-08-29%2015-57-36-06_out.mp4" TargetMode="External"/><Relationship Id="rId2882" Type="http://schemas.openxmlformats.org/officeDocument/2006/relationships/hyperlink" Target="result/&#12497;&#12527;&#12503;&#12525;2020%20-%20&#25237;&#29699;&#35299;&#26512;%20-%202020-09-15%2023-16-56-07_ball.txt" TargetMode="External"/><Relationship Id="rId3519" Type="http://schemas.openxmlformats.org/officeDocument/2006/relationships/hyperlink" Target="out/&#12497;&#12527;&#12503;&#12525;2020%20-%20&#25237;&#29699;&#35299;&#26512;%20-%202020-10-04%2012-34-25-03_out.mp4" TargetMode="External"/><Relationship Id="rId202" Type="http://schemas.openxmlformats.org/officeDocument/2006/relationships/hyperlink" Target="result/&#12497;&#12527;&#12503;&#12525;2020%20-%20&#25237;&#29699;&#35299;&#26512;%20-%202020-08-23%2014-06-56-00_ball.txt" TargetMode="External"/><Relationship Id="rId647" Type="http://schemas.openxmlformats.org/officeDocument/2006/relationships/hyperlink" Target="out/&#12497;&#12527;&#12503;&#12525;2020%20-%20&#25237;&#29699;&#35299;&#26512;%20-%202020-08-23%2016-08-46-05_out.mp4" TargetMode="External"/><Relationship Id="rId854" Type="http://schemas.openxmlformats.org/officeDocument/2006/relationships/hyperlink" Target="result/&#12497;&#12527;&#12503;&#12525;2020%20-%20&#25237;&#29699;&#35299;&#26512;%20-%202020-08-23%2016-29-37-08_ball.txt" TargetMode="External"/><Relationship Id="rId1277" Type="http://schemas.openxmlformats.org/officeDocument/2006/relationships/hyperlink" Target="out/&#12497;&#12527;&#12503;&#12525;2020%20-%20&#25237;&#29699;&#35299;&#26512;%20-%202020-08-24%2012-24-03-09_out.mp4" TargetMode="External"/><Relationship Id="rId1484" Type="http://schemas.openxmlformats.org/officeDocument/2006/relationships/hyperlink" Target="result/&#12497;&#12527;&#12503;&#12525;2020%20-%20&#25237;&#29699;&#35299;&#26512;%20-%202020-08-24%2012-42-52-03_ball.txt" TargetMode="External"/><Relationship Id="rId1691" Type="http://schemas.openxmlformats.org/officeDocument/2006/relationships/hyperlink" Target="out/&#12497;&#12527;&#12503;&#12525;2020%20-%20&#25237;&#29699;&#35299;&#26512;%20-%202020-08-24%2013-00-20-02_out.mp4" TargetMode="External"/><Relationship Id="rId2328" Type="http://schemas.openxmlformats.org/officeDocument/2006/relationships/hyperlink" Target="result/&#12497;&#12527;&#12503;&#12525;2020%20-%20&#25237;&#29699;&#35299;&#26512;%20-%202020-08-29%2009-42-48-02_ball.txt" TargetMode="External"/><Relationship Id="rId2535" Type="http://schemas.openxmlformats.org/officeDocument/2006/relationships/hyperlink" Target="out/&#12497;&#12527;&#12503;&#12525;2020%20-%20&#25237;&#29699;&#35299;&#26512;%20-%202020-08-29%2015-49-13-06_out.mp4" TargetMode="External"/><Relationship Id="rId2742" Type="http://schemas.openxmlformats.org/officeDocument/2006/relationships/hyperlink" Target="result/&#12497;&#12527;&#12503;&#12525;2020%20-%20&#25237;&#29699;&#35299;&#26512;%20-%202020-08-29%2016-01-23-09_ball.txt" TargetMode="External"/><Relationship Id="rId507" Type="http://schemas.openxmlformats.org/officeDocument/2006/relationships/hyperlink" Target="out/&#12497;&#12527;&#12503;&#12525;2020%20-%20&#25237;&#29699;&#35299;&#26512;%20-%202020-08-23%2015-53-39-04_out.mp4" TargetMode="External"/><Relationship Id="rId714" Type="http://schemas.openxmlformats.org/officeDocument/2006/relationships/hyperlink" Target="result/&#12497;&#12527;&#12503;&#12525;2020%20-%20&#25237;&#29699;&#35299;&#26512;%20-%202020-08-23%2016-12-41-08_ball.txt" TargetMode="External"/><Relationship Id="rId921" Type="http://schemas.openxmlformats.org/officeDocument/2006/relationships/hyperlink" Target="out/&#12497;&#12527;&#12503;&#12525;2020%20-%20&#25237;&#29699;&#35299;&#26512;%20-%202020-08-24%2011-22-14-03_out.mp4" TargetMode="External"/><Relationship Id="rId1137" Type="http://schemas.openxmlformats.org/officeDocument/2006/relationships/hyperlink" Target="out/&#12497;&#12527;&#12503;&#12525;2020%20-%20&#25237;&#29699;&#35299;&#26512;%20-%202020-08-24%2012-08-41-04_out.mp4" TargetMode="External"/><Relationship Id="rId1344" Type="http://schemas.openxmlformats.org/officeDocument/2006/relationships/hyperlink" Target="result/&#12497;&#12527;&#12503;&#12525;2020%20-%20&#25237;&#29699;&#35299;&#26512;%20-%202020-08-24%2012-32-08-03_ball.txt" TargetMode="External"/><Relationship Id="rId1551" Type="http://schemas.openxmlformats.org/officeDocument/2006/relationships/hyperlink" Target="out/&#12497;&#12527;&#12503;&#12525;2020%20-%20&#25237;&#29699;&#35299;&#26512;%20-%202020-08-24%2012-46-03-18_out.mp4" TargetMode="External"/><Relationship Id="rId1789" Type="http://schemas.openxmlformats.org/officeDocument/2006/relationships/hyperlink" Target="out/&#12497;&#12527;&#12503;&#12525;2020%20-%20&#25237;&#29699;&#35299;&#26512;%20-%202020-08-24%2013-09-18-02_out.mp4" TargetMode="External"/><Relationship Id="rId1996" Type="http://schemas.openxmlformats.org/officeDocument/2006/relationships/hyperlink" Target="result/&#12497;&#12527;&#12503;&#12525;2020%20-%20&#25237;&#29699;&#35299;&#26512;%20-%202020-08-26%2021-35-18-06_ball.txt" TargetMode="External"/><Relationship Id="rId2602" Type="http://schemas.openxmlformats.org/officeDocument/2006/relationships/hyperlink" Target="result/&#12497;&#12527;&#12503;&#12525;2020%20-%20&#25237;&#29699;&#35299;&#26512;%20-%202020-08-29%2015-52-32-09_ball.txt" TargetMode="External"/><Relationship Id="rId50" Type="http://schemas.openxmlformats.org/officeDocument/2006/relationships/hyperlink" Target="result/&#12497;&#12527;&#12503;&#12525;2020%20-%20&#25237;&#29699;&#35299;&#26512;%20-%202020-08-23%2011-11-35-04_ball.txt" TargetMode="External"/><Relationship Id="rId1204" Type="http://schemas.openxmlformats.org/officeDocument/2006/relationships/hyperlink" Target="result/&#12497;&#12527;&#12503;&#12525;2020%20-%20&#25237;&#29699;&#35299;&#26512;%20-%202020-08-24%2012-12-56-02_ball.txt" TargetMode="External"/><Relationship Id="rId1411" Type="http://schemas.openxmlformats.org/officeDocument/2006/relationships/hyperlink" Target="out/&#12497;&#12527;&#12503;&#12525;2020%20-%20&#25237;&#29699;&#35299;&#26512;%20-%202020-08-24%2012-36-56-07_out.mp4" TargetMode="External"/><Relationship Id="rId1649" Type="http://schemas.openxmlformats.org/officeDocument/2006/relationships/hyperlink" Target="out/&#12497;&#12527;&#12503;&#12525;2020%20-%20&#25237;&#29699;&#35299;&#26512;%20-%202020-08-24%2012-55-39-01_out.mp4" TargetMode="External"/><Relationship Id="rId1856" Type="http://schemas.openxmlformats.org/officeDocument/2006/relationships/hyperlink" Target="result/&#12497;&#12527;&#12503;&#12525;2020%20-%20&#25237;&#29699;&#35299;&#26512;%20-%202020-08-24%2013-17-56-03_ball.txt" TargetMode="External"/><Relationship Id="rId2907" Type="http://schemas.openxmlformats.org/officeDocument/2006/relationships/hyperlink" Target="out/&#12497;&#12527;&#12503;&#12525;2020%20-%20&#25237;&#29699;&#35299;&#26512;%20-%202020-09-15%2023-18-54-10_out.mp4" TargetMode="External"/><Relationship Id="rId3071" Type="http://schemas.openxmlformats.org/officeDocument/2006/relationships/hyperlink" Target="out/&#12497;&#12527;&#12503;&#12525;2020%20-%20&#25237;&#29699;&#35299;&#26512;%20-%202020-09-27%2012-15-46-08_out.mp4" TargetMode="External"/><Relationship Id="rId1509" Type="http://schemas.openxmlformats.org/officeDocument/2006/relationships/hyperlink" Target="out/&#12497;&#12527;&#12503;&#12525;2020%20-%20&#25237;&#29699;&#35299;&#26512;%20-%202020-08-24%2012-44-26-06_out.mp4" TargetMode="External"/><Relationship Id="rId1716" Type="http://schemas.openxmlformats.org/officeDocument/2006/relationships/hyperlink" Target="result/&#12497;&#12527;&#12503;&#12525;2020%20-%20&#25237;&#29699;&#35299;&#26512;%20-%202020-08-24%2013-02-04-05_ball.txt" TargetMode="External"/><Relationship Id="rId1923" Type="http://schemas.openxmlformats.org/officeDocument/2006/relationships/hyperlink" Target="out/&#12497;&#12527;&#12503;&#12525;2020%20-%20&#25237;&#29699;&#35299;&#26512;%20-%202020-08-26%2021-19-02-00_out.mp4" TargetMode="External"/><Relationship Id="rId3169" Type="http://schemas.openxmlformats.org/officeDocument/2006/relationships/hyperlink" Target="out/&#12497;&#12527;&#12503;&#12525;2020%20-%20&#25237;&#29699;&#35299;&#26512;%20-%202020-09-28%2022-43-20-07_out.mp4" TargetMode="External"/><Relationship Id="rId3376" Type="http://schemas.openxmlformats.org/officeDocument/2006/relationships/hyperlink" Target="result/&#12497;&#12527;&#12503;&#12525;2020%20-%20&#25237;&#29699;&#35299;&#26512;%20-%202020-10-04%2012-22-49-01_ball.txt" TargetMode="External"/><Relationship Id="rId3583" Type="http://schemas.openxmlformats.org/officeDocument/2006/relationships/hyperlink" Target="out\&#12497;&#12527;&#12503;&#12525;2020%20-%20&#25237;&#29699;&#35299;&#26512;%20-%202020-10-23%2021-40-21-06_out.mp4" TargetMode="External"/><Relationship Id="rId297" Type="http://schemas.openxmlformats.org/officeDocument/2006/relationships/hyperlink" Target="out/&#12497;&#12527;&#12503;&#12525;2020%20-%20&#25237;&#29699;&#35299;&#26512;%20-%202020-08-23%2014-21-04-08_out.mp4" TargetMode="External"/><Relationship Id="rId2185" Type="http://schemas.openxmlformats.org/officeDocument/2006/relationships/hyperlink" Target="out/&#12497;&#12527;&#12503;&#12525;2020%20-%20&#25237;&#29699;&#35299;&#26512;%20-%202020-08-28%2022-33-04-01_out.mp4" TargetMode="External"/><Relationship Id="rId2392" Type="http://schemas.openxmlformats.org/officeDocument/2006/relationships/hyperlink" Target="result/&#12497;&#12527;&#12503;&#12525;2020%20-%20&#25237;&#29699;&#35299;&#26512;%20-%202020-08-29%2009-48-04-05_ball.txt" TargetMode="External"/><Relationship Id="rId3029" Type="http://schemas.openxmlformats.org/officeDocument/2006/relationships/hyperlink" Target="out/&#12497;&#12527;&#12503;&#12525;2020%20-%20&#25237;&#29699;&#35299;&#26512;%20-%202020-09-27%2012-13-07-07_out.mp4" TargetMode="External"/><Relationship Id="rId3236" Type="http://schemas.openxmlformats.org/officeDocument/2006/relationships/hyperlink" Target="result/&#12497;&#12527;&#12503;&#12525;2020%20-%20&#25237;&#29699;&#35299;&#26512;%20-%202020-09-28%2022-48-45-00_ball.txt" TargetMode="External"/><Relationship Id="rId157" Type="http://schemas.openxmlformats.org/officeDocument/2006/relationships/hyperlink" Target="out/&#12497;&#12527;&#12503;&#12525;2020%20-%20&#25237;&#29699;&#35299;&#26512;%20-%202020-08-23%2014-03-42-08_out.mp4" TargetMode="External"/><Relationship Id="rId364" Type="http://schemas.openxmlformats.org/officeDocument/2006/relationships/hyperlink" Target="result/&#12497;&#12527;&#12503;&#12525;2020%20-%20&#25237;&#29699;&#35299;&#26512;%20-%202020-08-23%2014-25-58-02_ball.txt" TargetMode="External"/><Relationship Id="rId2045" Type="http://schemas.openxmlformats.org/officeDocument/2006/relationships/hyperlink" Target="out/&#12497;&#12527;&#12503;&#12525;2020%20-%20&#25237;&#29699;&#35299;&#26512;%20-%202020-08-27%2018-17-46-01_out.mp4" TargetMode="External"/><Relationship Id="rId2697" Type="http://schemas.openxmlformats.org/officeDocument/2006/relationships/hyperlink" Target="out/&#12497;&#12527;&#12503;&#12525;2020%20-%20&#25237;&#29699;&#35299;&#26512;%20-%202020-08-29%2015-58-43-07_out.mp4" TargetMode="External"/><Relationship Id="rId3443" Type="http://schemas.openxmlformats.org/officeDocument/2006/relationships/hyperlink" Target="out/&#12497;&#12527;&#12503;&#12525;2020%20-%20&#25237;&#29699;&#35299;&#26512;%20-%202020-10-04%2012-27-46-05_out.mp4" TargetMode="External"/><Relationship Id="rId3650" Type="http://schemas.openxmlformats.org/officeDocument/2006/relationships/hyperlink" Target="result/&#12497;&#12527;&#12503;&#12525;2020%20-%20&#25237;&#29699;&#35299;&#26512;%20-%202020-10-23%2021-45-41-09_ball.txt" TargetMode="External"/><Relationship Id="rId571" Type="http://schemas.openxmlformats.org/officeDocument/2006/relationships/hyperlink" Target="out/&#12497;&#12527;&#12503;&#12525;2020%20-%20&#25237;&#29699;&#35299;&#26512;%20-%202020-08-23%2016-03-31-07_out.mp4" TargetMode="External"/><Relationship Id="rId669" Type="http://schemas.openxmlformats.org/officeDocument/2006/relationships/hyperlink" Target="out/&#12497;&#12527;&#12503;&#12525;2020%20-%20&#25237;&#29699;&#35299;&#26512;%20-%202020-08-23%2016-09-58-06_out.mp4" TargetMode="External"/><Relationship Id="rId876" Type="http://schemas.openxmlformats.org/officeDocument/2006/relationships/hyperlink" Target="result/&#12497;&#12527;&#12503;&#12525;2020%20-%20&#25237;&#29699;&#35299;&#26512;%20-%202020-08-23%2016-30-55-09_ball.txt" TargetMode="External"/><Relationship Id="rId1299" Type="http://schemas.openxmlformats.org/officeDocument/2006/relationships/hyperlink" Target="out/&#12497;&#12527;&#12503;&#12525;2020%20-%20&#25237;&#29699;&#35299;&#26512;%20-%202020-08-24%2012-26-53-00_out.mp4" TargetMode="External"/><Relationship Id="rId2252" Type="http://schemas.openxmlformats.org/officeDocument/2006/relationships/hyperlink" Target="result/&#12497;&#12527;&#12503;&#12525;2020%20-%20&#25237;&#29699;&#35299;&#26512;%20-%202020-08-28%2022-37-55-04_ball.txt" TargetMode="External"/><Relationship Id="rId2557" Type="http://schemas.openxmlformats.org/officeDocument/2006/relationships/hyperlink" Target="out/&#12497;&#12527;&#12503;&#12525;2020%20-%20&#25237;&#29699;&#35299;&#26512;%20-%202020-08-29%2015-50-19-07_out.mp4" TargetMode="External"/><Relationship Id="rId3303" Type="http://schemas.openxmlformats.org/officeDocument/2006/relationships/hyperlink" Target="out/&#12497;&#12527;&#12503;&#12525;2020%20-%20&#25237;&#29699;&#35299;&#26512;%20-%202020-09-28%2022-52-46-04_out.mp4" TargetMode="External"/><Relationship Id="rId3510" Type="http://schemas.openxmlformats.org/officeDocument/2006/relationships/hyperlink" Target="result/&#12497;&#12527;&#12503;&#12525;2020%20-%20&#25237;&#29699;&#35299;&#26512;%20-%202020-10-04%2012-33-15-08_ball.txt" TargetMode="External"/><Relationship Id="rId3608" Type="http://schemas.openxmlformats.org/officeDocument/2006/relationships/hyperlink" Target="result/&#12497;&#12527;&#12503;&#12525;2020%20-%20&#25237;&#29699;&#35299;&#26512;%20-%202020-10-23%2021-41-59-08_ball.txt" TargetMode="External"/><Relationship Id="rId224" Type="http://schemas.openxmlformats.org/officeDocument/2006/relationships/hyperlink" Target="result/&#12497;&#12527;&#12503;&#12525;2020%20-%20&#25237;&#29699;&#35299;&#26512;%20-%202020-08-23%2014-08-02-01_ball.txt" TargetMode="External"/><Relationship Id="rId431" Type="http://schemas.openxmlformats.org/officeDocument/2006/relationships/hyperlink" Target="out/&#12497;&#12527;&#12503;&#12525;2020%20-%20&#25237;&#29699;&#35299;&#26512;%20-%202020-08-23%2015-48-07-06_out.mp4" TargetMode="External"/><Relationship Id="rId529" Type="http://schemas.openxmlformats.org/officeDocument/2006/relationships/hyperlink" Target="out/&#12497;&#12527;&#12503;&#12525;2020%20-%20&#25237;&#29699;&#35299;&#26512;%20-%202020-08-23%2015-54-48-05_out.mp4" TargetMode="External"/><Relationship Id="rId736" Type="http://schemas.openxmlformats.org/officeDocument/2006/relationships/hyperlink" Target="result/&#12497;&#12527;&#12503;&#12525;2020%20-%20&#25237;&#29699;&#35299;&#26512;%20-%202020-08-23%2016-13-55-09_ball.txt" TargetMode="External"/><Relationship Id="rId1061" Type="http://schemas.openxmlformats.org/officeDocument/2006/relationships/hyperlink" Target="out/&#12497;&#12527;&#12503;&#12525;2020%20-%20&#25237;&#29699;&#35299;&#26512;%20-%202020-08-24%2012-03-33-06_out.mp4" TargetMode="External"/><Relationship Id="rId1159" Type="http://schemas.openxmlformats.org/officeDocument/2006/relationships/hyperlink" Target="out/&#12497;&#12527;&#12503;&#12525;2020%20-%20&#25237;&#29699;&#35299;&#26512;%20-%202020-08-24%2012-10-03-03_out.mp4" TargetMode="External"/><Relationship Id="rId1366" Type="http://schemas.openxmlformats.org/officeDocument/2006/relationships/hyperlink" Target="result/&#12497;&#12527;&#12503;&#12525;2020%20-%20&#25237;&#29699;&#35299;&#26512;%20-%202020-08-24%2012-33-48-04_ball.txt" TargetMode="External"/><Relationship Id="rId2112" Type="http://schemas.openxmlformats.org/officeDocument/2006/relationships/hyperlink" Target="result/&#12497;&#12527;&#12503;&#12525;2020%20-%20&#25237;&#29699;&#35299;&#26512;%20-%202020-08-27%2018-22-42-04_ball.txt" TargetMode="External"/><Relationship Id="rId2417" Type="http://schemas.openxmlformats.org/officeDocument/2006/relationships/hyperlink" Target="out/&#12497;&#12527;&#12503;&#12525;2020%20-%20&#25237;&#29699;&#35299;&#26512;%20-%202020-08-29%2009-49-52-08_out.mp4" TargetMode="External"/><Relationship Id="rId2764" Type="http://schemas.openxmlformats.org/officeDocument/2006/relationships/hyperlink" Target="result/&#12497;&#12527;&#12503;&#12525;2020%20-%20&#25237;&#29699;&#35299;&#26512;%20-%202020-09-08%2023-37-52-00_ball.txt" TargetMode="External"/><Relationship Id="rId2971" Type="http://schemas.openxmlformats.org/officeDocument/2006/relationships/hyperlink" Target="out/&#12497;&#12527;&#12503;&#12525;2020%20-%20&#25237;&#29699;&#35299;&#26512;%20-%202020-09-15%2023-22-58-07_out.mp4" TargetMode="External"/><Relationship Id="rId943" Type="http://schemas.openxmlformats.org/officeDocument/2006/relationships/hyperlink" Target="out/&#12497;&#12527;&#12503;&#12525;2020%20-%20&#25237;&#29699;&#35299;&#26512;%20-%202020-08-24%2011-23-23-04_out.mp4" TargetMode="External"/><Relationship Id="rId1019" Type="http://schemas.openxmlformats.org/officeDocument/2006/relationships/hyperlink" Target="out/&#12497;&#12527;&#12503;&#12525;2020%20-%20&#25237;&#29699;&#35299;&#26512;%20-%202020-08-24%2012-01-04-04_out.mp4" TargetMode="External"/><Relationship Id="rId1573" Type="http://schemas.openxmlformats.org/officeDocument/2006/relationships/hyperlink" Target="out/&#12497;&#12527;&#12503;&#12525;2020%20-%20&#25237;&#29699;&#35299;&#26512;%20-%202020-08-24%2012-49-17-00_out.mp4" TargetMode="External"/><Relationship Id="rId1780" Type="http://schemas.openxmlformats.org/officeDocument/2006/relationships/hyperlink" Target="result/&#12497;&#12527;&#12503;&#12525;2020%20-%20&#25237;&#29699;&#35299;&#26512;%20-%202020-08-24%2013-07-27-06_ball.txt" TargetMode="External"/><Relationship Id="rId1878" Type="http://schemas.openxmlformats.org/officeDocument/2006/relationships/hyperlink" Target="result/&#12497;&#12527;&#12503;&#12525;2020%20-%20&#25237;&#29699;&#35299;&#26512;%20-%202020-08-24%2013-20-06-04_ball.txt" TargetMode="External"/><Relationship Id="rId2624" Type="http://schemas.openxmlformats.org/officeDocument/2006/relationships/hyperlink" Target="result/&#12497;&#12527;&#12503;&#12525;2020%20-%20&#25237;&#29699;&#35299;&#26512;%20-%202020-08-29%2015-55-24-00_ball.txt" TargetMode="External"/><Relationship Id="rId2831" Type="http://schemas.openxmlformats.org/officeDocument/2006/relationships/hyperlink" Target="out/&#12497;&#12527;&#12503;&#12525;2020%20-%20&#25237;&#29699;&#35299;&#26512;%20-%202020-09-15%2023-13-52-03_out.mp4" TargetMode="External"/><Relationship Id="rId2929" Type="http://schemas.openxmlformats.org/officeDocument/2006/relationships/hyperlink" Target="out/&#12497;&#12527;&#12503;&#12525;2020%20-%20&#25237;&#29699;&#35299;&#26512;%20-%202020-09-15%2023-21-40-00_out.mp4" TargetMode="External"/><Relationship Id="rId72" Type="http://schemas.openxmlformats.org/officeDocument/2006/relationships/hyperlink" Target="result/&#12497;&#12527;&#12503;&#12525;2020%20-%20&#25237;&#29699;&#35299;&#26512;%20-%202020-08-23%2011-12-45-05_ball.txt" TargetMode="External"/><Relationship Id="rId803" Type="http://schemas.openxmlformats.org/officeDocument/2006/relationships/hyperlink" Target="out/&#12497;&#12527;&#12503;&#12525;2020%20-%20&#25237;&#29699;&#35299;&#26512;%20-%202020-08-23%2016-26-58-03_out.mp4" TargetMode="External"/><Relationship Id="rId1226" Type="http://schemas.openxmlformats.org/officeDocument/2006/relationships/hyperlink" Target="result/&#12497;&#12527;&#12503;&#12525;2020%20-%20&#25237;&#29699;&#35299;&#26512;%20-%202020-08-24%2012-21-33-03_ball.txt" TargetMode="External"/><Relationship Id="rId1433" Type="http://schemas.openxmlformats.org/officeDocument/2006/relationships/hyperlink" Target="out/&#12497;&#12527;&#12503;&#12525;2020%20-%20&#25237;&#29699;&#35299;&#26512;%20-%202020-08-24%2012-38-24-08_out.mp4" TargetMode="External"/><Relationship Id="rId1640" Type="http://schemas.openxmlformats.org/officeDocument/2006/relationships/hyperlink" Target="result/&#12497;&#12527;&#12503;&#12525;2020%20-%20&#25237;&#29699;&#35299;&#26512;%20-%202020-08-24%2012-53-43-06_ball.txt" TargetMode="External"/><Relationship Id="rId1738" Type="http://schemas.openxmlformats.org/officeDocument/2006/relationships/hyperlink" Target="result/&#12497;&#12527;&#12503;&#12525;2020%20-%20&#25237;&#29699;&#35299;&#26512;%20-%202020-08-24%2013-03-51-06_ball.txt" TargetMode="External"/><Relationship Id="rId3093" Type="http://schemas.openxmlformats.org/officeDocument/2006/relationships/hyperlink" Target="out/&#12497;&#12527;&#12503;&#12525;2020%20-%20&#25237;&#29699;&#35299;&#26512;%20-%202020-09-27%2012-16-50-09_out.mp4" TargetMode="External"/><Relationship Id="rId1500" Type="http://schemas.openxmlformats.org/officeDocument/2006/relationships/hyperlink" Target="result/&#12497;&#12527;&#12503;&#12525;2020%20-%20&#25237;&#29699;&#35299;&#26512;%20-%202020-08-24%2012-44-26-01_ball.txt" TargetMode="External"/><Relationship Id="rId1945" Type="http://schemas.openxmlformats.org/officeDocument/2006/relationships/hyperlink" Target="out/&#12497;&#12527;&#12503;&#12525;2020%20-%20&#25237;&#29699;&#35299;&#26512;%20-%202020-08-26%2021-20-35-01_out.mp4" TargetMode="External"/><Relationship Id="rId3160" Type="http://schemas.openxmlformats.org/officeDocument/2006/relationships/hyperlink" Target="result/&#12497;&#12527;&#12503;&#12525;2020%20-%20&#25237;&#29699;&#35299;&#26512;%20-%202020-09-28%2022-43-20-02_ball.txt" TargetMode="External"/><Relationship Id="rId3398" Type="http://schemas.openxmlformats.org/officeDocument/2006/relationships/hyperlink" Target="result/&#12497;&#12527;&#12503;&#12525;2020%20-%20&#25237;&#29699;&#35299;&#26512;%20-%202020-10-04%2012-24-00-02_ball.txt" TargetMode="External"/><Relationship Id="rId1805" Type="http://schemas.openxmlformats.org/officeDocument/2006/relationships/hyperlink" Target="out/&#12497;&#12527;&#12503;&#12525;2020%20-%20&#25237;&#29699;&#35299;&#26512;%20-%202020-08-24%2013-09-18-10_out.mp4" TargetMode="External"/><Relationship Id="rId3020" Type="http://schemas.openxmlformats.org/officeDocument/2006/relationships/hyperlink" Target="result/&#12497;&#12527;&#12503;&#12525;2020%20-%20&#25237;&#29699;&#35299;&#26512;%20-%202020-09-27%2012-13-07-02_ball.txt" TargetMode="External"/><Relationship Id="rId3258" Type="http://schemas.openxmlformats.org/officeDocument/2006/relationships/hyperlink" Target="result/&#12497;&#12527;&#12503;&#12525;2020%20-%20&#25237;&#29699;&#35299;&#26512;%20-%202020-09-28%2022-50-09-01_ball.txt" TargetMode="External"/><Relationship Id="rId3465" Type="http://schemas.openxmlformats.org/officeDocument/2006/relationships/hyperlink" Target="out/&#12497;&#12527;&#12503;&#12525;2020%20-%20&#25237;&#29699;&#35299;&#26512;%20-%202020-10-04%2012-29-40-06_out.mp4" TargetMode="External"/><Relationship Id="rId3672" Type="http://schemas.openxmlformats.org/officeDocument/2006/relationships/hyperlink" Target="result/&#12497;&#12527;&#12503;&#12525;2020%20-%20&#25237;&#29699;&#35299;&#26512;%20-%202020-10-23%2021-49-13-00_ball.txt" TargetMode="External"/><Relationship Id="rId179" Type="http://schemas.openxmlformats.org/officeDocument/2006/relationships/hyperlink" Target="out/&#12497;&#12527;&#12503;&#12525;2020%20-%20&#25237;&#29699;&#35299;&#26512;%20-%202020-08-23%2014-04-47-09_out.mp4" TargetMode="External"/><Relationship Id="rId386" Type="http://schemas.openxmlformats.org/officeDocument/2006/relationships/hyperlink" Target="result/&#12497;&#12527;&#12503;&#12525;2020%20-%20&#25237;&#29699;&#35299;&#26512;%20-%202020-08-23%2014-27-07-03_ball.txt" TargetMode="External"/><Relationship Id="rId593" Type="http://schemas.openxmlformats.org/officeDocument/2006/relationships/hyperlink" Target="out/&#12497;&#12527;&#12503;&#12525;2020%20-%20&#25237;&#29699;&#35299;&#26512;%20-%202020-08-23%2016-04-57-08_out.mp4" TargetMode="External"/><Relationship Id="rId2067" Type="http://schemas.openxmlformats.org/officeDocument/2006/relationships/hyperlink" Target="out/&#12497;&#12527;&#12503;&#12525;2020%20-%20&#25237;&#29699;&#35299;&#26512;%20-%202020-08-27%2018-19-19-02_out.mp4" TargetMode="External"/><Relationship Id="rId2274" Type="http://schemas.openxmlformats.org/officeDocument/2006/relationships/hyperlink" Target="result/&#12497;&#12527;&#12503;&#12525;2020%20-%20&#25237;&#29699;&#35299;&#26512;%20-%202020-08-29%2009-37-40-05_ball.txt" TargetMode="External"/><Relationship Id="rId2481" Type="http://schemas.openxmlformats.org/officeDocument/2006/relationships/hyperlink" Target="out/&#12497;&#12527;&#12503;&#12525;2020%20-%20&#25237;&#29699;&#35299;&#26512;%20-%202020-08-29%2015-45-22-09_out.mp4" TargetMode="External"/><Relationship Id="rId3118" Type="http://schemas.openxmlformats.org/officeDocument/2006/relationships/hyperlink" Target="result/&#12497;&#12527;&#12503;&#12525;2020%20-%20&#25237;&#29699;&#35299;&#26512;%20-%202020-09-27%2012-19-42-01_ball.txt" TargetMode="External"/><Relationship Id="rId3325" Type="http://schemas.openxmlformats.org/officeDocument/2006/relationships/hyperlink" Target="out/&#12497;&#12527;&#12503;&#12525;2020%20-%20&#25237;&#29699;&#35299;&#26512;%20-%202020-09-28%2022-53-54-05_out.mp4" TargetMode="External"/><Relationship Id="rId3532" Type="http://schemas.openxmlformats.org/officeDocument/2006/relationships/hyperlink" Target="result/&#12497;&#12527;&#12503;&#12525;2020%20-%20&#25237;&#29699;&#35299;&#26512;%20-%202020-10-04%2012-34-25-09_ball.txt" TargetMode="External"/><Relationship Id="rId246" Type="http://schemas.openxmlformats.org/officeDocument/2006/relationships/hyperlink" Target="result/&#12497;&#12527;&#12503;&#12525;2020%20-%20&#25237;&#29699;&#35299;&#26512;%20-%202020-08-23%2014-18-29-02_ball.txt" TargetMode="External"/><Relationship Id="rId453" Type="http://schemas.openxmlformats.org/officeDocument/2006/relationships/hyperlink" Target="out/&#12497;&#12527;&#12503;&#12525;2020%20-%20&#25237;&#29699;&#35299;&#26512;%20-%202020-08-23%2015-49-19-07_out.mp4" TargetMode="External"/><Relationship Id="rId660" Type="http://schemas.openxmlformats.org/officeDocument/2006/relationships/hyperlink" Target="result/&#12497;&#12527;&#12503;&#12525;2020%20-%20&#25237;&#29699;&#35299;&#26512;%20-%202020-08-23%2016-09-58-01_ball.txt" TargetMode="External"/><Relationship Id="rId898" Type="http://schemas.openxmlformats.org/officeDocument/2006/relationships/hyperlink" Target="result/&#12497;&#12527;&#12503;&#12525;2020%20-%20&#25237;&#29699;&#35299;&#26512;%20-%202020-08-23%2016-33-27-00_ball.txt" TargetMode="External"/><Relationship Id="rId1083" Type="http://schemas.openxmlformats.org/officeDocument/2006/relationships/hyperlink" Target="out/&#12497;&#12527;&#12503;&#12525;2020%20-%20&#25237;&#29699;&#35299;&#26512;%20-%202020-08-24%2012-04-51-07_out.mp4" TargetMode="External"/><Relationship Id="rId1290" Type="http://schemas.openxmlformats.org/officeDocument/2006/relationships/hyperlink" Target="result/&#12497;&#12527;&#12503;&#12525;2020%20-%20&#25237;&#29699;&#35299;&#26512;%20-%202020-08-24%2012-25-33-05_ball.txt" TargetMode="External"/><Relationship Id="rId2134" Type="http://schemas.openxmlformats.org/officeDocument/2006/relationships/hyperlink" Target="result/&#12497;&#12527;&#12503;&#12525;2020%20-%20&#25237;&#29699;&#35299;&#26512;%20-%202020-08-27%2018-24-30-05_ball.txt" TargetMode="External"/><Relationship Id="rId2341" Type="http://schemas.openxmlformats.org/officeDocument/2006/relationships/hyperlink" Target="out/&#12497;&#12527;&#12503;&#12525;2020%20-%20&#25237;&#29699;&#35299;&#26512;%20-%202020-08-29%2009-44-23-00_out.mp4" TargetMode="External"/><Relationship Id="rId2579" Type="http://schemas.openxmlformats.org/officeDocument/2006/relationships/hyperlink" Target="out/&#12497;&#12527;&#12503;&#12525;2020%20-%20&#25237;&#29699;&#35299;&#26512;%20-%202020-08-29%2015-51-26-08_out.mp4" TargetMode="External"/><Relationship Id="rId2786" Type="http://schemas.openxmlformats.org/officeDocument/2006/relationships/hyperlink" Target="result/&#12497;&#12527;&#12503;&#12525;2020%20-%20&#25237;&#29699;&#35299;&#26512;%20-%202020-09-08%2023-39-02-01_ball.txt" TargetMode="External"/><Relationship Id="rId2993" Type="http://schemas.openxmlformats.org/officeDocument/2006/relationships/hyperlink" Target="out/&#12497;&#12527;&#12503;&#12525;2020%20-%20&#25237;&#29699;&#35299;&#26512;%20-%202020-09-27%2012-10-22-09_out.mp4" TargetMode="External"/><Relationship Id="rId106" Type="http://schemas.openxmlformats.org/officeDocument/2006/relationships/hyperlink" Target="result/&#12497;&#12527;&#12503;&#12525;2020%20-%20&#25237;&#29699;&#35299;&#26512;%20-%202020-08-23%2011-15-09-02_ball.txt" TargetMode="External"/><Relationship Id="rId313" Type="http://schemas.openxmlformats.org/officeDocument/2006/relationships/hyperlink" Target="out/&#12497;&#12527;&#12503;&#12525;2020%20-%20&#25237;&#29699;&#35299;&#26512;%20-%202020-08-23%2014-22-38-06_out.mp4" TargetMode="External"/><Relationship Id="rId758" Type="http://schemas.openxmlformats.org/officeDocument/2006/relationships/hyperlink" Target="result/&#12497;&#12527;&#12503;&#12525;2020%20-%20&#25237;&#29699;&#35299;&#26512;%20-%202020-08-23%2016-24-41-00_ball.txt" TargetMode="External"/><Relationship Id="rId965" Type="http://schemas.openxmlformats.org/officeDocument/2006/relationships/hyperlink" Target="out/&#12497;&#12527;&#12503;&#12525;2020%20-%20&#25237;&#29699;&#35299;&#26512;%20-%202020-08-24%2011-24-36-05_out.mp4" TargetMode="External"/><Relationship Id="rId1150" Type="http://schemas.openxmlformats.org/officeDocument/2006/relationships/hyperlink" Target="result/&#12497;&#12527;&#12503;&#12525;2020%20-%20&#25237;&#29699;&#35299;&#26512;%20-%202020-08-24%2012-08-41-12_ball.txt" TargetMode="External"/><Relationship Id="rId1388" Type="http://schemas.openxmlformats.org/officeDocument/2006/relationships/hyperlink" Target="result/&#12497;&#12527;&#12503;&#12525;2020%20-%20&#25237;&#29699;&#35299;&#26512;%20-%202020-08-24%2012-35-33-05_ball.txt" TargetMode="External"/><Relationship Id="rId1595" Type="http://schemas.openxmlformats.org/officeDocument/2006/relationships/hyperlink" Target="out/&#12497;&#12527;&#12503;&#12525;2020%20-%20&#25237;&#29699;&#35299;&#26512;%20-%202020-08-24%2012-50-30-04_out.mp4" TargetMode="External"/><Relationship Id="rId2439" Type="http://schemas.openxmlformats.org/officeDocument/2006/relationships/hyperlink" Target="out/&#12497;&#12527;&#12503;&#12525;2020%20-%20&#25237;&#29699;&#35299;&#26512;%20-%202020-08-29%2015-42-43-09_out.mp4" TargetMode="External"/><Relationship Id="rId2646" Type="http://schemas.openxmlformats.org/officeDocument/2006/relationships/hyperlink" Target="result/&#12497;&#12527;&#12503;&#12525;2020%20-%20&#25237;&#29699;&#35299;&#26512;%20-%202020-08-29%2015-56-35-01_ball.txt" TargetMode="External"/><Relationship Id="rId2853" Type="http://schemas.openxmlformats.org/officeDocument/2006/relationships/hyperlink" Target="out/&#12497;&#12527;&#12503;&#12525;2020%20-%20&#25237;&#29699;&#35299;&#26512;%20-%202020-09-15%2023-15-41-04_out.mp4" TargetMode="External"/><Relationship Id="rId94" Type="http://schemas.openxmlformats.org/officeDocument/2006/relationships/hyperlink" Target="result/&#12497;&#12527;&#12503;&#12525;2020%20-%20&#25237;&#29699;&#35299;&#26512;%20-%202020-08-23%2011-13-59-06_ball.txt" TargetMode="External"/><Relationship Id="rId520" Type="http://schemas.openxmlformats.org/officeDocument/2006/relationships/hyperlink" Target="result/&#12497;&#12527;&#12503;&#12525;2020%20-%20&#25237;&#29699;&#35299;&#26512;%20-%202020-08-23%2015-54-48-00_ball.txt" TargetMode="External"/><Relationship Id="rId618" Type="http://schemas.openxmlformats.org/officeDocument/2006/relationships/hyperlink" Target="result/&#12497;&#12527;&#12503;&#12525;2020%20-%20&#25237;&#29699;&#35299;&#26512;%20-%202020-08-23%2016-07-35-00_ball.txt" TargetMode="External"/><Relationship Id="rId825" Type="http://schemas.openxmlformats.org/officeDocument/2006/relationships/hyperlink" Target="out/&#12497;&#12527;&#12503;&#12525;2020%20-%20&#25237;&#29699;&#35299;&#26512;%20-%202020-08-23%2016-28-07-04_out.mp4" TargetMode="External"/><Relationship Id="rId1248" Type="http://schemas.openxmlformats.org/officeDocument/2006/relationships/hyperlink" Target="result/&#12497;&#12527;&#12503;&#12525;2020%20-%20&#25237;&#29699;&#35299;&#26512;%20-%202020-08-24%2012-22-44-04_ball.txt" TargetMode="External"/><Relationship Id="rId1455" Type="http://schemas.openxmlformats.org/officeDocument/2006/relationships/hyperlink" Target="out/&#12497;&#12527;&#12503;&#12525;2020%20-%20&#25237;&#29699;&#35299;&#26512;%20-%202020-08-24%2012-39-57-09_out.mp4" TargetMode="External"/><Relationship Id="rId1662" Type="http://schemas.openxmlformats.org/officeDocument/2006/relationships/hyperlink" Target="result/&#12497;&#12527;&#12503;&#12525;2020%20-%20&#25237;&#29699;&#35299;&#26512;%20-%202020-08-24%2012-55-39-07_ball.txt" TargetMode="External"/><Relationship Id="rId2201" Type="http://schemas.openxmlformats.org/officeDocument/2006/relationships/hyperlink" Target="out/&#12497;&#12527;&#12503;&#12525;2020%20-%20&#25237;&#29699;&#35299;&#26512;%20-%202020-08-28%2022-33-04-09_out.mp4" TargetMode="External"/><Relationship Id="rId2506" Type="http://schemas.openxmlformats.org/officeDocument/2006/relationships/hyperlink" Target="result/&#12497;&#12527;&#12503;&#12525;2020%20-%20&#25237;&#29699;&#35299;&#26512;%20-%202020-08-29%2015-48-09-01_ball.txt" TargetMode="External"/><Relationship Id="rId1010" Type="http://schemas.openxmlformats.org/officeDocument/2006/relationships/hyperlink" Target="result/&#12497;&#12527;&#12503;&#12525;2020%20-%20&#25237;&#29699;&#35299;&#26512;%20-%202020-08-24%2012-00-01-07_ball.txt" TargetMode="External"/><Relationship Id="rId1108" Type="http://schemas.openxmlformats.org/officeDocument/2006/relationships/hyperlink" Target="result/&#12497;&#12527;&#12503;&#12525;2020%20-%20&#25237;&#29699;&#35299;&#26512;%20-%202020-08-24%2012-06-16-09_ball.txt" TargetMode="External"/><Relationship Id="rId1315" Type="http://schemas.openxmlformats.org/officeDocument/2006/relationships/hyperlink" Target="out/&#12497;&#12527;&#12503;&#12525;2020%20-%20&#25237;&#29699;&#35299;&#26512;%20-%202020-08-24%2012-26-53-08_out.mp4" TargetMode="External"/><Relationship Id="rId1967" Type="http://schemas.openxmlformats.org/officeDocument/2006/relationships/hyperlink" Target="out/&#12497;&#12527;&#12503;&#12525;2020%20-%20&#25237;&#29699;&#35299;&#26512;%20-%202020-08-26%2021-30-58-02_out.mp4" TargetMode="External"/><Relationship Id="rId2713" Type="http://schemas.openxmlformats.org/officeDocument/2006/relationships/hyperlink" Target="out/&#12497;&#12527;&#12503;&#12525;2020%20-%20&#25237;&#29699;&#35299;&#26512;%20-%202020-08-29%2016-00-15-05_out.mp4" TargetMode="External"/><Relationship Id="rId2920" Type="http://schemas.openxmlformats.org/officeDocument/2006/relationships/hyperlink" Target="result/&#12497;&#12527;&#12503;&#12525;2020%20-%20&#25237;&#29699;&#35299;&#26512;%20-%202020-09-15%2023-20-06-05_ball.txt" TargetMode="External"/><Relationship Id="rId1522" Type="http://schemas.openxmlformats.org/officeDocument/2006/relationships/hyperlink" Target="result/&#12497;&#12527;&#12503;&#12525;2020%20-%20&#25237;&#29699;&#35299;&#26512;%20-%202020-08-24%2012-44-26-17_ball.txt" TargetMode="External"/><Relationship Id="rId21" Type="http://schemas.openxmlformats.org/officeDocument/2006/relationships/hyperlink" Target="out/&#12497;&#12527;&#12503;&#12525;2020%20-%20&#25237;&#29699;&#35299;&#26512;%20-%202020-08-23%2011-10-26-00_out.mp4" TargetMode="External"/><Relationship Id="rId2089" Type="http://schemas.openxmlformats.org/officeDocument/2006/relationships/hyperlink" Target="out/&#12497;&#12527;&#12503;&#12525;2020%20-%20&#25237;&#29699;&#35299;&#26512;%20-%202020-08-27%2018-21-04-03_out.mp4" TargetMode="External"/><Relationship Id="rId3487" Type="http://schemas.openxmlformats.org/officeDocument/2006/relationships/hyperlink" Target="out/&#12497;&#12527;&#12503;&#12525;2020%20-%20&#25237;&#29699;&#35299;&#26512;%20-%202020-10-04%2012-31-02-07_out.mp4" TargetMode="External"/><Relationship Id="rId3694" Type="http://schemas.openxmlformats.org/officeDocument/2006/relationships/hyperlink" Target="result/&#12497;&#12527;&#12503;&#12525;2020%20-%20&#25237;&#29699;&#35299;&#26512;%20-%202020-10-23%2021-54-50-01_ball.txt" TargetMode="External"/><Relationship Id="rId2296" Type="http://schemas.openxmlformats.org/officeDocument/2006/relationships/hyperlink" Target="result/&#12497;&#12527;&#12503;&#12525;2020%20-%20&#25237;&#29699;&#35299;&#26512;%20-%202020-08-29%2009-39-15-06_ball.txt" TargetMode="External"/><Relationship Id="rId3347" Type="http://schemas.openxmlformats.org/officeDocument/2006/relationships/hyperlink" Target="out/&#12497;&#12527;&#12503;&#12525;2020%20-%20&#25237;&#29699;&#35299;&#26512;%20-%202020-09-28%2022-55-36-06_out.mp4" TargetMode="External"/><Relationship Id="rId3554" Type="http://schemas.openxmlformats.org/officeDocument/2006/relationships/hyperlink" Target="result/&#12497;&#12527;&#12503;&#12525;2020%20-%20&#25237;&#29699;&#35299;&#26512;%20-%202020-10-04%2012-38-58-01_ball.txt" TargetMode="External"/><Relationship Id="rId268" Type="http://schemas.openxmlformats.org/officeDocument/2006/relationships/hyperlink" Target="result/&#12497;&#12527;&#12503;&#12525;2020%20-%20&#25237;&#29699;&#35299;&#26512;%20-%202020-08-23%2014-19-33-03_ball.txt" TargetMode="External"/><Relationship Id="rId475" Type="http://schemas.openxmlformats.org/officeDocument/2006/relationships/hyperlink" Target="out/&#12497;&#12527;&#12503;&#12525;2020%20-%20&#25237;&#29699;&#35299;&#26512;%20-%202020-08-23%2015-51-08-08_out.mp4" TargetMode="External"/><Relationship Id="rId682" Type="http://schemas.openxmlformats.org/officeDocument/2006/relationships/hyperlink" Target="result/&#12497;&#12527;&#12503;&#12525;2020%20-%20&#25237;&#29699;&#35299;&#26512;%20-%202020-08-23%2016-11-33-02_ball.txt" TargetMode="External"/><Relationship Id="rId2156" Type="http://schemas.openxmlformats.org/officeDocument/2006/relationships/hyperlink" Target="result/&#12497;&#12527;&#12503;&#12525;2020%20-%20&#25237;&#29699;&#35299;&#26512;%20-%202020-08-27%2018-26-47-06_ball.txt" TargetMode="External"/><Relationship Id="rId2363" Type="http://schemas.openxmlformats.org/officeDocument/2006/relationships/hyperlink" Target="out/&#12497;&#12527;&#12503;&#12525;2020%20-%20&#25237;&#29699;&#35299;&#26512;%20-%202020-08-29%2009-46-05-01_out.mp4" TargetMode="External"/><Relationship Id="rId2570" Type="http://schemas.openxmlformats.org/officeDocument/2006/relationships/hyperlink" Target="result/&#12497;&#12527;&#12503;&#12525;2020%20-%20&#25237;&#29699;&#35299;&#26512;%20-%202020-08-29%2015-51-26-03_ball.txt" TargetMode="External"/><Relationship Id="rId3207" Type="http://schemas.openxmlformats.org/officeDocument/2006/relationships/hyperlink" Target="out/&#12497;&#12527;&#12503;&#12525;2020%20-%20&#25237;&#29699;&#35299;&#26512;%20-%202020-09-28%2022-46-07-06_out.mp4" TargetMode="External"/><Relationship Id="rId3414" Type="http://schemas.openxmlformats.org/officeDocument/2006/relationships/hyperlink" Target="result/&#12497;&#12527;&#12503;&#12525;2020%20-%20&#25237;&#29699;&#35299;&#26512;%20-%202020-10-04%2012-26-38-00_ball.txt" TargetMode="External"/><Relationship Id="rId3621" Type="http://schemas.openxmlformats.org/officeDocument/2006/relationships/hyperlink" Target="out\&#12497;&#12527;&#12503;&#12525;2020%20-%20&#25237;&#29699;&#35299;&#26512;%20-%202020-10-23%2021-43-52-05_out.mp4" TargetMode="External"/><Relationship Id="rId128" Type="http://schemas.openxmlformats.org/officeDocument/2006/relationships/hyperlink" Target="result/&#12497;&#12527;&#12503;&#12525;2020%20-%20&#25237;&#29699;&#35299;&#26512;%20-%202020-08-23%2011-16-20-03_ball.txt" TargetMode="External"/><Relationship Id="rId335" Type="http://schemas.openxmlformats.org/officeDocument/2006/relationships/hyperlink" Target="out/&#12497;&#12527;&#12503;&#12525;2020%20-%20&#25237;&#29699;&#35299;&#26512;%20-%202020-08-23%2014-23-42-08_out.mp4" TargetMode="External"/><Relationship Id="rId542" Type="http://schemas.openxmlformats.org/officeDocument/2006/relationships/hyperlink" Target="result/&#12497;&#12527;&#12503;&#12525;2020%20-%20&#25237;&#29699;&#35299;&#26512;%20-%202020-08-23%2015-56-09-02_ball.txt" TargetMode="External"/><Relationship Id="rId1172" Type="http://schemas.openxmlformats.org/officeDocument/2006/relationships/hyperlink" Target="result/&#12497;&#12527;&#12503;&#12525;2020%20-%20&#25237;&#29699;&#35299;&#26512;%20-%202020-08-24%2012-10-03-09_ball.txt" TargetMode="External"/><Relationship Id="rId2016" Type="http://schemas.openxmlformats.org/officeDocument/2006/relationships/hyperlink" Target="result/&#12497;&#12527;&#12503;&#12525;2020%20-%20&#25237;&#29699;&#35299;&#26512;%20-%202020-08-27%2018-14-40-06_ball.txt" TargetMode="External"/><Relationship Id="rId2223" Type="http://schemas.openxmlformats.org/officeDocument/2006/relationships/hyperlink" Target="out/&#12497;&#12527;&#12503;&#12525;2020%20-%20&#25237;&#29699;&#35299;&#26512;%20-%202020-08-28%2022-36-12-00_out.mp4" TargetMode="External"/><Relationship Id="rId2430" Type="http://schemas.openxmlformats.org/officeDocument/2006/relationships/hyperlink" Target="result/&#12497;&#12527;&#12503;&#12525;2020%20-%20&#25237;&#29699;&#35299;&#26512;%20-%202020-08-29%2015-42-43-04_ball.txt" TargetMode="External"/><Relationship Id="rId402" Type="http://schemas.openxmlformats.org/officeDocument/2006/relationships/hyperlink" Target="result/&#12497;&#12527;&#12503;&#12525;2020%20-%20&#25237;&#29699;&#35299;&#26512;%20-%202020-08-23%2015-47-01-01_ball.txt" TargetMode="External"/><Relationship Id="rId1032" Type="http://schemas.openxmlformats.org/officeDocument/2006/relationships/hyperlink" Target="result/&#12497;&#12527;&#12503;&#12525;2020%20-%20&#25237;&#29699;&#35299;&#26512;%20-%202020-08-24%2012-02-12-01_ball.txt" TargetMode="External"/><Relationship Id="rId1989" Type="http://schemas.openxmlformats.org/officeDocument/2006/relationships/hyperlink" Target="out/&#12497;&#12527;&#12503;&#12525;2020%20-%20&#25237;&#29699;&#35299;&#26512;%20-%202020-08-26%2021-35-18-03_out.mp4" TargetMode="External"/><Relationship Id="rId1849" Type="http://schemas.openxmlformats.org/officeDocument/2006/relationships/hyperlink" Target="out/&#12497;&#12527;&#12503;&#12525;2020%20-%20&#25237;&#29699;&#35299;&#26512;%20-%202020-08-24%2013-17-56-00_out.mp4" TargetMode="External"/><Relationship Id="rId3064" Type="http://schemas.openxmlformats.org/officeDocument/2006/relationships/hyperlink" Target="result/&#12497;&#12527;&#12503;&#12525;2020%20-%20&#25237;&#29699;&#35299;&#26512;%20-%202020-09-27%2012-15-46-04_ball.txt" TargetMode="External"/><Relationship Id="rId192" Type="http://schemas.openxmlformats.org/officeDocument/2006/relationships/hyperlink" Target="result/&#12497;&#12527;&#12503;&#12525;2020%20-%20&#25237;&#29699;&#35299;&#26512;%20-%202020-08-23%2014-05-50-05_ball.txt" TargetMode="External"/><Relationship Id="rId1709" Type="http://schemas.openxmlformats.org/officeDocument/2006/relationships/hyperlink" Target="out/&#12497;&#12527;&#12503;&#12525;2020%20-%20&#25237;&#29699;&#35299;&#26512;%20-%202020-08-24%2013-02-04-02_out.mp4" TargetMode="External"/><Relationship Id="rId1916" Type="http://schemas.openxmlformats.org/officeDocument/2006/relationships/hyperlink" Target="result/&#12497;&#12527;&#12503;&#12525;2020%20-%20&#25237;&#29699;&#35299;&#26512;%20-%202020-08-26%2021-17-48-03_ball.txt" TargetMode="External"/><Relationship Id="rId3271" Type="http://schemas.openxmlformats.org/officeDocument/2006/relationships/hyperlink" Target="out/&#12497;&#12527;&#12503;&#12525;2020%20-%20&#25237;&#29699;&#35299;&#26512;%20-%202020-09-28%2022-50-09-08_out.mp4" TargetMode="External"/><Relationship Id="rId2080" Type="http://schemas.openxmlformats.org/officeDocument/2006/relationships/hyperlink" Target="result/&#12497;&#12527;&#12503;&#12525;2020%20-%20&#25237;&#29699;&#35299;&#26512;%20-%202020-08-27%2018-19-19-08_ball.txt" TargetMode="External"/><Relationship Id="rId3131" Type="http://schemas.openxmlformats.org/officeDocument/2006/relationships/hyperlink" Target="out/&#12497;&#12527;&#12503;&#12525;2020%20-%20&#25237;&#29699;&#35299;&#26512;%20-%202020-09-27%2012-19-42-08_out.mp4" TargetMode="External"/><Relationship Id="rId2897" Type="http://schemas.openxmlformats.org/officeDocument/2006/relationships/hyperlink" Target="out/&#12497;&#12527;&#12503;&#12525;2020%20-%20&#25237;&#29699;&#35299;&#26512;%20-%202020-09-15%2023-18-54-05_out.mp4" TargetMode="External"/><Relationship Id="rId869" Type="http://schemas.openxmlformats.org/officeDocument/2006/relationships/hyperlink" Target="out/&#12497;&#12527;&#12503;&#12525;2020%20-%20&#25237;&#29699;&#35299;&#26512;%20-%202020-08-23%2016-30-55-06_out.mp4" TargetMode="External"/><Relationship Id="rId1499" Type="http://schemas.openxmlformats.org/officeDocument/2006/relationships/hyperlink" Target="out/&#12497;&#12527;&#12503;&#12525;2020%20-%20&#25237;&#29699;&#35299;&#26512;%20-%202020-08-24%2012-44-26-01_out.mp4" TargetMode="External"/><Relationship Id="rId729" Type="http://schemas.openxmlformats.org/officeDocument/2006/relationships/hyperlink" Target="out/&#12497;&#12527;&#12503;&#12525;2020%20-%20&#25237;&#29699;&#35299;&#26512;%20-%202020-08-23%2016-13-55-06_out.mp4" TargetMode="External"/><Relationship Id="rId1359" Type="http://schemas.openxmlformats.org/officeDocument/2006/relationships/hyperlink" Target="out/&#12497;&#12527;&#12503;&#12525;2020%20-%20&#25237;&#29699;&#35299;&#26512;%20-%202020-08-24%2012-33-48-01_out.mp4" TargetMode="External"/><Relationship Id="rId2757" Type="http://schemas.openxmlformats.org/officeDocument/2006/relationships/hyperlink" Target="out/&#12497;&#12527;&#12503;&#12525;2020%20-%20&#25237;&#29699;&#35299;&#26512;%20-%202020-08-29%2016-06-51-07_out.mp4" TargetMode="External"/><Relationship Id="rId2964" Type="http://schemas.openxmlformats.org/officeDocument/2006/relationships/hyperlink" Target="result/&#12497;&#12527;&#12503;&#12525;2020%20-%20&#25237;&#29699;&#35299;&#26512;%20-%202020-09-15%2023-22-58-03_ball.txt" TargetMode="External"/><Relationship Id="rId936" Type="http://schemas.openxmlformats.org/officeDocument/2006/relationships/hyperlink" Target="result/&#12497;&#12527;&#12503;&#12525;2020%20-%20&#25237;&#29699;&#35299;&#26512;%20-%202020-08-24%2011-23-23-00_ball.txt" TargetMode="External"/><Relationship Id="rId1219" Type="http://schemas.openxmlformats.org/officeDocument/2006/relationships/hyperlink" Target="out/&#12497;&#12527;&#12503;&#12525;2020%20-%20&#25237;&#29699;&#35299;&#26512;%20-%202020-08-24%2012-21-33-00_out.mp4" TargetMode="External"/><Relationship Id="rId1566" Type="http://schemas.openxmlformats.org/officeDocument/2006/relationships/hyperlink" Target="result/&#12497;&#12527;&#12503;&#12525;2020%20-%20&#25237;&#29699;&#35299;&#26512;%20-%202020-08-24%2012-47-45-06_ball.txt" TargetMode="External"/><Relationship Id="rId1773" Type="http://schemas.openxmlformats.org/officeDocument/2006/relationships/hyperlink" Target="out/&#12497;&#12527;&#12503;&#12525;2020%20-%20&#25237;&#29699;&#35299;&#26512;%20-%202020-08-24%2013-07-27-03_out.mp4" TargetMode="External"/><Relationship Id="rId1980" Type="http://schemas.openxmlformats.org/officeDocument/2006/relationships/hyperlink" Target="result/&#12497;&#12527;&#12503;&#12525;2020%20-%20&#25237;&#29699;&#35299;&#26512;%20-%202020-08-26%2021-30-58-08_ball.txt" TargetMode="External"/><Relationship Id="rId2617" Type="http://schemas.openxmlformats.org/officeDocument/2006/relationships/hyperlink" Target="out/&#12497;&#12527;&#12503;&#12525;2020%20-%20&#25237;&#29699;&#35299;&#26512;%20-%202020-08-29%2015-53-40-07_out.mp4" TargetMode="External"/><Relationship Id="rId2824" Type="http://schemas.openxmlformats.org/officeDocument/2006/relationships/hyperlink" Target="result/&#12497;&#12527;&#12503;&#12525;2020%20-%20&#25237;&#29699;&#35299;&#26512;%20-%202020-09-15%2023-12-43-10_ball.txt" TargetMode="External"/><Relationship Id="rId65" Type="http://schemas.openxmlformats.org/officeDocument/2006/relationships/hyperlink" Target="out/&#12497;&#12527;&#12503;&#12525;2020%20-%20&#25237;&#29699;&#35299;&#26512;%20-%202020-08-23%2011-12-45-02_out.mp4" TargetMode="External"/><Relationship Id="rId1426" Type="http://schemas.openxmlformats.org/officeDocument/2006/relationships/hyperlink" Target="result/&#12497;&#12527;&#12503;&#12525;2020%20-%20&#25237;&#29699;&#35299;&#26512;%20-%202020-08-24%2012-38-24-04_ball.txt" TargetMode="External"/><Relationship Id="rId1633" Type="http://schemas.openxmlformats.org/officeDocument/2006/relationships/hyperlink" Target="out/&#12497;&#12527;&#12503;&#12525;2020%20-%20&#25237;&#29699;&#35299;&#26512;%20-%202020-08-24%2012-53-43-03_out.mp4" TargetMode="External"/><Relationship Id="rId1840" Type="http://schemas.openxmlformats.org/officeDocument/2006/relationships/hyperlink" Target="result/&#12497;&#12527;&#12503;&#12525;2020%20-%20&#25237;&#29699;&#35299;&#26512;%20-%202020-08-24%2013-16-19-04_ball.txt" TargetMode="External"/><Relationship Id="rId1700" Type="http://schemas.openxmlformats.org/officeDocument/2006/relationships/hyperlink" Target="result/&#12497;&#12527;&#12503;&#12525;2020%20-%20&#25237;&#29699;&#35299;&#26512;%20-%202020-08-24%2013-00-20-06_ball.txt" TargetMode="External"/><Relationship Id="rId3598" Type="http://schemas.openxmlformats.org/officeDocument/2006/relationships/hyperlink" Target="result/&#12497;&#12527;&#12503;&#12525;2020%20-%20&#25237;&#29699;&#35299;&#26512;%20-%202020-10-23%2021-41-59-03_ball.txt" TargetMode="External"/><Relationship Id="rId3458" Type="http://schemas.openxmlformats.org/officeDocument/2006/relationships/hyperlink" Target="result/&#12497;&#12527;&#12503;&#12525;2020%20-%20&#25237;&#29699;&#35299;&#26512;%20-%202020-10-04%2012-29-40-02_ball.txt" TargetMode="External"/><Relationship Id="rId3665" Type="http://schemas.openxmlformats.org/officeDocument/2006/relationships/hyperlink" Target="out/&#12497;&#12527;&#12503;&#12525;2020%20-%20&#25237;&#29699;&#35299;&#26512;%20-%202020-10-23%2021-47-23-07_out.mp4" TargetMode="External"/><Relationship Id="rId379" Type="http://schemas.openxmlformats.org/officeDocument/2006/relationships/hyperlink" Target="out/&#12497;&#12527;&#12503;&#12525;2020%20-%20&#25237;&#29699;&#35299;&#26512;%20-%202020-08-23%2014-27-07-00_out.mp4" TargetMode="External"/><Relationship Id="rId586" Type="http://schemas.openxmlformats.org/officeDocument/2006/relationships/hyperlink" Target="result/&#12497;&#12527;&#12503;&#12525;2020%20-%20&#25237;&#29699;&#35299;&#26512;%20-%202020-08-23%2016-04-57-04_ball.txt" TargetMode="External"/><Relationship Id="rId793" Type="http://schemas.openxmlformats.org/officeDocument/2006/relationships/hyperlink" Target="out/&#12497;&#12527;&#12503;&#12525;2020%20-%20&#25237;&#29699;&#35299;&#26512;%20-%202020-08-23%2016-25-48-08_out.mp4" TargetMode="External"/><Relationship Id="rId2267" Type="http://schemas.openxmlformats.org/officeDocument/2006/relationships/hyperlink" Target="out/&#12497;&#12527;&#12503;&#12525;2020%20-%20&#25237;&#29699;&#35299;&#26512;%20-%202020-08-29%2009-37-40-02_out.mp4" TargetMode="External"/><Relationship Id="rId2474" Type="http://schemas.openxmlformats.org/officeDocument/2006/relationships/hyperlink" Target="result/&#12497;&#12527;&#12503;&#12525;2020%20-%20&#25237;&#29699;&#35299;&#26512;%20-%202020-08-29%2015-45-22-05_ball.txt" TargetMode="External"/><Relationship Id="rId2681" Type="http://schemas.openxmlformats.org/officeDocument/2006/relationships/hyperlink" Target="out/&#12497;&#12527;&#12503;&#12525;2020%20-%20&#25237;&#29699;&#35299;&#26512;%20-%202020-08-29%2015-57-36-09_out.mp4" TargetMode="External"/><Relationship Id="rId3318" Type="http://schemas.openxmlformats.org/officeDocument/2006/relationships/hyperlink" Target="result/&#12497;&#12527;&#12503;&#12525;2020%20-%20&#25237;&#29699;&#35299;&#26512;%20-%202020-09-28%2022-53-54-01_ball.txt" TargetMode="External"/><Relationship Id="rId3525" Type="http://schemas.openxmlformats.org/officeDocument/2006/relationships/hyperlink" Target="out/&#12497;&#12527;&#12503;&#12525;2020%20-%20&#25237;&#29699;&#35299;&#26512;%20-%202020-10-04%2012-34-25-06_out.mp4" TargetMode="External"/><Relationship Id="rId239" Type="http://schemas.openxmlformats.org/officeDocument/2006/relationships/hyperlink" Target="out/&#12497;&#12527;&#12503;&#12525;2020%20-%20&#25237;&#29699;&#35299;&#26512;%20-%202020-08-23%2014-08-02-09_out.mp4" TargetMode="External"/><Relationship Id="rId446" Type="http://schemas.openxmlformats.org/officeDocument/2006/relationships/hyperlink" Target="result/&#12497;&#12527;&#12503;&#12525;2020%20-%20&#25237;&#29699;&#35299;&#26512;%20-%202020-08-23%2015-49-19-03_ball.txt" TargetMode="External"/><Relationship Id="rId653" Type="http://schemas.openxmlformats.org/officeDocument/2006/relationships/hyperlink" Target="out/&#12497;&#12527;&#12503;&#12525;2020%20-%20&#25237;&#29699;&#35299;&#26512;%20-%202020-08-23%2016-08-46-08_out.mp4" TargetMode="External"/><Relationship Id="rId1076" Type="http://schemas.openxmlformats.org/officeDocument/2006/relationships/hyperlink" Target="result/&#12497;&#12527;&#12503;&#12525;2020%20-%20&#25237;&#29699;&#35299;&#26512;%20-%202020-08-24%2012-04-51-03_ball.txt" TargetMode="External"/><Relationship Id="rId1283" Type="http://schemas.openxmlformats.org/officeDocument/2006/relationships/hyperlink" Target="out/&#12497;&#12527;&#12503;&#12525;2020%20-%20&#25237;&#29699;&#35299;&#26512;%20-%202020-08-24%2012-25-33-02_out.mp4" TargetMode="External"/><Relationship Id="rId1490" Type="http://schemas.openxmlformats.org/officeDocument/2006/relationships/hyperlink" Target="result/&#12497;&#12527;&#12503;&#12525;2020%20-%20&#25237;&#29699;&#35299;&#26512;%20-%202020-08-24%2012-42-52-06_ball.txt" TargetMode="External"/><Relationship Id="rId2127" Type="http://schemas.openxmlformats.org/officeDocument/2006/relationships/hyperlink" Target="out/&#12497;&#12527;&#12503;&#12525;2020%20-%20&#25237;&#29699;&#35299;&#26512;%20-%202020-08-27%2018-24-30-02_out.mp4" TargetMode="External"/><Relationship Id="rId2334" Type="http://schemas.openxmlformats.org/officeDocument/2006/relationships/hyperlink" Target="result/&#12497;&#12527;&#12503;&#12525;2020%20-%20&#25237;&#29699;&#35299;&#26512;%20-%202020-08-29%2009-42-48-05_ball.txt" TargetMode="External"/><Relationship Id="rId306" Type="http://schemas.openxmlformats.org/officeDocument/2006/relationships/hyperlink" Target="result/&#12497;&#12527;&#12503;&#12525;2020%20-%20&#25237;&#29699;&#35299;&#26512;%20-%202020-08-23%2014-22-38-02_ball.txt" TargetMode="External"/><Relationship Id="rId860" Type="http://schemas.openxmlformats.org/officeDocument/2006/relationships/hyperlink" Target="result/&#12497;&#12527;&#12503;&#12525;2020%20-%20&#25237;&#29699;&#35299;&#26512;%20-%202020-08-23%2016-30-55-01_ball.txt" TargetMode="External"/><Relationship Id="rId1143" Type="http://schemas.openxmlformats.org/officeDocument/2006/relationships/hyperlink" Target="out/&#12497;&#12527;&#12503;&#12525;2020%20-%20&#25237;&#29699;&#35299;&#26512;%20-%202020-08-24%2012-08-41-07_out.mp4" TargetMode="External"/><Relationship Id="rId2541" Type="http://schemas.openxmlformats.org/officeDocument/2006/relationships/hyperlink" Target="out/&#12497;&#12527;&#12503;&#12525;2020%20-%20&#25237;&#29699;&#35299;&#26512;%20-%202020-08-29%2015-49-13-09_out.mp4" TargetMode="External"/><Relationship Id="rId513" Type="http://schemas.openxmlformats.org/officeDocument/2006/relationships/hyperlink" Target="out/&#12497;&#12527;&#12503;&#12525;2020%20-%20&#25237;&#29699;&#35299;&#26512;%20-%202020-08-23%2015-53-39-07_out.mp4" TargetMode="External"/><Relationship Id="rId720" Type="http://schemas.openxmlformats.org/officeDocument/2006/relationships/hyperlink" Target="result/&#12497;&#12527;&#12503;&#12525;2020%20-%20&#25237;&#29699;&#35299;&#26512;%20-%202020-08-23%2016-13-55-01_ball.txt" TargetMode="External"/><Relationship Id="rId1350" Type="http://schemas.openxmlformats.org/officeDocument/2006/relationships/hyperlink" Target="result/&#12497;&#12527;&#12503;&#12525;2020%20-%20&#25237;&#29699;&#35299;&#26512;%20-%202020-08-24%2012-32-08-06_ball.txt" TargetMode="External"/><Relationship Id="rId2401" Type="http://schemas.openxmlformats.org/officeDocument/2006/relationships/hyperlink" Target="out/&#12497;&#12527;&#12503;&#12525;2020%20-%20&#25237;&#29699;&#35299;&#26512;%20-%202020-08-29%2009-49-52-00_out.mp4" TargetMode="External"/><Relationship Id="rId1003" Type="http://schemas.openxmlformats.org/officeDocument/2006/relationships/hyperlink" Target="out/&#12497;&#12527;&#12503;&#12525;2020%20-%20&#25237;&#29699;&#35299;&#26512;%20-%202020-08-24%2012-00-01-04_out.mp4" TargetMode="External"/><Relationship Id="rId1210" Type="http://schemas.openxmlformats.org/officeDocument/2006/relationships/hyperlink" Target="result/&#12497;&#12527;&#12503;&#12525;2020%20-%20&#25237;&#29699;&#35299;&#26512;%20-%202020-08-24%2012-12-56-05_ball.txt" TargetMode="External"/><Relationship Id="rId3175" Type="http://schemas.openxmlformats.org/officeDocument/2006/relationships/hyperlink" Target="out/&#12497;&#12527;&#12503;&#12525;2020%20-%20&#25237;&#29699;&#35299;&#26512;%20-%202020-09-28%2022-44-58-00_out.mp4" TargetMode="External"/><Relationship Id="rId3382" Type="http://schemas.openxmlformats.org/officeDocument/2006/relationships/hyperlink" Target="result/&#12497;&#12527;&#12503;&#12525;2020%20-%20&#25237;&#29699;&#35299;&#26512;%20-%202020-10-04%2012-22-49-04_ball.txt" TargetMode="External"/><Relationship Id="rId2191" Type="http://schemas.openxmlformats.org/officeDocument/2006/relationships/hyperlink" Target="out/&#12497;&#12527;&#12503;&#12525;2020%20-%20&#25237;&#29699;&#35299;&#26512;%20-%202020-08-28%2022-33-04-04_out.mp4" TargetMode="External"/><Relationship Id="rId3035" Type="http://schemas.openxmlformats.org/officeDocument/2006/relationships/hyperlink" Target="out/&#12497;&#12527;&#12503;&#12525;2020%20-%20&#25237;&#29699;&#35299;&#26512;%20-%202020-09-27%2012-14-14-00_out.mp4" TargetMode="External"/><Relationship Id="rId3242" Type="http://schemas.openxmlformats.org/officeDocument/2006/relationships/hyperlink" Target="result/&#12497;&#12527;&#12503;&#12525;2020%20-%20&#25237;&#29699;&#35299;&#26512;%20-%202020-09-28%2022-48-45-03_ball.txt" TargetMode="External"/><Relationship Id="rId163" Type="http://schemas.openxmlformats.org/officeDocument/2006/relationships/hyperlink" Target="out/&#12497;&#12527;&#12503;&#12525;2020%20-%20&#25237;&#29699;&#35299;&#26512;%20-%202020-08-23%2014-04-47-01_out.mp4" TargetMode="External"/><Relationship Id="rId370" Type="http://schemas.openxmlformats.org/officeDocument/2006/relationships/hyperlink" Target="result/&#12497;&#12527;&#12503;&#12525;2020%20-%20&#25237;&#29699;&#35299;&#26512;%20-%202020-08-23%2014-25-58-05_ball.txt" TargetMode="External"/><Relationship Id="rId2051" Type="http://schemas.openxmlformats.org/officeDocument/2006/relationships/hyperlink" Target="out/&#12497;&#12527;&#12503;&#12525;2020%20-%20&#25237;&#29699;&#35299;&#26512;%20-%202020-08-27%2018-17-46-04_out.mp4" TargetMode="External"/><Relationship Id="rId3102" Type="http://schemas.openxmlformats.org/officeDocument/2006/relationships/hyperlink" Target="result/&#12497;&#12527;&#12503;&#12525;2020%20-%20&#25237;&#29699;&#35299;&#26512;%20-%202020-09-27%2012-18-28-03_ball.txt" TargetMode="External"/><Relationship Id="rId230" Type="http://schemas.openxmlformats.org/officeDocument/2006/relationships/hyperlink" Target="result/&#12497;&#12527;&#12503;&#12525;2020%20-%20&#25237;&#29699;&#35299;&#26512;%20-%202020-08-23%2014-08-02-04_ball.txt" TargetMode="External"/><Relationship Id="rId2868" Type="http://schemas.openxmlformats.org/officeDocument/2006/relationships/hyperlink" Target="result/&#12497;&#12527;&#12503;&#12525;2020%20-%20&#25237;&#29699;&#35299;&#26512;%20-%202020-09-15%2023-16-56-00_ball.txt" TargetMode="External"/><Relationship Id="rId1677" Type="http://schemas.openxmlformats.org/officeDocument/2006/relationships/hyperlink" Target="out/&#12497;&#12527;&#12503;&#12525;2020%20-%20&#25237;&#29699;&#35299;&#26512;%20-%202020-08-24%2012-58-52-05_out.mp4" TargetMode="External"/><Relationship Id="rId1884" Type="http://schemas.openxmlformats.org/officeDocument/2006/relationships/hyperlink" Target="result/&#12497;&#12527;&#12503;&#12525;2020%20-%20&#25237;&#29699;&#35299;&#26512;%20-%202020-08-24%2013-20-06-07_ball.txt" TargetMode="External"/><Relationship Id="rId2728" Type="http://schemas.openxmlformats.org/officeDocument/2006/relationships/hyperlink" Target="result/&#12497;&#12527;&#12503;&#12525;2020%20-%20&#25237;&#29699;&#35299;&#26512;%20-%202020-08-29%2016-01-23-02_ball.txt" TargetMode="External"/><Relationship Id="rId2935" Type="http://schemas.openxmlformats.org/officeDocument/2006/relationships/hyperlink" Target="out/&#12497;&#12527;&#12503;&#12525;2020%20-%20&#25237;&#29699;&#35299;&#26512;%20-%202020-09-15%2023-21-40-03_out.mp4" TargetMode="External"/><Relationship Id="rId907" Type="http://schemas.openxmlformats.org/officeDocument/2006/relationships/hyperlink" Target="out/&#12497;&#12527;&#12503;&#12525;2020%20-%20&#25237;&#29699;&#35299;&#26512;%20-%202020-08-23%2016-33-27-05_out.mp4" TargetMode="External"/><Relationship Id="rId1537" Type="http://schemas.openxmlformats.org/officeDocument/2006/relationships/hyperlink" Target="out/&#12497;&#12527;&#12503;&#12525;2020%20-%20&#25237;&#29699;&#35299;&#26512;%20-%202020-08-24%2012-46-03-07_out.mp4" TargetMode="External"/><Relationship Id="rId1744" Type="http://schemas.openxmlformats.org/officeDocument/2006/relationships/hyperlink" Target="result/&#12497;&#12527;&#12503;&#12525;2020%20-%20&#25237;&#29699;&#35299;&#26512;%20-%202020-08-24%2013-03-51-09_ball.txt" TargetMode="External"/><Relationship Id="rId1951" Type="http://schemas.openxmlformats.org/officeDocument/2006/relationships/hyperlink" Target="out/&#12497;&#12527;&#12503;&#12525;2020%20-%20&#25237;&#29699;&#35299;&#26512;%20-%202020-08-26%2021-20-35-04_out.mp4" TargetMode="External"/><Relationship Id="rId36" Type="http://schemas.openxmlformats.org/officeDocument/2006/relationships/hyperlink" Target="result/&#12497;&#12527;&#12503;&#12525;2020%20-%20&#25237;&#29699;&#35299;&#26512;%20-%202020-08-23%2011-10-26-07_ball.txt" TargetMode="External"/><Relationship Id="rId1604" Type="http://schemas.openxmlformats.org/officeDocument/2006/relationships/hyperlink" Target="result/&#12497;&#12527;&#12503;&#12525;2020%20-%20&#25237;&#29699;&#35299;&#26512;%20-%202020-08-24%2012-50-30-08_ball.txt" TargetMode="External"/><Relationship Id="rId1811" Type="http://schemas.openxmlformats.org/officeDocument/2006/relationships/hyperlink" Target="out/&#12497;&#12527;&#12503;&#12525;2020%20-%20&#25237;&#29699;&#35299;&#26512;%20-%202020-08-24%2013-14-19-00_out.mp4" TargetMode="External"/><Relationship Id="rId3569" Type="http://schemas.openxmlformats.org/officeDocument/2006/relationships/hyperlink" Target="out/&#12497;&#12527;&#12503;&#12525;2020%20-%20&#25237;&#29699;&#35299;&#26512;%20-%202020-10-04%2012-38-58-09_out.mp4" TargetMode="External"/><Relationship Id="rId697" Type="http://schemas.openxmlformats.org/officeDocument/2006/relationships/hyperlink" Target="out/&#12497;&#12527;&#12503;&#12525;2020%20-%20&#25237;&#29699;&#35299;&#26512;%20-%202020-08-23%2016-12-41-00_out.mp4" TargetMode="External"/><Relationship Id="rId2378" Type="http://schemas.openxmlformats.org/officeDocument/2006/relationships/hyperlink" Target="result/&#12497;&#12527;&#12503;&#12525;2020%20-%20&#25237;&#29699;&#35299;&#26512;%20-%202020-08-29%2009-46-05-08_ball.txt" TargetMode="External"/><Relationship Id="rId3429" Type="http://schemas.openxmlformats.org/officeDocument/2006/relationships/hyperlink" Target="out/&#12497;&#12527;&#12503;&#12525;2020%20-%20&#25237;&#29699;&#35299;&#26512;%20-%202020-10-04%2012-26-38-08_out.mp4" TargetMode="External"/><Relationship Id="rId1187" Type="http://schemas.openxmlformats.org/officeDocument/2006/relationships/hyperlink" Target="out/&#12497;&#12527;&#12503;&#12525;2020%20-%20&#25237;&#29699;&#35299;&#26512;%20-%202020-08-24%2012-11-18-07_out.mp4" TargetMode="External"/><Relationship Id="rId2585" Type="http://schemas.openxmlformats.org/officeDocument/2006/relationships/hyperlink" Target="out/&#12497;&#12527;&#12503;&#12525;2020%20-%20&#25237;&#29699;&#35299;&#26512;%20-%202020-08-29%2015-52-32-01_out.mp4" TargetMode="External"/><Relationship Id="rId2792" Type="http://schemas.openxmlformats.org/officeDocument/2006/relationships/hyperlink" Target="result/&#12497;&#12527;&#12503;&#12525;2020%20-%20&#25237;&#29699;&#35299;&#26512;%20-%202020-09-08%2023-39-02-04_ball.txt" TargetMode="External"/><Relationship Id="rId3636" Type="http://schemas.openxmlformats.org/officeDocument/2006/relationships/hyperlink" Target="result/&#12497;&#12527;&#12503;&#12525;2020%20-%20&#25237;&#29699;&#35299;&#26512;%20-%202020-10-23%2021-45-41-02_ball.txt" TargetMode="External"/><Relationship Id="rId557" Type="http://schemas.openxmlformats.org/officeDocument/2006/relationships/hyperlink" Target="out/&#12497;&#12527;&#12503;&#12525;2020%20-%20&#25237;&#29699;&#35299;&#26512;%20-%202020-08-23%2016-03-31-00_out.mp4" TargetMode="External"/><Relationship Id="rId764" Type="http://schemas.openxmlformats.org/officeDocument/2006/relationships/hyperlink" Target="result/&#12497;&#12527;&#12503;&#12525;2020%20-%20&#25237;&#29699;&#35299;&#26512;%20-%202020-08-23%2016-24-41-03_ball.txt" TargetMode="External"/><Relationship Id="rId971" Type="http://schemas.openxmlformats.org/officeDocument/2006/relationships/hyperlink" Target="out/&#12497;&#12527;&#12503;&#12525;2020%20-%20&#25237;&#29699;&#35299;&#26512;%20-%202020-08-24%2011-24-36-08_out.mp4" TargetMode="External"/><Relationship Id="rId1394" Type="http://schemas.openxmlformats.org/officeDocument/2006/relationships/hyperlink" Target="result/&#12497;&#12527;&#12503;&#12525;2020%20-%20&#25237;&#29699;&#35299;&#26512;%20-%202020-08-24%2012-35-33-08_ball.txt" TargetMode="External"/><Relationship Id="rId2238" Type="http://schemas.openxmlformats.org/officeDocument/2006/relationships/hyperlink" Target="result/&#12497;&#12527;&#12503;&#12525;2020%20-%20&#25237;&#29699;&#35299;&#26512;%20-%202020-08-28%2022-36-12-07_ball.txt" TargetMode="External"/><Relationship Id="rId2445" Type="http://schemas.openxmlformats.org/officeDocument/2006/relationships/hyperlink" Target="out/&#12497;&#12527;&#12503;&#12525;2020%20-%20&#25237;&#29699;&#35299;&#26512;%20-%202020-08-29%2015-44-12-02_out.mp4" TargetMode="External"/><Relationship Id="rId2652" Type="http://schemas.openxmlformats.org/officeDocument/2006/relationships/hyperlink" Target="result/&#12497;&#12527;&#12503;&#12525;2020%20-%20&#25237;&#29699;&#35299;&#26512;%20-%202020-08-29%2015-56-35-04_ball.txt" TargetMode="External"/><Relationship Id="rId3703" Type="http://schemas.openxmlformats.org/officeDocument/2006/relationships/hyperlink" Target="out\&#12497;&#12527;&#12503;&#12525;2020%20-%20&#25237;&#29699;&#35299;&#26512;%20-%202020-10-23%2021-54-50-06_out.mp4" TargetMode="External"/><Relationship Id="rId417" Type="http://schemas.openxmlformats.org/officeDocument/2006/relationships/hyperlink" Target="out/&#12497;&#12527;&#12503;&#12525;2020%20-%20&#25237;&#29699;&#35299;&#26512;%20-%202020-08-23%2015-47-01-09_out.mp4" TargetMode="External"/><Relationship Id="rId624" Type="http://schemas.openxmlformats.org/officeDocument/2006/relationships/hyperlink" Target="result/&#12497;&#12527;&#12503;&#12525;2020%20-%20&#25237;&#29699;&#35299;&#26512;%20-%202020-08-23%2016-07-35-03_ball.txt" TargetMode="External"/><Relationship Id="rId831" Type="http://schemas.openxmlformats.org/officeDocument/2006/relationships/hyperlink" Target="out/&#12497;&#12527;&#12503;&#12525;2020%20-%20&#25237;&#29699;&#35299;&#26512;%20-%202020-08-23%2016-28-07-07_out.mp4" TargetMode="External"/><Relationship Id="rId1047" Type="http://schemas.openxmlformats.org/officeDocument/2006/relationships/hyperlink" Target="out/&#12497;&#12527;&#12503;&#12525;2020%20-%20&#25237;&#29699;&#35299;&#26512;%20-%202020-08-24%2012-02-12-09_out.mp4" TargetMode="External"/><Relationship Id="rId1254" Type="http://schemas.openxmlformats.org/officeDocument/2006/relationships/hyperlink" Target="result/&#12497;&#12527;&#12503;&#12525;2020%20-%20&#25237;&#29699;&#35299;&#26512;%20-%202020-08-24%2012-22-44-07_ball.txt" TargetMode="External"/><Relationship Id="rId1461" Type="http://schemas.openxmlformats.org/officeDocument/2006/relationships/hyperlink" Target="out/&#12497;&#12527;&#12503;&#12525;2020%20-%20&#25237;&#29699;&#35299;&#26512;%20-%202020-08-24%2012-41-25-02_out.mp4" TargetMode="External"/><Relationship Id="rId2305" Type="http://schemas.openxmlformats.org/officeDocument/2006/relationships/hyperlink" Target="out/&#12497;&#12527;&#12503;&#12525;2020%20-%20&#25237;&#29699;&#35299;&#26512;%20-%202020-08-29%2009-41-06-01_out.mp4" TargetMode="External"/><Relationship Id="rId2512" Type="http://schemas.openxmlformats.org/officeDocument/2006/relationships/hyperlink" Target="result/&#12497;&#12527;&#12503;&#12525;2020%20-%20&#25237;&#29699;&#35299;&#26512;%20-%202020-08-29%2015-48-09-04_ball.txt" TargetMode="External"/><Relationship Id="rId1114" Type="http://schemas.openxmlformats.org/officeDocument/2006/relationships/hyperlink" Target="result/&#12497;&#12527;&#12503;&#12525;2020%20-%20&#25237;&#29699;&#35299;&#26512;%20-%202020-08-24%2012-07-26-02_ball.txt" TargetMode="External"/><Relationship Id="rId1321" Type="http://schemas.openxmlformats.org/officeDocument/2006/relationships/hyperlink" Target="out/&#12497;&#12527;&#12503;&#12525;2020%20-%20&#25237;&#29699;&#35299;&#26512;%20-%202020-08-24%2012-28-05-02_out.mp4" TargetMode="External"/><Relationship Id="rId3079" Type="http://schemas.openxmlformats.org/officeDocument/2006/relationships/hyperlink" Target="out/&#12497;&#12527;&#12503;&#12525;2020%20-%20&#25237;&#29699;&#35299;&#26512;%20-%202020-09-27%2012-16-50-02_out.mp4" TargetMode="External"/><Relationship Id="rId3286" Type="http://schemas.openxmlformats.org/officeDocument/2006/relationships/hyperlink" Target="result/&#12497;&#12527;&#12503;&#12525;2020%20-%20&#25237;&#29699;&#35299;&#26512;%20-%202020-09-28%2022-51-15-05_ball.txt" TargetMode="External"/><Relationship Id="rId3493" Type="http://schemas.openxmlformats.org/officeDocument/2006/relationships/hyperlink" Target="out/&#12497;&#12527;&#12503;&#12525;2020%20-%20&#25237;&#29699;&#35299;&#26512;%20-%202020-10-04%2012-33-15-00_out.mp4" TargetMode="External"/><Relationship Id="rId2095" Type="http://schemas.openxmlformats.org/officeDocument/2006/relationships/hyperlink" Target="out/&#12497;&#12527;&#12503;&#12525;2020%20-%20&#25237;&#29699;&#35299;&#26512;%20-%202020-08-27%2018-21-04-06_out.mp4" TargetMode="External"/><Relationship Id="rId3146" Type="http://schemas.openxmlformats.org/officeDocument/2006/relationships/hyperlink" Target="result/&#12497;&#12527;&#12503;&#12525;2020%20-%20&#25237;&#29699;&#35299;&#26512;%20-%202020-09-28%2022-42-08-05_ball.txt" TargetMode="External"/><Relationship Id="rId3353" Type="http://schemas.openxmlformats.org/officeDocument/2006/relationships/hyperlink" Target="out/&#12497;&#12527;&#12503;&#12525;2020%20-%20&#25237;&#29699;&#35299;&#26512;%20-%202020-09-28%2022-56-38-00_out.mp4" TargetMode="External"/><Relationship Id="rId274" Type="http://schemas.openxmlformats.org/officeDocument/2006/relationships/hyperlink" Target="result/&#12497;&#12527;&#12503;&#12525;2020%20-%20&#25237;&#29699;&#35299;&#26512;%20-%202020-08-23%2014-19-33-06_ball.txt" TargetMode="External"/><Relationship Id="rId481" Type="http://schemas.openxmlformats.org/officeDocument/2006/relationships/hyperlink" Target="out/&#12497;&#12527;&#12503;&#12525;2020%20-%20&#25237;&#29699;&#35299;&#26512;%20-%202020-08-23%2015-52-13-01_out.mp4" TargetMode="External"/><Relationship Id="rId2162" Type="http://schemas.openxmlformats.org/officeDocument/2006/relationships/hyperlink" Target="result/&#12497;&#12527;&#12503;&#12525;2020%20-%20&#25237;&#29699;&#35299;&#26512;%20-%202020-08-27%2018-26-47-09_ball.txt" TargetMode="External"/><Relationship Id="rId3006" Type="http://schemas.openxmlformats.org/officeDocument/2006/relationships/hyperlink" Target="result/&#12497;&#12527;&#12503;&#12525;2020%20-%20&#25237;&#29699;&#35299;&#26512;%20-%202020-09-27%2012-11-30-05_ball.txt" TargetMode="External"/><Relationship Id="rId3560" Type="http://schemas.openxmlformats.org/officeDocument/2006/relationships/hyperlink" Target="result/&#12497;&#12527;&#12503;&#12525;2020%20-%20&#25237;&#29699;&#35299;&#26512;%20-%202020-10-04%2012-38-58-04_ball.txt" TargetMode="External"/><Relationship Id="rId134" Type="http://schemas.openxmlformats.org/officeDocument/2006/relationships/hyperlink" Target="result/&#12497;&#12527;&#12503;&#12525;2020%20-%20&#25237;&#29699;&#35299;&#26512;%20-%202020-08-23%2011-16-20-06_ball.txt" TargetMode="External"/><Relationship Id="rId3213" Type="http://schemas.openxmlformats.org/officeDocument/2006/relationships/hyperlink" Target="out/&#12497;&#12527;&#12503;&#12525;2020%20-%20&#25237;&#29699;&#35299;&#26512;%20-%202020-09-28%2022-46-07-09_out.mp4" TargetMode="External"/><Relationship Id="rId3420" Type="http://schemas.openxmlformats.org/officeDocument/2006/relationships/hyperlink" Target="result/&#12497;&#12527;&#12503;&#12525;2020%20-%20&#25237;&#29699;&#35299;&#26512;%20-%202020-10-04%2012-26-38-03_ball.txt" TargetMode="External"/><Relationship Id="rId341" Type="http://schemas.openxmlformats.org/officeDocument/2006/relationships/hyperlink" Target="out/&#12497;&#12527;&#12503;&#12525;2020%20-%20&#25237;&#29699;&#35299;&#26512;%20-%202020-08-23%2014-24-49-01_out.mp4" TargetMode="External"/><Relationship Id="rId2022" Type="http://schemas.openxmlformats.org/officeDocument/2006/relationships/hyperlink" Target="result/&#12497;&#12527;&#12503;&#12525;2020%20-%20&#25237;&#29699;&#35299;&#26512;%20-%202020-08-27%2018-14-40-09_ball.txt" TargetMode="External"/><Relationship Id="rId2979" Type="http://schemas.openxmlformats.org/officeDocument/2006/relationships/hyperlink" Target="out/&#12497;&#12527;&#12503;&#12525;2020%20-%20&#25237;&#29699;&#35299;&#26512;%20-%202020-09-27%2012-10-22-02_out.mp4" TargetMode="External"/><Relationship Id="rId201" Type="http://schemas.openxmlformats.org/officeDocument/2006/relationships/hyperlink" Target="out/&#12497;&#12527;&#12503;&#12525;2020%20-%20&#25237;&#29699;&#35299;&#26512;%20-%202020-08-23%2014-06-56-00_out.mp4" TargetMode="External"/><Relationship Id="rId1788" Type="http://schemas.openxmlformats.org/officeDocument/2006/relationships/hyperlink" Target="result/&#12497;&#12527;&#12503;&#12525;2020%20-%20&#25237;&#29699;&#35299;&#26512;%20-%202020-08-24%2013-09-18-01_ball.txt" TargetMode="External"/><Relationship Id="rId1995" Type="http://schemas.openxmlformats.org/officeDocument/2006/relationships/hyperlink" Target="out/&#12497;&#12527;&#12503;&#12525;2020%20-%20&#25237;&#29699;&#35299;&#26512;%20-%202020-08-26%2021-35-18-06_out.mp4" TargetMode="External"/><Relationship Id="rId2839" Type="http://schemas.openxmlformats.org/officeDocument/2006/relationships/hyperlink" Target="out/&#12497;&#12527;&#12503;&#12525;2020%20-%20&#25237;&#29699;&#35299;&#26512;%20-%202020-09-15%2023-13-52-07_out.mp4" TargetMode="External"/><Relationship Id="rId1648" Type="http://schemas.openxmlformats.org/officeDocument/2006/relationships/hyperlink" Target="result/&#12497;&#12527;&#12503;&#12525;2020%20-%20&#25237;&#29699;&#35299;&#26512;%20-%202020-08-24%2012-55-39-00_ball.txt" TargetMode="External"/><Relationship Id="rId1508" Type="http://schemas.openxmlformats.org/officeDocument/2006/relationships/hyperlink" Target="result/&#12497;&#12527;&#12503;&#12525;2020%20-%20&#25237;&#29699;&#35299;&#26512;%20-%202020-08-24%2012-44-26-05_ball.txt" TargetMode="External"/><Relationship Id="rId1855" Type="http://schemas.openxmlformats.org/officeDocument/2006/relationships/hyperlink" Target="out/&#12497;&#12527;&#12503;&#12525;2020%20-%20&#25237;&#29699;&#35299;&#26512;%20-%202020-08-24%2013-17-56-03_out.mp4" TargetMode="External"/><Relationship Id="rId2906" Type="http://schemas.openxmlformats.org/officeDocument/2006/relationships/hyperlink" Target="result/&#12497;&#12527;&#12503;&#12525;2020%20-%20&#25237;&#29699;&#35299;&#26512;%20-%202020-09-15%2023-18-54-09_ball.txt" TargetMode="External"/><Relationship Id="rId3070" Type="http://schemas.openxmlformats.org/officeDocument/2006/relationships/hyperlink" Target="result/&#12497;&#12527;&#12503;&#12525;2020%20-%20&#25237;&#29699;&#35299;&#26512;%20-%202020-09-27%2012-15-46-07_ball.txt" TargetMode="External"/><Relationship Id="rId1715" Type="http://schemas.openxmlformats.org/officeDocument/2006/relationships/hyperlink" Target="out/&#12497;&#12527;&#12503;&#12525;2020%20-%20&#25237;&#29699;&#35299;&#26512;%20-%202020-08-24%2013-02-04-05_out.mp4" TargetMode="External"/><Relationship Id="rId1922" Type="http://schemas.openxmlformats.org/officeDocument/2006/relationships/hyperlink" Target="result/&#12497;&#12527;&#12503;&#12525;2020%20-%20&#25237;&#29699;&#35299;&#26512;%20-%202020-08-26%2021-17-48-06_ball.txt" TargetMode="External"/><Relationship Id="rId2489" Type="http://schemas.openxmlformats.org/officeDocument/2006/relationships/hyperlink" Target="out/&#12497;&#12527;&#12503;&#12525;2020%20-%20&#25237;&#29699;&#35299;&#26512;%20-%202020-08-29%2015-46-34-03_out.mp4" TargetMode="External"/><Relationship Id="rId2696" Type="http://schemas.openxmlformats.org/officeDocument/2006/relationships/hyperlink" Target="result/&#12497;&#12527;&#12503;&#12525;2020%20-%20&#25237;&#29699;&#35299;&#26512;%20-%202020-08-29%2015-58-43-06_ball.txt" TargetMode="External"/><Relationship Id="rId668" Type="http://schemas.openxmlformats.org/officeDocument/2006/relationships/hyperlink" Target="result/&#12497;&#12527;&#12503;&#12525;2020%20-%20&#25237;&#29699;&#35299;&#26512;%20-%202020-08-23%2016-09-58-05_ball.txt" TargetMode="External"/><Relationship Id="rId875" Type="http://schemas.openxmlformats.org/officeDocument/2006/relationships/hyperlink" Target="out/&#12497;&#12527;&#12503;&#12525;2020%20-%20&#25237;&#29699;&#35299;&#26512;%20-%202020-08-23%2016-30-55-09_out.mp4" TargetMode="External"/><Relationship Id="rId1298" Type="http://schemas.openxmlformats.org/officeDocument/2006/relationships/hyperlink" Target="result/&#12497;&#12527;&#12503;&#12525;2020%20-%20&#25237;&#29699;&#35299;&#26512;%20-%202020-08-24%2012-25-33-09_ball.txt" TargetMode="External"/><Relationship Id="rId2349" Type="http://schemas.openxmlformats.org/officeDocument/2006/relationships/hyperlink" Target="out/&#12497;&#12527;&#12503;&#12525;2020%20-%20&#25237;&#29699;&#35299;&#26512;%20-%202020-08-29%2009-44-23-04_out.mp4" TargetMode="External"/><Relationship Id="rId2556" Type="http://schemas.openxmlformats.org/officeDocument/2006/relationships/hyperlink" Target="result/&#12497;&#12527;&#12503;&#12525;2020%20-%20&#25237;&#29699;&#35299;&#26512;%20-%202020-08-29%2015-50-19-06_ball.txt" TargetMode="External"/><Relationship Id="rId2763" Type="http://schemas.openxmlformats.org/officeDocument/2006/relationships/hyperlink" Target="out/&#12497;&#12527;&#12503;&#12525;2020%20-%20&#25237;&#29699;&#35299;&#26512;%20-%202020-09-08%2023-37-52-00_out.mp4" TargetMode="External"/><Relationship Id="rId2970" Type="http://schemas.openxmlformats.org/officeDocument/2006/relationships/hyperlink" Target="result/&#12497;&#12527;&#12503;&#12525;2020%20-%20&#25237;&#29699;&#35299;&#26512;%20-%202020-09-15%2023-22-58-06_ball.txt" TargetMode="External"/><Relationship Id="rId3607" Type="http://schemas.openxmlformats.org/officeDocument/2006/relationships/hyperlink" Target="out/&#12497;&#12527;&#12503;&#12525;2020%20-%20&#25237;&#29699;&#35299;&#26512;%20-%202020-10-23%2021-41-59-08_out.mp4" TargetMode="External"/><Relationship Id="rId528" Type="http://schemas.openxmlformats.org/officeDocument/2006/relationships/hyperlink" Target="result/&#12497;&#12527;&#12503;&#12525;2020%20-%20&#25237;&#29699;&#35299;&#26512;%20-%202020-08-23%2015-54-48-04_ball.txt" TargetMode="External"/><Relationship Id="rId735" Type="http://schemas.openxmlformats.org/officeDocument/2006/relationships/hyperlink" Target="out/&#12497;&#12527;&#12503;&#12525;2020%20-%20&#25237;&#29699;&#35299;&#26512;%20-%202020-08-23%2016-13-55-09_out.mp4" TargetMode="External"/><Relationship Id="rId942" Type="http://schemas.openxmlformats.org/officeDocument/2006/relationships/hyperlink" Target="result/&#12497;&#12527;&#12503;&#12525;2020%20-%20&#25237;&#29699;&#35299;&#26512;%20-%202020-08-24%2011-23-23-03_ball.txt" TargetMode="External"/><Relationship Id="rId1158" Type="http://schemas.openxmlformats.org/officeDocument/2006/relationships/hyperlink" Target="result/&#12497;&#12527;&#12503;&#12525;2020%20-%20&#25237;&#29699;&#35299;&#26512;%20-%202020-08-24%2012-10-03-02_ball.txt" TargetMode="External"/><Relationship Id="rId1365" Type="http://schemas.openxmlformats.org/officeDocument/2006/relationships/hyperlink" Target="out/&#12497;&#12527;&#12503;&#12525;2020%20-%20&#25237;&#29699;&#35299;&#26512;%20-%202020-08-24%2012-33-48-04_out.mp4" TargetMode="External"/><Relationship Id="rId1572" Type="http://schemas.openxmlformats.org/officeDocument/2006/relationships/hyperlink" Target="result/&#12497;&#12527;&#12503;&#12525;2020%20-%20&#25237;&#29699;&#35299;&#26512;%20-%202020-08-24%2012-47-45-09_ball.txt" TargetMode="External"/><Relationship Id="rId2209" Type="http://schemas.openxmlformats.org/officeDocument/2006/relationships/hyperlink" Target="out/&#12497;&#12527;&#12503;&#12525;2020%20-%20&#25237;&#29699;&#35299;&#26512;%20-%202020-08-28%2022-34-32-03_out.mp4" TargetMode="External"/><Relationship Id="rId2416" Type="http://schemas.openxmlformats.org/officeDocument/2006/relationships/hyperlink" Target="result/&#12497;&#12527;&#12503;&#12525;2020%20-%20&#25237;&#29699;&#35299;&#26512;%20-%202020-08-29%2009-49-52-07_ball.txt" TargetMode="External"/><Relationship Id="rId2623" Type="http://schemas.openxmlformats.org/officeDocument/2006/relationships/hyperlink" Target="out/&#12497;&#12527;&#12503;&#12525;2020%20-%20&#25237;&#29699;&#35299;&#26512;%20-%202020-08-29%2015-55-24-00_out.mp4" TargetMode="External"/><Relationship Id="rId1018" Type="http://schemas.openxmlformats.org/officeDocument/2006/relationships/hyperlink" Target="result/&#12497;&#12527;&#12503;&#12525;2020%20-%20&#25237;&#29699;&#35299;&#26512;%20-%202020-08-24%2012-01-04-03_ball.txt" TargetMode="External"/><Relationship Id="rId1225" Type="http://schemas.openxmlformats.org/officeDocument/2006/relationships/hyperlink" Target="out/&#12497;&#12527;&#12503;&#12525;2020%20-%20&#25237;&#29699;&#35299;&#26512;%20-%202020-08-24%2012-21-33-03_out.mp4" TargetMode="External"/><Relationship Id="rId1432" Type="http://schemas.openxmlformats.org/officeDocument/2006/relationships/hyperlink" Target="result/&#12497;&#12527;&#12503;&#12525;2020%20-%20&#25237;&#29699;&#35299;&#26512;%20-%202020-08-24%2012-38-24-07_ball.txt" TargetMode="External"/><Relationship Id="rId2830" Type="http://schemas.openxmlformats.org/officeDocument/2006/relationships/hyperlink" Target="result/&#12497;&#12527;&#12503;&#12525;2020%20-%20&#25237;&#29699;&#35299;&#26512;%20-%202020-09-15%2023-13-52-02_ball.txt" TargetMode="External"/><Relationship Id="rId71" Type="http://schemas.openxmlformats.org/officeDocument/2006/relationships/hyperlink" Target="out/&#12497;&#12527;&#12503;&#12525;2020%20-%20&#25237;&#29699;&#35299;&#26512;%20-%202020-08-23%2011-12-45-05_out.mp4" TargetMode="External"/><Relationship Id="rId802" Type="http://schemas.openxmlformats.org/officeDocument/2006/relationships/hyperlink" Target="result/&#12497;&#12527;&#12503;&#12525;2020%20-%20&#25237;&#29699;&#35299;&#26512;%20-%202020-08-23%2016-26-58-02_ball.txt" TargetMode="External"/><Relationship Id="rId3397" Type="http://schemas.openxmlformats.org/officeDocument/2006/relationships/hyperlink" Target="out/&#12497;&#12527;&#12503;&#12525;2020%20-%20&#25237;&#29699;&#35299;&#26512;%20-%202020-10-04%2012-24-00-02_out.mp4" TargetMode="External"/><Relationship Id="rId178" Type="http://schemas.openxmlformats.org/officeDocument/2006/relationships/hyperlink" Target="result/&#12497;&#12527;&#12503;&#12525;2020%20-%20&#25237;&#29699;&#35299;&#26512;%20-%202020-08-23%2014-04-47-08_ball.txt" TargetMode="External"/><Relationship Id="rId3257" Type="http://schemas.openxmlformats.org/officeDocument/2006/relationships/hyperlink" Target="out/&#12497;&#12527;&#12503;&#12525;2020%20-%20&#25237;&#29699;&#35299;&#26512;%20-%202020-09-28%2022-50-09-01_out.mp4" TargetMode="External"/><Relationship Id="rId3464" Type="http://schemas.openxmlformats.org/officeDocument/2006/relationships/hyperlink" Target="result/&#12497;&#12527;&#12503;&#12525;2020%20-%20&#25237;&#29699;&#35299;&#26512;%20-%202020-10-04%2012-29-40-05_ball.txt" TargetMode="External"/><Relationship Id="rId3671" Type="http://schemas.openxmlformats.org/officeDocument/2006/relationships/hyperlink" Target="out\&#12497;&#12527;&#12503;&#12525;2020%20-%20&#25237;&#29699;&#35299;&#26512;%20-%202020-10-23%2021-49-13-00_out.mp4" TargetMode="External"/><Relationship Id="rId385" Type="http://schemas.openxmlformats.org/officeDocument/2006/relationships/hyperlink" Target="out/&#12497;&#12527;&#12503;&#12525;2020%20-%20&#25237;&#29699;&#35299;&#26512;%20-%202020-08-23%2014-27-07-03_out.mp4" TargetMode="External"/><Relationship Id="rId592" Type="http://schemas.openxmlformats.org/officeDocument/2006/relationships/hyperlink" Target="result/&#12497;&#12527;&#12503;&#12525;2020%20-%20&#25237;&#29699;&#35299;&#26512;%20-%202020-08-23%2016-04-57-07_ball.txt" TargetMode="External"/><Relationship Id="rId2066" Type="http://schemas.openxmlformats.org/officeDocument/2006/relationships/hyperlink" Target="result/&#12497;&#12527;&#12503;&#12525;2020%20-%20&#25237;&#29699;&#35299;&#26512;%20-%202020-08-27%2018-19-19-01_ball.txt" TargetMode="External"/><Relationship Id="rId2273" Type="http://schemas.openxmlformats.org/officeDocument/2006/relationships/hyperlink" Target="out/&#12497;&#12527;&#12503;&#12525;2020%20-%20&#25237;&#29699;&#35299;&#26512;%20-%202020-08-29%2009-37-40-05_out.mp4" TargetMode="External"/><Relationship Id="rId2480" Type="http://schemas.openxmlformats.org/officeDocument/2006/relationships/hyperlink" Target="result/&#12497;&#12527;&#12503;&#12525;2020%20-%20&#25237;&#29699;&#35299;&#26512;%20-%202020-08-29%2015-45-22-08_ball.txt" TargetMode="External"/><Relationship Id="rId3117" Type="http://schemas.openxmlformats.org/officeDocument/2006/relationships/hyperlink" Target="out/&#12497;&#12527;&#12503;&#12525;2020%20-%20&#25237;&#29699;&#35299;&#26512;%20-%202020-09-27%2012-19-42-01_out.mp4" TargetMode="External"/><Relationship Id="rId3324" Type="http://schemas.openxmlformats.org/officeDocument/2006/relationships/hyperlink" Target="result/&#12497;&#12527;&#12503;&#12525;2020%20-%20&#25237;&#29699;&#35299;&#26512;%20-%202020-09-28%2022-53-54-04_ball.txt" TargetMode="External"/><Relationship Id="rId3531" Type="http://schemas.openxmlformats.org/officeDocument/2006/relationships/hyperlink" Target="out/&#12497;&#12527;&#12503;&#12525;2020%20-%20&#25237;&#29699;&#35299;&#26512;%20-%202020-10-04%2012-34-25-09_out.mp4" TargetMode="External"/><Relationship Id="rId245" Type="http://schemas.openxmlformats.org/officeDocument/2006/relationships/hyperlink" Target="out/&#12497;&#12527;&#12503;&#12525;2020%20-%20&#25237;&#29699;&#35299;&#26512;%20-%202020-08-23%2014-18-29-02_out.mp4" TargetMode="External"/><Relationship Id="rId452" Type="http://schemas.openxmlformats.org/officeDocument/2006/relationships/hyperlink" Target="result/&#12497;&#12527;&#12503;&#12525;2020%20-%20&#25237;&#29699;&#35299;&#26512;%20-%202020-08-23%2015-49-19-06_ball.txt" TargetMode="External"/><Relationship Id="rId1082" Type="http://schemas.openxmlformats.org/officeDocument/2006/relationships/hyperlink" Target="result/&#12497;&#12527;&#12503;&#12525;2020%20-%20&#25237;&#29699;&#35299;&#26512;%20-%202020-08-24%2012-04-51-06_ball.txt" TargetMode="External"/><Relationship Id="rId2133" Type="http://schemas.openxmlformats.org/officeDocument/2006/relationships/hyperlink" Target="out/&#12497;&#12527;&#12503;&#12525;2020%20-%20&#25237;&#29699;&#35299;&#26512;%20-%202020-08-27%2018-24-30-05_out.mp4" TargetMode="External"/><Relationship Id="rId2340" Type="http://schemas.openxmlformats.org/officeDocument/2006/relationships/hyperlink" Target="result/&#12497;&#12527;&#12503;&#12525;2020%20-%20&#25237;&#29699;&#35299;&#26512;%20-%202020-08-29%2009-42-48-08_ball.txt" TargetMode="External"/><Relationship Id="rId105" Type="http://schemas.openxmlformats.org/officeDocument/2006/relationships/hyperlink" Target="out/&#12497;&#12527;&#12503;&#12525;2020%20-%20&#25237;&#29699;&#35299;&#26512;%20-%202020-08-23%2011-15-09-02_out.mp4" TargetMode="External"/><Relationship Id="rId312" Type="http://schemas.openxmlformats.org/officeDocument/2006/relationships/hyperlink" Target="result/&#12497;&#12527;&#12503;&#12525;2020%20-%20&#25237;&#29699;&#35299;&#26512;%20-%202020-08-23%2014-22-38-05_ball.txt" TargetMode="External"/><Relationship Id="rId2200" Type="http://schemas.openxmlformats.org/officeDocument/2006/relationships/hyperlink" Target="result/&#12497;&#12527;&#12503;&#12525;2020%20-%20&#25237;&#29699;&#35299;&#26512;%20-%202020-08-28%2022-33-04-08_ball.txt" TargetMode="External"/><Relationship Id="rId1899" Type="http://schemas.openxmlformats.org/officeDocument/2006/relationships/hyperlink" Target="out/&#12497;&#12527;&#12503;&#12525;2020%20-%20&#25237;&#29699;&#35299;&#26512;%20-%202020-08-26%2021-15-29-05_out.mp4" TargetMode="External"/><Relationship Id="rId1759" Type="http://schemas.openxmlformats.org/officeDocument/2006/relationships/hyperlink" Target="out/&#12497;&#12527;&#12503;&#12525;2020%20-%20&#25237;&#29699;&#35299;&#26512;%20-%202020-08-24%2013-05-36-07_out.mp4" TargetMode="External"/><Relationship Id="rId1966" Type="http://schemas.openxmlformats.org/officeDocument/2006/relationships/hyperlink" Target="result/&#12497;&#12527;&#12503;&#12525;2020%20-%20&#25237;&#29699;&#35299;&#26512;%20-%202020-08-26%2021-30-58-01_ball.txt" TargetMode="External"/><Relationship Id="rId3181" Type="http://schemas.openxmlformats.org/officeDocument/2006/relationships/hyperlink" Target="out/&#12497;&#12527;&#12503;&#12525;2020%20-%20&#25237;&#29699;&#35299;&#26512;%20-%202020-09-28%2022-44-58-03_out.mp4" TargetMode="External"/><Relationship Id="rId1619" Type="http://schemas.openxmlformats.org/officeDocument/2006/relationships/hyperlink" Target="out/&#12497;&#12527;&#12503;&#12525;2020%20-%20&#25237;&#29699;&#35299;&#26512;%20-%202020-08-24%2012-52-05-06_out.mp4" TargetMode="External"/><Relationship Id="rId1826" Type="http://schemas.openxmlformats.org/officeDocument/2006/relationships/hyperlink" Target="result/&#12497;&#12527;&#12503;&#12525;2020%20-%20&#25237;&#29699;&#35299;&#26512;%20-%202020-08-24%2013-14-19-07_ball.txt" TargetMode="External"/><Relationship Id="rId3041" Type="http://schemas.openxmlformats.org/officeDocument/2006/relationships/hyperlink" Target="out/&#12497;&#12527;&#12503;&#12525;2020%20-%20&#25237;&#29699;&#35299;&#26512;%20-%202020-09-27%2012-14-14-03_out.mp4" TargetMode="External"/><Relationship Id="rId779" Type="http://schemas.openxmlformats.org/officeDocument/2006/relationships/hyperlink" Target="out/&#12497;&#12527;&#12503;&#12525;2020%20-%20&#25237;&#29699;&#35299;&#26512;%20-%202020-08-23%2016-25-48-01_out.mp4" TargetMode="External"/><Relationship Id="rId986" Type="http://schemas.openxmlformats.org/officeDocument/2006/relationships/hyperlink" Target="result/&#12497;&#12527;&#12503;&#12525;2020%20-%20&#25237;&#29699;&#35299;&#26512;%20-%202020-08-24%2011-25-48-05_ball.txt" TargetMode="External"/><Relationship Id="rId2667" Type="http://schemas.openxmlformats.org/officeDocument/2006/relationships/hyperlink" Target="out/&#12497;&#12527;&#12503;&#12525;2020%20-%20&#25237;&#29699;&#35299;&#26512;%20-%202020-08-29%2015-57-36-02_out.mp4" TargetMode="External"/><Relationship Id="rId639" Type="http://schemas.openxmlformats.org/officeDocument/2006/relationships/hyperlink" Target="out/&#12497;&#12527;&#12503;&#12525;2020%20-%20&#25237;&#29699;&#35299;&#26512;%20-%202020-08-23%2016-08-46-01_out.mp4" TargetMode="External"/><Relationship Id="rId1269" Type="http://schemas.openxmlformats.org/officeDocument/2006/relationships/hyperlink" Target="out/&#12497;&#12527;&#12503;&#12525;2020%20-%20&#25237;&#29699;&#35299;&#26512;%20-%202020-08-24%2012-24-03-05_out.mp4" TargetMode="External"/><Relationship Id="rId1476" Type="http://schemas.openxmlformats.org/officeDocument/2006/relationships/hyperlink" Target="result/&#12497;&#12527;&#12503;&#12525;2020%20-%20&#25237;&#29699;&#35299;&#26512;%20-%202020-08-24%2012-41-25-09_ball.txt" TargetMode="External"/><Relationship Id="rId2874" Type="http://schemas.openxmlformats.org/officeDocument/2006/relationships/hyperlink" Target="result/&#12497;&#12527;&#12503;&#12525;2020%20-%20&#25237;&#29699;&#35299;&#26512;%20-%202020-09-15%2023-16-56-03_ball.txt" TargetMode="External"/><Relationship Id="rId846" Type="http://schemas.openxmlformats.org/officeDocument/2006/relationships/hyperlink" Target="result/&#12497;&#12527;&#12503;&#12525;2020%20-%20&#25237;&#29699;&#35299;&#26512;%20-%202020-08-23%2016-29-37-04_ball.txt" TargetMode="External"/><Relationship Id="rId1129" Type="http://schemas.openxmlformats.org/officeDocument/2006/relationships/hyperlink" Target="out/&#12497;&#12527;&#12503;&#12525;2020%20-%20&#25237;&#29699;&#35299;&#26512;%20-%202020-08-24%2012-08-41-00_out.mp4" TargetMode="External"/><Relationship Id="rId1683" Type="http://schemas.openxmlformats.org/officeDocument/2006/relationships/hyperlink" Target="out/&#12497;&#12527;&#12503;&#12525;2020%20-%20&#25237;&#29699;&#35299;&#26512;%20-%202020-08-24%2012-58-52-08_out.mp4" TargetMode="External"/><Relationship Id="rId1890" Type="http://schemas.openxmlformats.org/officeDocument/2006/relationships/hyperlink" Target="result/&#12497;&#12527;&#12503;&#12525;2020%20-%20&#25237;&#29699;&#35299;&#26512;%20-%202020-08-26%2021-15-29-00_ball.txt" TargetMode="External"/><Relationship Id="rId2527" Type="http://schemas.openxmlformats.org/officeDocument/2006/relationships/hyperlink" Target="out/&#12497;&#12527;&#12503;&#12525;2020%20-%20&#25237;&#29699;&#35299;&#26512;%20-%202020-08-29%2015-49-13-02_out.mp4" TargetMode="External"/><Relationship Id="rId2734" Type="http://schemas.openxmlformats.org/officeDocument/2006/relationships/hyperlink" Target="result/&#12497;&#12527;&#12503;&#12525;2020%20-%20&#25237;&#29699;&#35299;&#26512;%20-%202020-08-29%2016-01-23-05_ball.txt" TargetMode="External"/><Relationship Id="rId2941" Type="http://schemas.openxmlformats.org/officeDocument/2006/relationships/hyperlink" Target="out/&#12497;&#12527;&#12503;&#12525;2020%20-%20&#25237;&#29699;&#35299;&#26512;%20-%202020-09-15%2023-21-40-06_out.mp4" TargetMode="External"/><Relationship Id="rId706" Type="http://schemas.openxmlformats.org/officeDocument/2006/relationships/hyperlink" Target="result/&#12497;&#12527;&#12503;&#12525;2020%20-%20&#25237;&#29699;&#35299;&#26512;%20-%202020-08-23%2016-12-41-04_ball.txt" TargetMode="External"/><Relationship Id="rId913" Type="http://schemas.openxmlformats.org/officeDocument/2006/relationships/hyperlink" Target="out/&#12497;&#12527;&#12503;&#12525;2020%20-%20&#25237;&#29699;&#35299;&#26512;%20-%202020-08-23%2016-33-27-08_out.mp4" TargetMode="External"/><Relationship Id="rId1336" Type="http://schemas.openxmlformats.org/officeDocument/2006/relationships/hyperlink" Target="result/&#12497;&#12527;&#12503;&#12525;2020%20-%20&#25237;&#29699;&#35299;&#26512;%20-%202020-08-24%2012-28-05-09_ball.txt" TargetMode="External"/><Relationship Id="rId1543" Type="http://schemas.openxmlformats.org/officeDocument/2006/relationships/hyperlink" Target="out/&#12497;&#12527;&#12503;&#12525;2020%20-%20&#25237;&#29699;&#35299;&#26512;%20-%202020-08-24%2012-46-03-10_out.mp4" TargetMode="External"/><Relationship Id="rId1750" Type="http://schemas.openxmlformats.org/officeDocument/2006/relationships/hyperlink" Target="result/&#12497;&#12527;&#12503;&#12525;2020%20-%20&#25237;&#29699;&#35299;&#26512;%20-%202020-08-24%2013-05-36-02_ball.txt" TargetMode="External"/><Relationship Id="rId2801" Type="http://schemas.openxmlformats.org/officeDocument/2006/relationships/hyperlink" Target="out/&#12497;&#12527;&#12503;&#12525;2020%20-%20&#25237;&#29699;&#35299;&#26512;%20-%202020-09-08%2023-39-02-09_out.mp4" TargetMode="External"/><Relationship Id="rId42" Type="http://schemas.openxmlformats.org/officeDocument/2006/relationships/hyperlink" Target="result/&#12497;&#12527;&#12503;&#12525;2020%20-%20&#25237;&#29699;&#35299;&#26512;%20-%202020-08-23%2011-11-35-00_ball.txt" TargetMode="External"/><Relationship Id="rId1403" Type="http://schemas.openxmlformats.org/officeDocument/2006/relationships/hyperlink" Target="out/&#12497;&#12527;&#12503;&#12525;2020%20-%20&#25237;&#29699;&#35299;&#26512;%20-%202020-08-24%2012-36-56-03_out.mp4" TargetMode="External"/><Relationship Id="rId1610" Type="http://schemas.openxmlformats.org/officeDocument/2006/relationships/hyperlink" Target="result/&#12497;&#12527;&#12503;&#12525;2020%20-%20&#25237;&#29699;&#35299;&#26512;%20-%202020-08-24%2012-52-05-01_ball.txt" TargetMode="External"/><Relationship Id="rId3368" Type="http://schemas.openxmlformats.org/officeDocument/2006/relationships/hyperlink" Target="result/&#12497;&#12527;&#12503;&#12525;2020%20-%20&#25237;&#29699;&#35299;&#26512;%20-%202020-09-28%2022-56-38-07_ball.txt" TargetMode="External"/><Relationship Id="rId3575" Type="http://schemas.openxmlformats.org/officeDocument/2006/relationships/hyperlink" Target="out/&#12497;&#12527;&#12503;&#12525;2020%20-%20&#25237;&#29699;&#35299;&#26512;%20-%202020-10-23%2021-40-21-02_out.mp4" TargetMode="External"/><Relationship Id="rId289" Type="http://schemas.openxmlformats.org/officeDocument/2006/relationships/hyperlink" Target="out/&#12497;&#12527;&#12503;&#12525;2020%20-%20&#25237;&#29699;&#35299;&#26512;%20-%202020-08-23%2014-21-04-04_out.mp4" TargetMode="External"/><Relationship Id="rId496" Type="http://schemas.openxmlformats.org/officeDocument/2006/relationships/hyperlink" Target="result/&#12497;&#12527;&#12503;&#12525;2020%20-%20&#25237;&#29699;&#35299;&#26512;%20-%202020-08-23%2015-52-13-08_ball.txt" TargetMode="External"/><Relationship Id="rId2177" Type="http://schemas.openxmlformats.org/officeDocument/2006/relationships/hyperlink" Target="out/&#12497;&#12527;&#12503;&#12525;2020%20-%20&#25237;&#29699;&#35299;&#26512;%20-%202020-08-28%2022-31-31-07_out.mp4" TargetMode="External"/><Relationship Id="rId2384" Type="http://schemas.openxmlformats.org/officeDocument/2006/relationships/hyperlink" Target="result/&#12497;&#12527;&#12503;&#12525;2020%20-%20&#25237;&#29699;&#35299;&#26512;%20-%202020-08-29%2009-48-04-01_ball.txt" TargetMode="External"/><Relationship Id="rId2591" Type="http://schemas.openxmlformats.org/officeDocument/2006/relationships/hyperlink" Target="out/&#12497;&#12527;&#12503;&#12525;2020%20-%20&#25237;&#29699;&#35299;&#26512;%20-%202020-08-29%2015-52-32-04_out.mp4" TargetMode="External"/><Relationship Id="rId3228" Type="http://schemas.openxmlformats.org/officeDocument/2006/relationships/hyperlink" Target="result/&#12497;&#12527;&#12503;&#12525;2020%20-%20&#25237;&#29699;&#35299;&#26512;%20-%202020-09-28%2022-47-36-06_ball.txt" TargetMode="External"/><Relationship Id="rId3435" Type="http://schemas.openxmlformats.org/officeDocument/2006/relationships/hyperlink" Target="out/&#12497;&#12527;&#12503;&#12525;2020%20-%20&#25237;&#29699;&#35299;&#26512;%20-%202020-10-04%2012-27-46-01_out.mp4" TargetMode="External"/><Relationship Id="rId3642" Type="http://schemas.openxmlformats.org/officeDocument/2006/relationships/hyperlink" Target="result/&#12497;&#12527;&#12503;&#12525;2020%20-%20&#25237;&#29699;&#35299;&#26512;%20-%202020-10-23%2021-45-41-05_ball.txt" TargetMode="External"/><Relationship Id="rId149" Type="http://schemas.openxmlformats.org/officeDocument/2006/relationships/hyperlink" Target="out/&#12497;&#12527;&#12503;&#12525;2020%20-%20&#25237;&#29699;&#35299;&#26512;%20-%202020-08-23%2014-03-42-04_out.mp4" TargetMode="External"/><Relationship Id="rId356" Type="http://schemas.openxmlformats.org/officeDocument/2006/relationships/hyperlink" Target="result/&#12497;&#12527;&#12503;&#12525;2020%20-%20&#25237;&#29699;&#35299;&#26512;%20-%202020-08-23%2014-24-49-08_ball.txt" TargetMode="External"/><Relationship Id="rId563" Type="http://schemas.openxmlformats.org/officeDocument/2006/relationships/hyperlink" Target="out/&#12497;&#12527;&#12503;&#12525;2020%20-%20&#25237;&#29699;&#35299;&#26512;%20-%202020-08-23%2016-03-31-03_out.mp4" TargetMode="External"/><Relationship Id="rId770" Type="http://schemas.openxmlformats.org/officeDocument/2006/relationships/hyperlink" Target="result/&#12497;&#12527;&#12503;&#12525;2020%20-%20&#25237;&#29699;&#35299;&#26512;%20-%202020-08-23%2016-24-41-06_ball.txt" TargetMode="External"/><Relationship Id="rId1193" Type="http://schemas.openxmlformats.org/officeDocument/2006/relationships/hyperlink" Target="out/&#12497;&#12527;&#12503;&#12525;2020%20-%20&#25237;&#29699;&#35299;&#26512;%20-%202020-08-24%2012-11-18-11_out.mp4" TargetMode="External"/><Relationship Id="rId2037" Type="http://schemas.openxmlformats.org/officeDocument/2006/relationships/hyperlink" Target="out/&#12497;&#12527;&#12503;&#12525;2020%20-%20&#25237;&#29699;&#35299;&#26512;%20-%202020-08-27%2018-16-14-07_out.mp4" TargetMode="External"/><Relationship Id="rId2244" Type="http://schemas.openxmlformats.org/officeDocument/2006/relationships/hyperlink" Target="result/&#12497;&#12527;&#12503;&#12525;2020%20-%20&#25237;&#29699;&#35299;&#26512;%20-%202020-08-28%2022-37-55-00_ball.txt" TargetMode="External"/><Relationship Id="rId2451" Type="http://schemas.openxmlformats.org/officeDocument/2006/relationships/hyperlink" Target="out/&#12497;&#12527;&#12503;&#12525;2020%20-%20&#25237;&#29699;&#35299;&#26512;%20-%202020-08-29%2015-44-12-05_out.mp4" TargetMode="External"/><Relationship Id="rId216" Type="http://schemas.openxmlformats.org/officeDocument/2006/relationships/hyperlink" Target="result/&#12497;&#12527;&#12503;&#12525;2020%20-%20&#25237;&#29699;&#35299;&#26512;%20-%202020-08-23%2014-06-56-07_ball.txt" TargetMode="External"/><Relationship Id="rId423" Type="http://schemas.openxmlformats.org/officeDocument/2006/relationships/hyperlink" Target="out/&#12497;&#12527;&#12503;&#12525;2020%20-%20&#25237;&#29699;&#35299;&#26512;%20-%202020-08-23%2015-48-07-02_out.mp4" TargetMode="External"/><Relationship Id="rId1053" Type="http://schemas.openxmlformats.org/officeDocument/2006/relationships/hyperlink" Target="out/&#12497;&#12527;&#12503;&#12525;2020%20-%20&#25237;&#29699;&#35299;&#26512;%20-%202020-08-24%2012-03-33-02_out.mp4" TargetMode="External"/><Relationship Id="rId1260" Type="http://schemas.openxmlformats.org/officeDocument/2006/relationships/hyperlink" Target="result/&#12497;&#12527;&#12503;&#12525;2020%20-%20&#25237;&#29699;&#35299;&#26512;%20-%202020-08-24%2012-24-03-00_ball.txt" TargetMode="External"/><Relationship Id="rId2104" Type="http://schemas.openxmlformats.org/officeDocument/2006/relationships/hyperlink" Target="result/&#12497;&#12527;&#12503;&#12525;2020%20-%20&#25237;&#29699;&#35299;&#26512;%20-%202020-08-27%2018-22-42-00_ball.txt" TargetMode="External"/><Relationship Id="rId3502" Type="http://schemas.openxmlformats.org/officeDocument/2006/relationships/hyperlink" Target="result/&#12497;&#12527;&#12503;&#12525;2020%20-%20&#25237;&#29699;&#35299;&#26512;%20-%202020-10-04%2012-33-15-04_ball.txt" TargetMode="External"/><Relationship Id="rId630" Type="http://schemas.openxmlformats.org/officeDocument/2006/relationships/hyperlink" Target="result/&#12497;&#12527;&#12503;&#12525;2020%20-%20&#25237;&#29699;&#35299;&#26512;%20-%202020-08-23%2016-07-35-06_ball.txt" TargetMode="External"/><Relationship Id="rId2311" Type="http://schemas.openxmlformats.org/officeDocument/2006/relationships/hyperlink" Target="out/&#12497;&#12527;&#12503;&#12525;2020%20-%20&#25237;&#29699;&#35299;&#26512;%20-%202020-08-29%2009-41-06-04_out.mp4" TargetMode="External"/><Relationship Id="rId1120" Type="http://schemas.openxmlformats.org/officeDocument/2006/relationships/hyperlink" Target="result/&#12497;&#12527;&#12503;&#12525;2020%20-%20&#25237;&#29699;&#35299;&#26512;%20-%202020-08-24%2012-07-26-05_ball.txt" TargetMode="External"/><Relationship Id="rId1937" Type="http://schemas.openxmlformats.org/officeDocument/2006/relationships/hyperlink" Target="out/&#12497;&#12527;&#12503;&#12525;2020%20-%20&#25237;&#29699;&#35299;&#26512;%20-%202020-08-26%2021-19-02-07_out.mp4" TargetMode="External"/><Relationship Id="rId3085" Type="http://schemas.openxmlformats.org/officeDocument/2006/relationships/hyperlink" Target="out/&#12497;&#12527;&#12503;&#12525;2020%20-%20&#25237;&#29699;&#35299;&#26512;%20-%202020-09-27%2012-16-50-05_out.mp4" TargetMode="External"/><Relationship Id="rId3292" Type="http://schemas.openxmlformats.org/officeDocument/2006/relationships/hyperlink" Target="result/&#12497;&#12527;&#12503;&#12525;2020%20-%20&#25237;&#29699;&#35299;&#26512;%20-%202020-09-28%2022-51-15-08_ball.txt" TargetMode="External"/><Relationship Id="rId3152" Type="http://schemas.openxmlformats.org/officeDocument/2006/relationships/hyperlink" Target="result/&#12497;&#12527;&#12503;&#12525;2020%20-%20&#25237;&#29699;&#35299;&#26512;%20-%202020-09-28%2022-42-08-08_ball.txt" TargetMode="External"/><Relationship Id="rId280" Type="http://schemas.openxmlformats.org/officeDocument/2006/relationships/hyperlink" Target="result/&#12497;&#12527;&#12503;&#12525;2020%20-%20&#25237;&#29699;&#35299;&#26512;%20-%202020-08-23%2014-19-33-09_ball.txt" TargetMode="External"/><Relationship Id="rId3012" Type="http://schemas.openxmlformats.org/officeDocument/2006/relationships/hyperlink" Target="result/&#12497;&#12527;&#12503;&#12525;2020%20-%20&#25237;&#29699;&#35299;&#26512;%20-%202020-09-27%2012-11-30-08_ball.txt" TargetMode="External"/><Relationship Id="rId140" Type="http://schemas.openxmlformats.org/officeDocument/2006/relationships/hyperlink" Target="result/&#12497;&#12527;&#12503;&#12525;2020%20-%20&#25237;&#29699;&#35299;&#26512;%20-%202020-08-23%2011-16-20-09_ball.txt" TargetMode="External"/><Relationship Id="rId6" Type="http://schemas.openxmlformats.org/officeDocument/2006/relationships/hyperlink" Target="result/&#12497;&#12527;&#12503;&#12525;2020%20-%20&#25237;&#29699;&#35299;&#26512;%20-%202020-08-23%2011-08-57-02_ball.txt" TargetMode="External"/><Relationship Id="rId2778" Type="http://schemas.openxmlformats.org/officeDocument/2006/relationships/hyperlink" Target="result/&#12497;&#12527;&#12503;&#12525;2020%20-%20&#25237;&#29699;&#35299;&#26512;%20-%202020-09-08%2023-37-52-07_ball.txt" TargetMode="External"/><Relationship Id="rId2985" Type="http://schemas.openxmlformats.org/officeDocument/2006/relationships/hyperlink" Target="out/&#12497;&#12527;&#12503;&#12525;2020%20-%20&#25237;&#29699;&#35299;&#26512;%20-%202020-09-27%2012-10-22-05_out.mp4" TargetMode="External"/><Relationship Id="rId957" Type="http://schemas.openxmlformats.org/officeDocument/2006/relationships/hyperlink" Target="out/&#12497;&#12527;&#12503;&#12525;2020%20-%20&#25237;&#29699;&#35299;&#26512;%20-%202020-08-24%2011-24-36-01_out.mp4" TargetMode="External"/><Relationship Id="rId1587" Type="http://schemas.openxmlformats.org/officeDocument/2006/relationships/hyperlink" Target="out/&#12497;&#12527;&#12503;&#12525;2020%20-%20&#25237;&#29699;&#35299;&#26512;%20-%202020-08-24%2012-50-30-00_out.mp4" TargetMode="External"/><Relationship Id="rId1794" Type="http://schemas.openxmlformats.org/officeDocument/2006/relationships/hyperlink" Target="result/&#12497;&#12527;&#12503;&#12525;2020%20-%20&#25237;&#29699;&#35299;&#26512;%20-%202020-08-24%2013-09-18-04_ball.txt" TargetMode="External"/><Relationship Id="rId2638" Type="http://schemas.openxmlformats.org/officeDocument/2006/relationships/hyperlink" Target="result/&#12497;&#12527;&#12503;&#12525;2020%20-%20&#25237;&#29699;&#35299;&#26512;%20-%202020-08-29%2015-55-24-07_ball.txt" TargetMode="External"/><Relationship Id="rId2845" Type="http://schemas.openxmlformats.org/officeDocument/2006/relationships/hyperlink" Target="out/&#12497;&#12527;&#12503;&#12525;2020%20-%20&#25237;&#29699;&#35299;&#26512;%20-%202020-09-15%2023-15-41-00_out.mp4" TargetMode="External"/><Relationship Id="rId86" Type="http://schemas.openxmlformats.org/officeDocument/2006/relationships/hyperlink" Target="result/&#12497;&#12527;&#12503;&#12525;2020%20-%20&#25237;&#29699;&#35299;&#26512;%20-%202020-08-23%2011-13-59-02_ball.txt" TargetMode="External"/><Relationship Id="rId817" Type="http://schemas.openxmlformats.org/officeDocument/2006/relationships/hyperlink" Target="out/&#12497;&#12527;&#12503;&#12525;2020%20-%20&#25237;&#29699;&#35299;&#26512;%20-%202020-08-23%2016-28-07-00_out.mp4" TargetMode="External"/><Relationship Id="rId1447" Type="http://schemas.openxmlformats.org/officeDocument/2006/relationships/hyperlink" Target="out/&#12497;&#12527;&#12503;&#12525;2020%20-%20&#25237;&#29699;&#35299;&#26512;%20-%202020-08-24%2012-39-57-05_out.mp4" TargetMode="External"/><Relationship Id="rId1654" Type="http://schemas.openxmlformats.org/officeDocument/2006/relationships/hyperlink" Target="result/&#12497;&#12527;&#12503;&#12525;2020%20-%20&#25237;&#29699;&#35299;&#26512;%20-%202020-08-24%2012-55-39-03_ball.txt" TargetMode="External"/><Relationship Id="rId1861" Type="http://schemas.openxmlformats.org/officeDocument/2006/relationships/hyperlink" Target="out/&#12497;&#12527;&#12503;&#12525;2020%20-%20&#25237;&#29699;&#35299;&#26512;%20-%202020-08-24%2013-17-56-06_out.mp4" TargetMode="External"/><Relationship Id="rId2705" Type="http://schemas.openxmlformats.org/officeDocument/2006/relationships/hyperlink" Target="out/&#12497;&#12527;&#12503;&#12525;2020%20-%20&#25237;&#29699;&#35299;&#26512;%20-%202020-08-29%2016-00-15-01_out.mp4" TargetMode="External"/><Relationship Id="rId2912" Type="http://schemas.openxmlformats.org/officeDocument/2006/relationships/hyperlink" Target="result/&#12497;&#12527;&#12503;&#12525;2020%20-%20&#25237;&#29699;&#35299;&#26512;%20-%202020-09-15%2023-20-06-01_ball.txt" TargetMode="External"/><Relationship Id="rId1307" Type="http://schemas.openxmlformats.org/officeDocument/2006/relationships/hyperlink" Target="out/&#12497;&#12527;&#12503;&#12525;2020%20-%20&#25237;&#29699;&#35299;&#26512;%20-%202020-08-24%2012-26-53-04_out.mp4" TargetMode="External"/><Relationship Id="rId1514" Type="http://schemas.openxmlformats.org/officeDocument/2006/relationships/hyperlink" Target="result/&#12497;&#12527;&#12503;&#12525;2020%20-%20&#25237;&#29699;&#35299;&#26512;%20-%202020-08-24%2012-44-26-08_ball.txt" TargetMode="External"/><Relationship Id="rId1721" Type="http://schemas.openxmlformats.org/officeDocument/2006/relationships/hyperlink" Target="out/&#12497;&#12527;&#12503;&#12525;2020%20-%20&#25237;&#29699;&#35299;&#26512;%20-%202020-08-24%2013-02-04-08_out.mp4" TargetMode="External"/><Relationship Id="rId13" Type="http://schemas.openxmlformats.org/officeDocument/2006/relationships/hyperlink" Target="out/&#12497;&#12527;&#12503;&#12525;2020%20-%20&#25237;&#29699;&#35299;&#26512;%20-%202020-08-23%2011-08-57-06_out.mp4" TargetMode="External"/><Relationship Id="rId3479" Type="http://schemas.openxmlformats.org/officeDocument/2006/relationships/hyperlink" Target="out/&#12497;&#12527;&#12503;&#12525;2020%20-%20&#25237;&#29699;&#35299;&#26512;%20-%202020-10-04%2012-31-02-03_out.mp4" TargetMode="External"/><Relationship Id="rId3686" Type="http://schemas.openxmlformats.org/officeDocument/2006/relationships/hyperlink" Target="result/&#12497;&#12527;&#12503;&#12525;2020%20-%20&#25237;&#29699;&#35299;&#26512;%20-%202020-10-23%2021-49-13-07_ball.txt" TargetMode="External"/><Relationship Id="rId2288" Type="http://schemas.openxmlformats.org/officeDocument/2006/relationships/hyperlink" Target="result/&#12497;&#12527;&#12503;&#12525;2020%20-%20&#25237;&#29699;&#35299;&#26512;%20-%202020-08-29%2009-39-15-02_ball.txt" TargetMode="External"/><Relationship Id="rId2495" Type="http://schemas.openxmlformats.org/officeDocument/2006/relationships/hyperlink" Target="out/&#12497;&#12527;&#12503;&#12525;2020%20-%20&#25237;&#29699;&#35299;&#26512;%20-%202020-08-29%2015-46-34-06_out.mp4" TargetMode="External"/><Relationship Id="rId3339" Type="http://schemas.openxmlformats.org/officeDocument/2006/relationships/hyperlink" Target="out/&#12497;&#12527;&#12503;&#12525;2020%20-%20&#25237;&#29699;&#35299;&#26512;%20-%202020-09-28%2022-55-36-02_out.mp4" TargetMode="External"/><Relationship Id="rId467" Type="http://schemas.openxmlformats.org/officeDocument/2006/relationships/hyperlink" Target="out/&#12497;&#12527;&#12503;&#12525;2020%20-%20&#25237;&#29699;&#35299;&#26512;%20-%202020-08-23%2015-51-08-04_out.mp4" TargetMode="External"/><Relationship Id="rId1097" Type="http://schemas.openxmlformats.org/officeDocument/2006/relationships/hyperlink" Target="out/&#12497;&#12527;&#12503;&#12525;2020%20-%20&#25237;&#29699;&#35299;&#26512;%20-%202020-08-24%2012-06-16-04_out.mp4" TargetMode="External"/><Relationship Id="rId2148" Type="http://schemas.openxmlformats.org/officeDocument/2006/relationships/hyperlink" Target="result/&#12497;&#12527;&#12503;&#12525;2020%20-%20&#25237;&#29699;&#35299;&#26512;%20-%202020-08-27%2018-26-47-02_ball.txt" TargetMode="External"/><Relationship Id="rId3546" Type="http://schemas.openxmlformats.org/officeDocument/2006/relationships/hyperlink" Target="result/&#12497;&#12527;&#12503;&#12525;2020%20-%20&#25237;&#29699;&#35299;&#26512;%20-%202020-10-04%2012-37-58-06_ball.txt" TargetMode="External"/><Relationship Id="rId674" Type="http://schemas.openxmlformats.org/officeDocument/2006/relationships/hyperlink" Target="result/&#12497;&#12527;&#12503;&#12525;2020%20-%20&#25237;&#29699;&#35299;&#26512;%20-%202020-08-23%2016-09-58-08_ball.txt" TargetMode="External"/><Relationship Id="rId881" Type="http://schemas.openxmlformats.org/officeDocument/2006/relationships/hyperlink" Target="out/&#12497;&#12527;&#12503;&#12525;2020%20-%20&#25237;&#29699;&#35299;&#26512;%20-%202020-08-23%2016-32-07-02_out.mp4" TargetMode="External"/><Relationship Id="rId2355" Type="http://schemas.openxmlformats.org/officeDocument/2006/relationships/hyperlink" Target="out/&#12497;&#12527;&#12503;&#12525;2020%20-%20&#25237;&#29699;&#35299;&#26512;%20-%202020-08-29%2009-44-23-07_out.mp4" TargetMode="External"/><Relationship Id="rId2562" Type="http://schemas.openxmlformats.org/officeDocument/2006/relationships/hyperlink" Target="result/&#12497;&#12527;&#12503;&#12525;2020%20-%20&#25237;&#29699;&#35299;&#26512;%20-%202020-08-29%2015-50-19-09_ball.txt" TargetMode="External"/><Relationship Id="rId3406" Type="http://schemas.openxmlformats.org/officeDocument/2006/relationships/hyperlink" Target="result/&#12497;&#12527;&#12503;&#12525;2020%20-%20&#25237;&#29699;&#35299;&#26512;%20-%202020-10-04%2012-24-00-06_ball.txt" TargetMode="External"/><Relationship Id="rId3613" Type="http://schemas.openxmlformats.org/officeDocument/2006/relationships/hyperlink" Target="out\&#12497;&#12527;&#12503;&#12525;2020%20-%20&#25237;&#29699;&#35299;&#26512;%20-%202020-10-23%2021-43-52-01_out.mp4" TargetMode="External"/><Relationship Id="rId327" Type="http://schemas.openxmlformats.org/officeDocument/2006/relationships/hyperlink" Target="out/&#12497;&#12527;&#12503;&#12525;2020%20-%20&#25237;&#29699;&#35299;&#26512;%20-%202020-08-23%2014-23-42-04_out.mp4" TargetMode="External"/><Relationship Id="rId534" Type="http://schemas.openxmlformats.org/officeDocument/2006/relationships/hyperlink" Target="result/&#12497;&#12527;&#12503;&#12525;2020%20-%20&#25237;&#29699;&#35299;&#26512;%20-%202020-08-23%2015-54-48-07_ball.txt" TargetMode="External"/><Relationship Id="rId741" Type="http://schemas.openxmlformats.org/officeDocument/2006/relationships/hyperlink" Target="out/&#12497;&#12527;&#12503;&#12525;2020%20-%20&#25237;&#29699;&#35299;&#26512;%20-%202020-08-23%2016-15-07-02_out.mp4" TargetMode="External"/><Relationship Id="rId1164" Type="http://schemas.openxmlformats.org/officeDocument/2006/relationships/hyperlink" Target="result/&#12497;&#12527;&#12503;&#12525;2020%20-%20&#25237;&#29699;&#35299;&#26512;%20-%202020-08-24%2012-10-03-05_ball.txt" TargetMode="External"/><Relationship Id="rId1371" Type="http://schemas.openxmlformats.org/officeDocument/2006/relationships/hyperlink" Target="out/&#12497;&#12527;&#12503;&#12525;2020%20-%20&#25237;&#29699;&#35299;&#26512;%20-%202020-08-24%2012-33-48-07_out.mp4" TargetMode="External"/><Relationship Id="rId2008" Type="http://schemas.openxmlformats.org/officeDocument/2006/relationships/hyperlink" Target="result/&#12497;&#12527;&#12503;&#12525;2020%20-%20&#25237;&#29699;&#35299;&#26512;%20-%202020-08-27%2018-14-40-02_ball.txt" TargetMode="External"/><Relationship Id="rId2215" Type="http://schemas.openxmlformats.org/officeDocument/2006/relationships/hyperlink" Target="out/&#12497;&#12527;&#12503;&#12525;2020%20-%20&#25237;&#29699;&#35299;&#26512;%20-%202020-08-28%2022-34-32-06_out.mp4" TargetMode="External"/><Relationship Id="rId2422" Type="http://schemas.openxmlformats.org/officeDocument/2006/relationships/hyperlink" Target="result/&#12497;&#12527;&#12503;&#12525;2020%20-%20&#25237;&#29699;&#35299;&#26512;%20-%202020-08-29%2015-42-43-00_ball.txt" TargetMode="External"/><Relationship Id="rId601" Type="http://schemas.openxmlformats.org/officeDocument/2006/relationships/hyperlink" Target="out/&#12497;&#12527;&#12503;&#12525;2020%20-%20&#25237;&#29699;&#35299;&#26512;%20-%202020-08-23%2016-06-08-02_out.mp4" TargetMode="External"/><Relationship Id="rId1024" Type="http://schemas.openxmlformats.org/officeDocument/2006/relationships/hyperlink" Target="result/&#12497;&#12527;&#12503;&#12525;2020%20-%20&#25237;&#29699;&#35299;&#26512;%20-%202020-08-24%2012-01-04-06_ball.txt" TargetMode="External"/><Relationship Id="rId1231" Type="http://schemas.openxmlformats.org/officeDocument/2006/relationships/hyperlink" Target="out/&#12497;&#12527;&#12503;&#12525;2020%20-%20&#25237;&#29699;&#35299;&#26512;%20-%202020-08-24%2012-21-33-06_out.mp4" TargetMode="External"/><Relationship Id="rId3196" Type="http://schemas.openxmlformats.org/officeDocument/2006/relationships/hyperlink" Target="result/&#12497;&#12527;&#12503;&#12525;2020%20-%20&#25237;&#29699;&#35299;&#26512;%20-%202020-09-28%2022-46-07-00_ball.txt" TargetMode="External"/><Relationship Id="rId3056" Type="http://schemas.openxmlformats.org/officeDocument/2006/relationships/hyperlink" Target="result/&#12497;&#12527;&#12503;&#12525;2020%20-%20&#25237;&#29699;&#35299;&#26512;%20-%202020-09-27%2012-15-46-00_ball.txt" TargetMode="External"/><Relationship Id="rId3263" Type="http://schemas.openxmlformats.org/officeDocument/2006/relationships/hyperlink" Target="out/&#12497;&#12527;&#12503;&#12525;2020%20-%20&#25237;&#29699;&#35299;&#26512;%20-%202020-09-28%2022-50-09-04_out.mp4" TargetMode="External"/><Relationship Id="rId3470" Type="http://schemas.openxmlformats.org/officeDocument/2006/relationships/hyperlink" Target="result/&#12497;&#12527;&#12503;&#12525;2020%20-%20&#25237;&#29699;&#35299;&#26512;%20-%202020-10-04%2012-29-40-08_ball.txt" TargetMode="External"/><Relationship Id="rId184" Type="http://schemas.openxmlformats.org/officeDocument/2006/relationships/hyperlink" Target="result/&#12497;&#12527;&#12503;&#12525;2020%20-%20&#25237;&#29699;&#35299;&#26512;%20-%202020-08-23%2014-05-50-01_ball.txt" TargetMode="External"/><Relationship Id="rId391" Type="http://schemas.openxmlformats.org/officeDocument/2006/relationships/hyperlink" Target="out/&#12497;&#12527;&#12503;&#12525;2020%20-%20&#25237;&#29699;&#35299;&#26512;%20-%202020-08-23%2014-27-07-06_out.mp4" TargetMode="External"/><Relationship Id="rId1908" Type="http://schemas.openxmlformats.org/officeDocument/2006/relationships/hyperlink" Target="result/&#12497;&#12527;&#12503;&#12525;2020%20-%20&#25237;&#29699;&#35299;&#26512;%20-%202020-08-26%2021-15-29-09_ball.txt" TargetMode="External"/><Relationship Id="rId2072" Type="http://schemas.openxmlformats.org/officeDocument/2006/relationships/hyperlink" Target="result/&#12497;&#12527;&#12503;&#12525;2020%20-%20&#25237;&#29699;&#35299;&#26512;%20-%202020-08-27%2018-19-19-04_ball.txt" TargetMode="External"/><Relationship Id="rId3123" Type="http://schemas.openxmlformats.org/officeDocument/2006/relationships/hyperlink" Target="out/&#12497;&#12527;&#12503;&#12525;2020%20-%20&#25237;&#29699;&#35299;&#26512;%20-%202020-09-27%2012-19-42-04_out.mp4" TargetMode="External"/><Relationship Id="rId251" Type="http://schemas.openxmlformats.org/officeDocument/2006/relationships/hyperlink" Target="out/&#12497;&#12527;&#12503;&#12525;2020%20-%20&#25237;&#29699;&#35299;&#26512;%20-%202020-08-23%2014-18-29-05_out.mp4" TargetMode="External"/><Relationship Id="rId3330" Type="http://schemas.openxmlformats.org/officeDocument/2006/relationships/hyperlink" Target="result/&#12497;&#12527;&#12503;&#12525;2020%20-%20&#25237;&#29699;&#35299;&#26512;%20-%202020-09-28%2022-53-54-07_ball.txt" TargetMode="External"/><Relationship Id="rId2889" Type="http://schemas.openxmlformats.org/officeDocument/2006/relationships/hyperlink" Target="out/&#12497;&#12527;&#12503;&#12525;2020%20-%20&#25237;&#29699;&#35299;&#26512;%20-%202020-09-15%2023-18-54-01_out.mp4" TargetMode="External"/><Relationship Id="rId111" Type="http://schemas.openxmlformats.org/officeDocument/2006/relationships/hyperlink" Target="out/&#12497;&#12527;&#12503;&#12525;2020%20-%20&#25237;&#29699;&#35299;&#26512;%20-%202020-08-23%2011-15-09-05_out.mp4" TargetMode="External"/><Relationship Id="rId1698" Type="http://schemas.openxmlformats.org/officeDocument/2006/relationships/hyperlink" Target="result/&#12497;&#12527;&#12503;&#12525;2020%20-%20&#25237;&#29699;&#35299;&#26512;%20-%202020-08-24%2013-00-20-05_ball.txt" TargetMode="External"/><Relationship Id="rId2749" Type="http://schemas.openxmlformats.org/officeDocument/2006/relationships/hyperlink" Target="out/&#12497;&#12527;&#12503;&#12525;2020%20-%20&#25237;&#29699;&#35299;&#26512;%20-%202020-08-29%2016-06-51-03_out.mp4" TargetMode="External"/><Relationship Id="rId2956" Type="http://schemas.openxmlformats.org/officeDocument/2006/relationships/hyperlink" Target="result/&#12497;&#12527;&#12503;&#12525;2020%20-%20&#25237;&#29699;&#35299;&#26512;%20-%202020-09-15%2023-21-40-13_ball.txt" TargetMode="External"/><Relationship Id="rId928" Type="http://schemas.openxmlformats.org/officeDocument/2006/relationships/hyperlink" Target="result/&#12497;&#12527;&#12503;&#12525;2020%20-%20&#25237;&#29699;&#35299;&#26512;%20-%202020-08-24%2011-22-14-06_ball.txt" TargetMode="External"/><Relationship Id="rId1558" Type="http://schemas.openxmlformats.org/officeDocument/2006/relationships/hyperlink" Target="result/&#12497;&#12527;&#12503;&#12525;2020%20-%20&#25237;&#29699;&#35299;&#26512;%20-%202020-08-24%2012-47-45-02_ball.txt" TargetMode="External"/><Relationship Id="rId1765" Type="http://schemas.openxmlformats.org/officeDocument/2006/relationships/hyperlink" Target="out/&#12497;&#12527;&#12503;&#12525;2020%20-%20&#25237;&#29699;&#35299;&#26512;%20-%202020-08-24%2013-05-36-10_out.mp4" TargetMode="External"/><Relationship Id="rId2609" Type="http://schemas.openxmlformats.org/officeDocument/2006/relationships/hyperlink" Target="out/&#12497;&#12527;&#12503;&#12525;2020%20-%20&#25237;&#29699;&#35299;&#26512;%20-%202020-08-29%2015-53-40-03_out.mp4" TargetMode="External"/><Relationship Id="rId57" Type="http://schemas.openxmlformats.org/officeDocument/2006/relationships/hyperlink" Target="out/&#12497;&#12527;&#12503;&#12525;2020%20-%20&#25237;&#29699;&#35299;&#26512;%20-%202020-08-23%2011-11-35-08_out.mp4" TargetMode="External"/><Relationship Id="rId1418" Type="http://schemas.openxmlformats.org/officeDocument/2006/relationships/hyperlink" Target="result/&#12497;&#12527;&#12503;&#12525;2020%20-%20&#25237;&#29699;&#35299;&#26512;%20-%202020-08-24%2012-38-24-00_ball.txt" TargetMode="External"/><Relationship Id="rId1972" Type="http://schemas.openxmlformats.org/officeDocument/2006/relationships/hyperlink" Target="result/&#12497;&#12527;&#12503;&#12525;2020%20-%20&#25237;&#29699;&#35299;&#26512;%20-%202020-08-26%2021-30-58-04_ball.txt" TargetMode="External"/><Relationship Id="rId2816" Type="http://schemas.openxmlformats.org/officeDocument/2006/relationships/hyperlink" Target="result/&#12497;&#12527;&#12503;&#12525;2020%20-%20&#25237;&#29699;&#35299;&#26512;%20-%202020-09-15%2023-12-43-06_ball.txt" TargetMode="External"/><Relationship Id="rId1625" Type="http://schemas.openxmlformats.org/officeDocument/2006/relationships/hyperlink" Target="out/&#12497;&#12527;&#12503;&#12525;2020%20-%20&#25237;&#29699;&#35299;&#26512;%20-%202020-08-24%2012-52-05-09_out.mp4" TargetMode="External"/><Relationship Id="rId1832" Type="http://schemas.openxmlformats.org/officeDocument/2006/relationships/hyperlink" Target="result/&#12497;&#12527;&#12503;&#12525;2020%20-%20&#25237;&#29699;&#35299;&#26512;%20-%202020-08-24%2013-16-19-00_ball.txt" TargetMode="External"/><Relationship Id="rId2399" Type="http://schemas.openxmlformats.org/officeDocument/2006/relationships/hyperlink" Target="out/&#12497;&#12527;&#12503;&#12525;2020%20-%20&#25237;&#29699;&#35299;&#26512;%20-%202020-08-29%2009-48-04-09_out.mp4" TargetMode="External"/><Relationship Id="rId3657" Type="http://schemas.openxmlformats.org/officeDocument/2006/relationships/hyperlink" Target="out/&#12497;&#12527;&#12503;&#12525;2020%20-%20&#25237;&#29699;&#35299;&#26512;%20-%202020-10-23%2021-47-23-03_out.mp4" TargetMode="External"/><Relationship Id="rId578" Type="http://schemas.openxmlformats.org/officeDocument/2006/relationships/hyperlink" Target="result/&#12497;&#12527;&#12503;&#12525;2020%20-%20&#25237;&#29699;&#35299;&#26512;%20-%202020-08-23%2016-04-57-00_ball.txt" TargetMode="External"/><Relationship Id="rId785" Type="http://schemas.openxmlformats.org/officeDocument/2006/relationships/hyperlink" Target="out/&#12497;&#12527;&#12503;&#12525;2020%20-%20&#25237;&#29699;&#35299;&#26512;%20-%202020-08-23%2016-25-48-04_out.mp4" TargetMode="External"/><Relationship Id="rId992" Type="http://schemas.openxmlformats.org/officeDocument/2006/relationships/hyperlink" Target="result/&#12497;&#12527;&#12503;&#12525;2020%20-%20&#25237;&#29699;&#35299;&#26512;%20-%202020-08-24%2011-25-48-08_ball.txt" TargetMode="External"/><Relationship Id="rId2259" Type="http://schemas.openxmlformats.org/officeDocument/2006/relationships/hyperlink" Target="out/&#12497;&#12527;&#12503;&#12525;2020%20-%20&#25237;&#29699;&#35299;&#26512;%20-%202020-08-28%2022-37-55-08_out.mp4" TargetMode="External"/><Relationship Id="rId2466" Type="http://schemas.openxmlformats.org/officeDocument/2006/relationships/hyperlink" Target="result/&#12497;&#12527;&#12503;&#12525;2020%20-%20&#25237;&#29699;&#35299;&#26512;%20-%202020-08-29%2015-45-22-01_ball.txt" TargetMode="External"/><Relationship Id="rId2673" Type="http://schemas.openxmlformats.org/officeDocument/2006/relationships/hyperlink" Target="out/&#12497;&#12527;&#12503;&#12525;2020%20-%20&#25237;&#29699;&#35299;&#26512;%20-%202020-08-29%2015-57-36-05_out.mp4" TargetMode="External"/><Relationship Id="rId2880" Type="http://schemas.openxmlformats.org/officeDocument/2006/relationships/hyperlink" Target="result/&#12497;&#12527;&#12503;&#12525;2020%20-%20&#25237;&#29699;&#35299;&#26512;%20-%202020-09-15%2023-16-56-06_ball.txt" TargetMode="External"/><Relationship Id="rId3517" Type="http://schemas.openxmlformats.org/officeDocument/2006/relationships/hyperlink" Target="out/&#12497;&#12527;&#12503;&#12525;2020%20-%20&#25237;&#29699;&#35299;&#26512;%20-%202020-10-04%2012-34-25-02_out.mp4" TargetMode="External"/><Relationship Id="rId438" Type="http://schemas.openxmlformats.org/officeDocument/2006/relationships/hyperlink" Target="result/&#12497;&#12527;&#12503;&#12525;2020%20-%20&#25237;&#29699;&#35299;&#26512;%20-%202020-08-23%2015-48-07-09_ball.txt" TargetMode="External"/><Relationship Id="rId645" Type="http://schemas.openxmlformats.org/officeDocument/2006/relationships/hyperlink" Target="out/&#12497;&#12527;&#12503;&#12525;2020%20-%20&#25237;&#29699;&#35299;&#26512;%20-%202020-08-23%2016-08-46-04_out.mp4" TargetMode="External"/><Relationship Id="rId852" Type="http://schemas.openxmlformats.org/officeDocument/2006/relationships/hyperlink" Target="result/&#12497;&#12527;&#12503;&#12525;2020%20-%20&#25237;&#29699;&#35299;&#26512;%20-%202020-08-23%2016-29-37-07_ball.txt" TargetMode="External"/><Relationship Id="rId1068" Type="http://schemas.openxmlformats.org/officeDocument/2006/relationships/hyperlink" Target="result/&#12497;&#12527;&#12503;&#12525;2020%20-%20&#25237;&#29699;&#35299;&#26512;%20-%202020-08-24%2012-03-33-09_ball.txt" TargetMode="External"/><Relationship Id="rId1275" Type="http://schemas.openxmlformats.org/officeDocument/2006/relationships/hyperlink" Target="out/&#12497;&#12527;&#12503;&#12525;2020%20-%20&#25237;&#29699;&#35299;&#26512;%20-%202020-08-24%2012-24-03-08_out.mp4" TargetMode="External"/><Relationship Id="rId1482" Type="http://schemas.openxmlformats.org/officeDocument/2006/relationships/hyperlink" Target="result/&#12497;&#12527;&#12503;&#12525;2020%20-%20&#25237;&#29699;&#35299;&#26512;%20-%202020-08-24%2012-42-52-02_ball.txt" TargetMode="External"/><Relationship Id="rId2119" Type="http://schemas.openxmlformats.org/officeDocument/2006/relationships/hyperlink" Target="out/&#12497;&#12527;&#12503;&#12525;2020%20-%20&#25237;&#29699;&#35299;&#26512;%20-%202020-08-27%2018-22-42-08_out.mp4" TargetMode="External"/><Relationship Id="rId2326" Type="http://schemas.openxmlformats.org/officeDocument/2006/relationships/hyperlink" Target="result/&#12497;&#12527;&#12503;&#12525;2020%20-%20&#25237;&#29699;&#35299;&#26512;%20-%202020-08-29%2009-42-48-01_ball.txt" TargetMode="External"/><Relationship Id="rId2533" Type="http://schemas.openxmlformats.org/officeDocument/2006/relationships/hyperlink" Target="out/&#12497;&#12527;&#12503;&#12525;2020%20-%20&#25237;&#29699;&#35299;&#26512;%20-%202020-08-29%2015-49-13-05_out.mp4" TargetMode="External"/><Relationship Id="rId2740" Type="http://schemas.openxmlformats.org/officeDocument/2006/relationships/hyperlink" Target="result/&#12497;&#12527;&#12503;&#12525;2020%20-%20&#25237;&#29699;&#35299;&#26512;%20-%202020-08-29%2016-01-23-08_ball.txt" TargetMode="External"/><Relationship Id="rId505" Type="http://schemas.openxmlformats.org/officeDocument/2006/relationships/hyperlink" Target="out/&#12497;&#12527;&#12503;&#12525;2020%20-%20&#25237;&#29699;&#35299;&#26512;%20-%202020-08-23%2015-53-39-03_out.mp4" TargetMode="External"/><Relationship Id="rId712" Type="http://schemas.openxmlformats.org/officeDocument/2006/relationships/hyperlink" Target="result/&#12497;&#12527;&#12503;&#12525;2020%20-%20&#25237;&#29699;&#35299;&#26512;%20-%202020-08-23%2016-12-41-07_ball.txt" TargetMode="External"/><Relationship Id="rId1135" Type="http://schemas.openxmlformats.org/officeDocument/2006/relationships/hyperlink" Target="out/&#12497;&#12527;&#12503;&#12525;2020%20-%20&#25237;&#29699;&#35299;&#26512;%20-%202020-08-24%2012-08-41-03_out.mp4" TargetMode="External"/><Relationship Id="rId1342" Type="http://schemas.openxmlformats.org/officeDocument/2006/relationships/hyperlink" Target="result/&#12497;&#12527;&#12503;&#12525;2020%20-%20&#25237;&#29699;&#35299;&#26512;%20-%202020-08-24%2012-32-08-02_ball.txt" TargetMode="External"/><Relationship Id="rId1202" Type="http://schemas.openxmlformats.org/officeDocument/2006/relationships/hyperlink" Target="result/&#12497;&#12527;&#12503;&#12525;2020%20-%20&#25237;&#29699;&#35299;&#26512;%20-%202020-08-24%2012-12-56-01_ball.txt" TargetMode="External"/><Relationship Id="rId2600" Type="http://schemas.openxmlformats.org/officeDocument/2006/relationships/hyperlink" Target="result/&#12497;&#12527;&#12503;&#12525;2020%20-%20&#25237;&#29699;&#35299;&#26512;%20-%202020-08-29%2015-52-32-08_ball.txt" TargetMode="External"/><Relationship Id="rId3167" Type="http://schemas.openxmlformats.org/officeDocument/2006/relationships/hyperlink" Target="out/&#12497;&#12527;&#12503;&#12525;2020%20-%20&#25237;&#29699;&#35299;&#26512;%20-%202020-09-28%2022-43-20-06_out.mp4" TargetMode="External"/><Relationship Id="rId295" Type="http://schemas.openxmlformats.org/officeDocument/2006/relationships/hyperlink" Target="out/&#12497;&#12527;&#12503;&#12525;2020%20-%20&#25237;&#29699;&#35299;&#26512;%20-%202020-08-23%2014-21-04-07_out.mp4" TargetMode="External"/><Relationship Id="rId3374" Type="http://schemas.openxmlformats.org/officeDocument/2006/relationships/hyperlink" Target="result/&#12497;&#12527;&#12503;&#12525;2020%20-%20&#25237;&#29699;&#35299;&#26512;%20-%202020-10-04%2012-22-49-00_ball.txt" TargetMode="External"/><Relationship Id="rId3581" Type="http://schemas.openxmlformats.org/officeDocument/2006/relationships/hyperlink" Target="out/&#12497;&#12527;&#12503;&#12525;2020%20-%20&#25237;&#29699;&#35299;&#26512;%20-%202020-10-23%2021-40-21-05_out.mp4" TargetMode="External"/><Relationship Id="rId2183" Type="http://schemas.openxmlformats.org/officeDocument/2006/relationships/hyperlink" Target="out/&#12497;&#12527;&#12503;&#12525;2020%20-%20&#25237;&#29699;&#35299;&#26512;%20-%202020-08-28%2022-33-04-00_out.mp4" TargetMode="External"/><Relationship Id="rId2390" Type="http://schemas.openxmlformats.org/officeDocument/2006/relationships/hyperlink" Target="result/&#12497;&#12527;&#12503;&#12525;2020%20-%20&#25237;&#29699;&#35299;&#26512;%20-%202020-08-29%2009-48-04-04_ball.txt" TargetMode="External"/><Relationship Id="rId3027" Type="http://schemas.openxmlformats.org/officeDocument/2006/relationships/hyperlink" Target="out/&#12497;&#12527;&#12503;&#12525;2020%20-%20&#25237;&#29699;&#35299;&#26512;%20-%202020-09-27%2012-13-07-06_out.mp4" TargetMode="External"/><Relationship Id="rId3234" Type="http://schemas.openxmlformats.org/officeDocument/2006/relationships/hyperlink" Target="result/&#12497;&#12527;&#12503;&#12525;2020%20-%20&#25237;&#29699;&#35299;&#26512;%20-%202020-09-28%2022-47-36-09_ball.txt" TargetMode="External"/><Relationship Id="rId3441" Type="http://schemas.openxmlformats.org/officeDocument/2006/relationships/hyperlink" Target="out/&#12497;&#12527;&#12503;&#12525;2020%20-%20&#25237;&#29699;&#35299;&#26512;%20-%202020-10-04%2012-27-46-04_out.mp4" TargetMode="External"/><Relationship Id="rId155" Type="http://schemas.openxmlformats.org/officeDocument/2006/relationships/hyperlink" Target="out/&#12497;&#12527;&#12503;&#12525;2020%20-%20&#25237;&#29699;&#35299;&#26512;%20-%202020-08-23%2014-03-42-07_out.mp4" TargetMode="External"/><Relationship Id="rId362" Type="http://schemas.openxmlformats.org/officeDocument/2006/relationships/hyperlink" Target="result/&#12497;&#12527;&#12503;&#12525;2020%20-%20&#25237;&#29699;&#35299;&#26512;%20-%202020-08-23%2014-25-58-01_ball.txt" TargetMode="External"/><Relationship Id="rId2043" Type="http://schemas.openxmlformats.org/officeDocument/2006/relationships/hyperlink" Target="out/&#12497;&#12527;&#12503;&#12525;2020%20-%20&#25237;&#29699;&#35299;&#26512;%20-%202020-08-27%2018-17-46-00_out.mp4" TargetMode="External"/><Relationship Id="rId2250" Type="http://schemas.openxmlformats.org/officeDocument/2006/relationships/hyperlink" Target="result/&#12497;&#12527;&#12503;&#12525;2020%20-%20&#25237;&#29699;&#35299;&#26512;%20-%202020-08-28%2022-37-55-03_ball.txt" TargetMode="External"/><Relationship Id="rId3301" Type="http://schemas.openxmlformats.org/officeDocument/2006/relationships/hyperlink" Target="out/&#12497;&#12527;&#12503;&#12525;2020%20-%20&#25237;&#29699;&#35299;&#26512;%20-%202020-09-28%2022-52-46-03_out.mp4" TargetMode="External"/><Relationship Id="rId222" Type="http://schemas.openxmlformats.org/officeDocument/2006/relationships/hyperlink" Target="result/&#12497;&#12527;&#12503;&#12525;2020%20-%20&#25237;&#29699;&#35299;&#26512;%20-%202020-08-23%2014-08-02-00_ball.txt" TargetMode="External"/><Relationship Id="rId2110" Type="http://schemas.openxmlformats.org/officeDocument/2006/relationships/hyperlink" Target="result/&#12497;&#12527;&#12503;&#12525;2020%20-%20&#25237;&#29699;&#35299;&#26512;%20-%202020-08-27%2018-22-42-03_ball.txt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110569-99F1-4BAD-8F51-58048D6DFDCE}">
  <sheetPr codeName="Sheet5"/>
  <dimension ref="A1:Y3101"/>
  <sheetViews>
    <sheetView tabSelected="1" zoomScaleNormal="100" workbookViewId="0">
      <pane ySplit="1" topLeftCell="A2" activePane="bottomLeft" state="frozen"/>
      <selection activeCell="D1" sqref="D1"/>
      <selection pane="bottomLeft" activeCell="G7" sqref="G7"/>
    </sheetView>
  </sheetViews>
  <sheetFormatPr defaultRowHeight="18.75" x14ac:dyDescent="0.4"/>
  <cols>
    <col min="1" max="1" width="45.75" customWidth="1"/>
    <col min="6" max="6" width="12.625" customWidth="1"/>
    <col min="7" max="7" width="8.625" style="10"/>
    <col min="10" max="10" width="8.625" style="2"/>
    <col min="12" max="12" width="11.625" customWidth="1"/>
    <col min="13" max="13" width="12.5" customWidth="1"/>
    <col min="14" max="14" width="13.875" customWidth="1"/>
    <col min="15" max="15" width="3.75" customWidth="1"/>
    <col min="16" max="16" width="7.25" customWidth="1"/>
    <col min="17" max="17" width="6.875" customWidth="1"/>
    <col min="19" max="19" width="12.625" customWidth="1"/>
    <col min="20" max="20" width="13.375" customWidth="1"/>
    <col min="21" max="21" width="17.375" customWidth="1"/>
    <col min="22" max="22" width="18.625" customWidth="1"/>
  </cols>
  <sheetData>
    <row r="1" spans="1:25" s="5" customFormat="1" ht="36" customHeight="1" x14ac:dyDescent="0.4">
      <c r="G1" s="9"/>
      <c r="J1" s="6" t="s">
        <v>350</v>
      </c>
      <c r="K1" s="5" t="s">
        <v>2</v>
      </c>
      <c r="L1" s="7" t="s">
        <v>227</v>
      </c>
      <c r="M1" s="7" t="s">
        <v>222</v>
      </c>
      <c r="N1" s="5" t="s">
        <v>12</v>
      </c>
      <c r="O1" s="5" t="s">
        <v>340</v>
      </c>
      <c r="P1" s="5" t="s">
        <v>339</v>
      </c>
      <c r="Q1" s="5" t="s">
        <v>118</v>
      </c>
      <c r="R1" s="5" t="s">
        <v>13</v>
      </c>
      <c r="S1" s="7" t="s">
        <v>225</v>
      </c>
      <c r="T1" s="7" t="s">
        <v>226</v>
      </c>
      <c r="U1" s="7" t="s">
        <v>223</v>
      </c>
      <c r="V1" s="7" t="s">
        <v>224</v>
      </c>
      <c r="X1" s="5">
        <v>0</v>
      </c>
      <c r="Y1" s="5" t="s">
        <v>50</v>
      </c>
    </row>
    <row r="2" spans="1:25" x14ac:dyDescent="0.4">
      <c r="A2" s="1" t="s">
        <v>1490</v>
      </c>
      <c r="B2" s="1" t="s">
        <v>17</v>
      </c>
      <c r="C2" t="s">
        <v>17</v>
      </c>
      <c r="D2" t="s">
        <v>17</v>
      </c>
      <c r="E2" t="s">
        <v>17</v>
      </c>
      <c r="F2" t="s">
        <v>1489</v>
      </c>
      <c r="G2" s="10" t="s">
        <v>1489</v>
      </c>
      <c r="I2" t="s">
        <v>1489</v>
      </c>
      <c r="J2" t="e">
        <f ca="1">VLOOKUP(G2,INDIRECT("球速変換!A$1:B$" &amp; Prams!$B$8),2,)</f>
        <v>#N/A</v>
      </c>
      <c r="K2" t="e">
        <f ca="1">VLOOKUP(I2,INDIRECT("投手名変換!A$1:B$" &amp; Prams!$B$9),2,)</f>
        <v>#N/A</v>
      </c>
      <c r="L2" t="e">
        <f t="shared" ref="L2" si="0">B2-H2</f>
        <v>#VALUE!</v>
      </c>
      <c r="M2" t="e">
        <f ca="1">(B2-VLOOKUP(K2,INDIRECT("投手データ!B1:D"&amp;Prams!$B$1),3,FALSE)*2)</f>
        <v>#VALUE!</v>
      </c>
      <c r="N2" t="e">
        <f ca="1">VLOOKUP(F2,INDIRECT("球種変換表!A$1:B$" &amp; Prams!$B$2),2,)</f>
        <v>#N/A</v>
      </c>
      <c r="O2" t="e">
        <f ca="1">VLOOKUP(N2,球種情報!A:B,2,FALSE)</f>
        <v>#N/A</v>
      </c>
      <c r="P2" t="e">
        <f ca="1">VLOOKUP(K2,投手データ!B:AI,output!O2+6,FALSE)</f>
        <v>#N/A</v>
      </c>
      <c r="R2" t="e">
        <f ca="1">1/J2</f>
        <v>#N/A</v>
      </c>
      <c r="S2" t="e">
        <f>(L2-(D2-600)/24)*2/120</f>
        <v>#VALUE!</v>
      </c>
      <c r="T2" t="e">
        <f>Prams!B$5/(S2-Prams!B$6)</f>
        <v>#VALUE!</v>
      </c>
      <c r="U2" t="e">
        <f ca="1">(M2-(D2-600)/24)*2/120</f>
        <v>#VALUE!</v>
      </c>
      <c r="V2" t="e">
        <f ca="1">Prams!C$5/(U2-Prams!C$6)</f>
        <v>#VALUE!</v>
      </c>
      <c r="W2" t="e">
        <f ca="1">V2/J2</f>
        <v>#VALUE!</v>
      </c>
      <c r="X2" t="e">
        <f ca="1">IF(AND($V2&gt;$J2+X$1-2,$J2+X$1+2&gt;$V2),"〇","×")</f>
        <v>#VALUE!</v>
      </c>
      <c r="Y2" t="s">
        <v>1065</v>
      </c>
    </row>
    <row r="3" spans="1:25" x14ac:dyDescent="0.4">
      <c r="A3" s="1" t="s">
        <v>1491</v>
      </c>
      <c r="B3" s="1">
        <v>129</v>
      </c>
      <c r="C3">
        <v>641.95001000000002</v>
      </c>
      <c r="D3">
        <v>602.5</v>
      </c>
      <c r="E3">
        <v>10.062519999999999</v>
      </c>
      <c r="F3" t="s">
        <v>0</v>
      </c>
      <c r="G3" s="10" t="s">
        <v>405</v>
      </c>
      <c r="H3">
        <v>99</v>
      </c>
      <c r="I3" t="s">
        <v>3</v>
      </c>
      <c r="J3">
        <f ca="1">VLOOKUP(G3,INDIRECT("球速変換!A$1:B$" &amp; Prams!$B$8),2,)</f>
        <v>141</v>
      </c>
      <c r="K3" t="str">
        <f ca="1">VLOOKUP(I3,INDIRECT("投手名変換!A$1:B$" &amp; Prams!$B$9),2,)</f>
        <v>パワプロ</v>
      </c>
      <c r="L3">
        <f t="shared" ref="L3:L41" si="1">B3-H3</f>
        <v>30</v>
      </c>
      <c r="M3">
        <f ca="1">(B3-VLOOKUP(K3,INDIRECT("投手データ!B1:D"&amp;Prams!$B$1),3,FALSE)*2)</f>
        <v>35</v>
      </c>
      <c r="N3" t="str">
        <f ca="1">VLOOKUP(F3,INDIRECT("球種変換表!A$1:B$" &amp; Prams!$B$2),2,)</f>
        <v>ストレート</v>
      </c>
      <c r="O3">
        <f ca="1">VLOOKUP(N3,球種情報!A:B,2,FALSE)</f>
        <v>1</v>
      </c>
      <c r="P3">
        <f ca="1">VLOOKUP(K3,投手データ!B:AI,output!O3+6,FALSE)</f>
        <v>0</v>
      </c>
      <c r="R3">
        <f t="shared" ref="R3:R41" ca="1" si="2">1/J3</f>
        <v>7.0921985815602835E-3</v>
      </c>
      <c r="S3">
        <f t="shared" ref="S3:S41" si="3">(L3-(D3-600)/24)*2/120</f>
        <v>0.4982638888888889</v>
      </c>
      <c r="T3">
        <f>Prams!B$5/(S3-Prams!B$6)</f>
        <v>141.16003983078261</v>
      </c>
      <c r="U3">
        <f t="shared" ref="U3:U41" ca="1" si="4">(M3-(D3-600)/24)*2/120</f>
        <v>0.58159722222222221</v>
      </c>
      <c r="V3">
        <f ca="1">Prams!C$5/(U3-Prams!C$6)</f>
        <v>141.14929698945326</v>
      </c>
      <c r="W3">
        <f t="shared" ref="W3:W41" ca="1" si="5">V3/J3</f>
        <v>1.0010588438968318</v>
      </c>
      <c r="X3" t="str">
        <f t="shared" ref="X3:X66" ca="1" si="6">IF(AND($V3&gt;$J3+X$1-2,$J3+X$1+2&gt;$V3),"〇","×")</f>
        <v>〇</v>
      </c>
    </row>
    <row r="4" spans="1:25" x14ac:dyDescent="0.4">
      <c r="A4" s="1" t="s">
        <v>1492</v>
      </c>
      <c r="B4" s="1">
        <v>129</v>
      </c>
      <c r="C4">
        <v>639.5</v>
      </c>
      <c r="D4">
        <v>601.5</v>
      </c>
      <c r="E4">
        <v>10.512</v>
      </c>
      <c r="F4" t="s">
        <v>0</v>
      </c>
      <c r="G4" s="10" t="s">
        <v>403</v>
      </c>
      <c r="H4">
        <v>99</v>
      </c>
      <c r="I4" t="s">
        <v>3</v>
      </c>
      <c r="J4">
        <f ca="1">VLOOKUP(G4,INDIRECT("球速変換!A$1:B$" &amp; Prams!$B$8),2,)</f>
        <v>140</v>
      </c>
      <c r="K4" t="str">
        <f ca="1">VLOOKUP(I4,INDIRECT("投手名変換!A$1:B$" &amp; Prams!$B$9),2,)</f>
        <v>パワプロ</v>
      </c>
      <c r="L4">
        <f t="shared" si="1"/>
        <v>30</v>
      </c>
      <c r="M4">
        <f ca="1">(B4-VLOOKUP(K4,INDIRECT("投手データ!B1:D"&amp;Prams!$B$1),3,FALSE)*2)</f>
        <v>35</v>
      </c>
      <c r="N4" t="str">
        <f ca="1">VLOOKUP(F4,INDIRECT("球種変換表!A$1:B$" &amp; Prams!$B$2),2,)</f>
        <v>ストレート</v>
      </c>
      <c r="O4">
        <f ca="1">VLOOKUP(N4,球種情報!A:B,2,FALSE)</f>
        <v>1</v>
      </c>
      <c r="P4">
        <f ca="1">VLOOKUP(K4,投手データ!B:AI,output!O4+6,FALSE)</f>
        <v>0</v>
      </c>
      <c r="R4">
        <f t="shared" ca="1" si="2"/>
        <v>7.1428571428571426E-3</v>
      </c>
      <c r="S4">
        <f t="shared" si="3"/>
        <v>0.49895833333333334</v>
      </c>
      <c r="T4">
        <f>Prams!B$5/(S4-Prams!B$6)</f>
        <v>140.93656794391993</v>
      </c>
      <c r="U4">
        <f t="shared" ca="1" si="4"/>
        <v>0.58229166666666665</v>
      </c>
      <c r="V4">
        <f ca="1">Prams!C$5/(U4-Prams!C$6)</f>
        <v>140.92585908857779</v>
      </c>
      <c r="W4">
        <f t="shared" ca="1" si="5"/>
        <v>1.0066132792041271</v>
      </c>
      <c r="X4" t="str">
        <f t="shared" ca="1" si="6"/>
        <v>〇</v>
      </c>
    </row>
    <row r="5" spans="1:25" x14ac:dyDescent="0.4">
      <c r="A5" s="1" t="s">
        <v>1494</v>
      </c>
      <c r="B5" s="1">
        <v>129</v>
      </c>
      <c r="C5">
        <v>638</v>
      </c>
      <c r="D5">
        <v>608</v>
      </c>
      <c r="E5">
        <v>10.0001</v>
      </c>
      <c r="F5" t="s">
        <v>0</v>
      </c>
      <c r="G5" s="10" t="s">
        <v>1493</v>
      </c>
      <c r="H5">
        <v>99</v>
      </c>
      <c r="I5" t="s">
        <v>3</v>
      </c>
      <c r="J5">
        <f ca="1">VLOOKUP(G5,INDIRECT("球速変換!A$1:B$" &amp; Prams!$B$8),2,)</f>
        <v>142</v>
      </c>
      <c r="K5" t="str">
        <f ca="1">VLOOKUP(I5,INDIRECT("投手名変換!A$1:B$" &amp; Prams!$B$9),2,)</f>
        <v>パワプロ</v>
      </c>
      <c r="L5">
        <f t="shared" si="1"/>
        <v>30</v>
      </c>
      <c r="M5">
        <f ca="1">(B5-VLOOKUP(K5,INDIRECT("投手データ!B1:D"&amp;Prams!$B$1),3,FALSE)*2)</f>
        <v>35</v>
      </c>
      <c r="N5" t="str">
        <f ca="1">VLOOKUP(F5,INDIRECT("球種変換表!A$1:B$" &amp; Prams!$B$2),2,)</f>
        <v>ストレート</v>
      </c>
      <c r="O5">
        <f ca="1">VLOOKUP(N5,球種情報!A:B,2,FALSE)</f>
        <v>1</v>
      </c>
      <c r="P5">
        <f ca="1">VLOOKUP(K5,投手データ!B:AI,output!O5+6,FALSE)</f>
        <v>0</v>
      </c>
      <c r="R5">
        <f t="shared" ca="1" si="2"/>
        <v>7.0422535211267607E-3</v>
      </c>
      <c r="S5">
        <f t="shared" si="3"/>
        <v>0.49444444444444446</v>
      </c>
      <c r="T5">
        <f>Prams!B$5/(S5-Prams!B$6)</f>
        <v>142.40191436541858</v>
      </c>
      <c r="U5">
        <f t="shared" ca="1" si="4"/>
        <v>0.57777777777777772</v>
      </c>
      <c r="V5">
        <f ca="1">Prams!C$5/(U5-Prams!C$6)</f>
        <v>142.39098167673254</v>
      </c>
      <c r="W5">
        <f t="shared" ca="1" si="5"/>
        <v>1.0027533920896659</v>
      </c>
      <c r="X5" t="str">
        <f t="shared" ca="1" si="6"/>
        <v>〇</v>
      </c>
    </row>
    <row r="6" spans="1:25" x14ac:dyDescent="0.4">
      <c r="A6" s="1" t="s">
        <v>1496</v>
      </c>
      <c r="B6" s="1">
        <v>130</v>
      </c>
      <c r="C6">
        <v>640</v>
      </c>
      <c r="D6">
        <v>618.5</v>
      </c>
      <c r="E6">
        <v>11.01146</v>
      </c>
      <c r="F6" t="s">
        <v>0</v>
      </c>
      <c r="G6" s="10" t="s">
        <v>1495</v>
      </c>
      <c r="H6">
        <v>99</v>
      </c>
      <c r="I6" t="s">
        <v>3</v>
      </c>
      <c r="J6">
        <f ca="1">VLOOKUP(G6,INDIRECT("球速変換!A$1:B$" &amp; Prams!$B$8),2,)</f>
        <v>139</v>
      </c>
      <c r="K6" t="str">
        <f ca="1">VLOOKUP(I6,INDIRECT("投手名変換!A$1:B$" &amp; Prams!$B$9),2,)</f>
        <v>パワプロ</v>
      </c>
      <c r="L6">
        <f t="shared" si="1"/>
        <v>31</v>
      </c>
      <c r="M6">
        <f ca="1">(B6-VLOOKUP(K6,INDIRECT("投手データ!B1:D"&amp;Prams!$B$1),3,FALSE)*2)</f>
        <v>36</v>
      </c>
      <c r="N6" t="str">
        <f ca="1">VLOOKUP(F6,INDIRECT("球種変換表!A$1:B$" &amp; Prams!$B$2),2,)</f>
        <v>ストレート</v>
      </c>
      <c r="O6">
        <f ca="1">VLOOKUP(N6,球種情報!A:B,2,FALSE)</f>
        <v>1</v>
      </c>
      <c r="P6">
        <f ca="1">VLOOKUP(K6,投手データ!B:AI,output!O6+6,FALSE)</f>
        <v>0</v>
      </c>
      <c r="R6">
        <f t="shared" ca="1" si="2"/>
        <v>7.1942446043165471E-3</v>
      </c>
      <c r="S6">
        <f t="shared" si="3"/>
        <v>0.50381944444444449</v>
      </c>
      <c r="T6">
        <f>Prams!B$5/(S6-Prams!B$6)</f>
        <v>139.39185930718307</v>
      </c>
      <c r="U6">
        <f t="shared" ca="1" si="4"/>
        <v>0.58715277777777775</v>
      </c>
      <c r="V6">
        <f ca="1">Prams!C$5/(U6-Prams!C$6)</f>
        <v>139.3813839014523</v>
      </c>
      <c r="W6">
        <f t="shared" ca="1" si="5"/>
        <v>1.0027437690751964</v>
      </c>
      <c r="X6" t="str">
        <f t="shared" ca="1" si="6"/>
        <v>〇</v>
      </c>
    </row>
    <row r="7" spans="1:25" x14ac:dyDescent="0.4">
      <c r="A7" s="1" t="s">
        <v>1497</v>
      </c>
      <c r="B7" s="1">
        <v>129</v>
      </c>
      <c r="C7">
        <v>641.44739000000004</v>
      </c>
      <c r="D7">
        <v>609.5</v>
      </c>
      <c r="E7">
        <v>9.5657899999999998</v>
      </c>
      <c r="F7" t="s">
        <v>0</v>
      </c>
      <c r="G7" s="10" t="s">
        <v>723</v>
      </c>
      <c r="H7">
        <v>99</v>
      </c>
      <c r="I7" t="s">
        <v>3</v>
      </c>
      <c r="J7">
        <f ca="1">VLOOKUP(G7,INDIRECT("球速変換!A$1:B$" &amp; Prams!$B$8),2,)</f>
        <v>142</v>
      </c>
      <c r="K7" t="str">
        <f ca="1">VLOOKUP(I7,INDIRECT("投手名変換!A$1:B$" &amp; Prams!$B$9),2,)</f>
        <v>パワプロ</v>
      </c>
      <c r="L7">
        <f t="shared" si="1"/>
        <v>30</v>
      </c>
      <c r="M7">
        <f ca="1">(B7-VLOOKUP(K7,INDIRECT("投手データ!B1:D"&amp;Prams!$B$1),3,FALSE)*2)</f>
        <v>35</v>
      </c>
      <c r="N7" t="str">
        <f ca="1">VLOOKUP(F7,INDIRECT("球種変換表!A$1:B$" &amp; Prams!$B$2),2,)</f>
        <v>ストレート</v>
      </c>
      <c r="O7">
        <f ca="1">VLOOKUP(N7,球種情報!A:B,2,FALSE)</f>
        <v>1</v>
      </c>
      <c r="P7">
        <f ca="1">VLOOKUP(K7,投手データ!B:AI,output!O7+6,FALSE)</f>
        <v>0</v>
      </c>
      <c r="R7">
        <f t="shared" ca="1" si="2"/>
        <v>7.0422535211267607E-3</v>
      </c>
      <c r="S7">
        <f t="shared" si="3"/>
        <v>0.4934027777777778</v>
      </c>
      <c r="T7">
        <f>Prams!B$5/(S7-Prams!B$6)</f>
        <v>142.74440888421404</v>
      </c>
      <c r="U7">
        <f t="shared" ca="1" si="4"/>
        <v>0.57673611111111112</v>
      </c>
      <c r="V7">
        <f ca="1">Prams!C$5/(U7-Prams!C$6)</f>
        <v>142.73342354533153</v>
      </c>
      <c r="W7">
        <f t="shared" ca="1" si="5"/>
        <v>1.0051649545445882</v>
      </c>
      <c r="X7" t="str">
        <f t="shared" ca="1" si="6"/>
        <v>〇</v>
      </c>
    </row>
    <row r="8" spans="1:25" x14ac:dyDescent="0.4">
      <c r="A8" s="1" t="s">
        <v>1499</v>
      </c>
      <c r="B8" s="1">
        <v>129</v>
      </c>
      <c r="C8">
        <v>632.5</v>
      </c>
      <c r="D8">
        <v>600.5</v>
      </c>
      <c r="E8">
        <v>10.512</v>
      </c>
      <c r="F8" t="s">
        <v>0</v>
      </c>
      <c r="G8" s="10" t="s">
        <v>1498</v>
      </c>
      <c r="H8">
        <v>99</v>
      </c>
      <c r="I8" t="s">
        <v>3</v>
      </c>
      <c r="J8">
        <f ca="1">VLOOKUP(G8,INDIRECT("球速変換!A$1:B$" &amp; Prams!$B$8),2,)</f>
        <v>140</v>
      </c>
      <c r="K8" t="str">
        <f ca="1">VLOOKUP(I8,INDIRECT("投手名変換!A$1:B$" &amp; Prams!$B$9),2,)</f>
        <v>パワプロ</v>
      </c>
      <c r="L8">
        <f t="shared" si="1"/>
        <v>30</v>
      </c>
      <c r="M8">
        <f ca="1">(B8-VLOOKUP(K8,INDIRECT("投手データ!B1:D"&amp;Prams!$B$1),3,FALSE)*2)</f>
        <v>35</v>
      </c>
      <c r="N8" t="str">
        <f ca="1">VLOOKUP(F8,INDIRECT("球種変換表!A$1:B$" &amp; Prams!$B$2),2,)</f>
        <v>ストレート</v>
      </c>
      <c r="O8">
        <f ca="1">VLOOKUP(N8,球種情報!A:B,2,FALSE)</f>
        <v>1</v>
      </c>
      <c r="P8">
        <f ca="1">VLOOKUP(K8,投手データ!B:AI,output!O8+6,FALSE)</f>
        <v>0</v>
      </c>
      <c r="R8">
        <f t="shared" ca="1" si="2"/>
        <v>7.1428571428571426E-3</v>
      </c>
      <c r="S8">
        <f t="shared" si="3"/>
        <v>0.49965277777777778</v>
      </c>
      <c r="T8">
        <f>Prams!B$5/(S8-Prams!B$6)</f>
        <v>140.71380249988937</v>
      </c>
      <c r="U8">
        <f t="shared" ca="1" si="4"/>
        <v>0.58298611111111109</v>
      </c>
      <c r="V8">
        <f ca="1">Prams!C$5/(U8-Prams!C$6)</f>
        <v>140.7031274695124</v>
      </c>
      <c r="W8">
        <f t="shared" ca="1" si="5"/>
        <v>1.0050223390679456</v>
      </c>
      <c r="X8" t="str">
        <f t="shared" ca="1" si="6"/>
        <v>〇</v>
      </c>
    </row>
    <row r="9" spans="1:25" x14ac:dyDescent="0.4">
      <c r="A9" s="1" t="s">
        <v>1501</v>
      </c>
      <c r="B9" s="1">
        <v>130</v>
      </c>
      <c r="C9">
        <v>642</v>
      </c>
      <c r="D9">
        <v>618</v>
      </c>
      <c r="E9">
        <v>10.04998</v>
      </c>
      <c r="F9" t="s">
        <v>0</v>
      </c>
      <c r="G9" s="10" t="s">
        <v>1500</v>
      </c>
      <c r="H9">
        <v>99</v>
      </c>
      <c r="I9" t="s">
        <v>3</v>
      </c>
      <c r="J9">
        <f ca="1">VLOOKUP(G9,INDIRECT("球速変換!A$1:B$" &amp; Prams!$B$8),2,)</f>
        <v>139</v>
      </c>
      <c r="K9" t="str">
        <f ca="1">VLOOKUP(I9,INDIRECT("投手名変換!A$1:B$" &amp; Prams!$B$9),2,)</f>
        <v>パワプロ</v>
      </c>
      <c r="L9">
        <f t="shared" si="1"/>
        <v>31</v>
      </c>
      <c r="M9">
        <f ca="1">(B9-VLOOKUP(K9,INDIRECT("投手データ!B1:D"&amp;Prams!$B$1),3,FALSE)*2)</f>
        <v>36</v>
      </c>
      <c r="N9" t="str">
        <f ca="1">VLOOKUP(F9,INDIRECT("球種変換表!A$1:B$" &amp; Prams!$B$2),2,)</f>
        <v>ストレート</v>
      </c>
      <c r="O9">
        <f ca="1">VLOOKUP(N9,球種情報!A:B,2,FALSE)</f>
        <v>1</v>
      </c>
      <c r="P9">
        <f ca="1">VLOOKUP(K9,投手データ!B:AI,output!O9+6,FALSE)</f>
        <v>0</v>
      </c>
      <c r="R9">
        <f t="shared" ca="1" si="2"/>
        <v>7.1942446043165471E-3</v>
      </c>
      <c r="S9">
        <f t="shared" si="3"/>
        <v>0.50416666666666665</v>
      </c>
      <c r="T9">
        <f>Prams!B$5/(S9-Prams!B$6)</f>
        <v>139.28281766296186</v>
      </c>
      <c r="U9">
        <f t="shared" ca="1" si="4"/>
        <v>0.58750000000000002</v>
      </c>
      <c r="V9">
        <f ca="1">Prams!C$5/(U9-Prams!C$6)</f>
        <v>139.27235863933319</v>
      </c>
      <c r="W9">
        <f t="shared" ca="1" si="5"/>
        <v>1.0019594146714619</v>
      </c>
      <c r="X9" t="str">
        <f t="shared" ca="1" si="6"/>
        <v>〇</v>
      </c>
    </row>
    <row r="10" spans="1:25" x14ac:dyDescent="0.4">
      <c r="A10" s="1" t="s">
        <v>1502</v>
      </c>
      <c r="B10" s="1">
        <v>129</v>
      </c>
      <c r="C10">
        <v>633.95001000000002</v>
      </c>
      <c r="D10">
        <v>602.5</v>
      </c>
      <c r="E10">
        <v>10.062519999999999</v>
      </c>
      <c r="F10" t="s">
        <v>0</v>
      </c>
      <c r="G10" s="10" t="s">
        <v>1498</v>
      </c>
      <c r="H10">
        <v>99</v>
      </c>
      <c r="I10" t="s">
        <v>3</v>
      </c>
      <c r="J10">
        <f ca="1">VLOOKUP(G10,INDIRECT("球速変換!A$1:B$" &amp; Prams!$B$8),2,)</f>
        <v>140</v>
      </c>
      <c r="K10" t="str">
        <f ca="1">VLOOKUP(I10,INDIRECT("投手名変換!A$1:B$" &amp; Prams!$B$9),2,)</f>
        <v>パワプロ</v>
      </c>
      <c r="L10">
        <f t="shared" si="1"/>
        <v>30</v>
      </c>
      <c r="M10">
        <f ca="1">(B10-VLOOKUP(K10,INDIRECT("投手データ!B1:D"&amp;Prams!$B$1),3,FALSE)*2)</f>
        <v>35</v>
      </c>
      <c r="N10" t="str">
        <f ca="1">VLOOKUP(F10,INDIRECT("球種変換表!A$1:B$" &amp; Prams!$B$2),2,)</f>
        <v>ストレート</v>
      </c>
      <c r="O10">
        <f ca="1">VLOOKUP(N10,球種情報!A:B,2,FALSE)</f>
        <v>1</v>
      </c>
      <c r="P10">
        <f ca="1">VLOOKUP(K10,投手データ!B:AI,output!O10+6,FALSE)</f>
        <v>0</v>
      </c>
      <c r="R10">
        <f t="shared" ca="1" si="2"/>
        <v>7.1428571428571426E-3</v>
      </c>
      <c r="S10">
        <f t="shared" si="3"/>
        <v>0.4982638888888889</v>
      </c>
      <c r="T10">
        <f>Prams!B$5/(S10-Prams!B$6)</f>
        <v>141.16003983078261</v>
      </c>
      <c r="U10">
        <f t="shared" ca="1" si="4"/>
        <v>0.58159722222222221</v>
      </c>
      <c r="V10">
        <f ca="1">Prams!C$5/(U10-Prams!C$6)</f>
        <v>141.14929698945326</v>
      </c>
      <c r="W10">
        <f t="shared" ca="1" si="5"/>
        <v>1.0082092642103804</v>
      </c>
      <c r="X10" t="str">
        <f t="shared" ca="1" si="6"/>
        <v>〇</v>
      </c>
    </row>
    <row r="11" spans="1:25" x14ac:dyDescent="0.4">
      <c r="A11" s="1" t="s">
        <v>1503</v>
      </c>
      <c r="B11" s="1">
        <v>130</v>
      </c>
      <c r="C11">
        <v>636.54760999999996</v>
      </c>
      <c r="D11">
        <v>617.5</v>
      </c>
      <c r="E11">
        <v>10.55958</v>
      </c>
      <c r="F11" t="s">
        <v>0</v>
      </c>
      <c r="G11" s="10" t="s">
        <v>1500</v>
      </c>
      <c r="H11">
        <v>99</v>
      </c>
      <c r="I11" t="s">
        <v>3</v>
      </c>
      <c r="J11">
        <f ca="1">VLOOKUP(G11,INDIRECT("球速変換!A$1:B$" &amp; Prams!$B$8),2,)</f>
        <v>139</v>
      </c>
      <c r="K11" t="str">
        <f ca="1">VLOOKUP(I11,INDIRECT("投手名変換!A$1:B$" &amp; Prams!$B$9),2,)</f>
        <v>パワプロ</v>
      </c>
      <c r="L11">
        <f t="shared" si="1"/>
        <v>31</v>
      </c>
      <c r="M11">
        <f ca="1">(B11-VLOOKUP(K11,INDIRECT("投手データ!B1:D"&amp;Prams!$B$1),3,FALSE)*2)</f>
        <v>36</v>
      </c>
      <c r="N11" t="str">
        <f ca="1">VLOOKUP(F11,INDIRECT("球種変換表!A$1:B$" &amp; Prams!$B$2),2,)</f>
        <v>ストレート</v>
      </c>
      <c r="O11">
        <f ca="1">VLOOKUP(N11,球種情報!A:B,2,FALSE)</f>
        <v>1</v>
      </c>
      <c r="P11">
        <f ca="1">VLOOKUP(K11,投手データ!B:AI,output!O11+6,FALSE)</f>
        <v>0</v>
      </c>
      <c r="R11">
        <f t="shared" ca="1" si="2"/>
        <v>7.1942446043165471E-3</v>
      </c>
      <c r="S11">
        <f t="shared" si="3"/>
        <v>0.50451388888888882</v>
      </c>
      <c r="T11">
        <f>Prams!B$5/(S11-Prams!B$6)</f>
        <v>139.17394648473899</v>
      </c>
      <c r="U11">
        <f t="shared" ca="1" si="4"/>
        <v>0.5878472222222223</v>
      </c>
      <c r="V11">
        <f ca="1">Prams!C$5/(U11-Prams!C$6)</f>
        <v>139.16350380481336</v>
      </c>
      <c r="W11">
        <f t="shared" ca="1" si="5"/>
        <v>1.0011762863655638</v>
      </c>
      <c r="X11" t="str">
        <f t="shared" ca="1" si="6"/>
        <v>〇</v>
      </c>
    </row>
    <row r="12" spans="1:25" x14ac:dyDescent="0.4">
      <c r="A12" s="1" t="s">
        <v>1505</v>
      </c>
      <c r="B12" s="1">
        <v>125</v>
      </c>
      <c r="C12">
        <v>637.97497999999996</v>
      </c>
      <c r="D12">
        <v>606</v>
      </c>
      <c r="E12">
        <v>10.025119999999999</v>
      </c>
      <c r="F12" t="s">
        <v>1504</v>
      </c>
      <c r="G12" s="10" t="s">
        <v>723</v>
      </c>
      <c r="H12">
        <v>98</v>
      </c>
      <c r="I12" t="s">
        <v>3</v>
      </c>
      <c r="J12">
        <f ca="1">VLOOKUP(G12,INDIRECT("球速変換!A$1:B$" &amp; Prams!$B$8),2,)</f>
        <v>142</v>
      </c>
      <c r="K12" t="str">
        <f ca="1">VLOOKUP(I12,INDIRECT("投手名変換!A$1:B$" &amp; Prams!$B$9),2,)</f>
        <v>パワプロ</v>
      </c>
      <c r="L12">
        <f t="shared" si="1"/>
        <v>27</v>
      </c>
      <c r="M12">
        <f ca="1">(B12-VLOOKUP(K12,INDIRECT("投手データ!B1:D"&amp;Prams!$B$1),3,FALSE)*2)</f>
        <v>31</v>
      </c>
      <c r="N12" t="str">
        <f ca="1">VLOOKUP(F12,INDIRECT("球種変換表!A$1:B$" &amp; Prams!$B$2),2,)</f>
        <v>全力ストレート</v>
      </c>
      <c r="O12">
        <f ca="1">VLOOKUP(N12,球種情報!A:B,2,FALSE)</f>
        <v>2</v>
      </c>
      <c r="P12">
        <f ca="1">VLOOKUP(K12,投手データ!B:AI,output!O12+6,FALSE)</f>
        <v>0</v>
      </c>
      <c r="R12">
        <f t="shared" ca="1" si="2"/>
        <v>7.0422535211267607E-3</v>
      </c>
      <c r="S12">
        <f t="shared" si="3"/>
        <v>0.44583333333333336</v>
      </c>
      <c r="T12">
        <f>Prams!B$5/(S12-Prams!B$6)</f>
        <v>160.3570810997752</v>
      </c>
      <c r="U12">
        <f t="shared" ca="1" si="4"/>
        <v>0.51249999999999996</v>
      </c>
      <c r="V12">
        <f ca="1">Prams!C$5/(U12-Prams!C$6)</f>
        <v>167.58742206560046</v>
      </c>
      <c r="W12">
        <f t="shared" ca="1" si="5"/>
        <v>1.1801931131380314</v>
      </c>
      <c r="X12" t="str">
        <f t="shared" ca="1" si="6"/>
        <v>×</v>
      </c>
    </row>
    <row r="13" spans="1:25" x14ac:dyDescent="0.4">
      <c r="A13" s="1" t="s">
        <v>1506</v>
      </c>
      <c r="B13" s="1">
        <v>125</v>
      </c>
      <c r="C13">
        <v>638</v>
      </c>
      <c r="D13">
        <v>605.5</v>
      </c>
      <c r="E13">
        <v>10.111969999999999</v>
      </c>
      <c r="F13" t="s">
        <v>1504</v>
      </c>
      <c r="G13" s="10" t="s">
        <v>723</v>
      </c>
      <c r="H13">
        <v>98</v>
      </c>
      <c r="I13" t="s">
        <v>3</v>
      </c>
      <c r="J13">
        <f ca="1">VLOOKUP(G13,INDIRECT("球速変換!A$1:B$" &amp; Prams!$B$8),2,)</f>
        <v>142</v>
      </c>
      <c r="K13" t="str">
        <f ca="1">VLOOKUP(I13,INDIRECT("投手名変換!A$1:B$" &amp; Prams!$B$9),2,)</f>
        <v>パワプロ</v>
      </c>
      <c r="L13">
        <f t="shared" si="1"/>
        <v>27</v>
      </c>
      <c r="M13">
        <f ca="1">(B13-VLOOKUP(K13,INDIRECT("投手データ!B1:D"&amp;Prams!$B$1),3,FALSE)*2)</f>
        <v>31</v>
      </c>
      <c r="N13" t="str">
        <f ca="1">VLOOKUP(F13,INDIRECT("球種変換表!A$1:B$" &amp; Prams!$B$2),2,)</f>
        <v>全力ストレート</v>
      </c>
      <c r="O13">
        <f ca="1">VLOOKUP(N13,球種情報!A:B,2,FALSE)</f>
        <v>2</v>
      </c>
      <c r="P13">
        <f ca="1">VLOOKUP(K13,投手データ!B:AI,output!O13+6,FALSE)</f>
        <v>0</v>
      </c>
      <c r="R13">
        <f t="shared" ca="1" si="2"/>
        <v>7.0422535211267607E-3</v>
      </c>
      <c r="S13">
        <f t="shared" si="3"/>
        <v>0.44618055555555552</v>
      </c>
      <c r="T13">
        <f>Prams!B$5/(S13-Prams!B$6)</f>
        <v>160.21278893152029</v>
      </c>
      <c r="U13">
        <f t="shared" ca="1" si="4"/>
        <v>0.51284722222222223</v>
      </c>
      <c r="V13">
        <f ca="1">Prams!C$5/(U13-Prams!C$6)</f>
        <v>167.42983096239345</v>
      </c>
      <c r="W13">
        <f t="shared" ca="1" si="5"/>
        <v>1.1790833166365735</v>
      </c>
      <c r="X13" t="str">
        <f t="shared" ca="1" si="6"/>
        <v>×</v>
      </c>
    </row>
    <row r="14" spans="1:25" x14ac:dyDescent="0.4">
      <c r="A14" s="1" t="s">
        <v>1507</v>
      </c>
      <c r="B14" s="1">
        <v>126</v>
      </c>
      <c r="C14">
        <v>641.5</v>
      </c>
      <c r="D14">
        <v>618.5</v>
      </c>
      <c r="E14">
        <v>10.512</v>
      </c>
      <c r="F14" t="s">
        <v>1504</v>
      </c>
      <c r="G14" s="10" t="s">
        <v>424</v>
      </c>
      <c r="H14">
        <v>98</v>
      </c>
      <c r="I14" t="s">
        <v>3</v>
      </c>
      <c r="J14">
        <v>140</v>
      </c>
      <c r="K14" t="str">
        <f ca="1">VLOOKUP(I14,INDIRECT("投手名変換!A$1:B$" &amp; Prams!$B$9),2,)</f>
        <v>パワプロ</v>
      </c>
      <c r="L14">
        <f t="shared" si="1"/>
        <v>28</v>
      </c>
      <c r="M14">
        <f ca="1">(B14-VLOOKUP(K14,INDIRECT("投手データ!B1:D"&amp;Prams!$B$1),3,FALSE)*2)</f>
        <v>32</v>
      </c>
      <c r="N14" t="str">
        <f ca="1">VLOOKUP(F14,INDIRECT("球種変換表!A$1:B$" &amp; Prams!$B$2),2,)</f>
        <v>全力ストレート</v>
      </c>
      <c r="O14">
        <f ca="1">VLOOKUP(N14,球種情報!A:B,2,FALSE)</f>
        <v>2</v>
      </c>
      <c r="P14">
        <f ca="1">VLOOKUP(K14,投手データ!B:AI,output!O14+6,FALSE)</f>
        <v>0</v>
      </c>
      <c r="R14">
        <f t="shared" si="2"/>
        <v>7.1428571428571426E-3</v>
      </c>
      <c r="S14">
        <f t="shared" si="3"/>
        <v>0.45381944444444444</v>
      </c>
      <c r="T14">
        <f>Prams!B$5/(S14-Prams!B$6)</f>
        <v>157.10278328756874</v>
      </c>
      <c r="U14">
        <f t="shared" ca="1" si="4"/>
        <v>0.52048611111111109</v>
      </c>
      <c r="V14">
        <f ca="1">Prams!C$5/(U14-Prams!C$6)</f>
        <v>164.03629154106383</v>
      </c>
      <c r="W14">
        <f t="shared" ca="1" si="5"/>
        <v>1.1716877967218846</v>
      </c>
      <c r="X14" t="str">
        <f t="shared" ca="1" si="6"/>
        <v>×</v>
      </c>
    </row>
    <row r="15" spans="1:25" x14ac:dyDescent="0.4">
      <c r="A15" s="1" t="s">
        <v>1508</v>
      </c>
      <c r="B15" s="1">
        <v>125</v>
      </c>
      <c r="C15">
        <v>637.04998999999998</v>
      </c>
      <c r="D15">
        <v>604.5</v>
      </c>
      <c r="E15">
        <v>10.06254</v>
      </c>
      <c r="F15" t="s">
        <v>1504</v>
      </c>
      <c r="G15" s="10" t="s">
        <v>843</v>
      </c>
      <c r="H15">
        <v>98</v>
      </c>
      <c r="I15" t="s">
        <v>3</v>
      </c>
      <c r="J15">
        <f ca="1">VLOOKUP(G15,INDIRECT("球速変換!A$1:B$" &amp; Prams!$B$8),2,)</f>
        <v>141</v>
      </c>
      <c r="K15" t="str">
        <f ca="1">VLOOKUP(I15,INDIRECT("投手名変換!A$1:B$" &amp; Prams!$B$9),2,)</f>
        <v>パワプロ</v>
      </c>
      <c r="L15">
        <f t="shared" si="1"/>
        <v>27</v>
      </c>
      <c r="M15">
        <f ca="1">(B15-VLOOKUP(K15,INDIRECT("投手データ!B1:D"&amp;Prams!$B$1),3,FALSE)*2)</f>
        <v>31</v>
      </c>
      <c r="N15" t="str">
        <f ca="1">VLOOKUP(F15,INDIRECT("球種変換表!A$1:B$" &amp; Prams!$B$2),2,)</f>
        <v>全力ストレート</v>
      </c>
      <c r="O15">
        <f ca="1">VLOOKUP(N15,球種情報!A:B,2,FALSE)</f>
        <v>2</v>
      </c>
      <c r="P15">
        <f ca="1">VLOOKUP(K15,投手データ!B:AI,output!O15+6,FALSE)</f>
        <v>0</v>
      </c>
      <c r="R15">
        <f t="shared" ca="1" si="2"/>
        <v>7.0921985815602835E-3</v>
      </c>
      <c r="S15">
        <f t="shared" si="3"/>
        <v>0.44687500000000002</v>
      </c>
      <c r="T15">
        <f>Prams!B$5/(S15-Prams!B$6)</f>
        <v>159.92498221561146</v>
      </c>
      <c r="U15">
        <f t="shared" ca="1" si="4"/>
        <v>0.51354166666666667</v>
      </c>
      <c r="V15">
        <f ca="1">Prams!C$5/(U15-Prams!C$6)</f>
        <v>167.11553623318991</v>
      </c>
      <c r="W15">
        <f t="shared" ca="1" si="5"/>
        <v>1.1852165690297156</v>
      </c>
      <c r="X15" t="str">
        <f t="shared" ca="1" si="6"/>
        <v>×</v>
      </c>
    </row>
    <row r="16" spans="1:25" x14ac:dyDescent="0.4">
      <c r="A16" s="1" t="s">
        <v>1509</v>
      </c>
      <c r="B16" s="1">
        <v>126</v>
      </c>
      <c r="C16">
        <v>641</v>
      </c>
      <c r="D16">
        <v>617.5</v>
      </c>
      <c r="E16">
        <v>11.01146</v>
      </c>
      <c r="F16" t="s">
        <v>1504</v>
      </c>
      <c r="G16" s="10" t="s">
        <v>1498</v>
      </c>
      <c r="H16">
        <v>98</v>
      </c>
      <c r="I16" t="s">
        <v>3</v>
      </c>
      <c r="J16">
        <f ca="1">VLOOKUP(G16,INDIRECT("球速変換!A$1:B$" &amp; Prams!$B$8),2,)</f>
        <v>140</v>
      </c>
      <c r="K16" t="str">
        <f ca="1">VLOOKUP(I16,INDIRECT("投手名変換!A$1:B$" &amp; Prams!$B$9),2,)</f>
        <v>パワプロ</v>
      </c>
      <c r="L16">
        <f t="shared" si="1"/>
        <v>28</v>
      </c>
      <c r="M16">
        <f ca="1">(B16-VLOOKUP(K16,INDIRECT("投手データ!B1:D"&amp;Prams!$B$1),3,FALSE)*2)</f>
        <v>32</v>
      </c>
      <c r="N16" t="str">
        <f ca="1">VLOOKUP(F16,INDIRECT("球種変換表!A$1:B$" &amp; Prams!$B$2),2,)</f>
        <v>全力ストレート</v>
      </c>
      <c r="O16">
        <f ca="1">VLOOKUP(N16,球種情報!A:B,2,FALSE)</f>
        <v>2</v>
      </c>
      <c r="P16">
        <f ca="1">VLOOKUP(K16,投手データ!B:AI,output!O16+6,FALSE)</f>
        <v>0</v>
      </c>
      <c r="R16">
        <f t="shared" ca="1" si="2"/>
        <v>7.1428571428571426E-3</v>
      </c>
      <c r="S16">
        <f t="shared" si="3"/>
        <v>0.45451388888888888</v>
      </c>
      <c r="T16">
        <f>Prams!B$5/(S16-Prams!B$6)</f>
        <v>156.82603211736438</v>
      </c>
      <c r="U16">
        <f t="shared" ca="1" si="4"/>
        <v>0.52118055555555554</v>
      </c>
      <c r="V16">
        <f ca="1">Prams!C$5/(U16-Prams!C$6)</f>
        <v>163.73459673800295</v>
      </c>
      <c r="W16">
        <f t="shared" ca="1" si="5"/>
        <v>1.1695328338428783</v>
      </c>
      <c r="X16" t="str">
        <f t="shared" ca="1" si="6"/>
        <v>×</v>
      </c>
    </row>
    <row r="17" spans="1:24" x14ac:dyDescent="0.4">
      <c r="A17" s="1" t="s">
        <v>1510</v>
      </c>
      <c r="B17" s="1">
        <v>125</v>
      </c>
      <c r="C17">
        <v>637.57892000000004</v>
      </c>
      <c r="D17">
        <v>607</v>
      </c>
      <c r="E17">
        <v>9.6311300000000006</v>
      </c>
      <c r="F17" t="s">
        <v>1504</v>
      </c>
      <c r="G17" s="10" t="s">
        <v>405</v>
      </c>
      <c r="H17">
        <v>98</v>
      </c>
      <c r="I17" t="s">
        <v>3</v>
      </c>
      <c r="J17">
        <f ca="1">VLOOKUP(G17,INDIRECT("球速変換!A$1:B$" &amp; Prams!$B$8),2,)</f>
        <v>141</v>
      </c>
      <c r="K17" t="str">
        <f ca="1">VLOOKUP(I17,INDIRECT("投手名変換!A$1:B$" &amp; Prams!$B$9),2,)</f>
        <v>パワプロ</v>
      </c>
      <c r="L17">
        <f t="shared" si="1"/>
        <v>27</v>
      </c>
      <c r="M17">
        <f ca="1">(B17-VLOOKUP(K17,INDIRECT("投手データ!B1:D"&amp;Prams!$B$1),3,FALSE)*2)</f>
        <v>31</v>
      </c>
      <c r="N17" t="str">
        <f ca="1">VLOOKUP(F17,INDIRECT("球種変換表!A$1:B$" &amp; Prams!$B$2),2,)</f>
        <v>全力ストレート</v>
      </c>
      <c r="O17">
        <f ca="1">VLOOKUP(N17,球種情報!A:B,2,FALSE)</f>
        <v>2</v>
      </c>
      <c r="P17">
        <f ca="1">VLOOKUP(K17,投手データ!B:AI,output!O17+6,FALSE)</f>
        <v>0</v>
      </c>
      <c r="R17">
        <f t="shared" ca="1" si="2"/>
        <v>7.0921985815602835E-3</v>
      </c>
      <c r="S17">
        <f t="shared" si="3"/>
        <v>0.44513888888888886</v>
      </c>
      <c r="T17">
        <f>Prams!B$5/(S17-Prams!B$6)</f>
        <v>160.64644656494062</v>
      </c>
      <c r="U17">
        <f t="shared" ca="1" si="4"/>
        <v>0.51180555555555551</v>
      </c>
      <c r="V17">
        <f ca="1">Prams!C$5/(U17-Prams!C$6)</f>
        <v>167.9034959337327</v>
      </c>
      <c r="W17">
        <f t="shared" ca="1" si="5"/>
        <v>1.1908049357002319</v>
      </c>
      <c r="X17" t="str">
        <f t="shared" ca="1" si="6"/>
        <v>×</v>
      </c>
    </row>
    <row r="18" spans="1:24" x14ac:dyDescent="0.4">
      <c r="A18" s="1" t="s">
        <v>1511</v>
      </c>
      <c r="B18" s="1">
        <v>125</v>
      </c>
      <c r="C18">
        <v>637.60528999999997</v>
      </c>
      <c r="D18">
        <v>607</v>
      </c>
      <c r="E18">
        <v>9.60534</v>
      </c>
      <c r="F18" t="s">
        <v>926</v>
      </c>
      <c r="G18" s="10" t="s">
        <v>405</v>
      </c>
      <c r="H18">
        <v>98</v>
      </c>
      <c r="I18" t="s">
        <v>3</v>
      </c>
      <c r="J18">
        <f ca="1">VLOOKUP(G18,INDIRECT("球速変換!A$1:B$" &amp; Prams!$B$8),2,)</f>
        <v>141</v>
      </c>
      <c r="K18" t="str">
        <f ca="1">VLOOKUP(I18,INDIRECT("投手名変換!A$1:B$" &amp; Prams!$B$9),2,)</f>
        <v>パワプロ</v>
      </c>
      <c r="L18">
        <f t="shared" si="1"/>
        <v>27</v>
      </c>
      <c r="M18">
        <f ca="1">(B18-VLOOKUP(K18,INDIRECT("投手データ!B1:D"&amp;Prams!$B$1),3,FALSE)*2)</f>
        <v>31</v>
      </c>
      <c r="N18" t="str">
        <f ca="1">VLOOKUP(F18,INDIRECT("球種変換表!A$1:B$" &amp; Prams!$B$2),2,)</f>
        <v>全力ストレート</v>
      </c>
      <c r="O18">
        <f ca="1">VLOOKUP(N18,球種情報!A:B,2,FALSE)</f>
        <v>2</v>
      </c>
      <c r="P18">
        <f ca="1">VLOOKUP(K18,投手データ!B:AI,output!O18+6,FALSE)</f>
        <v>0</v>
      </c>
      <c r="R18">
        <f t="shared" ca="1" si="2"/>
        <v>7.0921985815602835E-3</v>
      </c>
      <c r="S18">
        <f t="shared" si="3"/>
        <v>0.44513888888888886</v>
      </c>
      <c r="T18">
        <f>Prams!B$5/(S18-Prams!B$6)</f>
        <v>160.64644656494062</v>
      </c>
      <c r="U18">
        <f t="shared" ca="1" si="4"/>
        <v>0.51180555555555551</v>
      </c>
      <c r="V18">
        <f ca="1">Prams!C$5/(U18-Prams!C$6)</f>
        <v>167.9034959337327</v>
      </c>
      <c r="W18">
        <f t="shared" ca="1" si="5"/>
        <v>1.1908049357002319</v>
      </c>
      <c r="X18" t="str">
        <f t="shared" ca="1" si="6"/>
        <v>×</v>
      </c>
    </row>
    <row r="19" spans="1:24" x14ac:dyDescent="0.4">
      <c r="A19" s="1" t="s">
        <v>1512</v>
      </c>
      <c r="B19" s="1">
        <v>125</v>
      </c>
      <c r="C19">
        <v>638</v>
      </c>
      <c r="D19">
        <v>606.5</v>
      </c>
      <c r="E19">
        <v>11.01146</v>
      </c>
      <c r="F19" t="s">
        <v>1504</v>
      </c>
      <c r="G19" s="10" t="s">
        <v>1493</v>
      </c>
      <c r="H19">
        <v>98</v>
      </c>
      <c r="I19" t="s">
        <v>3</v>
      </c>
      <c r="J19">
        <f ca="1">VLOOKUP(G19,INDIRECT("球速変換!A$1:B$" &amp; Prams!$B$8),2,)</f>
        <v>142</v>
      </c>
      <c r="K19" t="str">
        <f ca="1">VLOOKUP(I19,INDIRECT("投手名変換!A$1:B$" &amp; Prams!$B$9),2,)</f>
        <v>パワプロ</v>
      </c>
      <c r="L19">
        <f t="shared" si="1"/>
        <v>27</v>
      </c>
      <c r="M19">
        <f ca="1">(B19-VLOOKUP(K19,INDIRECT("投手データ!B1:D"&amp;Prams!$B$1),3,FALSE)*2)</f>
        <v>31</v>
      </c>
      <c r="N19" t="str">
        <f ca="1">VLOOKUP(F19,INDIRECT("球種変換表!A$1:B$" &amp; Prams!$B$2),2,)</f>
        <v>全力ストレート</v>
      </c>
      <c r="O19">
        <f ca="1">VLOOKUP(N19,球種情報!A:B,2,FALSE)</f>
        <v>2</v>
      </c>
      <c r="P19">
        <f ca="1">VLOOKUP(K19,投手データ!B:AI,output!O19+6,FALSE)</f>
        <v>0</v>
      </c>
      <c r="R19">
        <f t="shared" ca="1" si="2"/>
        <v>7.0422535211267607E-3</v>
      </c>
      <c r="S19">
        <f t="shared" si="3"/>
        <v>0.44548611111111114</v>
      </c>
      <c r="T19">
        <f>Prams!B$5/(S19-Prams!B$6)</f>
        <v>160.50163340953506</v>
      </c>
      <c r="U19">
        <f t="shared" ca="1" si="4"/>
        <v>0.51215277777777779</v>
      </c>
      <c r="V19">
        <f ca="1">Prams!C$5/(U19-Prams!C$6)</f>
        <v>167.7453101093617</v>
      </c>
      <c r="W19">
        <f t="shared" ca="1" si="5"/>
        <v>1.1813050007701529</v>
      </c>
      <c r="X19" t="str">
        <f t="shared" ca="1" si="6"/>
        <v>×</v>
      </c>
    </row>
    <row r="20" spans="1:24" x14ac:dyDescent="0.4">
      <c r="A20" s="1" t="s">
        <v>1513</v>
      </c>
      <c r="B20" s="1">
        <v>125</v>
      </c>
      <c r="C20">
        <v>637.57892000000004</v>
      </c>
      <c r="D20">
        <v>607</v>
      </c>
      <c r="E20">
        <v>9.6311300000000006</v>
      </c>
      <c r="F20" t="s">
        <v>1504</v>
      </c>
      <c r="G20" s="10" t="s">
        <v>405</v>
      </c>
      <c r="H20">
        <v>98</v>
      </c>
      <c r="I20" t="s">
        <v>3</v>
      </c>
      <c r="J20">
        <f ca="1">VLOOKUP(G20,INDIRECT("球速変換!A$1:B$" &amp; Prams!$B$8),2,)</f>
        <v>141</v>
      </c>
      <c r="K20" t="str">
        <f ca="1">VLOOKUP(I20,INDIRECT("投手名変換!A$1:B$" &amp; Prams!$B$9),2,)</f>
        <v>パワプロ</v>
      </c>
      <c r="L20">
        <f t="shared" si="1"/>
        <v>27</v>
      </c>
      <c r="M20">
        <f ca="1">(B20-VLOOKUP(K20,INDIRECT("投手データ!B1:D"&amp;Prams!$B$1),3,FALSE)*2)</f>
        <v>31</v>
      </c>
      <c r="N20" t="str">
        <f ca="1">VLOOKUP(F20,INDIRECT("球種変換表!A$1:B$" &amp; Prams!$B$2),2,)</f>
        <v>全力ストレート</v>
      </c>
      <c r="O20">
        <f ca="1">VLOOKUP(N20,球種情報!A:B,2,FALSE)</f>
        <v>2</v>
      </c>
      <c r="P20">
        <f ca="1">VLOOKUP(K20,投手データ!B:AI,output!O20+6,FALSE)</f>
        <v>0</v>
      </c>
      <c r="R20">
        <f t="shared" ca="1" si="2"/>
        <v>7.0921985815602835E-3</v>
      </c>
      <c r="S20">
        <f t="shared" si="3"/>
        <v>0.44513888888888886</v>
      </c>
      <c r="T20">
        <f>Prams!B$5/(S20-Prams!B$6)</f>
        <v>160.64644656494062</v>
      </c>
      <c r="U20">
        <f t="shared" ca="1" si="4"/>
        <v>0.51180555555555551</v>
      </c>
      <c r="V20">
        <f ca="1">Prams!C$5/(U20-Prams!C$6)</f>
        <v>167.9034959337327</v>
      </c>
      <c r="W20">
        <f t="shared" ca="1" si="5"/>
        <v>1.1908049357002319</v>
      </c>
      <c r="X20" t="str">
        <f t="shared" ca="1" si="6"/>
        <v>×</v>
      </c>
    </row>
    <row r="21" spans="1:24" x14ac:dyDescent="0.4">
      <c r="A21" s="1" t="s">
        <v>1514</v>
      </c>
      <c r="B21" s="1">
        <v>126</v>
      </c>
      <c r="C21">
        <v>640.5</v>
      </c>
      <c r="D21">
        <v>614.5</v>
      </c>
      <c r="E21">
        <v>11.510960000000001</v>
      </c>
      <c r="F21" t="s">
        <v>92</v>
      </c>
      <c r="G21" s="10" t="s">
        <v>404</v>
      </c>
      <c r="H21">
        <v>98</v>
      </c>
      <c r="I21" t="s">
        <v>3</v>
      </c>
      <c r="J21">
        <f ca="1">VLOOKUP(G21,INDIRECT("球速変換!A$1:B$" &amp; Prams!$B$8),2,)</f>
        <v>139</v>
      </c>
      <c r="K21" t="str">
        <f ca="1">VLOOKUP(I21,INDIRECT("投手名変換!A$1:B$" &amp; Prams!$B$9),2,)</f>
        <v>パワプロ</v>
      </c>
      <c r="L21">
        <f t="shared" si="1"/>
        <v>28</v>
      </c>
      <c r="M21">
        <f ca="1">(B21-VLOOKUP(K21,INDIRECT("投手データ!B1:D"&amp;Prams!$B$1),3,FALSE)*2)</f>
        <v>32</v>
      </c>
      <c r="N21" t="str">
        <f ca="1">VLOOKUP(F21,INDIRECT("球種変換表!A$1:B$" &amp; Prams!$B$2),2,)</f>
        <v>全力ストレート</v>
      </c>
      <c r="O21">
        <f ca="1">VLOOKUP(N21,球種情報!A:B,2,FALSE)</f>
        <v>2</v>
      </c>
      <c r="P21">
        <f ca="1">VLOOKUP(K21,投手データ!B:AI,output!O21+6,FALSE)</f>
        <v>0</v>
      </c>
      <c r="R21">
        <f t="shared" ca="1" si="2"/>
        <v>7.1942446043165471E-3</v>
      </c>
      <c r="S21">
        <f t="shared" si="3"/>
        <v>0.45659722222222221</v>
      </c>
      <c r="T21">
        <f>Prams!B$5/(S21-Prams!B$6)</f>
        <v>156.0015981271072</v>
      </c>
      <c r="U21">
        <f t="shared" ca="1" si="4"/>
        <v>0.52326388888888886</v>
      </c>
      <c r="V21">
        <f ca="1">Prams!C$5/(U21-Prams!C$6)</f>
        <v>162.83613430007537</v>
      </c>
      <c r="W21">
        <f t="shared" ca="1" si="5"/>
        <v>1.1714829805760818</v>
      </c>
      <c r="X21" t="str">
        <f t="shared" ca="1" si="6"/>
        <v>×</v>
      </c>
    </row>
    <row r="22" spans="1:24" x14ac:dyDescent="0.4">
      <c r="A22" s="1" t="s">
        <v>1516</v>
      </c>
      <c r="B22" s="1">
        <v>135</v>
      </c>
      <c r="C22">
        <v>670.5</v>
      </c>
      <c r="D22">
        <v>611.5</v>
      </c>
      <c r="E22">
        <v>10.512</v>
      </c>
      <c r="F22" t="s">
        <v>9</v>
      </c>
      <c r="G22" s="10" t="s">
        <v>1515</v>
      </c>
      <c r="H22">
        <v>101</v>
      </c>
      <c r="I22" t="s">
        <v>3</v>
      </c>
      <c r="J22">
        <f ca="1">VLOOKUP(G22,INDIRECT("球速変換!A$1:B$" &amp; Prams!$B$8),2,)</f>
        <v>129</v>
      </c>
      <c r="K22" t="str">
        <f ca="1">VLOOKUP(I22,INDIRECT("投手名変換!A$1:B$" &amp; Prams!$B$9),2,)</f>
        <v>パワプロ</v>
      </c>
      <c r="L22">
        <f t="shared" si="1"/>
        <v>34</v>
      </c>
      <c r="M22">
        <f ca="1">(B22-VLOOKUP(K22,INDIRECT("投手データ!B1:D"&amp;Prams!$B$1),3,FALSE)*2)</f>
        <v>41</v>
      </c>
      <c r="N22" t="str">
        <f ca="1">VLOOKUP(F22,INDIRECT("球種変換表!A$1:B$" &amp; Prams!$B$2),2,)</f>
        <v>スライダー</v>
      </c>
      <c r="O22">
        <f ca="1">VLOOKUP(N22,球種情報!A:B,2,FALSE)</f>
        <v>6</v>
      </c>
      <c r="P22">
        <f ca="1">VLOOKUP(K22,投手データ!B:AI,output!O22+6,FALSE)</f>
        <v>0</v>
      </c>
      <c r="R22">
        <f t="shared" ca="1" si="2"/>
        <v>7.7519379844961239E-3</v>
      </c>
      <c r="S22">
        <f t="shared" si="3"/>
        <v>0.55868055555555562</v>
      </c>
      <c r="T22">
        <f>Prams!B$5/(S22-Prams!B$6)</f>
        <v>124.04777696650818</v>
      </c>
      <c r="U22">
        <f t="shared" ca="1" si="4"/>
        <v>0.67534722222222221</v>
      </c>
      <c r="V22">
        <f ca="1">Prams!C$5/(U22-Prams!C$6)</f>
        <v>116.26388896144265</v>
      </c>
      <c r="W22">
        <f t="shared" ca="1" si="5"/>
        <v>0.90127045706544684</v>
      </c>
      <c r="X22" t="str">
        <f t="shared" ca="1" si="6"/>
        <v>×</v>
      </c>
    </row>
    <row r="23" spans="1:24" x14ac:dyDescent="0.4">
      <c r="A23" s="1" t="s">
        <v>1518</v>
      </c>
      <c r="B23" s="1">
        <v>136</v>
      </c>
      <c r="C23">
        <v>663</v>
      </c>
      <c r="D23">
        <v>616</v>
      </c>
      <c r="E23">
        <v>11.0001</v>
      </c>
      <c r="F23" t="s">
        <v>9</v>
      </c>
      <c r="G23" s="10" t="s">
        <v>1517</v>
      </c>
      <c r="H23">
        <v>101</v>
      </c>
      <c r="I23" t="s">
        <v>3</v>
      </c>
      <c r="J23">
        <f ca="1">VLOOKUP(G23,INDIRECT("球速変換!A$1:B$" &amp; Prams!$B$8),2,)</f>
        <v>126</v>
      </c>
      <c r="K23" t="str">
        <f ca="1">VLOOKUP(I23,INDIRECT("投手名変換!A$1:B$" &amp; Prams!$B$9),2,)</f>
        <v>パワプロ</v>
      </c>
      <c r="L23">
        <f t="shared" si="1"/>
        <v>35</v>
      </c>
      <c r="M23">
        <f ca="1">(B23-VLOOKUP(K23,INDIRECT("投手データ!B1:D"&amp;Prams!$B$1),3,FALSE)*2)</f>
        <v>42</v>
      </c>
      <c r="N23" t="str">
        <f ca="1">VLOOKUP(F23,INDIRECT("球種変換表!A$1:B$" &amp; Prams!$B$2),2,)</f>
        <v>スライダー</v>
      </c>
      <c r="O23">
        <f ca="1">VLOOKUP(N23,球種情報!A:B,2,FALSE)</f>
        <v>6</v>
      </c>
      <c r="P23">
        <f ca="1">VLOOKUP(K23,投手データ!B:AI,output!O23+6,FALSE)</f>
        <v>0</v>
      </c>
      <c r="R23">
        <f t="shared" ca="1" si="2"/>
        <v>7.9365079365079361E-3</v>
      </c>
      <c r="S23">
        <f t="shared" si="3"/>
        <v>0.5722222222222223</v>
      </c>
      <c r="T23">
        <f>Prams!B$5/(S23-Prams!B$6)</f>
        <v>120.76639246413299</v>
      </c>
      <c r="U23">
        <f t="shared" ca="1" si="4"/>
        <v>0.68888888888888888</v>
      </c>
      <c r="V23">
        <f ca="1">Prams!C$5/(U23-Prams!C$6)</f>
        <v>113.37659955986632</v>
      </c>
      <c r="W23">
        <f t="shared" ca="1" si="5"/>
        <v>0.89981428222116133</v>
      </c>
      <c r="X23" t="str">
        <f t="shared" ca="1" si="6"/>
        <v>×</v>
      </c>
    </row>
    <row r="24" spans="1:24" x14ac:dyDescent="0.4">
      <c r="A24" s="1" t="s">
        <v>1520</v>
      </c>
      <c r="B24" s="1">
        <v>135</v>
      </c>
      <c r="C24">
        <v>652.5</v>
      </c>
      <c r="D24">
        <v>601</v>
      </c>
      <c r="E24">
        <v>10.547610000000001</v>
      </c>
      <c r="F24" t="s">
        <v>9</v>
      </c>
      <c r="G24" s="10" t="s">
        <v>1519</v>
      </c>
      <c r="H24">
        <v>101</v>
      </c>
      <c r="I24" t="s">
        <v>3</v>
      </c>
      <c r="J24">
        <f ca="1">VLOOKUP(G24,INDIRECT("球速変換!A$1:B$" &amp; Prams!$B$8),2,)</f>
        <v>127</v>
      </c>
      <c r="K24" t="str">
        <f ca="1">VLOOKUP(I24,INDIRECT("投手名変換!A$1:B$" &amp; Prams!$B$9),2,)</f>
        <v>パワプロ</v>
      </c>
      <c r="L24">
        <f t="shared" si="1"/>
        <v>34</v>
      </c>
      <c r="M24">
        <f ca="1">(B24-VLOOKUP(K24,INDIRECT("投手データ!B1:D"&amp;Prams!$B$1),3,FALSE)*2)</f>
        <v>41</v>
      </c>
      <c r="N24" t="str">
        <f ca="1">VLOOKUP(F24,INDIRECT("球種変換表!A$1:B$" &amp; Prams!$B$2),2,)</f>
        <v>スライダー</v>
      </c>
      <c r="O24">
        <f ca="1">VLOOKUP(N24,球種情報!A:B,2,FALSE)</f>
        <v>6</v>
      </c>
      <c r="P24">
        <f ca="1">VLOOKUP(K24,投手データ!B:AI,output!O24+6,FALSE)</f>
        <v>0</v>
      </c>
      <c r="R24">
        <f t="shared" ca="1" si="2"/>
        <v>7.874015748031496E-3</v>
      </c>
      <c r="S24">
        <f t="shared" si="3"/>
        <v>0.56597222222222221</v>
      </c>
      <c r="T24">
        <f>Prams!B$5/(S24-Prams!B$6)</f>
        <v>122.25903912283979</v>
      </c>
      <c r="U24">
        <f t="shared" ca="1" si="4"/>
        <v>0.68263888888888891</v>
      </c>
      <c r="V24">
        <f ca="1">Prams!C$5/(U24-Prams!C$6)</f>
        <v>114.69116843765138</v>
      </c>
      <c r="W24">
        <f t="shared" ca="1" si="5"/>
        <v>0.90308006643819982</v>
      </c>
      <c r="X24" t="str">
        <f t="shared" ca="1" si="6"/>
        <v>×</v>
      </c>
    </row>
    <row r="25" spans="1:24" x14ac:dyDescent="0.4">
      <c r="A25" s="1" t="s">
        <v>1521</v>
      </c>
      <c r="B25" s="1">
        <v>135</v>
      </c>
      <c r="C25">
        <v>658</v>
      </c>
      <c r="D25">
        <v>602</v>
      </c>
      <c r="E25">
        <v>10.04998</v>
      </c>
      <c r="F25" t="s">
        <v>9</v>
      </c>
      <c r="G25" s="10" t="s">
        <v>1519</v>
      </c>
      <c r="H25">
        <v>101</v>
      </c>
      <c r="I25" t="s">
        <v>3</v>
      </c>
      <c r="J25">
        <f ca="1">VLOOKUP(G25,INDIRECT("球速変換!A$1:B$" &amp; Prams!$B$8),2,)</f>
        <v>127</v>
      </c>
      <c r="K25" t="str">
        <f ca="1">VLOOKUP(I25,INDIRECT("投手名変換!A$1:B$" &amp; Prams!$B$9),2,)</f>
        <v>パワプロ</v>
      </c>
      <c r="L25">
        <f t="shared" si="1"/>
        <v>34</v>
      </c>
      <c r="M25">
        <f ca="1">(B25-VLOOKUP(K25,INDIRECT("投手データ!B1:D"&amp;Prams!$B$1),3,FALSE)*2)</f>
        <v>41</v>
      </c>
      <c r="N25" t="str">
        <f ca="1">VLOOKUP(F25,INDIRECT("球種変換表!A$1:B$" &amp; Prams!$B$2),2,)</f>
        <v>スライダー</v>
      </c>
      <c r="O25">
        <f ca="1">VLOOKUP(N25,球種情報!A:B,2,FALSE)</f>
        <v>6</v>
      </c>
      <c r="P25">
        <f ca="1">VLOOKUP(K25,投手データ!B:AI,output!O25+6,FALSE)</f>
        <v>0</v>
      </c>
      <c r="R25">
        <f t="shared" ca="1" si="2"/>
        <v>7.874015748031496E-3</v>
      </c>
      <c r="S25">
        <f t="shared" si="3"/>
        <v>0.56527777777777777</v>
      </c>
      <c r="T25">
        <f>Prams!B$5/(S25-Prams!B$6)</f>
        <v>122.42716951240979</v>
      </c>
      <c r="U25">
        <f t="shared" ca="1" si="4"/>
        <v>0.68194444444444435</v>
      </c>
      <c r="V25">
        <f ca="1">Prams!C$5/(U25-Prams!C$6)</f>
        <v>114.8391158077233</v>
      </c>
      <c r="W25">
        <f t="shared" ca="1" si="5"/>
        <v>0.90424500636002603</v>
      </c>
      <c r="X25" t="str">
        <f t="shared" ca="1" si="6"/>
        <v>×</v>
      </c>
    </row>
    <row r="26" spans="1:24" x14ac:dyDescent="0.4">
      <c r="A26" s="1" t="s">
        <v>1522</v>
      </c>
      <c r="B26" s="1">
        <v>135</v>
      </c>
      <c r="C26">
        <v>667</v>
      </c>
      <c r="D26">
        <v>602.5</v>
      </c>
      <c r="E26">
        <v>11.01146</v>
      </c>
      <c r="F26" t="s">
        <v>9</v>
      </c>
      <c r="G26" s="10" t="s">
        <v>1481</v>
      </c>
      <c r="H26">
        <v>101</v>
      </c>
      <c r="I26" t="s">
        <v>3</v>
      </c>
      <c r="J26">
        <f ca="1">VLOOKUP(G26,INDIRECT("球速変換!A$1:B$" &amp; Prams!$B$8),2,)</f>
        <v>121</v>
      </c>
      <c r="K26" t="str">
        <f ca="1">VLOOKUP(I26,INDIRECT("投手名変換!A$1:B$" &amp; Prams!$B$9),2,)</f>
        <v>パワプロ</v>
      </c>
      <c r="L26">
        <f t="shared" si="1"/>
        <v>34</v>
      </c>
      <c r="M26">
        <f ca="1">(B26-VLOOKUP(K26,INDIRECT("投手データ!B1:D"&amp;Prams!$B$1),3,FALSE)*2)</f>
        <v>41</v>
      </c>
      <c r="N26" t="str">
        <f ca="1">VLOOKUP(F26,INDIRECT("球種変換表!A$1:B$" &amp; Prams!$B$2),2,)</f>
        <v>スライダー</v>
      </c>
      <c r="O26">
        <f ca="1">VLOOKUP(N26,球種情報!A:B,2,FALSE)</f>
        <v>6</v>
      </c>
      <c r="P26">
        <f ca="1">VLOOKUP(K26,投手データ!B:AI,output!O26+6,FALSE)</f>
        <v>0</v>
      </c>
      <c r="R26">
        <f t="shared" ca="1" si="2"/>
        <v>8.2644628099173556E-3</v>
      </c>
      <c r="S26">
        <f t="shared" si="3"/>
        <v>0.5649305555555556</v>
      </c>
      <c r="T26">
        <f>Prams!B$5/(S26-Prams!B$6)</f>
        <v>122.51140823594818</v>
      </c>
      <c r="U26">
        <f t="shared" ca="1" si="4"/>
        <v>0.6815972222222223</v>
      </c>
      <c r="V26">
        <f ca="1">Prams!C$5/(U26-Prams!C$6)</f>
        <v>114.91323272011937</v>
      </c>
      <c r="W26">
        <f t="shared" ca="1" si="5"/>
        <v>0.94969613818280474</v>
      </c>
      <c r="X26" t="str">
        <f t="shared" ca="1" si="6"/>
        <v>×</v>
      </c>
    </row>
    <row r="27" spans="1:24" x14ac:dyDescent="0.4">
      <c r="A27" s="1" t="s">
        <v>1523</v>
      </c>
      <c r="B27" s="1">
        <v>136</v>
      </c>
      <c r="C27">
        <v>668.52380000000005</v>
      </c>
      <c r="D27">
        <v>618</v>
      </c>
      <c r="E27">
        <v>10.52392</v>
      </c>
      <c r="F27" t="s">
        <v>9</v>
      </c>
      <c r="G27" s="10" t="s">
        <v>1517</v>
      </c>
      <c r="H27">
        <v>101</v>
      </c>
      <c r="I27" t="s">
        <v>3</v>
      </c>
      <c r="J27">
        <f ca="1">VLOOKUP(G27,INDIRECT("球速変換!A$1:B$" &amp; Prams!$B$8),2,)</f>
        <v>126</v>
      </c>
      <c r="K27" t="str">
        <f ca="1">VLOOKUP(I27,INDIRECT("投手名変換!A$1:B$" &amp; Prams!$B$9),2,)</f>
        <v>パワプロ</v>
      </c>
      <c r="L27">
        <f t="shared" si="1"/>
        <v>35</v>
      </c>
      <c r="M27">
        <f ca="1">(B27-VLOOKUP(K27,INDIRECT("投手データ!B1:D"&amp;Prams!$B$1),3,FALSE)*2)</f>
        <v>42</v>
      </c>
      <c r="N27" t="str">
        <f ca="1">VLOOKUP(F27,INDIRECT("球種変換表!A$1:B$" &amp; Prams!$B$2),2,)</f>
        <v>スライダー</v>
      </c>
      <c r="O27">
        <f ca="1">VLOOKUP(N27,球種情報!A:B,2,FALSE)</f>
        <v>6</v>
      </c>
      <c r="P27">
        <f ca="1">VLOOKUP(K27,投手データ!B:AI,output!O27+6,FALSE)</f>
        <v>0</v>
      </c>
      <c r="R27">
        <f t="shared" ca="1" si="2"/>
        <v>7.9365079365079361E-3</v>
      </c>
      <c r="S27">
        <f t="shared" si="3"/>
        <v>0.5708333333333333</v>
      </c>
      <c r="T27">
        <f>Prams!B$5/(S27-Prams!B$6)</f>
        <v>121.09493340297729</v>
      </c>
      <c r="U27">
        <f t="shared" ca="1" si="4"/>
        <v>0.6875</v>
      </c>
      <c r="V27">
        <f ca="1">Prams!C$5/(U27-Prams!C$6)</f>
        <v>113.66611509468652</v>
      </c>
      <c r="W27">
        <f t="shared" ca="1" si="5"/>
        <v>0.90211202456100414</v>
      </c>
      <c r="X27" t="str">
        <f t="shared" ca="1" si="6"/>
        <v>×</v>
      </c>
    </row>
    <row r="28" spans="1:24" x14ac:dyDescent="0.4">
      <c r="A28" s="1" t="s">
        <v>1524</v>
      </c>
      <c r="B28" s="1">
        <v>136</v>
      </c>
      <c r="C28">
        <v>664.5</v>
      </c>
      <c r="D28">
        <v>617</v>
      </c>
      <c r="E28">
        <v>10.547610000000001</v>
      </c>
      <c r="F28" t="s">
        <v>9</v>
      </c>
      <c r="G28" s="10" t="s">
        <v>1517</v>
      </c>
      <c r="H28">
        <v>101</v>
      </c>
      <c r="I28" t="s">
        <v>3</v>
      </c>
      <c r="J28">
        <f ca="1">VLOOKUP(G28,INDIRECT("球速変換!A$1:B$" &amp; Prams!$B$8),2,)</f>
        <v>126</v>
      </c>
      <c r="K28" t="str">
        <f ca="1">VLOOKUP(I28,INDIRECT("投手名変換!A$1:B$" &amp; Prams!$B$9),2,)</f>
        <v>パワプロ</v>
      </c>
      <c r="L28">
        <f t="shared" si="1"/>
        <v>35</v>
      </c>
      <c r="M28">
        <f ca="1">(B28-VLOOKUP(K28,INDIRECT("投手データ!B1:D"&amp;Prams!$B$1),3,FALSE)*2)</f>
        <v>42</v>
      </c>
      <c r="N28" t="str">
        <f ca="1">VLOOKUP(F28,INDIRECT("球種変換表!A$1:B$" &amp; Prams!$B$2),2,)</f>
        <v>スライダー</v>
      </c>
      <c r="O28">
        <f ca="1">VLOOKUP(N28,球種情報!A:B,2,FALSE)</f>
        <v>6</v>
      </c>
      <c r="P28">
        <f ca="1">VLOOKUP(K28,投手データ!B:AI,output!O28+6,FALSE)</f>
        <v>0</v>
      </c>
      <c r="R28">
        <f t="shared" ca="1" si="2"/>
        <v>7.9365079365079361E-3</v>
      </c>
      <c r="S28">
        <f t="shared" si="3"/>
        <v>0.57152777777777775</v>
      </c>
      <c r="T28">
        <f>Prams!B$5/(S28-Prams!B$6)</f>
        <v>120.9304397909173</v>
      </c>
      <c r="U28">
        <f t="shared" ca="1" si="4"/>
        <v>0.68819444444444444</v>
      </c>
      <c r="V28">
        <f ca="1">Prams!C$5/(U28-Prams!C$6)</f>
        <v>113.52117273812318</v>
      </c>
      <c r="W28">
        <f t="shared" ca="1" si="5"/>
        <v>0.900961688397803</v>
      </c>
      <c r="X28" t="str">
        <f t="shared" ca="1" si="6"/>
        <v>×</v>
      </c>
    </row>
    <row r="29" spans="1:24" x14ac:dyDescent="0.4">
      <c r="A29" s="1" t="s">
        <v>1525</v>
      </c>
      <c r="B29" s="1">
        <v>135</v>
      </c>
      <c r="C29">
        <v>669</v>
      </c>
      <c r="D29">
        <v>606</v>
      </c>
      <c r="E29">
        <v>10.04998</v>
      </c>
      <c r="F29" t="s">
        <v>9</v>
      </c>
      <c r="G29" s="10" t="s">
        <v>443</v>
      </c>
      <c r="H29">
        <v>101</v>
      </c>
      <c r="I29" t="s">
        <v>3</v>
      </c>
      <c r="J29">
        <f ca="1">VLOOKUP(G29,INDIRECT("球速変換!A$1:B$" &amp; Prams!$B$8),2,)</f>
        <v>128</v>
      </c>
      <c r="K29" t="str">
        <f ca="1">VLOOKUP(I29,INDIRECT("投手名変換!A$1:B$" &amp; Prams!$B$9),2,)</f>
        <v>パワプロ</v>
      </c>
      <c r="L29">
        <f t="shared" si="1"/>
        <v>34</v>
      </c>
      <c r="M29">
        <f ca="1">(B29-VLOOKUP(K29,INDIRECT("投手データ!B1:D"&amp;Prams!$B$1),3,FALSE)*2)</f>
        <v>41</v>
      </c>
      <c r="N29" t="str">
        <f ca="1">VLOOKUP(F29,INDIRECT("球種変換表!A$1:B$" &amp; Prams!$B$2),2,)</f>
        <v>スライダー</v>
      </c>
      <c r="O29">
        <f ca="1">VLOOKUP(N29,球種情報!A:B,2,FALSE)</f>
        <v>6</v>
      </c>
      <c r="P29">
        <f ca="1">VLOOKUP(K29,投手データ!B:AI,output!O29+6,FALSE)</f>
        <v>0</v>
      </c>
      <c r="R29">
        <f t="shared" ca="1" si="2"/>
        <v>7.8125E-3</v>
      </c>
      <c r="S29">
        <f t="shared" si="3"/>
        <v>0.5625</v>
      </c>
      <c r="T29">
        <f>Prams!B$5/(S29-Prams!B$6)</f>
        <v>123.10434090003983</v>
      </c>
      <c r="U29">
        <f t="shared" ca="1" si="4"/>
        <v>0.6791666666666667</v>
      </c>
      <c r="V29">
        <f ca="1">Prams!C$5/(U29-Prams!C$6)</f>
        <v>115.43474201780045</v>
      </c>
      <c r="W29">
        <f t="shared" ca="1" si="5"/>
        <v>0.90183392201406598</v>
      </c>
      <c r="X29" t="str">
        <f t="shared" ca="1" si="6"/>
        <v>×</v>
      </c>
    </row>
    <row r="30" spans="1:24" x14ac:dyDescent="0.4">
      <c r="A30" s="1" t="s">
        <v>1526</v>
      </c>
      <c r="B30" s="1">
        <v>135</v>
      </c>
      <c r="C30">
        <v>665.44739000000004</v>
      </c>
      <c r="D30">
        <v>600.5</v>
      </c>
      <c r="E30">
        <v>9.5657899999999998</v>
      </c>
      <c r="F30" t="s">
        <v>9</v>
      </c>
      <c r="G30" s="10" t="s">
        <v>1517</v>
      </c>
      <c r="H30">
        <v>101</v>
      </c>
      <c r="I30" t="s">
        <v>3</v>
      </c>
      <c r="J30">
        <f ca="1">VLOOKUP(G30,INDIRECT("球速変換!A$1:B$" &amp; Prams!$B$8),2,)</f>
        <v>126</v>
      </c>
      <c r="K30" t="str">
        <f ca="1">VLOOKUP(I30,INDIRECT("投手名変換!A$1:B$" &amp; Prams!$B$9),2,)</f>
        <v>パワプロ</v>
      </c>
      <c r="L30">
        <f t="shared" si="1"/>
        <v>34</v>
      </c>
      <c r="M30">
        <f ca="1">(B30-VLOOKUP(K30,INDIRECT("投手データ!B1:D"&amp;Prams!$B$1),3,FALSE)*2)</f>
        <v>41</v>
      </c>
      <c r="N30" t="str">
        <f ca="1">VLOOKUP(F30,INDIRECT("球種変換表!A$1:B$" &amp; Prams!$B$2),2,)</f>
        <v>スライダー</v>
      </c>
      <c r="O30">
        <f ca="1">VLOOKUP(N30,球種情報!A:B,2,FALSE)</f>
        <v>6</v>
      </c>
      <c r="P30">
        <f ca="1">VLOOKUP(K30,投手データ!B:AI,output!O30+6,FALSE)</f>
        <v>0</v>
      </c>
      <c r="R30">
        <f t="shared" ca="1" si="2"/>
        <v>7.9365079365079361E-3</v>
      </c>
      <c r="S30">
        <f t="shared" si="3"/>
        <v>0.56631944444444438</v>
      </c>
      <c r="T30">
        <f>Prams!B$5/(S30-Prams!B$6)</f>
        <v>122.17514698051789</v>
      </c>
      <c r="U30">
        <f t="shared" ca="1" si="4"/>
        <v>0.68298611111111107</v>
      </c>
      <c r="V30">
        <f ca="1">Prams!C$5/(U30-Prams!C$6)</f>
        <v>114.6173376111732</v>
      </c>
      <c r="W30">
        <f t="shared" ca="1" si="5"/>
        <v>0.90966140961248565</v>
      </c>
      <c r="X30" t="str">
        <f t="shared" ca="1" si="6"/>
        <v>×</v>
      </c>
    </row>
    <row r="31" spans="1:24" x14ac:dyDescent="0.4">
      <c r="A31" s="1" t="s">
        <v>1527</v>
      </c>
      <c r="B31" s="1">
        <v>136</v>
      </c>
      <c r="C31">
        <v>666.40479000000005</v>
      </c>
      <c r="D31">
        <v>616</v>
      </c>
      <c r="E31">
        <v>10.59531</v>
      </c>
      <c r="F31" t="s">
        <v>9</v>
      </c>
      <c r="G31" s="10" t="s">
        <v>1517</v>
      </c>
      <c r="H31">
        <v>101</v>
      </c>
      <c r="I31" t="s">
        <v>3</v>
      </c>
      <c r="J31">
        <f ca="1">VLOOKUP(G31,INDIRECT("球速変換!A$1:B$" &amp; Prams!$B$8),2,)</f>
        <v>126</v>
      </c>
      <c r="K31" t="str">
        <f ca="1">VLOOKUP(I31,INDIRECT("投手名変換!A$1:B$" &amp; Prams!$B$9),2,)</f>
        <v>パワプロ</v>
      </c>
      <c r="L31">
        <f t="shared" si="1"/>
        <v>35</v>
      </c>
      <c r="M31">
        <f ca="1">(B31-VLOOKUP(K31,INDIRECT("投手データ!B1:D"&amp;Prams!$B$1),3,FALSE)*2)</f>
        <v>42</v>
      </c>
      <c r="N31" t="str">
        <f ca="1">VLOOKUP(F31,INDIRECT("球種変換表!A$1:B$" &amp; Prams!$B$2),2,)</f>
        <v>スライダー</v>
      </c>
      <c r="O31">
        <f ca="1">VLOOKUP(N31,球種情報!A:B,2,FALSE)</f>
        <v>6</v>
      </c>
      <c r="P31">
        <f ca="1">VLOOKUP(K31,投手データ!B:AI,output!O31+6,FALSE)</f>
        <v>0</v>
      </c>
      <c r="R31">
        <f t="shared" ca="1" si="2"/>
        <v>7.9365079365079361E-3</v>
      </c>
      <c r="S31">
        <f t="shared" si="3"/>
        <v>0.5722222222222223</v>
      </c>
      <c r="T31">
        <f>Prams!B$5/(S31-Prams!B$6)</f>
        <v>120.76639246413299</v>
      </c>
      <c r="U31">
        <f t="shared" ca="1" si="4"/>
        <v>0.68888888888888888</v>
      </c>
      <c r="V31">
        <f ca="1">Prams!C$5/(U31-Prams!C$6)</f>
        <v>113.37659955986632</v>
      </c>
      <c r="W31">
        <f t="shared" ca="1" si="5"/>
        <v>0.89981428222116133</v>
      </c>
      <c r="X31" t="str">
        <f t="shared" ca="1" si="6"/>
        <v>×</v>
      </c>
    </row>
    <row r="32" spans="1:24" x14ac:dyDescent="0.4">
      <c r="A32" s="1" t="s">
        <v>1529</v>
      </c>
      <c r="B32" s="1">
        <v>146</v>
      </c>
      <c r="C32">
        <v>649.95001000000002</v>
      </c>
      <c r="D32">
        <v>604.5</v>
      </c>
      <c r="E32">
        <v>10.062519999999999</v>
      </c>
      <c r="F32" t="s">
        <v>344</v>
      </c>
      <c r="G32" s="10" t="s">
        <v>1528</v>
      </c>
      <c r="H32">
        <v>101</v>
      </c>
      <c r="I32" t="s">
        <v>3</v>
      </c>
      <c r="J32">
        <f ca="1">VLOOKUP(G32,INDIRECT("球速変換!A$1:B$" &amp; Prams!$B$8),2,)</f>
        <v>114</v>
      </c>
      <c r="K32" t="str">
        <f ca="1">VLOOKUP(I32,INDIRECT("投手名変換!A$1:B$" &amp; Prams!$B$9),2,)</f>
        <v>パワプロ</v>
      </c>
      <c r="L32">
        <f t="shared" si="1"/>
        <v>45</v>
      </c>
      <c r="M32">
        <f ca="1">(B32-VLOOKUP(K32,INDIRECT("投手データ!B1:D"&amp;Prams!$B$1),3,FALSE)*2)</f>
        <v>52</v>
      </c>
      <c r="N32" t="str">
        <f ca="1">VLOOKUP(F32,INDIRECT("球種変換表!A$1:B$" &amp; Prams!$B$2),2,)</f>
        <v>カーブ</v>
      </c>
      <c r="O32">
        <f ca="1">VLOOKUP(N32,球種情報!A:B,2,FALSE)</f>
        <v>9</v>
      </c>
      <c r="P32">
        <f ca="1">VLOOKUP(K32,投手データ!B:AI,output!O32+6,FALSE)</f>
        <v>0</v>
      </c>
      <c r="R32">
        <f t="shared" ca="1" si="2"/>
        <v>8.771929824561403E-3</v>
      </c>
      <c r="S32">
        <f t="shared" si="3"/>
        <v>0.74687499999999996</v>
      </c>
      <c r="T32">
        <f>Prams!B$5/(S32-Prams!B$6)</f>
        <v>90.045515784874198</v>
      </c>
      <c r="U32">
        <f t="shared" ca="1" si="4"/>
        <v>0.86354166666666665</v>
      </c>
      <c r="V32">
        <f ca="1">Prams!C$5/(U32-Prams!C$6)</f>
        <v>85.872235019040886</v>
      </c>
      <c r="W32">
        <f t="shared" ca="1" si="5"/>
        <v>0.75326521946527092</v>
      </c>
      <c r="X32" t="str">
        <f t="shared" ca="1" si="6"/>
        <v>×</v>
      </c>
    </row>
    <row r="33" spans="1:24" x14ac:dyDescent="0.4">
      <c r="A33" s="1" t="s">
        <v>1531</v>
      </c>
      <c r="B33" s="1">
        <v>146</v>
      </c>
      <c r="C33">
        <v>650.45239000000004</v>
      </c>
      <c r="D33">
        <v>612.5</v>
      </c>
      <c r="E33">
        <v>10.55955</v>
      </c>
      <c r="F33" t="s">
        <v>345</v>
      </c>
      <c r="G33" s="10" t="s">
        <v>1530</v>
      </c>
      <c r="H33">
        <v>101</v>
      </c>
      <c r="I33" t="s">
        <v>3</v>
      </c>
      <c r="J33">
        <f ca="1">VLOOKUP(G33,INDIRECT("球速変換!A$1:B$" &amp; Prams!$B$8),2,)</f>
        <v>115</v>
      </c>
      <c r="K33" t="str">
        <f ca="1">VLOOKUP(I33,INDIRECT("投手名変換!A$1:B$" &amp; Prams!$B$9),2,)</f>
        <v>パワプロ</v>
      </c>
      <c r="L33">
        <f t="shared" si="1"/>
        <v>45</v>
      </c>
      <c r="M33">
        <f ca="1">(B33-VLOOKUP(K33,INDIRECT("投手データ!B1:D"&amp;Prams!$B$1),3,FALSE)*2)</f>
        <v>52</v>
      </c>
      <c r="N33" t="str">
        <f ca="1">VLOOKUP(F33,INDIRECT("球種変換表!A$1:B$" &amp; Prams!$B$2),2,)</f>
        <v>カーブ</v>
      </c>
      <c r="O33">
        <f ca="1">VLOOKUP(N33,球種情報!A:B,2,FALSE)</f>
        <v>9</v>
      </c>
      <c r="P33">
        <f ca="1">VLOOKUP(K33,投手データ!B:AI,output!O33+6,FALSE)</f>
        <v>0</v>
      </c>
      <c r="R33">
        <f t="shared" ca="1" si="2"/>
        <v>8.6956521739130436E-3</v>
      </c>
      <c r="S33">
        <f t="shared" si="3"/>
        <v>0.74131944444444442</v>
      </c>
      <c r="T33">
        <f>Prams!B$5/(S33-Prams!B$6)</f>
        <v>90.780080516545866</v>
      </c>
      <c r="U33">
        <f t="shared" ca="1" si="4"/>
        <v>0.85798611111111112</v>
      </c>
      <c r="V33">
        <f ca="1">Prams!C$5/(U33-Prams!C$6)</f>
        <v>86.540036317117639</v>
      </c>
      <c r="W33">
        <f t="shared" ca="1" si="5"/>
        <v>0.75252205493145774</v>
      </c>
      <c r="X33" t="str">
        <f t="shared" ca="1" si="6"/>
        <v>×</v>
      </c>
    </row>
    <row r="34" spans="1:24" x14ac:dyDescent="0.4">
      <c r="A34" s="1" t="s">
        <v>1534</v>
      </c>
      <c r="B34" s="1">
        <v>146</v>
      </c>
      <c r="C34">
        <v>658</v>
      </c>
      <c r="D34">
        <v>609.5</v>
      </c>
      <c r="E34">
        <v>10.111969999999999</v>
      </c>
      <c r="F34" t="s">
        <v>1532</v>
      </c>
      <c r="G34" s="10" t="s">
        <v>1533</v>
      </c>
      <c r="H34">
        <v>101</v>
      </c>
      <c r="I34" t="s">
        <v>3</v>
      </c>
      <c r="J34">
        <f ca="1">VLOOKUP(G34,INDIRECT("球速変換!A$1:B$" &amp; Prams!$B$8),2,)</f>
        <v>95</v>
      </c>
      <c r="K34" t="str">
        <f ca="1">VLOOKUP(I34,INDIRECT("投手名変換!A$1:B$" &amp; Prams!$B$9),2,)</f>
        <v>パワプロ</v>
      </c>
      <c r="L34">
        <f t="shared" si="1"/>
        <v>45</v>
      </c>
      <c r="M34">
        <f ca="1">(B34-VLOOKUP(K34,INDIRECT("投手データ!B1:D"&amp;Prams!$B$1),3,FALSE)*2)</f>
        <v>52</v>
      </c>
      <c r="N34" t="str">
        <f ca="1">VLOOKUP(F34,INDIRECT("球種変換表!A$1:B$" &amp; Prams!$B$2),2,)</f>
        <v>カーブ</v>
      </c>
      <c r="O34">
        <f ca="1">VLOOKUP(N34,球種情報!A:B,2,FALSE)</f>
        <v>9</v>
      </c>
      <c r="P34">
        <f ca="1">VLOOKUP(K34,投手データ!B:AI,output!O34+6,FALSE)</f>
        <v>0</v>
      </c>
      <c r="R34">
        <f t="shared" ca="1" si="2"/>
        <v>1.0526315789473684E-2</v>
      </c>
      <c r="S34">
        <f t="shared" si="3"/>
        <v>0.74340277777777775</v>
      </c>
      <c r="T34">
        <f>Prams!B$5/(S34-Prams!B$6)</f>
        <v>90.503218565613608</v>
      </c>
      <c r="U34">
        <f t="shared" ca="1" si="4"/>
        <v>0.86006944444444444</v>
      </c>
      <c r="V34">
        <f ca="1">Prams!C$5/(U34-Prams!C$6)</f>
        <v>86.288397194576817</v>
      </c>
      <c r="W34">
        <f t="shared" ca="1" si="5"/>
        <v>0.90829891783765071</v>
      </c>
      <c r="X34" t="str">
        <f t="shared" ca="1" si="6"/>
        <v>×</v>
      </c>
    </row>
    <row r="35" spans="1:24" x14ac:dyDescent="0.4">
      <c r="A35" s="1" t="s">
        <v>1535</v>
      </c>
      <c r="B35" s="1">
        <v>146</v>
      </c>
      <c r="C35">
        <v>649.95001000000002</v>
      </c>
      <c r="D35">
        <v>607.5</v>
      </c>
      <c r="E35">
        <v>10.062519999999999</v>
      </c>
      <c r="F35" t="s">
        <v>345</v>
      </c>
      <c r="G35" s="10" t="s">
        <v>927</v>
      </c>
      <c r="H35">
        <v>101</v>
      </c>
      <c r="I35" t="s">
        <v>3</v>
      </c>
      <c r="J35">
        <f ca="1">VLOOKUP(G35,INDIRECT("球速変換!A$1:B$" &amp; Prams!$B$8),2,)</f>
        <v>115</v>
      </c>
      <c r="K35" t="str">
        <f ca="1">VLOOKUP(I35,INDIRECT("投手名変換!A$1:B$" &amp; Prams!$B$9),2,)</f>
        <v>パワプロ</v>
      </c>
      <c r="L35">
        <f t="shared" si="1"/>
        <v>45</v>
      </c>
      <c r="M35">
        <f ca="1">(B35-VLOOKUP(K35,INDIRECT("投手データ!B1:D"&amp;Prams!$B$1),3,FALSE)*2)</f>
        <v>52</v>
      </c>
      <c r="N35" t="str">
        <f ca="1">VLOOKUP(F35,INDIRECT("球種変換表!A$1:B$" &amp; Prams!$B$2),2,)</f>
        <v>カーブ</v>
      </c>
      <c r="O35">
        <f ca="1">VLOOKUP(N35,球種情報!A:B,2,FALSE)</f>
        <v>9</v>
      </c>
      <c r="P35">
        <f ca="1">VLOOKUP(K35,投手データ!B:AI,output!O35+6,FALSE)</f>
        <v>0</v>
      </c>
      <c r="R35">
        <f t="shared" ca="1" si="2"/>
        <v>8.6956521739130436E-3</v>
      </c>
      <c r="S35">
        <f t="shared" si="3"/>
        <v>0.74479166666666663</v>
      </c>
      <c r="T35">
        <f>Prams!B$5/(S35-Prams!B$6)</f>
        <v>90.319580223767034</v>
      </c>
      <c r="U35">
        <f t="shared" ca="1" si="4"/>
        <v>0.86145833333333333</v>
      </c>
      <c r="V35">
        <f ca="1">Prams!C$5/(U35-Prams!C$6)</f>
        <v>86.121449218160507</v>
      </c>
      <c r="W35">
        <f t="shared" ca="1" si="5"/>
        <v>0.74888216711443922</v>
      </c>
      <c r="X35" t="str">
        <f t="shared" ca="1" si="6"/>
        <v>×</v>
      </c>
    </row>
    <row r="36" spans="1:24" x14ac:dyDescent="0.4">
      <c r="A36" s="1" t="s">
        <v>1536</v>
      </c>
      <c r="B36" s="1">
        <v>147</v>
      </c>
      <c r="C36">
        <v>652.5</v>
      </c>
      <c r="D36">
        <v>610.5</v>
      </c>
      <c r="E36">
        <v>10.512</v>
      </c>
      <c r="F36" t="s">
        <v>345</v>
      </c>
      <c r="G36" s="10" t="s">
        <v>928</v>
      </c>
      <c r="H36">
        <v>101</v>
      </c>
      <c r="I36" t="s">
        <v>3</v>
      </c>
      <c r="J36">
        <f ca="1">VLOOKUP(G36,INDIRECT("球速変換!A$1:B$" &amp; Prams!$B$8),2,)</f>
        <v>113</v>
      </c>
      <c r="K36" t="str">
        <f ca="1">VLOOKUP(I36,INDIRECT("投手名変換!A$1:B$" &amp; Prams!$B$9),2,)</f>
        <v>パワプロ</v>
      </c>
      <c r="L36">
        <f t="shared" si="1"/>
        <v>46</v>
      </c>
      <c r="M36">
        <f ca="1">(B36-VLOOKUP(K36,INDIRECT("投手データ!B1:D"&amp;Prams!$B$1),3,FALSE)*2)</f>
        <v>53</v>
      </c>
      <c r="N36" t="str">
        <f ca="1">VLOOKUP(F36,INDIRECT("球種変換表!A$1:B$" &amp; Prams!$B$2),2,)</f>
        <v>カーブ</v>
      </c>
      <c r="O36">
        <f ca="1">VLOOKUP(N36,球種情報!A:B,2,FALSE)</f>
        <v>9</v>
      </c>
      <c r="P36">
        <f ca="1">VLOOKUP(K36,投手データ!B:AI,output!O36+6,FALSE)</f>
        <v>0</v>
      </c>
      <c r="R36">
        <f t="shared" ca="1" si="2"/>
        <v>8.8495575221238937E-3</v>
      </c>
      <c r="S36">
        <f t="shared" si="3"/>
        <v>0.75937500000000002</v>
      </c>
      <c r="T36">
        <f>Prams!B$5/(S36-Prams!B$6)</f>
        <v>88.43543253585095</v>
      </c>
      <c r="U36">
        <f t="shared" ca="1" si="4"/>
        <v>0.87604166666666672</v>
      </c>
      <c r="V36">
        <f ca="1">Prams!C$5/(U36-Prams!C$6)</f>
        <v>84.406721809472884</v>
      </c>
      <c r="W36">
        <f t="shared" ca="1" si="5"/>
        <v>0.74696213990683968</v>
      </c>
      <c r="X36" t="str">
        <f t="shared" ca="1" si="6"/>
        <v>×</v>
      </c>
    </row>
    <row r="37" spans="1:24" x14ac:dyDescent="0.4">
      <c r="A37" s="1" t="s">
        <v>1537</v>
      </c>
      <c r="B37" s="1">
        <v>146</v>
      </c>
      <c r="C37">
        <v>652.5</v>
      </c>
      <c r="D37">
        <v>600.5</v>
      </c>
      <c r="E37">
        <v>10.512</v>
      </c>
      <c r="F37" t="s">
        <v>345</v>
      </c>
      <c r="G37" s="10" t="s">
        <v>415</v>
      </c>
      <c r="H37">
        <v>101</v>
      </c>
      <c r="I37" t="s">
        <v>3</v>
      </c>
      <c r="J37">
        <f ca="1">VLOOKUP(G37,INDIRECT("球速変換!A$1:B$" &amp; Prams!$B$8),2,)</f>
        <v>113</v>
      </c>
      <c r="K37" t="str">
        <f ca="1">VLOOKUP(I37,INDIRECT("投手名変換!A$1:B$" &amp; Prams!$B$9),2,)</f>
        <v>パワプロ</v>
      </c>
      <c r="L37">
        <f t="shared" si="1"/>
        <v>45</v>
      </c>
      <c r="M37">
        <f ca="1">(B37-VLOOKUP(K37,INDIRECT("投手データ!B1:D"&amp;Prams!$B$1),3,FALSE)*2)</f>
        <v>52</v>
      </c>
      <c r="N37" t="str">
        <f ca="1">VLOOKUP(F37,INDIRECT("球種変換表!A$1:B$" &amp; Prams!$B$2),2,)</f>
        <v>カーブ</v>
      </c>
      <c r="O37">
        <f ca="1">VLOOKUP(N37,球種情報!A:B,2,FALSE)</f>
        <v>9</v>
      </c>
      <c r="P37">
        <f ca="1">VLOOKUP(K37,投手データ!B:AI,output!O37+6,FALSE)</f>
        <v>0</v>
      </c>
      <c r="R37">
        <f t="shared" ca="1" si="2"/>
        <v>8.8495575221238937E-3</v>
      </c>
      <c r="S37">
        <f t="shared" si="3"/>
        <v>0.74965277777777772</v>
      </c>
      <c r="T37">
        <f>Prams!B$5/(S37-Prams!B$6)</f>
        <v>89.682673361083474</v>
      </c>
      <c r="U37">
        <f t="shared" ca="1" si="4"/>
        <v>0.86631944444444442</v>
      </c>
      <c r="V37">
        <f ca="1">Prams!C$5/(U37-Prams!C$6)</f>
        <v>85.542184419188331</v>
      </c>
      <c r="W37">
        <f t="shared" ca="1" si="5"/>
        <v>0.75701048158573747</v>
      </c>
      <c r="X37" t="str">
        <f t="shared" ca="1" si="6"/>
        <v>×</v>
      </c>
    </row>
    <row r="38" spans="1:24" x14ac:dyDescent="0.4">
      <c r="A38" s="1" t="s">
        <v>1539</v>
      </c>
      <c r="B38" s="1">
        <v>147</v>
      </c>
      <c r="C38">
        <v>653.5</v>
      </c>
      <c r="D38">
        <v>612.5</v>
      </c>
      <c r="E38">
        <v>10.512</v>
      </c>
      <c r="F38" t="s">
        <v>345</v>
      </c>
      <c r="G38" s="10" t="s">
        <v>1538</v>
      </c>
      <c r="H38">
        <v>101</v>
      </c>
      <c r="I38" t="s">
        <v>3</v>
      </c>
      <c r="J38">
        <f ca="1">VLOOKUP(G38,INDIRECT("球速変換!A$1:B$" &amp; Prams!$B$8),2,)</f>
        <v>113</v>
      </c>
      <c r="K38" t="str">
        <f ca="1">VLOOKUP(I38,INDIRECT("投手名変換!A$1:B$" &amp; Prams!$B$9),2,)</f>
        <v>パワプロ</v>
      </c>
      <c r="L38">
        <f t="shared" si="1"/>
        <v>46</v>
      </c>
      <c r="M38">
        <f ca="1">(B38-VLOOKUP(K38,INDIRECT("投手データ!B1:D"&amp;Prams!$B$1),3,FALSE)*2)</f>
        <v>53</v>
      </c>
      <c r="N38" t="str">
        <f ca="1">VLOOKUP(F38,INDIRECT("球種変換表!A$1:B$" &amp; Prams!$B$2),2,)</f>
        <v>カーブ</v>
      </c>
      <c r="O38">
        <f ca="1">VLOOKUP(N38,球種情報!A:B,2,FALSE)</f>
        <v>9</v>
      </c>
      <c r="P38">
        <f ca="1">VLOOKUP(K38,投手データ!B:AI,output!O38+6,FALSE)</f>
        <v>0</v>
      </c>
      <c r="R38">
        <f t="shared" ca="1" si="2"/>
        <v>8.8495575221238937E-3</v>
      </c>
      <c r="S38">
        <f t="shared" si="3"/>
        <v>0.75798611111111103</v>
      </c>
      <c r="T38">
        <f>Prams!B$5/(S38-Prams!B$6)</f>
        <v>88.611481603873131</v>
      </c>
      <c r="U38">
        <f t="shared" ca="1" si="4"/>
        <v>0.87465277777777772</v>
      </c>
      <c r="V38">
        <f ca="1">Prams!C$5/(U38-Prams!C$6)</f>
        <v>84.567081720046048</v>
      </c>
      <c r="W38">
        <f t="shared" ca="1" si="5"/>
        <v>0.74838125415969958</v>
      </c>
      <c r="X38" t="str">
        <f t="shared" ca="1" si="6"/>
        <v>×</v>
      </c>
    </row>
    <row r="39" spans="1:24" x14ac:dyDescent="0.4">
      <c r="A39" s="1" t="s">
        <v>1540</v>
      </c>
      <c r="B39" s="1">
        <v>147</v>
      </c>
      <c r="C39">
        <v>644.02270999999996</v>
      </c>
      <c r="D39">
        <v>610</v>
      </c>
      <c r="E39">
        <v>11.02285</v>
      </c>
      <c r="F39" t="s">
        <v>345</v>
      </c>
      <c r="G39" s="10" t="s">
        <v>1538</v>
      </c>
      <c r="H39">
        <v>101</v>
      </c>
      <c r="I39" t="s">
        <v>3</v>
      </c>
      <c r="J39">
        <f ca="1">VLOOKUP(G39,INDIRECT("球速変換!A$1:B$" &amp; Prams!$B$8),2,)</f>
        <v>113</v>
      </c>
      <c r="K39" t="str">
        <f ca="1">VLOOKUP(I39,INDIRECT("投手名変換!A$1:B$" &amp; Prams!$B$9),2,)</f>
        <v>パワプロ</v>
      </c>
      <c r="L39">
        <f t="shared" si="1"/>
        <v>46</v>
      </c>
      <c r="M39">
        <f ca="1">(B39-VLOOKUP(K39,INDIRECT("投手データ!B1:D"&amp;Prams!$B$1),3,FALSE)*2)</f>
        <v>53</v>
      </c>
      <c r="N39" t="str">
        <f ca="1">VLOOKUP(F39,INDIRECT("球種変換表!A$1:B$" &amp; Prams!$B$2),2,)</f>
        <v>カーブ</v>
      </c>
      <c r="O39">
        <f ca="1">VLOOKUP(N39,球種情報!A:B,2,FALSE)</f>
        <v>9</v>
      </c>
      <c r="P39">
        <f ca="1">VLOOKUP(K39,投手データ!B:AI,output!O39+6,FALSE)</f>
        <v>0</v>
      </c>
      <c r="R39">
        <f t="shared" ca="1" si="2"/>
        <v>8.8495575221238937E-3</v>
      </c>
      <c r="S39">
        <f t="shared" si="3"/>
        <v>0.7597222222222223</v>
      </c>
      <c r="T39">
        <f>Prams!B$5/(S39-Prams!B$6)</f>
        <v>88.391529516426246</v>
      </c>
      <c r="U39">
        <f t="shared" ca="1" si="4"/>
        <v>0.87638888888888888</v>
      </c>
      <c r="V39">
        <f ca="1">Prams!C$5/(U39-Prams!C$6)</f>
        <v>84.366726812330356</v>
      </c>
      <c r="W39">
        <f t="shared" ca="1" si="5"/>
        <v>0.74660820187902965</v>
      </c>
      <c r="X39" t="str">
        <f t="shared" ca="1" si="6"/>
        <v>×</v>
      </c>
    </row>
    <row r="40" spans="1:24" x14ac:dyDescent="0.4">
      <c r="A40" s="1" t="s">
        <v>1541</v>
      </c>
      <c r="B40" s="1">
        <v>147</v>
      </c>
      <c r="C40">
        <v>652.54760999999996</v>
      </c>
      <c r="D40">
        <v>610.5</v>
      </c>
      <c r="E40">
        <v>10.55958</v>
      </c>
      <c r="F40" t="s">
        <v>1532</v>
      </c>
      <c r="G40" s="10" t="s">
        <v>929</v>
      </c>
      <c r="H40">
        <v>101</v>
      </c>
      <c r="I40" t="s">
        <v>3</v>
      </c>
      <c r="J40">
        <f ca="1">VLOOKUP(G40,INDIRECT("球速変換!A$1:B$" &amp; Prams!$B$8),2,)</f>
        <v>113</v>
      </c>
      <c r="K40" t="str">
        <f ca="1">VLOOKUP(I40,INDIRECT("投手名変換!A$1:B$" &amp; Prams!$B$9),2,)</f>
        <v>パワプロ</v>
      </c>
      <c r="L40">
        <f t="shared" si="1"/>
        <v>46</v>
      </c>
      <c r="M40">
        <f ca="1">(B40-VLOOKUP(K40,INDIRECT("投手データ!B1:D"&amp;Prams!$B$1),3,FALSE)*2)</f>
        <v>53</v>
      </c>
      <c r="N40" t="str">
        <f ca="1">VLOOKUP(F40,INDIRECT("球種変換表!A$1:B$" &amp; Prams!$B$2),2,)</f>
        <v>カーブ</v>
      </c>
      <c r="O40">
        <f ca="1">VLOOKUP(N40,球種情報!A:B,2,FALSE)</f>
        <v>9</v>
      </c>
      <c r="P40">
        <f ca="1">VLOOKUP(K40,投手データ!B:AI,output!O40+6,FALSE)</f>
        <v>0</v>
      </c>
      <c r="R40">
        <f t="shared" ca="1" si="2"/>
        <v>8.8495575221238937E-3</v>
      </c>
      <c r="S40">
        <f t="shared" si="3"/>
        <v>0.75937500000000002</v>
      </c>
      <c r="T40">
        <f>Prams!B$5/(S40-Prams!B$6)</f>
        <v>88.43543253585095</v>
      </c>
      <c r="U40">
        <f t="shared" ca="1" si="4"/>
        <v>0.87604166666666672</v>
      </c>
      <c r="V40">
        <f ca="1">Prams!C$5/(U40-Prams!C$6)</f>
        <v>84.406721809472884</v>
      </c>
      <c r="W40">
        <f t="shared" ca="1" si="5"/>
        <v>0.74696213990683968</v>
      </c>
      <c r="X40" t="str">
        <f t="shared" ca="1" si="6"/>
        <v>×</v>
      </c>
    </row>
    <row r="41" spans="1:24" x14ac:dyDescent="0.4">
      <c r="A41" s="1" t="s">
        <v>1542</v>
      </c>
      <c r="B41" s="1">
        <v>146</v>
      </c>
      <c r="C41">
        <v>654.5</v>
      </c>
      <c r="D41">
        <v>610.5</v>
      </c>
      <c r="E41">
        <v>10.512</v>
      </c>
      <c r="F41" t="s">
        <v>1532</v>
      </c>
      <c r="G41" s="10" t="s">
        <v>1530</v>
      </c>
      <c r="H41">
        <v>101</v>
      </c>
      <c r="I41" t="s">
        <v>3</v>
      </c>
      <c r="J41">
        <f ca="1">VLOOKUP(G41,INDIRECT("球速変換!A$1:B$" &amp; Prams!$B$8),2,)</f>
        <v>115</v>
      </c>
      <c r="K41" t="str">
        <f ca="1">VLOOKUP(I41,INDIRECT("投手名変換!A$1:B$" &amp; Prams!$B$9),2,)</f>
        <v>パワプロ</v>
      </c>
      <c r="L41">
        <f t="shared" si="1"/>
        <v>45</v>
      </c>
      <c r="M41">
        <f ca="1">(B41-VLOOKUP(K41,INDIRECT("投手データ!B1:D"&amp;Prams!$B$1),3,FALSE)*2)</f>
        <v>52</v>
      </c>
      <c r="N41" t="str">
        <f ca="1">VLOOKUP(F41,INDIRECT("球種変換表!A$1:B$" &amp; Prams!$B$2),2,)</f>
        <v>カーブ</v>
      </c>
      <c r="O41">
        <f ca="1">VLOOKUP(N41,球種情報!A:B,2,FALSE)</f>
        <v>9</v>
      </c>
      <c r="P41">
        <f ca="1">VLOOKUP(K41,投手データ!B:AI,output!O41+6,FALSE)</f>
        <v>0</v>
      </c>
      <c r="R41">
        <f t="shared" ca="1" si="2"/>
        <v>8.6956521739130436E-3</v>
      </c>
      <c r="S41">
        <f t="shared" si="3"/>
        <v>0.7427083333333333</v>
      </c>
      <c r="T41">
        <f>Prams!B$5/(S41-Prams!B$6)</f>
        <v>90.595318052485695</v>
      </c>
      <c r="U41">
        <f t="shared" ca="1" si="4"/>
        <v>0.859375</v>
      </c>
      <c r="V41">
        <f ca="1">Prams!C$5/(U41-Prams!C$6)</f>
        <v>86.372114142013899</v>
      </c>
      <c r="W41">
        <f t="shared" ca="1" si="5"/>
        <v>0.75106186210446868</v>
      </c>
      <c r="X41" t="str">
        <f t="shared" ca="1" si="6"/>
        <v>×</v>
      </c>
    </row>
    <row r="42" spans="1:24" x14ac:dyDescent="0.4">
      <c r="A42" s="1" t="s">
        <v>1544</v>
      </c>
      <c r="B42" s="1">
        <v>135</v>
      </c>
      <c r="C42">
        <v>629.04998999999998</v>
      </c>
      <c r="D42">
        <v>601.5</v>
      </c>
      <c r="E42">
        <v>10.06254</v>
      </c>
      <c r="F42" t="s">
        <v>6</v>
      </c>
      <c r="G42" s="10" t="s">
        <v>1543</v>
      </c>
      <c r="H42">
        <v>100</v>
      </c>
      <c r="I42" t="s">
        <v>3</v>
      </c>
      <c r="J42">
        <f ca="1">VLOOKUP(G42,INDIRECT("球速変換!A$1:B$" &amp; Prams!$B$8),2,)</f>
        <v>123</v>
      </c>
      <c r="K42" t="str">
        <f ca="1">VLOOKUP(I42,INDIRECT("投手名変換!A$1:B$" &amp; Prams!$B$9),2,)</f>
        <v>パワプロ</v>
      </c>
      <c r="L42">
        <f t="shared" ref="L42:L105" si="7">B42-H42</f>
        <v>35</v>
      </c>
      <c r="M42">
        <f ca="1">(B42-VLOOKUP(K42,INDIRECT("投手データ!B1:D"&amp;Prams!$B$1),3,FALSE)*2)</f>
        <v>41</v>
      </c>
      <c r="N42" t="str">
        <f ca="1">VLOOKUP(F42,INDIRECT("球種変換表!A$1:B$" &amp; Prams!$B$2),2,)</f>
        <v>フォーク</v>
      </c>
      <c r="O42">
        <f ca="1">VLOOKUP(N42,球種情報!A:B,2,FALSE)</f>
        <v>16</v>
      </c>
      <c r="P42">
        <f ca="1">VLOOKUP(K42,投手データ!B:AI,output!O42+6,FALSE)</f>
        <v>0</v>
      </c>
      <c r="R42">
        <f t="shared" ref="R42:R105" ca="1" si="8">1/J42</f>
        <v>8.130081300813009E-3</v>
      </c>
      <c r="S42">
        <f t="shared" ref="S42:S105" si="9">(L42-(D42-600)/24)*2/120</f>
        <v>0.58229166666666665</v>
      </c>
      <c r="T42">
        <f>Prams!B$5/(S42-Prams!B$6)</f>
        <v>118.43675665320329</v>
      </c>
      <c r="U42">
        <f t="shared" ref="U42:U105" ca="1" si="10">(M42-(D42-600)/24)*2/120</f>
        <v>0.68229166666666663</v>
      </c>
      <c r="V42">
        <f ca="1">Prams!C$5/(U42-Prams!C$6)</f>
        <v>114.76509444178026</v>
      </c>
      <c r="W42">
        <f t="shared" ref="W42:W105" ca="1" si="11">V42/J42</f>
        <v>0.93304954830715658</v>
      </c>
      <c r="X42" t="str">
        <f t="shared" ca="1" si="6"/>
        <v>×</v>
      </c>
    </row>
    <row r="43" spans="1:24" x14ac:dyDescent="0.4">
      <c r="A43" s="1" t="s">
        <v>1545</v>
      </c>
      <c r="B43" s="1">
        <v>134</v>
      </c>
      <c r="C43">
        <v>647.5</v>
      </c>
      <c r="D43">
        <v>612.5</v>
      </c>
      <c r="E43">
        <v>10.512</v>
      </c>
      <c r="F43" t="s">
        <v>6</v>
      </c>
      <c r="G43" s="10" t="s">
        <v>419</v>
      </c>
      <c r="H43">
        <v>98</v>
      </c>
      <c r="I43" t="s">
        <v>3</v>
      </c>
      <c r="J43">
        <f ca="1">VLOOKUP(G43,INDIRECT("球速変換!A$1:B$" &amp; Prams!$B$8),2,)</f>
        <v>122</v>
      </c>
      <c r="K43" t="str">
        <f ca="1">VLOOKUP(I43,INDIRECT("投手名変換!A$1:B$" &amp; Prams!$B$9),2,)</f>
        <v>パワプロ</v>
      </c>
      <c r="L43">
        <f t="shared" si="7"/>
        <v>36</v>
      </c>
      <c r="M43">
        <f ca="1">(B43-VLOOKUP(K43,INDIRECT("投手データ!B1:D"&amp;Prams!$B$1),3,FALSE)*2)</f>
        <v>40</v>
      </c>
      <c r="N43" t="str">
        <f ca="1">VLOOKUP(F43,INDIRECT("球種変換表!A$1:B$" &amp; Prams!$B$2),2,)</f>
        <v>フォーク</v>
      </c>
      <c r="O43">
        <f ca="1">VLOOKUP(N43,球種情報!A:B,2,FALSE)</f>
        <v>16</v>
      </c>
      <c r="P43">
        <f ca="1">VLOOKUP(K43,投手データ!B:AI,output!O43+6,FALSE)</f>
        <v>0</v>
      </c>
      <c r="R43">
        <f t="shared" ca="1" si="8"/>
        <v>8.1967213114754103E-3</v>
      </c>
      <c r="S43">
        <f t="shared" si="9"/>
        <v>0.5913194444444444</v>
      </c>
      <c r="T43">
        <f>Prams!B$5/(S43-Prams!B$6)</f>
        <v>116.42323204318738</v>
      </c>
      <c r="U43">
        <f t="shared" ca="1" si="10"/>
        <v>0.65798611111111105</v>
      </c>
      <c r="V43">
        <f ca="1">Prams!C$5/(U43-Prams!C$6)</f>
        <v>120.18792627673767</v>
      </c>
      <c r="W43">
        <f t="shared" ca="1" si="11"/>
        <v>0.9851469366945711</v>
      </c>
      <c r="X43" t="str">
        <f t="shared" ca="1" si="6"/>
        <v>〇</v>
      </c>
    </row>
    <row r="44" spans="1:24" x14ac:dyDescent="0.4">
      <c r="A44" s="1" t="s">
        <v>1546</v>
      </c>
      <c r="B44" s="1">
        <v>134</v>
      </c>
      <c r="C44">
        <v>645.5</v>
      </c>
      <c r="D44">
        <v>614.5</v>
      </c>
      <c r="E44">
        <v>10.512</v>
      </c>
      <c r="F44" t="s">
        <v>6</v>
      </c>
      <c r="G44" s="10" t="s">
        <v>930</v>
      </c>
      <c r="H44">
        <v>98</v>
      </c>
      <c r="I44" t="s">
        <v>3</v>
      </c>
      <c r="J44">
        <f ca="1">VLOOKUP(G44,INDIRECT("球速変換!A$1:B$" &amp; Prams!$B$8),2,)</f>
        <v>122</v>
      </c>
      <c r="K44" t="str">
        <f ca="1">VLOOKUP(I44,INDIRECT("投手名変換!A$1:B$" &amp; Prams!$B$9),2,)</f>
        <v>パワプロ</v>
      </c>
      <c r="L44">
        <f t="shared" si="7"/>
        <v>36</v>
      </c>
      <c r="M44">
        <f ca="1">(B44-VLOOKUP(K44,INDIRECT("投手データ!B1:D"&amp;Prams!$B$1),3,FALSE)*2)</f>
        <v>40</v>
      </c>
      <c r="N44" t="str">
        <f ca="1">VLOOKUP(F44,INDIRECT("球種変換表!A$1:B$" &amp; Prams!$B$2),2,)</f>
        <v>フォーク</v>
      </c>
      <c r="O44">
        <f ca="1">VLOOKUP(N44,球種情報!A:B,2,FALSE)</f>
        <v>16</v>
      </c>
      <c r="P44">
        <f ca="1">VLOOKUP(K44,投手データ!B:AI,output!O44+6,FALSE)</f>
        <v>0</v>
      </c>
      <c r="R44">
        <f t="shared" ca="1" si="8"/>
        <v>8.1967213114754103E-3</v>
      </c>
      <c r="S44">
        <f t="shared" si="9"/>
        <v>0.58993055555555562</v>
      </c>
      <c r="T44">
        <f>Prams!B$5/(S44-Prams!B$6)</f>
        <v>116.72853718787204</v>
      </c>
      <c r="U44">
        <f t="shared" ca="1" si="10"/>
        <v>0.65659722222222228</v>
      </c>
      <c r="V44">
        <f ca="1">Prams!C$5/(U44-Prams!C$6)</f>
        <v>120.5133231174091</v>
      </c>
      <c r="W44">
        <f t="shared" ca="1" si="11"/>
        <v>0.98781412391318935</v>
      </c>
      <c r="X44" t="str">
        <f t="shared" ca="1" si="6"/>
        <v>〇</v>
      </c>
    </row>
    <row r="45" spans="1:24" x14ac:dyDescent="0.4">
      <c r="A45" s="1" t="s">
        <v>1547</v>
      </c>
      <c r="B45" s="1">
        <v>133</v>
      </c>
      <c r="C45">
        <v>642.5</v>
      </c>
      <c r="D45">
        <v>601</v>
      </c>
      <c r="E45">
        <v>10.547610000000001</v>
      </c>
      <c r="F45" t="s">
        <v>6</v>
      </c>
      <c r="G45" s="10" t="s">
        <v>412</v>
      </c>
      <c r="H45">
        <v>98</v>
      </c>
      <c r="I45" t="s">
        <v>3</v>
      </c>
      <c r="J45">
        <f ca="1">VLOOKUP(G45,INDIRECT("球速変換!A$1:B$" &amp; Prams!$B$8),2,)</f>
        <v>128</v>
      </c>
      <c r="K45" t="str">
        <f ca="1">VLOOKUP(I45,INDIRECT("投手名変換!A$1:B$" &amp; Prams!$B$9),2,)</f>
        <v>パワプロ</v>
      </c>
      <c r="L45">
        <f t="shared" si="7"/>
        <v>35</v>
      </c>
      <c r="M45">
        <f ca="1">(B45-VLOOKUP(K45,INDIRECT("投手データ!B1:D"&amp;Prams!$B$1),3,FALSE)*2)</f>
        <v>39</v>
      </c>
      <c r="N45" t="str">
        <f ca="1">VLOOKUP(F45,INDIRECT("球種変換表!A$1:B$" &amp; Prams!$B$2),2,)</f>
        <v>フォーク</v>
      </c>
      <c r="O45">
        <f ca="1">VLOOKUP(N45,球種情報!A:B,2,FALSE)</f>
        <v>16</v>
      </c>
      <c r="P45">
        <f ca="1">VLOOKUP(K45,投手データ!B:AI,output!O45+6,FALSE)</f>
        <v>0</v>
      </c>
      <c r="R45">
        <f t="shared" ca="1" si="8"/>
        <v>7.8125E-3</v>
      </c>
      <c r="S45">
        <f t="shared" si="9"/>
        <v>0.58263888888888893</v>
      </c>
      <c r="T45">
        <f>Prams!B$5/(S45-Prams!B$6)</f>
        <v>118.35802639835781</v>
      </c>
      <c r="U45">
        <f t="shared" ca="1" si="10"/>
        <v>0.64930555555555558</v>
      </c>
      <c r="V45">
        <f ca="1">Prams!C$5/(U45-Prams!C$6)</f>
        <v>122.2509804783196</v>
      </c>
      <c r="W45">
        <f t="shared" ca="1" si="11"/>
        <v>0.95508578498687191</v>
      </c>
      <c r="X45" t="str">
        <f t="shared" ca="1" si="6"/>
        <v>×</v>
      </c>
    </row>
    <row r="46" spans="1:24" x14ac:dyDescent="0.4">
      <c r="A46" s="1" t="s">
        <v>1548</v>
      </c>
      <c r="B46" s="1">
        <v>134</v>
      </c>
      <c r="C46">
        <v>646.5</v>
      </c>
      <c r="D46">
        <v>617.5</v>
      </c>
      <c r="E46">
        <v>11.510960000000001</v>
      </c>
      <c r="F46" t="s">
        <v>6</v>
      </c>
      <c r="G46" s="10" t="s">
        <v>412</v>
      </c>
      <c r="H46">
        <v>98</v>
      </c>
      <c r="I46" t="s">
        <v>3</v>
      </c>
      <c r="J46">
        <f ca="1">VLOOKUP(G46,INDIRECT("球速変換!A$1:B$" &amp; Prams!$B$8),2,)</f>
        <v>128</v>
      </c>
      <c r="K46" t="str">
        <f ca="1">VLOOKUP(I46,INDIRECT("投手名変換!A$1:B$" &amp; Prams!$B$9),2,)</f>
        <v>パワプロ</v>
      </c>
      <c r="L46">
        <f t="shared" si="7"/>
        <v>36</v>
      </c>
      <c r="M46">
        <f ca="1">(B46-VLOOKUP(K46,INDIRECT("投手データ!B1:D"&amp;Prams!$B$1),3,FALSE)*2)</f>
        <v>40</v>
      </c>
      <c r="N46" t="str">
        <f ca="1">VLOOKUP(F46,INDIRECT("球種変換表!A$1:B$" &amp; Prams!$B$2),2,)</f>
        <v>フォーク</v>
      </c>
      <c r="O46">
        <f ca="1">VLOOKUP(N46,球種情報!A:B,2,FALSE)</f>
        <v>16</v>
      </c>
      <c r="P46">
        <f ca="1">VLOOKUP(K46,投手データ!B:AI,output!O46+6,FALSE)</f>
        <v>0</v>
      </c>
      <c r="R46">
        <f t="shared" ca="1" si="8"/>
        <v>7.8125E-3</v>
      </c>
      <c r="S46">
        <f t="shared" si="9"/>
        <v>0.5878472222222223</v>
      </c>
      <c r="T46">
        <f>Prams!B$5/(S46-Prams!B$6)</f>
        <v>117.18950910134426</v>
      </c>
      <c r="U46">
        <f t="shared" ca="1" si="10"/>
        <v>0.65451388888888895</v>
      </c>
      <c r="V46">
        <f ca="1">Prams!C$5/(U46-Prams!C$6)</f>
        <v>121.00473552294636</v>
      </c>
      <c r="W46">
        <f t="shared" ca="1" si="11"/>
        <v>0.94534949627301845</v>
      </c>
      <c r="X46" t="str">
        <f t="shared" ca="1" si="6"/>
        <v>×</v>
      </c>
    </row>
    <row r="47" spans="1:24" x14ac:dyDescent="0.4">
      <c r="A47" s="1" t="s">
        <v>1549</v>
      </c>
      <c r="B47" s="1">
        <v>134</v>
      </c>
      <c r="C47">
        <v>642.45239000000004</v>
      </c>
      <c r="D47">
        <v>617.5</v>
      </c>
      <c r="E47">
        <v>10.55955</v>
      </c>
      <c r="F47" t="s">
        <v>6</v>
      </c>
      <c r="G47" s="10" t="s">
        <v>1543</v>
      </c>
      <c r="H47">
        <v>98</v>
      </c>
      <c r="I47" t="s">
        <v>3</v>
      </c>
      <c r="J47">
        <f ca="1">VLOOKUP(G47,INDIRECT("球速変換!A$1:B$" &amp; Prams!$B$8),2,)</f>
        <v>123</v>
      </c>
      <c r="K47" t="str">
        <f ca="1">VLOOKUP(I47,INDIRECT("投手名変換!A$1:B$" &amp; Prams!$B$9),2,)</f>
        <v>パワプロ</v>
      </c>
      <c r="L47">
        <f t="shared" si="7"/>
        <v>36</v>
      </c>
      <c r="M47">
        <f ca="1">(B47-VLOOKUP(K47,INDIRECT("投手データ!B1:D"&amp;Prams!$B$1),3,FALSE)*2)</f>
        <v>40</v>
      </c>
      <c r="N47" t="str">
        <f ca="1">VLOOKUP(F47,INDIRECT("球種変換表!A$1:B$" &amp; Prams!$B$2),2,)</f>
        <v>フォーク</v>
      </c>
      <c r="O47">
        <f ca="1">VLOOKUP(N47,球種情報!A:B,2,FALSE)</f>
        <v>16</v>
      </c>
      <c r="P47">
        <f ca="1">VLOOKUP(K47,投手データ!B:AI,output!O47+6,FALSE)</f>
        <v>0</v>
      </c>
      <c r="R47">
        <f t="shared" ca="1" si="8"/>
        <v>8.130081300813009E-3</v>
      </c>
      <c r="S47">
        <f t="shared" si="9"/>
        <v>0.5878472222222223</v>
      </c>
      <c r="T47">
        <f>Prams!B$5/(S47-Prams!B$6)</f>
        <v>117.18950910134426</v>
      </c>
      <c r="U47">
        <f t="shared" ca="1" si="10"/>
        <v>0.65451388888888895</v>
      </c>
      <c r="V47">
        <f ca="1">Prams!C$5/(U47-Prams!C$6)</f>
        <v>121.00473552294636</v>
      </c>
      <c r="W47">
        <f t="shared" ca="1" si="11"/>
        <v>0.98377833758492972</v>
      </c>
      <c r="X47" t="str">
        <f t="shared" ca="1" si="6"/>
        <v>〇</v>
      </c>
    </row>
    <row r="48" spans="1:24" x14ac:dyDescent="0.4">
      <c r="A48" s="1" t="s">
        <v>1550</v>
      </c>
      <c r="B48" s="1">
        <v>133</v>
      </c>
      <c r="C48">
        <v>636.5</v>
      </c>
      <c r="D48">
        <v>601.5</v>
      </c>
      <c r="E48">
        <v>10.512</v>
      </c>
      <c r="F48" t="s">
        <v>6</v>
      </c>
      <c r="G48" s="10" t="s">
        <v>412</v>
      </c>
      <c r="H48">
        <v>98</v>
      </c>
      <c r="I48" t="s">
        <v>3</v>
      </c>
      <c r="J48">
        <f ca="1">VLOOKUP(G48,INDIRECT("球速変換!A$1:B$" &amp; Prams!$B$8),2,)</f>
        <v>128</v>
      </c>
      <c r="K48" t="str">
        <f ca="1">VLOOKUP(I48,INDIRECT("投手名変換!A$1:B$" &amp; Prams!$B$9),2,)</f>
        <v>パワプロ</v>
      </c>
      <c r="L48">
        <f t="shared" si="7"/>
        <v>35</v>
      </c>
      <c r="M48">
        <f ca="1">(B48-VLOOKUP(K48,INDIRECT("投手データ!B1:D"&amp;Prams!$B$1),3,FALSE)*2)</f>
        <v>39</v>
      </c>
      <c r="N48" t="str">
        <f ca="1">VLOOKUP(F48,INDIRECT("球種変換表!A$1:B$" &amp; Prams!$B$2),2,)</f>
        <v>フォーク</v>
      </c>
      <c r="O48">
        <f ca="1">VLOOKUP(N48,球種情報!A:B,2,FALSE)</f>
        <v>16</v>
      </c>
      <c r="P48">
        <f ca="1">VLOOKUP(K48,投手データ!B:AI,output!O48+6,FALSE)</f>
        <v>0</v>
      </c>
      <c r="R48">
        <f t="shared" ca="1" si="8"/>
        <v>7.8125E-3</v>
      </c>
      <c r="S48">
        <f t="shared" si="9"/>
        <v>0.58229166666666665</v>
      </c>
      <c r="T48">
        <f>Prams!B$5/(S48-Prams!B$6)</f>
        <v>118.43675665320329</v>
      </c>
      <c r="U48">
        <f t="shared" ca="1" si="10"/>
        <v>0.6489583333333333</v>
      </c>
      <c r="V48">
        <f ca="1">Prams!C$5/(U48-Prams!C$6)</f>
        <v>122.33497683162112</v>
      </c>
      <c r="W48">
        <f t="shared" ca="1" si="11"/>
        <v>0.95574200649704</v>
      </c>
      <c r="X48" t="str">
        <f t="shared" ca="1" si="6"/>
        <v>×</v>
      </c>
    </row>
    <row r="49" spans="1:24" x14ac:dyDescent="0.4">
      <c r="A49" s="1" t="s">
        <v>1552</v>
      </c>
      <c r="B49" s="1">
        <v>133</v>
      </c>
      <c r="C49">
        <v>634.5</v>
      </c>
      <c r="D49">
        <v>606</v>
      </c>
      <c r="E49">
        <v>10.547610000000001</v>
      </c>
      <c r="F49" t="s">
        <v>6</v>
      </c>
      <c r="G49" s="10" t="s">
        <v>1551</v>
      </c>
      <c r="H49">
        <v>98</v>
      </c>
      <c r="I49" t="s">
        <v>3</v>
      </c>
      <c r="J49">
        <f ca="1">VLOOKUP(G49,INDIRECT("球速変換!A$1:B$" &amp; Prams!$B$8),2,)</f>
        <v>124</v>
      </c>
      <c r="K49" t="str">
        <f ca="1">VLOOKUP(I49,INDIRECT("投手名変換!A$1:B$" &amp; Prams!$B$9),2,)</f>
        <v>パワプロ</v>
      </c>
      <c r="L49">
        <f t="shared" si="7"/>
        <v>35</v>
      </c>
      <c r="M49">
        <f ca="1">(B49-VLOOKUP(K49,INDIRECT("投手データ!B1:D"&amp;Prams!$B$1),3,FALSE)*2)</f>
        <v>39</v>
      </c>
      <c r="N49" t="str">
        <f ca="1">VLOOKUP(F49,INDIRECT("球種変換表!A$1:B$" &amp; Prams!$B$2),2,)</f>
        <v>フォーク</v>
      </c>
      <c r="O49">
        <f ca="1">VLOOKUP(N49,球種情報!A:B,2,FALSE)</f>
        <v>16</v>
      </c>
      <c r="P49">
        <f ca="1">VLOOKUP(K49,投手データ!B:AI,output!O49+6,FALSE)</f>
        <v>0</v>
      </c>
      <c r="R49">
        <f t="shared" ca="1" si="8"/>
        <v>8.0645161290322578E-3</v>
      </c>
      <c r="S49">
        <f t="shared" si="9"/>
        <v>0.57916666666666672</v>
      </c>
      <c r="T49">
        <f>Prams!B$5/(S49-Prams!B$6)</f>
        <v>119.15007066683798</v>
      </c>
      <c r="U49">
        <f t="shared" ca="1" si="10"/>
        <v>0.64583333333333337</v>
      </c>
      <c r="V49">
        <f ca="1">Prams!C$5/(U49-Prams!C$6)</f>
        <v>123.09617043870712</v>
      </c>
      <c r="W49">
        <f t="shared" ca="1" si="11"/>
        <v>0.99271105192505738</v>
      </c>
      <c r="X49" t="str">
        <f t="shared" ca="1" si="6"/>
        <v>〇</v>
      </c>
    </row>
    <row r="50" spans="1:24" x14ac:dyDescent="0.4">
      <c r="A50" s="1" t="s">
        <v>1554</v>
      </c>
      <c r="B50" s="1">
        <v>134</v>
      </c>
      <c r="C50">
        <v>635</v>
      </c>
      <c r="D50">
        <v>610.5</v>
      </c>
      <c r="E50">
        <v>11.01146</v>
      </c>
      <c r="F50" t="s">
        <v>6</v>
      </c>
      <c r="G50" s="10" t="s">
        <v>1553</v>
      </c>
      <c r="H50">
        <v>98</v>
      </c>
      <c r="I50" t="s">
        <v>3</v>
      </c>
      <c r="J50">
        <f ca="1">VLOOKUP(G50,INDIRECT("球速変換!A$1:B$" &amp; Prams!$B$8),2,)</f>
        <v>121</v>
      </c>
      <c r="K50" t="str">
        <f ca="1">VLOOKUP(I50,INDIRECT("投手名変換!A$1:B$" &amp; Prams!$B$9),2,)</f>
        <v>パワプロ</v>
      </c>
      <c r="L50">
        <f t="shared" si="7"/>
        <v>36</v>
      </c>
      <c r="M50">
        <f ca="1">(B50-VLOOKUP(K50,INDIRECT("投手データ!B1:D"&amp;Prams!$B$1),3,FALSE)*2)</f>
        <v>40</v>
      </c>
      <c r="N50" t="str">
        <f ca="1">VLOOKUP(F50,INDIRECT("球種変換表!A$1:B$" &amp; Prams!$B$2),2,)</f>
        <v>フォーク</v>
      </c>
      <c r="O50">
        <f ca="1">VLOOKUP(N50,球種情報!A:B,2,FALSE)</f>
        <v>16</v>
      </c>
      <c r="P50">
        <f ca="1">VLOOKUP(K50,投手データ!B:AI,output!O50+6,FALSE)</f>
        <v>0</v>
      </c>
      <c r="R50">
        <f t="shared" ca="1" si="8"/>
        <v>8.2644628099173556E-3</v>
      </c>
      <c r="S50">
        <f t="shared" si="9"/>
        <v>0.59270833333333328</v>
      </c>
      <c r="T50">
        <f>Prams!B$5/(S50-Prams!B$6)</f>
        <v>116.11951979213951</v>
      </c>
      <c r="U50">
        <f t="shared" ca="1" si="10"/>
        <v>0.65937500000000004</v>
      </c>
      <c r="V50">
        <f ca="1">Prams!C$5/(U50-Prams!C$6)</f>
        <v>119.86428190586979</v>
      </c>
      <c r="W50">
        <f t="shared" ca="1" si="11"/>
        <v>0.99061390004851069</v>
      </c>
      <c r="X50" t="str">
        <f t="shared" ca="1" si="6"/>
        <v>〇</v>
      </c>
    </row>
    <row r="51" spans="1:24" x14ac:dyDescent="0.4">
      <c r="A51" s="1" t="s">
        <v>1555</v>
      </c>
      <c r="B51" s="1">
        <v>134</v>
      </c>
      <c r="C51">
        <v>638</v>
      </c>
      <c r="D51">
        <v>611.5</v>
      </c>
      <c r="E51">
        <v>11.01146</v>
      </c>
      <c r="F51" t="s">
        <v>6</v>
      </c>
      <c r="G51" s="10" t="s">
        <v>410</v>
      </c>
      <c r="H51">
        <v>98</v>
      </c>
      <c r="I51" t="s">
        <v>3</v>
      </c>
      <c r="J51">
        <f ca="1">VLOOKUP(G51,INDIRECT("球速変換!A$1:B$" &amp; Prams!$B$8),2,)</f>
        <v>127</v>
      </c>
      <c r="K51" t="str">
        <f ca="1">VLOOKUP(I51,INDIRECT("投手名変換!A$1:B$" &amp; Prams!$B$9),2,)</f>
        <v>パワプロ</v>
      </c>
      <c r="L51">
        <f t="shared" si="7"/>
        <v>36</v>
      </c>
      <c r="M51">
        <f ca="1">(B51-VLOOKUP(K51,INDIRECT("投手データ!B1:D"&amp;Prams!$B$1),3,FALSE)*2)</f>
        <v>40</v>
      </c>
      <c r="N51" t="str">
        <f ca="1">VLOOKUP(F51,INDIRECT("球種変換表!A$1:B$" &amp; Prams!$B$2),2,)</f>
        <v>フォーク</v>
      </c>
      <c r="O51">
        <f ca="1">VLOOKUP(N51,球種情報!A:B,2,FALSE)</f>
        <v>16</v>
      </c>
      <c r="P51">
        <f ca="1">VLOOKUP(K51,投手データ!B:AI,output!O51+6,FALSE)</f>
        <v>0</v>
      </c>
      <c r="R51">
        <f t="shared" ca="1" si="8"/>
        <v>7.874015748031496E-3</v>
      </c>
      <c r="S51">
        <f t="shared" si="9"/>
        <v>0.59201388888888895</v>
      </c>
      <c r="T51">
        <f>Prams!B$5/(S51-Prams!B$6)</f>
        <v>116.27117758610781</v>
      </c>
      <c r="U51">
        <f t="shared" ca="1" si="10"/>
        <v>0.6586805555555556</v>
      </c>
      <c r="V51">
        <f ca="1">Prams!C$5/(U51-Prams!C$6)</f>
        <v>120.02588591859957</v>
      </c>
      <c r="W51">
        <f t="shared" ca="1" si="11"/>
        <v>0.94508571589448476</v>
      </c>
      <c r="X51" t="str">
        <f t="shared" ca="1" si="6"/>
        <v>×</v>
      </c>
    </row>
    <row r="52" spans="1:24" x14ac:dyDescent="0.4">
      <c r="A52" s="1" t="s">
        <v>1557</v>
      </c>
      <c r="B52" s="1">
        <v>138</v>
      </c>
      <c r="C52">
        <v>628.52380000000005</v>
      </c>
      <c r="D52">
        <v>602</v>
      </c>
      <c r="E52">
        <v>10.52392</v>
      </c>
      <c r="F52" t="s">
        <v>8</v>
      </c>
      <c r="G52" s="10" t="s">
        <v>1556</v>
      </c>
      <c r="H52">
        <v>101</v>
      </c>
      <c r="I52" t="s">
        <v>3</v>
      </c>
      <c r="J52">
        <f ca="1">VLOOKUP(G52,INDIRECT("球速変換!A$1:B$" &amp; Prams!$B$8),2,)</f>
        <v>119</v>
      </c>
      <c r="K52" t="str">
        <f ca="1">VLOOKUP(I52,INDIRECT("投手名変換!A$1:B$" &amp; Prams!$B$9),2,)</f>
        <v>パワプロ</v>
      </c>
      <c r="L52">
        <f t="shared" si="7"/>
        <v>37</v>
      </c>
      <c r="M52">
        <f ca="1">(B52-VLOOKUP(K52,INDIRECT("投手データ!B1:D"&amp;Prams!$B$1),3,FALSE)*2)</f>
        <v>44</v>
      </c>
      <c r="N52" t="str">
        <f ca="1">VLOOKUP(F52,INDIRECT("球種変換表!A$1:B$" &amp; Prams!$B$2),2,)</f>
        <v>シンカー</v>
      </c>
      <c r="O52">
        <f ca="1">VLOOKUP(N52,球種情報!A:B,2,FALSE)</f>
        <v>22</v>
      </c>
      <c r="P52">
        <f ca="1">VLOOKUP(K52,投手データ!B:AI,output!O52+6,FALSE)</f>
        <v>0</v>
      </c>
      <c r="R52">
        <f t="shared" ca="1" si="8"/>
        <v>8.4033613445378148E-3</v>
      </c>
      <c r="S52">
        <f t="shared" si="9"/>
        <v>0.6152777777777777</v>
      </c>
      <c r="T52">
        <f>Prams!B$5/(S52-Prams!B$6)</f>
        <v>111.39725314326903</v>
      </c>
      <c r="U52">
        <f t="shared" ca="1" si="10"/>
        <v>0.7319444444444444</v>
      </c>
      <c r="V52">
        <f ca="1">Prams!C$5/(U52-Prams!C$6)</f>
        <v>105.07960189609264</v>
      </c>
      <c r="W52">
        <f t="shared" ca="1" si="11"/>
        <v>0.88302186467304744</v>
      </c>
      <c r="X52" t="str">
        <f t="shared" ca="1" si="6"/>
        <v>×</v>
      </c>
    </row>
    <row r="53" spans="1:24" x14ac:dyDescent="0.4">
      <c r="A53" s="1" t="s">
        <v>1558</v>
      </c>
      <c r="B53" s="1">
        <v>138</v>
      </c>
      <c r="C53">
        <v>626.5</v>
      </c>
      <c r="D53">
        <v>602</v>
      </c>
      <c r="E53">
        <v>10.547610000000001</v>
      </c>
      <c r="F53" t="s">
        <v>8</v>
      </c>
      <c r="G53" s="10" t="s">
        <v>1556</v>
      </c>
      <c r="H53">
        <v>101</v>
      </c>
      <c r="I53" t="s">
        <v>3</v>
      </c>
      <c r="J53">
        <f ca="1">VLOOKUP(G53,INDIRECT("球速変換!A$1:B$" &amp; Prams!$B$8),2,)</f>
        <v>119</v>
      </c>
      <c r="K53" t="str">
        <f ca="1">VLOOKUP(I53,INDIRECT("投手名変換!A$1:B$" &amp; Prams!$B$9),2,)</f>
        <v>パワプロ</v>
      </c>
      <c r="L53">
        <f t="shared" si="7"/>
        <v>37</v>
      </c>
      <c r="M53">
        <f ca="1">(B53-VLOOKUP(K53,INDIRECT("投手データ!B1:D"&amp;Prams!$B$1),3,FALSE)*2)</f>
        <v>44</v>
      </c>
      <c r="N53" t="str">
        <f ca="1">VLOOKUP(F53,INDIRECT("球種変換表!A$1:B$" &amp; Prams!$B$2),2,)</f>
        <v>シンカー</v>
      </c>
      <c r="O53">
        <f ca="1">VLOOKUP(N53,球種情報!A:B,2,FALSE)</f>
        <v>22</v>
      </c>
      <c r="P53">
        <f ca="1">VLOOKUP(K53,投手データ!B:AI,output!O53+6,FALSE)</f>
        <v>0</v>
      </c>
      <c r="R53">
        <f t="shared" ca="1" si="8"/>
        <v>8.4033613445378148E-3</v>
      </c>
      <c r="S53">
        <f t="shared" si="9"/>
        <v>0.6152777777777777</v>
      </c>
      <c r="T53">
        <f>Prams!B$5/(S53-Prams!B$6)</f>
        <v>111.39725314326903</v>
      </c>
      <c r="U53">
        <f t="shared" ca="1" si="10"/>
        <v>0.7319444444444444</v>
      </c>
      <c r="V53">
        <f ca="1">Prams!C$5/(U53-Prams!C$6)</f>
        <v>105.07960189609264</v>
      </c>
      <c r="W53">
        <f t="shared" ca="1" si="11"/>
        <v>0.88302186467304744</v>
      </c>
      <c r="X53" t="str">
        <f t="shared" ca="1" si="6"/>
        <v>×</v>
      </c>
    </row>
    <row r="54" spans="1:24" x14ac:dyDescent="0.4">
      <c r="A54" s="1" t="s">
        <v>1559</v>
      </c>
      <c r="B54" s="1">
        <v>138</v>
      </c>
      <c r="C54">
        <v>622</v>
      </c>
      <c r="D54">
        <v>606.5</v>
      </c>
      <c r="E54">
        <v>11.01146</v>
      </c>
      <c r="F54" t="s">
        <v>8</v>
      </c>
      <c r="G54" s="10" t="s">
        <v>442</v>
      </c>
      <c r="H54">
        <v>101</v>
      </c>
      <c r="I54" t="s">
        <v>3</v>
      </c>
      <c r="J54">
        <f ca="1">VLOOKUP(G54,INDIRECT("球速変換!A$1:B$" &amp; Prams!$B$8),2,)</f>
        <v>128</v>
      </c>
      <c r="K54" t="str">
        <f ca="1">VLOOKUP(I54,INDIRECT("投手名変換!A$1:B$" &amp; Prams!$B$9),2,)</f>
        <v>パワプロ</v>
      </c>
      <c r="L54">
        <f t="shared" si="7"/>
        <v>37</v>
      </c>
      <c r="M54">
        <f ca="1">(B54-VLOOKUP(K54,INDIRECT("投手データ!B1:D"&amp;Prams!$B$1),3,FALSE)*2)</f>
        <v>44</v>
      </c>
      <c r="N54" t="str">
        <f ca="1">VLOOKUP(F54,INDIRECT("球種変換表!A$1:B$" &amp; Prams!$B$2),2,)</f>
        <v>シンカー</v>
      </c>
      <c r="O54">
        <f ca="1">VLOOKUP(N54,球種情報!A:B,2,FALSE)</f>
        <v>22</v>
      </c>
      <c r="P54">
        <f ca="1">VLOOKUP(K54,投手データ!B:AI,output!O54+6,FALSE)</f>
        <v>0</v>
      </c>
      <c r="R54">
        <f t="shared" ca="1" si="8"/>
        <v>7.8125E-3</v>
      </c>
      <c r="S54">
        <f t="shared" si="9"/>
        <v>0.61215277777777777</v>
      </c>
      <c r="T54">
        <f>Prams!B$5/(S54-Prams!B$6)</f>
        <v>112.02806706700157</v>
      </c>
      <c r="U54">
        <f t="shared" ca="1" si="10"/>
        <v>0.72881944444444435</v>
      </c>
      <c r="V54">
        <f ca="1">Prams!C$5/(U54-Prams!C$6)</f>
        <v>105.64071407211922</v>
      </c>
      <c r="W54">
        <f t="shared" ca="1" si="11"/>
        <v>0.82531807868843143</v>
      </c>
      <c r="X54" t="str">
        <f t="shared" ca="1" si="6"/>
        <v>×</v>
      </c>
    </row>
    <row r="55" spans="1:24" x14ac:dyDescent="0.4">
      <c r="A55" s="1" t="s">
        <v>1561</v>
      </c>
      <c r="B55" s="1">
        <v>138</v>
      </c>
      <c r="C55">
        <v>626</v>
      </c>
      <c r="D55">
        <v>609.5</v>
      </c>
      <c r="E55">
        <v>10.111969999999999</v>
      </c>
      <c r="F55" t="s">
        <v>8</v>
      </c>
      <c r="G55" s="10" t="s">
        <v>1560</v>
      </c>
      <c r="H55">
        <v>101</v>
      </c>
      <c r="I55" t="s">
        <v>3</v>
      </c>
      <c r="J55">
        <f ca="1">VLOOKUP(G55,INDIRECT("球速変換!A$1:B$" &amp; Prams!$B$8),2,)</f>
        <v>120</v>
      </c>
      <c r="K55" t="str">
        <f ca="1">VLOOKUP(I55,INDIRECT("投手名変換!A$1:B$" &amp; Prams!$B$9),2,)</f>
        <v>パワプロ</v>
      </c>
      <c r="L55">
        <f t="shared" si="7"/>
        <v>37</v>
      </c>
      <c r="M55">
        <f ca="1">(B55-VLOOKUP(K55,INDIRECT("投手データ!B1:D"&amp;Prams!$B$1),3,FALSE)*2)</f>
        <v>44</v>
      </c>
      <c r="N55" t="str">
        <f ca="1">VLOOKUP(F55,INDIRECT("球種変換表!A$1:B$" &amp; Prams!$B$2),2,)</f>
        <v>シンカー</v>
      </c>
      <c r="O55">
        <f ca="1">VLOOKUP(N55,球種情報!A:B,2,FALSE)</f>
        <v>22</v>
      </c>
      <c r="P55">
        <f ca="1">VLOOKUP(K55,投手データ!B:AI,output!O55+6,FALSE)</f>
        <v>0</v>
      </c>
      <c r="R55">
        <f t="shared" ca="1" si="8"/>
        <v>8.3333333333333332E-3</v>
      </c>
      <c r="S55">
        <f t="shared" si="9"/>
        <v>0.61006944444444444</v>
      </c>
      <c r="T55">
        <f>Prams!B$5/(S55-Prams!B$6)</f>
        <v>112.45259376405261</v>
      </c>
      <c r="U55">
        <f t="shared" ca="1" si="10"/>
        <v>0.72673611111111103</v>
      </c>
      <c r="V55">
        <f ca="1">Prams!C$5/(U55-Prams!C$6)</f>
        <v>106.01812993916991</v>
      </c>
      <c r="W55">
        <f t="shared" ca="1" si="11"/>
        <v>0.88348441615974926</v>
      </c>
      <c r="X55" t="str">
        <f t="shared" ca="1" si="6"/>
        <v>×</v>
      </c>
    </row>
    <row r="56" spans="1:24" x14ac:dyDescent="0.4">
      <c r="A56" s="1" t="s">
        <v>1562</v>
      </c>
      <c r="B56" s="1">
        <v>138</v>
      </c>
      <c r="C56">
        <v>618.45239000000004</v>
      </c>
      <c r="D56">
        <v>610.5</v>
      </c>
      <c r="E56">
        <v>10.55955</v>
      </c>
      <c r="F56" t="s">
        <v>347</v>
      </c>
      <c r="G56" s="10" t="s">
        <v>1481</v>
      </c>
      <c r="H56">
        <v>101</v>
      </c>
      <c r="I56" t="s">
        <v>3</v>
      </c>
      <c r="J56">
        <f ca="1">VLOOKUP(G56,INDIRECT("球速変換!A$1:B$" &amp; Prams!$B$8),2,)</f>
        <v>121</v>
      </c>
      <c r="K56" t="str">
        <f ca="1">VLOOKUP(I56,INDIRECT("投手名変換!A$1:B$" &amp; Prams!$B$9),2,)</f>
        <v>パワプロ</v>
      </c>
      <c r="L56">
        <f t="shared" si="7"/>
        <v>37</v>
      </c>
      <c r="M56">
        <f ca="1">(B56-VLOOKUP(K56,INDIRECT("投手データ!B1:D"&amp;Prams!$B$1),3,FALSE)*2)</f>
        <v>44</v>
      </c>
      <c r="N56" t="str">
        <f ca="1">VLOOKUP(F56,INDIRECT("球種変換表!A$1:B$" &amp; Prams!$B$2),2,)</f>
        <v>シンカー</v>
      </c>
      <c r="O56">
        <f ca="1">VLOOKUP(N56,球種情報!A:B,2,FALSE)</f>
        <v>22</v>
      </c>
      <c r="P56">
        <f ca="1">VLOOKUP(K56,投手データ!B:AI,output!O56+6,FALSE)</f>
        <v>0</v>
      </c>
      <c r="R56">
        <f t="shared" ca="1" si="8"/>
        <v>8.2644628099173556E-3</v>
      </c>
      <c r="S56">
        <f t="shared" si="9"/>
        <v>0.609375</v>
      </c>
      <c r="T56">
        <f>Prams!B$5/(S56-Prams!B$6)</f>
        <v>112.59481855848473</v>
      </c>
      <c r="U56">
        <f t="shared" ca="1" si="10"/>
        <v>0.7260416666666667</v>
      </c>
      <c r="V56">
        <f ca="1">Prams!C$5/(U56-Prams!C$6)</f>
        <v>106.14453521811912</v>
      </c>
      <c r="W56">
        <f t="shared" ca="1" si="11"/>
        <v>0.87722756378610844</v>
      </c>
      <c r="X56" t="str">
        <f t="shared" ca="1" si="6"/>
        <v>×</v>
      </c>
    </row>
    <row r="57" spans="1:24" x14ac:dyDescent="0.4">
      <c r="A57" s="1" t="s">
        <v>1564</v>
      </c>
      <c r="B57" s="1">
        <v>139</v>
      </c>
      <c r="C57">
        <v>615.54760999999996</v>
      </c>
      <c r="D57">
        <v>613.5</v>
      </c>
      <c r="E57">
        <v>10.55958</v>
      </c>
      <c r="F57" t="s">
        <v>347</v>
      </c>
      <c r="G57" s="10" t="s">
        <v>1563</v>
      </c>
      <c r="H57">
        <v>101</v>
      </c>
      <c r="I57" t="s">
        <v>3</v>
      </c>
      <c r="J57">
        <f ca="1">VLOOKUP(G57,INDIRECT("球速変換!A$1:B$" &amp; Prams!$B$8),2,)</f>
        <v>118</v>
      </c>
      <c r="K57" t="str">
        <f ca="1">VLOOKUP(I57,INDIRECT("投手名変換!A$1:B$" &amp; Prams!$B$9),2,)</f>
        <v>パワプロ</v>
      </c>
      <c r="L57">
        <f t="shared" si="7"/>
        <v>38</v>
      </c>
      <c r="M57">
        <f ca="1">(B57-VLOOKUP(K57,INDIRECT("投手データ!B1:D"&amp;Prams!$B$1),3,FALSE)*2)</f>
        <v>45</v>
      </c>
      <c r="N57" t="str">
        <f ca="1">VLOOKUP(F57,INDIRECT("球種変換表!A$1:B$" &amp; Prams!$B$2),2,)</f>
        <v>シンカー</v>
      </c>
      <c r="O57">
        <f ca="1">VLOOKUP(N57,球種情報!A:B,2,FALSE)</f>
        <v>22</v>
      </c>
      <c r="P57">
        <f ca="1">VLOOKUP(K57,投手データ!B:AI,output!O57+6,FALSE)</f>
        <v>0</v>
      </c>
      <c r="R57">
        <f t="shared" ca="1" si="8"/>
        <v>8.4745762711864406E-3</v>
      </c>
      <c r="S57">
        <f t="shared" si="9"/>
        <v>0.62395833333333328</v>
      </c>
      <c r="T57">
        <f>Prams!B$5/(S57-Prams!B$6)</f>
        <v>109.6816925146735</v>
      </c>
      <c r="U57">
        <f t="shared" ca="1" si="10"/>
        <v>0.74062499999999998</v>
      </c>
      <c r="V57">
        <f ca="1">Prams!C$5/(U57-Prams!C$6)</f>
        <v>103.55177756375363</v>
      </c>
      <c r="W57">
        <f t="shared" ca="1" si="11"/>
        <v>0.877557436980963</v>
      </c>
      <c r="X57" t="str">
        <f t="shared" ca="1" si="6"/>
        <v>×</v>
      </c>
    </row>
    <row r="58" spans="1:24" x14ac:dyDescent="0.4">
      <c r="A58" s="1" t="s">
        <v>1565</v>
      </c>
      <c r="B58" s="1">
        <v>138</v>
      </c>
      <c r="C58">
        <v>622</v>
      </c>
      <c r="D58">
        <v>600.5</v>
      </c>
      <c r="E58">
        <v>10.012589999999999</v>
      </c>
      <c r="F58" t="s">
        <v>8</v>
      </c>
      <c r="G58" s="10" t="s">
        <v>425</v>
      </c>
      <c r="H58">
        <v>101</v>
      </c>
      <c r="I58" t="s">
        <v>3</v>
      </c>
      <c r="J58">
        <f ca="1">VLOOKUP(G58,INDIRECT("球速変換!A$1:B$" &amp; Prams!$B$8),2,)</f>
        <v>118</v>
      </c>
      <c r="K58" t="str">
        <f ca="1">VLOOKUP(I58,INDIRECT("投手名変換!A$1:B$" &amp; Prams!$B$9),2,)</f>
        <v>パワプロ</v>
      </c>
      <c r="L58">
        <f t="shared" si="7"/>
        <v>37</v>
      </c>
      <c r="M58">
        <f ca="1">(B58-VLOOKUP(K58,INDIRECT("投手データ!B1:D"&amp;Prams!$B$1),3,FALSE)*2)</f>
        <v>44</v>
      </c>
      <c r="N58" t="str">
        <f ca="1">VLOOKUP(F58,INDIRECT("球種変換表!A$1:B$" &amp; Prams!$B$2),2,)</f>
        <v>シンカー</v>
      </c>
      <c r="O58">
        <f ca="1">VLOOKUP(N58,球種情報!A:B,2,FALSE)</f>
        <v>22</v>
      </c>
      <c r="P58">
        <f ca="1">VLOOKUP(K58,投手データ!B:AI,output!O58+6,FALSE)</f>
        <v>0</v>
      </c>
      <c r="R58">
        <f t="shared" ca="1" si="8"/>
        <v>8.4745762711864406E-3</v>
      </c>
      <c r="S58">
        <f t="shared" si="9"/>
        <v>0.61631944444444442</v>
      </c>
      <c r="T58">
        <f>Prams!B$5/(S58-Prams!B$6)</f>
        <v>111.18855755444206</v>
      </c>
      <c r="U58">
        <f t="shared" ca="1" si="10"/>
        <v>0.73298611111111112</v>
      </c>
      <c r="V58">
        <f ca="1">Prams!C$5/(U58-Prams!C$6)</f>
        <v>104.89388676541975</v>
      </c>
      <c r="W58">
        <f t="shared" ca="1" si="11"/>
        <v>0.88893124377474364</v>
      </c>
      <c r="X58" t="str">
        <f t="shared" ca="1" si="6"/>
        <v>×</v>
      </c>
    </row>
    <row r="59" spans="1:24" x14ac:dyDescent="0.4">
      <c r="A59" s="1" t="s">
        <v>1566</v>
      </c>
      <c r="B59" s="1">
        <v>139</v>
      </c>
      <c r="C59">
        <v>620.57141000000001</v>
      </c>
      <c r="D59">
        <v>616</v>
      </c>
      <c r="E59">
        <v>10.618740000000001</v>
      </c>
      <c r="F59" t="s">
        <v>8</v>
      </c>
      <c r="G59" s="10" t="s">
        <v>931</v>
      </c>
      <c r="H59">
        <v>101</v>
      </c>
      <c r="I59" t="s">
        <v>3</v>
      </c>
      <c r="J59">
        <f ca="1">VLOOKUP(G59,INDIRECT("球速変換!A$1:B$" &amp; Prams!$B$8),2,)</f>
        <v>118</v>
      </c>
      <c r="K59" t="str">
        <f ca="1">VLOOKUP(I59,INDIRECT("投手名変換!A$1:B$" &amp; Prams!$B$9),2,)</f>
        <v>パワプロ</v>
      </c>
      <c r="L59">
        <f t="shared" si="7"/>
        <v>38</v>
      </c>
      <c r="M59">
        <f ca="1">(B59-VLOOKUP(K59,INDIRECT("投手データ!B1:D"&amp;Prams!$B$1),3,FALSE)*2)</f>
        <v>45</v>
      </c>
      <c r="N59" t="str">
        <f ca="1">VLOOKUP(F59,INDIRECT("球種変換表!A$1:B$" &amp; Prams!$B$2),2,)</f>
        <v>シンカー</v>
      </c>
      <c r="O59">
        <f ca="1">VLOOKUP(N59,球種情報!A:B,2,FALSE)</f>
        <v>22</v>
      </c>
      <c r="P59">
        <f ca="1">VLOOKUP(K59,投手データ!B:AI,output!O59+6,FALSE)</f>
        <v>0</v>
      </c>
      <c r="R59">
        <f t="shared" ca="1" si="8"/>
        <v>8.4745762711864406E-3</v>
      </c>
      <c r="S59">
        <f t="shared" si="9"/>
        <v>0.62222222222222223</v>
      </c>
      <c r="T59">
        <f>Prams!B$5/(S59-Prams!B$6)</f>
        <v>110.02056433274673</v>
      </c>
      <c r="U59">
        <f t="shared" ca="1" si="10"/>
        <v>0.73888888888888893</v>
      </c>
      <c r="V59">
        <f ca="1">Prams!C$5/(U59-Prams!C$6)</f>
        <v>103.85377781096011</v>
      </c>
      <c r="W59">
        <f t="shared" ca="1" si="11"/>
        <v>0.88011676110983139</v>
      </c>
      <c r="X59" t="str">
        <f t="shared" ca="1" si="6"/>
        <v>×</v>
      </c>
    </row>
    <row r="60" spans="1:24" x14ac:dyDescent="0.4">
      <c r="A60" s="1" t="s">
        <v>1567</v>
      </c>
      <c r="B60" s="1">
        <v>138</v>
      </c>
      <c r="C60">
        <v>626.45239000000004</v>
      </c>
      <c r="D60">
        <v>612.5</v>
      </c>
      <c r="E60">
        <v>10.55955</v>
      </c>
      <c r="F60" t="s">
        <v>8</v>
      </c>
      <c r="G60" s="10" t="s">
        <v>1481</v>
      </c>
      <c r="H60">
        <v>101</v>
      </c>
      <c r="I60" t="s">
        <v>3</v>
      </c>
      <c r="J60">
        <f ca="1">VLOOKUP(G60,INDIRECT("球速変換!A$1:B$" &amp; Prams!$B$8),2,)</f>
        <v>121</v>
      </c>
      <c r="K60" t="str">
        <f ca="1">VLOOKUP(I60,INDIRECT("投手名変換!A$1:B$" &amp; Prams!$B$9),2,)</f>
        <v>パワプロ</v>
      </c>
      <c r="L60">
        <f t="shared" si="7"/>
        <v>37</v>
      </c>
      <c r="M60">
        <f ca="1">(B60-VLOOKUP(K60,INDIRECT("投手データ!B1:D"&amp;Prams!$B$1),3,FALSE)*2)</f>
        <v>44</v>
      </c>
      <c r="N60" t="str">
        <f ca="1">VLOOKUP(F60,INDIRECT("球種変換表!A$1:B$" &amp; Prams!$B$2),2,)</f>
        <v>シンカー</v>
      </c>
      <c r="O60">
        <f ca="1">VLOOKUP(N60,球種情報!A:B,2,FALSE)</f>
        <v>22</v>
      </c>
      <c r="P60">
        <f ca="1">VLOOKUP(K60,投手データ!B:AI,output!O60+6,FALSE)</f>
        <v>0</v>
      </c>
      <c r="R60">
        <f t="shared" ca="1" si="8"/>
        <v>8.2644628099173556E-3</v>
      </c>
      <c r="S60">
        <f t="shared" si="9"/>
        <v>0.60798611111111112</v>
      </c>
      <c r="T60">
        <f>Prams!B$5/(S60-Prams!B$6)</f>
        <v>112.88035016001663</v>
      </c>
      <c r="U60">
        <f t="shared" ca="1" si="10"/>
        <v>0.7246527777777777</v>
      </c>
      <c r="V60">
        <f ca="1">Prams!C$5/(U60-Prams!C$6)</f>
        <v>106.39825221461048</v>
      </c>
      <c r="W60">
        <f t="shared" ca="1" si="11"/>
        <v>0.87932439846785515</v>
      </c>
      <c r="X60" t="str">
        <f t="shared" ca="1" si="6"/>
        <v>×</v>
      </c>
    </row>
    <row r="61" spans="1:24" x14ac:dyDescent="0.4">
      <c r="A61" s="1" t="s">
        <v>1569</v>
      </c>
      <c r="B61" s="1">
        <v>138</v>
      </c>
      <c r="C61">
        <v>629.04998999999998</v>
      </c>
      <c r="D61">
        <v>600.5</v>
      </c>
      <c r="E61">
        <v>10.06254</v>
      </c>
      <c r="F61" t="s">
        <v>8</v>
      </c>
      <c r="G61" s="10" t="s">
        <v>1568</v>
      </c>
      <c r="H61">
        <v>101</v>
      </c>
      <c r="I61" t="s">
        <v>3</v>
      </c>
      <c r="J61">
        <f ca="1">VLOOKUP(G61,INDIRECT("球速変換!A$1:B$" &amp; Prams!$B$8),2,)</f>
        <v>118</v>
      </c>
      <c r="K61" t="str">
        <f ca="1">VLOOKUP(I61,INDIRECT("投手名変換!A$1:B$" &amp; Prams!$B$9),2,)</f>
        <v>パワプロ</v>
      </c>
      <c r="L61">
        <f t="shared" si="7"/>
        <v>37</v>
      </c>
      <c r="M61">
        <f ca="1">(B61-VLOOKUP(K61,INDIRECT("投手データ!B1:D"&amp;Prams!$B$1),3,FALSE)*2)</f>
        <v>44</v>
      </c>
      <c r="N61" t="str">
        <f ca="1">VLOOKUP(F61,INDIRECT("球種変換表!A$1:B$" &amp; Prams!$B$2),2,)</f>
        <v>シンカー</v>
      </c>
      <c r="O61">
        <f ca="1">VLOOKUP(N61,球種情報!A:B,2,FALSE)</f>
        <v>22</v>
      </c>
      <c r="P61">
        <f ca="1">VLOOKUP(K61,投手データ!B:AI,output!O61+6,FALSE)</f>
        <v>0</v>
      </c>
      <c r="R61">
        <f t="shared" ca="1" si="8"/>
        <v>8.4745762711864406E-3</v>
      </c>
      <c r="S61">
        <f t="shared" si="9"/>
        <v>0.61631944444444442</v>
      </c>
      <c r="T61">
        <f>Prams!B$5/(S61-Prams!B$6)</f>
        <v>111.18855755444206</v>
      </c>
      <c r="U61">
        <f t="shared" ca="1" si="10"/>
        <v>0.73298611111111112</v>
      </c>
      <c r="V61">
        <f ca="1">Prams!C$5/(U61-Prams!C$6)</f>
        <v>104.89388676541975</v>
      </c>
      <c r="W61">
        <f t="shared" ca="1" si="11"/>
        <v>0.88893124377474364</v>
      </c>
      <c r="X61" t="str">
        <f t="shared" ca="1" si="6"/>
        <v>×</v>
      </c>
    </row>
    <row r="62" spans="1:24" x14ac:dyDescent="0.4">
      <c r="A62" s="1" t="s">
        <v>1571</v>
      </c>
      <c r="B62" s="1">
        <v>134</v>
      </c>
      <c r="C62">
        <v>613.09997999999996</v>
      </c>
      <c r="D62">
        <v>607</v>
      </c>
      <c r="E62">
        <v>10.10012</v>
      </c>
      <c r="F62" t="s">
        <v>349</v>
      </c>
      <c r="G62" s="10" t="s">
        <v>1570</v>
      </c>
      <c r="H62">
        <v>101</v>
      </c>
      <c r="I62" t="s">
        <v>3</v>
      </c>
      <c r="J62">
        <f ca="1">VLOOKUP(G62,INDIRECT("球速変換!A$1:B$" &amp; Prams!$B$8),2,)</f>
        <v>132</v>
      </c>
      <c r="K62" t="str">
        <f ca="1">VLOOKUP(I62,INDIRECT("投手名変換!A$1:B$" &amp; Prams!$B$9),2,)</f>
        <v>パワプロ</v>
      </c>
      <c r="L62">
        <f t="shared" si="7"/>
        <v>33</v>
      </c>
      <c r="M62">
        <f ca="1">(B62-VLOOKUP(K62,INDIRECT("投手データ!B1:D"&amp;Prams!$B$1),3,FALSE)*2)</f>
        <v>40</v>
      </c>
      <c r="N62" t="str">
        <f ca="1">VLOOKUP(F62,INDIRECT("球種変換表!A$1:B$" &amp; Prams!$B$2),2,)</f>
        <v>シュート</v>
      </c>
      <c r="O62">
        <f ca="1">VLOOKUP(N62,球種情報!A:B,2,FALSE)</f>
        <v>26</v>
      </c>
      <c r="P62">
        <f ca="1">VLOOKUP(K62,投手データ!B:AI,output!O62+6,FALSE)</f>
        <v>0</v>
      </c>
      <c r="R62">
        <f t="shared" ca="1" si="8"/>
        <v>7.575757575757576E-3</v>
      </c>
      <c r="S62">
        <f t="shared" si="9"/>
        <v>0.54513888888888895</v>
      </c>
      <c r="T62">
        <f>Prams!B$5/(S62-Prams!B$6)</f>
        <v>127.51246118412759</v>
      </c>
      <c r="U62">
        <f t="shared" ca="1" si="10"/>
        <v>0.66180555555555565</v>
      </c>
      <c r="V62">
        <f ca="1">Prams!C$5/(U62-Prams!C$6)</f>
        <v>119.30207875467693</v>
      </c>
      <c r="W62">
        <f t="shared" ca="1" si="11"/>
        <v>0.90380362692937066</v>
      </c>
      <c r="X62" t="str">
        <f t="shared" ca="1" si="6"/>
        <v>×</v>
      </c>
    </row>
    <row r="63" spans="1:24" x14ac:dyDescent="0.4">
      <c r="A63" s="1" t="s">
        <v>1573</v>
      </c>
      <c r="B63" s="1">
        <v>134</v>
      </c>
      <c r="C63">
        <v>605</v>
      </c>
      <c r="D63">
        <v>602</v>
      </c>
      <c r="E63">
        <v>10.04998</v>
      </c>
      <c r="F63" t="s">
        <v>349</v>
      </c>
      <c r="G63" s="10" t="s">
        <v>1572</v>
      </c>
      <c r="H63">
        <v>101</v>
      </c>
      <c r="I63" t="s">
        <v>3</v>
      </c>
      <c r="J63">
        <f ca="1">VLOOKUP(G63,INDIRECT("球速変換!A$1:B$" &amp; Prams!$B$8),2,)</f>
        <v>130</v>
      </c>
      <c r="K63" t="str">
        <f ca="1">VLOOKUP(I63,INDIRECT("投手名変換!A$1:B$" &amp; Prams!$B$9),2,)</f>
        <v>パワプロ</v>
      </c>
      <c r="L63">
        <f t="shared" si="7"/>
        <v>33</v>
      </c>
      <c r="M63">
        <f ca="1">(B63-VLOOKUP(K63,INDIRECT("投手データ!B1:D"&amp;Prams!$B$1),3,FALSE)*2)</f>
        <v>40</v>
      </c>
      <c r="N63" t="str">
        <f ca="1">VLOOKUP(F63,INDIRECT("球種変換表!A$1:B$" &amp; Prams!$B$2),2,)</f>
        <v>シュート</v>
      </c>
      <c r="O63">
        <f ca="1">VLOOKUP(N63,球種情報!A:B,2,FALSE)</f>
        <v>26</v>
      </c>
      <c r="P63">
        <f ca="1">VLOOKUP(K63,投手データ!B:AI,output!O63+6,FALSE)</f>
        <v>0</v>
      </c>
      <c r="R63">
        <f t="shared" ca="1" si="8"/>
        <v>7.6923076923076927E-3</v>
      </c>
      <c r="S63">
        <f t="shared" si="9"/>
        <v>0.54861111111111105</v>
      </c>
      <c r="T63">
        <f>Prams!B$5/(S63-Prams!B$6)</f>
        <v>126.60576135432787</v>
      </c>
      <c r="U63">
        <f t="shared" ca="1" si="10"/>
        <v>0.66527777777777775</v>
      </c>
      <c r="V63">
        <f ca="1">Prams!C$5/(U63-Prams!C$6)</f>
        <v>118.5080189985304</v>
      </c>
      <c r="W63">
        <f t="shared" ca="1" si="11"/>
        <v>0.91160014614254159</v>
      </c>
      <c r="X63" t="str">
        <f t="shared" ca="1" si="6"/>
        <v>×</v>
      </c>
    </row>
    <row r="64" spans="1:24" x14ac:dyDescent="0.4">
      <c r="A64" s="1" t="s">
        <v>1574</v>
      </c>
      <c r="B64" s="1">
        <v>134</v>
      </c>
      <c r="C64">
        <v>611</v>
      </c>
      <c r="D64">
        <v>600.5</v>
      </c>
      <c r="E64">
        <v>11.01146</v>
      </c>
      <c r="F64" t="s">
        <v>348</v>
      </c>
      <c r="G64" s="10" t="s">
        <v>1572</v>
      </c>
      <c r="H64">
        <v>101</v>
      </c>
      <c r="I64" t="s">
        <v>3</v>
      </c>
      <c r="J64">
        <f ca="1">VLOOKUP(G64,INDIRECT("球速変換!A$1:B$" &amp; Prams!$B$8),2,)</f>
        <v>130</v>
      </c>
      <c r="K64" t="str">
        <f ca="1">VLOOKUP(I64,INDIRECT("投手名変換!A$1:B$" &amp; Prams!$B$9),2,)</f>
        <v>パワプロ</v>
      </c>
      <c r="L64">
        <f t="shared" si="7"/>
        <v>33</v>
      </c>
      <c r="M64">
        <f ca="1">(B64-VLOOKUP(K64,INDIRECT("投手データ!B1:D"&amp;Prams!$B$1),3,FALSE)*2)</f>
        <v>40</v>
      </c>
      <c r="N64" t="str">
        <f ca="1">VLOOKUP(F64,INDIRECT("球種変換表!A$1:B$" &amp; Prams!$B$2),2,)</f>
        <v>シュート</v>
      </c>
      <c r="O64">
        <f ca="1">VLOOKUP(N64,球種情報!A:B,2,FALSE)</f>
        <v>26</v>
      </c>
      <c r="P64">
        <f ca="1">VLOOKUP(K64,投手データ!B:AI,output!O64+6,FALSE)</f>
        <v>0</v>
      </c>
      <c r="R64">
        <f t="shared" ca="1" si="8"/>
        <v>7.6923076923076927E-3</v>
      </c>
      <c r="S64">
        <f t="shared" si="9"/>
        <v>0.54965277777777777</v>
      </c>
      <c r="T64">
        <f>Prams!B$5/(S64-Prams!B$6)</f>
        <v>126.33626048011263</v>
      </c>
      <c r="U64">
        <f t="shared" ca="1" si="10"/>
        <v>0.66631944444444435</v>
      </c>
      <c r="V64">
        <f ca="1">Prams!C$5/(U64-Prams!C$6)</f>
        <v>118.27185817758627</v>
      </c>
      <c r="W64">
        <f t="shared" ca="1" si="11"/>
        <v>0.90978352444297128</v>
      </c>
      <c r="X64" t="str">
        <f t="shared" ca="1" si="6"/>
        <v>×</v>
      </c>
    </row>
    <row r="65" spans="1:24" x14ac:dyDescent="0.4">
      <c r="A65" s="1" t="s">
        <v>1576</v>
      </c>
      <c r="B65" s="1">
        <v>134</v>
      </c>
      <c r="C65">
        <v>614</v>
      </c>
      <c r="D65">
        <v>601</v>
      </c>
      <c r="E65">
        <v>10.04998</v>
      </c>
      <c r="F65" t="s">
        <v>1575</v>
      </c>
      <c r="G65" s="10" t="s">
        <v>1572</v>
      </c>
      <c r="H65">
        <v>101</v>
      </c>
      <c r="I65" t="s">
        <v>3</v>
      </c>
      <c r="J65">
        <f ca="1">VLOOKUP(G65,INDIRECT("球速変換!A$1:B$" &amp; Prams!$B$8),2,)</f>
        <v>130</v>
      </c>
      <c r="K65" t="str">
        <f ca="1">VLOOKUP(I65,INDIRECT("投手名変換!A$1:B$" &amp; Prams!$B$9),2,)</f>
        <v>パワプロ</v>
      </c>
      <c r="L65">
        <f t="shared" si="7"/>
        <v>33</v>
      </c>
      <c r="M65">
        <f ca="1">(B65-VLOOKUP(K65,INDIRECT("投手データ!B1:D"&amp;Prams!$B$1),3,FALSE)*2)</f>
        <v>40</v>
      </c>
      <c r="N65" t="str">
        <f ca="1">VLOOKUP(F65,INDIRECT("球種変換表!A$1:B$" &amp; Prams!$B$2),2,)</f>
        <v>シュート</v>
      </c>
      <c r="O65">
        <f ca="1">VLOOKUP(N65,球種情報!A:B,2,FALSE)</f>
        <v>26</v>
      </c>
      <c r="P65">
        <f ca="1">VLOOKUP(K65,投手データ!B:AI,output!O65+6,FALSE)</f>
        <v>0</v>
      </c>
      <c r="R65">
        <f t="shared" ca="1" si="8"/>
        <v>7.6923076923076927E-3</v>
      </c>
      <c r="S65">
        <f t="shared" si="9"/>
        <v>0.5493055555555556</v>
      </c>
      <c r="T65">
        <f>Prams!B$5/(S65-Prams!B$6)</f>
        <v>126.42596653071425</v>
      </c>
      <c r="U65">
        <f t="shared" ca="1" si="10"/>
        <v>0.6659722222222223</v>
      </c>
      <c r="V65">
        <f ca="1">Prams!C$5/(U65-Prams!C$6)</f>
        <v>118.3504738000787</v>
      </c>
      <c r="W65">
        <f t="shared" ca="1" si="11"/>
        <v>0.91038826000060535</v>
      </c>
      <c r="X65" t="str">
        <f t="shared" ca="1" si="6"/>
        <v>×</v>
      </c>
    </row>
    <row r="66" spans="1:24" x14ac:dyDescent="0.4">
      <c r="A66" s="1" t="s">
        <v>1578</v>
      </c>
      <c r="B66" s="1">
        <v>134</v>
      </c>
      <c r="C66">
        <v>618.45239000000004</v>
      </c>
      <c r="D66">
        <v>604.5</v>
      </c>
      <c r="E66">
        <v>10.55955</v>
      </c>
      <c r="F66" t="s">
        <v>349</v>
      </c>
      <c r="G66" s="10" t="s">
        <v>1577</v>
      </c>
      <c r="H66">
        <v>101</v>
      </c>
      <c r="I66" t="s">
        <v>3</v>
      </c>
      <c r="J66">
        <f ca="1">VLOOKUP(G66,INDIRECT("球速変換!A$1:B$" &amp; Prams!$B$8),2,)</f>
        <v>131</v>
      </c>
      <c r="K66" t="str">
        <f ca="1">VLOOKUP(I66,INDIRECT("投手名変換!A$1:B$" &amp; Prams!$B$9),2,)</f>
        <v>パワプロ</v>
      </c>
      <c r="L66">
        <f t="shared" si="7"/>
        <v>33</v>
      </c>
      <c r="M66">
        <f ca="1">(B66-VLOOKUP(K66,INDIRECT("投手データ!B1:D"&amp;Prams!$B$1),3,FALSE)*2)</f>
        <v>40</v>
      </c>
      <c r="N66" t="str">
        <f ca="1">VLOOKUP(F66,INDIRECT("球種変換表!A$1:B$" &amp; Prams!$B$2),2,)</f>
        <v>シュート</v>
      </c>
      <c r="O66">
        <f ca="1">VLOOKUP(N66,球種情報!A:B,2,FALSE)</f>
        <v>26</v>
      </c>
      <c r="P66">
        <f ca="1">VLOOKUP(K66,投手データ!B:AI,output!O66+6,FALSE)</f>
        <v>0</v>
      </c>
      <c r="R66">
        <f t="shared" ca="1" si="8"/>
        <v>7.6335877862595417E-3</v>
      </c>
      <c r="S66">
        <f t="shared" si="9"/>
        <v>0.546875</v>
      </c>
      <c r="T66">
        <f>Prams!B$5/(S66-Prams!B$6)</f>
        <v>127.05749370600627</v>
      </c>
      <c r="U66">
        <f t="shared" ca="1" si="10"/>
        <v>0.6635416666666667</v>
      </c>
      <c r="V66">
        <f ca="1">Prams!C$5/(U66-Prams!C$6)</f>
        <v>118.903723174074</v>
      </c>
      <c r="W66">
        <f t="shared" ca="1" si="11"/>
        <v>0.90766200896239702</v>
      </c>
      <c r="X66" t="str">
        <f t="shared" ca="1" si="6"/>
        <v>×</v>
      </c>
    </row>
    <row r="67" spans="1:24" x14ac:dyDescent="0.4">
      <c r="A67" s="1" t="s">
        <v>1579</v>
      </c>
      <c r="B67" s="1">
        <v>134</v>
      </c>
      <c r="C67">
        <v>611</v>
      </c>
      <c r="D67">
        <v>602.5</v>
      </c>
      <c r="E67">
        <v>11.01146</v>
      </c>
      <c r="F67" t="s">
        <v>349</v>
      </c>
      <c r="G67" s="10" t="s">
        <v>1577</v>
      </c>
      <c r="H67">
        <v>101</v>
      </c>
      <c r="I67" t="s">
        <v>3</v>
      </c>
      <c r="J67">
        <f ca="1">VLOOKUP(G67,INDIRECT("球速変換!A$1:B$" &amp; Prams!$B$8),2,)</f>
        <v>131</v>
      </c>
      <c r="K67" t="str">
        <f ca="1">VLOOKUP(I67,INDIRECT("投手名変換!A$1:B$" &amp; Prams!$B$9),2,)</f>
        <v>パワプロ</v>
      </c>
      <c r="L67">
        <f t="shared" si="7"/>
        <v>33</v>
      </c>
      <c r="M67">
        <f ca="1">(B67-VLOOKUP(K67,INDIRECT("投手データ!B1:D"&amp;Prams!$B$1),3,FALSE)*2)</f>
        <v>40</v>
      </c>
      <c r="N67" t="str">
        <f ca="1">VLOOKUP(F67,INDIRECT("球種変換表!A$1:B$" &amp; Prams!$B$2),2,)</f>
        <v>シュート</v>
      </c>
      <c r="O67">
        <f ca="1">VLOOKUP(N67,球種情報!A:B,2,FALSE)</f>
        <v>26</v>
      </c>
      <c r="P67">
        <f ca="1">VLOOKUP(K67,投手データ!B:AI,output!O67+6,FALSE)</f>
        <v>0</v>
      </c>
      <c r="R67">
        <f t="shared" ca="1" si="8"/>
        <v>7.6335877862595417E-3</v>
      </c>
      <c r="S67">
        <f t="shared" si="9"/>
        <v>0.54826388888888888</v>
      </c>
      <c r="T67">
        <f>Prams!B$5/(S67-Prams!B$6)</f>
        <v>126.69585067201012</v>
      </c>
      <c r="U67">
        <f t="shared" ca="1" si="10"/>
        <v>0.66493055555555558</v>
      </c>
      <c r="V67">
        <f ca="1">Prams!C$5/(U67-Prams!C$6)</f>
        <v>118.58694899269496</v>
      </c>
      <c r="W67">
        <f t="shared" ca="1" si="11"/>
        <v>0.90524388544041956</v>
      </c>
      <c r="X67" t="str">
        <f t="shared" ref="X67:X130" ca="1" si="12">IF(AND($V67&gt;$J67+X$1-2,$J67+X$1+2&gt;$V67),"〇","×")</f>
        <v>×</v>
      </c>
    </row>
    <row r="68" spans="1:24" x14ac:dyDescent="0.4">
      <c r="A68" s="1" t="s">
        <v>1580</v>
      </c>
      <c r="B68" s="1">
        <v>134</v>
      </c>
      <c r="C68">
        <v>617.95001000000002</v>
      </c>
      <c r="D68">
        <v>609.5</v>
      </c>
      <c r="E68">
        <v>10.062519999999999</v>
      </c>
      <c r="F68" t="s">
        <v>349</v>
      </c>
      <c r="G68" s="10" t="s">
        <v>429</v>
      </c>
      <c r="H68">
        <v>101</v>
      </c>
      <c r="I68" t="s">
        <v>3</v>
      </c>
      <c r="J68">
        <f ca="1">VLOOKUP(G68,INDIRECT("球速変換!A$1:B$" &amp; Prams!$B$8),2,)</f>
        <v>132</v>
      </c>
      <c r="K68" t="str">
        <f ca="1">VLOOKUP(I68,INDIRECT("投手名変換!A$1:B$" &amp; Prams!$B$9),2,)</f>
        <v>パワプロ</v>
      </c>
      <c r="L68">
        <f t="shared" si="7"/>
        <v>33</v>
      </c>
      <c r="M68">
        <f ca="1">(B68-VLOOKUP(K68,INDIRECT("投手データ!B1:D"&amp;Prams!$B$1),3,FALSE)*2)</f>
        <v>40</v>
      </c>
      <c r="N68" t="str">
        <f ca="1">VLOOKUP(F68,INDIRECT("球種変換表!A$1:B$" &amp; Prams!$B$2),2,)</f>
        <v>シュート</v>
      </c>
      <c r="O68">
        <f ca="1">VLOOKUP(N68,球種情報!A:B,2,FALSE)</f>
        <v>26</v>
      </c>
      <c r="P68">
        <f ca="1">VLOOKUP(K68,投手データ!B:AI,output!O68+6,FALSE)</f>
        <v>0</v>
      </c>
      <c r="R68">
        <f t="shared" ca="1" si="8"/>
        <v>7.575757575757576E-3</v>
      </c>
      <c r="S68">
        <f t="shared" si="9"/>
        <v>0.54340277777777779</v>
      </c>
      <c r="T68">
        <f>Prams!B$5/(S68-Prams!B$6)</f>
        <v>127.97069866660534</v>
      </c>
      <c r="U68">
        <f t="shared" ca="1" si="10"/>
        <v>0.66006944444444438</v>
      </c>
      <c r="V68">
        <f ca="1">Prams!C$5/(U68-Prams!C$6)</f>
        <v>119.70311247841919</v>
      </c>
      <c r="W68">
        <f t="shared" ca="1" si="11"/>
        <v>0.90684176120014537</v>
      </c>
      <c r="X68" t="str">
        <f t="shared" ca="1" si="12"/>
        <v>×</v>
      </c>
    </row>
    <row r="69" spans="1:24" x14ac:dyDescent="0.4">
      <c r="A69" s="1" t="s">
        <v>1581</v>
      </c>
      <c r="B69" s="1">
        <v>135</v>
      </c>
      <c r="C69">
        <v>602.45239000000004</v>
      </c>
      <c r="D69">
        <v>618.5</v>
      </c>
      <c r="E69">
        <v>10.55955</v>
      </c>
      <c r="F69" t="s">
        <v>349</v>
      </c>
      <c r="G69" s="10" t="s">
        <v>1572</v>
      </c>
      <c r="H69">
        <v>101</v>
      </c>
      <c r="I69" t="s">
        <v>3</v>
      </c>
      <c r="J69">
        <f ca="1">VLOOKUP(G69,INDIRECT("球速変換!A$1:B$" &amp; Prams!$B$8),2,)</f>
        <v>130</v>
      </c>
      <c r="K69" t="str">
        <f ca="1">VLOOKUP(I69,INDIRECT("投手名変換!A$1:B$" &amp; Prams!$B$9),2,)</f>
        <v>パワプロ</v>
      </c>
      <c r="L69">
        <f t="shared" si="7"/>
        <v>34</v>
      </c>
      <c r="M69">
        <f ca="1">(B69-VLOOKUP(K69,INDIRECT("投手データ!B1:D"&amp;Prams!$B$1),3,FALSE)*2)</f>
        <v>41</v>
      </c>
      <c r="N69" t="str">
        <f ca="1">VLOOKUP(F69,INDIRECT("球種変換表!A$1:B$" &amp; Prams!$B$2),2,)</f>
        <v>シュート</v>
      </c>
      <c r="O69">
        <f ca="1">VLOOKUP(N69,球種情報!A:B,2,FALSE)</f>
        <v>26</v>
      </c>
      <c r="P69">
        <f ca="1">VLOOKUP(K69,投手データ!B:AI,output!O69+6,FALSE)</f>
        <v>0</v>
      </c>
      <c r="R69">
        <f t="shared" ca="1" si="8"/>
        <v>7.6923076923076927E-3</v>
      </c>
      <c r="S69">
        <f t="shared" si="9"/>
        <v>0.55381944444444442</v>
      </c>
      <c r="T69">
        <f>Prams!B$5/(S69-Prams!B$6)</f>
        <v>125.26963364046223</v>
      </c>
      <c r="U69">
        <f t="shared" ca="1" si="10"/>
        <v>0.67048611111111112</v>
      </c>
      <c r="V69">
        <f ca="1">Prams!C$5/(U69-Prams!C$6)</f>
        <v>117.33655280763816</v>
      </c>
      <c r="W69">
        <f t="shared" ca="1" si="11"/>
        <v>0.90258886775106273</v>
      </c>
      <c r="X69" t="str">
        <f t="shared" ca="1" si="12"/>
        <v>×</v>
      </c>
    </row>
    <row r="70" spans="1:24" x14ac:dyDescent="0.4">
      <c r="A70" s="1" t="s">
        <v>1582</v>
      </c>
      <c r="B70" s="1">
        <v>134</v>
      </c>
      <c r="C70">
        <v>616</v>
      </c>
      <c r="D70">
        <v>609.5</v>
      </c>
      <c r="E70">
        <v>11.01146</v>
      </c>
      <c r="F70" t="s">
        <v>348</v>
      </c>
      <c r="G70" s="10" t="s">
        <v>429</v>
      </c>
      <c r="H70">
        <v>101</v>
      </c>
      <c r="I70" t="s">
        <v>3</v>
      </c>
      <c r="J70">
        <f ca="1">VLOOKUP(G70,INDIRECT("球速変換!A$1:B$" &amp; Prams!$B$8),2,)</f>
        <v>132</v>
      </c>
      <c r="K70" t="str">
        <f ca="1">VLOOKUP(I70,INDIRECT("投手名変換!A$1:B$" &amp; Prams!$B$9),2,)</f>
        <v>パワプロ</v>
      </c>
      <c r="L70">
        <f t="shared" si="7"/>
        <v>33</v>
      </c>
      <c r="M70">
        <f ca="1">(B70-VLOOKUP(K70,INDIRECT("投手データ!B1:D"&amp;Prams!$B$1),3,FALSE)*2)</f>
        <v>40</v>
      </c>
      <c r="N70" t="str">
        <f ca="1">VLOOKUP(F70,INDIRECT("球種変換表!A$1:B$" &amp; Prams!$B$2),2,)</f>
        <v>シュート</v>
      </c>
      <c r="O70">
        <f ca="1">VLOOKUP(N70,球種情報!A:B,2,FALSE)</f>
        <v>26</v>
      </c>
      <c r="P70">
        <f ca="1">VLOOKUP(K70,投手データ!B:AI,output!O70+6,FALSE)</f>
        <v>0</v>
      </c>
      <c r="R70">
        <f t="shared" ca="1" si="8"/>
        <v>7.575757575757576E-3</v>
      </c>
      <c r="S70">
        <f t="shared" si="9"/>
        <v>0.54340277777777779</v>
      </c>
      <c r="T70">
        <f>Prams!B$5/(S70-Prams!B$6)</f>
        <v>127.97069866660534</v>
      </c>
      <c r="U70">
        <f t="shared" ca="1" si="10"/>
        <v>0.66006944444444438</v>
      </c>
      <c r="V70">
        <f ca="1">Prams!C$5/(U70-Prams!C$6)</f>
        <v>119.70311247841919</v>
      </c>
      <c r="W70">
        <f t="shared" ca="1" si="11"/>
        <v>0.90684176120014537</v>
      </c>
      <c r="X70" t="str">
        <f t="shared" ca="1" si="12"/>
        <v>×</v>
      </c>
    </row>
    <row r="71" spans="1:24" x14ac:dyDescent="0.4">
      <c r="A71" s="1" t="s">
        <v>1583</v>
      </c>
      <c r="B71" s="1">
        <v>134</v>
      </c>
      <c r="C71">
        <v>605.04998999999998</v>
      </c>
      <c r="D71">
        <v>603.5</v>
      </c>
      <c r="E71">
        <v>10.06254</v>
      </c>
      <c r="F71" t="s">
        <v>1575</v>
      </c>
      <c r="G71" s="10" t="s">
        <v>1577</v>
      </c>
      <c r="H71">
        <v>101</v>
      </c>
      <c r="I71" t="s">
        <v>3</v>
      </c>
      <c r="J71">
        <f ca="1">VLOOKUP(G71,INDIRECT("球速変換!A$1:B$" &amp; Prams!$B$8),2,)</f>
        <v>131</v>
      </c>
      <c r="K71" t="str">
        <f ca="1">VLOOKUP(I71,INDIRECT("投手名変換!A$1:B$" &amp; Prams!$B$9),2,)</f>
        <v>パワプロ</v>
      </c>
      <c r="L71">
        <f t="shared" si="7"/>
        <v>33</v>
      </c>
      <c r="M71">
        <f ca="1">(B71-VLOOKUP(K71,INDIRECT("投手データ!B1:D"&amp;Prams!$B$1),3,FALSE)*2)</f>
        <v>40</v>
      </c>
      <c r="N71" t="str">
        <f ca="1">VLOOKUP(F71,INDIRECT("球種変換表!A$1:B$" &amp; Prams!$B$2),2,)</f>
        <v>シュート</v>
      </c>
      <c r="O71">
        <f ca="1">VLOOKUP(N71,球種情報!A:B,2,FALSE)</f>
        <v>26</v>
      </c>
      <c r="P71">
        <f ca="1">VLOOKUP(K71,投手データ!B:AI,output!O71+6,FALSE)</f>
        <v>0</v>
      </c>
      <c r="R71">
        <f t="shared" ca="1" si="8"/>
        <v>7.6335877862595417E-3</v>
      </c>
      <c r="S71">
        <f t="shared" si="9"/>
        <v>0.54756944444444444</v>
      </c>
      <c r="T71">
        <f>Prams!B$5/(S71-Prams!B$6)</f>
        <v>126.8764144866233</v>
      </c>
      <c r="U71">
        <f t="shared" ca="1" si="10"/>
        <v>0.66423611111111103</v>
      </c>
      <c r="V71">
        <f ca="1">Prams!C$5/(U71-Prams!C$6)</f>
        <v>118.74512482059875</v>
      </c>
      <c r="W71">
        <f t="shared" ca="1" si="11"/>
        <v>0.90645133450838733</v>
      </c>
      <c r="X71" t="str">
        <f t="shared" ca="1" si="12"/>
        <v>×</v>
      </c>
    </row>
    <row r="72" spans="1:24" x14ac:dyDescent="0.4">
      <c r="A72" s="1" t="s">
        <v>1586</v>
      </c>
      <c r="B72" s="1">
        <v>128</v>
      </c>
      <c r="C72">
        <v>639</v>
      </c>
      <c r="D72">
        <v>606</v>
      </c>
      <c r="E72">
        <v>10.04998</v>
      </c>
      <c r="F72" t="s">
        <v>0</v>
      </c>
      <c r="G72" s="10" t="s">
        <v>1584</v>
      </c>
      <c r="H72">
        <v>99</v>
      </c>
      <c r="I72" t="s">
        <v>1585</v>
      </c>
      <c r="J72">
        <f ca="1">VLOOKUP(G72,INDIRECT("球速変換!A$1:B$" &amp; Prams!$B$8),2,)</f>
        <v>148</v>
      </c>
      <c r="K72" t="str">
        <f ca="1">VLOOKUP(I72,INDIRECT("投手名変換!A$1:B$" &amp; Prams!$B$9),2,)</f>
        <v>DD007</v>
      </c>
      <c r="L72">
        <f t="shared" si="7"/>
        <v>29</v>
      </c>
      <c r="M72">
        <f ca="1">(B72-VLOOKUP(K72,INDIRECT("投手データ!B1:D"&amp;Prams!$B$1),3,FALSE)*2)</f>
        <v>34</v>
      </c>
      <c r="N72" t="str">
        <f ca="1">VLOOKUP(F72,INDIRECT("球種変換表!A$1:B$" &amp; Prams!$B$2),2,)</f>
        <v>ストレート</v>
      </c>
      <c r="O72">
        <f ca="1">VLOOKUP(N72,球種情報!A:B,2,FALSE)</f>
        <v>1</v>
      </c>
      <c r="P72">
        <f ca="1">VLOOKUP(K72,投手データ!B:AI,output!O72+6,FALSE)</f>
        <v>1</v>
      </c>
      <c r="R72">
        <f t="shared" ca="1" si="8"/>
        <v>6.7567567567567571E-3</v>
      </c>
      <c r="S72">
        <f t="shared" si="9"/>
        <v>0.47916666666666669</v>
      </c>
      <c r="T72">
        <f>Prams!B$5/(S72-Prams!B$6)</f>
        <v>147.59589368136241</v>
      </c>
      <c r="U72">
        <f t="shared" ca="1" si="10"/>
        <v>0.5625</v>
      </c>
      <c r="V72">
        <f ca="1">Prams!C$5/(U72-Prams!C$6)</f>
        <v>147.584148961566</v>
      </c>
      <c r="W72">
        <f t="shared" ca="1" si="11"/>
        <v>0.99719019568625678</v>
      </c>
      <c r="X72" t="str">
        <f t="shared" ca="1" si="12"/>
        <v>〇</v>
      </c>
    </row>
    <row r="73" spans="1:24" x14ac:dyDescent="0.4">
      <c r="A73" s="1" t="s">
        <v>1589</v>
      </c>
      <c r="B73" s="1">
        <v>128</v>
      </c>
      <c r="C73">
        <v>642.5</v>
      </c>
      <c r="D73">
        <v>602</v>
      </c>
      <c r="E73">
        <v>10.547610000000001</v>
      </c>
      <c r="F73" t="s">
        <v>0</v>
      </c>
      <c r="G73" s="10" t="s">
        <v>1587</v>
      </c>
      <c r="H73">
        <v>99</v>
      </c>
      <c r="I73" t="s">
        <v>1588</v>
      </c>
      <c r="J73">
        <f ca="1">VLOOKUP(G73,INDIRECT("球速変換!A$1:B$" &amp; Prams!$B$8),2,)</f>
        <v>147</v>
      </c>
      <c r="K73" t="str">
        <f ca="1">VLOOKUP(I73,INDIRECT("投手名変換!A$1:B$" &amp; Prams!$B$9),2,)</f>
        <v>DD007</v>
      </c>
      <c r="L73">
        <f t="shared" si="7"/>
        <v>29</v>
      </c>
      <c r="M73">
        <f ca="1">(B73-VLOOKUP(K73,INDIRECT("投手データ!B1:D"&amp;Prams!$B$1),3,FALSE)*2)</f>
        <v>34</v>
      </c>
      <c r="N73" t="str">
        <f ca="1">VLOOKUP(F73,INDIRECT("球種変換表!A$1:B$" &amp; Prams!$B$2),2,)</f>
        <v>ストレート</v>
      </c>
      <c r="O73">
        <f ca="1">VLOOKUP(N73,球種情報!A:B,2,FALSE)</f>
        <v>1</v>
      </c>
      <c r="P73">
        <f ca="1">VLOOKUP(K73,投手データ!B:AI,output!O73+6,FALSE)</f>
        <v>1</v>
      </c>
      <c r="R73">
        <f t="shared" ca="1" si="8"/>
        <v>6.8027210884353739E-3</v>
      </c>
      <c r="S73">
        <f t="shared" si="9"/>
        <v>0.48194444444444445</v>
      </c>
      <c r="T73">
        <f>Prams!B$5/(S73-Prams!B$6)</f>
        <v>146.62353747233055</v>
      </c>
      <c r="U73">
        <f t="shared" ca="1" si="10"/>
        <v>0.56527777777777777</v>
      </c>
      <c r="V73">
        <f ca="1">Prams!C$5/(U73-Prams!C$6)</f>
        <v>146.6119469842692</v>
      </c>
      <c r="W73">
        <f t="shared" ca="1" si="11"/>
        <v>0.99736018356645706</v>
      </c>
      <c r="X73" t="str">
        <f t="shared" ca="1" si="12"/>
        <v>〇</v>
      </c>
    </row>
    <row r="74" spans="1:24" x14ac:dyDescent="0.4">
      <c r="A74" s="1" t="s">
        <v>1590</v>
      </c>
      <c r="B74" s="1">
        <v>129</v>
      </c>
      <c r="C74">
        <v>636.5</v>
      </c>
      <c r="D74">
        <v>614</v>
      </c>
      <c r="E74">
        <v>10.547610000000001</v>
      </c>
      <c r="F74" t="s">
        <v>0</v>
      </c>
      <c r="G74" s="10" t="s">
        <v>669</v>
      </c>
      <c r="H74">
        <v>99</v>
      </c>
      <c r="I74" t="s">
        <v>1588</v>
      </c>
      <c r="J74">
        <f ca="1">VLOOKUP(G74,INDIRECT("球速変換!A$1:B$" &amp; Prams!$B$8),2,)</f>
        <v>144</v>
      </c>
      <c r="K74" t="str">
        <f ca="1">VLOOKUP(I74,INDIRECT("投手名変換!A$1:B$" &amp; Prams!$B$9),2,)</f>
        <v>DD007</v>
      </c>
      <c r="L74">
        <f t="shared" si="7"/>
        <v>30</v>
      </c>
      <c r="M74">
        <f ca="1">(B74-VLOOKUP(K74,INDIRECT("投手データ!B1:D"&amp;Prams!$B$1),3,FALSE)*2)</f>
        <v>35</v>
      </c>
      <c r="N74" t="str">
        <f ca="1">VLOOKUP(F74,INDIRECT("球種変換表!A$1:B$" &amp; Prams!$B$2),2,)</f>
        <v>ストレート</v>
      </c>
      <c r="O74">
        <f ca="1">VLOOKUP(N74,球種情報!A:B,2,FALSE)</f>
        <v>1</v>
      </c>
      <c r="P74">
        <f ca="1">VLOOKUP(K74,投手データ!B:AI,output!O74+6,FALSE)</f>
        <v>1</v>
      </c>
      <c r="R74">
        <f t="shared" ca="1" si="8"/>
        <v>6.9444444444444441E-3</v>
      </c>
      <c r="S74">
        <f t="shared" si="9"/>
        <v>0.49027777777777781</v>
      </c>
      <c r="T74">
        <f>Prams!B$5/(S74-Prams!B$6)</f>
        <v>143.78184919117265</v>
      </c>
      <c r="U74">
        <f t="shared" ca="1" si="10"/>
        <v>0.57361111111111107</v>
      </c>
      <c r="V74">
        <f ca="1">Prams!C$5/(U74-Prams!C$6)</f>
        <v>143.7707035993902</v>
      </c>
      <c r="W74">
        <f t="shared" ca="1" si="11"/>
        <v>0.99840766388465418</v>
      </c>
      <c r="X74" t="str">
        <f t="shared" ca="1" si="12"/>
        <v>〇</v>
      </c>
    </row>
    <row r="75" spans="1:24" x14ac:dyDescent="0.4">
      <c r="A75" s="1" t="s">
        <v>1591</v>
      </c>
      <c r="B75" s="1">
        <v>129</v>
      </c>
      <c r="C75">
        <v>641</v>
      </c>
      <c r="D75">
        <v>622</v>
      </c>
      <c r="E75">
        <v>11.04546</v>
      </c>
      <c r="F75" t="s">
        <v>0</v>
      </c>
      <c r="G75" s="10" t="s">
        <v>439</v>
      </c>
      <c r="H75">
        <v>99</v>
      </c>
      <c r="I75" t="s">
        <v>394</v>
      </c>
      <c r="J75">
        <f ca="1">VLOOKUP(G75,INDIRECT("球速変換!A$1:B$" &amp; Prams!$B$8),2,)</f>
        <v>146</v>
      </c>
      <c r="K75" t="str">
        <f ca="1">VLOOKUP(I75,INDIRECT("投手名変換!A$1:B$" &amp; Prams!$B$9),2,)</f>
        <v>DD007</v>
      </c>
      <c r="L75">
        <f t="shared" si="7"/>
        <v>30</v>
      </c>
      <c r="M75">
        <f ca="1">(B75-VLOOKUP(K75,INDIRECT("投手データ!B1:D"&amp;Prams!$B$1),3,FALSE)*2)</f>
        <v>35</v>
      </c>
      <c r="N75" t="str">
        <f ca="1">VLOOKUP(F75,INDIRECT("球種変換表!A$1:B$" &amp; Prams!$B$2),2,)</f>
        <v>ストレート</v>
      </c>
      <c r="O75">
        <f ca="1">VLOOKUP(N75,球種情報!A:B,2,FALSE)</f>
        <v>1</v>
      </c>
      <c r="P75">
        <f ca="1">VLOOKUP(K75,投手データ!B:AI,output!O75+6,FALSE)</f>
        <v>1</v>
      </c>
      <c r="R75">
        <f t="shared" ca="1" si="8"/>
        <v>6.8493150684931503E-3</v>
      </c>
      <c r="S75">
        <f t="shared" si="9"/>
        <v>0.48472222222222222</v>
      </c>
      <c r="T75">
        <f>Prams!B$5/(S75-Prams!B$6)</f>
        <v>145.66390910518876</v>
      </c>
      <c r="U75">
        <f t="shared" ca="1" si="10"/>
        <v>0.56805555555555565</v>
      </c>
      <c r="V75">
        <f ca="1">Prams!C$5/(U75-Prams!C$6)</f>
        <v>145.65246983063267</v>
      </c>
      <c r="W75">
        <f t="shared" ca="1" si="11"/>
        <v>0.99761965637419636</v>
      </c>
      <c r="X75" t="str">
        <f t="shared" ca="1" si="12"/>
        <v>〇</v>
      </c>
    </row>
    <row r="76" spans="1:24" x14ac:dyDescent="0.4">
      <c r="A76" s="1" t="s">
        <v>1592</v>
      </c>
      <c r="B76" s="1">
        <v>129</v>
      </c>
      <c r="C76">
        <v>642.5</v>
      </c>
      <c r="D76">
        <v>617</v>
      </c>
      <c r="E76">
        <v>10.547610000000001</v>
      </c>
      <c r="F76" t="s">
        <v>0</v>
      </c>
      <c r="G76" s="10" t="s">
        <v>433</v>
      </c>
      <c r="H76">
        <v>99</v>
      </c>
      <c r="I76" t="s">
        <v>1585</v>
      </c>
      <c r="J76">
        <f ca="1">VLOOKUP(G76,INDIRECT("球速変換!A$1:B$" &amp; Prams!$B$8),2,)</f>
        <v>145</v>
      </c>
      <c r="K76" t="str">
        <f ca="1">VLOOKUP(I76,INDIRECT("投手名変換!A$1:B$" &amp; Prams!$B$9),2,)</f>
        <v>DD007</v>
      </c>
      <c r="L76">
        <f t="shared" si="7"/>
        <v>30</v>
      </c>
      <c r="M76">
        <f ca="1">(B76-VLOOKUP(K76,INDIRECT("投手データ!B1:D"&amp;Prams!$B$1),3,FALSE)*2)</f>
        <v>35</v>
      </c>
      <c r="N76" t="str">
        <f ca="1">VLOOKUP(F76,INDIRECT("球種変換表!A$1:B$" &amp; Prams!$B$2),2,)</f>
        <v>ストレート</v>
      </c>
      <c r="O76">
        <f ca="1">VLOOKUP(N76,球種情報!A:B,2,FALSE)</f>
        <v>1</v>
      </c>
      <c r="P76">
        <f ca="1">VLOOKUP(K76,投手データ!B:AI,output!O76+6,FALSE)</f>
        <v>1</v>
      </c>
      <c r="R76">
        <f t="shared" ca="1" si="8"/>
        <v>6.8965517241379309E-3</v>
      </c>
      <c r="S76">
        <f t="shared" si="9"/>
        <v>0.48819444444444449</v>
      </c>
      <c r="T76">
        <f>Prams!B$5/(S76-Prams!B$6)</f>
        <v>144.48189454824009</v>
      </c>
      <c r="U76">
        <f t="shared" ca="1" si="10"/>
        <v>0.57152777777777775</v>
      </c>
      <c r="V76">
        <f ca="1">Prams!C$5/(U76-Prams!C$6)</f>
        <v>144.47064016513693</v>
      </c>
      <c r="W76">
        <f t="shared" ca="1" si="11"/>
        <v>0.99634924251818568</v>
      </c>
      <c r="X76" t="str">
        <f t="shared" ca="1" si="12"/>
        <v>〇</v>
      </c>
    </row>
    <row r="77" spans="1:24" x14ac:dyDescent="0.4">
      <c r="A77" s="1" t="s">
        <v>1593</v>
      </c>
      <c r="B77" s="1">
        <v>128</v>
      </c>
      <c r="C77">
        <v>639</v>
      </c>
      <c r="D77">
        <v>604</v>
      </c>
      <c r="E77">
        <v>10.04998</v>
      </c>
      <c r="F77" t="s">
        <v>0</v>
      </c>
      <c r="G77" s="10" t="s">
        <v>1587</v>
      </c>
      <c r="H77">
        <v>99</v>
      </c>
      <c r="I77" t="s">
        <v>1585</v>
      </c>
      <c r="J77">
        <f ca="1">VLOOKUP(G77,INDIRECT("球速変換!A$1:B$" &amp; Prams!$B$8),2,)</f>
        <v>147</v>
      </c>
      <c r="K77" t="str">
        <f ca="1">VLOOKUP(I77,INDIRECT("投手名変換!A$1:B$" &amp; Prams!$B$9),2,)</f>
        <v>DD007</v>
      </c>
      <c r="L77">
        <f t="shared" si="7"/>
        <v>29</v>
      </c>
      <c r="M77">
        <f ca="1">(B77-VLOOKUP(K77,INDIRECT("投手データ!B1:D"&amp;Prams!$B$1),3,FALSE)*2)</f>
        <v>34</v>
      </c>
      <c r="N77" t="str">
        <f ca="1">VLOOKUP(F77,INDIRECT("球種変換表!A$1:B$" &amp; Prams!$B$2),2,)</f>
        <v>ストレート</v>
      </c>
      <c r="O77">
        <f ca="1">VLOOKUP(N77,球種情報!A:B,2,FALSE)</f>
        <v>1</v>
      </c>
      <c r="P77">
        <f ca="1">VLOOKUP(K77,投手データ!B:AI,output!O77+6,FALSE)</f>
        <v>1</v>
      </c>
      <c r="R77">
        <f t="shared" ca="1" si="8"/>
        <v>6.8027210884353739E-3</v>
      </c>
      <c r="S77">
        <f t="shared" si="9"/>
        <v>0.48055555555555551</v>
      </c>
      <c r="T77">
        <f>Prams!B$5/(S77-Prams!B$6)</f>
        <v>147.10810882267407</v>
      </c>
      <c r="U77">
        <f t="shared" ca="1" si="10"/>
        <v>0.56388888888888888</v>
      </c>
      <c r="V77">
        <f ca="1">Prams!C$5/(U77-Prams!C$6)</f>
        <v>147.09644160101519</v>
      </c>
      <c r="W77">
        <f t="shared" ca="1" si="11"/>
        <v>1.0006560653130285</v>
      </c>
      <c r="X77" t="str">
        <f t="shared" ca="1" si="12"/>
        <v>〇</v>
      </c>
    </row>
    <row r="78" spans="1:24" x14ac:dyDescent="0.4">
      <c r="A78" s="1" t="s">
        <v>1595</v>
      </c>
      <c r="B78" s="1">
        <v>128</v>
      </c>
      <c r="C78">
        <v>634.5</v>
      </c>
      <c r="D78">
        <v>604</v>
      </c>
      <c r="E78">
        <v>10.547610000000001</v>
      </c>
      <c r="F78" t="s">
        <v>0</v>
      </c>
      <c r="G78" s="10" t="s">
        <v>1594</v>
      </c>
      <c r="H78">
        <v>99</v>
      </c>
      <c r="I78" t="s">
        <v>394</v>
      </c>
      <c r="J78">
        <f ca="1">VLOOKUP(G78,INDIRECT("球速変換!A$1:B$" &amp; Prams!$B$8),2,)</f>
        <v>147</v>
      </c>
      <c r="K78" t="str">
        <f ca="1">VLOOKUP(I78,INDIRECT("投手名変換!A$1:B$" &amp; Prams!$B$9),2,)</f>
        <v>DD007</v>
      </c>
      <c r="L78">
        <f t="shared" si="7"/>
        <v>29</v>
      </c>
      <c r="M78">
        <f ca="1">(B78-VLOOKUP(K78,INDIRECT("投手データ!B1:D"&amp;Prams!$B$1),3,FALSE)*2)</f>
        <v>34</v>
      </c>
      <c r="N78" t="str">
        <f ca="1">VLOOKUP(F78,INDIRECT("球種変換表!A$1:B$" &amp; Prams!$B$2),2,)</f>
        <v>ストレート</v>
      </c>
      <c r="O78">
        <f ca="1">VLOOKUP(N78,球種情報!A:B,2,FALSE)</f>
        <v>1</v>
      </c>
      <c r="P78">
        <f ca="1">VLOOKUP(K78,投手データ!B:AI,output!O78+6,FALSE)</f>
        <v>1</v>
      </c>
      <c r="R78">
        <f t="shared" ca="1" si="8"/>
        <v>6.8027210884353739E-3</v>
      </c>
      <c r="S78">
        <f t="shared" si="9"/>
        <v>0.48055555555555551</v>
      </c>
      <c r="T78">
        <f>Prams!B$5/(S78-Prams!B$6)</f>
        <v>147.10810882267407</v>
      </c>
      <c r="U78">
        <f t="shared" ca="1" si="10"/>
        <v>0.56388888888888888</v>
      </c>
      <c r="V78">
        <f ca="1">Prams!C$5/(U78-Prams!C$6)</f>
        <v>147.09644160101519</v>
      </c>
      <c r="W78">
        <f t="shared" ca="1" si="11"/>
        <v>1.0006560653130285</v>
      </c>
      <c r="X78" t="str">
        <f t="shared" ca="1" si="12"/>
        <v>〇</v>
      </c>
    </row>
    <row r="79" spans="1:24" x14ac:dyDescent="0.4">
      <c r="A79" s="1" t="s">
        <v>1596</v>
      </c>
      <c r="B79" s="1">
        <v>129</v>
      </c>
      <c r="C79">
        <v>640.5</v>
      </c>
      <c r="D79">
        <v>614.5</v>
      </c>
      <c r="E79">
        <v>10.512</v>
      </c>
      <c r="F79" t="s">
        <v>0</v>
      </c>
      <c r="G79" s="10" t="s">
        <v>435</v>
      </c>
      <c r="H79">
        <v>99</v>
      </c>
      <c r="I79" t="s">
        <v>394</v>
      </c>
      <c r="J79">
        <f ca="1">VLOOKUP(G79,INDIRECT("球速変換!A$1:B$" &amp; Prams!$B$8),2,)</f>
        <v>144</v>
      </c>
      <c r="K79" t="str">
        <f ca="1">VLOOKUP(I79,INDIRECT("投手名変換!A$1:B$" &amp; Prams!$B$9),2,)</f>
        <v>DD007</v>
      </c>
      <c r="L79">
        <f t="shared" si="7"/>
        <v>30</v>
      </c>
      <c r="M79">
        <f ca="1">(B79-VLOOKUP(K79,INDIRECT("投手データ!B1:D"&amp;Prams!$B$1),3,FALSE)*2)</f>
        <v>35</v>
      </c>
      <c r="N79" t="str">
        <f ca="1">VLOOKUP(F79,INDIRECT("球種変換表!A$1:B$" &amp; Prams!$B$2),2,)</f>
        <v>ストレート</v>
      </c>
      <c r="O79">
        <f ca="1">VLOOKUP(N79,球種情報!A:B,2,FALSE)</f>
        <v>1</v>
      </c>
      <c r="P79">
        <f ca="1">VLOOKUP(K79,投手データ!B:AI,output!O79+6,FALSE)</f>
        <v>1</v>
      </c>
      <c r="R79">
        <f t="shared" ca="1" si="8"/>
        <v>6.9444444444444441E-3</v>
      </c>
      <c r="S79">
        <f t="shared" si="9"/>
        <v>0.48993055555555554</v>
      </c>
      <c r="T79">
        <f>Prams!B$5/(S79-Prams!B$6)</f>
        <v>143.89805194385357</v>
      </c>
      <c r="U79">
        <f t="shared" ca="1" si="10"/>
        <v>0.57326388888888891</v>
      </c>
      <c r="V79">
        <f ca="1">Prams!C$5/(U79-Prams!C$6)</f>
        <v>143.88688833002541</v>
      </c>
      <c r="W79">
        <f t="shared" ca="1" si="11"/>
        <v>0.99921450229184317</v>
      </c>
      <c r="X79" t="str">
        <f t="shared" ca="1" si="12"/>
        <v>〇</v>
      </c>
    </row>
    <row r="80" spans="1:24" x14ac:dyDescent="0.4">
      <c r="A80" s="1" t="s">
        <v>1598</v>
      </c>
      <c r="B80" s="1">
        <v>129</v>
      </c>
      <c r="C80">
        <v>638</v>
      </c>
      <c r="D80">
        <v>612.5</v>
      </c>
      <c r="E80">
        <v>11.01146</v>
      </c>
      <c r="F80" t="s">
        <v>0</v>
      </c>
      <c r="G80" s="10" t="s">
        <v>1597</v>
      </c>
      <c r="H80">
        <v>99</v>
      </c>
      <c r="I80" t="s">
        <v>394</v>
      </c>
      <c r="J80">
        <f ca="1">VLOOKUP(G80,INDIRECT("球速変換!A$1:B$" &amp; Prams!$B$8),2,)</f>
        <v>143</v>
      </c>
      <c r="K80" t="str">
        <f ca="1">VLOOKUP(I80,INDIRECT("投手名変換!A$1:B$" &amp; Prams!$B$9),2,)</f>
        <v>DD007</v>
      </c>
      <c r="L80">
        <f t="shared" si="7"/>
        <v>30</v>
      </c>
      <c r="M80">
        <f ca="1">(B80-VLOOKUP(K80,INDIRECT("投手データ!B1:D"&amp;Prams!$B$1),3,FALSE)*2)</f>
        <v>35</v>
      </c>
      <c r="N80" t="str">
        <f ca="1">VLOOKUP(F80,INDIRECT("球種変換表!A$1:B$" &amp; Prams!$B$2),2,)</f>
        <v>ストレート</v>
      </c>
      <c r="O80">
        <f ca="1">VLOOKUP(N80,球種情報!A:B,2,FALSE)</f>
        <v>1</v>
      </c>
      <c r="P80">
        <f ca="1">VLOOKUP(K80,投手データ!B:AI,output!O80+6,FALSE)</f>
        <v>1</v>
      </c>
      <c r="R80">
        <f t="shared" ca="1" si="8"/>
        <v>6.993006993006993E-3</v>
      </c>
      <c r="S80">
        <f t="shared" si="9"/>
        <v>0.49131944444444448</v>
      </c>
      <c r="T80">
        <f>Prams!B$5/(S80-Prams!B$6)</f>
        <v>143.43436426559771</v>
      </c>
      <c r="U80">
        <f t="shared" ca="1" si="10"/>
        <v>0.57465277777777779</v>
      </c>
      <c r="V80">
        <f ca="1">Prams!C$5/(U80-Prams!C$6)</f>
        <v>143.42327247887923</v>
      </c>
      <c r="W80">
        <f t="shared" ca="1" si="11"/>
        <v>1.0029599474047499</v>
      </c>
      <c r="X80" t="str">
        <f t="shared" ca="1" si="12"/>
        <v>〇</v>
      </c>
    </row>
    <row r="81" spans="1:24" x14ac:dyDescent="0.4">
      <c r="A81" s="1" t="s">
        <v>1599</v>
      </c>
      <c r="B81" s="1">
        <v>128</v>
      </c>
      <c r="C81">
        <v>636.5</v>
      </c>
      <c r="D81">
        <v>605</v>
      </c>
      <c r="E81">
        <v>10.547610000000001</v>
      </c>
      <c r="F81" t="s">
        <v>0</v>
      </c>
      <c r="G81" s="10" t="s">
        <v>1594</v>
      </c>
      <c r="H81">
        <v>99</v>
      </c>
      <c r="I81" t="s">
        <v>1585</v>
      </c>
      <c r="J81">
        <f ca="1">VLOOKUP(G81,INDIRECT("球速変換!A$1:B$" &amp; Prams!$B$8),2,)</f>
        <v>147</v>
      </c>
      <c r="K81" t="str">
        <f ca="1">VLOOKUP(I81,INDIRECT("投手名変換!A$1:B$" &amp; Prams!$B$9),2,)</f>
        <v>DD007</v>
      </c>
      <c r="L81">
        <f t="shared" si="7"/>
        <v>29</v>
      </c>
      <c r="M81">
        <f ca="1">(B81-VLOOKUP(K81,INDIRECT("投手データ!B1:D"&amp;Prams!$B$1),3,FALSE)*2)</f>
        <v>34</v>
      </c>
      <c r="N81" t="str">
        <f ca="1">VLOOKUP(F81,INDIRECT("球種変換表!A$1:B$" &amp; Prams!$B$2),2,)</f>
        <v>ストレート</v>
      </c>
      <c r="O81">
        <f ca="1">VLOOKUP(N81,球種情報!A:B,2,FALSE)</f>
        <v>1</v>
      </c>
      <c r="P81">
        <f ca="1">VLOOKUP(K81,投手データ!B:AI,output!O81+6,FALSE)</f>
        <v>1</v>
      </c>
      <c r="R81">
        <f t="shared" ca="1" si="8"/>
        <v>6.8027210884353739E-3</v>
      </c>
      <c r="S81">
        <f t="shared" si="9"/>
        <v>0.47986111111111113</v>
      </c>
      <c r="T81">
        <f>Prams!B$5/(S81-Prams!B$6)</f>
        <v>147.35159756888814</v>
      </c>
      <c r="U81">
        <f t="shared" ca="1" si="10"/>
        <v>0.56319444444444444</v>
      </c>
      <c r="V81">
        <f ca="1">Prams!C$5/(U81-Prams!C$6)</f>
        <v>147.33989169436097</v>
      </c>
      <c r="W81">
        <f t="shared" ca="1" si="11"/>
        <v>1.0023121883970134</v>
      </c>
      <c r="X81" t="str">
        <f t="shared" ca="1" si="12"/>
        <v>〇</v>
      </c>
    </row>
    <row r="82" spans="1:24" x14ac:dyDescent="0.4">
      <c r="A82" s="1" t="s">
        <v>1601</v>
      </c>
      <c r="B82" s="1">
        <v>125</v>
      </c>
      <c r="C82">
        <v>640.5</v>
      </c>
      <c r="D82">
        <v>609.5</v>
      </c>
      <c r="E82">
        <v>10.512</v>
      </c>
      <c r="F82" t="s">
        <v>1504</v>
      </c>
      <c r="G82" s="10" t="s">
        <v>1600</v>
      </c>
      <c r="H82">
        <v>98</v>
      </c>
      <c r="I82" t="s">
        <v>1585</v>
      </c>
      <c r="J82">
        <f ca="1">VLOOKUP(G82,INDIRECT("球速変換!A$1:B$" &amp; Prams!$B$8),2,)</f>
        <v>144</v>
      </c>
      <c r="K82" t="str">
        <f ca="1">VLOOKUP(I82,INDIRECT("投手名変換!A$1:B$" &amp; Prams!$B$9),2,)</f>
        <v>DD007</v>
      </c>
      <c r="L82">
        <f t="shared" si="7"/>
        <v>27</v>
      </c>
      <c r="M82">
        <f ca="1">(B82-VLOOKUP(K82,INDIRECT("投手データ!B1:D"&amp;Prams!$B$1),3,FALSE)*2)</f>
        <v>31</v>
      </c>
      <c r="N82" t="str">
        <f ca="1">VLOOKUP(F82,INDIRECT("球種変換表!A$1:B$" &amp; Prams!$B$2),2,)</f>
        <v>全力ストレート</v>
      </c>
      <c r="O82">
        <f ca="1">VLOOKUP(N82,球種情報!A:B,2,FALSE)</f>
        <v>2</v>
      </c>
      <c r="P82">
        <f ca="1">VLOOKUP(K82,投手データ!B:AI,output!O82+6,FALSE)</f>
        <v>1</v>
      </c>
      <c r="R82">
        <f t="shared" ca="1" si="8"/>
        <v>6.9444444444444441E-3</v>
      </c>
      <c r="S82">
        <f t="shared" si="9"/>
        <v>0.44340277777777781</v>
      </c>
      <c r="T82">
        <f>Prams!B$5/(S82-Prams!B$6)</f>
        <v>161.37444985027227</v>
      </c>
      <c r="U82">
        <f t="shared" ca="1" si="10"/>
        <v>0.51006944444444446</v>
      </c>
      <c r="V82">
        <f ca="1">Prams!C$5/(U82-Prams!C$6)</f>
        <v>168.69892138953529</v>
      </c>
      <c r="W82">
        <f t="shared" ca="1" si="11"/>
        <v>1.1715202874273283</v>
      </c>
      <c r="X82" t="str">
        <f t="shared" ca="1" si="12"/>
        <v>×</v>
      </c>
    </row>
    <row r="83" spans="1:24" x14ac:dyDescent="0.4">
      <c r="A83" s="1" t="s">
        <v>1602</v>
      </c>
      <c r="B83" s="1">
        <v>125</v>
      </c>
      <c r="C83">
        <v>641.5</v>
      </c>
      <c r="D83">
        <v>623</v>
      </c>
      <c r="E83">
        <v>10.5001</v>
      </c>
      <c r="F83" t="s">
        <v>1504</v>
      </c>
      <c r="G83" s="10" t="s">
        <v>1584</v>
      </c>
      <c r="H83">
        <v>98</v>
      </c>
      <c r="I83" t="s">
        <v>1585</v>
      </c>
      <c r="J83">
        <f ca="1">VLOOKUP(G83,INDIRECT("球速変換!A$1:B$" &amp; Prams!$B$8),2,)</f>
        <v>148</v>
      </c>
      <c r="K83" t="str">
        <f ca="1">VLOOKUP(I83,INDIRECT("投手名変換!A$1:B$" &amp; Prams!$B$9),2,)</f>
        <v>DD007</v>
      </c>
      <c r="L83">
        <f t="shared" si="7"/>
        <v>27</v>
      </c>
      <c r="M83">
        <f ca="1">(B83-VLOOKUP(K83,INDIRECT("投手データ!B1:D"&amp;Prams!$B$1),3,FALSE)*2)</f>
        <v>31</v>
      </c>
      <c r="N83" t="str">
        <f ca="1">VLOOKUP(F83,INDIRECT("球種変換表!A$1:B$" &amp; Prams!$B$2),2,)</f>
        <v>全力ストレート</v>
      </c>
      <c r="O83">
        <f ca="1">VLOOKUP(N83,球種情報!A:B,2,FALSE)</f>
        <v>2</v>
      </c>
      <c r="P83">
        <f ca="1">VLOOKUP(K83,投手データ!B:AI,output!O83+6,FALSE)</f>
        <v>1</v>
      </c>
      <c r="R83">
        <f t="shared" ca="1" si="8"/>
        <v>6.7567567567567571E-3</v>
      </c>
      <c r="S83">
        <f t="shared" si="9"/>
        <v>0.43402777777777779</v>
      </c>
      <c r="T83">
        <f>Prams!B$5/(S83-Prams!B$6)</f>
        <v>165.42254463290274</v>
      </c>
      <c r="U83">
        <f t="shared" ca="1" si="10"/>
        <v>0.50069444444444444</v>
      </c>
      <c r="V83">
        <f ca="1">Prams!C$5/(U83-Prams!C$6)</f>
        <v>173.12786844438912</v>
      </c>
      <c r="W83">
        <f t="shared" ca="1" si="11"/>
        <v>1.169782894894521</v>
      </c>
      <c r="X83" t="str">
        <f t="shared" ca="1" si="12"/>
        <v>×</v>
      </c>
    </row>
    <row r="84" spans="1:24" x14ac:dyDescent="0.4">
      <c r="A84" s="1" t="s">
        <v>1603</v>
      </c>
      <c r="B84" s="1">
        <v>125</v>
      </c>
      <c r="C84">
        <v>641.5</v>
      </c>
      <c r="D84">
        <v>622.5</v>
      </c>
      <c r="E84">
        <v>10.512</v>
      </c>
      <c r="F84" t="s">
        <v>1504</v>
      </c>
      <c r="G84" s="10" t="s">
        <v>1584</v>
      </c>
      <c r="H84">
        <v>98</v>
      </c>
      <c r="I84" t="s">
        <v>394</v>
      </c>
      <c r="J84">
        <f ca="1">VLOOKUP(G84,INDIRECT("球速変換!A$1:B$" &amp; Prams!$B$8),2,)</f>
        <v>148</v>
      </c>
      <c r="K84" t="str">
        <f ca="1">VLOOKUP(I84,INDIRECT("投手名変換!A$1:B$" &amp; Prams!$B$9),2,)</f>
        <v>DD007</v>
      </c>
      <c r="L84">
        <f t="shared" si="7"/>
        <v>27</v>
      </c>
      <c r="M84">
        <f ca="1">(B84-VLOOKUP(K84,INDIRECT("投手データ!B1:D"&amp;Prams!$B$1),3,FALSE)*2)</f>
        <v>31</v>
      </c>
      <c r="N84" t="str">
        <f ca="1">VLOOKUP(F84,INDIRECT("球種変換表!A$1:B$" &amp; Prams!$B$2),2,)</f>
        <v>全力ストレート</v>
      </c>
      <c r="O84">
        <f ca="1">VLOOKUP(N84,球種情報!A:B,2,FALSE)</f>
        <v>2</v>
      </c>
      <c r="P84">
        <f ca="1">VLOOKUP(K84,投手データ!B:AI,output!O84+6,FALSE)</f>
        <v>1</v>
      </c>
      <c r="R84">
        <f t="shared" ca="1" si="8"/>
        <v>6.7567567567567571E-3</v>
      </c>
      <c r="S84">
        <f t="shared" si="9"/>
        <v>0.43437500000000001</v>
      </c>
      <c r="T84">
        <f>Prams!B$5/(S84-Prams!B$6)</f>
        <v>165.26899685891868</v>
      </c>
      <c r="U84">
        <f t="shared" ca="1" si="10"/>
        <v>0.50104166666666672</v>
      </c>
      <c r="V84">
        <f ca="1">Prams!C$5/(U84-Prams!C$6)</f>
        <v>172.9596903923717</v>
      </c>
      <c r="W84">
        <f t="shared" ca="1" si="11"/>
        <v>1.1686465567052142</v>
      </c>
      <c r="X84" t="str">
        <f t="shared" ca="1" si="12"/>
        <v>×</v>
      </c>
    </row>
    <row r="85" spans="1:24" x14ac:dyDescent="0.4">
      <c r="A85" s="1" t="s">
        <v>1604</v>
      </c>
      <c r="B85" s="1">
        <v>125</v>
      </c>
      <c r="C85">
        <v>641</v>
      </c>
      <c r="D85">
        <v>613.5</v>
      </c>
      <c r="E85">
        <v>11.01146</v>
      </c>
      <c r="F85" t="s">
        <v>934</v>
      </c>
      <c r="G85" s="10" t="s">
        <v>781</v>
      </c>
      <c r="H85">
        <v>98</v>
      </c>
      <c r="I85" t="s">
        <v>1585</v>
      </c>
      <c r="J85">
        <f ca="1">VLOOKUP(G85,INDIRECT("球速変換!A$1:B$" &amp; Prams!$B$8),2,)</f>
        <v>145</v>
      </c>
      <c r="K85" t="str">
        <f ca="1">VLOOKUP(I85,INDIRECT("投手名変換!A$1:B$" &amp; Prams!$B$9),2,)</f>
        <v>DD007</v>
      </c>
      <c r="L85">
        <f t="shared" si="7"/>
        <v>27</v>
      </c>
      <c r="M85">
        <f ca="1">(B85-VLOOKUP(K85,INDIRECT("投手データ!B1:D"&amp;Prams!$B$1),3,FALSE)*2)</f>
        <v>31</v>
      </c>
      <c r="N85" t="str">
        <f ca="1">VLOOKUP(F85,INDIRECT("球種変換表!A$1:B$" &amp; Prams!$B$2),2,)</f>
        <v>全力ストレート</v>
      </c>
      <c r="O85">
        <f ca="1">VLOOKUP(N85,球種情報!A:B,2,FALSE)</f>
        <v>2</v>
      </c>
      <c r="P85">
        <f ca="1">VLOOKUP(K85,投手データ!B:AI,output!O85+6,FALSE)</f>
        <v>1</v>
      </c>
      <c r="R85">
        <f t="shared" ca="1" si="8"/>
        <v>6.8965517241379309E-3</v>
      </c>
      <c r="S85">
        <f t="shared" si="9"/>
        <v>0.44062499999999999</v>
      </c>
      <c r="T85">
        <f>Prams!B$5/(S85-Prams!B$6)</f>
        <v>162.55307960297117</v>
      </c>
      <c r="U85">
        <f t="shared" ca="1" si="10"/>
        <v>0.5072916666666667</v>
      </c>
      <c r="V85">
        <f ca="1">Prams!C$5/(U85-Prams!C$6)</f>
        <v>169.98739774992552</v>
      </c>
      <c r="W85">
        <f t="shared" ca="1" si="11"/>
        <v>1.1723268810339691</v>
      </c>
      <c r="X85" t="str">
        <f t="shared" ca="1" si="12"/>
        <v>×</v>
      </c>
    </row>
    <row r="86" spans="1:24" x14ac:dyDescent="0.4">
      <c r="A86" s="1" t="s">
        <v>1605</v>
      </c>
      <c r="B86" s="1">
        <v>125</v>
      </c>
      <c r="C86">
        <v>640</v>
      </c>
      <c r="D86">
        <v>610.5</v>
      </c>
      <c r="E86">
        <v>11.01146</v>
      </c>
      <c r="F86" t="s">
        <v>1504</v>
      </c>
      <c r="G86" s="10" t="s">
        <v>770</v>
      </c>
      <c r="H86">
        <v>98</v>
      </c>
      <c r="I86" t="s">
        <v>1588</v>
      </c>
      <c r="J86">
        <f ca="1">VLOOKUP(G86,INDIRECT("球速変換!A$1:B$" &amp; Prams!$B$8),2,)</f>
        <v>143</v>
      </c>
      <c r="K86" t="str">
        <f ca="1">VLOOKUP(I86,INDIRECT("投手名変換!A$1:B$" &amp; Prams!$B$9),2,)</f>
        <v>DD007</v>
      </c>
      <c r="L86">
        <f t="shared" si="7"/>
        <v>27</v>
      </c>
      <c r="M86">
        <f ca="1">(B86-VLOOKUP(K86,INDIRECT("投手データ!B1:D"&amp;Prams!$B$1),3,FALSE)*2)</f>
        <v>31</v>
      </c>
      <c r="N86" t="str">
        <f ca="1">VLOOKUP(F86,INDIRECT("球種変換表!A$1:B$" &amp; Prams!$B$2),2,)</f>
        <v>全力ストレート</v>
      </c>
      <c r="O86">
        <f ca="1">VLOOKUP(N86,球種情報!A:B,2,FALSE)</f>
        <v>2</v>
      </c>
      <c r="P86">
        <f ca="1">VLOOKUP(K86,投手データ!B:AI,output!O86+6,FALSE)</f>
        <v>1</v>
      </c>
      <c r="R86">
        <f t="shared" ca="1" si="8"/>
        <v>6.993006993006993E-3</v>
      </c>
      <c r="S86">
        <f t="shared" si="9"/>
        <v>0.44270833333333331</v>
      </c>
      <c r="T86">
        <f>Prams!B$5/(S86-Prams!B$6)</f>
        <v>161.66750201573365</v>
      </c>
      <c r="U86">
        <f t="shared" ca="1" si="10"/>
        <v>0.50937500000000002</v>
      </c>
      <c r="V86">
        <f ca="1">Prams!C$5/(U86-Prams!C$6)</f>
        <v>169.01920579591277</v>
      </c>
      <c r="W86">
        <f t="shared" ca="1" si="11"/>
        <v>1.1819524880833061</v>
      </c>
      <c r="X86" t="str">
        <f t="shared" ca="1" si="12"/>
        <v>×</v>
      </c>
    </row>
    <row r="87" spans="1:24" x14ac:dyDescent="0.4">
      <c r="A87" s="1" t="s">
        <v>1606</v>
      </c>
      <c r="B87" s="1">
        <v>125</v>
      </c>
      <c r="C87">
        <v>640.5</v>
      </c>
      <c r="D87">
        <v>616.5</v>
      </c>
      <c r="E87">
        <v>10.512</v>
      </c>
      <c r="F87" t="s">
        <v>1504</v>
      </c>
      <c r="G87" s="10" t="s">
        <v>439</v>
      </c>
      <c r="H87">
        <v>98</v>
      </c>
      <c r="I87" t="s">
        <v>1585</v>
      </c>
      <c r="J87">
        <f ca="1">VLOOKUP(G87,INDIRECT("球速変換!A$1:B$" &amp; Prams!$B$8),2,)</f>
        <v>146</v>
      </c>
      <c r="K87" t="str">
        <f ca="1">VLOOKUP(I87,INDIRECT("投手名変換!A$1:B$" &amp; Prams!$B$9),2,)</f>
        <v>DD007</v>
      </c>
      <c r="L87">
        <f t="shared" si="7"/>
        <v>27</v>
      </c>
      <c r="M87">
        <f ca="1">(B87-VLOOKUP(K87,INDIRECT("投手データ!B1:D"&amp;Prams!$B$1),3,FALSE)*2)</f>
        <v>31</v>
      </c>
      <c r="N87" t="str">
        <f ca="1">VLOOKUP(F87,INDIRECT("球種変換表!A$1:B$" &amp; Prams!$B$2),2,)</f>
        <v>全力ストレート</v>
      </c>
      <c r="O87">
        <f ca="1">VLOOKUP(N87,球種情報!A:B,2,FALSE)</f>
        <v>2</v>
      </c>
      <c r="P87">
        <f ca="1">VLOOKUP(K87,投手データ!B:AI,output!O87+6,FALSE)</f>
        <v>1</v>
      </c>
      <c r="R87">
        <f t="shared" ca="1" si="8"/>
        <v>6.8493150684931503E-3</v>
      </c>
      <c r="S87">
        <f t="shared" si="9"/>
        <v>0.43854166666666666</v>
      </c>
      <c r="T87">
        <f>Prams!B$5/(S87-Prams!B$6)</f>
        <v>163.44841261098506</v>
      </c>
      <c r="U87">
        <f t="shared" ca="1" si="10"/>
        <v>0.50520833333333337</v>
      </c>
      <c r="V87">
        <f ca="1">Prams!C$5/(U87-Prams!C$6)</f>
        <v>170.96674578849121</v>
      </c>
      <c r="W87">
        <f t="shared" ca="1" si="11"/>
        <v>1.1710051081403507</v>
      </c>
      <c r="X87" t="str">
        <f t="shared" ca="1" si="12"/>
        <v>×</v>
      </c>
    </row>
    <row r="88" spans="1:24" x14ac:dyDescent="0.4">
      <c r="A88" s="1" t="s">
        <v>1607</v>
      </c>
      <c r="B88" s="1">
        <v>125</v>
      </c>
      <c r="C88">
        <v>641.5</v>
      </c>
      <c r="D88">
        <v>618.5</v>
      </c>
      <c r="E88">
        <v>10.512</v>
      </c>
      <c r="F88" t="s">
        <v>1504</v>
      </c>
      <c r="G88" s="10" t="s">
        <v>440</v>
      </c>
      <c r="H88">
        <v>98</v>
      </c>
      <c r="I88" t="s">
        <v>394</v>
      </c>
      <c r="J88">
        <f ca="1">VLOOKUP(G88,INDIRECT("球速変換!A$1:B$" &amp; Prams!$B$8),2,)</f>
        <v>146</v>
      </c>
      <c r="K88" t="str">
        <f ca="1">VLOOKUP(I88,INDIRECT("投手名変換!A$1:B$" &amp; Prams!$B$9),2,)</f>
        <v>DD007</v>
      </c>
      <c r="L88">
        <f t="shared" si="7"/>
        <v>27</v>
      </c>
      <c r="M88">
        <f ca="1">(B88-VLOOKUP(K88,INDIRECT("投手データ!B1:D"&amp;Prams!$B$1),3,FALSE)*2)</f>
        <v>31</v>
      </c>
      <c r="N88" t="str">
        <f ca="1">VLOOKUP(F88,INDIRECT("球種変換表!A$1:B$" &amp; Prams!$B$2),2,)</f>
        <v>全力ストレート</v>
      </c>
      <c r="O88">
        <f ca="1">VLOOKUP(N88,球種情報!A:B,2,FALSE)</f>
        <v>2</v>
      </c>
      <c r="P88">
        <f ca="1">VLOOKUP(K88,投手データ!B:AI,output!O88+6,FALSE)</f>
        <v>1</v>
      </c>
      <c r="R88">
        <f t="shared" ca="1" si="8"/>
        <v>6.8493150684931503E-3</v>
      </c>
      <c r="S88">
        <f t="shared" si="9"/>
        <v>0.43715277777777778</v>
      </c>
      <c r="T88">
        <f>Prams!B$5/(S88-Prams!B$6)</f>
        <v>164.05080085798315</v>
      </c>
      <c r="U88">
        <f t="shared" ca="1" si="10"/>
        <v>0.50381944444444449</v>
      </c>
      <c r="V88">
        <f ca="1">Prams!C$5/(U88-Prams!C$6)</f>
        <v>171.6259378927968</v>
      </c>
      <c r="W88">
        <f t="shared" ca="1" si="11"/>
        <v>1.1755201225534027</v>
      </c>
      <c r="X88" t="str">
        <f t="shared" ca="1" si="12"/>
        <v>×</v>
      </c>
    </row>
    <row r="89" spans="1:24" x14ac:dyDescent="0.4">
      <c r="A89" s="1" t="s">
        <v>1609</v>
      </c>
      <c r="B89" s="1">
        <v>125</v>
      </c>
      <c r="C89">
        <v>641</v>
      </c>
      <c r="D89">
        <v>618</v>
      </c>
      <c r="E89">
        <v>11.0001</v>
      </c>
      <c r="F89" t="s">
        <v>1504</v>
      </c>
      <c r="G89" s="10" t="s">
        <v>1608</v>
      </c>
      <c r="H89">
        <v>98</v>
      </c>
      <c r="I89" t="s">
        <v>1585</v>
      </c>
      <c r="J89">
        <f ca="1">VLOOKUP(G89,INDIRECT("球速変換!A$1:B$" &amp; Prams!$B$8),2,)</f>
        <v>146</v>
      </c>
      <c r="K89" t="str">
        <f ca="1">VLOOKUP(I89,INDIRECT("投手名変換!A$1:B$" &amp; Prams!$B$9),2,)</f>
        <v>DD007</v>
      </c>
      <c r="L89">
        <f t="shared" si="7"/>
        <v>27</v>
      </c>
      <c r="M89">
        <f ca="1">(B89-VLOOKUP(K89,INDIRECT("投手データ!B1:D"&amp;Prams!$B$1),3,FALSE)*2)</f>
        <v>31</v>
      </c>
      <c r="N89" t="str">
        <f ca="1">VLOOKUP(F89,INDIRECT("球種変換表!A$1:B$" &amp; Prams!$B$2),2,)</f>
        <v>全力ストレート</v>
      </c>
      <c r="O89">
        <f ca="1">VLOOKUP(N89,球種情報!A:B,2,FALSE)</f>
        <v>2</v>
      </c>
      <c r="P89">
        <f ca="1">VLOOKUP(K89,投手データ!B:AI,output!O89+6,FALSE)</f>
        <v>1</v>
      </c>
      <c r="R89">
        <f t="shared" ca="1" si="8"/>
        <v>6.8493150684931503E-3</v>
      </c>
      <c r="S89">
        <f t="shared" si="9"/>
        <v>0.4375</v>
      </c>
      <c r="T89">
        <f>Prams!B$5/(S89-Prams!B$6)</f>
        <v>163.89978791092258</v>
      </c>
      <c r="U89">
        <f t="shared" ca="1" si="10"/>
        <v>0.50416666666666665</v>
      </c>
      <c r="V89">
        <f ca="1">Prams!C$5/(U89-Prams!C$6)</f>
        <v>171.4606637699917</v>
      </c>
      <c r="W89">
        <f t="shared" ca="1" si="11"/>
        <v>1.1743881080136418</v>
      </c>
      <c r="X89" t="str">
        <f t="shared" ca="1" si="12"/>
        <v>×</v>
      </c>
    </row>
    <row r="90" spans="1:24" x14ac:dyDescent="0.4">
      <c r="A90" s="1" t="s">
        <v>1610</v>
      </c>
      <c r="B90" s="1">
        <v>125</v>
      </c>
      <c r="C90">
        <v>640.5</v>
      </c>
      <c r="D90">
        <v>611.5</v>
      </c>
      <c r="E90">
        <v>10.512</v>
      </c>
      <c r="F90" t="s">
        <v>1504</v>
      </c>
      <c r="G90" s="10" t="s">
        <v>935</v>
      </c>
      <c r="H90">
        <v>98</v>
      </c>
      <c r="I90" t="s">
        <v>1585</v>
      </c>
      <c r="J90">
        <f ca="1">VLOOKUP(G90,INDIRECT("球速変換!A$1:B$" &amp; Prams!$B$8),2,)</f>
        <v>144</v>
      </c>
      <c r="K90" t="str">
        <f ca="1">VLOOKUP(I90,INDIRECT("投手名変換!A$1:B$" &amp; Prams!$B$9),2,)</f>
        <v>DD007</v>
      </c>
      <c r="L90">
        <f t="shared" si="7"/>
        <v>27</v>
      </c>
      <c r="M90">
        <f ca="1">(B90-VLOOKUP(K90,INDIRECT("投手データ!B1:D"&amp;Prams!$B$1),3,FALSE)*2)</f>
        <v>31</v>
      </c>
      <c r="N90" t="str">
        <f ca="1">VLOOKUP(F90,INDIRECT("球種変換表!A$1:B$" &amp; Prams!$B$2),2,)</f>
        <v>全力ストレート</v>
      </c>
      <c r="O90">
        <f ca="1">VLOOKUP(N90,球種情報!A:B,2,FALSE)</f>
        <v>2</v>
      </c>
      <c r="P90">
        <f ca="1">VLOOKUP(K90,投手データ!B:AI,output!O90+6,FALSE)</f>
        <v>1</v>
      </c>
      <c r="R90">
        <f t="shared" ca="1" si="8"/>
        <v>6.9444444444444441E-3</v>
      </c>
      <c r="S90">
        <f t="shared" si="9"/>
        <v>0.44201388888888887</v>
      </c>
      <c r="T90">
        <f>Prams!B$5/(S90-Prams!B$6)</f>
        <v>161.96162046908316</v>
      </c>
      <c r="U90">
        <f t="shared" ca="1" si="10"/>
        <v>0.50868055555555558</v>
      </c>
      <c r="V90">
        <f ca="1">Prams!C$5/(U90-Prams!C$6)</f>
        <v>169.34070867160216</v>
      </c>
      <c r="W90">
        <f t="shared" ca="1" si="11"/>
        <v>1.1759771435527928</v>
      </c>
      <c r="X90" t="str">
        <f t="shared" ca="1" si="12"/>
        <v>×</v>
      </c>
    </row>
    <row r="91" spans="1:24" x14ac:dyDescent="0.4">
      <c r="A91" s="1" t="s">
        <v>1611</v>
      </c>
      <c r="B91" s="1">
        <v>125</v>
      </c>
      <c r="C91">
        <v>639.5</v>
      </c>
      <c r="D91">
        <v>611.5</v>
      </c>
      <c r="E91">
        <v>10.512</v>
      </c>
      <c r="F91" t="s">
        <v>1504</v>
      </c>
      <c r="G91" s="10" t="s">
        <v>771</v>
      </c>
      <c r="H91">
        <v>98</v>
      </c>
      <c r="I91" t="s">
        <v>1585</v>
      </c>
      <c r="J91">
        <f ca="1">VLOOKUP(G91,INDIRECT("球速変換!A$1:B$" &amp; Prams!$B$8),2,)</f>
        <v>145</v>
      </c>
      <c r="K91" t="str">
        <f ca="1">VLOOKUP(I91,INDIRECT("投手名変換!A$1:B$" &amp; Prams!$B$9),2,)</f>
        <v>DD007</v>
      </c>
      <c r="L91">
        <f t="shared" si="7"/>
        <v>27</v>
      </c>
      <c r="M91">
        <f ca="1">(B91-VLOOKUP(K91,INDIRECT("投手データ!B1:D"&amp;Prams!$B$1),3,FALSE)*2)</f>
        <v>31</v>
      </c>
      <c r="N91" t="str">
        <f ca="1">VLOOKUP(F91,INDIRECT("球種変換表!A$1:B$" &amp; Prams!$B$2),2,)</f>
        <v>全力ストレート</v>
      </c>
      <c r="O91">
        <f ca="1">VLOOKUP(N91,球種情報!A:B,2,FALSE)</f>
        <v>2</v>
      </c>
      <c r="P91">
        <f ca="1">VLOOKUP(K91,投手データ!B:AI,output!O91+6,FALSE)</f>
        <v>1</v>
      </c>
      <c r="R91">
        <f t="shared" ca="1" si="8"/>
        <v>6.8965517241379309E-3</v>
      </c>
      <c r="S91">
        <f t="shared" si="9"/>
        <v>0.44201388888888887</v>
      </c>
      <c r="T91">
        <f>Prams!B$5/(S91-Prams!B$6)</f>
        <v>161.96162046908316</v>
      </c>
      <c r="U91">
        <f t="shared" ca="1" si="10"/>
        <v>0.50868055555555558</v>
      </c>
      <c r="V91">
        <f ca="1">Prams!C$5/(U91-Prams!C$6)</f>
        <v>169.34070867160216</v>
      </c>
      <c r="W91">
        <f t="shared" ca="1" si="11"/>
        <v>1.167866956355877</v>
      </c>
      <c r="X91" t="str">
        <f t="shared" ca="1" si="12"/>
        <v>×</v>
      </c>
    </row>
    <row r="92" spans="1:24" x14ac:dyDescent="0.4">
      <c r="A92" s="1" t="s">
        <v>1612</v>
      </c>
      <c r="B92" s="1">
        <v>136</v>
      </c>
      <c r="C92">
        <v>634.97729000000004</v>
      </c>
      <c r="D92">
        <v>618</v>
      </c>
      <c r="E92">
        <v>11.02281</v>
      </c>
      <c r="F92" t="s">
        <v>123</v>
      </c>
      <c r="G92" s="10" t="s">
        <v>412</v>
      </c>
      <c r="H92">
        <v>101</v>
      </c>
      <c r="I92" t="s">
        <v>394</v>
      </c>
      <c r="J92">
        <f ca="1">VLOOKUP(G92,INDIRECT("球速変換!A$1:B$" &amp; Prams!$B$8),2,)</f>
        <v>128</v>
      </c>
      <c r="K92" t="str">
        <f ca="1">VLOOKUP(I92,INDIRECT("投手名変換!A$1:B$" &amp; Prams!$B$9),2,)</f>
        <v>DD007</v>
      </c>
      <c r="L92">
        <f t="shared" si="7"/>
        <v>35</v>
      </c>
      <c r="M92">
        <f ca="1">(B92-VLOOKUP(K92,INDIRECT("投手データ!B1:D"&amp;Prams!$B$1),3,FALSE)*2)</f>
        <v>42</v>
      </c>
      <c r="N92" t="str">
        <f ca="1">VLOOKUP(F92,INDIRECT("球種変換表!A$1:B$" &amp; Prams!$B$2),2,)</f>
        <v>パワーカーブ</v>
      </c>
      <c r="O92">
        <f ca="1">VLOOKUP(N92,球種情報!A:B,2,FALSE)</f>
        <v>15</v>
      </c>
      <c r="P92">
        <f ca="1">VLOOKUP(K92,投手データ!B:AI,output!O92+6,FALSE)</f>
        <v>1</v>
      </c>
      <c r="R92">
        <f t="shared" ca="1" si="8"/>
        <v>7.8125E-3</v>
      </c>
      <c r="S92">
        <f t="shared" si="9"/>
        <v>0.5708333333333333</v>
      </c>
      <c r="T92">
        <f>Prams!B$5/(S92-Prams!B$6)</f>
        <v>121.09493340297729</v>
      </c>
      <c r="U92">
        <f t="shared" ca="1" si="10"/>
        <v>0.6875</v>
      </c>
      <c r="V92">
        <f ca="1">Prams!C$5/(U92-Prams!C$6)</f>
        <v>113.66611509468652</v>
      </c>
      <c r="W92">
        <f t="shared" ca="1" si="11"/>
        <v>0.88801652417723842</v>
      </c>
      <c r="X92" t="str">
        <f t="shared" ca="1" si="12"/>
        <v>×</v>
      </c>
    </row>
    <row r="93" spans="1:24" x14ac:dyDescent="0.4">
      <c r="A93" s="1" t="s">
        <v>1613</v>
      </c>
      <c r="B93" s="1">
        <v>136</v>
      </c>
      <c r="C93">
        <v>636.5</v>
      </c>
      <c r="D93">
        <v>609</v>
      </c>
      <c r="E93">
        <v>10.547610000000001</v>
      </c>
      <c r="F93" t="s">
        <v>123</v>
      </c>
      <c r="G93" s="10" t="s">
        <v>467</v>
      </c>
      <c r="H93">
        <v>101</v>
      </c>
      <c r="I93" t="s">
        <v>394</v>
      </c>
      <c r="J93">
        <f ca="1">VLOOKUP(G93,INDIRECT("球速変換!A$1:B$" &amp; Prams!$B$8),2,)</f>
        <v>127</v>
      </c>
      <c r="K93" t="str">
        <f ca="1">VLOOKUP(I93,INDIRECT("投手名変換!A$1:B$" &amp; Prams!$B$9),2,)</f>
        <v>DD007</v>
      </c>
      <c r="L93">
        <f t="shared" si="7"/>
        <v>35</v>
      </c>
      <c r="M93">
        <f ca="1">(B93-VLOOKUP(K93,INDIRECT("投手データ!B1:D"&amp;Prams!$B$1),3,FALSE)*2)</f>
        <v>42</v>
      </c>
      <c r="N93" t="str">
        <f ca="1">VLOOKUP(F93,INDIRECT("球種変換表!A$1:B$" &amp; Prams!$B$2),2,)</f>
        <v>パワーカーブ</v>
      </c>
      <c r="O93">
        <f ca="1">VLOOKUP(N93,球種情報!A:B,2,FALSE)</f>
        <v>15</v>
      </c>
      <c r="P93">
        <f ca="1">VLOOKUP(K93,投手データ!B:AI,output!O93+6,FALSE)</f>
        <v>1</v>
      </c>
      <c r="R93">
        <f t="shared" ca="1" si="8"/>
        <v>7.874015748031496E-3</v>
      </c>
      <c r="S93">
        <f t="shared" si="9"/>
        <v>0.57708333333333328</v>
      </c>
      <c r="T93">
        <f>Prams!B$5/(S93-Prams!B$6)</f>
        <v>119.63040603734642</v>
      </c>
      <c r="U93">
        <f t="shared" ca="1" si="10"/>
        <v>0.69374999999999998</v>
      </c>
      <c r="V93">
        <f ca="1">Prams!C$5/(U93-Prams!C$6)</f>
        <v>112.37480687085342</v>
      </c>
      <c r="W93">
        <f t="shared" ca="1" si="11"/>
        <v>0.88484099898309776</v>
      </c>
      <c r="X93" t="str">
        <f t="shared" ca="1" si="12"/>
        <v>×</v>
      </c>
    </row>
    <row r="94" spans="1:24" x14ac:dyDescent="0.4">
      <c r="A94" s="1" t="s">
        <v>1614</v>
      </c>
      <c r="B94" s="1">
        <v>136</v>
      </c>
      <c r="C94">
        <v>635.5</v>
      </c>
      <c r="D94">
        <v>608.5</v>
      </c>
      <c r="E94">
        <v>11.510960000000001</v>
      </c>
      <c r="F94" t="s">
        <v>123</v>
      </c>
      <c r="G94" s="10" t="s">
        <v>812</v>
      </c>
      <c r="H94">
        <v>101</v>
      </c>
      <c r="I94" t="s">
        <v>394</v>
      </c>
      <c r="J94">
        <f ca="1">VLOOKUP(G94,INDIRECT("球速変換!A$1:B$" &amp; Prams!$B$8),2,)</f>
        <v>126</v>
      </c>
      <c r="K94" t="str">
        <f ca="1">VLOOKUP(I94,INDIRECT("投手名変換!A$1:B$" &amp; Prams!$B$9),2,)</f>
        <v>DD007</v>
      </c>
      <c r="L94">
        <f t="shared" si="7"/>
        <v>35</v>
      </c>
      <c r="M94">
        <f ca="1">(B94-VLOOKUP(K94,INDIRECT("投手データ!B1:D"&amp;Prams!$B$1),3,FALSE)*2)</f>
        <v>42</v>
      </c>
      <c r="N94" t="str">
        <f ca="1">VLOOKUP(F94,INDIRECT("球種変換表!A$1:B$" &amp; Prams!$B$2),2,)</f>
        <v>パワーカーブ</v>
      </c>
      <c r="O94">
        <f ca="1">VLOOKUP(N94,球種情報!A:B,2,FALSE)</f>
        <v>15</v>
      </c>
      <c r="P94">
        <f ca="1">VLOOKUP(K94,投手データ!B:AI,output!O94+6,FALSE)</f>
        <v>1</v>
      </c>
      <c r="R94">
        <f t="shared" ca="1" si="8"/>
        <v>7.9365079365079361E-3</v>
      </c>
      <c r="S94">
        <f t="shared" si="9"/>
        <v>0.57743055555555556</v>
      </c>
      <c r="T94">
        <f>Prams!B$5/(S94-Prams!B$6)</f>
        <v>119.55008137854722</v>
      </c>
      <c r="U94">
        <f t="shared" ca="1" si="10"/>
        <v>0.69409722222222225</v>
      </c>
      <c r="V94">
        <f ca="1">Prams!C$5/(U94-Prams!C$6)</f>
        <v>112.3039272576812</v>
      </c>
      <c r="W94">
        <f t="shared" ca="1" si="11"/>
        <v>0.89130100998159678</v>
      </c>
      <c r="X94" t="str">
        <f t="shared" ca="1" si="12"/>
        <v>×</v>
      </c>
    </row>
    <row r="95" spans="1:24" x14ac:dyDescent="0.4">
      <c r="A95" s="1" t="s">
        <v>1615</v>
      </c>
      <c r="B95" s="1">
        <v>136</v>
      </c>
      <c r="C95">
        <v>633.95001000000002</v>
      </c>
      <c r="D95">
        <v>608.5</v>
      </c>
      <c r="E95">
        <v>10.062519999999999</v>
      </c>
      <c r="F95" t="s">
        <v>123</v>
      </c>
      <c r="G95" s="10" t="s">
        <v>936</v>
      </c>
      <c r="H95">
        <v>101</v>
      </c>
      <c r="I95" t="s">
        <v>1585</v>
      </c>
      <c r="J95">
        <f ca="1">VLOOKUP(G95,INDIRECT("球速変換!A$1:B$" &amp; Prams!$B$8),2,)</f>
        <v>126</v>
      </c>
      <c r="K95" t="str">
        <f ca="1">VLOOKUP(I95,INDIRECT("投手名変換!A$1:B$" &amp; Prams!$B$9),2,)</f>
        <v>DD007</v>
      </c>
      <c r="L95">
        <f t="shared" si="7"/>
        <v>35</v>
      </c>
      <c r="M95">
        <f ca="1">(B95-VLOOKUP(K95,INDIRECT("投手データ!B1:D"&amp;Prams!$B$1),3,FALSE)*2)</f>
        <v>42</v>
      </c>
      <c r="N95" t="str">
        <f ca="1">VLOOKUP(F95,INDIRECT("球種変換表!A$1:B$" &amp; Prams!$B$2),2,)</f>
        <v>パワーカーブ</v>
      </c>
      <c r="O95">
        <f ca="1">VLOOKUP(N95,球種情報!A:B,2,FALSE)</f>
        <v>15</v>
      </c>
      <c r="P95">
        <f ca="1">VLOOKUP(K95,投手データ!B:AI,output!O95+6,FALSE)</f>
        <v>1</v>
      </c>
      <c r="R95">
        <f t="shared" ca="1" si="8"/>
        <v>7.9365079365079361E-3</v>
      </c>
      <c r="S95">
        <f t="shared" si="9"/>
        <v>0.57743055555555556</v>
      </c>
      <c r="T95">
        <f>Prams!B$5/(S95-Prams!B$6)</f>
        <v>119.55008137854722</v>
      </c>
      <c r="U95">
        <f t="shared" ca="1" si="10"/>
        <v>0.69409722222222225</v>
      </c>
      <c r="V95">
        <f ca="1">Prams!C$5/(U95-Prams!C$6)</f>
        <v>112.3039272576812</v>
      </c>
      <c r="W95">
        <f t="shared" ca="1" si="11"/>
        <v>0.89130100998159678</v>
      </c>
      <c r="X95" t="str">
        <f t="shared" ca="1" si="12"/>
        <v>×</v>
      </c>
    </row>
    <row r="96" spans="1:24" x14ac:dyDescent="0.4">
      <c r="A96" s="1" t="s">
        <v>1616</v>
      </c>
      <c r="B96" s="1">
        <v>136</v>
      </c>
      <c r="C96">
        <v>634.45239000000004</v>
      </c>
      <c r="D96">
        <v>615.5</v>
      </c>
      <c r="E96">
        <v>10.55955</v>
      </c>
      <c r="F96" t="s">
        <v>123</v>
      </c>
      <c r="G96" s="10" t="s">
        <v>937</v>
      </c>
      <c r="H96">
        <v>101</v>
      </c>
      <c r="I96" t="s">
        <v>394</v>
      </c>
      <c r="J96">
        <f ca="1">VLOOKUP(G96,INDIRECT("球速変換!A$1:B$" &amp; Prams!$B$8),2,)</f>
        <v>128</v>
      </c>
      <c r="K96" t="str">
        <f ca="1">VLOOKUP(I96,INDIRECT("投手名変換!A$1:B$" &amp; Prams!$B$9),2,)</f>
        <v>DD007</v>
      </c>
      <c r="L96">
        <f t="shared" si="7"/>
        <v>35</v>
      </c>
      <c r="M96">
        <f ca="1">(B96-VLOOKUP(K96,INDIRECT("投手データ!B1:D"&amp;Prams!$B$1),3,FALSE)*2)</f>
        <v>42</v>
      </c>
      <c r="N96" t="str">
        <f ca="1">VLOOKUP(F96,INDIRECT("球種変換表!A$1:B$" &amp; Prams!$B$2),2,)</f>
        <v>パワーカーブ</v>
      </c>
      <c r="O96">
        <f ca="1">VLOOKUP(N96,球種情報!A:B,2,FALSE)</f>
        <v>15</v>
      </c>
      <c r="P96">
        <f ca="1">VLOOKUP(K96,投手データ!B:AI,output!O96+6,FALSE)</f>
        <v>1</v>
      </c>
      <c r="R96">
        <f t="shared" ca="1" si="8"/>
        <v>7.8125E-3</v>
      </c>
      <c r="S96">
        <f t="shared" si="9"/>
        <v>0.57256944444444435</v>
      </c>
      <c r="T96">
        <f>Prams!B$5/(S96-Prams!B$6)</f>
        <v>120.6845355905367</v>
      </c>
      <c r="U96">
        <f t="shared" ca="1" si="10"/>
        <v>0.68923611111111105</v>
      </c>
      <c r="V96">
        <f ca="1">Prams!C$5/(U96-Prams!C$6)</f>
        <v>113.30445097210699</v>
      </c>
      <c r="W96">
        <f t="shared" ca="1" si="11"/>
        <v>0.88519102321958587</v>
      </c>
      <c r="X96" t="str">
        <f t="shared" ca="1" si="12"/>
        <v>×</v>
      </c>
    </row>
    <row r="97" spans="1:24" x14ac:dyDescent="0.4">
      <c r="A97" s="1" t="s">
        <v>1617</v>
      </c>
      <c r="B97" s="1">
        <v>136</v>
      </c>
      <c r="C97">
        <v>624</v>
      </c>
      <c r="D97">
        <v>603.5</v>
      </c>
      <c r="E97">
        <v>11.01146</v>
      </c>
      <c r="F97" t="s">
        <v>123</v>
      </c>
      <c r="G97" s="10" t="s">
        <v>938</v>
      </c>
      <c r="H97">
        <v>101</v>
      </c>
      <c r="I97" t="s">
        <v>1585</v>
      </c>
      <c r="J97">
        <f ca="1">VLOOKUP(G97,INDIRECT("球速変換!A$1:B$" &amp; Prams!$B$8),2,)</f>
        <v>125</v>
      </c>
      <c r="K97" t="str">
        <f ca="1">VLOOKUP(I97,INDIRECT("投手名変換!A$1:B$" &amp; Prams!$B$9),2,)</f>
        <v>DD007</v>
      </c>
      <c r="L97">
        <f t="shared" si="7"/>
        <v>35</v>
      </c>
      <c r="M97">
        <f ca="1">(B97-VLOOKUP(K97,INDIRECT("投手データ!B1:D"&amp;Prams!$B$1),3,FALSE)*2)</f>
        <v>42</v>
      </c>
      <c r="N97" t="str">
        <f ca="1">VLOOKUP(F97,INDIRECT("球種変換表!A$1:B$" &amp; Prams!$B$2),2,)</f>
        <v>パワーカーブ</v>
      </c>
      <c r="O97">
        <f ca="1">VLOOKUP(N97,球種情報!A:B,2,FALSE)</f>
        <v>15</v>
      </c>
      <c r="P97">
        <f ca="1">VLOOKUP(K97,投手データ!B:AI,output!O97+6,FALSE)</f>
        <v>1</v>
      </c>
      <c r="R97">
        <f t="shared" ca="1" si="8"/>
        <v>8.0000000000000002E-3</v>
      </c>
      <c r="S97">
        <f t="shared" si="9"/>
        <v>0.58090277777777777</v>
      </c>
      <c r="T97">
        <f>Prams!B$5/(S97-Prams!B$6)</f>
        <v>118.75272787420566</v>
      </c>
      <c r="U97">
        <f t="shared" ca="1" si="10"/>
        <v>0.69756944444444435</v>
      </c>
      <c r="V97">
        <f ca="1">Prams!C$5/(U97-Prams!C$6)</f>
        <v>111.60001805153718</v>
      </c>
      <c r="W97">
        <f t="shared" ca="1" si="11"/>
        <v>0.89280014441229738</v>
      </c>
      <c r="X97" t="str">
        <f t="shared" ca="1" si="12"/>
        <v>×</v>
      </c>
    </row>
    <row r="98" spans="1:24" x14ac:dyDescent="0.4">
      <c r="A98" s="1" t="s">
        <v>1618</v>
      </c>
      <c r="B98" s="1">
        <v>136</v>
      </c>
      <c r="C98">
        <v>625</v>
      </c>
      <c r="D98">
        <v>608</v>
      </c>
      <c r="E98">
        <v>11.0001</v>
      </c>
      <c r="F98" t="s">
        <v>375</v>
      </c>
      <c r="G98" s="10" t="s">
        <v>409</v>
      </c>
      <c r="H98">
        <v>101</v>
      </c>
      <c r="I98" t="s">
        <v>1585</v>
      </c>
      <c r="J98">
        <f ca="1">VLOOKUP(G98,INDIRECT("球速変換!A$1:B$" &amp; Prams!$B$8),2,)</f>
        <v>126</v>
      </c>
      <c r="K98" t="str">
        <f ca="1">VLOOKUP(I98,INDIRECT("投手名変換!A$1:B$" &amp; Prams!$B$9),2,)</f>
        <v>DD007</v>
      </c>
      <c r="L98">
        <f t="shared" si="7"/>
        <v>35</v>
      </c>
      <c r="M98">
        <f ca="1">(B98-VLOOKUP(K98,INDIRECT("投手データ!B1:D"&amp;Prams!$B$1),3,FALSE)*2)</f>
        <v>42</v>
      </c>
      <c r="N98" t="str">
        <f ca="1">VLOOKUP(F98,INDIRECT("球種変換表!A$1:B$" &amp; Prams!$B$2),2,)</f>
        <v>パワーカーブ</v>
      </c>
      <c r="O98">
        <f ca="1">VLOOKUP(N98,球種情報!A:B,2,FALSE)</f>
        <v>15</v>
      </c>
      <c r="P98">
        <f ca="1">VLOOKUP(K98,投手データ!B:AI,output!O98+6,FALSE)</f>
        <v>1</v>
      </c>
      <c r="R98">
        <f t="shared" ca="1" si="8"/>
        <v>7.9365079365079361E-3</v>
      </c>
      <c r="S98">
        <f t="shared" si="9"/>
        <v>0.57777777777777772</v>
      </c>
      <c r="T98">
        <f>Prams!B$5/(S98-Prams!B$6)</f>
        <v>119.4698645137741</v>
      </c>
      <c r="U98">
        <f t="shared" ca="1" si="10"/>
        <v>0.69444444444444442</v>
      </c>
      <c r="V98">
        <f ca="1">Prams!C$5/(U98-Prams!C$6)</f>
        <v>112.23313700177505</v>
      </c>
      <c r="W98">
        <f t="shared" ca="1" si="11"/>
        <v>0.89073918255377027</v>
      </c>
      <c r="X98" t="str">
        <f t="shared" ca="1" si="12"/>
        <v>×</v>
      </c>
    </row>
    <row r="99" spans="1:24" x14ac:dyDescent="0.4">
      <c r="A99" s="1" t="s">
        <v>1619</v>
      </c>
      <c r="B99" s="1">
        <v>136</v>
      </c>
      <c r="C99">
        <v>634.90912000000003</v>
      </c>
      <c r="D99">
        <v>615</v>
      </c>
      <c r="E99">
        <v>11.09098</v>
      </c>
      <c r="F99" t="s">
        <v>123</v>
      </c>
      <c r="G99" s="10" t="s">
        <v>412</v>
      </c>
      <c r="H99">
        <v>101</v>
      </c>
      <c r="I99" t="s">
        <v>394</v>
      </c>
      <c r="J99">
        <f ca="1">VLOOKUP(G99,INDIRECT("球速変換!A$1:B$" &amp; Prams!$B$8),2,)</f>
        <v>128</v>
      </c>
      <c r="K99" t="str">
        <f ca="1">VLOOKUP(I99,INDIRECT("投手名変換!A$1:B$" &amp; Prams!$B$9),2,)</f>
        <v>DD007</v>
      </c>
      <c r="L99">
        <f t="shared" si="7"/>
        <v>35</v>
      </c>
      <c r="M99">
        <f ca="1">(B99-VLOOKUP(K99,INDIRECT("投手データ!B1:D"&amp;Prams!$B$1),3,FALSE)*2)</f>
        <v>42</v>
      </c>
      <c r="N99" t="str">
        <f ca="1">VLOOKUP(F99,INDIRECT("球種変換表!A$1:B$" &amp; Prams!$B$2),2,)</f>
        <v>パワーカーブ</v>
      </c>
      <c r="O99">
        <f ca="1">VLOOKUP(N99,球種情報!A:B,2,FALSE)</f>
        <v>15</v>
      </c>
      <c r="P99">
        <f ca="1">VLOOKUP(K99,投手データ!B:AI,output!O99+6,FALSE)</f>
        <v>1</v>
      </c>
      <c r="R99">
        <f t="shared" ca="1" si="8"/>
        <v>7.8125E-3</v>
      </c>
      <c r="S99">
        <f t="shared" si="9"/>
        <v>0.57291666666666663</v>
      </c>
      <c r="T99">
        <f>Prams!B$5/(S99-Prams!B$6)</f>
        <v>120.60278960886954</v>
      </c>
      <c r="U99">
        <f t="shared" ca="1" si="10"/>
        <v>0.68958333333333333</v>
      </c>
      <c r="V99">
        <f ca="1">Prams!C$5/(U99-Prams!C$6)</f>
        <v>113.23239415122563</v>
      </c>
      <c r="W99">
        <f t="shared" ca="1" si="11"/>
        <v>0.88462807930645027</v>
      </c>
      <c r="X99" t="str">
        <f t="shared" ca="1" si="12"/>
        <v>×</v>
      </c>
    </row>
    <row r="100" spans="1:24" x14ac:dyDescent="0.4">
      <c r="A100" s="1" t="s">
        <v>1621</v>
      </c>
      <c r="B100" s="1">
        <v>136</v>
      </c>
      <c r="C100">
        <v>632.5</v>
      </c>
      <c r="D100">
        <v>617.5</v>
      </c>
      <c r="E100">
        <v>10.512</v>
      </c>
      <c r="F100" t="s">
        <v>123</v>
      </c>
      <c r="G100" s="10" t="s">
        <v>1620</v>
      </c>
      <c r="H100">
        <v>101</v>
      </c>
      <c r="I100" t="s">
        <v>394</v>
      </c>
      <c r="J100">
        <f ca="1">VLOOKUP(G100,INDIRECT("球速変換!A$1:B$" &amp; Prams!$B$8),2,)</f>
        <v>123</v>
      </c>
      <c r="K100" t="str">
        <f ca="1">VLOOKUP(I100,INDIRECT("投手名変換!A$1:B$" &amp; Prams!$B$9),2,)</f>
        <v>DD007</v>
      </c>
      <c r="L100">
        <f t="shared" si="7"/>
        <v>35</v>
      </c>
      <c r="M100">
        <f ca="1">(B100-VLOOKUP(K100,INDIRECT("投手データ!B1:D"&amp;Prams!$B$1),3,FALSE)*2)</f>
        <v>42</v>
      </c>
      <c r="N100" t="str">
        <f ca="1">VLOOKUP(F100,INDIRECT("球種変換表!A$1:B$" &amp; Prams!$B$2),2,)</f>
        <v>パワーカーブ</v>
      </c>
      <c r="O100">
        <f ca="1">VLOOKUP(N100,球種情報!A:B,2,FALSE)</f>
        <v>15</v>
      </c>
      <c r="P100">
        <f ca="1">VLOOKUP(K100,投手データ!B:AI,output!O100+6,FALSE)</f>
        <v>1</v>
      </c>
      <c r="R100">
        <f t="shared" ca="1" si="8"/>
        <v>8.130081300813009E-3</v>
      </c>
      <c r="S100">
        <f t="shared" si="9"/>
        <v>0.57118055555555558</v>
      </c>
      <c r="T100">
        <f>Prams!B$5/(S100-Prams!B$6)</f>
        <v>121.01263069754292</v>
      </c>
      <c r="U100">
        <f t="shared" ca="1" si="10"/>
        <v>0.68784722222222228</v>
      </c>
      <c r="V100">
        <f ca="1">Prams!C$5/(U100-Prams!C$6)</f>
        <v>113.59359768079251</v>
      </c>
      <c r="W100">
        <f t="shared" ca="1" si="11"/>
        <v>0.92352518439668707</v>
      </c>
      <c r="X100" t="str">
        <f t="shared" ca="1" si="12"/>
        <v>×</v>
      </c>
    </row>
    <row r="101" spans="1:24" x14ac:dyDescent="0.4">
      <c r="A101" s="1" t="s">
        <v>1622</v>
      </c>
      <c r="B101" s="1">
        <v>136</v>
      </c>
      <c r="C101">
        <v>629</v>
      </c>
      <c r="D101">
        <v>601</v>
      </c>
      <c r="E101">
        <v>10.04998</v>
      </c>
      <c r="F101" t="s">
        <v>123</v>
      </c>
      <c r="G101" s="10" t="s">
        <v>463</v>
      </c>
      <c r="H101">
        <v>101</v>
      </c>
      <c r="I101" t="s">
        <v>394</v>
      </c>
      <c r="J101">
        <f ca="1">VLOOKUP(G101,INDIRECT("球速変換!A$1:B$" &amp; Prams!$B$8),2,)</f>
        <v>125</v>
      </c>
      <c r="K101" t="str">
        <f ca="1">VLOOKUP(I101,INDIRECT("投手名変換!A$1:B$" &amp; Prams!$B$9),2,)</f>
        <v>DD007</v>
      </c>
      <c r="L101">
        <f t="shared" si="7"/>
        <v>35</v>
      </c>
      <c r="M101">
        <f ca="1">(B101-VLOOKUP(K101,INDIRECT("投手データ!B1:D"&amp;Prams!$B$1),3,FALSE)*2)</f>
        <v>42</v>
      </c>
      <c r="N101" t="str">
        <f ca="1">VLOOKUP(F101,INDIRECT("球種変換表!A$1:B$" &amp; Prams!$B$2),2,)</f>
        <v>パワーカーブ</v>
      </c>
      <c r="O101">
        <f ca="1">VLOOKUP(N101,球種情報!A:B,2,FALSE)</f>
        <v>15</v>
      </c>
      <c r="P101">
        <f ca="1">VLOOKUP(K101,投手データ!B:AI,output!O101+6,FALSE)</f>
        <v>1</v>
      </c>
      <c r="R101">
        <f t="shared" ca="1" si="8"/>
        <v>8.0000000000000002E-3</v>
      </c>
      <c r="S101">
        <f t="shared" si="9"/>
        <v>0.58263888888888893</v>
      </c>
      <c r="T101">
        <f>Prams!B$5/(S101-Prams!B$6)</f>
        <v>118.35802639835781</v>
      </c>
      <c r="U101">
        <f t="shared" ca="1" si="10"/>
        <v>0.69930555555555562</v>
      </c>
      <c r="V101">
        <f ca="1">Prams!C$5/(U101-Prams!C$6)</f>
        <v>111.25136213222427</v>
      </c>
      <c r="W101">
        <f t="shared" ca="1" si="11"/>
        <v>0.89001089705779424</v>
      </c>
      <c r="X101" t="str">
        <f t="shared" ca="1" si="12"/>
        <v>×</v>
      </c>
    </row>
    <row r="102" spans="1:24" x14ac:dyDescent="0.4">
      <c r="A102" s="1" t="s">
        <v>1623</v>
      </c>
      <c r="B102" s="1">
        <v>133</v>
      </c>
      <c r="C102">
        <v>643.52173000000005</v>
      </c>
      <c r="D102">
        <v>608</v>
      </c>
      <c r="E102">
        <v>11.521850000000001</v>
      </c>
      <c r="F102" t="s">
        <v>6</v>
      </c>
      <c r="G102" s="10" t="s">
        <v>793</v>
      </c>
      <c r="H102">
        <v>98</v>
      </c>
      <c r="I102" t="s">
        <v>394</v>
      </c>
      <c r="J102">
        <f ca="1">VLOOKUP(G102,INDIRECT("球速変換!A$1:B$" &amp; Prams!$B$8),2,)</f>
        <v>120</v>
      </c>
      <c r="K102" t="str">
        <f ca="1">VLOOKUP(I102,INDIRECT("投手名変換!A$1:B$" &amp; Prams!$B$9),2,)</f>
        <v>DD007</v>
      </c>
      <c r="L102">
        <f t="shared" si="7"/>
        <v>35</v>
      </c>
      <c r="M102">
        <f ca="1">(B102-VLOOKUP(K102,INDIRECT("投手データ!B1:D"&amp;Prams!$B$1),3,FALSE)*2)</f>
        <v>39</v>
      </c>
      <c r="N102" t="str">
        <f ca="1">VLOOKUP(F102,INDIRECT("球種変換表!A$1:B$" &amp; Prams!$B$2),2,)</f>
        <v>フォーク</v>
      </c>
      <c r="O102">
        <f ca="1">VLOOKUP(N102,球種情報!A:B,2,FALSE)</f>
        <v>16</v>
      </c>
      <c r="P102">
        <f ca="1">VLOOKUP(K102,投手データ!B:AI,output!O102+6,FALSE)</f>
        <v>1</v>
      </c>
      <c r="R102">
        <f t="shared" ca="1" si="8"/>
        <v>8.3333333333333332E-3</v>
      </c>
      <c r="S102">
        <f t="shared" si="9"/>
        <v>0.57777777777777772</v>
      </c>
      <c r="T102">
        <f>Prams!B$5/(S102-Prams!B$6)</f>
        <v>119.4698645137741</v>
      </c>
      <c r="U102">
        <f t="shared" ca="1" si="10"/>
        <v>0.64444444444444438</v>
      </c>
      <c r="V102">
        <f ca="1">Prams!C$5/(U102-Prams!C$6)</f>
        <v>123.4375277309433</v>
      </c>
      <c r="W102">
        <f t="shared" ca="1" si="11"/>
        <v>1.0286460644245274</v>
      </c>
      <c r="X102" t="str">
        <f t="shared" ca="1" si="12"/>
        <v>×</v>
      </c>
    </row>
    <row r="103" spans="1:24" x14ac:dyDescent="0.4">
      <c r="A103" s="1" t="s">
        <v>1624</v>
      </c>
      <c r="B103" s="1">
        <v>133</v>
      </c>
      <c r="C103">
        <v>633.92498999999998</v>
      </c>
      <c r="D103">
        <v>610</v>
      </c>
      <c r="E103">
        <v>10.12462</v>
      </c>
      <c r="F103" t="s">
        <v>6</v>
      </c>
      <c r="G103" s="10" t="s">
        <v>793</v>
      </c>
      <c r="H103">
        <v>98</v>
      </c>
      <c r="I103" t="s">
        <v>394</v>
      </c>
      <c r="J103">
        <f ca="1">VLOOKUP(G103,INDIRECT("球速変換!A$1:B$" &amp; Prams!$B$8),2,)</f>
        <v>120</v>
      </c>
      <c r="K103" t="str">
        <f ca="1">VLOOKUP(I103,INDIRECT("投手名変換!A$1:B$" &amp; Prams!$B$9),2,)</f>
        <v>DD007</v>
      </c>
      <c r="L103">
        <f t="shared" si="7"/>
        <v>35</v>
      </c>
      <c r="M103">
        <f ca="1">(B103-VLOOKUP(K103,INDIRECT("投手データ!B1:D"&amp;Prams!$B$1),3,FALSE)*2)</f>
        <v>39</v>
      </c>
      <c r="N103" t="str">
        <f ca="1">VLOOKUP(F103,INDIRECT("球種変換表!A$1:B$" &amp; Prams!$B$2),2,)</f>
        <v>フォーク</v>
      </c>
      <c r="O103">
        <f ca="1">VLOOKUP(N103,球種情報!A:B,2,FALSE)</f>
        <v>16</v>
      </c>
      <c r="P103">
        <f ca="1">VLOOKUP(K103,投手データ!B:AI,output!O103+6,FALSE)</f>
        <v>1</v>
      </c>
      <c r="R103">
        <f t="shared" ca="1" si="8"/>
        <v>8.3333333333333332E-3</v>
      </c>
      <c r="S103">
        <f t="shared" si="9"/>
        <v>0.57638888888888895</v>
      </c>
      <c r="T103">
        <f>Prams!B$5/(S103-Prams!B$6)</f>
        <v>119.79137960730279</v>
      </c>
      <c r="U103">
        <f t="shared" ca="1" si="10"/>
        <v>0.6430555555555556</v>
      </c>
      <c r="V103">
        <f ca="1">Prams!C$5/(U103-Prams!C$6)</f>
        <v>123.7807835198327</v>
      </c>
      <c r="W103">
        <f t="shared" ca="1" si="11"/>
        <v>1.0315065293319392</v>
      </c>
      <c r="X103" t="str">
        <f t="shared" ca="1" si="12"/>
        <v>×</v>
      </c>
    </row>
    <row r="104" spans="1:24" x14ac:dyDescent="0.4">
      <c r="A104" s="1" t="s">
        <v>1625</v>
      </c>
      <c r="B104" s="1">
        <v>133</v>
      </c>
      <c r="C104">
        <v>645</v>
      </c>
      <c r="D104">
        <v>618.5</v>
      </c>
      <c r="E104">
        <v>11.01146</v>
      </c>
      <c r="F104" t="s">
        <v>6</v>
      </c>
      <c r="G104" s="10" t="s">
        <v>410</v>
      </c>
      <c r="H104">
        <v>98</v>
      </c>
      <c r="I104" t="s">
        <v>1585</v>
      </c>
      <c r="J104">
        <f ca="1">VLOOKUP(G104,INDIRECT("球速変換!A$1:B$" &amp; Prams!$B$8),2,)</f>
        <v>127</v>
      </c>
      <c r="K104" t="str">
        <f ca="1">VLOOKUP(I104,INDIRECT("投手名変換!A$1:B$" &amp; Prams!$B$9),2,)</f>
        <v>DD007</v>
      </c>
      <c r="L104">
        <f t="shared" si="7"/>
        <v>35</v>
      </c>
      <c r="M104">
        <f ca="1">(B104-VLOOKUP(K104,INDIRECT("投手データ!B1:D"&amp;Prams!$B$1),3,FALSE)*2)</f>
        <v>39</v>
      </c>
      <c r="N104" t="str">
        <f ca="1">VLOOKUP(F104,INDIRECT("球種変換表!A$1:B$" &amp; Prams!$B$2),2,)</f>
        <v>フォーク</v>
      </c>
      <c r="O104">
        <f ca="1">VLOOKUP(N104,球種情報!A:B,2,FALSE)</f>
        <v>16</v>
      </c>
      <c r="P104">
        <f ca="1">VLOOKUP(K104,投手データ!B:AI,output!O104+6,FALSE)</f>
        <v>1</v>
      </c>
      <c r="R104">
        <f t="shared" ca="1" si="8"/>
        <v>7.874015748031496E-3</v>
      </c>
      <c r="S104">
        <f t="shared" si="9"/>
        <v>0.57048611111111103</v>
      </c>
      <c r="T104">
        <f>Prams!B$5/(S104-Prams!B$6)</f>
        <v>121.17734813548435</v>
      </c>
      <c r="U104">
        <f t="shared" ca="1" si="10"/>
        <v>0.63715277777777779</v>
      </c>
      <c r="V104">
        <f ca="1">Prams!C$5/(U104-Prams!C$6)</f>
        <v>125.26117323938114</v>
      </c>
      <c r="W104">
        <f t="shared" ca="1" si="11"/>
        <v>0.98630845070378848</v>
      </c>
      <c r="X104" t="str">
        <f t="shared" ca="1" si="12"/>
        <v>〇</v>
      </c>
    </row>
    <row r="105" spans="1:24" x14ac:dyDescent="0.4">
      <c r="A105" s="1" t="s">
        <v>1626</v>
      </c>
      <c r="B105" s="1">
        <v>133</v>
      </c>
      <c r="C105">
        <v>639.5</v>
      </c>
      <c r="D105">
        <v>612.5</v>
      </c>
      <c r="E105">
        <v>10.512</v>
      </c>
      <c r="F105" t="s">
        <v>6</v>
      </c>
      <c r="G105" s="10" t="s">
        <v>812</v>
      </c>
      <c r="H105">
        <v>98</v>
      </c>
      <c r="I105" t="s">
        <v>394</v>
      </c>
      <c r="J105">
        <f ca="1">VLOOKUP(G105,INDIRECT("球速変換!A$1:B$" &amp; Prams!$B$8),2,)</f>
        <v>126</v>
      </c>
      <c r="K105" t="str">
        <f ca="1">VLOOKUP(I105,INDIRECT("投手名変換!A$1:B$" &amp; Prams!$B$9),2,)</f>
        <v>DD007</v>
      </c>
      <c r="L105">
        <f t="shared" si="7"/>
        <v>35</v>
      </c>
      <c r="M105">
        <f ca="1">(B105-VLOOKUP(K105,INDIRECT("投手データ!B1:D"&amp;Prams!$B$1),3,FALSE)*2)</f>
        <v>39</v>
      </c>
      <c r="N105" t="str">
        <f ca="1">VLOOKUP(F105,INDIRECT("球種変換表!A$1:B$" &amp; Prams!$B$2),2,)</f>
        <v>フォーク</v>
      </c>
      <c r="O105">
        <f ca="1">VLOOKUP(N105,球種情報!A:B,2,FALSE)</f>
        <v>16</v>
      </c>
      <c r="P105">
        <f ca="1">VLOOKUP(K105,投手データ!B:AI,output!O105+6,FALSE)</f>
        <v>1</v>
      </c>
      <c r="R105">
        <f t="shared" ca="1" si="8"/>
        <v>7.9365079365079361E-3</v>
      </c>
      <c r="S105">
        <f t="shared" si="9"/>
        <v>0.57465277777777779</v>
      </c>
      <c r="T105">
        <f>Prams!B$5/(S105-Prams!B$6)</f>
        <v>120.19571521923453</v>
      </c>
      <c r="U105">
        <f t="shared" ca="1" si="10"/>
        <v>0.64131944444444444</v>
      </c>
      <c r="V105">
        <f ca="1">Prams!C$5/(U105-Prams!C$6)</f>
        <v>124.21254722930701</v>
      </c>
      <c r="W105">
        <f t="shared" ca="1" si="11"/>
        <v>0.98581386689926198</v>
      </c>
      <c r="X105" t="str">
        <f t="shared" ca="1" si="12"/>
        <v>〇</v>
      </c>
    </row>
    <row r="106" spans="1:24" x14ac:dyDescent="0.4">
      <c r="A106" s="1" t="s">
        <v>1627</v>
      </c>
      <c r="B106" s="1">
        <v>132</v>
      </c>
      <c r="C106">
        <v>641.95001000000002</v>
      </c>
      <c r="D106">
        <v>602.5</v>
      </c>
      <c r="E106">
        <v>10.062519999999999</v>
      </c>
      <c r="F106" t="s">
        <v>6</v>
      </c>
      <c r="G106" s="10" t="s">
        <v>412</v>
      </c>
      <c r="H106">
        <v>98</v>
      </c>
      <c r="I106" t="s">
        <v>1585</v>
      </c>
      <c r="J106">
        <f ca="1">VLOOKUP(G106,INDIRECT("球速変換!A$1:B$" &amp; Prams!$B$8),2,)</f>
        <v>128</v>
      </c>
      <c r="K106" t="str">
        <f ca="1">VLOOKUP(I106,INDIRECT("投手名変換!A$1:B$" &amp; Prams!$B$9),2,)</f>
        <v>DD007</v>
      </c>
      <c r="L106">
        <f t="shared" ref="L106:L169" si="13">B106-H106</f>
        <v>34</v>
      </c>
      <c r="M106">
        <f ca="1">(B106-VLOOKUP(K106,INDIRECT("投手データ!B1:D"&amp;Prams!$B$1),3,FALSE)*2)</f>
        <v>38</v>
      </c>
      <c r="N106" t="str">
        <f ca="1">VLOOKUP(F106,INDIRECT("球種変換表!A$1:B$" &amp; Prams!$B$2),2,)</f>
        <v>フォーク</v>
      </c>
      <c r="O106">
        <f ca="1">VLOOKUP(N106,球種情報!A:B,2,FALSE)</f>
        <v>16</v>
      </c>
      <c r="P106">
        <f ca="1">VLOOKUP(K106,投手データ!B:AI,output!O106+6,FALSE)</f>
        <v>1</v>
      </c>
      <c r="R106">
        <f t="shared" ref="R106:R169" ca="1" si="14">1/J106</f>
        <v>7.8125E-3</v>
      </c>
      <c r="S106">
        <f t="shared" ref="S106:S169" si="15">(L106-(D106-600)/24)*2/120</f>
        <v>0.5649305555555556</v>
      </c>
      <c r="T106">
        <f>Prams!B$5/(S106-Prams!B$6)</f>
        <v>122.51140823594818</v>
      </c>
      <c r="U106">
        <f t="shared" ref="U106:U169" ca="1" si="16">(M106-(D106-600)/24)*2/120</f>
        <v>0.63159722222222225</v>
      </c>
      <c r="V106">
        <f ca="1">Prams!C$5/(U106-Prams!C$6)</f>
        <v>126.68719653458865</v>
      </c>
      <c r="W106">
        <f t="shared" ref="W106:W169" ca="1" si="17">V106/J106</f>
        <v>0.98974372292647383</v>
      </c>
      <c r="X106" t="str">
        <f t="shared" ca="1" si="12"/>
        <v>〇</v>
      </c>
    </row>
    <row r="107" spans="1:24" x14ac:dyDescent="0.4">
      <c r="A107" s="1" t="s">
        <v>1628</v>
      </c>
      <c r="B107" s="1">
        <v>133</v>
      </c>
      <c r="C107">
        <v>640</v>
      </c>
      <c r="D107">
        <v>613.5</v>
      </c>
      <c r="E107">
        <v>11.01146</v>
      </c>
      <c r="F107" t="s">
        <v>6</v>
      </c>
      <c r="G107" s="10" t="s">
        <v>1517</v>
      </c>
      <c r="H107">
        <v>98</v>
      </c>
      <c r="I107" t="s">
        <v>394</v>
      </c>
      <c r="J107">
        <f ca="1">VLOOKUP(G107,INDIRECT("球速変換!A$1:B$" &amp; Prams!$B$8),2,)</f>
        <v>126</v>
      </c>
      <c r="K107" t="str">
        <f ca="1">VLOOKUP(I107,INDIRECT("投手名変換!A$1:B$" &amp; Prams!$B$9),2,)</f>
        <v>DD007</v>
      </c>
      <c r="L107">
        <f t="shared" si="13"/>
        <v>35</v>
      </c>
      <c r="M107">
        <f ca="1">(B107-VLOOKUP(K107,INDIRECT("投手データ!B1:D"&amp;Prams!$B$1),3,FALSE)*2)</f>
        <v>39</v>
      </c>
      <c r="N107" t="str">
        <f ca="1">VLOOKUP(F107,INDIRECT("球種変換表!A$1:B$" &amp; Prams!$B$2),2,)</f>
        <v>フォーク</v>
      </c>
      <c r="O107">
        <f ca="1">VLOOKUP(N107,球種情報!A:B,2,FALSE)</f>
        <v>16</v>
      </c>
      <c r="P107">
        <f ca="1">VLOOKUP(K107,投手データ!B:AI,output!O107+6,FALSE)</f>
        <v>1</v>
      </c>
      <c r="R107">
        <f t="shared" ca="1" si="14"/>
        <v>7.9365079365079361E-3</v>
      </c>
      <c r="S107">
        <f t="shared" si="15"/>
        <v>0.57395833333333335</v>
      </c>
      <c r="T107">
        <f>Prams!B$5/(S107-Prams!B$6)</f>
        <v>120.35821476662503</v>
      </c>
      <c r="U107">
        <f t="shared" ca="1" si="16"/>
        <v>0.640625</v>
      </c>
      <c r="V107">
        <f ca="1">Prams!C$5/(U107-Prams!C$6)</f>
        <v>124.38609727880892</v>
      </c>
      <c r="W107">
        <f t="shared" ca="1" si="17"/>
        <v>0.98719124824451521</v>
      </c>
      <c r="X107" t="str">
        <f t="shared" ca="1" si="12"/>
        <v>〇</v>
      </c>
    </row>
    <row r="108" spans="1:24" x14ac:dyDescent="0.4">
      <c r="A108" s="1" t="s">
        <v>1630</v>
      </c>
      <c r="B108" s="1">
        <v>133</v>
      </c>
      <c r="C108">
        <v>647</v>
      </c>
      <c r="D108">
        <v>610.5</v>
      </c>
      <c r="E108">
        <v>11.01146</v>
      </c>
      <c r="F108" t="s">
        <v>6</v>
      </c>
      <c r="G108" s="10" t="s">
        <v>1629</v>
      </c>
      <c r="H108">
        <v>98</v>
      </c>
      <c r="I108" t="s">
        <v>1585</v>
      </c>
      <c r="J108">
        <f ca="1">VLOOKUP(G108,INDIRECT("球速変換!A$1:B$" &amp; Prams!$B$8),2,)</f>
        <v>125</v>
      </c>
      <c r="K108" t="str">
        <f ca="1">VLOOKUP(I108,INDIRECT("投手名変換!A$1:B$" &amp; Prams!$B$9),2,)</f>
        <v>DD007</v>
      </c>
      <c r="L108">
        <f t="shared" si="13"/>
        <v>35</v>
      </c>
      <c r="M108">
        <f ca="1">(B108-VLOOKUP(K108,INDIRECT("投手データ!B1:D"&amp;Prams!$B$1),3,FALSE)*2)</f>
        <v>39</v>
      </c>
      <c r="N108" t="str">
        <f ca="1">VLOOKUP(F108,INDIRECT("球種変換表!A$1:B$" &amp; Prams!$B$2),2,)</f>
        <v>フォーク</v>
      </c>
      <c r="O108">
        <f ca="1">VLOOKUP(N108,球種情報!A:B,2,FALSE)</f>
        <v>16</v>
      </c>
      <c r="P108">
        <f ca="1">VLOOKUP(K108,投手データ!B:AI,output!O108+6,FALSE)</f>
        <v>1</v>
      </c>
      <c r="R108">
        <f t="shared" ca="1" si="14"/>
        <v>8.0000000000000002E-3</v>
      </c>
      <c r="S108">
        <f t="shared" si="15"/>
        <v>0.57604166666666667</v>
      </c>
      <c r="T108">
        <f>Prams!B$5/(S108-Prams!B$6)</f>
        <v>119.87202895506472</v>
      </c>
      <c r="U108">
        <f t="shared" ca="1" si="16"/>
        <v>0.64270833333333333</v>
      </c>
      <c r="V108">
        <f ca="1">Prams!C$5/(U108-Prams!C$6)</f>
        <v>123.86689596446998</v>
      </c>
      <c r="W108">
        <f t="shared" ca="1" si="17"/>
        <v>0.99093516771575985</v>
      </c>
      <c r="X108" t="str">
        <f t="shared" ca="1" si="12"/>
        <v>〇</v>
      </c>
    </row>
    <row r="109" spans="1:24" x14ac:dyDescent="0.4">
      <c r="A109" s="1" t="s">
        <v>1631</v>
      </c>
      <c r="B109" s="1">
        <v>133</v>
      </c>
      <c r="C109">
        <v>637.5</v>
      </c>
      <c r="D109">
        <v>616</v>
      </c>
      <c r="E109">
        <v>10.5001</v>
      </c>
      <c r="F109" t="s">
        <v>6</v>
      </c>
      <c r="G109" s="10" t="s">
        <v>1481</v>
      </c>
      <c r="H109">
        <v>98</v>
      </c>
      <c r="I109" t="s">
        <v>1585</v>
      </c>
      <c r="J109">
        <f ca="1">VLOOKUP(G109,INDIRECT("球速変換!A$1:B$" &amp; Prams!$B$8),2,)</f>
        <v>121</v>
      </c>
      <c r="K109" t="str">
        <f ca="1">VLOOKUP(I109,INDIRECT("投手名変換!A$1:B$" &amp; Prams!$B$9),2,)</f>
        <v>DD007</v>
      </c>
      <c r="L109">
        <f t="shared" si="13"/>
        <v>35</v>
      </c>
      <c r="M109">
        <f ca="1">(B109-VLOOKUP(K109,INDIRECT("投手データ!B1:D"&amp;Prams!$B$1),3,FALSE)*2)</f>
        <v>39</v>
      </c>
      <c r="N109" t="str">
        <f ca="1">VLOOKUP(F109,INDIRECT("球種変換表!A$1:B$" &amp; Prams!$B$2),2,)</f>
        <v>フォーク</v>
      </c>
      <c r="O109">
        <f ca="1">VLOOKUP(N109,球種情報!A:B,2,FALSE)</f>
        <v>16</v>
      </c>
      <c r="P109">
        <f ca="1">VLOOKUP(K109,投手データ!B:AI,output!O109+6,FALSE)</f>
        <v>1</v>
      </c>
      <c r="R109">
        <f t="shared" ca="1" si="14"/>
        <v>8.2644628099173556E-3</v>
      </c>
      <c r="S109">
        <f t="shared" si="15"/>
        <v>0.5722222222222223</v>
      </c>
      <c r="T109">
        <f>Prams!B$5/(S109-Prams!B$6)</f>
        <v>120.76639246413299</v>
      </c>
      <c r="U109">
        <f t="shared" ca="1" si="16"/>
        <v>0.63888888888888895</v>
      </c>
      <c r="V109">
        <f ca="1">Prams!C$5/(U109-Prams!C$6)</f>
        <v>124.82210157932518</v>
      </c>
      <c r="W109">
        <f t="shared" ca="1" si="17"/>
        <v>1.0315876163580593</v>
      </c>
      <c r="X109" t="str">
        <f t="shared" ca="1" si="12"/>
        <v>×</v>
      </c>
    </row>
    <row r="110" spans="1:24" x14ac:dyDescent="0.4">
      <c r="A110" s="1" t="s">
        <v>1632</v>
      </c>
      <c r="B110" s="1">
        <v>132</v>
      </c>
      <c r="C110">
        <v>636.5</v>
      </c>
      <c r="D110">
        <v>601.5</v>
      </c>
      <c r="E110">
        <v>10.512</v>
      </c>
      <c r="F110" t="s">
        <v>6</v>
      </c>
      <c r="G110" s="10" t="s">
        <v>412</v>
      </c>
      <c r="H110">
        <v>98</v>
      </c>
      <c r="I110" t="s">
        <v>1588</v>
      </c>
      <c r="J110">
        <f ca="1">VLOOKUP(G110,INDIRECT("球速変換!A$1:B$" &amp; Prams!$B$8),2,)</f>
        <v>128</v>
      </c>
      <c r="K110" t="str">
        <f ca="1">VLOOKUP(I110,INDIRECT("投手名変換!A$1:B$" &amp; Prams!$B$9),2,)</f>
        <v>DD007</v>
      </c>
      <c r="L110">
        <f t="shared" si="13"/>
        <v>34</v>
      </c>
      <c r="M110">
        <f ca="1">(B110-VLOOKUP(K110,INDIRECT("投手データ!B1:D"&amp;Prams!$B$1),3,FALSE)*2)</f>
        <v>38</v>
      </c>
      <c r="N110" t="str">
        <f ca="1">VLOOKUP(F110,INDIRECT("球種変換表!A$1:B$" &amp; Prams!$B$2),2,)</f>
        <v>フォーク</v>
      </c>
      <c r="O110">
        <f ca="1">VLOOKUP(N110,球種情報!A:B,2,FALSE)</f>
        <v>16</v>
      </c>
      <c r="P110">
        <f ca="1">VLOOKUP(K110,投手データ!B:AI,output!O110+6,FALSE)</f>
        <v>1</v>
      </c>
      <c r="R110">
        <f t="shared" ca="1" si="14"/>
        <v>7.8125E-3</v>
      </c>
      <c r="S110">
        <f t="shared" si="15"/>
        <v>0.56562500000000004</v>
      </c>
      <c r="T110">
        <f>Prams!B$5/(S110-Prams!B$6)</f>
        <v>122.34304655419778</v>
      </c>
      <c r="U110">
        <f t="shared" ca="1" si="16"/>
        <v>0.6322916666666667</v>
      </c>
      <c r="V110">
        <f ca="1">Prams!C$5/(U110-Prams!C$6)</f>
        <v>126.50717050628379</v>
      </c>
      <c r="W110">
        <f t="shared" ca="1" si="17"/>
        <v>0.98833726958034207</v>
      </c>
      <c r="X110" t="str">
        <f t="shared" ca="1" si="12"/>
        <v>〇</v>
      </c>
    </row>
    <row r="111" spans="1:24" x14ac:dyDescent="0.4">
      <c r="A111" s="1" t="s">
        <v>1634</v>
      </c>
      <c r="B111" s="1">
        <v>133</v>
      </c>
      <c r="C111">
        <v>648</v>
      </c>
      <c r="D111">
        <v>608</v>
      </c>
      <c r="E111">
        <v>11.0001</v>
      </c>
      <c r="F111" t="s">
        <v>6</v>
      </c>
      <c r="G111" s="10" t="s">
        <v>1633</v>
      </c>
      <c r="H111">
        <v>98</v>
      </c>
      <c r="I111" t="s">
        <v>1585</v>
      </c>
      <c r="J111">
        <f ca="1">VLOOKUP(G111,INDIRECT("球速変換!A$1:B$" &amp; Prams!$B$8),2,)</f>
        <v>125</v>
      </c>
      <c r="K111" t="str">
        <f ca="1">VLOOKUP(I111,INDIRECT("投手名変換!A$1:B$" &amp; Prams!$B$9),2,)</f>
        <v>DD007</v>
      </c>
      <c r="L111">
        <f t="shared" si="13"/>
        <v>35</v>
      </c>
      <c r="M111">
        <f ca="1">(B111-VLOOKUP(K111,INDIRECT("投手データ!B1:D"&amp;Prams!$B$1),3,FALSE)*2)</f>
        <v>39</v>
      </c>
      <c r="N111" t="str">
        <f ca="1">VLOOKUP(F111,INDIRECT("球種変換表!A$1:B$" &amp; Prams!$B$2),2,)</f>
        <v>フォーク</v>
      </c>
      <c r="O111">
        <f ca="1">VLOOKUP(N111,球種情報!A:B,2,FALSE)</f>
        <v>16</v>
      </c>
      <c r="P111">
        <f ca="1">VLOOKUP(K111,投手データ!B:AI,output!O111+6,FALSE)</f>
        <v>1</v>
      </c>
      <c r="R111">
        <f t="shared" ca="1" si="14"/>
        <v>8.0000000000000002E-3</v>
      </c>
      <c r="S111">
        <f t="shared" si="15"/>
        <v>0.57777777777777772</v>
      </c>
      <c r="T111">
        <f>Prams!B$5/(S111-Prams!B$6)</f>
        <v>119.4698645137741</v>
      </c>
      <c r="U111">
        <f t="shared" ca="1" si="16"/>
        <v>0.64444444444444438</v>
      </c>
      <c r="V111">
        <f ca="1">Prams!C$5/(U111-Prams!C$6)</f>
        <v>123.4375277309433</v>
      </c>
      <c r="W111">
        <f t="shared" ca="1" si="17"/>
        <v>0.98750022184754638</v>
      </c>
      <c r="X111" t="str">
        <f t="shared" ca="1" si="12"/>
        <v>〇</v>
      </c>
    </row>
    <row r="112" spans="1:24" x14ac:dyDescent="0.4">
      <c r="A112" s="1" t="s">
        <v>1636</v>
      </c>
      <c r="B112" s="1">
        <v>147</v>
      </c>
      <c r="C112">
        <v>617.95001000000002</v>
      </c>
      <c r="D112">
        <v>601.5</v>
      </c>
      <c r="E112">
        <v>10.062519999999999</v>
      </c>
      <c r="F112" t="s">
        <v>44</v>
      </c>
      <c r="G112" s="10" t="s">
        <v>1635</v>
      </c>
      <c r="H112">
        <v>101</v>
      </c>
      <c r="I112" t="s">
        <v>394</v>
      </c>
      <c r="J112">
        <f ca="1">VLOOKUP(G112,INDIRECT("球速変換!A$1:B$" &amp; Prams!$B$8),2,)</f>
        <v>126</v>
      </c>
      <c r="K112" t="str">
        <f ca="1">VLOOKUP(I112,INDIRECT("投手名変換!A$1:B$" &amp; Prams!$B$9),2,)</f>
        <v>DD007</v>
      </c>
      <c r="L112">
        <f t="shared" si="13"/>
        <v>46</v>
      </c>
      <c r="M112">
        <f ca="1">(B112-VLOOKUP(K112,INDIRECT("投手データ!B1:D"&amp;Prams!$B$1),3,FALSE)*2)</f>
        <v>53</v>
      </c>
      <c r="N112" t="str">
        <f ca="1">VLOOKUP(F112,INDIRECT("球種変換表!A$1:B$" &amp; Prams!$B$2),2,)</f>
        <v>ナックル</v>
      </c>
      <c r="O112">
        <f ca="1">VLOOKUP(N112,球種情報!A:B,2,FALSE)</f>
        <v>20</v>
      </c>
      <c r="P112">
        <f ca="1">VLOOKUP(K112,投手データ!B:AI,output!O112+6,FALSE)</f>
        <v>1</v>
      </c>
      <c r="R112">
        <f t="shared" ca="1" si="14"/>
        <v>7.9365079365079361E-3</v>
      </c>
      <c r="S112">
        <f t="shared" si="15"/>
        <v>0.765625</v>
      </c>
      <c r="T112">
        <f>Prams!B$5/(S112-Prams!B$6)</f>
        <v>87.651791727217955</v>
      </c>
      <c r="U112">
        <f t="shared" ca="1" si="16"/>
        <v>0.8822916666666667</v>
      </c>
      <c r="V112">
        <f ca="1">Prams!C$5/(U112-Prams!C$6)</f>
        <v>83.69256455670498</v>
      </c>
      <c r="W112">
        <f t="shared" ca="1" si="17"/>
        <v>0.66422670283099194</v>
      </c>
      <c r="X112" t="str">
        <f t="shared" ca="1" si="12"/>
        <v>×</v>
      </c>
    </row>
    <row r="113" spans="1:24" x14ac:dyDescent="0.4">
      <c r="A113" s="1" t="s">
        <v>1637</v>
      </c>
      <c r="B113" s="1">
        <v>147</v>
      </c>
      <c r="C113">
        <v>636</v>
      </c>
      <c r="D113">
        <v>606</v>
      </c>
      <c r="E113">
        <v>11.04546</v>
      </c>
      <c r="F113" t="s">
        <v>377</v>
      </c>
      <c r="G113" s="10" t="s">
        <v>720</v>
      </c>
      <c r="H113">
        <v>101</v>
      </c>
      <c r="I113" t="s">
        <v>1585</v>
      </c>
      <c r="J113">
        <f ca="1">VLOOKUP(G113,INDIRECT("球速変換!A$1:B$" &amp; Prams!$B$8),2,)</f>
        <v>116</v>
      </c>
      <c r="K113" t="str">
        <f ca="1">VLOOKUP(I113,INDIRECT("投手名変換!A$1:B$" &amp; Prams!$B$9),2,)</f>
        <v>DD007</v>
      </c>
      <c r="L113">
        <f t="shared" si="13"/>
        <v>46</v>
      </c>
      <c r="M113">
        <f ca="1">(B113-VLOOKUP(K113,INDIRECT("投手データ!B1:D"&amp;Prams!$B$1),3,FALSE)*2)</f>
        <v>53</v>
      </c>
      <c r="N113" t="str">
        <f ca="1">VLOOKUP(F113,INDIRECT("球種変換表!A$1:B$" &amp; Prams!$B$2),2,)</f>
        <v>ナックル</v>
      </c>
      <c r="O113">
        <f ca="1">VLOOKUP(N113,球種情報!A:B,2,FALSE)</f>
        <v>20</v>
      </c>
      <c r="P113">
        <f ca="1">VLOOKUP(K113,投手データ!B:AI,output!O113+6,FALSE)</f>
        <v>1</v>
      </c>
      <c r="R113">
        <f t="shared" ca="1" si="14"/>
        <v>8.6206896551724137E-3</v>
      </c>
      <c r="S113">
        <f t="shared" si="15"/>
        <v>0.76249999999999996</v>
      </c>
      <c r="T113">
        <f>Prams!B$5/(S113-Prams!B$6)</f>
        <v>88.041868413557395</v>
      </c>
      <c r="U113">
        <f t="shared" ca="1" si="16"/>
        <v>0.87916666666666665</v>
      </c>
      <c r="V113">
        <f ca="1">Prams!C$5/(U113-Prams!C$6)</f>
        <v>84.048126161236226</v>
      </c>
      <c r="W113">
        <f t="shared" ca="1" si="17"/>
        <v>0.72455281173479502</v>
      </c>
      <c r="X113" t="str">
        <f t="shared" ca="1" si="12"/>
        <v>×</v>
      </c>
    </row>
    <row r="114" spans="1:24" x14ac:dyDescent="0.4">
      <c r="A114" s="1" t="s">
        <v>1638</v>
      </c>
      <c r="B114" s="1">
        <v>148</v>
      </c>
      <c r="C114">
        <v>616.5</v>
      </c>
      <c r="D114">
        <v>614</v>
      </c>
      <c r="E114">
        <v>10.547610000000001</v>
      </c>
      <c r="F114" t="s">
        <v>378</v>
      </c>
      <c r="G114" s="10" t="s">
        <v>752</v>
      </c>
      <c r="H114">
        <v>101</v>
      </c>
      <c r="I114" t="s">
        <v>1585</v>
      </c>
      <c r="J114">
        <f ca="1">VLOOKUP(G114,INDIRECT("球速変換!A$1:B$" &amp; Prams!$B$8),2,)</f>
        <v>135</v>
      </c>
      <c r="K114" t="str">
        <f ca="1">VLOOKUP(I114,INDIRECT("投手名変換!A$1:B$" &amp; Prams!$B$9),2,)</f>
        <v>DD007</v>
      </c>
      <c r="L114">
        <f t="shared" si="13"/>
        <v>47</v>
      </c>
      <c r="M114">
        <f ca="1">(B114-VLOOKUP(K114,INDIRECT("投手データ!B1:D"&amp;Prams!$B$1),3,FALSE)*2)</f>
        <v>54</v>
      </c>
      <c r="N114" t="str">
        <f ca="1">VLOOKUP(F114,INDIRECT("球種変換表!A$1:B$" &amp; Prams!$B$2),2,)</f>
        <v>ナックル</v>
      </c>
      <c r="O114">
        <f ca="1">VLOOKUP(N114,球種情報!A:B,2,FALSE)</f>
        <v>20</v>
      </c>
      <c r="P114">
        <f ca="1">VLOOKUP(K114,投手データ!B:AI,output!O114+6,FALSE)</f>
        <v>1</v>
      </c>
      <c r="R114">
        <f t="shared" ca="1" si="14"/>
        <v>7.4074074074074077E-3</v>
      </c>
      <c r="S114">
        <f t="shared" si="15"/>
        <v>0.77361111111111103</v>
      </c>
      <c r="T114">
        <f>Prams!B$5/(S114-Prams!B$6)</f>
        <v>86.670457023583296</v>
      </c>
      <c r="U114">
        <f t="shared" ca="1" si="16"/>
        <v>0.89027777777777772</v>
      </c>
      <c r="V114">
        <f ca="1">Prams!C$5/(U114-Prams!C$6)</f>
        <v>82.797428609693313</v>
      </c>
      <c r="W114">
        <f t="shared" ca="1" si="17"/>
        <v>0.61331428599772819</v>
      </c>
      <c r="X114" t="str">
        <f t="shared" ca="1" si="12"/>
        <v>×</v>
      </c>
    </row>
    <row r="115" spans="1:24" x14ac:dyDescent="0.4">
      <c r="A115" s="1" t="s">
        <v>1639</v>
      </c>
      <c r="B115" s="1">
        <v>147</v>
      </c>
      <c r="C115">
        <v>622.5</v>
      </c>
      <c r="D115">
        <v>609.5</v>
      </c>
      <c r="E115">
        <v>11.510960000000001</v>
      </c>
      <c r="F115" t="s">
        <v>44</v>
      </c>
      <c r="G115" s="10" t="s">
        <v>447</v>
      </c>
      <c r="H115">
        <v>101</v>
      </c>
      <c r="I115" t="s">
        <v>1585</v>
      </c>
      <c r="J115">
        <f ca="1">VLOOKUP(G115,INDIRECT("球速変換!A$1:B$" &amp; Prams!$B$8),2,)</f>
        <v>117</v>
      </c>
      <c r="K115" t="str">
        <f ca="1">VLOOKUP(I115,INDIRECT("投手名変換!A$1:B$" &amp; Prams!$B$9),2,)</f>
        <v>DD007</v>
      </c>
      <c r="L115">
        <f t="shared" si="13"/>
        <v>46</v>
      </c>
      <c r="M115">
        <f ca="1">(B115-VLOOKUP(K115,INDIRECT("投手データ!B1:D"&amp;Prams!$B$1),3,FALSE)*2)</f>
        <v>53</v>
      </c>
      <c r="N115" t="str">
        <f ca="1">VLOOKUP(F115,INDIRECT("球種変換表!A$1:B$" &amp; Prams!$B$2),2,)</f>
        <v>ナックル</v>
      </c>
      <c r="O115">
        <f ca="1">VLOOKUP(N115,球種情報!A:B,2,FALSE)</f>
        <v>20</v>
      </c>
      <c r="P115">
        <f ca="1">VLOOKUP(K115,投手データ!B:AI,output!O115+6,FALSE)</f>
        <v>1</v>
      </c>
      <c r="R115">
        <f t="shared" ca="1" si="14"/>
        <v>8.5470085470085479E-3</v>
      </c>
      <c r="S115">
        <f t="shared" si="15"/>
        <v>0.76006944444444435</v>
      </c>
      <c r="T115">
        <f>Prams!B$5/(S115-Prams!B$6)</f>
        <v>88.347670065934423</v>
      </c>
      <c r="U115">
        <f t="shared" ca="1" si="16"/>
        <v>0.87673611111111105</v>
      </c>
      <c r="V115">
        <f ca="1">Prams!C$5/(U115-Prams!C$6)</f>
        <v>84.326769699426748</v>
      </c>
      <c r="W115">
        <f t="shared" ca="1" si="17"/>
        <v>0.72074162136262176</v>
      </c>
      <c r="X115" t="str">
        <f t="shared" ca="1" si="12"/>
        <v>×</v>
      </c>
    </row>
    <row r="116" spans="1:24" x14ac:dyDescent="0.4">
      <c r="A116" s="1" t="s">
        <v>1640</v>
      </c>
      <c r="B116" s="1">
        <v>147</v>
      </c>
      <c r="C116">
        <v>628.5</v>
      </c>
      <c r="D116">
        <v>610.5</v>
      </c>
      <c r="E116">
        <v>10.6067</v>
      </c>
      <c r="F116" t="s">
        <v>941</v>
      </c>
      <c r="G116" s="10" t="s">
        <v>448</v>
      </c>
      <c r="H116">
        <v>101</v>
      </c>
      <c r="I116" t="s">
        <v>394</v>
      </c>
      <c r="J116">
        <f ca="1">VLOOKUP(G116,INDIRECT("球速変換!A$1:B$" &amp; Prams!$B$8),2,)</f>
        <v>117</v>
      </c>
      <c r="K116" t="str">
        <f ca="1">VLOOKUP(I116,INDIRECT("投手名変換!A$1:B$" &amp; Prams!$B$9),2,)</f>
        <v>DD007</v>
      </c>
      <c r="L116">
        <f t="shared" si="13"/>
        <v>46</v>
      </c>
      <c r="M116">
        <f ca="1">(B116-VLOOKUP(K116,INDIRECT("投手データ!B1:D"&amp;Prams!$B$1),3,FALSE)*2)</f>
        <v>53</v>
      </c>
      <c r="N116" t="str">
        <f ca="1">VLOOKUP(F116,INDIRECT("球種変換表!A$1:B$" &amp; Prams!$B$2),2,)</f>
        <v>ナックル</v>
      </c>
      <c r="O116">
        <f ca="1">VLOOKUP(N116,球種情報!A:B,2,FALSE)</f>
        <v>20</v>
      </c>
      <c r="P116">
        <f ca="1">VLOOKUP(K116,投手データ!B:AI,output!O116+6,FALSE)</f>
        <v>1</v>
      </c>
      <c r="R116">
        <f t="shared" ca="1" si="14"/>
        <v>8.5470085470085479E-3</v>
      </c>
      <c r="S116">
        <f t="shared" si="15"/>
        <v>0.75937500000000002</v>
      </c>
      <c r="T116">
        <f>Prams!B$5/(S116-Prams!B$6)</f>
        <v>88.43543253585095</v>
      </c>
      <c r="U116">
        <f t="shared" ca="1" si="16"/>
        <v>0.87604166666666672</v>
      </c>
      <c r="V116">
        <f ca="1">Prams!C$5/(U116-Prams!C$6)</f>
        <v>84.406721809472884</v>
      </c>
      <c r="W116">
        <f t="shared" ca="1" si="17"/>
        <v>0.72142497273053752</v>
      </c>
      <c r="X116" t="str">
        <f t="shared" ca="1" si="12"/>
        <v>×</v>
      </c>
    </row>
    <row r="117" spans="1:24" x14ac:dyDescent="0.4">
      <c r="A117" s="1" t="s">
        <v>1641</v>
      </c>
      <c r="B117" s="1">
        <v>148</v>
      </c>
      <c r="C117">
        <v>618.5</v>
      </c>
      <c r="D117">
        <v>612</v>
      </c>
      <c r="E117">
        <v>10.547610000000001</v>
      </c>
      <c r="F117" t="s">
        <v>380</v>
      </c>
      <c r="G117" s="10" t="s">
        <v>1530</v>
      </c>
      <c r="H117">
        <v>101</v>
      </c>
      <c r="I117" t="s">
        <v>394</v>
      </c>
      <c r="J117">
        <f ca="1">VLOOKUP(G117,INDIRECT("球速変換!A$1:B$" &amp; Prams!$B$8),2,)</f>
        <v>115</v>
      </c>
      <c r="K117" t="str">
        <f ca="1">VLOOKUP(I117,INDIRECT("投手名変換!A$1:B$" &amp; Prams!$B$9),2,)</f>
        <v>DD007</v>
      </c>
      <c r="L117">
        <f t="shared" si="13"/>
        <v>47</v>
      </c>
      <c r="M117">
        <f ca="1">(B117-VLOOKUP(K117,INDIRECT("投手データ!B1:D"&amp;Prams!$B$1),3,FALSE)*2)</f>
        <v>54</v>
      </c>
      <c r="N117" t="str">
        <f ca="1">VLOOKUP(F117,INDIRECT("球種変換表!A$1:B$" &amp; Prams!$B$2),2,)</f>
        <v>ナックル</v>
      </c>
      <c r="O117">
        <f ca="1">VLOOKUP(N117,球種情報!A:B,2,FALSE)</f>
        <v>20</v>
      </c>
      <c r="P117">
        <f ca="1">VLOOKUP(K117,投手データ!B:AI,output!O117+6,FALSE)</f>
        <v>1</v>
      </c>
      <c r="R117">
        <f t="shared" ca="1" si="14"/>
        <v>8.6956521739130436E-3</v>
      </c>
      <c r="S117">
        <f t="shared" si="15"/>
        <v>0.77500000000000002</v>
      </c>
      <c r="T117">
        <f>Prams!B$5/(S117-Prams!B$6)</f>
        <v>86.502028823282501</v>
      </c>
      <c r="U117">
        <f t="shared" ca="1" si="16"/>
        <v>0.89166666666666672</v>
      </c>
      <c r="V117">
        <f ca="1">Prams!C$5/(U117-Prams!C$6)</f>
        <v>82.64370376971749</v>
      </c>
      <c r="W117">
        <f t="shared" ca="1" si="17"/>
        <v>0.71864090234536948</v>
      </c>
      <c r="X117" t="str">
        <f t="shared" ca="1" si="12"/>
        <v>×</v>
      </c>
    </row>
    <row r="118" spans="1:24" x14ac:dyDescent="0.4">
      <c r="A118" s="1" t="s">
        <v>1642</v>
      </c>
      <c r="B118" s="1">
        <v>147</v>
      </c>
      <c r="C118">
        <v>636.5</v>
      </c>
      <c r="D118">
        <v>613.5</v>
      </c>
      <c r="E118">
        <v>10.6067</v>
      </c>
      <c r="F118" t="s">
        <v>381</v>
      </c>
      <c r="G118" s="10" t="s">
        <v>942</v>
      </c>
      <c r="H118">
        <v>101</v>
      </c>
      <c r="I118" t="s">
        <v>1585</v>
      </c>
      <c r="J118">
        <f ca="1">VLOOKUP(G118,INDIRECT("球速変換!A$1:B$" &amp; Prams!$B$8),2,)</f>
        <v>118</v>
      </c>
      <c r="K118" t="str">
        <f ca="1">VLOOKUP(I118,INDIRECT("投手名変換!A$1:B$" &amp; Prams!$B$9),2,)</f>
        <v>DD007</v>
      </c>
      <c r="L118">
        <f t="shared" si="13"/>
        <v>46</v>
      </c>
      <c r="M118">
        <f ca="1">(B118-VLOOKUP(K118,INDIRECT("投手データ!B1:D"&amp;Prams!$B$1),3,FALSE)*2)</f>
        <v>53</v>
      </c>
      <c r="N118" t="str">
        <f ca="1">VLOOKUP(F118,INDIRECT("球種変換表!A$1:B$" &amp; Prams!$B$2),2,)</f>
        <v>ナックル</v>
      </c>
      <c r="O118">
        <f ca="1">VLOOKUP(N118,球種情報!A:B,2,FALSE)</f>
        <v>20</v>
      </c>
      <c r="P118">
        <f ca="1">VLOOKUP(K118,投手データ!B:AI,output!O118+6,FALSE)</f>
        <v>1</v>
      </c>
      <c r="R118">
        <f t="shared" ca="1" si="14"/>
        <v>8.4745762711864406E-3</v>
      </c>
      <c r="S118">
        <f t="shared" si="15"/>
        <v>0.7572916666666667</v>
      </c>
      <c r="T118">
        <f>Prams!B$5/(S118-Prams!B$6)</f>
        <v>88.699769246404188</v>
      </c>
      <c r="U118">
        <f t="shared" ca="1" si="16"/>
        <v>0.87395833333333328</v>
      </c>
      <c r="V118">
        <f ca="1">Prams!C$5/(U118-Prams!C$6)</f>
        <v>84.647490387138745</v>
      </c>
      <c r="W118">
        <f t="shared" ca="1" si="17"/>
        <v>0.71735161345032838</v>
      </c>
      <c r="X118" t="str">
        <f t="shared" ca="1" si="12"/>
        <v>×</v>
      </c>
    </row>
    <row r="119" spans="1:24" x14ac:dyDescent="0.4">
      <c r="A119" s="1" t="s">
        <v>1643</v>
      </c>
      <c r="B119" s="1">
        <v>148</v>
      </c>
      <c r="C119">
        <v>638</v>
      </c>
      <c r="D119">
        <v>611.5</v>
      </c>
      <c r="E119">
        <v>11.01146</v>
      </c>
      <c r="F119" t="s">
        <v>44</v>
      </c>
      <c r="G119" s="10" t="s">
        <v>943</v>
      </c>
      <c r="H119">
        <v>101</v>
      </c>
      <c r="I119" t="s">
        <v>1585</v>
      </c>
      <c r="J119">
        <f ca="1">VLOOKUP(G119,INDIRECT("球速変換!A$1:B$" &amp; Prams!$B$8),2,)</f>
        <v>115</v>
      </c>
      <c r="K119" t="str">
        <f ca="1">VLOOKUP(I119,INDIRECT("投手名変換!A$1:B$" &amp; Prams!$B$9),2,)</f>
        <v>DD007</v>
      </c>
      <c r="L119">
        <f t="shared" si="13"/>
        <v>47</v>
      </c>
      <c r="M119">
        <f ca="1">(B119-VLOOKUP(K119,INDIRECT("投手データ!B1:D"&amp;Prams!$B$1),3,FALSE)*2)</f>
        <v>54</v>
      </c>
      <c r="N119" t="str">
        <f ca="1">VLOOKUP(F119,INDIRECT("球種変換表!A$1:B$" &amp; Prams!$B$2),2,)</f>
        <v>ナックル</v>
      </c>
      <c r="O119">
        <f ca="1">VLOOKUP(N119,球種情報!A:B,2,FALSE)</f>
        <v>20</v>
      </c>
      <c r="P119">
        <f ca="1">VLOOKUP(K119,投手データ!B:AI,output!O119+6,FALSE)</f>
        <v>1</v>
      </c>
      <c r="R119">
        <f t="shared" ca="1" si="14"/>
        <v>8.6956521739130436E-3</v>
      </c>
      <c r="S119">
        <f t="shared" si="15"/>
        <v>0.7753472222222223</v>
      </c>
      <c r="T119">
        <f>Prams!B$5/(S119-Prams!B$6)</f>
        <v>86.460024007738411</v>
      </c>
      <c r="U119">
        <f t="shared" ca="1" si="16"/>
        <v>0.89201388888888888</v>
      </c>
      <c r="V119">
        <f ca="1">Prams!C$5/(U119-Prams!C$6)</f>
        <v>82.605361709392824</v>
      </c>
      <c r="W119">
        <f t="shared" ca="1" si="17"/>
        <v>0.71830749312515496</v>
      </c>
      <c r="X119" t="str">
        <f t="shared" ca="1" si="12"/>
        <v>×</v>
      </c>
    </row>
    <row r="120" spans="1:24" x14ac:dyDescent="0.4">
      <c r="A120" s="1" t="s">
        <v>1644</v>
      </c>
      <c r="B120" s="1">
        <v>148</v>
      </c>
      <c r="C120">
        <v>643.5</v>
      </c>
      <c r="D120">
        <v>606.5</v>
      </c>
      <c r="E120">
        <v>11.510960000000001</v>
      </c>
      <c r="F120" t="s">
        <v>44</v>
      </c>
      <c r="G120" s="10" t="s">
        <v>944</v>
      </c>
      <c r="H120">
        <v>101</v>
      </c>
      <c r="I120" t="s">
        <v>394</v>
      </c>
      <c r="J120">
        <f ca="1">VLOOKUP(G120,INDIRECT("球速変換!A$1:B$" &amp; Prams!$B$8),2,)</f>
        <v>114</v>
      </c>
      <c r="K120" t="str">
        <f ca="1">VLOOKUP(I120,INDIRECT("投手名変換!A$1:B$" &amp; Prams!$B$9),2,)</f>
        <v>DD007</v>
      </c>
      <c r="L120">
        <f t="shared" si="13"/>
        <v>47</v>
      </c>
      <c r="M120">
        <f ca="1">(B120-VLOOKUP(K120,INDIRECT("投手データ!B1:D"&amp;Prams!$B$1),3,FALSE)*2)</f>
        <v>54</v>
      </c>
      <c r="N120" t="str">
        <f ca="1">VLOOKUP(F120,INDIRECT("球種変換表!A$1:B$" &amp; Prams!$B$2),2,)</f>
        <v>ナックル</v>
      </c>
      <c r="O120">
        <f ca="1">VLOOKUP(N120,球種情報!A:B,2,FALSE)</f>
        <v>20</v>
      </c>
      <c r="P120">
        <f ca="1">VLOOKUP(K120,投手データ!B:AI,output!O120+6,FALSE)</f>
        <v>1</v>
      </c>
      <c r="R120">
        <f t="shared" ca="1" si="14"/>
        <v>8.771929824561403E-3</v>
      </c>
      <c r="S120">
        <f t="shared" si="15"/>
        <v>0.7788194444444444</v>
      </c>
      <c r="T120">
        <f>Prams!B$5/(S120-Prams!B$6)</f>
        <v>86.042208708493945</v>
      </c>
      <c r="U120">
        <f t="shared" ca="1" si="16"/>
        <v>0.89548611111111109</v>
      </c>
      <c r="V120">
        <f ca="1">Prams!C$5/(U120-Prams!C$6)</f>
        <v>82.223888812948189</v>
      </c>
      <c r="W120">
        <f t="shared" ca="1" si="17"/>
        <v>0.72126218256972097</v>
      </c>
      <c r="X120" t="str">
        <f t="shared" ca="1" si="12"/>
        <v>×</v>
      </c>
    </row>
    <row r="121" spans="1:24" x14ac:dyDescent="0.4">
      <c r="A121" s="1" t="s">
        <v>1645</v>
      </c>
      <c r="B121" s="1">
        <v>148</v>
      </c>
      <c r="C121">
        <v>647</v>
      </c>
      <c r="D121">
        <v>606.5</v>
      </c>
      <c r="E121">
        <v>11.01146</v>
      </c>
      <c r="F121" t="s">
        <v>382</v>
      </c>
      <c r="G121" s="10" t="s">
        <v>945</v>
      </c>
      <c r="H121">
        <v>101</v>
      </c>
      <c r="I121" t="s">
        <v>394</v>
      </c>
      <c r="J121">
        <f ca="1">VLOOKUP(G121,INDIRECT("球速変換!A$1:B$" &amp; Prams!$B$8),2,)</f>
        <v>114</v>
      </c>
      <c r="K121" t="str">
        <f ca="1">VLOOKUP(I121,INDIRECT("投手名変換!A$1:B$" &amp; Prams!$B$9),2,)</f>
        <v>DD007</v>
      </c>
      <c r="L121">
        <f t="shared" si="13"/>
        <v>47</v>
      </c>
      <c r="M121">
        <f ca="1">(B121-VLOOKUP(K121,INDIRECT("投手データ!B1:D"&amp;Prams!$B$1),3,FALSE)*2)</f>
        <v>54</v>
      </c>
      <c r="N121" t="str">
        <f ca="1">VLOOKUP(F121,INDIRECT("球種変換表!A$1:B$" &amp; Prams!$B$2),2,)</f>
        <v>ナックル</v>
      </c>
      <c r="O121">
        <f ca="1">VLOOKUP(N121,球種情報!A:B,2,FALSE)</f>
        <v>20</v>
      </c>
      <c r="P121">
        <f ca="1">VLOOKUP(K121,投手データ!B:AI,output!O121+6,FALSE)</f>
        <v>1</v>
      </c>
      <c r="R121">
        <f t="shared" ca="1" si="14"/>
        <v>8.771929824561403E-3</v>
      </c>
      <c r="S121">
        <f t="shared" si="15"/>
        <v>0.7788194444444444</v>
      </c>
      <c r="T121">
        <f>Prams!B$5/(S121-Prams!B$6)</f>
        <v>86.042208708493945</v>
      </c>
      <c r="U121">
        <f t="shared" ca="1" si="16"/>
        <v>0.89548611111111109</v>
      </c>
      <c r="V121">
        <f ca="1">Prams!C$5/(U121-Prams!C$6)</f>
        <v>82.223888812948189</v>
      </c>
      <c r="W121">
        <f t="shared" ca="1" si="17"/>
        <v>0.72126218256972097</v>
      </c>
      <c r="X121" t="str">
        <f t="shared" ca="1" si="12"/>
        <v>×</v>
      </c>
    </row>
    <row r="122" spans="1:24" x14ac:dyDescent="0.4">
      <c r="A122" s="1" t="s">
        <v>1646</v>
      </c>
      <c r="B122" s="1">
        <v>128</v>
      </c>
      <c r="C122">
        <v>637</v>
      </c>
      <c r="D122">
        <v>605.5</v>
      </c>
      <c r="E122">
        <v>10.111969999999999</v>
      </c>
      <c r="F122" t="s">
        <v>0</v>
      </c>
      <c r="G122" s="10" t="s">
        <v>452</v>
      </c>
      <c r="H122">
        <v>99</v>
      </c>
      <c r="I122" t="s">
        <v>1482</v>
      </c>
      <c r="J122">
        <f ca="1">VLOOKUP(G122,INDIRECT("球速変換!A$1:B$" &amp; Prams!$B$8),2,)</f>
        <v>148</v>
      </c>
      <c r="K122" t="str">
        <f ca="1">VLOOKUP(I122,INDIRECT("投手名変換!A$1:B$" &amp; Prams!$B$9),2,)</f>
        <v>DD021</v>
      </c>
      <c r="L122">
        <f t="shared" si="13"/>
        <v>29</v>
      </c>
      <c r="M122">
        <f ca="1">(B122-VLOOKUP(K122,INDIRECT("投手データ!B1:D"&amp;Prams!$B$1),3,FALSE)*2)</f>
        <v>34</v>
      </c>
      <c r="N122" t="str">
        <f ca="1">VLOOKUP(F122,INDIRECT("球種変換表!A$1:B$" &amp; Prams!$B$2),2,)</f>
        <v>ストレート</v>
      </c>
      <c r="O122">
        <f ca="1">VLOOKUP(N122,球種情報!A:B,2,FALSE)</f>
        <v>1</v>
      </c>
      <c r="P122">
        <f ca="1">VLOOKUP(K122,投手データ!B:AI,output!O122+6,FALSE)</f>
        <v>1</v>
      </c>
      <c r="R122">
        <f t="shared" ca="1" si="14"/>
        <v>6.7567567567567571E-3</v>
      </c>
      <c r="S122">
        <f t="shared" si="15"/>
        <v>0.47951388888888885</v>
      </c>
      <c r="T122">
        <f>Prams!B$5/(S122-Prams!B$6)</f>
        <v>147.47364445357385</v>
      </c>
      <c r="U122">
        <f t="shared" ca="1" si="16"/>
        <v>0.56284722222222228</v>
      </c>
      <c r="V122">
        <f ca="1">Prams!C$5/(U122-Prams!C$6)</f>
        <v>147.46191918054183</v>
      </c>
      <c r="W122">
        <f t="shared" ca="1" si="17"/>
        <v>0.9963643187874448</v>
      </c>
      <c r="X122" t="str">
        <f t="shared" ca="1" si="12"/>
        <v>〇</v>
      </c>
    </row>
    <row r="123" spans="1:24" x14ac:dyDescent="0.4">
      <c r="A123" s="1" t="s">
        <v>1647</v>
      </c>
      <c r="B123" s="1">
        <v>129</v>
      </c>
      <c r="C123">
        <v>635.5</v>
      </c>
      <c r="D123">
        <v>612</v>
      </c>
      <c r="E123">
        <v>11.5435</v>
      </c>
      <c r="F123" t="s">
        <v>0</v>
      </c>
      <c r="G123" s="10" t="s">
        <v>405</v>
      </c>
      <c r="H123">
        <v>99</v>
      </c>
      <c r="I123" t="s">
        <v>1482</v>
      </c>
      <c r="J123">
        <v>143</v>
      </c>
      <c r="K123" t="str">
        <f ca="1">VLOOKUP(I123,INDIRECT("投手名変換!A$1:B$" &amp; Prams!$B$9),2,)</f>
        <v>DD021</v>
      </c>
      <c r="L123">
        <f t="shared" si="13"/>
        <v>30</v>
      </c>
      <c r="M123">
        <f ca="1">(B123-VLOOKUP(K123,INDIRECT("投手データ!B1:D"&amp;Prams!$B$1),3,FALSE)*2)</f>
        <v>35</v>
      </c>
      <c r="N123" t="str">
        <f ca="1">VLOOKUP(F123,INDIRECT("球種変換表!A$1:B$" &amp; Prams!$B$2),2,)</f>
        <v>ストレート</v>
      </c>
      <c r="O123">
        <f ca="1">VLOOKUP(N123,球種情報!A:B,2,FALSE)</f>
        <v>1</v>
      </c>
      <c r="P123">
        <f ca="1">VLOOKUP(K123,投手データ!B:AI,output!O123+6,FALSE)</f>
        <v>1</v>
      </c>
      <c r="R123">
        <f t="shared" si="14"/>
        <v>6.993006993006993E-3</v>
      </c>
      <c r="S123">
        <f t="shared" si="15"/>
        <v>0.49166666666666664</v>
      </c>
      <c r="T123">
        <f>Prams!B$5/(S123-Prams!B$6)</f>
        <v>143.3189088942122</v>
      </c>
      <c r="U123">
        <f t="shared" ca="1" si="16"/>
        <v>0.57499999999999996</v>
      </c>
      <c r="V123">
        <f ca="1">Prams!C$5/(U123-Prams!C$6)</f>
        <v>143.30783495595736</v>
      </c>
      <c r="W123">
        <f t="shared" ca="1" si="17"/>
        <v>1.0021526919997019</v>
      </c>
      <c r="X123" t="str">
        <f t="shared" ca="1" si="12"/>
        <v>〇</v>
      </c>
    </row>
    <row r="124" spans="1:24" x14ac:dyDescent="0.4">
      <c r="A124" s="1" t="s">
        <v>1648</v>
      </c>
      <c r="B124" s="1">
        <v>129</v>
      </c>
      <c r="C124">
        <v>640</v>
      </c>
      <c r="D124">
        <v>616.5</v>
      </c>
      <c r="E124">
        <v>11.01146</v>
      </c>
      <c r="F124" t="s">
        <v>0</v>
      </c>
      <c r="G124" s="10" t="s">
        <v>669</v>
      </c>
      <c r="H124">
        <v>99</v>
      </c>
      <c r="I124" t="s">
        <v>1482</v>
      </c>
      <c r="J124">
        <f ca="1">VLOOKUP(G124,INDIRECT("球速変換!A$1:B$" &amp; Prams!$B$8),2,)</f>
        <v>144</v>
      </c>
      <c r="K124" t="str">
        <f ca="1">VLOOKUP(I124,INDIRECT("投手名変換!A$1:B$" &amp; Prams!$B$9),2,)</f>
        <v>DD021</v>
      </c>
      <c r="L124">
        <f t="shared" si="13"/>
        <v>30</v>
      </c>
      <c r="M124">
        <f ca="1">(B124-VLOOKUP(K124,INDIRECT("投手データ!B1:D"&amp;Prams!$B$1),3,FALSE)*2)</f>
        <v>35</v>
      </c>
      <c r="N124" t="str">
        <f ca="1">VLOOKUP(F124,INDIRECT("球種変換表!A$1:B$" &amp; Prams!$B$2),2,)</f>
        <v>ストレート</v>
      </c>
      <c r="O124">
        <f ca="1">VLOOKUP(N124,球種情報!A:B,2,FALSE)</f>
        <v>1</v>
      </c>
      <c r="P124">
        <f ca="1">VLOOKUP(K124,投手データ!B:AI,output!O124+6,FALSE)</f>
        <v>1</v>
      </c>
      <c r="R124">
        <f t="shared" ca="1" si="14"/>
        <v>6.9444444444444441E-3</v>
      </c>
      <c r="S124">
        <f t="shared" si="15"/>
        <v>0.48854166666666665</v>
      </c>
      <c r="T124">
        <f>Prams!B$5/(S124-Prams!B$6)</f>
        <v>144.36474731946527</v>
      </c>
      <c r="U124">
        <f t="shared" ca="1" si="16"/>
        <v>0.57187500000000002</v>
      </c>
      <c r="V124">
        <f ca="1">Prams!C$5/(U124-Prams!C$6)</f>
        <v>144.35351117856516</v>
      </c>
      <c r="W124">
        <f t="shared" ca="1" si="17"/>
        <v>1.0024549387400359</v>
      </c>
      <c r="X124" t="str">
        <f t="shared" ca="1" si="12"/>
        <v>〇</v>
      </c>
    </row>
    <row r="125" spans="1:24" x14ac:dyDescent="0.4">
      <c r="A125" s="1" t="s">
        <v>1650</v>
      </c>
      <c r="B125" s="1">
        <v>129</v>
      </c>
      <c r="C125">
        <v>638</v>
      </c>
      <c r="D125">
        <v>616.5</v>
      </c>
      <c r="E125">
        <v>11.01146</v>
      </c>
      <c r="F125" t="s">
        <v>1649</v>
      </c>
      <c r="G125" s="10" t="s">
        <v>1584</v>
      </c>
      <c r="H125">
        <v>99</v>
      </c>
      <c r="I125" t="s">
        <v>1482</v>
      </c>
      <c r="J125">
        <v>145</v>
      </c>
      <c r="K125" t="str">
        <f ca="1">VLOOKUP(I125,INDIRECT("投手名変換!A$1:B$" &amp; Prams!$B$9),2,)</f>
        <v>DD021</v>
      </c>
      <c r="L125">
        <f t="shared" si="13"/>
        <v>30</v>
      </c>
      <c r="M125">
        <f ca="1">(B125-VLOOKUP(K125,INDIRECT("投手データ!B1:D"&amp;Prams!$B$1),3,FALSE)*2)</f>
        <v>35</v>
      </c>
      <c r="N125" t="str">
        <f ca="1">VLOOKUP(F125,INDIRECT("球種変換表!A$1:B$" &amp; Prams!$B$2),2,)</f>
        <v>ストレート</v>
      </c>
      <c r="O125">
        <f ca="1">VLOOKUP(N125,球種情報!A:B,2,FALSE)</f>
        <v>1</v>
      </c>
      <c r="P125">
        <f ca="1">VLOOKUP(K125,投手データ!B:AI,output!O125+6,FALSE)</f>
        <v>1</v>
      </c>
      <c r="R125">
        <f t="shared" si="14"/>
        <v>6.8965517241379309E-3</v>
      </c>
      <c r="S125">
        <f t="shared" si="15"/>
        <v>0.48854166666666665</v>
      </c>
      <c r="T125">
        <f>Prams!B$5/(S125-Prams!B$6)</f>
        <v>144.36474731946527</v>
      </c>
      <c r="U125">
        <f t="shared" ca="1" si="16"/>
        <v>0.57187500000000002</v>
      </c>
      <c r="V125">
        <f ca="1">Prams!C$5/(U125-Prams!C$6)</f>
        <v>144.35351117856516</v>
      </c>
      <c r="W125">
        <f t="shared" ca="1" si="17"/>
        <v>0.99554145640389768</v>
      </c>
      <c r="X125" t="str">
        <f t="shared" ca="1" si="12"/>
        <v>〇</v>
      </c>
    </row>
    <row r="126" spans="1:24" x14ac:dyDescent="0.4">
      <c r="A126" s="1" t="s">
        <v>1651</v>
      </c>
      <c r="B126" s="1">
        <v>128</v>
      </c>
      <c r="C126">
        <v>635</v>
      </c>
      <c r="D126">
        <v>603.5</v>
      </c>
      <c r="E126">
        <v>11.01146</v>
      </c>
      <c r="F126" t="s">
        <v>0</v>
      </c>
      <c r="G126" s="10" t="s">
        <v>1587</v>
      </c>
      <c r="H126">
        <v>99</v>
      </c>
      <c r="I126" t="s">
        <v>1482</v>
      </c>
      <c r="J126">
        <f ca="1">VLOOKUP(G126,INDIRECT("球速変換!A$1:B$" &amp; Prams!$B$8),2,)</f>
        <v>147</v>
      </c>
      <c r="K126" t="str">
        <f ca="1">VLOOKUP(I126,INDIRECT("投手名変換!A$1:B$" &amp; Prams!$B$9),2,)</f>
        <v>DD021</v>
      </c>
      <c r="L126">
        <f t="shared" si="13"/>
        <v>29</v>
      </c>
      <c r="M126">
        <f ca="1">(B126-VLOOKUP(K126,INDIRECT("投手データ!B1:D"&amp;Prams!$B$1),3,FALSE)*2)</f>
        <v>34</v>
      </c>
      <c r="N126" t="str">
        <f ca="1">VLOOKUP(F126,INDIRECT("球種変換表!A$1:B$" &amp; Prams!$B$2),2,)</f>
        <v>ストレート</v>
      </c>
      <c r="O126">
        <f ca="1">VLOOKUP(N126,球種情報!A:B,2,FALSE)</f>
        <v>1</v>
      </c>
      <c r="P126">
        <f ca="1">VLOOKUP(K126,投手データ!B:AI,output!O126+6,FALSE)</f>
        <v>1</v>
      </c>
      <c r="R126">
        <f t="shared" ca="1" si="14"/>
        <v>6.8027210884353739E-3</v>
      </c>
      <c r="S126">
        <f t="shared" si="15"/>
        <v>0.48090277777777779</v>
      </c>
      <c r="T126">
        <f>Prams!B$5/(S126-Prams!B$6)</f>
        <v>146.98666596221031</v>
      </c>
      <c r="U126">
        <f t="shared" ca="1" si="16"/>
        <v>0.56423611111111105</v>
      </c>
      <c r="V126">
        <f ca="1">Prams!C$5/(U126-Prams!C$6)</f>
        <v>146.97501799523212</v>
      </c>
      <c r="W126">
        <f t="shared" ca="1" si="17"/>
        <v>0.99983005438933414</v>
      </c>
      <c r="X126" t="str">
        <f t="shared" ca="1" si="12"/>
        <v>〇</v>
      </c>
    </row>
    <row r="127" spans="1:24" x14ac:dyDescent="0.4">
      <c r="A127" s="1" t="s">
        <v>1653</v>
      </c>
      <c r="B127" s="1">
        <v>129</v>
      </c>
      <c r="C127">
        <v>644.57141000000001</v>
      </c>
      <c r="D127">
        <v>617</v>
      </c>
      <c r="E127">
        <v>10.618740000000001</v>
      </c>
      <c r="F127" t="s">
        <v>0</v>
      </c>
      <c r="G127" s="10" t="s">
        <v>452</v>
      </c>
      <c r="H127">
        <v>99</v>
      </c>
      <c r="I127" t="s">
        <v>1652</v>
      </c>
      <c r="J127">
        <v>145</v>
      </c>
      <c r="K127" t="str">
        <f ca="1">VLOOKUP(I127,INDIRECT("投手名変換!A$1:B$" &amp; Prams!$B$9),2,)</f>
        <v>DD021</v>
      </c>
      <c r="L127">
        <f t="shared" si="13"/>
        <v>30</v>
      </c>
      <c r="M127">
        <f ca="1">(B127-VLOOKUP(K127,INDIRECT("投手データ!B1:D"&amp;Prams!$B$1),3,FALSE)*2)</f>
        <v>35</v>
      </c>
      <c r="N127" t="str">
        <f ca="1">VLOOKUP(F127,INDIRECT("球種変換表!A$1:B$" &amp; Prams!$B$2),2,)</f>
        <v>ストレート</v>
      </c>
      <c r="O127">
        <f ca="1">VLOOKUP(N127,球種情報!A:B,2,FALSE)</f>
        <v>1</v>
      </c>
      <c r="P127">
        <f ca="1">VLOOKUP(K127,投手データ!B:AI,output!O127+6,FALSE)</f>
        <v>1</v>
      </c>
      <c r="R127">
        <f t="shared" si="14"/>
        <v>6.8965517241379309E-3</v>
      </c>
      <c r="S127">
        <f t="shared" si="15"/>
        <v>0.48819444444444449</v>
      </c>
      <c r="T127">
        <f>Prams!B$5/(S127-Prams!B$6)</f>
        <v>144.48189454824009</v>
      </c>
      <c r="U127">
        <f t="shared" ca="1" si="16"/>
        <v>0.57152777777777775</v>
      </c>
      <c r="V127">
        <f ca="1">Prams!C$5/(U127-Prams!C$6)</f>
        <v>144.47064016513693</v>
      </c>
      <c r="W127">
        <f t="shared" ca="1" si="17"/>
        <v>0.99634924251818568</v>
      </c>
      <c r="X127" t="str">
        <f t="shared" ca="1" si="12"/>
        <v>〇</v>
      </c>
    </row>
    <row r="128" spans="1:24" x14ac:dyDescent="0.4">
      <c r="A128" s="1" t="s">
        <v>1654</v>
      </c>
      <c r="B128" s="1">
        <v>129</v>
      </c>
      <c r="C128">
        <v>643.52173000000005</v>
      </c>
      <c r="D128">
        <v>620</v>
      </c>
      <c r="E128">
        <v>11.521850000000001</v>
      </c>
      <c r="F128" t="s">
        <v>0</v>
      </c>
      <c r="G128" s="10" t="s">
        <v>432</v>
      </c>
      <c r="H128">
        <v>99</v>
      </c>
      <c r="I128" t="s">
        <v>1482</v>
      </c>
      <c r="J128">
        <f ca="1">VLOOKUP(G128,INDIRECT("球速変換!A$1:B$" &amp; Prams!$B$8),2,)</f>
        <v>146</v>
      </c>
      <c r="K128" t="str">
        <f ca="1">VLOOKUP(I128,INDIRECT("投手名変換!A$1:B$" &amp; Prams!$B$9),2,)</f>
        <v>DD021</v>
      </c>
      <c r="L128">
        <f t="shared" si="13"/>
        <v>30</v>
      </c>
      <c r="M128">
        <f ca="1">(B128-VLOOKUP(K128,INDIRECT("投手データ!B1:D"&amp;Prams!$B$1),3,FALSE)*2)</f>
        <v>35</v>
      </c>
      <c r="N128" t="str">
        <f ca="1">VLOOKUP(F128,INDIRECT("球種変換表!A$1:B$" &amp; Prams!$B$2),2,)</f>
        <v>ストレート</v>
      </c>
      <c r="O128">
        <f ca="1">VLOOKUP(N128,球種情報!A:B,2,FALSE)</f>
        <v>1</v>
      </c>
      <c r="P128">
        <f ca="1">VLOOKUP(K128,投手データ!B:AI,output!O128+6,FALSE)</f>
        <v>1</v>
      </c>
      <c r="R128">
        <f t="shared" ca="1" si="14"/>
        <v>6.8493150684931503E-3</v>
      </c>
      <c r="S128">
        <f t="shared" si="15"/>
        <v>0.4861111111111111</v>
      </c>
      <c r="T128">
        <f>Prams!B$5/(S128-Prams!B$6)</f>
        <v>145.18879002165804</v>
      </c>
      <c r="U128">
        <f t="shared" ca="1" si="16"/>
        <v>0.56944444444444442</v>
      </c>
      <c r="V128">
        <f ca="1">Prams!C$5/(U128-Prams!C$6)</f>
        <v>145.17742524656893</v>
      </c>
      <c r="W128">
        <f t="shared" ca="1" si="17"/>
        <v>0.99436592634636256</v>
      </c>
      <c r="X128" t="str">
        <f t="shared" ca="1" si="12"/>
        <v>〇</v>
      </c>
    </row>
    <row r="129" spans="1:24" x14ac:dyDescent="0.4">
      <c r="A129" s="1" t="s">
        <v>1655</v>
      </c>
      <c r="B129" s="1">
        <v>128</v>
      </c>
      <c r="C129">
        <v>638.5</v>
      </c>
      <c r="D129">
        <v>603.5</v>
      </c>
      <c r="E129">
        <v>10.512</v>
      </c>
      <c r="F129" t="s">
        <v>0</v>
      </c>
      <c r="G129" s="10" t="s">
        <v>1587</v>
      </c>
      <c r="H129">
        <v>99</v>
      </c>
      <c r="I129" t="s">
        <v>1482</v>
      </c>
      <c r="J129">
        <f ca="1">VLOOKUP(G129,INDIRECT("球速変換!A$1:B$" &amp; Prams!$B$8),2,)</f>
        <v>147</v>
      </c>
      <c r="K129" t="str">
        <f ca="1">VLOOKUP(I129,INDIRECT("投手名変換!A$1:B$" &amp; Prams!$B$9),2,)</f>
        <v>DD021</v>
      </c>
      <c r="L129">
        <f t="shared" si="13"/>
        <v>29</v>
      </c>
      <c r="M129">
        <f ca="1">(B129-VLOOKUP(K129,INDIRECT("投手データ!B1:D"&amp;Prams!$B$1),3,FALSE)*2)</f>
        <v>34</v>
      </c>
      <c r="N129" t="str">
        <f ca="1">VLOOKUP(F129,INDIRECT("球種変換表!A$1:B$" &amp; Prams!$B$2),2,)</f>
        <v>ストレート</v>
      </c>
      <c r="O129">
        <f ca="1">VLOOKUP(N129,球種情報!A:B,2,FALSE)</f>
        <v>1</v>
      </c>
      <c r="P129">
        <f ca="1">VLOOKUP(K129,投手データ!B:AI,output!O129+6,FALSE)</f>
        <v>1</v>
      </c>
      <c r="R129">
        <f t="shared" ca="1" si="14"/>
        <v>6.8027210884353739E-3</v>
      </c>
      <c r="S129">
        <f t="shared" si="15"/>
        <v>0.48090277777777779</v>
      </c>
      <c r="T129">
        <f>Prams!B$5/(S129-Prams!B$6)</f>
        <v>146.98666596221031</v>
      </c>
      <c r="U129">
        <f t="shared" ca="1" si="16"/>
        <v>0.56423611111111105</v>
      </c>
      <c r="V129">
        <f ca="1">Prams!C$5/(U129-Prams!C$6)</f>
        <v>146.97501799523212</v>
      </c>
      <c r="W129">
        <f t="shared" ca="1" si="17"/>
        <v>0.99983005438933414</v>
      </c>
      <c r="X129" t="str">
        <f t="shared" ca="1" si="12"/>
        <v>〇</v>
      </c>
    </row>
    <row r="130" spans="1:24" x14ac:dyDescent="0.4">
      <c r="A130" s="1" t="s">
        <v>1656</v>
      </c>
      <c r="B130" s="1">
        <v>128</v>
      </c>
      <c r="C130">
        <v>638.5</v>
      </c>
      <c r="D130">
        <v>606</v>
      </c>
      <c r="E130">
        <v>10.547610000000001</v>
      </c>
      <c r="F130" t="s">
        <v>0</v>
      </c>
      <c r="G130" s="10" t="s">
        <v>1594</v>
      </c>
      <c r="H130">
        <v>99</v>
      </c>
      <c r="I130" t="s">
        <v>1482</v>
      </c>
      <c r="J130">
        <f ca="1">VLOOKUP(G130,INDIRECT("球速変換!A$1:B$" &amp; Prams!$B$8),2,)</f>
        <v>147</v>
      </c>
      <c r="K130" t="str">
        <f ca="1">VLOOKUP(I130,INDIRECT("投手名変換!A$1:B$" &amp; Prams!$B$9),2,)</f>
        <v>DD021</v>
      </c>
      <c r="L130">
        <f t="shared" si="13"/>
        <v>29</v>
      </c>
      <c r="M130">
        <f ca="1">(B130-VLOOKUP(K130,INDIRECT("投手データ!B1:D"&amp;Prams!$B$1),3,FALSE)*2)</f>
        <v>34</v>
      </c>
      <c r="N130" t="str">
        <f ca="1">VLOOKUP(F130,INDIRECT("球種変換表!A$1:B$" &amp; Prams!$B$2),2,)</f>
        <v>ストレート</v>
      </c>
      <c r="O130">
        <f ca="1">VLOOKUP(N130,球種情報!A:B,2,FALSE)</f>
        <v>1</v>
      </c>
      <c r="P130">
        <f ca="1">VLOOKUP(K130,投手データ!B:AI,output!O130+6,FALSE)</f>
        <v>1</v>
      </c>
      <c r="R130">
        <f t="shared" ca="1" si="14"/>
        <v>6.8027210884353739E-3</v>
      </c>
      <c r="S130">
        <f t="shared" si="15"/>
        <v>0.47916666666666669</v>
      </c>
      <c r="T130">
        <f>Prams!B$5/(S130-Prams!B$6)</f>
        <v>147.59589368136241</v>
      </c>
      <c r="U130">
        <f t="shared" ca="1" si="16"/>
        <v>0.5625</v>
      </c>
      <c r="V130">
        <f ca="1">Prams!C$5/(U130-Prams!C$6)</f>
        <v>147.584148961566</v>
      </c>
      <c r="W130">
        <f t="shared" ca="1" si="17"/>
        <v>1.0039738024596327</v>
      </c>
      <c r="X130" t="str">
        <f t="shared" ca="1" si="12"/>
        <v>〇</v>
      </c>
    </row>
    <row r="131" spans="1:24" x14ac:dyDescent="0.4">
      <c r="A131" s="1" t="s">
        <v>1657</v>
      </c>
      <c r="B131" s="1">
        <v>128</v>
      </c>
      <c r="C131">
        <v>640</v>
      </c>
      <c r="D131">
        <v>600.5</v>
      </c>
      <c r="E131">
        <v>10.012589999999999</v>
      </c>
      <c r="F131" t="s">
        <v>0</v>
      </c>
      <c r="G131" s="10" t="s">
        <v>1608</v>
      </c>
      <c r="H131">
        <v>99</v>
      </c>
      <c r="I131" t="s">
        <v>1482</v>
      </c>
      <c r="J131">
        <f ca="1">VLOOKUP(G131,INDIRECT("球速変換!A$1:B$" &amp; Prams!$B$8),2,)</f>
        <v>146</v>
      </c>
      <c r="K131" t="str">
        <f ca="1">VLOOKUP(I131,INDIRECT("投手名変換!A$1:B$" &amp; Prams!$B$9),2,)</f>
        <v>DD021</v>
      </c>
      <c r="L131">
        <f t="shared" si="13"/>
        <v>29</v>
      </c>
      <c r="M131">
        <f ca="1">(B131-VLOOKUP(K131,INDIRECT("投手データ!B1:D"&amp;Prams!$B$1),3,FALSE)*2)</f>
        <v>34</v>
      </c>
      <c r="N131" t="str">
        <f ca="1">VLOOKUP(F131,INDIRECT("球種変換表!A$1:B$" &amp; Prams!$B$2),2,)</f>
        <v>ストレート</v>
      </c>
      <c r="O131">
        <f ca="1">VLOOKUP(N131,球種情報!A:B,2,FALSE)</f>
        <v>1</v>
      </c>
      <c r="P131">
        <f ca="1">VLOOKUP(K131,投手データ!B:AI,output!O131+6,FALSE)</f>
        <v>1</v>
      </c>
      <c r="R131">
        <f t="shared" ca="1" si="14"/>
        <v>6.8493150684931503E-3</v>
      </c>
      <c r="S131">
        <f t="shared" si="15"/>
        <v>0.48298611111111112</v>
      </c>
      <c r="T131">
        <f>Prams!B$5/(S131-Prams!B$6)</f>
        <v>146.26219876845835</v>
      </c>
      <c r="U131">
        <f t="shared" ca="1" si="16"/>
        <v>0.56631944444444438</v>
      </c>
      <c r="V131">
        <f ca="1">Prams!C$5/(U131-Prams!C$6)</f>
        <v>146.2506653349017</v>
      </c>
      <c r="W131">
        <f t="shared" ca="1" si="17"/>
        <v>1.001716885855491</v>
      </c>
      <c r="X131" t="str">
        <f t="shared" ref="X131:X194" ca="1" si="18">IF(AND($V131&gt;$J131+X$1-2,$J131+X$1+2&gt;$V131),"〇","×")</f>
        <v>〇</v>
      </c>
    </row>
    <row r="132" spans="1:24" x14ac:dyDescent="0.4">
      <c r="A132" s="1" t="s">
        <v>1658</v>
      </c>
      <c r="B132" s="1">
        <v>125</v>
      </c>
      <c r="C132">
        <v>640.5</v>
      </c>
      <c r="D132">
        <v>619.5</v>
      </c>
      <c r="E132">
        <v>10.512</v>
      </c>
      <c r="F132" t="s">
        <v>947</v>
      </c>
      <c r="G132" s="10" t="s">
        <v>1594</v>
      </c>
      <c r="H132">
        <v>98</v>
      </c>
      <c r="I132" t="s">
        <v>1482</v>
      </c>
      <c r="J132">
        <f ca="1">VLOOKUP(G132,INDIRECT("球速変換!A$1:B$" &amp; Prams!$B$8),2,)</f>
        <v>147</v>
      </c>
      <c r="K132" t="str">
        <f ca="1">VLOOKUP(I132,INDIRECT("投手名変換!A$1:B$" &amp; Prams!$B$9),2,)</f>
        <v>DD021</v>
      </c>
      <c r="L132">
        <f t="shared" si="13"/>
        <v>27</v>
      </c>
      <c r="M132">
        <f ca="1">(B132-VLOOKUP(K132,INDIRECT("投手データ!B1:D"&amp;Prams!$B$1),3,FALSE)*2)</f>
        <v>31</v>
      </c>
      <c r="N132" t="str">
        <f ca="1">VLOOKUP(F132,INDIRECT("球種変換表!A$1:B$" &amp; Prams!$B$2),2,)</f>
        <v>全力ストレート</v>
      </c>
      <c r="O132">
        <f ca="1">VLOOKUP(N132,球種情報!A:B,2,FALSE)</f>
        <v>2</v>
      </c>
      <c r="P132">
        <f ca="1">VLOOKUP(K132,投手データ!B:AI,output!O132+6,FALSE)</f>
        <v>1</v>
      </c>
      <c r="R132">
        <f t="shared" ca="1" si="14"/>
        <v>6.8027210884353739E-3</v>
      </c>
      <c r="S132">
        <f t="shared" si="15"/>
        <v>0.43645833333333334</v>
      </c>
      <c r="T132">
        <f>Prams!B$5/(S132-Prams!B$6)</f>
        <v>164.35366312944461</v>
      </c>
      <c r="U132">
        <f t="shared" ca="1" si="16"/>
        <v>0.50312500000000004</v>
      </c>
      <c r="V132">
        <f ca="1">Prams!C$5/(U132-Prams!C$6)</f>
        <v>171.95744384952366</v>
      </c>
      <c r="W132">
        <f t="shared" ca="1" si="17"/>
        <v>1.1697785295885963</v>
      </c>
      <c r="X132" t="str">
        <f t="shared" ca="1" si="18"/>
        <v>×</v>
      </c>
    </row>
    <row r="133" spans="1:24" x14ac:dyDescent="0.4">
      <c r="A133" s="1" t="s">
        <v>1659</v>
      </c>
      <c r="B133" s="1">
        <v>125</v>
      </c>
      <c r="C133">
        <v>641.5</v>
      </c>
      <c r="D133">
        <v>623</v>
      </c>
      <c r="E133">
        <v>10.5001</v>
      </c>
      <c r="F133" t="s">
        <v>948</v>
      </c>
      <c r="G133" s="10" t="s">
        <v>1584</v>
      </c>
      <c r="H133">
        <v>98</v>
      </c>
      <c r="I133" t="s">
        <v>1482</v>
      </c>
      <c r="J133">
        <f ca="1">VLOOKUP(G133,INDIRECT("球速変換!A$1:B$" &amp; Prams!$B$8),2,)</f>
        <v>148</v>
      </c>
      <c r="K133" t="str">
        <f ca="1">VLOOKUP(I133,INDIRECT("投手名変換!A$1:B$" &amp; Prams!$B$9),2,)</f>
        <v>DD021</v>
      </c>
      <c r="L133">
        <f t="shared" si="13"/>
        <v>27</v>
      </c>
      <c r="M133">
        <f ca="1">(B133-VLOOKUP(K133,INDIRECT("投手データ!B1:D"&amp;Prams!$B$1),3,FALSE)*2)</f>
        <v>31</v>
      </c>
      <c r="N133" t="str">
        <f ca="1">VLOOKUP(F133,INDIRECT("球種変換表!A$1:B$" &amp; Prams!$B$2),2,)</f>
        <v>全力ストレート</v>
      </c>
      <c r="O133">
        <f ca="1">VLOOKUP(N133,球種情報!A:B,2,FALSE)</f>
        <v>2</v>
      </c>
      <c r="P133">
        <f ca="1">VLOOKUP(K133,投手データ!B:AI,output!O133+6,FALSE)</f>
        <v>1</v>
      </c>
      <c r="R133">
        <f t="shared" ca="1" si="14"/>
        <v>6.7567567567567571E-3</v>
      </c>
      <c r="S133">
        <f t="shared" si="15"/>
        <v>0.43402777777777779</v>
      </c>
      <c r="T133">
        <f>Prams!B$5/(S133-Prams!B$6)</f>
        <v>165.42254463290274</v>
      </c>
      <c r="U133">
        <f t="shared" ca="1" si="16"/>
        <v>0.50069444444444444</v>
      </c>
      <c r="V133">
        <f ca="1">Prams!C$5/(U133-Prams!C$6)</f>
        <v>173.12786844438912</v>
      </c>
      <c r="W133">
        <f t="shared" ca="1" si="17"/>
        <v>1.169782894894521</v>
      </c>
      <c r="X133" t="str">
        <f t="shared" ca="1" si="18"/>
        <v>×</v>
      </c>
    </row>
    <row r="134" spans="1:24" x14ac:dyDescent="0.4">
      <c r="A134" s="1" t="s">
        <v>1660</v>
      </c>
      <c r="B134" s="1">
        <v>125</v>
      </c>
      <c r="C134">
        <v>641</v>
      </c>
      <c r="D134">
        <v>618.5</v>
      </c>
      <c r="E134">
        <v>11.01146</v>
      </c>
      <c r="F134" t="s">
        <v>390</v>
      </c>
      <c r="G134" s="10" t="s">
        <v>440</v>
      </c>
      <c r="H134">
        <v>98</v>
      </c>
      <c r="I134" t="s">
        <v>949</v>
      </c>
      <c r="J134">
        <f ca="1">VLOOKUP(G134,INDIRECT("球速変換!A$1:B$" &amp; Prams!$B$8),2,)</f>
        <v>146</v>
      </c>
      <c r="K134" t="str">
        <f ca="1">VLOOKUP(I134,INDIRECT("投手名変換!A$1:B$" &amp; Prams!$B$9),2,)</f>
        <v>DD021</v>
      </c>
      <c r="L134">
        <f t="shared" si="13"/>
        <v>27</v>
      </c>
      <c r="M134">
        <f ca="1">(B134-VLOOKUP(K134,INDIRECT("投手データ!B1:D"&amp;Prams!$B$1),3,FALSE)*2)</f>
        <v>31</v>
      </c>
      <c r="N134" t="str">
        <f ca="1">VLOOKUP(F134,INDIRECT("球種変換表!A$1:B$" &amp; Prams!$B$2),2,)</f>
        <v>全力ストレート</v>
      </c>
      <c r="O134">
        <f ca="1">VLOOKUP(N134,球種情報!A:B,2,FALSE)</f>
        <v>2</v>
      </c>
      <c r="P134">
        <f ca="1">VLOOKUP(K134,投手データ!B:AI,output!O134+6,FALSE)</f>
        <v>1</v>
      </c>
      <c r="R134">
        <f t="shared" ca="1" si="14"/>
        <v>6.8493150684931503E-3</v>
      </c>
      <c r="S134">
        <f t="shared" si="15"/>
        <v>0.43715277777777778</v>
      </c>
      <c r="T134">
        <f>Prams!B$5/(S134-Prams!B$6)</f>
        <v>164.05080085798315</v>
      </c>
      <c r="U134">
        <f t="shared" ca="1" si="16"/>
        <v>0.50381944444444449</v>
      </c>
      <c r="V134">
        <f ca="1">Prams!C$5/(U134-Prams!C$6)</f>
        <v>171.6259378927968</v>
      </c>
      <c r="W134">
        <f t="shared" ca="1" si="17"/>
        <v>1.1755201225534027</v>
      </c>
      <c r="X134" t="str">
        <f t="shared" ca="1" si="18"/>
        <v>×</v>
      </c>
    </row>
    <row r="135" spans="1:24" x14ac:dyDescent="0.4">
      <c r="A135" s="1" t="s">
        <v>1661</v>
      </c>
      <c r="B135" s="1">
        <v>125</v>
      </c>
      <c r="C135">
        <v>641.95001000000002</v>
      </c>
      <c r="D135">
        <v>622.5</v>
      </c>
      <c r="E135">
        <v>10.062519999999999</v>
      </c>
      <c r="F135" t="s">
        <v>1504</v>
      </c>
      <c r="G135" s="10" t="s">
        <v>452</v>
      </c>
      <c r="H135">
        <v>98</v>
      </c>
      <c r="I135" t="s">
        <v>1482</v>
      </c>
      <c r="J135">
        <f ca="1">VLOOKUP(G135,INDIRECT("球速変換!A$1:B$" &amp; Prams!$B$8),2,)</f>
        <v>148</v>
      </c>
      <c r="K135" t="str">
        <f ca="1">VLOOKUP(I135,INDIRECT("投手名変換!A$1:B$" &amp; Prams!$B$9),2,)</f>
        <v>DD021</v>
      </c>
      <c r="L135">
        <f t="shared" si="13"/>
        <v>27</v>
      </c>
      <c r="M135">
        <f ca="1">(B135-VLOOKUP(K135,INDIRECT("投手データ!B1:D"&amp;Prams!$B$1),3,FALSE)*2)</f>
        <v>31</v>
      </c>
      <c r="N135" t="str">
        <f ca="1">VLOOKUP(F135,INDIRECT("球種変換表!A$1:B$" &amp; Prams!$B$2),2,)</f>
        <v>全力ストレート</v>
      </c>
      <c r="O135">
        <f ca="1">VLOOKUP(N135,球種情報!A:B,2,FALSE)</f>
        <v>2</v>
      </c>
      <c r="P135">
        <f ca="1">VLOOKUP(K135,投手データ!B:AI,output!O135+6,FALSE)</f>
        <v>1</v>
      </c>
      <c r="R135">
        <f t="shared" ca="1" si="14"/>
        <v>6.7567567567567571E-3</v>
      </c>
      <c r="S135">
        <f t="shared" si="15"/>
        <v>0.43437500000000001</v>
      </c>
      <c r="T135">
        <f>Prams!B$5/(S135-Prams!B$6)</f>
        <v>165.26899685891868</v>
      </c>
      <c r="U135">
        <f t="shared" ca="1" si="16"/>
        <v>0.50104166666666672</v>
      </c>
      <c r="V135">
        <f ca="1">Prams!C$5/(U135-Prams!C$6)</f>
        <v>172.9596903923717</v>
      </c>
      <c r="W135">
        <f t="shared" ca="1" si="17"/>
        <v>1.1686465567052142</v>
      </c>
      <c r="X135" t="str">
        <f t="shared" ca="1" si="18"/>
        <v>×</v>
      </c>
    </row>
    <row r="136" spans="1:24" x14ac:dyDescent="0.4">
      <c r="A136" s="1" t="s">
        <v>1662</v>
      </c>
      <c r="B136" s="1">
        <v>125</v>
      </c>
      <c r="C136">
        <v>640.5</v>
      </c>
      <c r="D136">
        <v>616.5</v>
      </c>
      <c r="E136">
        <v>10.512</v>
      </c>
      <c r="F136" t="s">
        <v>1504</v>
      </c>
      <c r="G136" s="10" t="s">
        <v>440</v>
      </c>
      <c r="H136">
        <v>98</v>
      </c>
      <c r="I136" t="s">
        <v>1482</v>
      </c>
      <c r="J136">
        <f ca="1">VLOOKUP(G136,INDIRECT("球速変換!A$1:B$" &amp; Prams!$B$8),2,)</f>
        <v>146</v>
      </c>
      <c r="K136" t="str">
        <f ca="1">VLOOKUP(I136,INDIRECT("投手名変換!A$1:B$" &amp; Prams!$B$9),2,)</f>
        <v>DD021</v>
      </c>
      <c r="L136">
        <f t="shared" si="13"/>
        <v>27</v>
      </c>
      <c r="M136">
        <f ca="1">(B136-VLOOKUP(K136,INDIRECT("投手データ!B1:D"&amp;Prams!$B$1),3,FALSE)*2)</f>
        <v>31</v>
      </c>
      <c r="N136" t="str">
        <f ca="1">VLOOKUP(F136,INDIRECT("球種変換表!A$1:B$" &amp; Prams!$B$2),2,)</f>
        <v>全力ストレート</v>
      </c>
      <c r="O136">
        <f ca="1">VLOOKUP(N136,球種情報!A:B,2,FALSE)</f>
        <v>2</v>
      </c>
      <c r="P136">
        <f ca="1">VLOOKUP(K136,投手データ!B:AI,output!O136+6,FALSE)</f>
        <v>1</v>
      </c>
      <c r="R136">
        <f t="shared" ca="1" si="14"/>
        <v>6.8493150684931503E-3</v>
      </c>
      <c r="S136">
        <f t="shared" si="15"/>
        <v>0.43854166666666666</v>
      </c>
      <c r="T136">
        <f>Prams!B$5/(S136-Prams!B$6)</f>
        <v>163.44841261098506</v>
      </c>
      <c r="U136">
        <f t="shared" ca="1" si="16"/>
        <v>0.50520833333333337</v>
      </c>
      <c r="V136">
        <f ca="1">Prams!C$5/(U136-Prams!C$6)</f>
        <v>170.96674578849121</v>
      </c>
      <c r="W136">
        <f t="shared" ca="1" si="17"/>
        <v>1.1710051081403507</v>
      </c>
      <c r="X136" t="str">
        <f t="shared" ca="1" si="18"/>
        <v>×</v>
      </c>
    </row>
    <row r="137" spans="1:24" x14ac:dyDescent="0.4">
      <c r="A137" s="1" t="s">
        <v>1664</v>
      </c>
      <c r="B137" s="1">
        <v>125</v>
      </c>
      <c r="C137">
        <v>641</v>
      </c>
      <c r="D137">
        <v>621.5</v>
      </c>
      <c r="E137">
        <v>11.01146</v>
      </c>
      <c r="F137" t="s">
        <v>1504</v>
      </c>
      <c r="G137" s="10" t="s">
        <v>1663</v>
      </c>
      <c r="H137">
        <v>98</v>
      </c>
      <c r="I137" t="s">
        <v>1482</v>
      </c>
      <c r="J137">
        <f ca="1">VLOOKUP(G137,INDIRECT("球速変換!A$1:B$" &amp; Prams!$B$8),2,)</f>
        <v>147</v>
      </c>
      <c r="K137" t="str">
        <f ca="1">VLOOKUP(I137,INDIRECT("投手名変換!A$1:B$" &amp; Prams!$B$9),2,)</f>
        <v>DD021</v>
      </c>
      <c r="L137">
        <f t="shared" si="13"/>
        <v>27</v>
      </c>
      <c r="M137">
        <f ca="1">(B137-VLOOKUP(K137,INDIRECT("投手データ!B1:D"&amp;Prams!$B$1),3,FALSE)*2)</f>
        <v>31</v>
      </c>
      <c r="N137" t="str">
        <f ca="1">VLOOKUP(F137,INDIRECT("球種変換表!A$1:B$" &amp; Prams!$B$2),2,)</f>
        <v>全力ストレート</v>
      </c>
      <c r="O137">
        <f ca="1">VLOOKUP(N137,球種情報!A:B,2,FALSE)</f>
        <v>2</v>
      </c>
      <c r="P137">
        <f ca="1">VLOOKUP(K137,投手データ!B:AI,output!O137+6,FALSE)</f>
        <v>1</v>
      </c>
      <c r="R137">
        <f t="shared" ca="1" si="14"/>
        <v>6.8027210884353739E-3</v>
      </c>
      <c r="S137">
        <f t="shared" si="15"/>
        <v>0.43506944444444445</v>
      </c>
      <c r="T137">
        <f>Prams!B$5/(S137-Prams!B$6)</f>
        <v>164.96275487892558</v>
      </c>
      <c r="U137">
        <f t="shared" ca="1" si="16"/>
        <v>0.50173611111111116</v>
      </c>
      <c r="V137">
        <f ca="1">Prams!C$5/(U137-Prams!C$6)</f>
        <v>172.62431260616307</v>
      </c>
      <c r="W137">
        <f t="shared" ca="1" si="17"/>
        <v>1.174315051742606</v>
      </c>
      <c r="X137" t="str">
        <f t="shared" ca="1" si="18"/>
        <v>×</v>
      </c>
    </row>
    <row r="138" spans="1:24" x14ac:dyDescent="0.4">
      <c r="A138" s="1" t="s">
        <v>1665</v>
      </c>
      <c r="B138" s="1">
        <v>125</v>
      </c>
      <c r="C138">
        <v>640.5</v>
      </c>
      <c r="D138">
        <v>617</v>
      </c>
      <c r="E138">
        <v>10.547610000000001</v>
      </c>
      <c r="F138" t="s">
        <v>1504</v>
      </c>
      <c r="G138" s="10" t="s">
        <v>439</v>
      </c>
      <c r="H138">
        <v>98</v>
      </c>
      <c r="I138" t="s">
        <v>1482</v>
      </c>
      <c r="J138">
        <f ca="1">VLOOKUP(G138,INDIRECT("球速変換!A$1:B$" &amp; Prams!$B$8),2,)</f>
        <v>146</v>
      </c>
      <c r="K138" t="str">
        <f ca="1">VLOOKUP(I138,INDIRECT("投手名変換!A$1:B$" &amp; Prams!$B$9),2,)</f>
        <v>DD021</v>
      </c>
      <c r="L138">
        <f t="shared" si="13"/>
        <v>27</v>
      </c>
      <c r="M138">
        <f ca="1">(B138-VLOOKUP(K138,INDIRECT("投手データ!B1:D"&amp;Prams!$B$1),3,FALSE)*2)</f>
        <v>31</v>
      </c>
      <c r="N138" t="str">
        <f ca="1">VLOOKUP(F138,INDIRECT("球種変換表!A$1:B$" &amp; Prams!$B$2),2,)</f>
        <v>全力ストレート</v>
      </c>
      <c r="O138">
        <f ca="1">VLOOKUP(N138,球種情報!A:B,2,FALSE)</f>
        <v>2</v>
      </c>
      <c r="P138">
        <f ca="1">VLOOKUP(K138,投手データ!B:AI,output!O138+6,FALSE)</f>
        <v>1</v>
      </c>
      <c r="R138">
        <f t="shared" ca="1" si="14"/>
        <v>6.8493150684931503E-3</v>
      </c>
      <c r="S138">
        <f t="shared" si="15"/>
        <v>0.43819444444444444</v>
      </c>
      <c r="T138">
        <f>Prams!B$5/(S138-Prams!B$6)</f>
        <v>163.59859455168257</v>
      </c>
      <c r="U138">
        <f t="shared" ca="1" si="16"/>
        <v>0.50486111111111109</v>
      </c>
      <c r="V138">
        <f ca="1">Prams!C$5/(U138-Prams!C$6)</f>
        <v>171.13106863302937</v>
      </c>
      <c r="W138">
        <f t="shared" ca="1" si="17"/>
        <v>1.1721306070755437</v>
      </c>
      <c r="X138" t="str">
        <f t="shared" ca="1" si="18"/>
        <v>×</v>
      </c>
    </row>
    <row r="139" spans="1:24" x14ac:dyDescent="0.4">
      <c r="A139" s="1" t="s">
        <v>1666</v>
      </c>
      <c r="B139" s="1">
        <v>125</v>
      </c>
      <c r="C139">
        <v>641.5</v>
      </c>
      <c r="D139">
        <v>620</v>
      </c>
      <c r="E139">
        <v>10.547610000000001</v>
      </c>
      <c r="F139" t="s">
        <v>1504</v>
      </c>
      <c r="G139" s="10" t="s">
        <v>1594</v>
      </c>
      <c r="H139">
        <v>98</v>
      </c>
      <c r="I139" t="s">
        <v>1482</v>
      </c>
      <c r="J139">
        <f ca="1">VLOOKUP(G139,INDIRECT("球速変換!A$1:B$" &amp; Prams!$B$8),2,)</f>
        <v>147</v>
      </c>
      <c r="K139" t="str">
        <f ca="1">VLOOKUP(I139,INDIRECT("投手名変換!A$1:B$" &amp; Prams!$B$9),2,)</f>
        <v>DD021</v>
      </c>
      <c r="L139">
        <f t="shared" si="13"/>
        <v>27</v>
      </c>
      <c r="M139">
        <f ca="1">(B139-VLOOKUP(K139,INDIRECT("投手データ!B1:D"&amp;Prams!$B$1),3,FALSE)*2)</f>
        <v>31</v>
      </c>
      <c r="N139" t="str">
        <f ca="1">VLOOKUP(F139,INDIRECT("球種変換表!A$1:B$" &amp; Prams!$B$2),2,)</f>
        <v>全力ストレート</v>
      </c>
      <c r="O139">
        <f ca="1">VLOOKUP(N139,球種情報!A:B,2,FALSE)</f>
        <v>2</v>
      </c>
      <c r="P139">
        <f ca="1">VLOOKUP(K139,投手データ!B:AI,output!O139+6,FALSE)</f>
        <v>1</v>
      </c>
      <c r="R139">
        <f t="shared" ca="1" si="14"/>
        <v>6.8027210884353739E-3</v>
      </c>
      <c r="S139">
        <f t="shared" si="15"/>
        <v>0.43611111111111112</v>
      </c>
      <c r="T139">
        <f>Prams!B$5/(S139-Prams!B$6)</f>
        <v>164.50551399934957</v>
      </c>
      <c r="U139">
        <f t="shared" ca="1" si="16"/>
        <v>0.50277777777777777</v>
      </c>
      <c r="V139">
        <f ca="1">Prams!C$5/(U139-Prams!C$6)</f>
        <v>172.12367753511106</v>
      </c>
      <c r="W139">
        <f t="shared" ca="1" si="17"/>
        <v>1.1709093709871501</v>
      </c>
      <c r="X139" t="str">
        <f t="shared" ca="1" si="18"/>
        <v>×</v>
      </c>
    </row>
    <row r="140" spans="1:24" x14ac:dyDescent="0.4">
      <c r="A140" s="1" t="s">
        <v>1667</v>
      </c>
      <c r="B140" s="1">
        <v>125</v>
      </c>
      <c r="C140">
        <v>641</v>
      </c>
      <c r="D140">
        <v>623</v>
      </c>
      <c r="E140">
        <v>11.0001</v>
      </c>
      <c r="F140" t="s">
        <v>950</v>
      </c>
      <c r="G140" s="10" t="s">
        <v>452</v>
      </c>
      <c r="H140">
        <v>98</v>
      </c>
      <c r="I140" t="s">
        <v>1482</v>
      </c>
      <c r="J140">
        <f ca="1">VLOOKUP(G140,INDIRECT("球速変換!A$1:B$" &amp; Prams!$B$8),2,)</f>
        <v>148</v>
      </c>
      <c r="K140" t="str">
        <f ca="1">VLOOKUP(I140,INDIRECT("投手名変換!A$1:B$" &amp; Prams!$B$9),2,)</f>
        <v>DD021</v>
      </c>
      <c r="L140">
        <f t="shared" si="13"/>
        <v>27</v>
      </c>
      <c r="M140">
        <f ca="1">(B140-VLOOKUP(K140,INDIRECT("投手データ!B1:D"&amp;Prams!$B$1),3,FALSE)*2)</f>
        <v>31</v>
      </c>
      <c r="N140" t="str">
        <f ca="1">VLOOKUP(F140,INDIRECT("球種変換表!A$1:B$" &amp; Prams!$B$2),2,)</f>
        <v>全力ストレート</v>
      </c>
      <c r="O140">
        <f ca="1">VLOOKUP(N140,球種情報!A:B,2,FALSE)</f>
        <v>2</v>
      </c>
      <c r="P140">
        <f ca="1">VLOOKUP(K140,投手データ!B:AI,output!O140+6,FALSE)</f>
        <v>1</v>
      </c>
      <c r="R140">
        <f t="shared" ca="1" si="14"/>
        <v>6.7567567567567571E-3</v>
      </c>
      <c r="S140">
        <f t="shared" si="15"/>
        <v>0.43402777777777779</v>
      </c>
      <c r="T140">
        <f>Prams!B$5/(S140-Prams!B$6)</f>
        <v>165.42254463290274</v>
      </c>
      <c r="U140">
        <f t="shared" ca="1" si="16"/>
        <v>0.50069444444444444</v>
      </c>
      <c r="V140">
        <f ca="1">Prams!C$5/(U140-Prams!C$6)</f>
        <v>173.12786844438912</v>
      </c>
      <c r="W140">
        <f t="shared" ca="1" si="17"/>
        <v>1.169782894894521</v>
      </c>
      <c r="X140" t="str">
        <f t="shared" ca="1" si="18"/>
        <v>×</v>
      </c>
    </row>
    <row r="141" spans="1:24" x14ac:dyDescent="0.4">
      <c r="A141" s="1" t="s">
        <v>1669</v>
      </c>
      <c r="B141" s="1">
        <v>125</v>
      </c>
      <c r="C141">
        <v>641.5</v>
      </c>
      <c r="D141">
        <v>622.5</v>
      </c>
      <c r="E141">
        <v>10.512</v>
      </c>
      <c r="F141" t="s">
        <v>1504</v>
      </c>
      <c r="G141" s="10" t="s">
        <v>1668</v>
      </c>
      <c r="H141">
        <v>98</v>
      </c>
      <c r="I141" t="s">
        <v>1482</v>
      </c>
      <c r="J141">
        <f ca="1">VLOOKUP(G141,INDIRECT("球速変換!A$1:B$" &amp; Prams!$B$8),2,)</f>
        <v>148</v>
      </c>
      <c r="K141" t="str">
        <f ca="1">VLOOKUP(I141,INDIRECT("投手名変換!A$1:B$" &amp; Prams!$B$9),2,)</f>
        <v>DD021</v>
      </c>
      <c r="L141">
        <f t="shared" si="13"/>
        <v>27</v>
      </c>
      <c r="M141">
        <f ca="1">(B141-VLOOKUP(K141,INDIRECT("投手データ!B1:D"&amp;Prams!$B$1),3,FALSE)*2)</f>
        <v>31</v>
      </c>
      <c r="N141" t="str">
        <f ca="1">VLOOKUP(F141,INDIRECT("球種変換表!A$1:B$" &amp; Prams!$B$2),2,)</f>
        <v>全力ストレート</v>
      </c>
      <c r="O141">
        <f ca="1">VLOOKUP(N141,球種情報!A:B,2,FALSE)</f>
        <v>2</v>
      </c>
      <c r="P141">
        <f ca="1">VLOOKUP(K141,投手データ!B:AI,output!O141+6,FALSE)</f>
        <v>1</v>
      </c>
      <c r="R141">
        <f t="shared" ca="1" si="14"/>
        <v>6.7567567567567571E-3</v>
      </c>
      <c r="S141">
        <f t="shared" si="15"/>
        <v>0.43437500000000001</v>
      </c>
      <c r="T141">
        <f>Prams!B$5/(S141-Prams!B$6)</f>
        <v>165.26899685891868</v>
      </c>
      <c r="U141">
        <f t="shared" ca="1" si="16"/>
        <v>0.50104166666666672</v>
      </c>
      <c r="V141">
        <f ca="1">Prams!C$5/(U141-Prams!C$6)</f>
        <v>172.9596903923717</v>
      </c>
      <c r="W141">
        <f t="shared" ca="1" si="17"/>
        <v>1.1686465567052142</v>
      </c>
      <c r="X141" t="str">
        <f t="shared" ca="1" si="18"/>
        <v>×</v>
      </c>
    </row>
    <row r="142" spans="1:24" x14ac:dyDescent="0.4">
      <c r="A142" s="1" t="s">
        <v>1483</v>
      </c>
      <c r="B142" s="1">
        <v>141</v>
      </c>
      <c r="C142">
        <v>638</v>
      </c>
      <c r="D142">
        <v>607.5</v>
      </c>
      <c r="E142">
        <v>10.012589999999999</v>
      </c>
      <c r="F142" t="s">
        <v>386</v>
      </c>
      <c r="G142" s="10" t="s">
        <v>1481</v>
      </c>
      <c r="H142">
        <v>101</v>
      </c>
      <c r="I142" t="s">
        <v>1482</v>
      </c>
      <c r="J142">
        <f ca="1">VLOOKUP(G142,INDIRECT("球速変換!A$1:B$" &amp; Prams!$B$8),2,)</f>
        <v>121</v>
      </c>
      <c r="K142" t="str">
        <f ca="1">VLOOKUP(I142,INDIRECT("投手名変換!A$1:B$" &amp; Prams!$B$9),2,)</f>
        <v>DD021</v>
      </c>
      <c r="L142">
        <f t="shared" si="13"/>
        <v>40</v>
      </c>
      <c r="M142">
        <f ca="1">(B142-VLOOKUP(K142,INDIRECT("投手データ!B1:D"&amp;Prams!$B$1),3,FALSE)*2)</f>
        <v>47</v>
      </c>
      <c r="N142" t="str">
        <f ca="1">VLOOKUP(F142,INDIRECT("球種変換表!A$1:B$" &amp; Prams!$B$2),2,)</f>
        <v>パーム</v>
      </c>
      <c r="O142">
        <f ca="1">VLOOKUP(N142,球種情報!A:B,2,FALSE)</f>
        <v>17</v>
      </c>
      <c r="P142">
        <f ca="1">VLOOKUP(K142,投手データ!B:AI,output!O142+6,FALSE)</f>
        <v>7</v>
      </c>
      <c r="R142">
        <f t="shared" ca="1" si="14"/>
        <v>8.2644628099173556E-3</v>
      </c>
      <c r="S142">
        <f t="shared" si="15"/>
        <v>0.66145833333333337</v>
      </c>
      <c r="T142">
        <f>Prams!B$5/(S142-Prams!B$6)</f>
        <v>102.83979539500132</v>
      </c>
      <c r="U142">
        <f t="shared" ca="1" si="16"/>
        <v>0.77812499999999996</v>
      </c>
      <c r="V142">
        <f ca="1">Prams!C$5/(U142-Prams!C$6)</f>
        <v>97.431937275915061</v>
      </c>
      <c r="W142">
        <f t="shared" ca="1" si="17"/>
        <v>0.80522262211500051</v>
      </c>
      <c r="X142" t="str">
        <f t="shared" ca="1" si="18"/>
        <v>×</v>
      </c>
    </row>
    <row r="143" spans="1:24" x14ac:dyDescent="0.4">
      <c r="A143" s="1" t="s">
        <v>1670</v>
      </c>
      <c r="B143" s="1">
        <v>140</v>
      </c>
      <c r="C143">
        <v>629.55260999999996</v>
      </c>
      <c r="D143">
        <v>602.5</v>
      </c>
      <c r="E143">
        <v>9.5658300000000001</v>
      </c>
      <c r="F143" t="s">
        <v>42</v>
      </c>
      <c r="G143" s="10" t="s">
        <v>412</v>
      </c>
      <c r="H143">
        <v>101</v>
      </c>
      <c r="I143" t="s">
        <v>1482</v>
      </c>
      <c r="J143">
        <f ca="1">VLOOKUP(G143,INDIRECT("球速変換!A$1:B$" &amp; Prams!$B$8),2,)</f>
        <v>128</v>
      </c>
      <c r="K143" t="str">
        <f ca="1">VLOOKUP(I143,INDIRECT("投手名変換!A$1:B$" &amp; Prams!$B$9),2,)</f>
        <v>DD021</v>
      </c>
      <c r="L143">
        <f t="shared" si="13"/>
        <v>39</v>
      </c>
      <c r="M143">
        <f ca="1">(B143-VLOOKUP(K143,INDIRECT("投手データ!B1:D"&amp;Prams!$B$1),3,FALSE)*2)</f>
        <v>46</v>
      </c>
      <c r="N143" t="str">
        <f ca="1">VLOOKUP(F143,INDIRECT("球種変換表!A$1:B$" &amp; Prams!$B$2),2,)</f>
        <v>パーム</v>
      </c>
      <c r="O143">
        <f ca="1">VLOOKUP(N143,球種情報!A:B,2,FALSE)</f>
        <v>17</v>
      </c>
      <c r="P143">
        <f ca="1">VLOOKUP(K143,投手データ!B:AI,output!O143+6,FALSE)</f>
        <v>7</v>
      </c>
      <c r="R143">
        <f t="shared" ca="1" si="14"/>
        <v>7.8125E-3</v>
      </c>
      <c r="S143">
        <f t="shared" si="15"/>
        <v>0.64826388888888897</v>
      </c>
      <c r="T143">
        <f>Prams!B$5/(S143-Prams!B$6)</f>
        <v>105.14761394076544</v>
      </c>
      <c r="U143">
        <f t="shared" ca="1" si="16"/>
        <v>0.76493055555555556</v>
      </c>
      <c r="V143">
        <f ca="1">Prams!C$5/(U143-Prams!C$6)</f>
        <v>99.500981316976564</v>
      </c>
      <c r="W143">
        <f t="shared" ca="1" si="17"/>
        <v>0.7773514165388794</v>
      </c>
      <c r="X143" t="str">
        <f t="shared" ca="1" si="18"/>
        <v>×</v>
      </c>
    </row>
    <row r="144" spans="1:24" x14ac:dyDescent="0.4">
      <c r="A144" s="1" t="s">
        <v>1671</v>
      </c>
      <c r="B144" s="1">
        <v>140</v>
      </c>
      <c r="C144">
        <v>636.5</v>
      </c>
      <c r="D144">
        <v>600.5</v>
      </c>
      <c r="E144">
        <v>10.512</v>
      </c>
      <c r="F144" t="s">
        <v>388</v>
      </c>
      <c r="G144" s="10" t="s">
        <v>951</v>
      </c>
      <c r="H144">
        <v>101</v>
      </c>
      <c r="I144" t="s">
        <v>1482</v>
      </c>
      <c r="J144">
        <f ca="1">VLOOKUP(G144,INDIRECT("球速変換!A$1:B$" &amp; Prams!$B$8),2,)</f>
        <v>122</v>
      </c>
      <c r="K144" t="str">
        <f ca="1">VLOOKUP(I144,INDIRECT("投手名変換!A$1:B$" &amp; Prams!$B$9),2,)</f>
        <v>DD021</v>
      </c>
      <c r="L144">
        <f t="shared" si="13"/>
        <v>39</v>
      </c>
      <c r="M144">
        <f ca="1">(B144-VLOOKUP(K144,INDIRECT("投手データ!B1:D"&amp;Prams!$B$1),3,FALSE)*2)</f>
        <v>46</v>
      </c>
      <c r="N144" t="str">
        <f ca="1">VLOOKUP(F144,INDIRECT("球種変換表!A$1:B$" &amp; Prams!$B$2),2,)</f>
        <v>パーム</v>
      </c>
      <c r="O144">
        <f ca="1">VLOOKUP(N144,球種情報!A:B,2,FALSE)</f>
        <v>17</v>
      </c>
      <c r="P144">
        <f ca="1">VLOOKUP(K144,投手データ!B:AI,output!O144+6,FALSE)</f>
        <v>7</v>
      </c>
      <c r="R144">
        <f t="shared" ca="1" si="14"/>
        <v>8.1967213114754103E-3</v>
      </c>
      <c r="S144">
        <f t="shared" si="15"/>
        <v>0.64965277777777775</v>
      </c>
      <c r="T144">
        <f>Prams!B$5/(S144-Prams!B$6)</f>
        <v>104.89981948182329</v>
      </c>
      <c r="U144">
        <f t="shared" ca="1" si="16"/>
        <v>0.76631944444444444</v>
      </c>
      <c r="V144">
        <f ca="1">Prams!C$5/(U144-Prams!C$6)</f>
        <v>99.279058252557121</v>
      </c>
      <c r="W144">
        <f t="shared" ca="1" si="17"/>
        <v>0.81376277256194363</v>
      </c>
      <c r="X144" t="str">
        <f t="shared" ca="1" si="18"/>
        <v>×</v>
      </c>
    </row>
    <row r="145" spans="1:24" x14ac:dyDescent="0.4">
      <c r="A145" s="1" t="s">
        <v>1672</v>
      </c>
      <c r="B145" s="1">
        <v>140</v>
      </c>
      <c r="C145">
        <v>638.5</v>
      </c>
      <c r="D145">
        <v>604.5</v>
      </c>
      <c r="E145">
        <v>10.512</v>
      </c>
      <c r="F145" t="s">
        <v>42</v>
      </c>
      <c r="G145" s="10" t="s">
        <v>412</v>
      </c>
      <c r="H145">
        <v>101</v>
      </c>
      <c r="I145" t="s">
        <v>1482</v>
      </c>
      <c r="J145">
        <f ca="1">VLOOKUP(G145,INDIRECT("球速変換!A$1:B$" &amp; Prams!$B$8),2,)</f>
        <v>128</v>
      </c>
      <c r="K145" t="str">
        <f ca="1">VLOOKUP(I145,INDIRECT("投手名変換!A$1:B$" &amp; Prams!$B$9),2,)</f>
        <v>DD021</v>
      </c>
      <c r="L145">
        <f t="shared" si="13"/>
        <v>39</v>
      </c>
      <c r="M145">
        <f ca="1">(B145-VLOOKUP(K145,INDIRECT("投手データ!B1:D"&amp;Prams!$B$1),3,FALSE)*2)</f>
        <v>46</v>
      </c>
      <c r="N145" t="str">
        <f ca="1">VLOOKUP(F145,INDIRECT("球種変換表!A$1:B$" &amp; Prams!$B$2),2,)</f>
        <v>パーム</v>
      </c>
      <c r="O145">
        <f ca="1">VLOOKUP(N145,球種情報!A:B,2,FALSE)</f>
        <v>17</v>
      </c>
      <c r="P145">
        <f ca="1">VLOOKUP(K145,投手データ!B:AI,output!O145+6,FALSE)</f>
        <v>7</v>
      </c>
      <c r="R145">
        <f t="shared" ca="1" si="14"/>
        <v>7.8125E-3</v>
      </c>
      <c r="S145">
        <f t="shared" si="15"/>
        <v>0.64687499999999998</v>
      </c>
      <c r="T145">
        <f>Prams!B$5/(S145-Prams!B$6)</f>
        <v>105.39658185227806</v>
      </c>
      <c r="U145">
        <f t="shared" ca="1" si="16"/>
        <v>0.76354166666666667</v>
      </c>
      <c r="V145">
        <f ca="1">Prams!C$5/(U145-Prams!C$6)</f>
        <v>99.723898753915023</v>
      </c>
      <c r="W145">
        <f t="shared" ca="1" si="17"/>
        <v>0.77909295901496112</v>
      </c>
      <c r="X145" t="str">
        <f t="shared" ca="1" si="18"/>
        <v>×</v>
      </c>
    </row>
    <row r="146" spans="1:24" x14ac:dyDescent="0.4">
      <c r="A146" s="1" t="s">
        <v>1674</v>
      </c>
      <c r="B146" s="1">
        <v>140</v>
      </c>
      <c r="C146">
        <v>641.95001000000002</v>
      </c>
      <c r="D146">
        <v>600.5</v>
      </c>
      <c r="E146">
        <v>10.062519999999999</v>
      </c>
      <c r="F146" t="s">
        <v>42</v>
      </c>
      <c r="G146" s="10" t="s">
        <v>1673</v>
      </c>
      <c r="H146">
        <v>101</v>
      </c>
      <c r="I146" t="s">
        <v>1482</v>
      </c>
      <c r="J146">
        <f ca="1">VLOOKUP(G146,INDIRECT("球速変換!A$1:B$" &amp; Prams!$B$8),2,)</f>
        <v>122</v>
      </c>
      <c r="K146" t="str">
        <f ca="1">VLOOKUP(I146,INDIRECT("投手名変換!A$1:B$" &amp; Prams!$B$9),2,)</f>
        <v>DD021</v>
      </c>
      <c r="L146">
        <f t="shared" si="13"/>
        <v>39</v>
      </c>
      <c r="M146">
        <f ca="1">(B146-VLOOKUP(K146,INDIRECT("投手データ!B1:D"&amp;Prams!$B$1),3,FALSE)*2)</f>
        <v>46</v>
      </c>
      <c r="N146" t="str">
        <f ca="1">VLOOKUP(F146,INDIRECT("球種変換表!A$1:B$" &amp; Prams!$B$2),2,)</f>
        <v>パーム</v>
      </c>
      <c r="O146">
        <f ca="1">VLOOKUP(N146,球種情報!A:B,2,FALSE)</f>
        <v>17</v>
      </c>
      <c r="P146">
        <f ca="1">VLOOKUP(K146,投手データ!B:AI,output!O146+6,FALSE)</f>
        <v>7</v>
      </c>
      <c r="R146">
        <f t="shared" ca="1" si="14"/>
        <v>8.1967213114754103E-3</v>
      </c>
      <c r="S146">
        <f t="shared" si="15"/>
        <v>0.64965277777777775</v>
      </c>
      <c r="T146">
        <f>Prams!B$5/(S146-Prams!B$6)</f>
        <v>104.89981948182329</v>
      </c>
      <c r="U146">
        <f t="shared" ca="1" si="16"/>
        <v>0.76631944444444444</v>
      </c>
      <c r="V146">
        <f ca="1">Prams!C$5/(U146-Prams!C$6)</f>
        <v>99.279058252557121</v>
      </c>
      <c r="W146">
        <f t="shared" ca="1" si="17"/>
        <v>0.81376277256194363</v>
      </c>
      <c r="X146" t="str">
        <f t="shared" ca="1" si="18"/>
        <v>×</v>
      </c>
    </row>
    <row r="147" spans="1:24" x14ac:dyDescent="0.4">
      <c r="A147" s="1" t="s">
        <v>1675</v>
      </c>
      <c r="B147" s="1">
        <v>141</v>
      </c>
      <c r="C147">
        <v>638.97729000000004</v>
      </c>
      <c r="D147">
        <v>610</v>
      </c>
      <c r="E147">
        <v>11.02281</v>
      </c>
      <c r="F147" t="s">
        <v>388</v>
      </c>
      <c r="G147" s="10" t="s">
        <v>1481</v>
      </c>
      <c r="H147">
        <v>101</v>
      </c>
      <c r="I147" t="s">
        <v>1482</v>
      </c>
      <c r="J147">
        <f ca="1">VLOOKUP(G147,INDIRECT("球速変換!A$1:B$" &amp; Prams!$B$8),2,)</f>
        <v>121</v>
      </c>
      <c r="K147" t="str">
        <f ca="1">VLOOKUP(I147,INDIRECT("投手名変換!A$1:B$" &amp; Prams!$B$9),2,)</f>
        <v>DD021</v>
      </c>
      <c r="L147">
        <f t="shared" si="13"/>
        <v>40</v>
      </c>
      <c r="M147">
        <f ca="1">(B147-VLOOKUP(K147,INDIRECT("投手データ!B1:D"&amp;Prams!$B$1),3,FALSE)*2)</f>
        <v>47</v>
      </c>
      <c r="N147" t="str">
        <f ca="1">VLOOKUP(F147,INDIRECT("球種変換表!A$1:B$" &amp; Prams!$B$2),2,)</f>
        <v>パーム</v>
      </c>
      <c r="O147">
        <f ca="1">VLOOKUP(N147,球種情報!A:B,2,FALSE)</f>
        <v>17</v>
      </c>
      <c r="P147">
        <f ca="1">VLOOKUP(K147,投手データ!B:AI,output!O147+6,FALSE)</f>
        <v>7</v>
      </c>
      <c r="R147">
        <f t="shared" ca="1" si="14"/>
        <v>8.2644628099173556E-3</v>
      </c>
      <c r="S147">
        <f t="shared" si="15"/>
        <v>0.65972222222222221</v>
      </c>
      <c r="T147">
        <f>Prams!B$5/(S147-Prams!B$6)</f>
        <v>103.1376510714021</v>
      </c>
      <c r="U147">
        <f t="shared" ca="1" si="16"/>
        <v>0.77638888888888891</v>
      </c>
      <c r="V147">
        <f ca="1">Prams!C$5/(U147-Prams!C$6)</f>
        <v>97.699250232656155</v>
      </c>
      <c r="W147">
        <f t="shared" ca="1" si="17"/>
        <v>0.80743182010459635</v>
      </c>
      <c r="X147" t="str">
        <f t="shared" ca="1" si="18"/>
        <v>×</v>
      </c>
    </row>
    <row r="148" spans="1:24" x14ac:dyDescent="0.4">
      <c r="A148" s="1" t="s">
        <v>1676</v>
      </c>
      <c r="B148" s="1">
        <v>141</v>
      </c>
      <c r="C148">
        <v>640</v>
      </c>
      <c r="D148">
        <v>611</v>
      </c>
      <c r="E148">
        <v>11.0001</v>
      </c>
      <c r="F148" t="s">
        <v>388</v>
      </c>
      <c r="G148" s="10" t="s">
        <v>1481</v>
      </c>
      <c r="H148">
        <v>101</v>
      </c>
      <c r="I148" t="s">
        <v>1482</v>
      </c>
      <c r="J148">
        <f ca="1">VLOOKUP(G148,INDIRECT("球速変換!A$1:B$" &amp; Prams!$B$8),2,)</f>
        <v>121</v>
      </c>
      <c r="K148" t="str">
        <f ca="1">VLOOKUP(I148,INDIRECT("投手名変換!A$1:B$" &amp; Prams!$B$9),2,)</f>
        <v>DD021</v>
      </c>
      <c r="L148">
        <f t="shared" si="13"/>
        <v>40</v>
      </c>
      <c r="M148">
        <f ca="1">(B148-VLOOKUP(K148,INDIRECT("投手データ!B1:D"&amp;Prams!$B$1),3,FALSE)*2)</f>
        <v>47</v>
      </c>
      <c r="N148" t="str">
        <f ca="1">VLOOKUP(F148,INDIRECT("球種変換表!A$1:B$" &amp; Prams!$B$2),2,)</f>
        <v>パーム</v>
      </c>
      <c r="O148">
        <f ca="1">VLOOKUP(N148,球種情報!A:B,2,FALSE)</f>
        <v>17</v>
      </c>
      <c r="P148">
        <f ca="1">VLOOKUP(K148,投手データ!B:AI,output!O148+6,FALSE)</f>
        <v>7</v>
      </c>
      <c r="R148">
        <f t="shared" ca="1" si="14"/>
        <v>8.2644628099173556E-3</v>
      </c>
      <c r="S148">
        <f t="shared" si="15"/>
        <v>0.65902777777777777</v>
      </c>
      <c r="T148">
        <f>Prams!B$5/(S148-Prams!B$6)</f>
        <v>103.25727700401778</v>
      </c>
      <c r="U148">
        <f t="shared" ca="1" si="16"/>
        <v>0.77569444444444435</v>
      </c>
      <c r="V148">
        <f ca="1">Prams!C$5/(U148-Prams!C$6)</f>
        <v>97.80658656846289</v>
      </c>
      <c r="W148">
        <f t="shared" ca="1" si="17"/>
        <v>0.80831889726002393</v>
      </c>
      <c r="X148" t="str">
        <f t="shared" ca="1" si="18"/>
        <v>×</v>
      </c>
    </row>
    <row r="149" spans="1:24" x14ac:dyDescent="0.4">
      <c r="A149" s="1" t="s">
        <v>1677</v>
      </c>
      <c r="B149" s="1">
        <v>140</v>
      </c>
      <c r="C149">
        <v>637.5</v>
      </c>
      <c r="D149">
        <v>601.5</v>
      </c>
      <c r="E149">
        <v>9.6177899999999994</v>
      </c>
      <c r="F149" t="s">
        <v>42</v>
      </c>
      <c r="G149" s="10" t="s">
        <v>853</v>
      </c>
      <c r="H149">
        <v>101</v>
      </c>
      <c r="I149" t="s">
        <v>1482</v>
      </c>
      <c r="J149">
        <f ca="1">VLOOKUP(G149,INDIRECT("球速変換!A$1:B$" &amp; Prams!$B$8),2,)</f>
        <v>124</v>
      </c>
      <c r="K149" t="str">
        <f ca="1">VLOOKUP(I149,INDIRECT("投手名変換!A$1:B$" &amp; Prams!$B$9),2,)</f>
        <v>DD021</v>
      </c>
      <c r="L149">
        <f t="shared" si="13"/>
        <v>39</v>
      </c>
      <c r="M149">
        <f ca="1">(B149-VLOOKUP(K149,INDIRECT("投手データ!B1:D"&amp;Prams!$B$1),3,FALSE)*2)</f>
        <v>46</v>
      </c>
      <c r="N149" t="str">
        <f ca="1">VLOOKUP(F149,INDIRECT("球種変換表!A$1:B$" &amp; Prams!$B$2),2,)</f>
        <v>パーム</v>
      </c>
      <c r="O149">
        <f ca="1">VLOOKUP(N149,球種情報!A:B,2,FALSE)</f>
        <v>17</v>
      </c>
      <c r="P149">
        <f ca="1">VLOOKUP(K149,投手データ!B:AI,output!O149+6,FALSE)</f>
        <v>7</v>
      </c>
      <c r="R149">
        <f t="shared" ca="1" si="14"/>
        <v>8.0645161290322578E-3</v>
      </c>
      <c r="S149">
        <f t="shared" si="15"/>
        <v>0.6489583333333333</v>
      </c>
      <c r="T149">
        <f>Prams!B$5/(S149-Prams!B$6)</f>
        <v>105.02357054884696</v>
      </c>
      <c r="U149">
        <f t="shared" ca="1" si="16"/>
        <v>0.765625</v>
      </c>
      <c r="V149">
        <f ca="1">Prams!C$5/(U149-Prams!C$6)</f>
        <v>99.389895904505437</v>
      </c>
      <c r="W149">
        <f t="shared" ca="1" si="17"/>
        <v>0.80153141858472121</v>
      </c>
      <c r="X149" t="str">
        <f t="shared" ca="1" si="18"/>
        <v>×</v>
      </c>
    </row>
    <row r="150" spans="1:24" x14ac:dyDescent="0.4">
      <c r="A150" s="1" t="s">
        <v>1678</v>
      </c>
      <c r="B150" s="1">
        <v>140</v>
      </c>
      <c r="C150">
        <v>631</v>
      </c>
      <c r="D150">
        <v>604</v>
      </c>
      <c r="E150">
        <v>10.04998</v>
      </c>
      <c r="F150" t="s">
        <v>388</v>
      </c>
      <c r="G150" s="10" t="s">
        <v>412</v>
      </c>
      <c r="H150">
        <v>101</v>
      </c>
      <c r="I150" t="s">
        <v>1482</v>
      </c>
      <c r="J150">
        <f ca="1">VLOOKUP(G150,INDIRECT("球速変換!A$1:B$" &amp; Prams!$B$8),2,)</f>
        <v>128</v>
      </c>
      <c r="K150" t="str">
        <f ca="1">VLOOKUP(I150,INDIRECT("投手名変換!A$1:B$" &amp; Prams!$B$9),2,)</f>
        <v>DD021</v>
      </c>
      <c r="L150">
        <f t="shared" si="13"/>
        <v>39</v>
      </c>
      <c r="M150">
        <f ca="1">(B150-VLOOKUP(K150,INDIRECT("投手データ!B1:D"&amp;Prams!$B$1),3,FALSE)*2)</f>
        <v>46</v>
      </c>
      <c r="N150" t="str">
        <f ca="1">VLOOKUP(F150,INDIRECT("球種変換表!A$1:B$" &amp; Prams!$B$2),2,)</f>
        <v>パーム</v>
      </c>
      <c r="O150">
        <f ca="1">VLOOKUP(N150,球種情報!A:B,2,FALSE)</f>
        <v>17</v>
      </c>
      <c r="P150">
        <f ca="1">VLOOKUP(K150,投手データ!B:AI,output!O150+6,FALSE)</f>
        <v>7</v>
      </c>
      <c r="R150">
        <f t="shared" ca="1" si="14"/>
        <v>7.8125E-3</v>
      </c>
      <c r="S150">
        <f t="shared" si="15"/>
        <v>0.64722222222222225</v>
      </c>
      <c r="T150">
        <f>Prams!B$5/(S150-Prams!B$6)</f>
        <v>105.3342294076444</v>
      </c>
      <c r="U150">
        <f t="shared" ca="1" si="16"/>
        <v>0.76388888888888895</v>
      </c>
      <c r="V150">
        <f ca="1">Prams!C$5/(U150-Prams!C$6)</f>
        <v>99.668075806971657</v>
      </c>
      <c r="W150">
        <f t="shared" ca="1" si="17"/>
        <v>0.77865684224196607</v>
      </c>
      <c r="X150" t="str">
        <f t="shared" ca="1" si="18"/>
        <v>×</v>
      </c>
    </row>
    <row r="151" spans="1:24" x14ac:dyDescent="0.4">
      <c r="A151" s="1" t="s">
        <v>1679</v>
      </c>
      <c r="B151" s="1">
        <v>141</v>
      </c>
      <c r="C151">
        <v>640.5</v>
      </c>
      <c r="D151">
        <v>611</v>
      </c>
      <c r="E151">
        <v>10.547610000000001</v>
      </c>
      <c r="F151" t="s">
        <v>388</v>
      </c>
      <c r="G151" s="10" t="s">
        <v>1481</v>
      </c>
      <c r="H151">
        <v>101</v>
      </c>
      <c r="I151" t="s">
        <v>1482</v>
      </c>
      <c r="J151">
        <f ca="1">VLOOKUP(G151,INDIRECT("球速変換!A$1:B$" &amp; Prams!$B$8),2,)</f>
        <v>121</v>
      </c>
      <c r="K151" t="str">
        <f ca="1">VLOOKUP(I151,INDIRECT("投手名変換!A$1:B$" &amp; Prams!$B$9),2,)</f>
        <v>DD021</v>
      </c>
      <c r="L151">
        <f t="shared" si="13"/>
        <v>40</v>
      </c>
      <c r="M151">
        <f ca="1">(B151-VLOOKUP(K151,INDIRECT("投手データ!B1:D"&amp;Prams!$B$1),3,FALSE)*2)</f>
        <v>47</v>
      </c>
      <c r="N151" t="str">
        <f ca="1">VLOOKUP(F151,INDIRECT("球種変換表!A$1:B$" &amp; Prams!$B$2),2,)</f>
        <v>パーム</v>
      </c>
      <c r="O151">
        <f ca="1">VLOOKUP(N151,球種情報!A:B,2,FALSE)</f>
        <v>17</v>
      </c>
      <c r="P151">
        <f ca="1">VLOOKUP(K151,投手データ!B:AI,output!O151+6,FALSE)</f>
        <v>7</v>
      </c>
      <c r="R151">
        <f t="shared" ca="1" si="14"/>
        <v>8.2644628099173556E-3</v>
      </c>
      <c r="S151">
        <f t="shared" si="15"/>
        <v>0.65902777777777777</v>
      </c>
      <c r="T151">
        <f>Prams!B$5/(S151-Prams!B$6)</f>
        <v>103.25727700401778</v>
      </c>
      <c r="U151">
        <f t="shared" ca="1" si="16"/>
        <v>0.77569444444444435</v>
      </c>
      <c r="V151">
        <f ca="1">Prams!C$5/(U151-Prams!C$6)</f>
        <v>97.80658656846289</v>
      </c>
      <c r="W151">
        <f t="shared" ca="1" si="17"/>
        <v>0.80831889726002393</v>
      </c>
      <c r="X151" t="str">
        <f t="shared" ca="1" si="18"/>
        <v>×</v>
      </c>
    </row>
    <row r="152" spans="1:24" x14ac:dyDescent="0.4">
      <c r="A152" s="1" t="s">
        <v>1682</v>
      </c>
      <c r="B152" s="1">
        <v>128</v>
      </c>
      <c r="C152">
        <v>642</v>
      </c>
      <c r="D152">
        <v>610</v>
      </c>
      <c r="E152">
        <v>10.04998</v>
      </c>
      <c r="F152" t="s">
        <v>0</v>
      </c>
      <c r="G152" s="10" t="s">
        <v>1680</v>
      </c>
      <c r="H152">
        <v>99</v>
      </c>
      <c r="I152" t="s">
        <v>1681</v>
      </c>
      <c r="J152">
        <f ca="1">VLOOKUP(G152,INDIRECT("球速変換!A$1:B$" &amp; Prams!$B$8),2,)</f>
        <v>149</v>
      </c>
      <c r="K152" t="str">
        <f ca="1">VLOOKUP(I152,INDIRECT("投手名変換!A$1:B$" &amp; Prams!$B$9),2,)</f>
        <v>DD003</v>
      </c>
      <c r="L152">
        <f t="shared" si="13"/>
        <v>29</v>
      </c>
      <c r="M152">
        <f ca="1">(B152-VLOOKUP(K152,INDIRECT("投手データ!B1:D"&amp;Prams!$B$1),3,FALSE)*2)</f>
        <v>34</v>
      </c>
      <c r="N152" t="str">
        <f ca="1">VLOOKUP(F152,INDIRECT("球種変換表!A$1:B$" &amp; Prams!$B$2),2,)</f>
        <v>ストレート</v>
      </c>
      <c r="O152">
        <f ca="1">VLOOKUP(N152,球種情報!A:B,2,FALSE)</f>
        <v>1</v>
      </c>
      <c r="P152">
        <f ca="1">VLOOKUP(K152,投手データ!B:AI,output!O152+6,FALSE)</f>
        <v>1</v>
      </c>
      <c r="R152">
        <f t="shared" ca="1" si="14"/>
        <v>6.7114093959731542E-3</v>
      </c>
      <c r="S152">
        <f t="shared" si="15"/>
        <v>0.47638888888888886</v>
      </c>
      <c r="T152">
        <f>Prams!B$5/(S152-Prams!B$6)</f>
        <v>148.58123264259774</v>
      </c>
      <c r="U152">
        <f t="shared" ca="1" si="16"/>
        <v>0.55972222222222223</v>
      </c>
      <c r="V152">
        <f ca="1">Prams!C$5/(U152-Prams!C$6)</f>
        <v>148.56933059197351</v>
      </c>
      <c r="W152">
        <f t="shared" ca="1" si="17"/>
        <v>0.99710960128841286</v>
      </c>
      <c r="X152" t="str">
        <f t="shared" ca="1" si="18"/>
        <v>〇</v>
      </c>
    </row>
    <row r="153" spans="1:24" x14ac:dyDescent="0.4">
      <c r="A153" s="1" t="s">
        <v>1683</v>
      </c>
      <c r="B153" s="1">
        <v>129</v>
      </c>
      <c r="C153">
        <v>636.02270999999996</v>
      </c>
      <c r="D153">
        <v>620</v>
      </c>
      <c r="E153">
        <v>11.02285</v>
      </c>
      <c r="F153" t="s">
        <v>389</v>
      </c>
      <c r="G153" s="10" t="s">
        <v>432</v>
      </c>
      <c r="H153">
        <v>99</v>
      </c>
      <c r="I153" t="s">
        <v>1681</v>
      </c>
      <c r="J153">
        <f ca="1">VLOOKUP(G153,INDIRECT("球速変換!A$1:B$" &amp; Prams!$B$8),2,)</f>
        <v>146</v>
      </c>
      <c r="K153" t="str">
        <f ca="1">VLOOKUP(I153,INDIRECT("投手名変換!A$1:B$" &amp; Prams!$B$9),2,)</f>
        <v>DD003</v>
      </c>
      <c r="L153">
        <f t="shared" si="13"/>
        <v>30</v>
      </c>
      <c r="M153">
        <f ca="1">(B153-VLOOKUP(K153,INDIRECT("投手データ!B1:D"&amp;Prams!$B$1),3,FALSE)*2)</f>
        <v>35</v>
      </c>
      <c r="N153" t="str">
        <f ca="1">VLOOKUP(F153,INDIRECT("球種変換表!A$1:B$" &amp; Prams!$B$2),2,)</f>
        <v>ストレート</v>
      </c>
      <c r="O153">
        <f ca="1">VLOOKUP(N153,球種情報!A:B,2,FALSE)</f>
        <v>1</v>
      </c>
      <c r="P153">
        <f ca="1">VLOOKUP(K153,投手データ!B:AI,output!O153+6,FALSE)</f>
        <v>1</v>
      </c>
      <c r="R153">
        <f t="shared" ca="1" si="14"/>
        <v>6.8493150684931503E-3</v>
      </c>
      <c r="S153">
        <f t="shared" si="15"/>
        <v>0.4861111111111111</v>
      </c>
      <c r="T153">
        <f>Prams!B$5/(S153-Prams!B$6)</f>
        <v>145.18879002165804</v>
      </c>
      <c r="U153">
        <f t="shared" ca="1" si="16"/>
        <v>0.56944444444444442</v>
      </c>
      <c r="V153">
        <f ca="1">Prams!C$5/(U153-Prams!C$6)</f>
        <v>145.17742524656893</v>
      </c>
      <c r="W153">
        <f t="shared" ca="1" si="17"/>
        <v>0.99436592634636256</v>
      </c>
      <c r="X153" t="str">
        <f t="shared" ca="1" si="18"/>
        <v>〇</v>
      </c>
    </row>
    <row r="154" spans="1:24" x14ac:dyDescent="0.4">
      <c r="A154" s="1" t="s">
        <v>1685</v>
      </c>
      <c r="B154" s="1">
        <v>128</v>
      </c>
      <c r="C154">
        <v>641.90002000000004</v>
      </c>
      <c r="D154">
        <v>607</v>
      </c>
      <c r="E154">
        <v>10.10008</v>
      </c>
      <c r="F154" t="s">
        <v>1649</v>
      </c>
      <c r="G154" s="10" t="s">
        <v>452</v>
      </c>
      <c r="H154">
        <v>99</v>
      </c>
      <c r="I154" t="s">
        <v>1684</v>
      </c>
      <c r="J154">
        <f ca="1">VLOOKUP(G154,INDIRECT("球速変換!A$1:B$" &amp; Prams!$B$8),2,)</f>
        <v>148</v>
      </c>
      <c r="K154" t="str">
        <f ca="1">VLOOKUP(I154,INDIRECT("投手名変換!A$1:B$" &amp; Prams!$B$9),2,)</f>
        <v>DD003</v>
      </c>
      <c r="L154">
        <f t="shared" si="13"/>
        <v>29</v>
      </c>
      <c r="M154">
        <f ca="1">(B154-VLOOKUP(K154,INDIRECT("投手データ!B1:D"&amp;Prams!$B$1),3,FALSE)*2)</f>
        <v>34</v>
      </c>
      <c r="N154" t="str">
        <f ca="1">VLOOKUP(F154,INDIRECT("球種変換表!A$1:B$" &amp; Prams!$B$2),2,)</f>
        <v>ストレート</v>
      </c>
      <c r="O154">
        <f ca="1">VLOOKUP(N154,球種情報!A:B,2,FALSE)</f>
        <v>1</v>
      </c>
      <c r="P154">
        <f ca="1">VLOOKUP(K154,投手データ!B:AI,output!O154+6,FALSE)</f>
        <v>1</v>
      </c>
      <c r="R154">
        <f t="shared" ca="1" si="14"/>
        <v>6.7567567567567571E-3</v>
      </c>
      <c r="S154">
        <f t="shared" si="15"/>
        <v>0.47847222222222219</v>
      </c>
      <c r="T154">
        <f>Prams!B$5/(S154-Prams!B$6)</f>
        <v>147.84100118239431</v>
      </c>
      <c r="U154">
        <f t="shared" ca="1" si="16"/>
        <v>0.56180555555555556</v>
      </c>
      <c r="V154">
        <f ca="1">Prams!C$5/(U154-Prams!C$6)</f>
        <v>147.82921742364866</v>
      </c>
      <c r="W154">
        <f t="shared" ca="1" si="17"/>
        <v>0.99884606367330175</v>
      </c>
      <c r="X154" t="str">
        <f t="shared" ca="1" si="18"/>
        <v>〇</v>
      </c>
    </row>
    <row r="155" spans="1:24" x14ac:dyDescent="0.4">
      <c r="A155" s="1" t="s">
        <v>1687</v>
      </c>
      <c r="B155" s="1">
        <v>128</v>
      </c>
      <c r="C155">
        <v>635.5</v>
      </c>
      <c r="D155">
        <v>606.5</v>
      </c>
      <c r="E155">
        <v>11.510960000000001</v>
      </c>
      <c r="F155" t="s">
        <v>0</v>
      </c>
      <c r="G155" s="10" t="s">
        <v>1584</v>
      </c>
      <c r="H155">
        <v>99</v>
      </c>
      <c r="I155" t="s">
        <v>1686</v>
      </c>
      <c r="J155">
        <f ca="1">VLOOKUP(G155,INDIRECT("球速変換!A$1:B$" &amp; Prams!$B$8),2,)</f>
        <v>148</v>
      </c>
      <c r="K155" t="str">
        <f ca="1">VLOOKUP(I155,INDIRECT("投手名変換!A$1:B$" &amp; Prams!$B$9),2,)</f>
        <v>DD003</v>
      </c>
      <c r="L155">
        <f t="shared" si="13"/>
        <v>29</v>
      </c>
      <c r="M155">
        <f ca="1">(B155-VLOOKUP(K155,INDIRECT("投手データ!B1:D"&amp;Prams!$B$1),3,FALSE)*2)</f>
        <v>34</v>
      </c>
      <c r="N155" t="str">
        <f ca="1">VLOOKUP(F155,INDIRECT("球種変換表!A$1:B$" &amp; Prams!$B$2),2,)</f>
        <v>ストレート</v>
      </c>
      <c r="O155">
        <f ca="1">VLOOKUP(N155,球種情報!A:B,2,FALSE)</f>
        <v>1</v>
      </c>
      <c r="P155">
        <f ca="1">VLOOKUP(K155,投手データ!B:AI,output!O155+6,FALSE)</f>
        <v>1</v>
      </c>
      <c r="R155">
        <f t="shared" ca="1" si="14"/>
        <v>6.7567567567567571E-3</v>
      </c>
      <c r="S155">
        <f t="shared" si="15"/>
        <v>0.47881944444444446</v>
      </c>
      <c r="T155">
        <f>Prams!B$5/(S155-Prams!B$6)</f>
        <v>147.71834575587224</v>
      </c>
      <c r="U155">
        <f t="shared" ca="1" si="16"/>
        <v>0.56215277777777772</v>
      </c>
      <c r="V155">
        <f ca="1">Prams!C$5/(U155-Prams!C$6)</f>
        <v>147.70658154089159</v>
      </c>
      <c r="W155">
        <f t="shared" ca="1" si="17"/>
        <v>0.99801744284386207</v>
      </c>
      <c r="X155" t="str">
        <f t="shared" ca="1" si="18"/>
        <v>〇</v>
      </c>
    </row>
    <row r="156" spans="1:24" x14ac:dyDescent="0.4">
      <c r="A156" s="1" t="s">
        <v>1688</v>
      </c>
      <c r="B156" s="1">
        <v>129</v>
      </c>
      <c r="C156">
        <v>646</v>
      </c>
      <c r="D156">
        <v>620.5</v>
      </c>
      <c r="E156">
        <v>11.01146</v>
      </c>
      <c r="F156" t="s">
        <v>0</v>
      </c>
      <c r="G156" s="10" t="s">
        <v>1608</v>
      </c>
      <c r="H156">
        <v>99</v>
      </c>
      <c r="I156" t="s">
        <v>1681</v>
      </c>
      <c r="J156">
        <f ca="1">VLOOKUP(G156,INDIRECT("球速変換!A$1:B$" &amp; Prams!$B$8),2,)</f>
        <v>146</v>
      </c>
      <c r="K156" t="str">
        <f ca="1">VLOOKUP(I156,INDIRECT("投手名変換!A$1:B$" &amp; Prams!$B$9),2,)</f>
        <v>DD003</v>
      </c>
      <c r="L156">
        <f t="shared" si="13"/>
        <v>30</v>
      </c>
      <c r="M156">
        <f ca="1">(B156-VLOOKUP(K156,INDIRECT("投手データ!B1:D"&amp;Prams!$B$1),3,FALSE)*2)</f>
        <v>35</v>
      </c>
      <c r="N156" t="str">
        <f ca="1">VLOOKUP(F156,INDIRECT("球種変換表!A$1:B$" &amp; Prams!$B$2),2,)</f>
        <v>ストレート</v>
      </c>
      <c r="O156">
        <f ca="1">VLOOKUP(N156,球種情報!A:B,2,FALSE)</f>
        <v>1</v>
      </c>
      <c r="P156">
        <f ca="1">VLOOKUP(K156,投手データ!B:AI,output!O156+6,FALSE)</f>
        <v>1</v>
      </c>
      <c r="R156">
        <f t="shared" ca="1" si="14"/>
        <v>6.8493150684931503E-3</v>
      </c>
      <c r="S156">
        <f t="shared" si="15"/>
        <v>0.48576388888888888</v>
      </c>
      <c r="T156">
        <f>Prams!B$5/(S156-Prams!B$6)</f>
        <v>145.30727898307077</v>
      </c>
      <c r="U156">
        <f t="shared" ca="1" si="16"/>
        <v>0.56909722222222225</v>
      </c>
      <c r="V156">
        <f ca="1">Prams!C$5/(U156-Prams!C$6)</f>
        <v>145.29589565149269</v>
      </c>
      <c r="W156">
        <f t="shared" ca="1" si="17"/>
        <v>0.99517736747597729</v>
      </c>
      <c r="X156" t="str">
        <f t="shared" ca="1" si="18"/>
        <v>〇</v>
      </c>
    </row>
    <row r="157" spans="1:24" x14ac:dyDescent="0.4">
      <c r="A157" s="1" t="s">
        <v>1690</v>
      </c>
      <c r="B157" s="1">
        <v>128</v>
      </c>
      <c r="C157">
        <v>643.5</v>
      </c>
      <c r="D157">
        <v>610.5</v>
      </c>
      <c r="E157">
        <v>11.510960000000001</v>
      </c>
      <c r="F157" t="s">
        <v>0</v>
      </c>
      <c r="G157" s="10" t="s">
        <v>1680</v>
      </c>
      <c r="H157">
        <v>99</v>
      </c>
      <c r="I157" t="s">
        <v>1689</v>
      </c>
      <c r="J157">
        <f ca="1">VLOOKUP(G157,INDIRECT("球速変換!A$1:B$" &amp; Prams!$B$8),2,)</f>
        <v>149</v>
      </c>
      <c r="K157" t="str">
        <f ca="1">VLOOKUP(I157,INDIRECT("投手名変換!A$1:B$" &amp; Prams!$B$9),2,)</f>
        <v>DD003</v>
      </c>
      <c r="L157">
        <f t="shared" si="13"/>
        <v>29</v>
      </c>
      <c r="M157">
        <f ca="1">(B157-VLOOKUP(K157,INDIRECT("投手データ!B1:D"&amp;Prams!$B$1),3,FALSE)*2)</f>
        <v>34</v>
      </c>
      <c r="N157" t="str">
        <f ca="1">VLOOKUP(F157,INDIRECT("球種変換表!A$1:B$" &amp; Prams!$B$2),2,)</f>
        <v>ストレート</v>
      </c>
      <c r="O157">
        <f ca="1">VLOOKUP(N157,球種情報!A:B,2,FALSE)</f>
        <v>1</v>
      </c>
      <c r="P157">
        <f ca="1">VLOOKUP(K157,投手データ!B:AI,output!O157+6,FALSE)</f>
        <v>1</v>
      </c>
      <c r="R157">
        <f t="shared" ca="1" si="14"/>
        <v>6.7114093959731542E-3</v>
      </c>
      <c r="S157">
        <f t="shared" si="15"/>
        <v>0.47604166666666664</v>
      </c>
      <c r="T157">
        <f>Prams!B$5/(S157-Prams!B$6)</f>
        <v>148.7053258233278</v>
      </c>
      <c r="U157">
        <f t="shared" ca="1" si="16"/>
        <v>0.55937499999999996</v>
      </c>
      <c r="V157">
        <f ca="1">Prams!C$5/(U157-Prams!C$6)</f>
        <v>148.69340388431246</v>
      </c>
      <c r="W157">
        <f t="shared" ca="1" si="17"/>
        <v>0.99794230794840577</v>
      </c>
      <c r="X157" t="str">
        <f t="shared" ca="1" si="18"/>
        <v>〇</v>
      </c>
    </row>
    <row r="158" spans="1:24" x14ac:dyDescent="0.4">
      <c r="A158" s="1" t="s">
        <v>1692</v>
      </c>
      <c r="B158" s="1">
        <v>128</v>
      </c>
      <c r="C158">
        <v>640.5</v>
      </c>
      <c r="D158">
        <v>606.5</v>
      </c>
      <c r="E158">
        <v>10.512</v>
      </c>
      <c r="F158" t="s">
        <v>0</v>
      </c>
      <c r="G158" s="10" t="s">
        <v>457</v>
      </c>
      <c r="H158">
        <v>99</v>
      </c>
      <c r="I158" t="s">
        <v>1691</v>
      </c>
      <c r="J158">
        <f ca="1">VLOOKUP(G158,INDIRECT("球速変換!A$1:B$" &amp; Prams!$B$8),2,)</f>
        <v>148</v>
      </c>
      <c r="K158" t="str">
        <f ca="1">VLOOKUP(I158,INDIRECT("投手名変換!A$1:B$" &amp; Prams!$B$9),2,)</f>
        <v>DD003</v>
      </c>
      <c r="L158">
        <f t="shared" si="13"/>
        <v>29</v>
      </c>
      <c r="M158">
        <f ca="1">(B158-VLOOKUP(K158,INDIRECT("投手データ!B1:D"&amp;Prams!$B$1),3,FALSE)*2)</f>
        <v>34</v>
      </c>
      <c r="N158" t="str">
        <f ca="1">VLOOKUP(F158,INDIRECT("球種変換表!A$1:B$" &amp; Prams!$B$2),2,)</f>
        <v>ストレート</v>
      </c>
      <c r="O158">
        <f ca="1">VLOOKUP(N158,球種情報!A:B,2,FALSE)</f>
        <v>1</v>
      </c>
      <c r="P158">
        <f ca="1">VLOOKUP(K158,投手データ!B:AI,output!O158+6,FALSE)</f>
        <v>1</v>
      </c>
      <c r="R158">
        <f t="shared" ca="1" si="14"/>
        <v>6.7567567567567571E-3</v>
      </c>
      <c r="S158">
        <f t="shared" si="15"/>
        <v>0.47881944444444446</v>
      </c>
      <c r="T158">
        <f>Prams!B$5/(S158-Prams!B$6)</f>
        <v>147.71834575587224</v>
      </c>
      <c r="U158">
        <f t="shared" ca="1" si="16"/>
        <v>0.56215277777777772</v>
      </c>
      <c r="V158">
        <f ca="1">Prams!C$5/(U158-Prams!C$6)</f>
        <v>147.70658154089159</v>
      </c>
      <c r="W158">
        <f t="shared" ca="1" si="17"/>
        <v>0.99801744284386207</v>
      </c>
      <c r="X158" t="str">
        <f t="shared" ca="1" si="18"/>
        <v>〇</v>
      </c>
    </row>
    <row r="159" spans="1:24" x14ac:dyDescent="0.4">
      <c r="A159" s="1" t="s">
        <v>1694</v>
      </c>
      <c r="B159" s="1">
        <v>128</v>
      </c>
      <c r="C159">
        <v>636.5</v>
      </c>
      <c r="D159">
        <v>601.5</v>
      </c>
      <c r="E159">
        <v>10.512</v>
      </c>
      <c r="F159" t="s">
        <v>1649</v>
      </c>
      <c r="G159" s="10" t="s">
        <v>439</v>
      </c>
      <c r="H159">
        <v>99</v>
      </c>
      <c r="I159" t="s">
        <v>1693</v>
      </c>
      <c r="J159">
        <f ca="1">VLOOKUP(G159,INDIRECT("球速変換!A$1:B$" &amp; Prams!$B$8),2,)</f>
        <v>146</v>
      </c>
      <c r="K159" t="str">
        <f ca="1">VLOOKUP(I159,INDIRECT("投手名変換!A$1:B$" &amp; Prams!$B$9),2,)</f>
        <v>DD003</v>
      </c>
      <c r="L159">
        <f t="shared" si="13"/>
        <v>29</v>
      </c>
      <c r="M159">
        <f ca="1">(B159-VLOOKUP(K159,INDIRECT("投手データ!B1:D"&amp;Prams!$B$1),3,FALSE)*2)</f>
        <v>34</v>
      </c>
      <c r="N159" t="str">
        <f ca="1">VLOOKUP(F159,INDIRECT("球種変換表!A$1:B$" &amp; Prams!$B$2),2,)</f>
        <v>ストレート</v>
      </c>
      <c r="O159">
        <f ca="1">VLOOKUP(N159,球種情報!A:B,2,FALSE)</f>
        <v>1</v>
      </c>
      <c r="P159">
        <f ca="1">VLOOKUP(K159,投手データ!B:AI,output!O159+6,FALSE)</f>
        <v>1</v>
      </c>
      <c r="R159">
        <f t="shared" ca="1" si="14"/>
        <v>6.8493150684931503E-3</v>
      </c>
      <c r="S159">
        <f t="shared" si="15"/>
        <v>0.48229166666666667</v>
      </c>
      <c r="T159">
        <f>Prams!B$5/(S159-Prams!B$6)</f>
        <v>146.50289302711349</v>
      </c>
      <c r="U159">
        <f t="shared" ca="1" si="16"/>
        <v>0.56562500000000004</v>
      </c>
      <c r="V159">
        <f ca="1">Prams!C$5/(U159-Prams!C$6)</f>
        <v>146.49132160417037</v>
      </c>
      <c r="W159">
        <f t="shared" ca="1" si="17"/>
        <v>1.0033652164669202</v>
      </c>
      <c r="X159" t="str">
        <f t="shared" ca="1" si="18"/>
        <v>〇</v>
      </c>
    </row>
    <row r="160" spans="1:24" x14ac:dyDescent="0.4">
      <c r="A160" s="1" t="s">
        <v>1697</v>
      </c>
      <c r="B160" s="1">
        <v>128</v>
      </c>
      <c r="C160">
        <v>636.5</v>
      </c>
      <c r="D160">
        <v>601.5</v>
      </c>
      <c r="E160">
        <v>10.512</v>
      </c>
      <c r="F160" t="s">
        <v>0</v>
      </c>
      <c r="G160" s="10" t="s">
        <v>1695</v>
      </c>
      <c r="H160">
        <v>99</v>
      </c>
      <c r="I160" t="s">
        <v>1696</v>
      </c>
      <c r="J160">
        <f ca="1">VLOOKUP(G160,INDIRECT("球速変換!A$1:B$" &amp; Prams!$B$8),2,)</f>
        <v>145</v>
      </c>
      <c r="K160" t="str">
        <f ca="1">VLOOKUP(I160,INDIRECT("投手名変換!A$1:B$" &amp; Prams!$B$9),2,)</f>
        <v>DD003</v>
      </c>
      <c r="L160">
        <f t="shared" si="13"/>
        <v>29</v>
      </c>
      <c r="M160">
        <f ca="1">(B160-VLOOKUP(K160,INDIRECT("投手データ!B1:D"&amp;Prams!$B$1),3,FALSE)*2)</f>
        <v>34</v>
      </c>
      <c r="N160" t="str">
        <f ca="1">VLOOKUP(F160,INDIRECT("球種変換表!A$1:B$" &amp; Prams!$B$2),2,)</f>
        <v>ストレート</v>
      </c>
      <c r="O160">
        <f ca="1">VLOOKUP(N160,球種情報!A:B,2,FALSE)</f>
        <v>1</v>
      </c>
      <c r="P160">
        <f ca="1">VLOOKUP(K160,投手データ!B:AI,output!O160+6,FALSE)</f>
        <v>1</v>
      </c>
      <c r="R160">
        <f t="shared" ca="1" si="14"/>
        <v>6.8965517241379309E-3</v>
      </c>
      <c r="S160">
        <f t="shared" si="15"/>
        <v>0.48229166666666667</v>
      </c>
      <c r="T160">
        <f>Prams!B$5/(S160-Prams!B$6)</f>
        <v>146.50289302711349</v>
      </c>
      <c r="U160">
        <f t="shared" ca="1" si="16"/>
        <v>0.56562500000000004</v>
      </c>
      <c r="V160">
        <f ca="1">Prams!C$5/(U160-Prams!C$6)</f>
        <v>146.49132160417037</v>
      </c>
      <c r="W160">
        <f t="shared" ca="1" si="17"/>
        <v>1.0102849765804853</v>
      </c>
      <c r="X160" t="str">
        <f t="shared" ca="1" si="18"/>
        <v>〇</v>
      </c>
    </row>
    <row r="161" spans="1:25" x14ac:dyDescent="0.4">
      <c r="A161" s="1" t="s">
        <v>1699</v>
      </c>
      <c r="B161" s="1">
        <v>100</v>
      </c>
      <c r="C161">
        <v>639.5</v>
      </c>
      <c r="D161">
        <v>601.5</v>
      </c>
      <c r="E161">
        <v>10.512</v>
      </c>
      <c r="F161" t="s">
        <v>1504</v>
      </c>
      <c r="G161" s="10" t="s">
        <v>1698</v>
      </c>
      <c r="H161">
        <v>74</v>
      </c>
      <c r="I161" t="s">
        <v>1681</v>
      </c>
      <c r="J161">
        <f ca="1">VLOOKUP(G161,INDIRECT("球速変換!A$1:B$" &amp; Prams!$B$8),2,)</f>
        <v>150</v>
      </c>
      <c r="K161" t="str">
        <f ca="1">VLOOKUP(I161,INDIRECT("投手名変換!A$1:B$" &amp; Prams!$B$9),2,)</f>
        <v>DD003</v>
      </c>
      <c r="L161">
        <f t="shared" si="13"/>
        <v>26</v>
      </c>
      <c r="M161">
        <f ca="1">(B161-VLOOKUP(K161,INDIRECT("投手データ!B1:D"&amp;Prams!$B$1),3,FALSE)*2)</f>
        <v>6</v>
      </c>
      <c r="N161" t="str">
        <f ca="1">VLOOKUP(F161,INDIRECT("球種変換表!A$1:B$" &amp; Prams!$B$2),2,)</f>
        <v>全力ストレート</v>
      </c>
      <c r="O161">
        <f ca="1">VLOOKUP(N161,球種情報!A:B,2,FALSE)</f>
        <v>2</v>
      </c>
      <c r="P161">
        <f ca="1">VLOOKUP(K161,投手データ!B:AI,output!O161+6,FALSE)</f>
        <v>1</v>
      </c>
      <c r="R161">
        <f t="shared" ca="1" si="14"/>
        <v>6.6666666666666671E-3</v>
      </c>
      <c r="S161">
        <f t="shared" si="15"/>
        <v>0.43229166666666669</v>
      </c>
      <c r="T161">
        <f>Prams!B$5/(S161-Prams!B$6)</f>
        <v>166.19458321198951</v>
      </c>
      <c r="U161">
        <f t="shared" ca="1" si="16"/>
        <v>9.8958333333333329E-2</v>
      </c>
      <c r="V161">
        <f ca="1">Prams!C$5/(U161-Prams!C$6)</f>
        <v>-1384.8721299234644</v>
      </c>
      <c r="W161">
        <f t="shared" ca="1" si="17"/>
        <v>-9.232480866156429</v>
      </c>
      <c r="X161" t="str">
        <f t="shared" ca="1" si="18"/>
        <v>×</v>
      </c>
      <c r="Y161" t="s">
        <v>1065</v>
      </c>
    </row>
    <row r="162" spans="1:25" x14ac:dyDescent="0.4">
      <c r="A162" s="1" t="s">
        <v>1700</v>
      </c>
      <c r="B162" s="1">
        <v>125</v>
      </c>
      <c r="C162">
        <v>641.45239000000004</v>
      </c>
      <c r="D162">
        <v>619.5</v>
      </c>
      <c r="E162">
        <v>10.55955</v>
      </c>
      <c r="F162" t="s">
        <v>1504</v>
      </c>
      <c r="G162" s="10" t="s">
        <v>1663</v>
      </c>
      <c r="H162">
        <v>98</v>
      </c>
      <c r="I162" t="s">
        <v>1686</v>
      </c>
      <c r="J162">
        <f ca="1">VLOOKUP(G162,INDIRECT("球速変換!A$1:B$" &amp; Prams!$B$8),2,)</f>
        <v>147</v>
      </c>
      <c r="K162" t="str">
        <f ca="1">VLOOKUP(I162,INDIRECT("投手名変換!A$1:B$" &amp; Prams!$B$9),2,)</f>
        <v>DD003</v>
      </c>
      <c r="L162">
        <f t="shared" si="13"/>
        <v>27</v>
      </c>
      <c r="M162">
        <f ca="1">(B162-VLOOKUP(K162,INDIRECT("投手データ!B1:D"&amp;Prams!$B$1),3,FALSE)*2)</f>
        <v>31</v>
      </c>
      <c r="N162" t="str">
        <f ca="1">VLOOKUP(F162,INDIRECT("球種変換表!A$1:B$" &amp; Prams!$B$2),2,)</f>
        <v>全力ストレート</v>
      </c>
      <c r="O162">
        <f ca="1">VLOOKUP(N162,球種情報!A:B,2,FALSE)</f>
        <v>2</v>
      </c>
      <c r="P162">
        <f ca="1">VLOOKUP(K162,投手データ!B:AI,output!O162+6,FALSE)</f>
        <v>1</v>
      </c>
      <c r="R162">
        <f t="shared" ca="1" si="14"/>
        <v>6.8027210884353739E-3</v>
      </c>
      <c r="S162">
        <f t="shared" si="15"/>
        <v>0.43645833333333334</v>
      </c>
      <c r="T162">
        <f>Prams!B$5/(S162-Prams!B$6)</f>
        <v>164.35366312944461</v>
      </c>
      <c r="U162">
        <f t="shared" ca="1" si="16"/>
        <v>0.50312500000000004</v>
      </c>
      <c r="V162">
        <f ca="1">Prams!C$5/(U162-Prams!C$6)</f>
        <v>171.95744384952366</v>
      </c>
      <c r="W162">
        <f t="shared" ca="1" si="17"/>
        <v>1.1697785295885963</v>
      </c>
      <c r="X162" t="str">
        <f t="shared" ca="1" si="18"/>
        <v>×</v>
      </c>
    </row>
    <row r="163" spans="1:25" x14ac:dyDescent="0.4">
      <c r="A163" s="1" t="s">
        <v>1701</v>
      </c>
      <c r="B163" s="1">
        <v>125</v>
      </c>
      <c r="C163">
        <v>641.5</v>
      </c>
      <c r="D163">
        <v>621.5</v>
      </c>
      <c r="E163">
        <v>10.512</v>
      </c>
      <c r="F163" t="s">
        <v>1504</v>
      </c>
      <c r="G163" s="10" t="s">
        <v>1594</v>
      </c>
      <c r="H163">
        <v>98</v>
      </c>
      <c r="I163" t="s">
        <v>1686</v>
      </c>
      <c r="J163">
        <f ca="1">VLOOKUP(G163,INDIRECT("球速変換!A$1:B$" &amp; Prams!$B$8),2,)</f>
        <v>147</v>
      </c>
      <c r="K163" t="str">
        <f ca="1">VLOOKUP(I163,INDIRECT("投手名変換!A$1:B$" &amp; Prams!$B$9),2,)</f>
        <v>DD003</v>
      </c>
      <c r="L163">
        <f t="shared" si="13"/>
        <v>27</v>
      </c>
      <c r="M163">
        <f ca="1">(B163-VLOOKUP(K163,INDIRECT("投手データ!B1:D"&amp;Prams!$B$1),3,FALSE)*2)</f>
        <v>31</v>
      </c>
      <c r="N163" t="str">
        <f ca="1">VLOOKUP(F163,INDIRECT("球種変換表!A$1:B$" &amp; Prams!$B$2),2,)</f>
        <v>全力ストレート</v>
      </c>
      <c r="O163">
        <f ca="1">VLOOKUP(N163,球種情報!A:B,2,FALSE)</f>
        <v>2</v>
      </c>
      <c r="P163">
        <f ca="1">VLOOKUP(K163,投手データ!B:AI,output!O163+6,FALSE)</f>
        <v>1</v>
      </c>
      <c r="R163">
        <f t="shared" ca="1" si="14"/>
        <v>6.8027210884353739E-3</v>
      </c>
      <c r="S163">
        <f t="shared" si="15"/>
        <v>0.43506944444444445</v>
      </c>
      <c r="T163">
        <f>Prams!B$5/(S163-Prams!B$6)</f>
        <v>164.96275487892558</v>
      </c>
      <c r="U163">
        <f t="shared" ca="1" si="16"/>
        <v>0.50173611111111116</v>
      </c>
      <c r="V163">
        <f ca="1">Prams!C$5/(U163-Prams!C$6)</f>
        <v>172.62431260616307</v>
      </c>
      <c r="W163">
        <f t="shared" ca="1" si="17"/>
        <v>1.174315051742606</v>
      </c>
      <c r="X163" t="str">
        <f t="shared" ca="1" si="18"/>
        <v>×</v>
      </c>
    </row>
    <row r="164" spans="1:25" x14ac:dyDescent="0.4">
      <c r="A164" s="1" t="s">
        <v>1702</v>
      </c>
      <c r="B164" s="1">
        <v>125</v>
      </c>
      <c r="C164">
        <v>641.95001000000002</v>
      </c>
      <c r="D164">
        <v>623.5</v>
      </c>
      <c r="E164">
        <v>10.062519999999999</v>
      </c>
      <c r="F164" t="s">
        <v>1504</v>
      </c>
      <c r="G164" s="10" t="s">
        <v>665</v>
      </c>
      <c r="H164">
        <v>98</v>
      </c>
      <c r="I164" t="s">
        <v>1686</v>
      </c>
      <c r="J164">
        <f ca="1">VLOOKUP(G164,INDIRECT("球速変換!A$1:B$" &amp; Prams!$B$8),2,)</f>
        <v>148</v>
      </c>
      <c r="K164" t="str">
        <f ca="1">VLOOKUP(I164,INDIRECT("投手名変換!A$1:B$" &amp; Prams!$B$9),2,)</f>
        <v>DD003</v>
      </c>
      <c r="L164">
        <f t="shared" si="13"/>
        <v>27</v>
      </c>
      <c r="M164">
        <f ca="1">(B164-VLOOKUP(K164,INDIRECT("投手データ!B1:D"&amp;Prams!$B$1),3,FALSE)*2)</f>
        <v>31</v>
      </c>
      <c r="N164" t="str">
        <f ca="1">VLOOKUP(F164,INDIRECT("球種変換表!A$1:B$" &amp; Prams!$B$2),2,)</f>
        <v>全力ストレート</v>
      </c>
      <c r="O164">
        <f ca="1">VLOOKUP(N164,球種情報!A:B,2,FALSE)</f>
        <v>2</v>
      </c>
      <c r="P164">
        <f ca="1">VLOOKUP(K164,投手データ!B:AI,output!O164+6,FALSE)</f>
        <v>1</v>
      </c>
      <c r="R164">
        <f t="shared" ca="1" si="14"/>
        <v>6.7567567567567571E-3</v>
      </c>
      <c r="S164">
        <f t="shared" si="15"/>
        <v>0.43368055555555551</v>
      </c>
      <c r="T164">
        <f>Prams!B$5/(S164-Prams!B$6)</f>
        <v>165.57637798790336</v>
      </c>
      <c r="U164">
        <f t="shared" ca="1" si="16"/>
        <v>0.50034722222222217</v>
      </c>
      <c r="V164">
        <f ca="1">Prams!C$5/(U164-Prams!C$6)</f>
        <v>173.29637387194484</v>
      </c>
      <c r="W164">
        <f t="shared" ca="1" si="17"/>
        <v>1.1709214450807084</v>
      </c>
      <c r="X164" t="str">
        <f t="shared" ca="1" si="18"/>
        <v>×</v>
      </c>
    </row>
    <row r="165" spans="1:25" x14ac:dyDescent="0.4">
      <c r="A165" s="1" t="s">
        <v>1703</v>
      </c>
      <c r="B165" s="1">
        <v>125</v>
      </c>
      <c r="C165">
        <v>641.95001000000002</v>
      </c>
      <c r="D165">
        <v>622.5</v>
      </c>
      <c r="E165">
        <v>10.062519999999999</v>
      </c>
      <c r="F165" t="s">
        <v>1504</v>
      </c>
      <c r="G165" s="10" t="s">
        <v>827</v>
      </c>
      <c r="H165">
        <v>98</v>
      </c>
      <c r="I165" t="s">
        <v>955</v>
      </c>
      <c r="J165">
        <f ca="1">VLOOKUP(G165,INDIRECT("球速変換!A$1:B$" &amp; Prams!$B$8),2,)</f>
        <v>148</v>
      </c>
      <c r="K165" t="str">
        <f ca="1">VLOOKUP(I165,INDIRECT("投手名変換!A$1:B$" &amp; Prams!$B$9),2,)</f>
        <v>DD003</v>
      </c>
      <c r="L165">
        <f t="shared" si="13"/>
        <v>27</v>
      </c>
      <c r="M165">
        <f ca="1">(B165-VLOOKUP(K165,INDIRECT("投手データ!B1:D"&amp;Prams!$B$1),3,FALSE)*2)</f>
        <v>31</v>
      </c>
      <c r="N165" t="str">
        <f ca="1">VLOOKUP(F165,INDIRECT("球種変換表!A$1:B$" &amp; Prams!$B$2),2,)</f>
        <v>全力ストレート</v>
      </c>
      <c r="O165">
        <f ca="1">VLOOKUP(N165,球種情報!A:B,2,FALSE)</f>
        <v>2</v>
      </c>
      <c r="P165">
        <f ca="1">VLOOKUP(K165,投手データ!B:AI,output!O165+6,FALSE)</f>
        <v>1</v>
      </c>
      <c r="R165">
        <f t="shared" ca="1" si="14"/>
        <v>6.7567567567567571E-3</v>
      </c>
      <c r="S165">
        <f t="shared" si="15"/>
        <v>0.43437500000000001</v>
      </c>
      <c r="T165">
        <f>Prams!B$5/(S165-Prams!B$6)</f>
        <v>165.26899685891868</v>
      </c>
      <c r="U165">
        <f t="shared" ca="1" si="16"/>
        <v>0.50104166666666672</v>
      </c>
      <c r="V165">
        <f ca="1">Prams!C$5/(U165-Prams!C$6)</f>
        <v>172.9596903923717</v>
      </c>
      <c r="W165">
        <f t="shared" ca="1" si="17"/>
        <v>1.1686465567052142</v>
      </c>
      <c r="X165" t="str">
        <f t="shared" ca="1" si="18"/>
        <v>×</v>
      </c>
    </row>
    <row r="166" spans="1:25" x14ac:dyDescent="0.4">
      <c r="A166" s="1" t="s">
        <v>1705</v>
      </c>
      <c r="B166" s="1">
        <v>125</v>
      </c>
      <c r="C166">
        <v>641.5</v>
      </c>
      <c r="D166">
        <v>621.5</v>
      </c>
      <c r="E166">
        <v>10.512</v>
      </c>
      <c r="F166" t="s">
        <v>1504</v>
      </c>
      <c r="G166" s="10" t="s">
        <v>1663</v>
      </c>
      <c r="H166">
        <v>98</v>
      </c>
      <c r="I166" t="s">
        <v>1704</v>
      </c>
      <c r="J166">
        <f ca="1">VLOOKUP(G166,INDIRECT("球速変換!A$1:B$" &amp; Prams!$B$8),2,)</f>
        <v>147</v>
      </c>
      <c r="K166" t="str">
        <f ca="1">VLOOKUP(I166,INDIRECT("投手名変換!A$1:B$" &amp; Prams!$B$9),2,)</f>
        <v>DD003</v>
      </c>
      <c r="L166">
        <f t="shared" si="13"/>
        <v>27</v>
      </c>
      <c r="M166">
        <f ca="1">(B166-VLOOKUP(K166,INDIRECT("投手データ!B1:D"&amp;Prams!$B$1),3,FALSE)*2)</f>
        <v>31</v>
      </c>
      <c r="N166" t="str">
        <f ca="1">VLOOKUP(F166,INDIRECT("球種変換表!A$1:B$" &amp; Prams!$B$2),2,)</f>
        <v>全力ストレート</v>
      </c>
      <c r="O166">
        <f ca="1">VLOOKUP(N166,球種情報!A:B,2,FALSE)</f>
        <v>2</v>
      </c>
      <c r="P166">
        <f ca="1">VLOOKUP(K166,投手データ!B:AI,output!O166+6,FALSE)</f>
        <v>1</v>
      </c>
      <c r="R166">
        <f t="shared" ca="1" si="14"/>
        <v>6.8027210884353739E-3</v>
      </c>
      <c r="S166">
        <f t="shared" si="15"/>
        <v>0.43506944444444445</v>
      </c>
      <c r="T166">
        <f>Prams!B$5/(S166-Prams!B$6)</f>
        <v>164.96275487892558</v>
      </c>
      <c r="U166">
        <f t="shared" ca="1" si="16"/>
        <v>0.50173611111111116</v>
      </c>
      <c r="V166">
        <f ca="1">Prams!C$5/(U166-Prams!C$6)</f>
        <v>172.62431260616307</v>
      </c>
      <c r="W166">
        <f t="shared" ca="1" si="17"/>
        <v>1.174315051742606</v>
      </c>
      <c r="X166" t="str">
        <f t="shared" ca="1" si="18"/>
        <v>×</v>
      </c>
    </row>
    <row r="167" spans="1:25" x14ac:dyDescent="0.4">
      <c r="A167" s="1" t="s">
        <v>1706</v>
      </c>
      <c r="B167" s="1">
        <v>125</v>
      </c>
      <c r="C167">
        <v>642</v>
      </c>
      <c r="D167">
        <v>624.5</v>
      </c>
      <c r="E167">
        <v>11.01146</v>
      </c>
      <c r="F167" t="s">
        <v>1504</v>
      </c>
      <c r="G167" s="10" t="s">
        <v>1584</v>
      </c>
      <c r="H167">
        <v>98</v>
      </c>
      <c r="I167" t="s">
        <v>1686</v>
      </c>
      <c r="J167">
        <f ca="1">VLOOKUP(G167,INDIRECT("球速変換!A$1:B$" &amp; Prams!$B$8),2,)</f>
        <v>148</v>
      </c>
      <c r="K167" t="str">
        <f ca="1">VLOOKUP(I167,INDIRECT("投手名変換!A$1:B$" &amp; Prams!$B$9),2,)</f>
        <v>DD003</v>
      </c>
      <c r="L167">
        <f t="shared" si="13"/>
        <v>27</v>
      </c>
      <c r="M167">
        <f ca="1">(B167-VLOOKUP(K167,INDIRECT("投手データ!B1:D"&amp;Prams!$B$1),3,FALSE)*2)</f>
        <v>31</v>
      </c>
      <c r="N167" t="str">
        <f ca="1">VLOOKUP(F167,INDIRECT("球種変換表!A$1:B$" &amp; Prams!$B$2),2,)</f>
        <v>全力ストレート</v>
      </c>
      <c r="O167">
        <f ca="1">VLOOKUP(N167,球種情報!A:B,2,FALSE)</f>
        <v>2</v>
      </c>
      <c r="P167">
        <f ca="1">VLOOKUP(K167,投手データ!B:AI,output!O167+6,FALSE)</f>
        <v>1</v>
      </c>
      <c r="R167">
        <f t="shared" ca="1" si="14"/>
        <v>6.7567567567567571E-3</v>
      </c>
      <c r="S167">
        <f t="shared" si="15"/>
        <v>0.43298611111111113</v>
      </c>
      <c r="T167">
        <f>Prams!B$5/(S167-Prams!B$6)</f>
        <v>165.88490463377732</v>
      </c>
      <c r="U167">
        <f t="shared" ca="1" si="16"/>
        <v>0.49965277777777778</v>
      </c>
      <c r="V167">
        <f ca="1">Prams!C$5/(U167-Prams!C$6)</f>
        <v>173.63437068474556</v>
      </c>
      <c r="W167">
        <f t="shared" ca="1" si="17"/>
        <v>1.173205207329362</v>
      </c>
      <c r="X167" t="str">
        <f t="shared" ca="1" si="18"/>
        <v>×</v>
      </c>
    </row>
    <row r="168" spans="1:25" x14ac:dyDescent="0.4">
      <c r="A168" s="1" t="s">
        <v>1708</v>
      </c>
      <c r="B168" s="1">
        <v>125</v>
      </c>
      <c r="C168">
        <v>641.5</v>
      </c>
      <c r="D168">
        <v>619.5</v>
      </c>
      <c r="E168">
        <v>10.512</v>
      </c>
      <c r="F168" t="s">
        <v>1504</v>
      </c>
      <c r="G168" s="10" t="s">
        <v>1587</v>
      </c>
      <c r="H168">
        <v>98</v>
      </c>
      <c r="I168" t="s">
        <v>1707</v>
      </c>
      <c r="J168">
        <f ca="1">VLOOKUP(G168,INDIRECT("球速変換!A$1:B$" &amp; Prams!$B$8),2,)</f>
        <v>147</v>
      </c>
      <c r="K168" t="str">
        <f ca="1">VLOOKUP(I168,INDIRECT("投手名変換!A$1:B$" &amp; Prams!$B$9),2,)</f>
        <v>DD003</v>
      </c>
      <c r="L168">
        <f t="shared" si="13"/>
        <v>27</v>
      </c>
      <c r="M168">
        <f ca="1">(B168-VLOOKUP(K168,INDIRECT("投手データ!B1:D"&amp;Prams!$B$1),3,FALSE)*2)</f>
        <v>31</v>
      </c>
      <c r="N168" t="str">
        <f ca="1">VLOOKUP(F168,INDIRECT("球種変換表!A$1:B$" &amp; Prams!$B$2),2,)</f>
        <v>全力ストレート</v>
      </c>
      <c r="O168">
        <f ca="1">VLOOKUP(N168,球種情報!A:B,2,FALSE)</f>
        <v>2</v>
      </c>
      <c r="P168">
        <f ca="1">VLOOKUP(K168,投手データ!B:AI,output!O168+6,FALSE)</f>
        <v>1</v>
      </c>
      <c r="R168">
        <f t="shared" ca="1" si="14"/>
        <v>6.8027210884353739E-3</v>
      </c>
      <c r="S168">
        <f t="shared" si="15"/>
        <v>0.43645833333333334</v>
      </c>
      <c r="T168">
        <f>Prams!B$5/(S168-Prams!B$6)</f>
        <v>164.35366312944461</v>
      </c>
      <c r="U168">
        <f t="shared" ca="1" si="16"/>
        <v>0.50312500000000004</v>
      </c>
      <c r="V168">
        <f ca="1">Prams!C$5/(U168-Prams!C$6)</f>
        <v>171.95744384952366</v>
      </c>
      <c r="W168">
        <f t="shared" ca="1" si="17"/>
        <v>1.1697785295885963</v>
      </c>
      <c r="X168" t="str">
        <f t="shared" ca="1" si="18"/>
        <v>×</v>
      </c>
    </row>
    <row r="169" spans="1:25" x14ac:dyDescent="0.4">
      <c r="A169" s="1" t="s">
        <v>1710</v>
      </c>
      <c r="B169" s="1">
        <v>124</v>
      </c>
      <c r="C169">
        <v>638.5</v>
      </c>
      <c r="D169">
        <v>600.5</v>
      </c>
      <c r="E169">
        <v>10.512</v>
      </c>
      <c r="F169" t="s">
        <v>1504</v>
      </c>
      <c r="G169" s="10" t="s">
        <v>459</v>
      </c>
      <c r="H169">
        <v>98</v>
      </c>
      <c r="I169" t="s">
        <v>1709</v>
      </c>
      <c r="J169">
        <f ca="1">VLOOKUP(G169,INDIRECT("球速変換!A$1:B$" &amp; Prams!$B$8),2,)</f>
        <v>149</v>
      </c>
      <c r="K169" t="str">
        <f ca="1">VLOOKUP(I169,INDIRECT("投手名変換!A$1:B$" &amp; Prams!$B$9),2,)</f>
        <v>DD003</v>
      </c>
      <c r="L169">
        <f t="shared" si="13"/>
        <v>26</v>
      </c>
      <c r="M169">
        <f ca="1">(B169-VLOOKUP(K169,INDIRECT("投手データ!B1:D"&amp;Prams!$B$1),3,FALSE)*2)</f>
        <v>30</v>
      </c>
      <c r="N169" t="str">
        <f ca="1">VLOOKUP(F169,INDIRECT("球種変換表!A$1:B$" &amp; Prams!$B$2),2,)</f>
        <v>全力ストレート</v>
      </c>
      <c r="O169">
        <f ca="1">VLOOKUP(N169,球種情報!A:B,2,FALSE)</f>
        <v>2</v>
      </c>
      <c r="P169">
        <f ca="1">VLOOKUP(K169,投手データ!B:AI,output!O169+6,FALSE)</f>
        <v>1</v>
      </c>
      <c r="R169">
        <f t="shared" ca="1" si="14"/>
        <v>6.7114093959731542E-3</v>
      </c>
      <c r="S169">
        <f t="shared" si="15"/>
        <v>0.43298611111111113</v>
      </c>
      <c r="T169">
        <f>Prams!B$5/(S169-Prams!B$6)</f>
        <v>165.88490463377732</v>
      </c>
      <c r="U169">
        <f t="shared" ca="1" si="16"/>
        <v>0.49965277777777778</v>
      </c>
      <c r="V169">
        <f ca="1">Prams!C$5/(U169-Prams!C$6)</f>
        <v>173.63437068474556</v>
      </c>
      <c r="W169">
        <f t="shared" ca="1" si="17"/>
        <v>1.1653313468774871</v>
      </c>
      <c r="X169" t="str">
        <f t="shared" ca="1" si="18"/>
        <v>×</v>
      </c>
    </row>
    <row r="170" spans="1:25" x14ac:dyDescent="0.4">
      <c r="A170" s="1" t="s">
        <v>1712</v>
      </c>
      <c r="B170" s="1">
        <v>125</v>
      </c>
      <c r="C170">
        <v>641</v>
      </c>
      <c r="D170">
        <v>618</v>
      </c>
      <c r="E170">
        <v>11.0001</v>
      </c>
      <c r="F170" t="s">
        <v>1504</v>
      </c>
      <c r="G170" s="10" t="s">
        <v>1608</v>
      </c>
      <c r="H170">
        <v>98</v>
      </c>
      <c r="I170" t="s">
        <v>1711</v>
      </c>
      <c r="J170">
        <f ca="1">VLOOKUP(G170,INDIRECT("球速変換!A$1:B$" &amp; Prams!$B$8),2,)</f>
        <v>146</v>
      </c>
      <c r="K170" t="str">
        <f ca="1">VLOOKUP(I170,INDIRECT("投手名変換!A$1:B$" &amp; Prams!$B$9),2,)</f>
        <v>DD003</v>
      </c>
      <c r="L170">
        <f t="shared" ref="L170:L233" si="19">B170-H170</f>
        <v>27</v>
      </c>
      <c r="M170">
        <f ca="1">(B170-VLOOKUP(K170,INDIRECT("投手データ!B1:D"&amp;Prams!$B$1),3,FALSE)*2)</f>
        <v>31</v>
      </c>
      <c r="N170" t="str">
        <f ca="1">VLOOKUP(F170,INDIRECT("球種変換表!A$1:B$" &amp; Prams!$B$2),2,)</f>
        <v>全力ストレート</v>
      </c>
      <c r="O170">
        <f ca="1">VLOOKUP(N170,球種情報!A:B,2,FALSE)</f>
        <v>2</v>
      </c>
      <c r="P170">
        <f ca="1">VLOOKUP(K170,投手データ!B:AI,output!O170+6,FALSE)</f>
        <v>1</v>
      </c>
      <c r="R170">
        <f t="shared" ref="R170:R233" ca="1" si="20">1/J170</f>
        <v>6.8493150684931503E-3</v>
      </c>
      <c r="S170">
        <f t="shared" ref="S170:S233" si="21">(L170-(D170-600)/24)*2/120</f>
        <v>0.4375</v>
      </c>
      <c r="T170">
        <f>Prams!B$5/(S170-Prams!B$6)</f>
        <v>163.89978791092258</v>
      </c>
      <c r="U170">
        <f t="shared" ref="U170:U233" ca="1" si="22">(M170-(D170-600)/24)*2/120</f>
        <v>0.50416666666666665</v>
      </c>
      <c r="V170">
        <f ca="1">Prams!C$5/(U170-Prams!C$6)</f>
        <v>171.4606637699917</v>
      </c>
      <c r="W170">
        <f t="shared" ref="W170:W233" ca="1" si="23">V170/J170</f>
        <v>1.1743881080136418</v>
      </c>
      <c r="X170" t="str">
        <f t="shared" ca="1" si="18"/>
        <v>×</v>
      </c>
    </row>
    <row r="171" spans="1:25" x14ac:dyDescent="0.4">
      <c r="A171" s="1" t="s">
        <v>1714</v>
      </c>
      <c r="B171" s="1">
        <v>132</v>
      </c>
      <c r="C171">
        <v>651.5</v>
      </c>
      <c r="D171">
        <v>615.5</v>
      </c>
      <c r="E171">
        <v>11.510960000000001</v>
      </c>
      <c r="F171" t="s">
        <v>15</v>
      </c>
      <c r="G171" s="10" t="s">
        <v>1493</v>
      </c>
      <c r="H171">
        <v>101</v>
      </c>
      <c r="I171" t="s">
        <v>1713</v>
      </c>
      <c r="J171">
        <f ca="1">VLOOKUP(G171,INDIRECT("球速変換!A$1:B$" &amp; Prams!$B$8),2,)</f>
        <v>142</v>
      </c>
      <c r="K171" t="str">
        <f ca="1">VLOOKUP(I171,INDIRECT("投手名変換!A$1:B$" &amp; Prams!$B$9),2,)</f>
        <v>DD003</v>
      </c>
      <c r="L171">
        <f t="shared" si="19"/>
        <v>31</v>
      </c>
      <c r="M171">
        <f ca="1">(B171-VLOOKUP(K171,INDIRECT("投手データ!B1:D"&amp;Prams!$B$1),3,FALSE)*2)</f>
        <v>38</v>
      </c>
      <c r="N171" t="str">
        <f ca="1">VLOOKUP(F171,INDIRECT("球種変換表!A$1:B$" &amp; Prams!$B$2),2,)</f>
        <v>カットボール</v>
      </c>
      <c r="O171">
        <f ca="1">VLOOKUP(N171,球種情報!A:B,2,FALSE)</f>
        <v>8</v>
      </c>
      <c r="P171">
        <f ca="1">VLOOKUP(K171,投手データ!B:AI,output!O171+6,FALSE)</f>
        <v>2</v>
      </c>
      <c r="R171">
        <f t="shared" ca="1" si="20"/>
        <v>7.0422535211267607E-3</v>
      </c>
      <c r="S171">
        <f t="shared" si="21"/>
        <v>0.50590277777777781</v>
      </c>
      <c r="T171">
        <f>Prams!B$5/(S171-Prams!B$6)</f>
        <v>138.7401584620084</v>
      </c>
      <c r="U171">
        <f t="shared" ca="1" si="22"/>
        <v>0.6225694444444444</v>
      </c>
      <c r="V171">
        <f ca="1">Prams!C$5/(U171-Prams!C$6)</f>
        <v>129.07503958150892</v>
      </c>
      <c r="W171">
        <f t="shared" ca="1" si="23"/>
        <v>0.90897915198245716</v>
      </c>
      <c r="X171" t="str">
        <f t="shared" ca="1" si="18"/>
        <v>×</v>
      </c>
    </row>
    <row r="172" spans="1:25" x14ac:dyDescent="0.4">
      <c r="A172" s="1" t="s">
        <v>1715</v>
      </c>
      <c r="B172" s="1">
        <v>132</v>
      </c>
      <c r="C172">
        <v>641.95001000000002</v>
      </c>
      <c r="D172">
        <v>605.5</v>
      </c>
      <c r="E172">
        <v>10.062519999999999</v>
      </c>
      <c r="F172" t="s">
        <v>956</v>
      </c>
      <c r="G172" s="10" t="s">
        <v>1498</v>
      </c>
      <c r="H172">
        <v>101</v>
      </c>
      <c r="I172" t="s">
        <v>1713</v>
      </c>
      <c r="J172">
        <f ca="1">VLOOKUP(G172,INDIRECT("球速変換!A$1:B$" &amp; Prams!$B$8),2,)</f>
        <v>140</v>
      </c>
      <c r="K172" t="str">
        <f ca="1">VLOOKUP(I172,INDIRECT("投手名変換!A$1:B$" &amp; Prams!$B$9),2,)</f>
        <v>DD003</v>
      </c>
      <c r="L172">
        <f t="shared" si="19"/>
        <v>31</v>
      </c>
      <c r="M172">
        <f ca="1">(B172-VLOOKUP(K172,INDIRECT("投手データ!B1:D"&amp;Prams!$B$1),3,FALSE)*2)</f>
        <v>38</v>
      </c>
      <c r="N172" t="str">
        <f ca="1">VLOOKUP(F172,INDIRECT("球種変換表!A$1:B$" &amp; Prams!$B$2),2,)</f>
        <v>カットボール</v>
      </c>
      <c r="O172">
        <f ca="1">VLOOKUP(N172,球種情報!A:B,2,FALSE)</f>
        <v>8</v>
      </c>
      <c r="P172">
        <f ca="1">VLOOKUP(K172,投手データ!B:AI,output!O172+6,FALSE)</f>
        <v>2</v>
      </c>
      <c r="R172">
        <f t="shared" ca="1" si="20"/>
        <v>7.1428571428571426E-3</v>
      </c>
      <c r="S172">
        <f t="shared" si="21"/>
        <v>0.51284722222222223</v>
      </c>
      <c r="T172">
        <f>Prams!B$5/(S172-Prams!B$6)</f>
        <v>136.61115782883309</v>
      </c>
      <c r="U172">
        <f t="shared" ca="1" si="22"/>
        <v>0.62951388888888893</v>
      </c>
      <c r="V172">
        <f ca="1">Prams!C$5/(U172-Prams!C$6)</f>
        <v>127.23036203259608</v>
      </c>
      <c r="W172">
        <f t="shared" ca="1" si="23"/>
        <v>0.90878830023282908</v>
      </c>
      <c r="X172" t="str">
        <f t="shared" ca="1" si="18"/>
        <v>×</v>
      </c>
    </row>
    <row r="173" spans="1:25" x14ac:dyDescent="0.4">
      <c r="A173" s="1" t="s">
        <v>1716</v>
      </c>
      <c r="B173" s="1">
        <v>132</v>
      </c>
      <c r="C173">
        <v>646.5</v>
      </c>
      <c r="D173">
        <v>604.5</v>
      </c>
      <c r="E173">
        <v>10.512</v>
      </c>
      <c r="F173" t="s">
        <v>15</v>
      </c>
      <c r="G173" s="10" t="s">
        <v>1498</v>
      </c>
      <c r="H173">
        <v>101</v>
      </c>
      <c r="I173" t="s">
        <v>1686</v>
      </c>
      <c r="J173">
        <f ca="1">VLOOKUP(G173,INDIRECT("球速変換!A$1:B$" &amp; Prams!$B$8),2,)</f>
        <v>140</v>
      </c>
      <c r="K173" t="str">
        <f ca="1">VLOOKUP(I173,INDIRECT("投手名変換!A$1:B$" &amp; Prams!$B$9),2,)</f>
        <v>DD003</v>
      </c>
      <c r="L173">
        <f t="shared" si="19"/>
        <v>31</v>
      </c>
      <c r="M173">
        <f ca="1">(B173-VLOOKUP(K173,INDIRECT("投手データ!B1:D"&amp;Prams!$B$1),3,FALSE)*2)</f>
        <v>38</v>
      </c>
      <c r="N173" t="str">
        <f ca="1">VLOOKUP(F173,INDIRECT("球種変換表!A$1:B$" &amp; Prams!$B$2),2,)</f>
        <v>カットボール</v>
      </c>
      <c r="O173">
        <f ca="1">VLOOKUP(N173,球種情報!A:B,2,FALSE)</f>
        <v>8</v>
      </c>
      <c r="P173">
        <f ca="1">VLOOKUP(K173,投手データ!B:AI,output!O173+6,FALSE)</f>
        <v>2</v>
      </c>
      <c r="R173">
        <f t="shared" ca="1" si="20"/>
        <v>7.1428571428571426E-3</v>
      </c>
      <c r="S173">
        <f t="shared" si="21"/>
        <v>0.51354166666666667</v>
      </c>
      <c r="T173">
        <f>Prams!B$5/(S173-Prams!B$6)</f>
        <v>136.40184596149956</v>
      </c>
      <c r="U173">
        <f t="shared" ca="1" si="22"/>
        <v>0.63020833333333337</v>
      </c>
      <c r="V173">
        <f ca="1">Prams!C$5/(U173-Prams!C$6)</f>
        <v>127.04879009470312</v>
      </c>
      <c r="W173">
        <f t="shared" ca="1" si="23"/>
        <v>0.90749135781930801</v>
      </c>
      <c r="X173" t="str">
        <f t="shared" ca="1" si="18"/>
        <v>×</v>
      </c>
    </row>
    <row r="174" spans="1:25" x14ac:dyDescent="0.4">
      <c r="A174" s="1" t="s">
        <v>1717</v>
      </c>
      <c r="B174" s="1">
        <v>132</v>
      </c>
      <c r="C174">
        <v>646</v>
      </c>
      <c r="D174">
        <v>613.5</v>
      </c>
      <c r="E174">
        <v>11.01146</v>
      </c>
      <c r="F174" t="s">
        <v>15</v>
      </c>
      <c r="G174" s="10" t="s">
        <v>1493</v>
      </c>
      <c r="H174">
        <v>101</v>
      </c>
      <c r="I174" t="s">
        <v>1686</v>
      </c>
      <c r="J174">
        <f ca="1">VLOOKUP(G174,INDIRECT("球速変換!A$1:B$" &amp; Prams!$B$8),2,)</f>
        <v>142</v>
      </c>
      <c r="K174" t="str">
        <f ca="1">VLOOKUP(I174,INDIRECT("投手名変換!A$1:B$" &amp; Prams!$B$9),2,)</f>
        <v>DD003</v>
      </c>
      <c r="L174">
        <f t="shared" si="19"/>
        <v>31</v>
      </c>
      <c r="M174">
        <f ca="1">(B174-VLOOKUP(K174,INDIRECT("投手データ!B1:D"&amp;Prams!$B$1),3,FALSE)*2)</f>
        <v>38</v>
      </c>
      <c r="N174" t="str">
        <f ca="1">VLOOKUP(F174,INDIRECT("球種変換表!A$1:B$" &amp; Prams!$B$2),2,)</f>
        <v>カットボール</v>
      </c>
      <c r="O174">
        <f ca="1">VLOOKUP(N174,球種情報!A:B,2,FALSE)</f>
        <v>8</v>
      </c>
      <c r="P174">
        <f ca="1">VLOOKUP(K174,投手データ!B:AI,output!O174+6,FALSE)</f>
        <v>2</v>
      </c>
      <c r="R174">
        <f t="shared" ca="1" si="20"/>
        <v>7.0422535211267607E-3</v>
      </c>
      <c r="S174">
        <f t="shared" si="21"/>
        <v>0.5072916666666667</v>
      </c>
      <c r="T174">
        <f>Prams!B$5/(S174-Prams!B$6)</f>
        <v>138.30906616454445</v>
      </c>
      <c r="U174">
        <f t="shared" ca="1" si="22"/>
        <v>0.62395833333333328</v>
      </c>
      <c r="V174">
        <f ca="1">Prams!C$5/(U174-Prams!C$6)</f>
        <v>128.70183717016812</v>
      </c>
      <c r="W174">
        <f t="shared" ca="1" si="23"/>
        <v>0.90635096598709941</v>
      </c>
      <c r="X174" t="str">
        <f t="shared" ca="1" si="18"/>
        <v>×</v>
      </c>
    </row>
    <row r="175" spans="1:25" x14ac:dyDescent="0.4">
      <c r="A175" s="1" t="s">
        <v>1718</v>
      </c>
      <c r="B175" s="1">
        <v>132</v>
      </c>
      <c r="C175">
        <v>644.5</v>
      </c>
      <c r="D175">
        <v>606</v>
      </c>
      <c r="E175">
        <v>10.547610000000001</v>
      </c>
      <c r="F175" t="s">
        <v>15</v>
      </c>
      <c r="G175" s="10" t="s">
        <v>1498</v>
      </c>
      <c r="H175">
        <v>101</v>
      </c>
      <c r="I175" t="s">
        <v>1713</v>
      </c>
      <c r="J175">
        <f ca="1">VLOOKUP(G175,INDIRECT("球速変換!A$1:B$" &amp; Prams!$B$8),2,)</f>
        <v>140</v>
      </c>
      <c r="K175" t="str">
        <f ca="1">VLOOKUP(I175,INDIRECT("投手名変換!A$1:B$" &amp; Prams!$B$9),2,)</f>
        <v>DD003</v>
      </c>
      <c r="L175">
        <f t="shared" si="19"/>
        <v>31</v>
      </c>
      <c r="M175">
        <f ca="1">(B175-VLOOKUP(K175,INDIRECT("投手データ!B1:D"&amp;Prams!$B$1),3,FALSE)*2)</f>
        <v>38</v>
      </c>
      <c r="N175" t="str">
        <f ca="1">VLOOKUP(F175,INDIRECT("球種変換表!A$1:B$" &amp; Prams!$B$2),2,)</f>
        <v>カットボール</v>
      </c>
      <c r="O175">
        <f ca="1">VLOOKUP(N175,球種情報!A:B,2,FALSE)</f>
        <v>8</v>
      </c>
      <c r="P175">
        <f ca="1">VLOOKUP(K175,投手データ!B:AI,output!O175+6,FALSE)</f>
        <v>2</v>
      </c>
      <c r="R175">
        <f t="shared" ca="1" si="20"/>
        <v>7.1428571428571426E-3</v>
      </c>
      <c r="S175">
        <f t="shared" si="21"/>
        <v>0.51249999999999996</v>
      </c>
      <c r="T175">
        <f>Prams!B$5/(S175-Prams!B$6)</f>
        <v>136.71605484298985</v>
      </c>
      <c r="U175">
        <f t="shared" ca="1" si="22"/>
        <v>0.62916666666666665</v>
      </c>
      <c r="V175">
        <f ca="1">Prams!C$5/(U175-Prams!C$6)</f>
        <v>127.32134276103523</v>
      </c>
      <c r="W175">
        <f t="shared" ca="1" si="23"/>
        <v>0.90943816257882304</v>
      </c>
      <c r="X175" t="str">
        <f t="shared" ca="1" si="18"/>
        <v>×</v>
      </c>
    </row>
    <row r="176" spans="1:25" x14ac:dyDescent="0.4">
      <c r="A176" s="1" t="s">
        <v>1719</v>
      </c>
      <c r="B176" s="1">
        <v>132</v>
      </c>
      <c r="C176">
        <v>652.54760999999996</v>
      </c>
      <c r="D176">
        <v>610.5</v>
      </c>
      <c r="E176">
        <v>10.55958</v>
      </c>
      <c r="F176" t="s">
        <v>15</v>
      </c>
      <c r="G176" s="10" t="s">
        <v>405</v>
      </c>
      <c r="H176">
        <v>101</v>
      </c>
      <c r="I176" t="s">
        <v>1681</v>
      </c>
      <c r="J176">
        <f ca="1">VLOOKUP(G176,INDIRECT("球速変換!A$1:B$" &amp; Prams!$B$8),2,)</f>
        <v>141</v>
      </c>
      <c r="K176" t="str">
        <f ca="1">VLOOKUP(I176,INDIRECT("投手名変換!A$1:B$" &amp; Prams!$B$9),2,)</f>
        <v>DD003</v>
      </c>
      <c r="L176">
        <f t="shared" si="19"/>
        <v>31</v>
      </c>
      <c r="M176">
        <f ca="1">(B176-VLOOKUP(K176,INDIRECT("投手データ!B1:D"&amp;Prams!$B$1),3,FALSE)*2)</f>
        <v>38</v>
      </c>
      <c r="N176" t="str">
        <f ca="1">VLOOKUP(F176,INDIRECT("球種変換表!A$1:B$" &amp; Prams!$B$2),2,)</f>
        <v>カットボール</v>
      </c>
      <c r="O176">
        <f ca="1">VLOOKUP(N176,球種情報!A:B,2,FALSE)</f>
        <v>8</v>
      </c>
      <c r="P176">
        <f ca="1">VLOOKUP(K176,投手データ!B:AI,output!O176+6,FALSE)</f>
        <v>2</v>
      </c>
      <c r="R176">
        <f t="shared" ca="1" si="20"/>
        <v>7.0921985815602835E-3</v>
      </c>
      <c r="S176">
        <f t="shared" si="21"/>
        <v>0.50937500000000002</v>
      </c>
      <c r="T176">
        <f>Prams!B$5/(S176-Prams!B$6)</f>
        <v>137.66742748984024</v>
      </c>
      <c r="U176">
        <f t="shared" ca="1" si="22"/>
        <v>0.62604166666666672</v>
      </c>
      <c r="V176">
        <f ca="1">Prams!C$5/(U176-Prams!C$6)</f>
        <v>128.14606256369507</v>
      </c>
      <c r="W176">
        <f t="shared" ca="1" si="23"/>
        <v>0.90883732314677357</v>
      </c>
      <c r="X176" t="str">
        <f t="shared" ca="1" si="18"/>
        <v>×</v>
      </c>
    </row>
    <row r="177" spans="1:25" x14ac:dyDescent="0.4">
      <c r="A177" s="1" t="s">
        <v>1720</v>
      </c>
      <c r="B177" s="1">
        <v>132</v>
      </c>
      <c r="C177">
        <v>641</v>
      </c>
      <c r="D177">
        <v>601</v>
      </c>
      <c r="E177">
        <v>10.04998</v>
      </c>
      <c r="F177" t="s">
        <v>15</v>
      </c>
      <c r="G177" s="10" t="s">
        <v>1500</v>
      </c>
      <c r="H177">
        <v>101</v>
      </c>
      <c r="I177" t="s">
        <v>1681</v>
      </c>
      <c r="J177">
        <f ca="1">VLOOKUP(G177,INDIRECT("球速変換!A$1:B$" &amp; Prams!$B$8),2,)</f>
        <v>139</v>
      </c>
      <c r="K177" t="str">
        <f ca="1">VLOOKUP(I177,INDIRECT("投手名変換!A$1:B$" &amp; Prams!$B$9),2,)</f>
        <v>DD003</v>
      </c>
      <c r="L177">
        <f t="shared" si="19"/>
        <v>31</v>
      </c>
      <c r="M177">
        <f ca="1">(B177-VLOOKUP(K177,INDIRECT("投手データ!B1:D"&amp;Prams!$B$1),3,FALSE)*2)</f>
        <v>38</v>
      </c>
      <c r="N177" t="str">
        <f ca="1">VLOOKUP(F177,INDIRECT("球種変換表!A$1:B$" &amp; Prams!$B$2),2,)</f>
        <v>カットボール</v>
      </c>
      <c r="O177">
        <f ca="1">VLOOKUP(N177,球種情報!A:B,2,FALSE)</f>
        <v>8</v>
      </c>
      <c r="P177">
        <f ca="1">VLOOKUP(K177,投手データ!B:AI,output!O177+6,FALSE)</f>
        <v>2</v>
      </c>
      <c r="R177">
        <f t="shared" ca="1" si="20"/>
        <v>7.1942446043165471E-3</v>
      </c>
      <c r="S177">
        <f t="shared" si="21"/>
        <v>0.51597222222222217</v>
      </c>
      <c r="T177">
        <f>Prams!B$5/(S177-Prams!B$6)</f>
        <v>135.67427853842312</v>
      </c>
      <c r="U177">
        <f t="shared" ca="1" si="22"/>
        <v>0.63263888888888897</v>
      </c>
      <c r="V177">
        <f ca="1">Prams!C$5/(U177-Prams!C$6)</f>
        <v>126.41734922239766</v>
      </c>
      <c r="W177">
        <f t="shared" ca="1" si="23"/>
        <v>0.90947733253523499</v>
      </c>
      <c r="X177" t="str">
        <f t="shared" ca="1" si="18"/>
        <v>×</v>
      </c>
    </row>
    <row r="178" spans="1:25" x14ac:dyDescent="0.4">
      <c r="A178" s="1" t="s">
        <v>1721</v>
      </c>
      <c r="B178" s="1">
        <v>132</v>
      </c>
      <c r="C178">
        <v>640.5</v>
      </c>
      <c r="D178">
        <v>606</v>
      </c>
      <c r="E178">
        <v>10.547610000000001</v>
      </c>
      <c r="F178" t="s">
        <v>15</v>
      </c>
      <c r="G178" s="10" t="s">
        <v>1498</v>
      </c>
      <c r="H178">
        <v>101</v>
      </c>
      <c r="I178" t="s">
        <v>1686</v>
      </c>
      <c r="J178">
        <f ca="1">VLOOKUP(G178,INDIRECT("球速変換!A$1:B$" &amp; Prams!$B$8),2,)</f>
        <v>140</v>
      </c>
      <c r="K178" t="str">
        <f ca="1">VLOOKUP(I178,INDIRECT("投手名変換!A$1:B$" &amp; Prams!$B$9),2,)</f>
        <v>DD003</v>
      </c>
      <c r="L178">
        <f t="shared" si="19"/>
        <v>31</v>
      </c>
      <c r="M178">
        <f ca="1">(B178-VLOOKUP(K178,INDIRECT("投手データ!B1:D"&amp;Prams!$B$1),3,FALSE)*2)</f>
        <v>38</v>
      </c>
      <c r="N178" t="str">
        <f ca="1">VLOOKUP(F178,INDIRECT("球種変換表!A$1:B$" &amp; Prams!$B$2),2,)</f>
        <v>カットボール</v>
      </c>
      <c r="O178">
        <f ca="1">VLOOKUP(N178,球種情報!A:B,2,FALSE)</f>
        <v>8</v>
      </c>
      <c r="P178">
        <f ca="1">VLOOKUP(K178,投手データ!B:AI,output!O178+6,FALSE)</f>
        <v>2</v>
      </c>
      <c r="R178">
        <f t="shared" ca="1" si="20"/>
        <v>7.1428571428571426E-3</v>
      </c>
      <c r="S178">
        <f t="shared" si="21"/>
        <v>0.51249999999999996</v>
      </c>
      <c r="T178">
        <f>Prams!B$5/(S178-Prams!B$6)</f>
        <v>136.71605484298985</v>
      </c>
      <c r="U178">
        <f t="shared" ca="1" si="22"/>
        <v>0.62916666666666665</v>
      </c>
      <c r="V178">
        <f ca="1">Prams!C$5/(U178-Prams!C$6)</f>
        <v>127.32134276103523</v>
      </c>
      <c r="W178">
        <f t="shared" ca="1" si="23"/>
        <v>0.90943816257882304</v>
      </c>
      <c r="X178" t="str">
        <f t="shared" ca="1" si="18"/>
        <v>×</v>
      </c>
    </row>
    <row r="179" spans="1:25" x14ac:dyDescent="0.4">
      <c r="A179" s="1" t="s">
        <v>1722</v>
      </c>
      <c r="B179" s="1">
        <v>132</v>
      </c>
      <c r="C179">
        <v>640.47619999999995</v>
      </c>
      <c r="D179">
        <v>609</v>
      </c>
      <c r="E179">
        <v>10.523899999999999</v>
      </c>
      <c r="F179" t="s">
        <v>15</v>
      </c>
      <c r="G179" s="10" t="s">
        <v>957</v>
      </c>
      <c r="H179">
        <v>101</v>
      </c>
      <c r="I179" t="s">
        <v>1686</v>
      </c>
      <c r="J179">
        <f ca="1">VLOOKUP(G179,INDIRECT("球速変換!A$1:B$" &amp; Prams!$B$8),2,)</f>
        <v>141</v>
      </c>
      <c r="K179" t="str">
        <f ca="1">VLOOKUP(I179,INDIRECT("投手名変換!A$1:B$" &amp; Prams!$B$9),2,)</f>
        <v>DD003</v>
      </c>
      <c r="L179">
        <f t="shared" si="19"/>
        <v>31</v>
      </c>
      <c r="M179">
        <f ca="1">(B179-VLOOKUP(K179,INDIRECT("投手データ!B1:D"&amp;Prams!$B$1),3,FALSE)*2)</f>
        <v>38</v>
      </c>
      <c r="N179" t="str">
        <f ca="1">VLOOKUP(F179,INDIRECT("球種変換表!A$1:B$" &amp; Prams!$B$2),2,)</f>
        <v>カットボール</v>
      </c>
      <c r="O179">
        <f ca="1">VLOOKUP(N179,球種情報!A:B,2,FALSE)</f>
        <v>8</v>
      </c>
      <c r="P179">
        <f ca="1">VLOOKUP(K179,投手データ!B:AI,output!O179+6,FALSE)</f>
        <v>2</v>
      </c>
      <c r="R179">
        <f t="shared" ca="1" si="20"/>
        <v>7.0921985815602835E-3</v>
      </c>
      <c r="S179">
        <f t="shared" si="21"/>
        <v>0.51041666666666663</v>
      </c>
      <c r="T179">
        <f>Prams!B$5/(S179-Prams!B$6)</f>
        <v>137.34883548709595</v>
      </c>
      <c r="U179">
        <f t="shared" ca="1" si="22"/>
        <v>0.62708333333333333</v>
      </c>
      <c r="V179">
        <f ca="1">Prams!C$5/(U179-Prams!C$6)</f>
        <v>127.86997138818988</v>
      </c>
      <c r="W179">
        <f t="shared" ca="1" si="23"/>
        <v>0.90687922970347434</v>
      </c>
      <c r="X179" t="str">
        <f t="shared" ca="1" si="18"/>
        <v>×</v>
      </c>
    </row>
    <row r="180" spans="1:25" x14ac:dyDescent="0.4">
      <c r="A180" s="1" t="s">
        <v>1723</v>
      </c>
      <c r="B180" s="1">
        <v>132</v>
      </c>
      <c r="C180">
        <v>636.5</v>
      </c>
      <c r="D180">
        <v>602</v>
      </c>
      <c r="E180">
        <v>10.547610000000001</v>
      </c>
      <c r="F180" t="s">
        <v>15</v>
      </c>
      <c r="G180" s="10" t="s">
        <v>404</v>
      </c>
      <c r="H180">
        <v>101</v>
      </c>
      <c r="I180" t="s">
        <v>1681</v>
      </c>
      <c r="J180">
        <f ca="1">VLOOKUP(G180,INDIRECT("球速変換!A$1:B$" &amp; Prams!$B$8),2,)</f>
        <v>139</v>
      </c>
      <c r="K180" t="str">
        <f ca="1">VLOOKUP(I180,INDIRECT("投手名変換!A$1:B$" &amp; Prams!$B$9),2,)</f>
        <v>DD003</v>
      </c>
      <c r="L180">
        <f t="shared" si="19"/>
        <v>31</v>
      </c>
      <c r="M180">
        <f ca="1">(B180-VLOOKUP(K180,INDIRECT("投手データ!B1:D"&amp;Prams!$B$1),3,FALSE)*2)</f>
        <v>38</v>
      </c>
      <c r="N180" t="str">
        <f ca="1">VLOOKUP(F180,INDIRECT("球種変換表!A$1:B$" &amp; Prams!$B$2),2,)</f>
        <v>カットボール</v>
      </c>
      <c r="O180">
        <f ca="1">VLOOKUP(N180,球種情報!A:B,2,FALSE)</f>
        <v>8</v>
      </c>
      <c r="P180">
        <f ca="1">VLOOKUP(K180,投手データ!B:AI,output!O180+6,FALSE)</f>
        <v>2</v>
      </c>
      <c r="R180">
        <f t="shared" ca="1" si="20"/>
        <v>7.1942446043165471E-3</v>
      </c>
      <c r="S180">
        <f t="shared" si="21"/>
        <v>0.51527777777777783</v>
      </c>
      <c r="T180">
        <f>Prams!B$5/(S180-Prams!B$6)</f>
        <v>135.88136172706848</v>
      </c>
      <c r="U180">
        <f t="shared" ca="1" si="22"/>
        <v>0.63194444444444442</v>
      </c>
      <c r="V180">
        <f ca="1">Prams!C$5/(U180-Prams!C$6)</f>
        <v>126.59711951946487</v>
      </c>
      <c r="W180">
        <f t="shared" ca="1" si="23"/>
        <v>0.91077064402492713</v>
      </c>
      <c r="X180" t="str">
        <f t="shared" ca="1" si="18"/>
        <v>×</v>
      </c>
    </row>
    <row r="181" spans="1:25" x14ac:dyDescent="0.4">
      <c r="A181" s="1" t="s">
        <v>1725</v>
      </c>
      <c r="B181" s="1">
        <v>117</v>
      </c>
      <c r="C181">
        <v>641.42107999999996</v>
      </c>
      <c r="D181">
        <v>608</v>
      </c>
      <c r="E181">
        <v>9.6310699999999994</v>
      </c>
      <c r="F181">
        <v>7</v>
      </c>
      <c r="G181" s="10" t="s">
        <v>412</v>
      </c>
      <c r="H181">
        <v>79</v>
      </c>
      <c r="I181" t="s">
        <v>1724</v>
      </c>
      <c r="J181">
        <f ca="1">VLOOKUP(G181,INDIRECT("球速変換!A$1:B$" &amp; Prams!$B$8),2,)</f>
        <v>128</v>
      </c>
      <c r="K181" t="str">
        <f ca="1">VLOOKUP(I181,INDIRECT("投手名変換!A$1:B$" &amp; Prams!$B$9),2,)</f>
        <v>DD003</v>
      </c>
      <c r="L181">
        <f t="shared" si="19"/>
        <v>38</v>
      </c>
      <c r="M181">
        <f ca="1">(B181-VLOOKUP(K181,INDIRECT("投手データ!B1:D"&amp;Prams!$B$1),3,FALSE)*2)</f>
        <v>23</v>
      </c>
      <c r="N181" t="str">
        <f ca="1">VLOOKUP(F181,INDIRECT("球種変換表!A$1:B$" &amp; Prams!$B$2),2,)</f>
        <v>ドロップ</v>
      </c>
      <c r="O181">
        <f ca="1">VLOOKUP(N181,球種情報!A:B,2,FALSE)</f>
        <v>11</v>
      </c>
      <c r="P181">
        <f ca="1">VLOOKUP(K181,投手データ!B:AI,output!O181+6,FALSE)</f>
        <v>4</v>
      </c>
      <c r="R181">
        <f t="shared" ca="1" si="20"/>
        <v>7.8125E-3</v>
      </c>
      <c r="S181">
        <f t="shared" si="21"/>
        <v>0.62777777777777777</v>
      </c>
      <c r="T181">
        <f>Prams!B$5/(S181-Prams!B$6)</f>
        <v>108.94347306796155</v>
      </c>
      <c r="U181">
        <f t="shared" ca="1" si="22"/>
        <v>0.37777777777777782</v>
      </c>
      <c r="V181">
        <f ca="1">Prams!C$5/(U181-Prams!C$6)</f>
        <v>264.00028468400069</v>
      </c>
      <c r="W181">
        <f t="shared" ca="1" si="23"/>
        <v>2.0625022240937554</v>
      </c>
      <c r="X181" t="str">
        <f t="shared" ca="1" si="18"/>
        <v>×</v>
      </c>
    </row>
    <row r="182" spans="1:25" x14ac:dyDescent="0.4">
      <c r="A182" s="1" t="s">
        <v>1726</v>
      </c>
      <c r="B182" s="1">
        <v>139</v>
      </c>
      <c r="C182">
        <v>642.5</v>
      </c>
      <c r="D182">
        <v>609</v>
      </c>
      <c r="E182">
        <v>10.547610000000001</v>
      </c>
      <c r="F182" t="s">
        <v>39</v>
      </c>
      <c r="G182" s="10" t="s">
        <v>793</v>
      </c>
      <c r="H182">
        <v>101</v>
      </c>
      <c r="I182" t="s">
        <v>1713</v>
      </c>
      <c r="J182">
        <f ca="1">VLOOKUP(G182,INDIRECT("球速変換!A$1:B$" &amp; Prams!$B$8),2,)</f>
        <v>120</v>
      </c>
      <c r="K182" t="str">
        <f ca="1">VLOOKUP(I182,INDIRECT("投手名変換!A$1:B$" &amp; Prams!$B$9),2,)</f>
        <v>DD003</v>
      </c>
      <c r="L182">
        <f t="shared" si="19"/>
        <v>38</v>
      </c>
      <c r="M182">
        <f ca="1">(B182-VLOOKUP(K182,INDIRECT("投手データ!B1:D"&amp;Prams!$B$1),3,FALSE)*2)</f>
        <v>45</v>
      </c>
      <c r="N182" t="str">
        <f ca="1">VLOOKUP(F182,INDIRECT("球種変換表!A$1:B$" &amp; Prams!$B$2),2,)</f>
        <v>ドロップ</v>
      </c>
      <c r="O182">
        <f ca="1">VLOOKUP(N182,球種情報!A:B,2,FALSE)</f>
        <v>11</v>
      </c>
      <c r="P182">
        <f ca="1">VLOOKUP(K182,投手データ!B:AI,output!O182+6,FALSE)</f>
        <v>4</v>
      </c>
      <c r="R182">
        <f t="shared" ca="1" si="20"/>
        <v>8.3333333333333332E-3</v>
      </c>
      <c r="S182">
        <f t="shared" si="21"/>
        <v>0.62708333333333333</v>
      </c>
      <c r="T182">
        <f>Prams!B$5/(S182-Prams!B$6)</f>
        <v>109.07695474461141</v>
      </c>
      <c r="U182">
        <f t="shared" ca="1" si="22"/>
        <v>0.74375000000000002</v>
      </c>
      <c r="V182">
        <f ca="1">Prams!C$5/(U182-Prams!C$6)</f>
        <v>103.01258018828626</v>
      </c>
      <c r="W182">
        <f t="shared" ca="1" si="23"/>
        <v>0.85843816823571883</v>
      </c>
      <c r="X182" t="str">
        <f t="shared" ca="1" si="18"/>
        <v>×</v>
      </c>
    </row>
    <row r="183" spans="1:25" x14ac:dyDescent="0.4">
      <c r="A183" s="1" t="s">
        <v>1728</v>
      </c>
      <c r="B183" s="1">
        <v>139</v>
      </c>
      <c r="C183">
        <v>645</v>
      </c>
      <c r="D183">
        <v>602.5</v>
      </c>
      <c r="E183">
        <v>10.111969999999999</v>
      </c>
      <c r="F183" t="s">
        <v>39</v>
      </c>
      <c r="G183" s="10" t="s">
        <v>958</v>
      </c>
      <c r="H183">
        <v>101</v>
      </c>
      <c r="I183" t="s">
        <v>1727</v>
      </c>
      <c r="J183">
        <f ca="1">VLOOKUP(G183,INDIRECT("球速変換!A$1:B$" &amp; Prams!$B$8),2,)</f>
        <v>124</v>
      </c>
      <c r="K183" t="str">
        <f ca="1">VLOOKUP(I183,INDIRECT("投手名変換!A$1:B$" &amp; Prams!$B$9),2,)</f>
        <v>DD003</v>
      </c>
      <c r="L183">
        <f t="shared" si="19"/>
        <v>38</v>
      </c>
      <c r="M183">
        <f ca="1">(B183-VLOOKUP(K183,INDIRECT("投手データ!B1:D"&amp;Prams!$B$1),3,FALSE)*2)</f>
        <v>45</v>
      </c>
      <c r="N183" t="str">
        <f ca="1">VLOOKUP(F183,INDIRECT("球種変換表!A$1:B$" &amp; Prams!$B$2),2,)</f>
        <v>ドロップ</v>
      </c>
      <c r="O183">
        <f ca="1">VLOOKUP(N183,球種情報!A:B,2,FALSE)</f>
        <v>11</v>
      </c>
      <c r="P183">
        <f ca="1">VLOOKUP(K183,投手データ!B:AI,output!O183+6,FALSE)</f>
        <v>4</v>
      </c>
      <c r="R183">
        <f t="shared" ca="1" si="20"/>
        <v>8.0645161290322578E-3</v>
      </c>
      <c r="S183">
        <f t="shared" si="21"/>
        <v>0.63159722222222225</v>
      </c>
      <c r="T183">
        <f>Prams!B$5/(S183-Prams!B$6)</f>
        <v>108.21512444874482</v>
      </c>
      <c r="U183">
        <f t="shared" ca="1" si="22"/>
        <v>0.74826388888888895</v>
      </c>
      <c r="V183">
        <f ca="1">Prams!C$5/(U183-Prams!C$6)</f>
        <v>102.24357884775289</v>
      </c>
      <c r="W183">
        <f t="shared" ca="1" si="23"/>
        <v>0.82454499070768461</v>
      </c>
      <c r="X183" t="str">
        <f t="shared" ca="1" si="18"/>
        <v>×</v>
      </c>
    </row>
    <row r="184" spans="1:25" x14ac:dyDescent="0.4">
      <c r="A184" s="1" t="s">
        <v>1730</v>
      </c>
      <c r="B184" s="1">
        <v>138</v>
      </c>
      <c r="C184">
        <v>641.95001000000002</v>
      </c>
      <c r="D184">
        <v>602.5</v>
      </c>
      <c r="E184">
        <v>10.062519999999999</v>
      </c>
      <c r="F184" t="s">
        <v>393</v>
      </c>
      <c r="G184" s="10" t="s">
        <v>1517</v>
      </c>
      <c r="H184">
        <v>101</v>
      </c>
      <c r="I184" t="s">
        <v>1729</v>
      </c>
      <c r="J184">
        <f ca="1">VLOOKUP(G184,INDIRECT("球速変換!A$1:B$" &amp; Prams!$B$8),2,)</f>
        <v>126</v>
      </c>
      <c r="K184" t="str">
        <f ca="1">VLOOKUP(I184,INDIRECT("投手名変換!A$1:B$" &amp; Prams!$B$9),2,)</f>
        <v>DD003</v>
      </c>
      <c r="L184">
        <f t="shared" si="19"/>
        <v>37</v>
      </c>
      <c r="M184">
        <f ca="1">(B184-VLOOKUP(K184,INDIRECT("投手データ!B1:D"&amp;Prams!$B$1),3,FALSE)*2)</f>
        <v>44</v>
      </c>
      <c r="N184" t="str">
        <f ca="1">VLOOKUP(F184,INDIRECT("球種変換表!A$1:B$" &amp; Prams!$B$2),2,)</f>
        <v>ドロップ</v>
      </c>
      <c r="O184">
        <f ca="1">VLOOKUP(N184,球種情報!A:B,2,FALSE)</f>
        <v>11</v>
      </c>
      <c r="P184">
        <f ca="1">VLOOKUP(K184,投手データ!B:AI,output!O184+6,FALSE)</f>
        <v>4</v>
      </c>
      <c r="R184">
        <f t="shared" ca="1" si="20"/>
        <v>7.9365079365079361E-3</v>
      </c>
      <c r="S184">
        <f t="shared" si="21"/>
        <v>0.61493055555555565</v>
      </c>
      <c r="T184">
        <f>Prams!B$5/(S184-Prams!B$6)</f>
        <v>111.46699254258338</v>
      </c>
      <c r="U184">
        <f t="shared" ca="1" si="22"/>
        <v>0.73159722222222223</v>
      </c>
      <c r="V184">
        <f ca="1">Prams!C$5/(U184-Prams!C$6)</f>
        <v>105.14165316351645</v>
      </c>
      <c r="W184">
        <f t="shared" ca="1" si="23"/>
        <v>0.83445756478981314</v>
      </c>
      <c r="X184" t="str">
        <f t="shared" ca="1" si="18"/>
        <v>×</v>
      </c>
    </row>
    <row r="185" spans="1:25" x14ac:dyDescent="0.4">
      <c r="A185" s="1" t="s">
        <v>1731</v>
      </c>
      <c r="B185" s="1">
        <v>138</v>
      </c>
      <c r="C185">
        <v>650</v>
      </c>
      <c r="D185">
        <v>601.5</v>
      </c>
      <c r="E185">
        <v>10.012589999999999</v>
      </c>
      <c r="F185">
        <v>7</v>
      </c>
      <c r="G185" s="10" t="s">
        <v>1517</v>
      </c>
      <c r="H185">
        <v>101</v>
      </c>
      <c r="I185" t="s">
        <v>959</v>
      </c>
      <c r="J185">
        <f ca="1">VLOOKUP(G185,INDIRECT("球速変換!A$1:B$" &amp; Prams!$B$8),2,)</f>
        <v>126</v>
      </c>
      <c r="K185" t="str">
        <f ca="1">VLOOKUP(I185,INDIRECT("投手名変換!A$1:B$" &amp; Prams!$B$9),2,)</f>
        <v>DD003</v>
      </c>
      <c r="L185">
        <f t="shared" si="19"/>
        <v>37</v>
      </c>
      <c r="M185">
        <f ca="1">(B185-VLOOKUP(K185,INDIRECT("投手データ!B1:D"&amp;Prams!$B$1),3,FALSE)*2)</f>
        <v>44</v>
      </c>
      <c r="N185" t="str">
        <f ca="1">VLOOKUP(F185,INDIRECT("球種変換表!A$1:B$" &amp; Prams!$B$2),2,)</f>
        <v>ドロップ</v>
      </c>
      <c r="O185">
        <f ca="1">VLOOKUP(N185,球種情報!A:B,2,FALSE)</f>
        <v>11</v>
      </c>
      <c r="P185">
        <f ca="1">VLOOKUP(K185,投手データ!B:AI,output!O185+6,FALSE)</f>
        <v>4</v>
      </c>
      <c r="R185">
        <f t="shared" ca="1" si="20"/>
        <v>7.9365079365079361E-3</v>
      </c>
      <c r="S185">
        <f t="shared" si="21"/>
        <v>0.61562499999999998</v>
      </c>
      <c r="T185">
        <f>Prams!B$5/(S185-Prams!B$6)</f>
        <v>111.32760095439609</v>
      </c>
      <c r="U185">
        <f t="shared" ca="1" si="22"/>
        <v>0.73229166666666667</v>
      </c>
      <c r="V185">
        <f ca="1">Prams!C$5/(U185-Prams!C$6)</f>
        <v>105.01762382684768</v>
      </c>
      <c r="W185">
        <f t="shared" ca="1" si="23"/>
        <v>0.83347320497498156</v>
      </c>
      <c r="X185" t="str">
        <f t="shared" ca="1" si="18"/>
        <v>×</v>
      </c>
    </row>
    <row r="186" spans="1:25" x14ac:dyDescent="0.4">
      <c r="A186" s="1" t="s">
        <v>1732</v>
      </c>
      <c r="B186" s="1">
        <v>139</v>
      </c>
      <c r="C186">
        <v>643.5</v>
      </c>
      <c r="D186">
        <v>607.5</v>
      </c>
      <c r="E186">
        <v>11.510960000000001</v>
      </c>
      <c r="F186" t="s">
        <v>39</v>
      </c>
      <c r="G186" s="10" t="s">
        <v>442</v>
      </c>
      <c r="H186">
        <v>101</v>
      </c>
      <c r="I186" t="s">
        <v>1693</v>
      </c>
      <c r="J186">
        <f ca="1">VLOOKUP(G186,INDIRECT("球速変換!A$1:B$" &amp; Prams!$B$8),2,)</f>
        <v>128</v>
      </c>
      <c r="K186" t="str">
        <f ca="1">VLOOKUP(I186,INDIRECT("投手名変換!A$1:B$" &amp; Prams!$B$9),2,)</f>
        <v>DD003</v>
      </c>
      <c r="L186">
        <f t="shared" si="19"/>
        <v>38</v>
      </c>
      <c r="M186">
        <f ca="1">(B186-VLOOKUP(K186,INDIRECT("投手データ!B1:D"&amp;Prams!$B$1),3,FALSE)*2)</f>
        <v>45</v>
      </c>
      <c r="N186" t="str">
        <f ca="1">VLOOKUP(F186,INDIRECT("球種変換表!A$1:B$" &amp; Prams!$B$2),2,)</f>
        <v>ドロップ</v>
      </c>
      <c r="O186">
        <f ca="1">VLOOKUP(N186,球種情報!A:B,2,FALSE)</f>
        <v>11</v>
      </c>
      <c r="P186">
        <f ca="1">VLOOKUP(K186,投手データ!B:AI,output!O186+6,FALSE)</f>
        <v>4</v>
      </c>
      <c r="R186">
        <f t="shared" ca="1" si="20"/>
        <v>7.8125E-3</v>
      </c>
      <c r="S186">
        <f t="shared" si="21"/>
        <v>0.62812500000000004</v>
      </c>
      <c r="T186">
        <f>Prams!B$5/(S186-Prams!B$6)</f>
        <v>108.87685466472945</v>
      </c>
      <c r="U186">
        <f t="shared" ca="1" si="22"/>
        <v>0.74479166666666663</v>
      </c>
      <c r="V186">
        <f ca="1">Prams!C$5/(U186-Prams!C$6)</f>
        <v>102.83409339783488</v>
      </c>
      <c r="W186">
        <f t="shared" ca="1" si="23"/>
        <v>0.80339135467058498</v>
      </c>
      <c r="X186" t="str">
        <f t="shared" ca="1" si="18"/>
        <v>×</v>
      </c>
    </row>
    <row r="187" spans="1:25" x14ac:dyDescent="0.4">
      <c r="A187" s="1" t="s">
        <v>1733</v>
      </c>
      <c r="B187" s="1">
        <v>139</v>
      </c>
      <c r="C187">
        <v>650</v>
      </c>
      <c r="D187">
        <v>601.5</v>
      </c>
      <c r="E187">
        <v>10.111969999999999</v>
      </c>
      <c r="F187" t="s">
        <v>393</v>
      </c>
      <c r="G187" s="10" t="s">
        <v>1543</v>
      </c>
      <c r="H187">
        <v>101</v>
      </c>
      <c r="I187" t="s">
        <v>1681</v>
      </c>
      <c r="J187">
        <f ca="1">VLOOKUP(G187,INDIRECT("球速変換!A$1:B$" &amp; Prams!$B$8),2,)</f>
        <v>123</v>
      </c>
      <c r="K187" t="str">
        <f ca="1">VLOOKUP(I187,INDIRECT("投手名変換!A$1:B$" &amp; Prams!$B$9),2,)</f>
        <v>DD003</v>
      </c>
      <c r="L187">
        <f t="shared" si="19"/>
        <v>38</v>
      </c>
      <c r="M187">
        <f ca="1">(B187-VLOOKUP(K187,INDIRECT("投手データ!B1:D"&amp;Prams!$B$1),3,FALSE)*2)</f>
        <v>45</v>
      </c>
      <c r="N187" t="str">
        <f ca="1">VLOOKUP(F187,INDIRECT("球種変換表!A$1:B$" &amp; Prams!$B$2),2,)</f>
        <v>ドロップ</v>
      </c>
      <c r="O187">
        <f ca="1">VLOOKUP(N187,球種情報!A:B,2,FALSE)</f>
        <v>11</v>
      </c>
      <c r="P187">
        <f ca="1">VLOOKUP(K187,投手データ!B:AI,output!O187+6,FALSE)</f>
        <v>4</v>
      </c>
      <c r="R187">
        <f t="shared" ca="1" si="20"/>
        <v>8.130081300813009E-3</v>
      </c>
      <c r="S187">
        <f t="shared" si="21"/>
        <v>0.6322916666666667</v>
      </c>
      <c r="T187">
        <f>Prams!B$5/(S187-Prams!B$6)</f>
        <v>108.08374247876571</v>
      </c>
      <c r="U187">
        <f t="shared" ca="1" si="22"/>
        <v>0.74895833333333328</v>
      </c>
      <c r="V187">
        <f ca="1">Prams!C$5/(U187-Prams!C$6)</f>
        <v>102.12628883719012</v>
      </c>
      <c r="W187">
        <f t="shared" ca="1" si="23"/>
        <v>0.83029503119666759</v>
      </c>
      <c r="X187" t="str">
        <f t="shared" ca="1" si="18"/>
        <v>×</v>
      </c>
    </row>
    <row r="188" spans="1:25" x14ac:dyDescent="0.4">
      <c r="A188" s="1" t="s">
        <v>1734</v>
      </c>
      <c r="B188" s="1">
        <v>140</v>
      </c>
      <c r="C188">
        <v>650.40479000000005</v>
      </c>
      <c r="D188">
        <v>615</v>
      </c>
      <c r="E188">
        <v>10.59531</v>
      </c>
      <c r="F188" t="s">
        <v>393</v>
      </c>
      <c r="G188" s="10" t="s">
        <v>412</v>
      </c>
      <c r="H188">
        <v>101</v>
      </c>
      <c r="I188" t="s">
        <v>1686</v>
      </c>
      <c r="J188">
        <f ca="1">VLOOKUP(G188,INDIRECT("球速変換!A$1:B$" &amp; Prams!$B$8),2,)</f>
        <v>128</v>
      </c>
      <c r="K188" t="str">
        <f ca="1">VLOOKUP(I188,INDIRECT("投手名変換!A$1:B$" &amp; Prams!$B$9),2,)</f>
        <v>DD003</v>
      </c>
      <c r="L188">
        <f t="shared" si="19"/>
        <v>39</v>
      </c>
      <c r="M188">
        <f ca="1">(B188-VLOOKUP(K188,INDIRECT("投手データ!B1:D"&amp;Prams!$B$1),3,FALSE)*2)</f>
        <v>46</v>
      </c>
      <c r="N188" t="str">
        <f ca="1">VLOOKUP(F188,INDIRECT("球種変換表!A$1:B$" &amp; Prams!$B$2),2,)</f>
        <v>ドロップ</v>
      </c>
      <c r="O188">
        <f ca="1">VLOOKUP(N188,球種情報!A:B,2,FALSE)</f>
        <v>11</v>
      </c>
      <c r="P188">
        <f ca="1">VLOOKUP(K188,投手データ!B:AI,output!O188+6,FALSE)</f>
        <v>4</v>
      </c>
      <c r="R188">
        <f t="shared" ca="1" si="20"/>
        <v>7.8125E-3</v>
      </c>
      <c r="S188">
        <f t="shared" si="21"/>
        <v>0.63958333333333328</v>
      </c>
      <c r="T188">
        <f>Prams!B$5/(S188-Prams!B$6)</f>
        <v>106.72324999280721</v>
      </c>
      <c r="U188">
        <f t="shared" ca="1" si="22"/>
        <v>0.75624999999999998</v>
      </c>
      <c r="V188">
        <f ca="1">Prams!C$5/(U188-Prams!C$6)</f>
        <v>100.91079735574962</v>
      </c>
      <c r="W188">
        <f t="shared" ca="1" si="23"/>
        <v>0.78836560434179392</v>
      </c>
      <c r="X188" t="str">
        <f t="shared" ca="1" si="18"/>
        <v>×</v>
      </c>
    </row>
    <row r="189" spans="1:25" x14ac:dyDescent="0.4">
      <c r="A189" s="1" t="s">
        <v>1735</v>
      </c>
      <c r="B189" s="1">
        <v>139</v>
      </c>
      <c r="C189">
        <v>649.95001000000002</v>
      </c>
      <c r="D189">
        <v>610.5</v>
      </c>
      <c r="E189">
        <v>10.062519999999999</v>
      </c>
      <c r="F189" t="s">
        <v>39</v>
      </c>
      <c r="G189" s="10" t="s">
        <v>793</v>
      </c>
      <c r="H189">
        <v>101</v>
      </c>
      <c r="I189" t="s">
        <v>1691</v>
      </c>
      <c r="J189">
        <f ca="1">VLOOKUP(G189,INDIRECT("球速変換!A$1:B$" &amp; Prams!$B$8),2,)</f>
        <v>120</v>
      </c>
      <c r="K189" t="str">
        <f ca="1">VLOOKUP(I189,INDIRECT("投手名変換!A$1:B$" &amp; Prams!$B$9),2,)</f>
        <v>DD003</v>
      </c>
      <c r="L189">
        <f t="shared" si="19"/>
        <v>38</v>
      </c>
      <c r="M189">
        <f ca="1">(B189-VLOOKUP(K189,INDIRECT("投手データ!B1:D"&amp;Prams!$B$1),3,FALSE)*2)</f>
        <v>45</v>
      </c>
      <c r="N189" t="str">
        <f ca="1">VLOOKUP(F189,INDIRECT("球種変換表!A$1:B$" &amp; Prams!$B$2),2,)</f>
        <v>ドロップ</v>
      </c>
      <c r="O189">
        <f ca="1">VLOOKUP(N189,球種情報!A:B,2,FALSE)</f>
        <v>11</v>
      </c>
      <c r="P189">
        <f ca="1">VLOOKUP(K189,投手データ!B:AI,output!O189+6,FALSE)</f>
        <v>4</v>
      </c>
      <c r="R189">
        <f t="shared" ca="1" si="20"/>
        <v>8.3333333333333332E-3</v>
      </c>
      <c r="S189">
        <f t="shared" si="21"/>
        <v>0.62604166666666672</v>
      </c>
      <c r="T189">
        <f>Prams!B$5/(S189-Prams!B$6)</f>
        <v>109.27779168937529</v>
      </c>
      <c r="U189">
        <f t="shared" ca="1" si="22"/>
        <v>0.7427083333333333</v>
      </c>
      <c r="V189">
        <f ca="1">Prams!C$5/(U189-Prams!C$6)</f>
        <v>103.19168764691973</v>
      </c>
      <c r="W189">
        <f t="shared" ca="1" si="23"/>
        <v>0.85993073039099777</v>
      </c>
      <c r="X189" t="str">
        <f t="shared" ca="1" si="18"/>
        <v>×</v>
      </c>
    </row>
    <row r="190" spans="1:25" x14ac:dyDescent="0.4">
      <c r="A190" s="1" t="s">
        <v>1736</v>
      </c>
      <c r="B190" s="1">
        <v>139</v>
      </c>
      <c r="C190">
        <v>653.5</v>
      </c>
      <c r="D190">
        <v>603.5</v>
      </c>
      <c r="E190">
        <v>10.512</v>
      </c>
      <c r="F190" t="s">
        <v>39</v>
      </c>
      <c r="G190" s="10" t="s">
        <v>1620</v>
      </c>
      <c r="H190">
        <v>101</v>
      </c>
      <c r="I190" t="s">
        <v>1713</v>
      </c>
      <c r="J190">
        <f ca="1">VLOOKUP(G190,INDIRECT("球速変換!A$1:B$" &amp; Prams!$B$8),2,)</f>
        <v>123</v>
      </c>
      <c r="K190" t="str">
        <f ca="1">VLOOKUP(I190,INDIRECT("投手名変換!A$1:B$" &amp; Prams!$B$9),2,)</f>
        <v>DD003</v>
      </c>
      <c r="L190">
        <f t="shared" si="19"/>
        <v>38</v>
      </c>
      <c r="M190">
        <f ca="1">(B190-VLOOKUP(K190,INDIRECT("投手データ!B1:D"&amp;Prams!$B$1),3,FALSE)*2)</f>
        <v>45</v>
      </c>
      <c r="N190" t="str">
        <f ca="1">VLOOKUP(F190,INDIRECT("球種変換表!A$1:B$" &amp; Prams!$B$2),2,)</f>
        <v>ドロップ</v>
      </c>
      <c r="O190">
        <f ca="1">VLOOKUP(N190,球種情報!A:B,2,FALSE)</f>
        <v>11</v>
      </c>
      <c r="P190">
        <f ca="1">VLOOKUP(K190,投手データ!B:AI,output!O190+6,FALSE)</f>
        <v>4</v>
      </c>
      <c r="R190">
        <f t="shared" ca="1" si="20"/>
        <v>8.130081300813009E-3</v>
      </c>
      <c r="S190">
        <f t="shared" si="21"/>
        <v>0.6309027777777777</v>
      </c>
      <c r="T190">
        <f>Prams!B$5/(S190-Prams!B$6)</f>
        <v>108.34682621204674</v>
      </c>
      <c r="U190">
        <f t="shared" ca="1" si="22"/>
        <v>0.7475694444444444</v>
      </c>
      <c r="V190">
        <f ca="1">Prams!C$5/(U190-Prams!C$6)</f>
        <v>102.36113857857049</v>
      </c>
      <c r="W190">
        <f t="shared" ca="1" si="23"/>
        <v>0.83220437868756492</v>
      </c>
      <c r="X190" t="str">
        <f t="shared" ca="1" si="18"/>
        <v>×</v>
      </c>
    </row>
    <row r="191" spans="1:25" x14ac:dyDescent="0.4">
      <c r="A191" s="1" t="s">
        <v>1737</v>
      </c>
      <c r="B191" s="1">
        <v>58</v>
      </c>
      <c r="C191">
        <v>629.5</v>
      </c>
      <c r="D191">
        <v>612</v>
      </c>
      <c r="E191">
        <v>10.547610000000001</v>
      </c>
      <c r="F191" t="s">
        <v>6</v>
      </c>
      <c r="G191" s="10" t="s">
        <v>1572</v>
      </c>
      <c r="H191">
        <v>24</v>
      </c>
      <c r="I191" t="s">
        <v>1704</v>
      </c>
      <c r="J191">
        <f ca="1">VLOOKUP(G191,INDIRECT("球速変換!A$1:B$" &amp; Prams!$B$8),2,)</f>
        <v>130</v>
      </c>
      <c r="K191" t="str">
        <f ca="1">VLOOKUP(I191,INDIRECT("投手名変換!A$1:B$" &amp; Prams!$B$9),2,)</f>
        <v>DD003</v>
      </c>
      <c r="L191">
        <f t="shared" si="19"/>
        <v>34</v>
      </c>
      <c r="M191">
        <f ca="1">(B191-VLOOKUP(K191,INDIRECT("投手データ!B1:D"&amp;Prams!$B$1),3,FALSE)*2)</f>
        <v>-36</v>
      </c>
      <c r="N191" t="str">
        <f ca="1">VLOOKUP(F191,INDIRECT("球種変換表!A$1:B$" &amp; Prams!$B$2),2,)</f>
        <v>フォーク</v>
      </c>
      <c r="O191">
        <f ca="1">VLOOKUP(N191,球種情報!A:B,2,FALSE)</f>
        <v>16</v>
      </c>
      <c r="P191">
        <f ca="1">VLOOKUP(K191,投手データ!B:AI,output!O191+6,FALSE)</f>
        <v>2</v>
      </c>
      <c r="R191">
        <f t="shared" ca="1" si="20"/>
        <v>7.6923076923076927E-3</v>
      </c>
      <c r="S191">
        <f t="shared" si="21"/>
        <v>0.55833333333333335</v>
      </c>
      <c r="T191">
        <f>Prams!B$5/(S191-Prams!B$6)</f>
        <v>124.13426142828459</v>
      </c>
      <c r="U191">
        <f t="shared" ca="1" si="22"/>
        <v>-0.60833333333333328</v>
      </c>
      <c r="V191">
        <f ca="1">Prams!C$5/(U191-Prams!C$6)</f>
        <v>-82.218725064278743</v>
      </c>
      <c r="W191">
        <f t="shared" ca="1" si="23"/>
        <v>-0.63245173126368259</v>
      </c>
      <c r="X191" t="str">
        <f t="shared" ca="1" si="18"/>
        <v>×</v>
      </c>
      <c r="Y191" t="s">
        <v>1291</v>
      </c>
    </row>
    <row r="192" spans="1:25" x14ac:dyDescent="0.4">
      <c r="A192" s="1" t="s">
        <v>1739</v>
      </c>
      <c r="B192" s="1">
        <v>132</v>
      </c>
      <c r="C192">
        <v>645.07501000000002</v>
      </c>
      <c r="D192">
        <v>610</v>
      </c>
      <c r="E192">
        <v>10.12459</v>
      </c>
      <c r="F192" t="s">
        <v>6</v>
      </c>
      <c r="G192" s="10" t="s">
        <v>1572</v>
      </c>
      <c r="H192">
        <v>98</v>
      </c>
      <c r="I192" t="s">
        <v>1738</v>
      </c>
      <c r="J192">
        <f ca="1">VLOOKUP(G192,INDIRECT("球速変換!A$1:B$" &amp; Prams!$B$8),2,)</f>
        <v>130</v>
      </c>
      <c r="K192" t="str">
        <f ca="1">VLOOKUP(I192,INDIRECT("投手名変換!A$1:B$" &amp; Prams!$B$9),2,)</f>
        <v>DD003</v>
      </c>
      <c r="L192">
        <f t="shared" si="19"/>
        <v>34</v>
      </c>
      <c r="M192">
        <f ca="1">(B192-VLOOKUP(K192,INDIRECT("投手データ!B1:D"&amp;Prams!$B$1),3,FALSE)*2)</f>
        <v>38</v>
      </c>
      <c r="N192" t="str">
        <f ca="1">VLOOKUP(F192,INDIRECT("球種変換表!A$1:B$" &amp; Prams!$B$2),2,)</f>
        <v>フォーク</v>
      </c>
      <c r="O192">
        <f ca="1">VLOOKUP(N192,球種情報!A:B,2,FALSE)</f>
        <v>16</v>
      </c>
      <c r="P192">
        <f ca="1">VLOOKUP(K192,投手データ!B:AI,output!O192+6,FALSE)</f>
        <v>2</v>
      </c>
      <c r="R192">
        <f t="shared" ca="1" si="20"/>
        <v>7.6923076923076927E-3</v>
      </c>
      <c r="S192">
        <f t="shared" si="21"/>
        <v>0.55972222222222223</v>
      </c>
      <c r="T192">
        <f>Prams!B$5/(S192-Prams!B$6)</f>
        <v>123.78904511880395</v>
      </c>
      <c r="U192">
        <f t="shared" ca="1" si="22"/>
        <v>0.62638888888888888</v>
      </c>
      <c r="V192">
        <f ca="1">Prams!C$5/(U192-Prams!C$6)</f>
        <v>128.05389979517159</v>
      </c>
      <c r="W192">
        <f t="shared" ca="1" si="23"/>
        <v>0.98502999842439687</v>
      </c>
      <c r="X192" t="str">
        <f t="shared" ca="1" si="18"/>
        <v>〇</v>
      </c>
    </row>
    <row r="193" spans="1:25" x14ac:dyDescent="0.4">
      <c r="A193" s="1" t="s">
        <v>1740</v>
      </c>
      <c r="B193" s="1">
        <v>133</v>
      </c>
      <c r="C193">
        <v>635.5</v>
      </c>
      <c r="D193">
        <v>614.5</v>
      </c>
      <c r="E193">
        <v>11.510960000000001</v>
      </c>
      <c r="F193" t="s">
        <v>6</v>
      </c>
      <c r="G193" s="10" t="s">
        <v>1519</v>
      </c>
      <c r="H193">
        <v>98</v>
      </c>
      <c r="I193" t="s">
        <v>960</v>
      </c>
      <c r="J193">
        <f ca="1">VLOOKUP(G193,INDIRECT("球速変換!A$1:B$" &amp; Prams!$B$8),2,)</f>
        <v>127</v>
      </c>
      <c r="K193" t="str">
        <f ca="1">VLOOKUP(I193,INDIRECT("投手名変換!A$1:B$" &amp; Prams!$B$9),2,)</f>
        <v>DD003</v>
      </c>
      <c r="L193">
        <f t="shared" si="19"/>
        <v>35</v>
      </c>
      <c r="M193">
        <f ca="1">(B193-VLOOKUP(K193,INDIRECT("投手データ!B1:D"&amp;Prams!$B$1),3,FALSE)*2)</f>
        <v>39</v>
      </c>
      <c r="N193" t="str">
        <f ca="1">VLOOKUP(F193,INDIRECT("球種変換表!A$1:B$" &amp; Prams!$B$2),2,)</f>
        <v>フォーク</v>
      </c>
      <c r="O193">
        <f ca="1">VLOOKUP(N193,球種情報!A:B,2,FALSE)</f>
        <v>16</v>
      </c>
      <c r="P193">
        <f ca="1">VLOOKUP(K193,投手データ!B:AI,output!O193+6,FALSE)</f>
        <v>2</v>
      </c>
      <c r="R193">
        <f t="shared" ca="1" si="20"/>
        <v>7.874015748031496E-3</v>
      </c>
      <c r="S193">
        <f t="shared" si="21"/>
        <v>0.57326388888888891</v>
      </c>
      <c r="T193">
        <f>Prams!B$5/(S193-Prams!B$6)</f>
        <v>120.52115429394532</v>
      </c>
      <c r="U193">
        <f t="shared" ca="1" si="22"/>
        <v>0.63993055555555556</v>
      </c>
      <c r="V193">
        <f ca="1">Prams!C$5/(U193-Prams!C$6)</f>
        <v>124.56013297589533</v>
      </c>
      <c r="W193">
        <f t="shared" ca="1" si="23"/>
        <v>0.98078844862909709</v>
      </c>
      <c r="X193" t="str">
        <f t="shared" ca="1" si="18"/>
        <v>×</v>
      </c>
    </row>
    <row r="194" spans="1:25" x14ac:dyDescent="0.4">
      <c r="A194" s="1" t="s">
        <v>1741</v>
      </c>
      <c r="B194" s="1">
        <v>133</v>
      </c>
      <c r="C194">
        <v>643.54345999999998</v>
      </c>
      <c r="D194">
        <v>615.5</v>
      </c>
      <c r="E194">
        <v>11.55442</v>
      </c>
      <c r="F194" t="s">
        <v>6</v>
      </c>
      <c r="G194" s="10" t="s">
        <v>1519</v>
      </c>
      <c r="H194">
        <v>98</v>
      </c>
      <c r="I194" t="s">
        <v>1711</v>
      </c>
      <c r="J194">
        <f ca="1">VLOOKUP(G194,INDIRECT("球速変換!A$1:B$" &amp; Prams!$B$8),2,)</f>
        <v>127</v>
      </c>
      <c r="K194" t="str">
        <f ca="1">VLOOKUP(I194,INDIRECT("投手名変換!A$1:B$" &amp; Prams!$B$9),2,)</f>
        <v>DD003</v>
      </c>
      <c r="L194">
        <f t="shared" si="19"/>
        <v>35</v>
      </c>
      <c r="M194">
        <f ca="1">(B194-VLOOKUP(K194,INDIRECT("投手データ!B1:D"&amp;Prams!$B$1),3,FALSE)*2)</f>
        <v>39</v>
      </c>
      <c r="N194" t="str">
        <f ca="1">VLOOKUP(F194,INDIRECT("球種変換表!A$1:B$" &amp; Prams!$B$2),2,)</f>
        <v>フォーク</v>
      </c>
      <c r="O194">
        <f ca="1">VLOOKUP(N194,球種情報!A:B,2,FALSE)</f>
        <v>16</v>
      </c>
      <c r="P194">
        <f ca="1">VLOOKUP(K194,投手データ!B:AI,output!O194+6,FALSE)</f>
        <v>2</v>
      </c>
      <c r="R194">
        <f t="shared" ca="1" si="20"/>
        <v>7.874015748031496E-3</v>
      </c>
      <c r="S194">
        <f t="shared" si="21"/>
        <v>0.57256944444444435</v>
      </c>
      <c r="T194">
        <f>Prams!B$5/(S194-Prams!B$6)</f>
        <v>120.6845355905367</v>
      </c>
      <c r="U194">
        <f t="shared" ca="1" si="22"/>
        <v>0.63923611111111112</v>
      </c>
      <c r="V194">
        <f ca="1">Prams!C$5/(U194-Prams!C$6)</f>
        <v>124.73465636191426</v>
      </c>
      <c r="W194">
        <f t="shared" ca="1" si="23"/>
        <v>0.98216264851900992</v>
      </c>
      <c r="X194" t="str">
        <f t="shared" ca="1" si="18"/>
        <v>×</v>
      </c>
    </row>
    <row r="195" spans="1:25" x14ac:dyDescent="0.4">
      <c r="A195" s="1" t="s">
        <v>1742</v>
      </c>
      <c r="B195" s="1">
        <v>132</v>
      </c>
      <c r="C195">
        <v>629.04998999999998</v>
      </c>
      <c r="D195">
        <v>601.5</v>
      </c>
      <c r="E195">
        <v>10.06254</v>
      </c>
      <c r="F195" t="s">
        <v>6</v>
      </c>
      <c r="G195" s="10" t="s">
        <v>443</v>
      </c>
      <c r="H195">
        <v>98</v>
      </c>
      <c r="I195" t="s">
        <v>1681</v>
      </c>
      <c r="J195">
        <f ca="1">VLOOKUP(G195,INDIRECT("球速変換!A$1:B$" &amp; Prams!$B$8),2,)</f>
        <v>128</v>
      </c>
      <c r="K195" t="str">
        <f ca="1">VLOOKUP(I195,INDIRECT("投手名変換!A$1:B$" &amp; Prams!$B$9),2,)</f>
        <v>DD003</v>
      </c>
      <c r="L195">
        <f t="shared" si="19"/>
        <v>34</v>
      </c>
      <c r="M195">
        <f ca="1">(B195-VLOOKUP(K195,INDIRECT("投手データ!B1:D"&amp;Prams!$B$1),3,FALSE)*2)</f>
        <v>38</v>
      </c>
      <c r="N195" t="str">
        <f ca="1">VLOOKUP(F195,INDIRECT("球種変換表!A$1:B$" &amp; Prams!$B$2),2,)</f>
        <v>フォーク</v>
      </c>
      <c r="O195">
        <f ca="1">VLOOKUP(N195,球種情報!A:B,2,FALSE)</f>
        <v>16</v>
      </c>
      <c r="P195">
        <f ca="1">VLOOKUP(K195,投手データ!B:AI,output!O195+6,FALSE)</f>
        <v>2</v>
      </c>
      <c r="R195">
        <f t="shared" ca="1" si="20"/>
        <v>7.8125E-3</v>
      </c>
      <c r="S195">
        <f t="shared" si="21"/>
        <v>0.56562500000000004</v>
      </c>
      <c r="T195">
        <f>Prams!B$5/(S195-Prams!B$6)</f>
        <v>122.34304655419778</v>
      </c>
      <c r="U195">
        <f t="shared" ca="1" si="22"/>
        <v>0.6322916666666667</v>
      </c>
      <c r="V195">
        <f ca="1">Prams!C$5/(U195-Prams!C$6)</f>
        <v>126.50717050628379</v>
      </c>
      <c r="W195">
        <f t="shared" ca="1" si="23"/>
        <v>0.98833726958034207</v>
      </c>
      <c r="X195" t="str">
        <f t="shared" ref="X195:X258" ca="1" si="24">IF(AND($V195&gt;$J195+X$1-2,$J195+X$1+2&gt;$V195),"〇","×")</f>
        <v>〇</v>
      </c>
    </row>
    <row r="196" spans="1:25" x14ac:dyDescent="0.4">
      <c r="A196" s="1" t="s">
        <v>1743</v>
      </c>
      <c r="B196" s="1">
        <v>132</v>
      </c>
      <c r="C196">
        <v>628.52380000000005</v>
      </c>
      <c r="D196">
        <v>602</v>
      </c>
      <c r="E196">
        <v>10.52392</v>
      </c>
      <c r="F196" t="s">
        <v>6</v>
      </c>
      <c r="G196" s="10" t="s">
        <v>412</v>
      </c>
      <c r="H196">
        <v>98</v>
      </c>
      <c r="I196" t="s">
        <v>1686</v>
      </c>
      <c r="J196">
        <f ca="1">VLOOKUP(G196,INDIRECT("球速変換!A$1:B$" &amp; Prams!$B$8),2,)</f>
        <v>128</v>
      </c>
      <c r="K196" t="str">
        <f ca="1">VLOOKUP(I196,INDIRECT("投手名変換!A$1:B$" &amp; Prams!$B$9),2,)</f>
        <v>DD003</v>
      </c>
      <c r="L196">
        <f t="shared" si="19"/>
        <v>34</v>
      </c>
      <c r="M196">
        <f ca="1">(B196-VLOOKUP(K196,INDIRECT("投手データ!B1:D"&amp;Prams!$B$1),3,FALSE)*2)</f>
        <v>38</v>
      </c>
      <c r="N196" t="str">
        <f ca="1">VLOOKUP(F196,INDIRECT("球種変換表!A$1:B$" &amp; Prams!$B$2),2,)</f>
        <v>フォーク</v>
      </c>
      <c r="O196">
        <f ca="1">VLOOKUP(N196,球種情報!A:B,2,FALSE)</f>
        <v>16</v>
      </c>
      <c r="P196">
        <f ca="1">VLOOKUP(K196,投手データ!B:AI,output!O196+6,FALSE)</f>
        <v>2</v>
      </c>
      <c r="R196">
        <f t="shared" ca="1" si="20"/>
        <v>7.8125E-3</v>
      </c>
      <c r="S196">
        <f t="shared" si="21"/>
        <v>0.56527777777777777</v>
      </c>
      <c r="T196">
        <f>Prams!B$5/(S196-Prams!B$6)</f>
        <v>122.42716951240979</v>
      </c>
      <c r="U196">
        <f t="shared" ca="1" si="22"/>
        <v>0.63194444444444442</v>
      </c>
      <c r="V196">
        <f ca="1">Prams!C$5/(U196-Prams!C$6)</f>
        <v>126.59711951946487</v>
      </c>
      <c r="W196">
        <f t="shared" ca="1" si="23"/>
        <v>0.98903999624581929</v>
      </c>
      <c r="X196" t="str">
        <f t="shared" ca="1" si="24"/>
        <v>〇</v>
      </c>
    </row>
    <row r="197" spans="1:25" x14ac:dyDescent="0.4">
      <c r="A197" s="1" t="s">
        <v>1744</v>
      </c>
      <c r="B197" s="1">
        <v>133</v>
      </c>
      <c r="C197">
        <v>633.5</v>
      </c>
      <c r="D197">
        <v>614.5</v>
      </c>
      <c r="E197">
        <v>10.512</v>
      </c>
      <c r="F197" t="s">
        <v>6</v>
      </c>
      <c r="G197" s="10" t="s">
        <v>410</v>
      </c>
      <c r="H197">
        <v>98</v>
      </c>
      <c r="I197" t="s">
        <v>1711</v>
      </c>
      <c r="J197">
        <f ca="1">VLOOKUP(G197,INDIRECT("球速変換!A$1:B$" &amp; Prams!$B$8),2,)</f>
        <v>127</v>
      </c>
      <c r="K197" t="str">
        <f ca="1">VLOOKUP(I197,INDIRECT("投手名変換!A$1:B$" &amp; Prams!$B$9),2,)</f>
        <v>DD003</v>
      </c>
      <c r="L197">
        <f t="shared" si="19"/>
        <v>35</v>
      </c>
      <c r="M197">
        <f ca="1">(B197-VLOOKUP(K197,INDIRECT("投手データ!B1:D"&amp;Prams!$B$1),3,FALSE)*2)</f>
        <v>39</v>
      </c>
      <c r="N197" t="str">
        <f ca="1">VLOOKUP(F197,INDIRECT("球種変換表!A$1:B$" &amp; Prams!$B$2),2,)</f>
        <v>フォーク</v>
      </c>
      <c r="O197">
        <f ca="1">VLOOKUP(N197,球種情報!A:B,2,FALSE)</f>
        <v>16</v>
      </c>
      <c r="P197">
        <f ca="1">VLOOKUP(K197,投手データ!B:AI,output!O197+6,FALSE)</f>
        <v>2</v>
      </c>
      <c r="R197">
        <f t="shared" ca="1" si="20"/>
        <v>7.874015748031496E-3</v>
      </c>
      <c r="S197">
        <f t="shared" si="21"/>
        <v>0.57326388888888891</v>
      </c>
      <c r="T197">
        <f>Prams!B$5/(S197-Prams!B$6)</f>
        <v>120.52115429394532</v>
      </c>
      <c r="U197">
        <f t="shared" ca="1" si="22"/>
        <v>0.63993055555555556</v>
      </c>
      <c r="V197">
        <f ca="1">Prams!C$5/(U197-Prams!C$6)</f>
        <v>124.56013297589533</v>
      </c>
      <c r="W197">
        <f t="shared" ca="1" si="23"/>
        <v>0.98078844862909709</v>
      </c>
      <c r="X197" t="str">
        <f t="shared" ca="1" si="24"/>
        <v>×</v>
      </c>
    </row>
    <row r="198" spans="1:25" x14ac:dyDescent="0.4">
      <c r="A198" s="1" t="s">
        <v>1745</v>
      </c>
      <c r="B198" s="1">
        <v>132</v>
      </c>
      <c r="C198">
        <v>630</v>
      </c>
      <c r="D198">
        <v>607</v>
      </c>
      <c r="E198">
        <v>11.0001</v>
      </c>
      <c r="F198" t="s">
        <v>6</v>
      </c>
      <c r="G198" s="10" t="s">
        <v>1515</v>
      </c>
      <c r="H198">
        <v>98</v>
      </c>
      <c r="I198" t="s">
        <v>1681</v>
      </c>
      <c r="J198">
        <f ca="1">VLOOKUP(G198,INDIRECT("球速変換!A$1:B$" &amp; Prams!$B$8),2,)</f>
        <v>129</v>
      </c>
      <c r="K198" t="str">
        <f ca="1">VLOOKUP(I198,INDIRECT("投手名変換!A$1:B$" &amp; Prams!$B$9),2,)</f>
        <v>DD003</v>
      </c>
      <c r="L198">
        <f t="shared" si="19"/>
        <v>34</v>
      </c>
      <c r="M198">
        <f ca="1">(B198-VLOOKUP(K198,INDIRECT("投手データ!B1:D"&amp;Prams!$B$1),3,FALSE)*2)</f>
        <v>38</v>
      </c>
      <c r="N198" t="str">
        <f ca="1">VLOOKUP(F198,INDIRECT("球種変換表!A$1:B$" &amp; Prams!$B$2),2,)</f>
        <v>フォーク</v>
      </c>
      <c r="O198">
        <f ca="1">VLOOKUP(N198,球種情報!A:B,2,FALSE)</f>
        <v>16</v>
      </c>
      <c r="P198">
        <f ca="1">VLOOKUP(K198,投手データ!B:AI,output!O198+6,FALSE)</f>
        <v>2</v>
      </c>
      <c r="R198">
        <f t="shared" ca="1" si="20"/>
        <v>7.7519379844961239E-3</v>
      </c>
      <c r="S198">
        <f t="shared" si="21"/>
        <v>0.56180555555555556</v>
      </c>
      <c r="T198">
        <f>Prams!B$5/(S198-Prams!B$6)</f>
        <v>123.27480586234782</v>
      </c>
      <c r="U198">
        <f t="shared" ca="1" si="22"/>
        <v>0.62847222222222221</v>
      </c>
      <c r="V198">
        <f ca="1">Prams!C$5/(U198-Prams!C$6)</f>
        <v>127.50369513159252</v>
      </c>
      <c r="W198">
        <f t="shared" ca="1" si="23"/>
        <v>0.98840073745420565</v>
      </c>
      <c r="X198" t="str">
        <f t="shared" ca="1" si="24"/>
        <v>〇</v>
      </c>
    </row>
    <row r="199" spans="1:25" x14ac:dyDescent="0.4">
      <c r="A199" s="1" t="s">
        <v>1746</v>
      </c>
      <c r="B199" s="1">
        <v>132</v>
      </c>
      <c r="C199">
        <v>639</v>
      </c>
      <c r="D199">
        <v>608.5</v>
      </c>
      <c r="E199">
        <v>11.01146</v>
      </c>
      <c r="F199" t="s">
        <v>6</v>
      </c>
      <c r="G199" s="10" t="s">
        <v>1515</v>
      </c>
      <c r="H199">
        <v>98</v>
      </c>
      <c r="I199" t="s">
        <v>1691</v>
      </c>
      <c r="J199">
        <f ca="1">VLOOKUP(G199,INDIRECT("球速変換!A$1:B$" &amp; Prams!$B$8),2,)</f>
        <v>129</v>
      </c>
      <c r="K199" t="str">
        <f ca="1">VLOOKUP(I199,INDIRECT("投手名変換!A$1:B$" &amp; Prams!$B$9),2,)</f>
        <v>DD003</v>
      </c>
      <c r="L199">
        <f t="shared" si="19"/>
        <v>34</v>
      </c>
      <c r="M199">
        <f ca="1">(B199-VLOOKUP(K199,INDIRECT("投手データ!B1:D"&amp;Prams!$B$1),3,FALSE)*2)</f>
        <v>38</v>
      </c>
      <c r="N199" t="str">
        <f ca="1">VLOOKUP(F199,INDIRECT("球種変換表!A$1:B$" &amp; Prams!$B$2),2,)</f>
        <v>フォーク</v>
      </c>
      <c r="O199">
        <f ca="1">VLOOKUP(N199,球種情報!A:B,2,FALSE)</f>
        <v>16</v>
      </c>
      <c r="P199">
        <f ca="1">VLOOKUP(K199,投手データ!B:AI,output!O199+6,FALSE)</f>
        <v>2</v>
      </c>
      <c r="R199">
        <f t="shared" ca="1" si="20"/>
        <v>7.7519379844961239E-3</v>
      </c>
      <c r="S199">
        <f t="shared" si="21"/>
        <v>0.56076388888888895</v>
      </c>
      <c r="T199">
        <f>Prams!B$5/(S199-Prams!B$6)</f>
        <v>123.53139032120198</v>
      </c>
      <c r="U199">
        <f t="shared" ca="1" si="22"/>
        <v>0.6274305555555556</v>
      </c>
      <c r="V199">
        <f ca="1">Prams!C$5/(U199-Prams!C$6)</f>
        <v>127.77820517972889</v>
      </c>
      <c r="W199">
        <f t="shared" ca="1" si="23"/>
        <v>0.99052872232347977</v>
      </c>
      <c r="X199" t="str">
        <f t="shared" ca="1" si="24"/>
        <v>〇</v>
      </c>
    </row>
    <row r="200" spans="1:25" x14ac:dyDescent="0.4">
      <c r="A200" s="1" t="s">
        <v>1747</v>
      </c>
      <c r="B200" s="1">
        <v>133</v>
      </c>
      <c r="C200">
        <v>640</v>
      </c>
      <c r="D200">
        <v>618.5</v>
      </c>
      <c r="E200">
        <v>11.01146</v>
      </c>
      <c r="F200" t="s">
        <v>6</v>
      </c>
      <c r="G200" s="10" t="s">
        <v>467</v>
      </c>
      <c r="H200">
        <v>98</v>
      </c>
      <c r="I200" t="s">
        <v>1681</v>
      </c>
      <c r="J200">
        <f ca="1">VLOOKUP(G200,INDIRECT("球速変換!A$1:B$" &amp; Prams!$B$8),2,)</f>
        <v>127</v>
      </c>
      <c r="K200" t="str">
        <f ca="1">VLOOKUP(I200,INDIRECT("投手名変換!A$1:B$" &amp; Prams!$B$9),2,)</f>
        <v>DD003</v>
      </c>
      <c r="L200">
        <f t="shared" si="19"/>
        <v>35</v>
      </c>
      <c r="M200">
        <f ca="1">(B200-VLOOKUP(K200,INDIRECT("投手データ!B1:D"&amp;Prams!$B$1),3,FALSE)*2)</f>
        <v>39</v>
      </c>
      <c r="N200" t="str">
        <f ca="1">VLOOKUP(F200,INDIRECT("球種変換表!A$1:B$" &amp; Prams!$B$2),2,)</f>
        <v>フォーク</v>
      </c>
      <c r="O200">
        <f ca="1">VLOOKUP(N200,球種情報!A:B,2,FALSE)</f>
        <v>16</v>
      </c>
      <c r="P200">
        <f ca="1">VLOOKUP(K200,投手データ!B:AI,output!O200+6,FALSE)</f>
        <v>2</v>
      </c>
      <c r="R200">
        <f t="shared" ca="1" si="20"/>
        <v>7.874015748031496E-3</v>
      </c>
      <c r="S200">
        <f t="shared" si="21"/>
        <v>0.57048611111111103</v>
      </c>
      <c r="T200">
        <f>Prams!B$5/(S200-Prams!B$6)</f>
        <v>121.17734813548435</v>
      </c>
      <c r="U200">
        <f t="shared" ca="1" si="22"/>
        <v>0.63715277777777779</v>
      </c>
      <c r="V200">
        <f ca="1">Prams!C$5/(U200-Prams!C$6)</f>
        <v>125.26117323938114</v>
      </c>
      <c r="W200">
        <f t="shared" ca="1" si="23"/>
        <v>0.98630845070378848</v>
      </c>
      <c r="X200" t="str">
        <f t="shared" ca="1" si="24"/>
        <v>〇</v>
      </c>
    </row>
    <row r="201" spans="1:25" x14ac:dyDescent="0.4">
      <c r="A201" s="1" t="s">
        <v>1749</v>
      </c>
      <c r="B201" s="1">
        <v>150</v>
      </c>
      <c r="C201">
        <v>636.02270999999996</v>
      </c>
      <c r="D201">
        <v>610</v>
      </c>
      <c r="E201">
        <v>11.02285</v>
      </c>
      <c r="F201" t="s">
        <v>0</v>
      </c>
      <c r="G201" s="10" t="s">
        <v>468</v>
      </c>
      <c r="H201">
        <v>99</v>
      </c>
      <c r="I201" t="s">
        <v>1748</v>
      </c>
      <c r="J201">
        <f ca="1">VLOOKUP(G201,INDIRECT("球速変換!A$1:B$" &amp; Prams!$B$8),2,)</f>
        <v>79</v>
      </c>
      <c r="K201" t="str">
        <f ca="1">VLOOKUP(I201,INDIRECT("投手名変換!A$1:B$" &amp; Prams!$B$9),2,)</f>
        <v>DD010</v>
      </c>
      <c r="L201">
        <f t="shared" si="19"/>
        <v>51</v>
      </c>
      <c r="M201">
        <f ca="1">(B201-VLOOKUP(K201,INDIRECT("投手データ!B1:D"&amp;Prams!$B$1),3,FALSE)*2)</f>
        <v>56</v>
      </c>
      <c r="N201" t="str">
        <f ca="1">VLOOKUP(F201,INDIRECT("球種変換表!A$1:B$" &amp; Prams!$B$2),2,)</f>
        <v>ストレート</v>
      </c>
      <c r="O201">
        <f ca="1">VLOOKUP(N201,球種情報!A:B,2,FALSE)</f>
        <v>1</v>
      </c>
      <c r="P201">
        <f ca="1">VLOOKUP(K201,投手データ!B:AI,output!O201+6,FALSE)</f>
        <v>1</v>
      </c>
      <c r="R201">
        <f t="shared" ca="1" si="20"/>
        <v>1.2658227848101266E-2</v>
      </c>
      <c r="S201">
        <f t="shared" si="21"/>
        <v>0.84305555555555556</v>
      </c>
      <c r="T201">
        <f>Prams!B$5/(S201-Prams!B$6)</f>
        <v>78.981234385646147</v>
      </c>
      <c r="U201">
        <f t="shared" ca="1" si="22"/>
        <v>0.92638888888888893</v>
      </c>
      <c r="V201">
        <f ca="1">Prams!C$5/(U201-Prams!C$6)</f>
        <v>78.977871144483387</v>
      </c>
      <c r="W201">
        <f t="shared" ca="1" si="23"/>
        <v>0.999719887904853</v>
      </c>
      <c r="X201" t="str">
        <f t="shared" ca="1" si="24"/>
        <v>〇</v>
      </c>
    </row>
    <row r="202" spans="1:25" x14ac:dyDescent="0.4">
      <c r="A202" s="1" t="s">
        <v>1751</v>
      </c>
      <c r="B202" s="1">
        <v>149</v>
      </c>
      <c r="C202">
        <v>636</v>
      </c>
      <c r="D202">
        <v>601</v>
      </c>
      <c r="E202">
        <v>11.0001</v>
      </c>
      <c r="F202" t="s">
        <v>0</v>
      </c>
      <c r="G202" s="10" t="s">
        <v>1097</v>
      </c>
      <c r="H202">
        <v>99</v>
      </c>
      <c r="I202" t="s">
        <v>1750</v>
      </c>
      <c r="J202" t="e">
        <f ca="1">VLOOKUP(G202,INDIRECT("球速変換!A$1:B$" &amp; Prams!$B$8),2,)</f>
        <v>#N/A</v>
      </c>
      <c r="K202" t="str">
        <f ca="1">VLOOKUP(I202,INDIRECT("投手名変換!A$1:B$" &amp; Prams!$B$9),2,)</f>
        <v>DD010</v>
      </c>
      <c r="L202">
        <f t="shared" si="19"/>
        <v>50</v>
      </c>
      <c r="M202">
        <f ca="1">(B202-VLOOKUP(K202,INDIRECT("投手データ!B1:D"&amp;Prams!$B$1),3,FALSE)*2)</f>
        <v>55</v>
      </c>
      <c r="N202" t="str">
        <f ca="1">VLOOKUP(F202,INDIRECT("球種変換表!A$1:B$" &amp; Prams!$B$2),2,)</f>
        <v>ストレート</v>
      </c>
      <c r="O202">
        <f ca="1">VLOOKUP(N202,球種情報!A:B,2,FALSE)</f>
        <v>1</v>
      </c>
      <c r="P202">
        <f ca="1">VLOOKUP(K202,投手データ!B:AI,output!O202+6,FALSE)</f>
        <v>1</v>
      </c>
      <c r="R202" t="e">
        <f t="shared" ca="1" si="20"/>
        <v>#N/A</v>
      </c>
      <c r="S202">
        <f t="shared" si="21"/>
        <v>0.83263888888888893</v>
      </c>
      <c r="T202">
        <f>Prams!B$5/(S202-Prams!B$6)</f>
        <v>80.046467799828804</v>
      </c>
      <c r="U202">
        <f t="shared" ca="1" si="22"/>
        <v>0.9159722222222223</v>
      </c>
      <c r="V202">
        <f ca="1">Prams!C$5/(U202-Prams!C$6)</f>
        <v>80.043013227646426</v>
      </c>
      <c r="W202" t="e">
        <f t="shared" ca="1" si="23"/>
        <v>#N/A</v>
      </c>
      <c r="X202" t="e">
        <f t="shared" ca="1" si="24"/>
        <v>#N/A</v>
      </c>
      <c r="Y202" t="s">
        <v>3970</v>
      </c>
    </row>
    <row r="203" spans="1:25" x14ac:dyDescent="0.4">
      <c r="A203" s="1" t="s">
        <v>1753</v>
      </c>
      <c r="B203" s="1">
        <v>150</v>
      </c>
      <c r="C203">
        <v>638.5</v>
      </c>
      <c r="D203">
        <v>608.5</v>
      </c>
      <c r="E203">
        <v>10.512</v>
      </c>
      <c r="F203" t="s">
        <v>1649</v>
      </c>
      <c r="G203" s="10" t="s">
        <v>1752</v>
      </c>
      <c r="H203">
        <v>99</v>
      </c>
      <c r="I203" t="s">
        <v>477</v>
      </c>
      <c r="J203">
        <f ca="1">VLOOKUP(G203,INDIRECT("球速変換!A$1:B$" &amp; Prams!$B$8),2,)</f>
        <v>79</v>
      </c>
      <c r="K203" t="str">
        <f ca="1">VLOOKUP(I203,INDIRECT("投手名変換!A$1:B$" &amp; Prams!$B$9),2,)</f>
        <v>DD010</v>
      </c>
      <c r="L203">
        <f t="shared" si="19"/>
        <v>51</v>
      </c>
      <c r="M203">
        <f ca="1">(B203-VLOOKUP(K203,INDIRECT("投手データ!B1:D"&amp;Prams!$B$1),3,FALSE)*2)</f>
        <v>56</v>
      </c>
      <c r="N203" t="str">
        <f ca="1">VLOOKUP(F203,INDIRECT("球種変換表!A$1:B$" &amp; Prams!$B$2),2,)</f>
        <v>ストレート</v>
      </c>
      <c r="O203">
        <f ca="1">VLOOKUP(N203,球種情報!A:B,2,FALSE)</f>
        <v>1</v>
      </c>
      <c r="P203">
        <f ca="1">VLOOKUP(K203,投手データ!B:AI,output!O203+6,FALSE)</f>
        <v>1</v>
      </c>
      <c r="R203">
        <f t="shared" ca="1" si="20"/>
        <v>1.2658227848101266E-2</v>
      </c>
      <c r="S203">
        <f t="shared" si="21"/>
        <v>0.84409722222222228</v>
      </c>
      <c r="T203">
        <f>Prams!B$5/(S203-Prams!B$6)</f>
        <v>78.876268309192781</v>
      </c>
      <c r="U203">
        <f t="shared" ca="1" si="22"/>
        <v>0.92743055555555565</v>
      </c>
      <c r="V203">
        <f ca="1">Prams!C$5/(U203-Prams!C$6)</f>
        <v>78.872914001396268</v>
      </c>
      <c r="W203">
        <f t="shared" ca="1" si="23"/>
        <v>0.99839131647337043</v>
      </c>
      <c r="X203" t="str">
        <f t="shared" ca="1" si="24"/>
        <v>〇</v>
      </c>
    </row>
    <row r="204" spans="1:25" x14ac:dyDescent="0.4">
      <c r="A204" s="1" t="s">
        <v>1755</v>
      </c>
      <c r="B204" s="1">
        <v>151</v>
      </c>
      <c r="C204">
        <v>640.5</v>
      </c>
      <c r="D204">
        <v>610.5</v>
      </c>
      <c r="E204">
        <v>10.512</v>
      </c>
      <c r="F204" t="s">
        <v>0</v>
      </c>
      <c r="G204" s="10" t="s">
        <v>479</v>
      </c>
      <c r="H204">
        <v>99</v>
      </c>
      <c r="I204" t="s">
        <v>1754</v>
      </c>
      <c r="J204">
        <f ca="1">VLOOKUP(G204,INDIRECT("球速変換!A$1:B$" &amp; Prams!$B$8),2,)</f>
        <v>79</v>
      </c>
      <c r="K204" t="str">
        <f ca="1">VLOOKUP(I204,INDIRECT("投手名変換!A$1:B$" &amp; Prams!$B$9),2,)</f>
        <v>DD010</v>
      </c>
      <c r="L204">
        <f t="shared" si="19"/>
        <v>52</v>
      </c>
      <c r="M204">
        <f ca="1">(B204-VLOOKUP(K204,INDIRECT("投手データ!B1:D"&amp;Prams!$B$1),3,FALSE)*2)</f>
        <v>57</v>
      </c>
      <c r="N204" t="str">
        <f ca="1">VLOOKUP(F204,INDIRECT("球種変換表!A$1:B$" &amp; Prams!$B$2),2,)</f>
        <v>ストレート</v>
      </c>
      <c r="O204">
        <f ca="1">VLOOKUP(N204,球種情報!A:B,2,FALSE)</f>
        <v>1</v>
      </c>
      <c r="P204">
        <f ca="1">VLOOKUP(K204,投手データ!B:AI,output!O204+6,FALSE)</f>
        <v>1</v>
      </c>
      <c r="R204">
        <f t="shared" ca="1" si="20"/>
        <v>1.2658227848101266E-2</v>
      </c>
      <c r="S204">
        <f t="shared" si="21"/>
        <v>0.859375</v>
      </c>
      <c r="T204">
        <f>Prams!B$5/(S204-Prams!B$6)</f>
        <v>77.368206989331412</v>
      </c>
      <c r="U204">
        <f t="shared" ca="1" si="22"/>
        <v>0.94270833333333337</v>
      </c>
      <c r="V204">
        <f ca="1">Prams!C$5/(U204-Prams!C$6)</f>
        <v>77.364979716976222</v>
      </c>
      <c r="W204">
        <f t="shared" ca="1" si="23"/>
        <v>0.97930354072121806</v>
      </c>
      <c r="X204" t="str">
        <f t="shared" ca="1" si="24"/>
        <v>〇</v>
      </c>
    </row>
    <row r="205" spans="1:25" x14ac:dyDescent="0.4">
      <c r="A205" s="1" t="s">
        <v>1757</v>
      </c>
      <c r="B205" s="1">
        <v>151</v>
      </c>
      <c r="C205">
        <v>634.5</v>
      </c>
      <c r="D205">
        <v>611</v>
      </c>
      <c r="E205">
        <v>10.547610000000001</v>
      </c>
      <c r="F205" t="s">
        <v>1649</v>
      </c>
      <c r="G205" s="10" t="s">
        <v>1756</v>
      </c>
      <c r="H205">
        <v>99</v>
      </c>
      <c r="I205" t="s">
        <v>470</v>
      </c>
      <c r="J205">
        <f ca="1">VLOOKUP(G205,INDIRECT("球速変換!A$1:B$" &amp; Prams!$B$8),2,)</f>
        <v>78</v>
      </c>
      <c r="K205" t="str">
        <f ca="1">VLOOKUP(I205,INDIRECT("投手名変換!A$1:B$" &amp; Prams!$B$9),2,)</f>
        <v>DD010</v>
      </c>
      <c r="L205">
        <f t="shared" si="19"/>
        <v>52</v>
      </c>
      <c r="M205">
        <f ca="1">(B205-VLOOKUP(K205,INDIRECT("投手データ!B1:D"&amp;Prams!$B$1),3,FALSE)*2)</f>
        <v>57</v>
      </c>
      <c r="N205" t="str">
        <f ca="1">VLOOKUP(F205,INDIRECT("球種変換表!A$1:B$" &amp; Prams!$B$2),2,)</f>
        <v>ストレート</v>
      </c>
      <c r="O205">
        <f ca="1">VLOOKUP(N205,球種情報!A:B,2,FALSE)</f>
        <v>1</v>
      </c>
      <c r="P205">
        <f ca="1">VLOOKUP(K205,投手データ!B:AI,output!O205+6,FALSE)</f>
        <v>1</v>
      </c>
      <c r="R205">
        <f t="shared" ca="1" si="20"/>
        <v>1.282051282051282E-2</v>
      </c>
      <c r="S205">
        <f t="shared" si="21"/>
        <v>0.85902777777777772</v>
      </c>
      <c r="T205">
        <f>Prams!B$5/(S205-Prams!B$6)</f>
        <v>77.401840426789832</v>
      </c>
      <c r="U205">
        <f t="shared" ca="1" si="22"/>
        <v>0.94236111111111109</v>
      </c>
      <c r="V205">
        <f ca="1">Prams!C$5/(U205-Prams!C$6)</f>
        <v>77.398610347969438</v>
      </c>
      <c r="W205">
        <f t="shared" ca="1" si="23"/>
        <v>0.99228987625601839</v>
      </c>
      <c r="X205" t="str">
        <f t="shared" ca="1" si="24"/>
        <v>〇</v>
      </c>
    </row>
    <row r="206" spans="1:25" x14ac:dyDescent="0.4">
      <c r="A206" s="1" t="s">
        <v>1760</v>
      </c>
      <c r="B206" s="1">
        <v>150</v>
      </c>
      <c r="C206">
        <v>642.45239000000004</v>
      </c>
      <c r="D206">
        <v>608.5</v>
      </c>
      <c r="E206">
        <v>10.55955</v>
      </c>
      <c r="F206" t="s">
        <v>1649</v>
      </c>
      <c r="G206" s="10" t="s">
        <v>1758</v>
      </c>
      <c r="H206">
        <v>99</v>
      </c>
      <c r="I206" t="s">
        <v>1759</v>
      </c>
      <c r="J206">
        <f ca="1">VLOOKUP(G206,INDIRECT("球速変換!A$1:B$" &amp; Prams!$B$8),2,)</f>
        <v>79</v>
      </c>
      <c r="K206" t="str">
        <f ca="1">VLOOKUP(I206,INDIRECT("投手名変換!A$1:B$" &amp; Prams!$B$9),2,)</f>
        <v>DD010</v>
      </c>
      <c r="L206">
        <f t="shared" si="19"/>
        <v>51</v>
      </c>
      <c r="M206">
        <f ca="1">(B206-VLOOKUP(K206,INDIRECT("投手データ!B1:D"&amp;Prams!$B$1),3,FALSE)*2)</f>
        <v>56</v>
      </c>
      <c r="N206" t="str">
        <f ca="1">VLOOKUP(F206,INDIRECT("球種変換表!A$1:B$" &amp; Prams!$B$2),2,)</f>
        <v>ストレート</v>
      </c>
      <c r="O206">
        <f ca="1">VLOOKUP(N206,球種情報!A:B,2,FALSE)</f>
        <v>1</v>
      </c>
      <c r="P206">
        <f ca="1">VLOOKUP(K206,投手データ!B:AI,output!O206+6,FALSE)</f>
        <v>1</v>
      </c>
      <c r="R206">
        <f t="shared" ca="1" si="20"/>
        <v>1.2658227848101266E-2</v>
      </c>
      <c r="S206">
        <f t="shared" si="21"/>
        <v>0.84409722222222228</v>
      </c>
      <c r="T206">
        <f>Prams!B$5/(S206-Prams!B$6)</f>
        <v>78.876268309192781</v>
      </c>
      <c r="U206">
        <f t="shared" ca="1" si="22"/>
        <v>0.92743055555555565</v>
      </c>
      <c r="V206">
        <f ca="1">Prams!C$5/(U206-Prams!C$6)</f>
        <v>78.872914001396268</v>
      </c>
      <c r="W206">
        <f t="shared" ca="1" si="23"/>
        <v>0.99839131647337043</v>
      </c>
      <c r="X206" t="str">
        <f t="shared" ca="1" si="24"/>
        <v>〇</v>
      </c>
    </row>
    <row r="207" spans="1:25" x14ac:dyDescent="0.4">
      <c r="A207" s="1" t="s">
        <v>1762</v>
      </c>
      <c r="B207" s="1">
        <v>150</v>
      </c>
      <c r="C207">
        <v>634.5</v>
      </c>
      <c r="D207">
        <v>601.5</v>
      </c>
      <c r="E207">
        <v>10.512</v>
      </c>
      <c r="F207" t="s">
        <v>0</v>
      </c>
      <c r="G207" s="10" t="s">
        <v>468</v>
      </c>
      <c r="H207">
        <v>99</v>
      </c>
      <c r="I207" t="s">
        <v>1761</v>
      </c>
      <c r="J207">
        <f ca="1">VLOOKUP(G207,INDIRECT("球速変換!A$1:B$" &amp; Prams!$B$8),2,)</f>
        <v>79</v>
      </c>
      <c r="K207" t="str">
        <f ca="1">VLOOKUP(I207,INDIRECT("投手名変換!A$1:B$" &amp; Prams!$B$9),2,)</f>
        <v>DD010</v>
      </c>
      <c r="L207">
        <f t="shared" si="19"/>
        <v>51</v>
      </c>
      <c r="M207">
        <f ca="1">(B207-VLOOKUP(K207,INDIRECT("投手データ!B1:D"&amp;Prams!$B$1),3,FALSE)*2)</f>
        <v>56</v>
      </c>
      <c r="N207" t="str">
        <f ca="1">VLOOKUP(F207,INDIRECT("球種変換表!A$1:B$" &amp; Prams!$B$2),2,)</f>
        <v>ストレート</v>
      </c>
      <c r="O207">
        <f ca="1">VLOOKUP(N207,球種情報!A:B,2,FALSE)</f>
        <v>1</v>
      </c>
      <c r="P207">
        <f ca="1">VLOOKUP(K207,投手データ!B:AI,output!O207+6,FALSE)</f>
        <v>1</v>
      </c>
      <c r="R207">
        <f t="shared" ca="1" si="20"/>
        <v>1.2658227848101266E-2</v>
      </c>
      <c r="S207">
        <f t="shared" si="21"/>
        <v>0.84895833333333337</v>
      </c>
      <c r="T207">
        <f>Prams!B$5/(S207-Prams!B$6)</f>
        <v>78.390092879256969</v>
      </c>
      <c r="U207">
        <f t="shared" ca="1" si="22"/>
        <v>0.93229166666666663</v>
      </c>
      <c r="V207">
        <f ca="1">Prams!C$5/(U207-Prams!C$6)</f>
        <v>78.386779793539944</v>
      </c>
      <c r="W207">
        <f t="shared" ca="1" si="23"/>
        <v>0.99223771890556889</v>
      </c>
      <c r="X207" t="str">
        <f t="shared" ca="1" si="24"/>
        <v>〇</v>
      </c>
    </row>
    <row r="208" spans="1:25" x14ac:dyDescent="0.4">
      <c r="A208" s="1" t="s">
        <v>1763</v>
      </c>
      <c r="B208" s="1">
        <v>150</v>
      </c>
      <c r="C208">
        <v>635.5</v>
      </c>
      <c r="D208">
        <v>605</v>
      </c>
      <c r="E208">
        <v>11.5001</v>
      </c>
      <c r="F208" t="s">
        <v>0</v>
      </c>
      <c r="G208" s="10" t="s">
        <v>468</v>
      </c>
      <c r="H208">
        <v>99</v>
      </c>
      <c r="I208" t="s">
        <v>470</v>
      </c>
      <c r="J208">
        <f ca="1">VLOOKUP(G208,INDIRECT("球速変換!A$1:B$" &amp; Prams!$B$8),2,)</f>
        <v>79</v>
      </c>
      <c r="K208" t="str">
        <f ca="1">VLOOKUP(I208,INDIRECT("投手名変換!A$1:B$" &amp; Prams!$B$9),2,)</f>
        <v>DD010</v>
      </c>
      <c r="L208">
        <f t="shared" si="19"/>
        <v>51</v>
      </c>
      <c r="M208">
        <f ca="1">(B208-VLOOKUP(K208,INDIRECT("投手データ!B1:D"&amp;Prams!$B$1),3,FALSE)*2)</f>
        <v>56</v>
      </c>
      <c r="N208" t="str">
        <f ca="1">VLOOKUP(F208,INDIRECT("球種変換表!A$1:B$" &amp; Prams!$B$2),2,)</f>
        <v>ストレート</v>
      </c>
      <c r="O208">
        <f ca="1">VLOOKUP(N208,球種情報!A:B,2,FALSE)</f>
        <v>1</v>
      </c>
      <c r="P208">
        <f ca="1">VLOOKUP(K208,投手データ!B:AI,output!O208+6,FALSE)</f>
        <v>1</v>
      </c>
      <c r="R208">
        <f t="shared" ca="1" si="20"/>
        <v>1.2658227848101266E-2</v>
      </c>
      <c r="S208">
        <f t="shared" si="21"/>
        <v>0.84652777777777777</v>
      </c>
      <c r="T208">
        <f>Prams!B$5/(S208-Prams!B$6)</f>
        <v>78.632429109460787</v>
      </c>
      <c r="U208">
        <f t="shared" ca="1" si="22"/>
        <v>0.92986111111111103</v>
      </c>
      <c r="V208">
        <f ca="1">Prams!C$5/(U208-Prams!C$6)</f>
        <v>78.629095508277572</v>
      </c>
      <c r="W208">
        <f t="shared" ca="1" si="23"/>
        <v>0.9953050064338933</v>
      </c>
      <c r="X208" t="str">
        <f t="shared" ca="1" si="24"/>
        <v>〇</v>
      </c>
    </row>
    <row r="209" spans="1:24" x14ac:dyDescent="0.4">
      <c r="A209" s="1" t="s">
        <v>1764</v>
      </c>
      <c r="B209" s="1">
        <v>150</v>
      </c>
      <c r="C209">
        <v>640</v>
      </c>
      <c r="D209">
        <v>602.5</v>
      </c>
      <c r="E209">
        <v>10.012589999999999</v>
      </c>
      <c r="F209" t="s">
        <v>0</v>
      </c>
      <c r="G209" s="10" t="s">
        <v>478</v>
      </c>
      <c r="H209">
        <v>99</v>
      </c>
      <c r="I209" t="s">
        <v>470</v>
      </c>
      <c r="J209">
        <f ca="1">VLOOKUP(G209,INDIRECT("球速変換!A$1:B$" &amp; Prams!$B$8),2,)</f>
        <v>78</v>
      </c>
      <c r="K209" t="str">
        <f ca="1">VLOOKUP(I209,INDIRECT("投手名変換!A$1:B$" &amp; Prams!$B$9),2,)</f>
        <v>DD010</v>
      </c>
      <c r="L209">
        <f t="shared" si="19"/>
        <v>51</v>
      </c>
      <c r="M209">
        <f ca="1">(B209-VLOOKUP(K209,INDIRECT("投手データ!B1:D"&amp;Prams!$B$1),3,FALSE)*2)</f>
        <v>56</v>
      </c>
      <c r="N209" t="str">
        <f ca="1">VLOOKUP(F209,INDIRECT("球種変換表!A$1:B$" &amp; Prams!$B$2),2,)</f>
        <v>ストレート</v>
      </c>
      <c r="O209">
        <f ca="1">VLOOKUP(N209,球種情報!A:B,2,FALSE)</f>
        <v>1</v>
      </c>
      <c r="P209">
        <f ca="1">VLOOKUP(K209,投手データ!B:AI,output!O209+6,FALSE)</f>
        <v>1</v>
      </c>
      <c r="R209">
        <f t="shared" ca="1" si="20"/>
        <v>1.282051282051282E-2</v>
      </c>
      <c r="S209">
        <f t="shared" si="21"/>
        <v>0.84826388888888893</v>
      </c>
      <c r="T209">
        <f>Prams!B$5/(S209-Prams!B$6)</f>
        <v>78.459179248908043</v>
      </c>
      <c r="U209">
        <f t="shared" ca="1" si="22"/>
        <v>0.9315972222222223</v>
      </c>
      <c r="V209">
        <f ca="1">Prams!C$5/(U209-Prams!C$6)</f>
        <v>78.455860320996621</v>
      </c>
      <c r="W209">
        <f t="shared" ca="1" si="23"/>
        <v>1.0058443630897003</v>
      </c>
      <c r="X209" t="str">
        <f t="shared" ca="1" si="24"/>
        <v>〇</v>
      </c>
    </row>
    <row r="210" spans="1:24" x14ac:dyDescent="0.4">
      <c r="A210" s="1" t="s">
        <v>1766</v>
      </c>
      <c r="B210" s="1">
        <v>150</v>
      </c>
      <c r="C210">
        <v>637</v>
      </c>
      <c r="D210">
        <v>608</v>
      </c>
      <c r="E210">
        <v>10.04998</v>
      </c>
      <c r="F210" t="s">
        <v>0</v>
      </c>
      <c r="G210" s="10" t="s">
        <v>468</v>
      </c>
      <c r="H210">
        <v>99</v>
      </c>
      <c r="I210" t="s">
        <v>1765</v>
      </c>
      <c r="J210">
        <f ca="1">VLOOKUP(G210,INDIRECT("球速変換!A$1:B$" &amp; Prams!$B$8),2,)</f>
        <v>79</v>
      </c>
      <c r="K210" t="str">
        <f ca="1">VLOOKUP(I210,INDIRECT("投手名変換!A$1:B$" &amp; Prams!$B$9),2,)</f>
        <v>DD010</v>
      </c>
      <c r="L210">
        <f t="shared" si="19"/>
        <v>51</v>
      </c>
      <c r="M210">
        <f ca="1">(B210-VLOOKUP(K210,INDIRECT("投手データ!B1:D"&amp;Prams!$B$1),3,FALSE)*2)</f>
        <v>56</v>
      </c>
      <c r="N210" t="str">
        <f ca="1">VLOOKUP(F210,INDIRECT("球種変換表!A$1:B$" &amp; Prams!$B$2),2,)</f>
        <v>ストレート</v>
      </c>
      <c r="O210">
        <f ca="1">VLOOKUP(N210,球種情報!A:B,2,FALSE)</f>
        <v>1</v>
      </c>
      <c r="P210">
        <f ca="1">VLOOKUP(K210,投手データ!B:AI,output!O210+6,FALSE)</f>
        <v>1</v>
      </c>
      <c r="R210">
        <f t="shared" ca="1" si="20"/>
        <v>1.2658227848101266E-2</v>
      </c>
      <c r="S210">
        <f t="shared" si="21"/>
        <v>0.84444444444444444</v>
      </c>
      <c r="T210">
        <f>Prams!B$5/(S210-Prams!B$6)</f>
        <v>78.841341589559747</v>
      </c>
      <c r="U210">
        <f t="shared" ca="1" si="22"/>
        <v>0.9277777777777777</v>
      </c>
      <c r="V210">
        <f ca="1">Prams!C$5/(U210-Prams!C$6)</f>
        <v>78.837990251643632</v>
      </c>
      <c r="W210">
        <f t="shared" ca="1" si="23"/>
        <v>0.99794924369169158</v>
      </c>
      <c r="X210" t="str">
        <f t="shared" ca="1" si="24"/>
        <v>〇</v>
      </c>
    </row>
    <row r="211" spans="1:24" x14ac:dyDescent="0.4">
      <c r="A211" s="1" t="s">
        <v>1768</v>
      </c>
      <c r="B211" s="1">
        <v>139</v>
      </c>
      <c r="C211">
        <v>640.5</v>
      </c>
      <c r="D211">
        <v>614.5</v>
      </c>
      <c r="E211">
        <v>10.512</v>
      </c>
      <c r="F211" t="s">
        <v>1504</v>
      </c>
      <c r="G211" s="10" t="s">
        <v>1767</v>
      </c>
      <c r="H211">
        <v>98</v>
      </c>
      <c r="I211" t="s">
        <v>969</v>
      </c>
      <c r="J211">
        <f ca="1">VLOOKUP(G211,INDIRECT("球速変換!A$1:B$" &amp; Prams!$B$8),2,)</f>
        <v>78</v>
      </c>
      <c r="K211" t="str">
        <f ca="1">VLOOKUP(I211,INDIRECT("投手名変換!A$1:B$" &amp; Prams!$B$9),2,)</f>
        <v>DD010</v>
      </c>
      <c r="L211">
        <f t="shared" si="19"/>
        <v>41</v>
      </c>
      <c r="M211">
        <f ca="1">(B211-VLOOKUP(K211,INDIRECT("投手データ!B1:D"&amp;Prams!$B$1),3,FALSE)*2)</f>
        <v>45</v>
      </c>
      <c r="N211" t="str">
        <f ca="1">VLOOKUP(F211,INDIRECT("球種変換表!A$1:B$" &amp; Prams!$B$2),2,)</f>
        <v>全力ストレート</v>
      </c>
      <c r="O211">
        <f ca="1">VLOOKUP(N211,球種情報!A:B,2,FALSE)</f>
        <v>2</v>
      </c>
      <c r="P211">
        <f ca="1">VLOOKUP(K211,投手データ!B:AI,output!O211+6,FALSE)</f>
        <v>1</v>
      </c>
      <c r="R211">
        <f t="shared" ca="1" si="20"/>
        <v>1.282051282051282E-2</v>
      </c>
      <c r="S211">
        <f t="shared" si="21"/>
        <v>0.67326388888888888</v>
      </c>
      <c r="T211">
        <f>Prams!B$5/(S211-Prams!B$6)</f>
        <v>100.85912256930126</v>
      </c>
      <c r="U211">
        <f t="shared" ca="1" si="22"/>
        <v>0.73993055555555565</v>
      </c>
      <c r="V211">
        <f ca="1">Prams!C$5/(U211-Prams!C$6)</f>
        <v>103.67236664974217</v>
      </c>
      <c r="W211">
        <f t="shared" ca="1" si="23"/>
        <v>1.3291329057659254</v>
      </c>
      <c r="X211" t="str">
        <f t="shared" ca="1" si="24"/>
        <v>×</v>
      </c>
    </row>
    <row r="212" spans="1:24" x14ac:dyDescent="0.4">
      <c r="A212" s="1" t="s">
        <v>1769</v>
      </c>
      <c r="B212" s="1">
        <v>139</v>
      </c>
      <c r="C212">
        <v>640.5</v>
      </c>
      <c r="D212">
        <v>614</v>
      </c>
      <c r="E212">
        <v>10.547610000000001</v>
      </c>
      <c r="F212" t="s">
        <v>1504</v>
      </c>
      <c r="G212" s="10" t="s">
        <v>478</v>
      </c>
      <c r="H212">
        <v>98</v>
      </c>
      <c r="I212" t="s">
        <v>969</v>
      </c>
      <c r="J212">
        <f ca="1">VLOOKUP(G212,INDIRECT("球速変換!A$1:B$" &amp; Prams!$B$8),2,)</f>
        <v>78</v>
      </c>
      <c r="K212" t="str">
        <f ca="1">VLOOKUP(I212,INDIRECT("投手名変換!A$1:B$" &amp; Prams!$B$9),2,)</f>
        <v>DD010</v>
      </c>
      <c r="L212">
        <f t="shared" si="19"/>
        <v>41</v>
      </c>
      <c r="M212">
        <f ca="1">(B212-VLOOKUP(K212,INDIRECT("投手データ!B1:D"&amp;Prams!$B$1),3,FALSE)*2)</f>
        <v>45</v>
      </c>
      <c r="N212" t="str">
        <f ca="1">VLOOKUP(F212,INDIRECT("球種変換表!A$1:B$" &amp; Prams!$B$2),2,)</f>
        <v>全力ストレート</v>
      </c>
      <c r="O212">
        <f ca="1">VLOOKUP(N212,球種情報!A:B,2,FALSE)</f>
        <v>2</v>
      </c>
      <c r="P212">
        <f ca="1">VLOOKUP(K212,投手データ!B:AI,output!O212+6,FALSE)</f>
        <v>1</v>
      </c>
      <c r="R212">
        <f t="shared" ca="1" si="20"/>
        <v>1.282051282051282E-2</v>
      </c>
      <c r="S212">
        <f t="shared" si="21"/>
        <v>0.67361111111111105</v>
      </c>
      <c r="T212">
        <f>Prams!B$5/(S212-Prams!B$6)</f>
        <v>100.80202181238452</v>
      </c>
      <c r="U212">
        <f t="shared" ca="1" si="22"/>
        <v>0.7402777777777777</v>
      </c>
      <c r="V212">
        <f ca="1">Prams!C$5/(U212-Prams!C$6)</f>
        <v>103.61203701979481</v>
      </c>
      <c r="W212">
        <f t="shared" ca="1" si="23"/>
        <v>1.3283594489717283</v>
      </c>
      <c r="X212" t="str">
        <f t="shared" ca="1" si="24"/>
        <v>×</v>
      </c>
    </row>
    <row r="213" spans="1:24" x14ac:dyDescent="0.4">
      <c r="A213" s="1" t="s">
        <v>1770</v>
      </c>
      <c r="B213" s="1">
        <v>138</v>
      </c>
      <c r="C213">
        <v>639</v>
      </c>
      <c r="D213">
        <v>605</v>
      </c>
      <c r="E213">
        <v>11.0001</v>
      </c>
      <c r="F213" t="s">
        <v>1504</v>
      </c>
      <c r="G213" s="10" t="s">
        <v>1097</v>
      </c>
      <c r="H213">
        <v>98</v>
      </c>
      <c r="I213" t="s">
        <v>970</v>
      </c>
      <c r="J213" t="e">
        <f ca="1">VLOOKUP(G213,INDIRECT("球速変換!A$1:B$" &amp; Prams!$B$8),2,)</f>
        <v>#N/A</v>
      </c>
      <c r="K213" t="str">
        <f ca="1">VLOOKUP(I213,INDIRECT("投手名変換!A$1:B$" &amp; Prams!$B$9),2,)</f>
        <v>DD010</v>
      </c>
      <c r="L213">
        <f t="shared" si="19"/>
        <v>40</v>
      </c>
      <c r="M213">
        <f ca="1">(B213-VLOOKUP(K213,INDIRECT("投手データ!B1:D"&amp;Prams!$B$1),3,FALSE)*2)</f>
        <v>44</v>
      </c>
      <c r="N213" t="str">
        <f ca="1">VLOOKUP(F213,INDIRECT("球種変換表!A$1:B$" &amp; Prams!$B$2),2,)</f>
        <v>全力ストレート</v>
      </c>
      <c r="O213">
        <f ca="1">VLOOKUP(N213,球種情報!A:B,2,FALSE)</f>
        <v>2</v>
      </c>
      <c r="P213">
        <f ca="1">VLOOKUP(K213,投手データ!B:AI,output!O213+6,FALSE)</f>
        <v>1</v>
      </c>
      <c r="R213" t="e">
        <f t="shared" ca="1" si="20"/>
        <v>#N/A</v>
      </c>
      <c r="S213">
        <f t="shared" si="21"/>
        <v>0.66319444444444442</v>
      </c>
      <c r="T213">
        <f>Prams!B$5/(S213-Prams!B$6)</f>
        <v>102.54365514508713</v>
      </c>
      <c r="U213">
        <f t="shared" ca="1" si="22"/>
        <v>0.72986111111111107</v>
      </c>
      <c r="V213">
        <f ca="1">Prams!C$5/(U213-Prams!C$6)</f>
        <v>105.45301202535843</v>
      </c>
      <c r="W213" t="e">
        <f t="shared" ca="1" si="23"/>
        <v>#N/A</v>
      </c>
      <c r="X213" t="e">
        <f t="shared" ca="1" si="24"/>
        <v>#N/A</v>
      </c>
    </row>
    <row r="214" spans="1:24" x14ac:dyDescent="0.4">
      <c r="A214" s="1" t="s">
        <v>1771</v>
      </c>
      <c r="B214" s="1">
        <v>139</v>
      </c>
      <c r="C214">
        <v>640</v>
      </c>
      <c r="D214">
        <v>611.5</v>
      </c>
      <c r="E214">
        <v>11.01146</v>
      </c>
      <c r="F214" t="s">
        <v>1504</v>
      </c>
      <c r="G214" s="10" t="s">
        <v>971</v>
      </c>
      <c r="H214">
        <v>98</v>
      </c>
      <c r="I214" t="s">
        <v>972</v>
      </c>
      <c r="J214">
        <f ca="1">VLOOKUP(G214,INDIRECT("球速変換!A$1:B$" &amp; Prams!$B$8),2,)</f>
        <v>78</v>
      </c>
      <c r="K214" t="str">
        <f ca="1">VLOOKUP(I214,INDIRECT("投手名変換!A$1:B$" &amp; Prams!$B$9),2,)</f>
        <v>DD010</v>
      </c>
      <c r="L214">
        <f t="shared" si="19"/>
        <v>41</v>
      </c>
      <c r="M214">
        <f ca="1">(B214-VLOOKUP(K214,INDIRECT("投手データ!B1:D"&amp;Prams!$B$1),3,FALSE)*2)</f>
        <v>45</v>
      </c>
      <c r="N214" t="str">
        <f ca="1">VLOOKUP(F214,INDIRECT("球種変換表!A$1:B$" &amp; Prams!$B$2),2,)</f>
        <v>全力ストレート</v>
      </c>
      <c r="O214">
        <f ca="1">VLOOKUP(N214,球種情報!A:B,2,FALSE)</f>
        <v>2</v>
      </c>
      <c r="P214">
        <f ca="1">VLOOKUP(K214,投手データ!B:AI,output!O214+6,FALSE)</f>
        <v>1</v>
      </c>
      <c r="R214">
        <f t="shared" ca="1" si="20"/>
        <v>1.282051282051282E-2</v>
      </c>
      <c r="S214">
        <f t="shared" si="21"/>
        <v>0.67534722222222221</v>
      </c>
      <c r="T214">
        <f>Prams!B$5/(S214-Prams!B$6)</f>
        <v>100.51748510728626</v>
      </c>
      <c r="U214">
        <f t="shared" ca="1" si="22"/>
        <v>0.74201388888888897</v>
      </c>
      <c r="V214">
        <f ca="1">Prams!C$5/(U214-Prams!C$6)</f>
        <v>103.31143903559871</v>
      </c>
      <c r="W214">
        <f t="shared" ca="1" si="23"/>
        <v>1.324505628661522</v>
      </c>
      <c r="X214" t="str">
        <f t="shared" ca="1" si="24"/>
        <v>×</v>
      </c>
    </row>
    <row r="215" spans="1:24" x14ac:dyDescent="0.4">
      <c r="A215" s="1" t="s">
        <v>1772</v>
      </c>
      <c r="B215" s="1">
        <v>138</v>
      </c>
      <c r="C215">
        <v>638.5</v>
      </c>
      <c r="D215">
        <v>602.5</v>
      </c>
      <c r="E215">
        <v>10.512</v>
      </c>
      <c r="F215" t="s">
        <v>1504</v>
      </c>
      <c r="G215" s="10" t="s">
        <v>1758</v>
      </c>
      <c r="H215">
        <v>98</v>
      </c>
      <c r="I215" t="s">
        <v>973</v>
      </c>
      <c r="J215">
        <f ca="1">VLOOKUP(G215,INDIRECT("球速変換!A$1:B$" &amp; Prams!$B$8),2,)</f>
        <v>79</v>
      </c>
      <c r="K215" t="str">
        <f ca="1">VLOOKUP(I215,INDIRECT("投手名変換!A$1:B$" &amp; Prams!$B$9),2,)</f>
        <v>DD010</v>
      </c>
      <c r="L215">
        <f t="shared" si="19"/>
        <v>40</v>
      </c>
      <c r="M215">
        <f ca="1">(B215-VLOOKUP(K215,INDIRECT("投手データ!B1:D"&amp;Prams!$B$1),3,FALSE)*2)</f>
        <v>44</v>
      </c>
      <c r="N215" t="str">
        <f ca="1">VLOOKUP(F215,INDIRECT("球種変換表!A$1:B$" &amp; Prams!$B$2),2,)</f>
        <v>全力ストレート</v>
      </c>
      <c r="O215">
        <f ca="1">VLOOKUP(N215,球種情報!A:B,2,FALSE)</f>
        <v>2</v>
      </c>
      <c r="P215">
        <f ca="1">VLOOKUP(K215,投手データ!B:AI,output!O215+6,FALSE)</f>
        <v>1</v>
      </c>
      <c r="R215">
        <f t="shared" ca="1" si="20"/>
        <v>1.2658227848101266E-2</v>
      </c>
      <c r="S215">
        <f t="shared" si="21"/>
        <v>0.66493055555555558</v>
      </c>
      <c r="T215">
        <f>Prams!B$5/(S215-Prams!B$6)</f>
        <v>102.24921554484602</v>
      </c>
      <c r="U215">
        <f t="shared" ca="1" si="22"/>
        <v>0.73159722222222223</v>
      </c>
      <c r="V215">
        <f ca="1">Prams!C$5/(U215-Prams!C$6)</f>
        <v>105.14165316351645</v>
      </c>
      <c r="W215">
        <f t="shared" ca="1" si="23"/>
        <v>1.3309070020698286</v>
      </c>
      <c r="X215" t="str">
        <f t="shared" ca="1" si="24"/>
        <v>×</v>
      </c>
    </row>
    <row r="216" spans="1:24" x14ac:dyDescent="0.4">
      <c r="A216" s="1" t="s">
        <v>1773</v>
      </c>
      <c r="B216" s="1">
        <v>138</v>
      </c>
      <c r="C216">
        <v>638.5</v>
      </c>
      <c r="D216">
        <v>602.5</v>
      </c>
      <c r="E216">
        <v>10.512</v>
      </c>
      <c r="F216" t="s">
        <v>390</v>
      </c>
      <c r="G216" s="10" t="s">
        <v>468</v>
      </c>
      <c r="H216">
        <v>98</v>
      </c>
      <c r="I216" t="s">
        <v>488</v>
      </c>
      <c r="J216">
        <f ca="1">VLOOKUP(G216,INDIRECT("球速変換!A$1:B$" &amp; Prams!$B$8),2,)</f>
        <v>79</v>
      </c>
      <c r="K216" t="str">
        <f ca="1">VLOOKUP(I216,INDIRECT("投手名変換!A$1:B$" &amp; Prams!$B$9),2,)</f>
        <v>DD010</v>
      </c>
      <c r="L216">
        <f t="shared" si="19"/>
        <v>40</v>
      </c>
      <c r="M216">
        <f ca="1">(B216-VLOOKUP(K216,INDIRECT("投手データ!B1:D"&amp;Prams!$B$1),3,FALSE)*2)</f>
        <v>44</v>
      </c>
      <c r="N216" t="str">
        <f ca="1">VLOOKUP(F216,INDIRECT("球種変換表!A$1:B$" &amp; Prams!$B$2),2,)</f>
        <v>全力ストレート</v>
      </c>
      <c r="O216">
        <f ca="1">VLOOKUP(N216,球種情報!A:B,2,FALSE)</f>
        <v>2</v>
      </c>
      <c r="P216">
        <f ca="1">VLOOKUP(K216,投手データ!B:AI,output!O216+6,FALSE)</f>
        <v>1</v>
      </c>
      <c r="R216">
        <f t="shared" ca="1" si="20"/>
        <v>1.2658227848101266E-2</v>
      </c>
      <c r="S216">
        <f t="shared" si="21"/>
        <v>0.66493055555555558</v>
      </c>
      <c r="T216">
        <f>Prams!B$5/(S216-Prams!B$6)</f>
        <v>102.24921554484602</v>
      </c>
      <c r="U216">
        <f t="shared" ca="1" si="22"/>
        <v>0.73159722222222223</v>
      </c>
      <c r="V216">
        <f ca="1">Prams!C$5/(U216-Prams!C$6)</f>
        <v>105.14165316351645</v>
      </c>
      <c r="W216">
        <f t="shared" ca="1" si="23"/>
        <v>1.3309070020698286</v>
      </c>
      <c r="X216" t="str">
        <f t="shared" ca="1" si="24"/>
        <v>×</v>
      </c>
    </row>
    <row r="217" spans="1:24" x14ac:dyDescent="0.4">
      <c r="A217" s="1" t="s">
        <v>1774</v>
      </c>
      <c r="B217" s="1">
        <v>138</v>
      </c>
      <c r="C217">
        <v>639</v>
      </c>
      <c r="D217">
        <v>605</v>
      </c>
      <c r="E217">
        <v>11.0001</v>
      </c>
      <c r="F217" t="s">
        <v>1504</v>
      </c>
      <c r="G217" s="10" t="s">
        <v>1097</v>
      </c>
      <c r="H217">
        <v>98</v>
      </c>
      <c r="I217" t="s">
        <v>485</v>
      </c>
      <c r="J217" t="e">
        <f ca="1">VLOOKUP(G217,INDIRECT("球速変換!A$1:B$" &amp; Prams!$B$8),2,)</f>
        <v>#N/A</v>
      </c>
      <c r="K217" t="str">
        <f ca="1">VLOOKUP(I217,INDIRECT("投手名変換!A$1:B$" &amp; Prams!$B$9),2,)</f>
        <v>DD010</v>
      </c>
      <c r="L217">
        <f t="shared" si="19"/>
        <v>40</v>
      </c>
      <c r="M217">
        <f ca="1">(B217-VLOOKUP(K217,INDIRECT("投手データ!B1:D"&amp;Prams!$B$1),3,FALSE)*2)</f>
        <v>44</v>
      </c>
      <c r="N217" t="str">
        <f ca="1">VLOOKUP(F217,INDIRECT("球種変換表!A$1:B$" &amp; Prams!$B$2),2,)</f>
        <v>全力ストレート</v>
      </c>
      <c r="O217">
        <f ca="1">VLOOKUP(N217,球種情報!A:B,2,FALSE)</f>
        <v>2</v>
      </c>
      <c r="P217">
        <f ca="1">VLOOKUP(K217,投手データ!B:AI,output!O217+6,FALSE)</f>
        <v>1</v>
      </c>
      <c r="R217" t="e">
        <f t="shared" ca="1" si="20"/>
        <v>#N/A</v>
      </c>
      <c r="S217">
        <f t="shared" si="21"/>
        <v>0.66319444444444442</v>
      </c>
      <c r="T217">
        <f>Prams!B$5/(S217-Prams!B$6)</f>
        <v>102.54365514508713</v>
      </c>
      <c r="U217">
        <f t="shared" ca="1" si="22"/>
        <v>0.72986111111111107</v>
      </c>
      <c r="V217">
        <f ca="1">Prams!C$5/(U217-Prams!C$6)</f>
        <v>105.45301202535843</v>
      </c>
      <c r="W217" t="e">
        <f t="shared" ca="1" si="23"/>
        <v>#N/A</v>
      </c>
      <c r="X217" t="e">
        <f t="shared" ca="1" si="24"/>
        <v>#N/A</v>
      </c>
    </row>
    <row r="218" spans="1:24" x14ac:dyDescent="0.4">
      <c r="A218" s="1" t="s">
        <v>1775</v>
      </c>
      <c r="B218" s="1">
        <v>139</v>
      </c>
      <c r="C218">
        <v>640</v>
      </c>
      <c r="D218">
        <v>615.5</v>
      </c>
      <c r="E218">
        <v>11.01146</v>
      </c>
      <c r="F218" t="s">
        <v>1504</v>
      </c>
      <c r="G218" s="10" t="s">
        <v>478</v>
      </c>
      <c r="H218">
        <v>98</v>
      </c>
      <c r="I218" t="s">
        <v>974</v>
      </c>
      <c r="J218">
        <f ca="1">VLOOKUP(G218,INDIRECT("球速変換!A$1:B$" &amp; Prams!$B$8),2,)</f>
        <v>78</v>
      </c>
      <c r="K218" t="str">
        <f ca="1">VLOOKUP(I218,INDIRECT("投手名変換!A$1:B$" &amp; Prams!$B$9),2,)</f>
        <v>DD010</v>
      </c>
      <c r="L218">
        <f t="shared" si="19"/>
        <v>41</v>
      </c>
      <c r="M218">
        <f ca="1">(B218-VLOOKUP(K218,INDIRECT("投手データ!B1:D"&amp;Prams!$B$1),3,FALSE)*2)</f>
        <v>45</v>
      </c>
      <c r="N218" t="str">
        <f ca="1">VLOOKUP(F218,INDIRECT("球種変換表!A$1:B$" &amp; Prams!$B$2),2,)</f>
        <v>全力ストレート</v>
      </c>
      <c r="O218">
        <f ca="1">VLOOKUP(N218,球種情報!A:B,2,FALSE)</f>
        <v>2</v>
      </c>
      <c r="P218">
        <f ca="1">VLOOKUP(K218,投手データ!B:AI,output!O218+6,FALSE)</f>
        <v>1</v>
      </c>
      <c r="R218">
        <f t="shared" ca="1" si="20"/>
        <v>1.282051282051282E-2</v>
      </c>
      <c r="S218">
        <f t="shared" si="21"/>
        <v>0.67256944444444444</v>
      </c>
      <c r="T218">
        <f>Prams!B$5/(S218-Prams!B$6)</f>
        <v>100.97351837653176</v>
      </c>
      <c r="U218">
        <f t="shared" ca="1" si="22"/>
        <v>0.73923611111111109</v>
      </c>
      <c r="V218">
        <f ca="1">Prams!C$5/(U218-Prams!C$6)</f>
        <v>103.79323692224467</v>
      </c>
      <c r="W218">
        <f t="shared" ca="1" si="23"/>
        <v>1.3306825246441625</v>
      </c>
      <c r="X218" t="str">
        <f t="shared" ca="1" si="24"/>
        <v>×</v>
      </c>
    </row>
    <row r="219" spans="1:24" x14ac:dyDescent="0.4">
      <c r="A219" s="1" t="s">
        <v>1777</v>
      </c>
      <c r="B219" s="1">
        <v>139</v>
      </c>
      <c r="C219">
        <v>640.5</v>
      </c>
      <c r="D219">
        <v>611.5</v>
      </c>
      <c r="E219">
        <v>10.512</v>
      </c>
      <c r="F219" t="s">
        <v>1504</v>
      </c>
      <c r="G219" s="10" t="s">
        <v>1776</v>
      </c>
      <c r="H219">
        <v>98</v>
      </c>
      <c r="I219" t="s">
        <v>975</v>
      </c>
      <c r="J219">
        <f ca="1">VLOOKUP(G219,INDIRECT("球速変換!A$1:B$" &amp; Prams!$B$8),2,)</f>
        <v>77</v>
      </c>
      <c r="K219" t="str">
        <f ca="1">VLOOKUP(I219,INDIRECT("投手名変換!A$1:B$" &amp; Prams!$B$9),2,)</f>
        <v>DD010</v>
      </c>
      <c r="L219">
        <f t="shared" si="19"/>
        <v>41</v>
      </c>
      <c r="M219">
        <f ca="1">(B219-VLOOKUP(K219,INDIRECT("投手データ!B1:D"&amp;Prams!$B$1),3,FALSE)*2)</f>
        <v>45</v>
      </c>
      <c r="N219" t="str">
        <f ca="1">VLOOKUP(F219,INDIRECT("球種変換表!A$1:B$" &amp; Prams!$B$2),2,)</f>
        <v>全力ストレート</v>
      </c>
      <c r="O219">
        <f ca="1">VLOOKUP(N219,球種情報!A:B,2,FALSE)</f>
        <v>2</v>
      </c>
      <c r="P219">
        <f ca="1">VLOOKUP(K219,投手データ!B:AI,output!O219+6,FALSE)</f>
        <v>1</v>
      </c>
      <c r="R219">
        <f t="shared" ca="1" si="20"/>
        <v>1.2987012987012988E-2</v>
      </c>
      <c r="S219">
        <f t="shared" si="21"/>
        <v>0.67534722222222221</v>
      </c>
      <c r="T219">
        <f>Prams!B$5/(S219-Prams!B$6)</f>
        <v>100.51748510728626</v>
      </c>
      <c r="U219">
        <f t="shared" ca="1" si="22"/>
        <v>0.74201388888888897</v>
      </c>
      <c r="V219">
        <f ca="1">Prams!C$5/(U219-Prams!C$6)</f>
        <v>103.31143903559871</v>
      </c>
      <c r="W219">
        <f t="shared" ca="1" si="23"/>
        <v>1.3417070004623208</v>
      </c>
      <c r="X219" t="str">
        <f t="shared" ca="1" si="24"/>
        <v>×</v>
      </c>
    </row>
    <row r="220" spans="1:24" x14ac:dyDescent="0.4">
      <c r="A220" s="1" t="s">
        <v>1778</v>
      </c>
      <c r="B220" s="1">
        <v>139</v>
      </c>
      <c r="C220">
        <v>640.5</v>
      </c>
      <c r="D220">
        <v>615.5</v>
      </c>
      <c r="E220">
        <v>10.512</v>
      </c>
      <c r="F220" t="s">
        <v>1504</v>
      </c>
      <c r="G220" s="10" t="s">
        <v>468</v>
      </c>
      <c r="H220">
        <v>98</v>
      </c>
      <c r="I220" t="s">
        <v>976</v>
      </c>
      <c r="J220">
        <f ca="1">VLOOKUP(G220,INDIRECT("球速変換!A$1:B$" &amp; Prams!$B$8),2,)</f>
        <v>79</v>
      </c>
      <c r="K220" t="str">
        <f ca="1">VLOOKUP(I220,INDIRECT("投手名変換!A$1:B$" &amp; Prams!$B$9),2,)</f>
        <v>DD010</v>
      </c>
      <c r="L220">
        <f t="shared" si="19"/>
        <v>41</v>
      </c>
      <c r="M220">
        <f ca="1">(B220-VLOOKUP(K220,INDIRECT("投手データ!B1:D"&amp;Prams!$B$1),3,FALSE)*2)</f>
        <v>45</v>
      </c>
      <c r="N220" t="str">
        <f ca="1">VLOOKUP(F220,INDIRECT("球種変換表!A$1:B$" &amp; Prams!$B$2),2,)</f>
        <v>全力ストレート</v>
      </c>
      <c r="O220">
        <f ca="1">VLOOKUP(N220,球種情報!A:B,2,FALSE)</f>
        <v>2</v>
      </c>
      <c r="P220">
        <f ca="1">VLOOKUP(K220,投手データ!B:AI,output!O220+6,FALSE)</f>
        <v>1</v>
      </c>
      <c r="R220">
        <f t="shared" ca="1" si="20"/>
        <v>1.2658227848101266E-2</v>
      </c>
      <c r="S220">
        <f t="shared" si="21"/>
        <v>0.67256944444444444</v>
      </c>
      <c r="T220">
        <f>Prams!B$5/(S220-Prams!B$6)</f>
        <v>100.97351837653176</v>
      </c>
      <c r="U220">
        <f t="shared" ca="1" si="22"/>
        <v>0.73923611111111109</v>
      </c>
      <c r="V220">
        <f ca="1">Prams!C$5/(U220-Prams!C$6)</f>
        <v>103.79323692224467</v>
      </c>
      <c r="W220">
        <f t="shared" ca="1" si="23"/>
        <v>1.3138384420537301</v>
      </c>
      <c r="X220" t="str">
        <f t="shared" ca="1" si="24"/>
        <v>×</v>
      </c>
    </row>
    <row r="221" spans="1:24" x14ac:dyDescent="0.4">
      <c r="A221" s="1" t="s">
        <v>1779</v>
      </c>
      <c r="B221" s="1">
        <v>166</v>
      </c>
      <c r="C221">
        <v>626</v>
      </c>
      <c r="D221">
        <v>606.5</v>
      </c>
      <c r="E221">
        <v>11.01146</v>
      </c>
      <c r="F221" t="s">
        <v>345</v>
      </c>
      <c r="G221" s="10" t="s">
        <v>1154</v>
      </c>
      <c r="H221">
        <v>88</v>
      </c>
      <c r="I221" t="s">
        <v>489</v>
      </c>
      <c r="J221">
        <f ca="1">VLOOKUP(G221,INDIRECT("球速変換!A$1:B$" &amp; Prams!$B$8),2,)</f>
        <v>70</v>
      </c>
      <c r="K221" t="str">
        <f ca="1">VLOOKUP(I221,INDIRECT("投手名変換!A$1:B$" &amp; Prams!$B$9),2,)</f>
        <v>DD010</v>
      </c>
      <c r="L221">
        <f t="shared" si="19"/>
        <v>78</v>
      </c>
      <c r="M221">
        <f ca="1">(B221-VLOOKUP(K221,INDIRECT("投手データ!B1:D"&amp;Prams!$B$1),3,FALSE)*2)</f>
        <v>72</v>
      </c>
      <c r="N221" t="str">
        <f ca="1">VLOOKUP(F221,INDIRECT("球種変換表!A$1:B$" &amp; Prams!$B$2),2,)</f>
        <v>カーブ</v>
      </c>
      <c r="O221">
        <f ca="1">VLOOKUP(N221,球種情報!A:B,2,FALSE)</f>
        <v>9</v>
      </c>
      <c r="P221">
        <f ca="1">VLOOKUP(K221,投手データ!B:AI,output!O221+6,FALSE)</f>
        <v>1</v>
      </c>
      <c r="R221">
        <f t="shared" ca="1" si="20"/>
        <v>1.4285714285714285E-2</v>
      </c>
      <c r="S221">
        <f t="shared" si="21"/>
        <v>1.2954861111111111</v>
      </c>
      <c r="T221">
        <f>Prams!B$5/(S221-Prams!B$6)</f>
        <v>50.051566677986003</v>
      </c>
      <c r="U221">
        <f t="shared" ca="1" si="22"/>
        <v>1.1954861111111112</v>
      </c>
      <c r="V221">
        <f ca="1">Prams!C$5/(U221-Prams!C$6)</f>
        <v>58.773473047092644</v>
      </c>
      <c r="W221">
        <f t="shared" ca="1" si="23"/>
        <v>0.83962104352989486</v>
      </c>
      <c r="X221" t="str">
        <f t="shared" ca="1" si="24"/>
        <v>×</v>
      </c>
    </row>
    <row r="222" spans="1:24" x14ac:dyDescent="0.4">
      <c r="A222" s="1" t="s">
        <v>1780</v>
      </c>
      <c r="B222" s="1">
        <v>179</v>
      </c>
      <c r="C222">
        <v>632.5</v>
      </c>
      <c r="D222">
        <v>606.5</v>
      </c>
      <c r="E222">
        <v>10.512</v>
      </c>
      <c r="F222" t="s">
        <v>345</v>
      </c>
      <c r="G222" s="10" t="s">
        <v>1154</v>
      </c>
      <c r="H222">
        <v>101</v>
      </c>
      <c r="I222" t="s">
        <v>470</v>
      </c>
      <c r="J222">
        <f ca="1">VLOOKUP(G222,INDIRECT("球速変換!A$1:B$" &amp; Prams!$B$8),2,)</f>
        <v>70</v>
      </c>
      <c r="K222" t="str">
        <f ca="1">VLOOKUP(I222,INDIRECT("投手名変換!A$1:B$" &amp; Prams!$B$9),2,)</f>
        <v>DD010</v>
      </c>
      <c r="L222">
        <f t="shared" si="19"/>
        <v>78</v>
      </c>
      <c r="M222">
        <f ca="1">(B222-VLOOKUP(K222,INDIRECT("投手データ!B1:D"&amp;Prams!$B$1),3,FALSE)*2)</f>
        <v>85</v>
      </c>
      <c r="N222" t="str">
        <f ca="1">VLOOKUP(F222,INDIRECT("球種変換表!A$1:B$" &amp; Prams!$B$2),2,)</f>
        <v>カーブ</v>
      </c>
      <c r="O222">
        <f ca="1">VLOOKUP(N222,球種情報!A:B,2,FALSE)</f>
        <v>9</v>
      </c>
      <c r="P222">
        <f ca="1">VLOOKUP(K222,投手データ!B:AI,output!O222+6,FALSE)</f>
        <v>1</v>
      </c>
      <c r="R222">
        <f t="shared" ca="1" si="20"/>
        <v>1.4285714285714285E-2</v>
      </c>
      <c r="S222">
        <f t="shared" si="21"/>
        <v>1.2954861111111111</v>
      </c>
      <c r="T222">
        <f>Prams!B$5/(S222-Prams!B$6)</f>
        <v>50.051566677986003</v>
      </c>
      <c r="U222">
        <f t="shared" ca="1" si="22"/>
        <v>1.4121527777777778</v>
      </c>
      <c r="V222">
        <f ca="1">Prams!C$5/(U222-Prams!C$6)</f>
        <v>48.735063359602691</v>
      </c>
      <c r="W222">
        <f t="shared" ca="1" si="23"/>
        <v>0.69621519085146699</v>
      </c>
      <c r="X222" t="str">
        <f t="shared" ca="1" si="24"/>
        <v>×</v>
      </c>
    </row>
    <row r="223" spans="1:24" x14ac:dyDescent="0.4">
      <c r="A223" s="1" t="s">
        <v>1781</v>
      </c>
      <c r="B223" s="1">
        <v>179</v>
      </c>
      <c r="C223">
        <v>632</v>
      </c>
      <c r="D223">
        <v>606.5</v>
      </c>
      <c r="E223">
        <v>11.01146</v>
      </c>
      <c r="F223" t="s">
        <v>345</v>
      </c>
      <c r="G223" s="10" t="s">
        <v>1154</v>
      </c>
      <c r="H223">
        <v>101</v>
      </c>
      <c r="I223" t="s">
        <v>470</v>
      </c>
      <c r="J223">
        <f ca="1">VLOOKUP(G223,INDIRECT("球速変換!A$1:B$" &amp; Prams!$B$8),2,)</f>
        <v>70</v>
      </c>
      <c r="K223" t="str">
        <f ca="1">VLOOKUP(I223,INDIRECT("投手名変換!A$1:B$" &amp; Prams!$B$9),2,)</f>
        <v>DD010</v>
      </c>
      <c r="L223">
        <f t="shared" si="19"/>
        <v>78</v>
      </c>
      <c r="M223">
        <f ca="1">(B223-VLOOKUP(K223,INDIRECT("投手データ!B1:D"&amp;Prams!$B$1),3,FALSE)*2)</f>
        <v>85</v>
      </c>
      <c r="N223" t="str">
        <f ca="1">VLOOKUP(F223,INDIRECT("球種変換表!A$1:B$" &amp; Prams!$B$2),2,)</f>
        <v>カーブ</v>
      </c>
      <c r="O223">
        <f ca="1">VLOOKUP(N223,球種情報!A:B,2,FALSE)</f>
        <v>9</v>
      </c>
      <c r="P223">
        <f ca="1">VLOOKUP(K223,投手データ!B:AI,output!O223+6,FALSE)</f>
        <v>1</v>
      </c>
      <c r="R223">
        <f t="shared" ca="1" si="20"/>
        <v>1.4285714285714285E-2</v>
      </c>
      <c r="S223">
        <f t="shared" si="21"/>
        <v>1.2954861111111111</v>
      </c>
      <c r="T223">
        <f>Prams!B$5/(S223-Prams!B$6)</f>
        <v>50.051566677986003</v>
      </c>
      <c r="U223">
        <f t="shared" ca="1" si="22"/>
        <v>1.4121527777777778</v>
      </c>
      <c r="V223">
        <f ca="1">Prams!C$5/(U223-Prams!C$6)</f>
        <v>48.735063359602691</v>
      </c>
      <c r="W223">
        <f t="shared" ca="1" si="23"/>
        <v>0.69621519085146699</v>
      </c>
      <c r="X223" t="str">
        <f t="shared" ca="1" si="24"/>
        <v>×</v>
      </c>
    </row>
    <row r="224" spans="1:24" x14ac:dyDescent="0.4">
      <c r="A224" s="1" t="s">
        <v>1782</v>
      </c>
      <c r="B224" s="1">
        <v>179</v>
      </c>
      <c r="C224">
        <v>626.5</v>
      </c>
      <c r="D224">
        <v>606</v>
      </c>
      <c r="E224">
        <v>10.547610000000001</v>
      </c>
      <c r="F224" t="s">
        <v>345</v>
      </c>
      <c r="G224" s="10" t="s">
        <v>494</v>
      </c>
      <c r="H224">
        <v>101</v>
      </c>
      <c r="I224" t="s">
        <v>977</v>
      </c>
      <c r="J224">
        <f ca="1">VLOOKUP(G224,INDIRECT("球速変換!A$1:B$" &amp; Prams!$B$8),2,)</f>
        <v>70</v>
      </c>
      <c r="K224" t="str">
        <f ca="1">VLOOKUP(I224,INDIRECT("投手名変換!A$1:B$" &amp; Prams!$B$9),2,)</f>
        <v>DD010</v>
      </c>
      <c r="L224">
        <f t="shared" si="19"/>
        <v>78</v>
      </c>
      <c r="M224">
        <f ca="1">(B224-VLOOKUP(K224,INDIRECT("投手データ!B1:D"&amp;Prams!$B$1),3,FALSE)*2)</f>
        <v>85</v>
      </c>
      <c r="N224" t="str">
        <f ca="1">VLOOKUP(F224,INDIRECT("球種変換表!A$1:B$" &amp; Prams!$B$2),2,)</f>
        <v>カーブ</v>
      </c>
      <c r="O224">
        <f ca="1">VLOOKUP(N224,球種情報!A:B,2,FALSE)</f>
        <v>9</v>
      </c>
      <c r="P224">
        <f ca="1">VLOOKUP(K224,投手データ!B:AI,output!O224+6,FALSE)</f>
        <v>1</v>
      </c>
      <c r="R224">
        <f t="shared" ca="1" si="20"/>
        <v>1.4285714285714285E-2</v>
      </c>
      <c r="S224">
        <f t="shared" si="21"/>
        <v>1.2958333333333334</v>
      </c>
      <c r="T224">
        <f>Prams!B$5/(S224-Prams!B$6)</f>
        <v>50.037500674472561</v>
      </c>
      <c r="U224">
        <f t="shared" ca="1" si="22"/>
        <v>1.4125000000000001</v>
      </c>
      <c r="V224">
        <f ca="1">Prams!C$5/(U224-Prams!C$6)</f>
        <v>48.721727480494913</v>
      </c>
      <c r="W224">
        <f t="shared" ca="1" si="23"/>
        <v>0.69602467829278447</v>
      </c>
      <c r="X224" t="str">
        <f t="shared" ca="1" si="24"/>
        <v>×</v>
      </c>
    </row>
    <row r="225" spans="1:24" x14ac:dyDescent="0.4">
      <c r="A225" s="1" t="s">
        <v>1783</v>
      </c>
      <c r="B225" s="1">
        <v>179</v>
      </c>
      <c r="C225">
        <v>635</v>
      </c>
      <c r="D225">
        <v>606.5</v>
      </c>
      <c r="E225">
        <v>11.01146</v>
      </c>
      <c r="F225" t="s">
        <v>345</v>
      </c>
      <c r="G225" s="10" t="s">
        <v>490</v>
      </c>
      <c r="H225">
        <v>101</v>
      </c>
      <c r="I225" t="s">
        <v>978</v>
      </c>
      <c r="J225">
        <f ca="1">VLOOKUP(G225,INDIRECT("球速変換!A$1:B$" &amp; Prams!$B$8),2,)</f>
        <v>70</v>
      </c>
      <c r="K225" t="str">
        <f ca="1">VLOOKUP(I225,INDIRECT("投手名変換!A$1:B$" &amp; Prams!$B$9),2,)</f>
        <v>DD010</v>
      </c>
      <c r="L225">
        <f t="shared" si="19"/>
        <v>78</v>
      </c>
      <c r="M225">
        <f ca="1">(B225-VLOOKUP(K225,INDIRECT("投手データ!B1:D"&amp;Prams!$B$1),3,FALSE)*2)</f>
        <v>85</v>
      </c>
      <c r="N225" t="str">
        <f ca="1">VLOOKUP(F225,INDIRECT("球種変換表!A$1:B$" &amp; Prams!$B$2),2,)</f>
        <v>カーブ</v>
      </c>
      <c r="O225">
        <f ca="1">VLOOKUP(N225,球種情報!A:B,2,FALSE)</f>
        <v>9</v>
      </c>
      <c r="P225">
        <f ca="1">VLOOKUP(K225,投手データ!B:AI,output!O225+6,FALSE)</f>
        <v>1</v>
      </c>
      <c r="R225">
        <f t="shared" ca="1" si="20"/>
        <v>1.4285714285714285E-2</v>
      </c>
      <c r="S225">
        <f t="shared" si="21"/>
        <v>1.2954861111111111</v>
      </c>
      <c r="T225">
        <f>Prams!B$5/(S225-Prams!B$6)</f>
        <v>50.051566677986003</v>
      </c>
      <c r="U225">
        <f t="shared" ca="1" si="22"/>
        <v>1.4121527777777778</v>
      </c>
      <c r="V225">
        <f ca="1">Prams!C$5/(U225-Prams!C$6)</f>
        <v>48.735063359602691</v>
      </c>
      <c r="W225">
        <f t="shared" ca="1" si="23"/>
        <v>0.69621519085146699</v>
      </c>
      <c r="X225" t="str">
        <f t="shared" ca="1" si="24"/>
        <v>×</v>
      </c>
    </row>
    <row r="226" spans="1:24" x14ac:dyDescent="0.4">
      <c r="A226" s="1" t="s">
        <v>1784</v>
      </c>
      <c r="B226" s="1">
        <v>179</v>
      </c>
      <c r="C226">
        <v>634.5</v>
      </c>
      <c r="D226">
        <v>606.5</v>
      </c>
      <c r="E226">
        <v>10.512</v>
      </c>
      <c r="F226" t="s">
        <v>345</v>
      </c>
      <c r="G226" s="10" t="s">
        <v>1154</v>
      </c>
      <c r="H226">
        <v>101</v>
      </c>
      <c r="I226" t="s">
        <v>501</v>
      </c>
      <c r="J226">
        <f ca="1">VLOOKUP(G226,INDIRECT("球速変換!A$1:B$" &amp; Prams!$B$8),2,)</f>
        <v>70</v>
      </c>
      <c r="K226" t="str">
        <f ca="1">VLOOKUP(I226,INDIRECT("投手名変換!A$1:B$" &amp; Prams!$B$9),2,)</f>
        <v>DD010</v>
      </c>
      <c r="L226">
        <f t="shared" si="19"/>
        <v>78</v>
      </c>
      <c r="M226">
        <f ca="1">(B226-VLOOKUP(K226,INDIRECT("投手データ!B1:D"&amp;Prams!$B$1),3,FALSE)*2)</f>
        <v>85</v>
      </c>
      <c r="N226" t="str">
        <f ca="1">VLOOKUP(F226,INDIRECT("球種変換表!A$1:B$" &amp; Prams!$B$2),2,)</f>
        <v>カーブ</v>
      </c>
      <c r="O226">
        <f ca="1">VLOOKUP(N226,球種情報!A:B,2,FALSE)</f>
        <v>9</v>
      </c>
      <c r="P226">
        <f ca="1">VLOOKUP(K226,投手データ!B:AI,output!O226+6,FALSE)</f>
        <v>1</v>
      </c>
      <c r="R226">
        <f t="shared" ca="1" si="20"/>
        <v>1.4285714285714285E-2</v>
      </c>
      <c r="S226">
        <f t="shared" si="21"/>
        <v>1.2954861111111111</v>
      </c>
      <c r="T226">
        <f>Prams!B$5/(S226-Prams!B$6)</f>
        <v>50.051566677986003</v>
      </c>
      <c r="U226">
        <f t="shared" ca="1" si="22"/>
        <v>1.4121527777777778</v>
      </c>
      <c r="V226">
        <f ca="1">Prams!C$5/(U226-Prams!C$6)</f>
        <v>48.735063359602691</v>
      </c>
      <c r="W226">
        <f t="shared" ca="1" si="23"/>
        <v>0.69621519085146699</v>
      </c>
      <c r="X226" t="str">
        <f t="shared" ca="1" si="24"/>
        <v>×</v>
      </c>
    </row>
    <row r="227" spans="1:24" x14ac:dyDescent="0.4">
      <c r="A227" s="1" t="s">
        <v>1785</v>
      </c>
      <c r="B227" s="1">
        <v>179</v>
      </c>
      <c r="C227">
        <v>631</v>
      </c>
      <c r="D227">
        <v>606.5</v>
      </c>
      <c r="E227">
        <v>11.01146</v>
      </c>
      <c r="F227" t="s">
        <v>1532</v>
      </c>
      <c r="G227" s="10" t="s">
        <v>494</v>
      </c>
      <c r="H227">
        <v>101</v>
      </c>
      <c r="I227" t="s">
        <v>497</v>
      </c>
      <c r="J227">
        <f ca="1">VLOOKUP(G227,INDIRECT("球速変換!A$1:B$" &amp; Prams!$B$8),2,)</f>
        <v>70</v>
      </c>
      <c r="K227" t="str">
        <f ca="1">VLOOKUP(I227,INDIRECT("投手名変換!A$1:B$" &amp; Prams!$B$9),2,)</f>
        <v>DD010</v>
      </c>
      <c r="L227">
        <f t="shared" si="19"/>
        <v>78</v>
      </c>
      <c r="M227">
        <f ca="1">(B227-VLOOKUP(K227,INDIRECT("投手データ!B1:D"&amp;Prams!$B$1),3,FALSE)*2)</f>
        <v>85</v>
      </c>
      <c r="N227" t="str">
        <f ca="1">VLOOKUP(F227,INDIRECT("球種変換表!A$1:B$" &amp; Prams!$B$2),2,)</f>
        <v>カーブ</v>
      </c>
      <c r="O227">
        <f ca="1">VLOOKUP(N227,球種情報!A:B,2,FALSE)</f>
        <v>9</v>
      </c>
      <c r="P227">
        <f ca="1">VLOOKUP(K227,投手データ!B:AI,output!O227+6,FALSE)</f>
        <v>1</v>
      </c>
      <c r="R227">
        <f t="shared" ca="1" si="20"/>
        <v>1.4285714285714285E-2</v>
      </c>
      <c r="S227">
        <f t="shared" si="21"/>
        <v>1.2954861111111111</v>
      </c>
      <c r="T227">
        <f>Prams!B$5/(S227-Prams!B$6)</f>
        <v>50.051566677986003</v>
      </c>
      <c r="U227">
        <f t="shared" ca="1" si="22"/>
        <v>1.4121527777777778</v>
      </c>
      <c r="V227">
        <f ca="1">Prams!C$5/(U227-Prams!C$6)</f>
        <v>48.735063359602691</v>
      </c>
      <c r="W227">
        <f t="shared" ca="1" si="23"/>
        <v>0.69621519085146699</v>
      </c>
      <c r="X227" t="str">
        <f t="shared" ca="1" si="24"/>
        <v>×</v>
      </c>
    </row>
    <row r="228" spans="1:24" x14ac:dyDescent="0.4">
      <c r="A228" s="1" t="s">
        <v>1786</v>
      </c>
      <c r="B228" s="1">
        <v>179</v>
      </c>
      <c r="C228">
        <v>625.95001000000002</v>
      </c>
      <c r="D228">
        <v>606.5</v>
      </c>
      <c r="E228">
        <v>10.062519999999999</v>
      </c>
      <c r="F228" t="s">
        <v>345</v>
      </c>
      <c r="G228" s="10" t="s">
        <v>492</v>
      </c>
      <c r="H228">
        <v>101</v>
      </c>
      <c r="I228" t="s">
        <v>470</v>
      </c>
      <c r="J228">
        <f ca="1">VLOOKUP(G228,INDIRECT("球速変換!A$1:B$" &amp; Prams!$B$8),2,)</f>
        <v>70</v>
      </c>
      <c r="K228" t="str">
        <f ca="1">VLOOKUP(I228,INDIRECT("投手名変換!A$1:B$" &amp; Prams!$B$9),2,)</f>
        <v>DD010</v>
      </c>
      <c r="L228">
        <f t="shared" si="19"/>
        <v>78</v>
      </c>
      <c r="M228">
        <f ca="1">(B228-VLOOKUP(K228,INDIRECT("投手データ!B1:D"&amp;Prams!$B$1),3,FALSE)*2)</f>
        <v>85</v>
      </c>
      <c r="N228" t="str">
        <f ca="1">VLOOKUP(F228,INDIRECT("球種変換表!A$1:B$" &amp; Prams!$B$2),2,)</f>
        <v>カーブ</v>
      </c>
      <c r="O228">
        <f ca="1">VLOOKUP(N228,球種情報!A:B,2,FALSE)</f>
        <v>9</v>
      </c>
      <c r="P228">
        <f ca="1">VLOOKUP(K228,投手データ!B:AI,output!O228+6,FALSE)</f>
        <v>1</v>
      </c>
      <c r="R228">
        <f t="shared" ca="1" si="20"/>
        <v>1.4285714285714285E-2</v>
      </c>
      <c r="S228">
        <f t="shared" si="21"/>
        <v>1.2954861111111111</v>
      </c>
      <c r="T228">
        <f>Prams!B$5/(S228-Prams!B$6)</f>
        <v>50.051566677986003</v>
      </c>
      <c r="U228">
        <f t="shared" ca="1" si="22"/>
        <v>1.4121527777777778</v>
      </c>
      <c r="V228">
        <f ca="1">Prams!C$5/(U228-Prams!C$6)</f>
        <v>48.735063359602691</v>
      </c>
      <c r="W228">
        <f t="shared" ca="1" si="23"/>
        <v>0.69621519085146699</v>
      </c>
      <c r="X228" t="str">
        <f t="shared" ca="1" si="24"/>
        <v>×</v>
      </c>
    </row>
    <row r="229" spans="1:24" x14ac:dyDescent="0.4">
      <c r="A229" s="1" t="s">
        <v>1787</v>
      </c>
      <c r="B229" s="1">
        <v>179</v>
      </c>
      <c r="C229">
        <v>627.5</v>
      </c>
      <c r="D229">
        <v>606</v>
      </c>
      <c r="E229">
        <v>11.5435</v>
      </c>
      <c r="F229" t="s">
        <v>499</v>
      </c>
      <c r="G229" s="10" t="s">
        <v>1154</v>
      </c>
      <c r="H229">
        <v>101</v>
      </c>
      <c r="I229" t="s">
        <v>477</v>
      </c>
      <c r="J229">
        <f ca="1">VLOOKUP(G229,INDIRECT("球速変換!A$1:B$" &amp; Prams!$B$8),2,)</f>
        <v>70</v>
      </c>
      <c r="K229" t="str">
        <f ca="1">VLOOKUP(I229,INDIRECT("投手名変換!A$1:B$" &amp; Prams!$B$9),2,)</f>
        <v>DD010</v>
      </c>
      <c r="L229">
        <f t="shared" si="19"/>
        <v>78</v>
      </c>
      <c r="M229">
        <f ca="1">(B229-VLOOKUP(K229,INDIRECT("投手データ!B1:D"&amp;Prams!$B$1),3,FALSE)*2)</f>
        <v>85</v>
      </c>
      <c r="N229" t="str">
        <f ca="1">VLOOKUP(F229,INDIRECT("球種変換表!A$1:B$" &amp; Prams!$B$2),2,)</f>
        <v>カーブ</v>
      </c>
      <c r="O229">
        <f ca="1">VLOOKUP(N229,球種情報!A:B,2,FALSE)</f>
        <v>9</v>
      </c>
      <c r="P229">
        <f ca="1">VLOOKUP(K229,投手データ!B:AI,output!O229+6,FALSE)</f>
        <v>1</v>
      </c>
      <c r="R229">
        <f t="shared" ca="1" si="20"/>
        <v>1.4285714285714285E-2</v>
      </c>
      <c r="S229">
        <f t="shared" si="21"/>
        <v>1.2958333333333334</v>
      </c>
      <c r="T229">
        <f>Prams!B$5/(S229-Prams!B$6)</f>
        <v>50.037500674472561</v>
      </c>
      <c r="U229">
        <f t="shared" ca="1" si="22"/>
        <v>1.4125000000000001</v>
      </c>
      <c r="V229">
        <f ca="1">Prams!C$5/(U229-Prams!C$6)</f>
        <v>48.721727480494913</v>
      </c>
      <c r="W229">
        <f t="shared" ca="1" si="23"/>
        <v>0.69602467829278447</v>
      </c>
      <c r="X229" t="str">
        <f t="shared" ca="1" si="24"/>
        <v>×</v>
      </c>
    </row>
    <row r="230" spans="1:24" x14ac:dyDescent="0.4">
      <c r="A230" s="1" t="s">
        <v>1788</v>
      </c>
      <c r="B230" s="1">
        <v>179</v>
      </c>
      <c r="C230">
        <v>627.5</v>
      </c>
      <c r="D230">
        <v>607</v>
      </c>
      <c r="E230">
        <v>11.5435</v>
      </c>
      <c r="F230" t="s">
        <v>345</v>
      </c>
      <c r="G230" s="10" t="s">
        <v>494</v>
      </c>
      <c r="H230">
        <v>101</v>
      </c>
      <c r="I230" t="s">
        <v>1761</v>
      </c>
      <c r="J230">
        <f ca="1">VLOOKUP(G230,INDIRECT("球速変換!A$1:B$" &amp; Prams!$B$8),2,)</f>
        <v>70</v>
      </c>
      <c r="K230" t="str">
        <f ca="1">VLOOKUP(I230,INDIRECT("投手名変換!A$1:B$" &amp; Prams!$B$9),2,)</f>
        <v>DD010</v>
      </c>
      <c r="L230">
        <f t="shared" si="19"/>
        <v>78</v>
      </c>
      <c r="M230">
        <f ca="1">(B230-VLOOKUP(K230,INDIRECT("投手データ!B1:D"&amp;Prams!$B$1),3,FALSE)*2)</f>
        <v>85</v>
      </c>
      <c r="N230" t="str">
        <f ca="1">VLOOKUP(F230,INDIRECT("球種変換表!A$1:B$" &amp; Prams!$B$2),2,)</f>
        <v>カーブ</v>
      </c>
      <c r="O230">
        <f ca="1">VLOOKUP(N230,球種情報!A:B,2,FALSE)</f>
        <v>9</v>
      </c>
      <c r="P230">
        <f ca="1">VLOOKUP(K230,投手データ!B:AI,output!O230+6,FALSE)</f>
        <v>1</v>
      </c>
      <c r="R230">
        <f t="shared" ca="1" si="20"/>
        <v>1.4285714285714285E-2</v>
      </c>
      <c r="S230">
        <f t="shared" si="21"/>
        <v>1.2951388888888888</v>
      </c>
      <c r="T230">
        <f>Prams!B$5/(S230-Prams!B$6)</f>
        <v>50.06564059189008</v>
      </c>
      <c r="U230">
        <f t="shared" ca="1" si="22"/>
        <v>1.4118055555555555</v>
      </c>
      <c r="V230">
        <f ca="1">Prams!C$5/(U230-Prams!C$6)</f>
        <v>48.748406541175854</v>
      </c>
      <c r="W230">
        <f t="shared" ca="1" si="23"/>
        <v>0.69640580773108363</v>
      </c>
      <c r="X230" t="str">
        <f t="shared" ca="1" si="24"/>
        <v>×</v>
      </c>
    </row>
    <row r="231" spans="1:24" x14ac:dyDescent="0.4">
      <c r="A231" s="1" t="s">
        <v>1790</v>
      </c>
      <c r="B231" s="1">
        <v>147</v>
      </c>
      <c r="C231">
        <v>640</v>
      </c>
      <c r="D231">
        <v>611.5</v>
      </c>
      <c r="E231">
        <v>10.012589999999999</v>
      </c>
      <c r="F231" t="s">
        <v>0</v>
      </c>
      <c r="G231" s="10" t="s">
        <v>1789</v>
      </c>
      <c r="H231">
        <v>99</v>
      </c>
      <c r="I231" t="s">
        <v>514</v>
      </c>
      <c r="J231">
        <f ca="1">VLOOKUP(G231,INDIRECT("球速変換!A$1:B$" &amp; Prams!$B$8),2,)</f>
        <v>85</v>
      </c>
      <c r="K231" t="str">
        <f ca="1">VLOOKUP(I231,INDIRECT("投手名変換!A$1:B$" &amp; Prams!$B$9),2,)</f>
        <v>DD011</v>
      </c>
      <c r="L231">
        <f t="shared" si="19"/>
        <v>48</v>
      </c>
      <c r="M231">
        <f ca="1">(B231-VLOOKUP(K231,INDIRECT("投手データ!B1:D"&amp;Prams!$B$1),3,FALSE)*2)</f>
        <v>53</v>
      </c>
      <c r="N231" t="str">
        <f ca="1">VLOOKUP(F231,INDIRECT("球種変換表!A$1:B$" &amp; Prams!$B$2),2,)</f>
        <v>ストレート</v>
      </c>
      <c r="O231">
        <f ca="1">VLOOKUP(N231,球種情報!A:B,2,FALSE)</f>
        <v>1</v>
      </c>
      <c r="P231">
        <f ca="1">VLOOKUP(K231,投手データ!B:AI,output!O231+6,FALSE)</f>
        <v>1</v>
      </c>
      <c r="R231">
        <f t="shared" ca="1" si="20"/>
        <v>1.1764705882352941E-2</v>
      </c>
      <c r="S231">
        <f t="shared" si="21"/>
        <v>0.79201388888888891</v>
      </c>
      <c r="T231">
        <f>Prams!B$5/(S231-Prams!B$6)</f>
        <v>84.490674481905117</v>
      </c>
      <c r="U231">
        <f t="shared" ca="1" si="22"/>
        <v>0.87534722222222228</v>
      </c>
      <c r="V231">
        <f ca="1">Prams!C$5/(U231-Prams!C$6)</f>
        <v>84.486825672192495</v>
      </c>
      <c r="W231">
        <f t="shared" ca="1" si="23"/>
        <v>0.99396265496697056</v>
      </c>
      <c r="X231" t="str">
        <f t="shared" ca="1" si="24"/>
        <v>〇</v>
      </c>
    </row>
    <row r="232" spans="1:24" x14ac:dyDescent="0.4">
      <c r="A232" s="1" t="s">
        <v>1792</v>
      </c>
      <c r="B232" s="1">
        <v>147</v>
      </c>
      <c r="C232">
        <v>637</v>
      </c>
      <c r="D232">
        <v>609</v>
      </c>
      <c r="E232">
        <v>10.04998</v>
      </c>
      <c r="F232" t="s">
        <v>0</v>
      </c>
      <c r="G232" s="10" t="s">
        <v>1791</v>
      </c>
      <c r="H232">
        <v>99</v>
      </c>
      <c r="I232" t="s">
        <v>523</v>
      </c>
      <c r="J232">
        <f ca="1">VLOOKUP(G232,INDIRECT("球速変換!A$1:B$" &amp; Prams!$B$8),2,)</f>
        <v>84</v>
      </c>
      <c r="K232" t="str">
        <f ca="1">VLOOKUP(I232,INDIRECT("投手名変換!A$1:B$" &amp; Prams!$B$9),2,)</f>
        <v>DD011</v>
      </c>
      <c r="L232">
        <f t="shared" si="19"/>
        <v>48</v>
      </c>
      <c r="M232">
        <f ca="1">(B232-VLOOKUP(K232,INDIRECT("投手データ!B1:D"&amp;Prams!$B$1),3,FALSE)*2)</f>
        <v>53</v>
      </c>
      <c r="N232" t="str">
        <f ca="1">VLOOKUP(F232,INDIRECT("球種変換表!A$1:B$" &amp; Prams!$B$2),2,)</f>
        <v>ストレート</v>
      </c>
      <c r="O232">
        <f ca="1">VLOOKUP(N232,球種情報!A:B,2,FALSE)</f>
        <v>1</v>
      </c>
      <c r="P232">
        <f ca="1">VLOOKUP(K232,投手データ!B:AI,output!O232+6,FALSE)</f>
        <v>1</v>
      </c>
      <c r="R232">
        <f t="shared" ca="1" si="20"/>
        <v>1.1904761904761904E-2</v>
      </c>
      <c r="S232">
        <f t="shared" si="21"/>
        <v>0.79374999999999996</v>
      </c>
      <c r="T232">
        <f>Prams!B$5/(S232-Prams!B$6)</f>
        <v>84.290681028018284</v>
      </c>
      <c r="U232">
        <f t="shared" ca="1" si="22"/>
        <v>0.87708333333333333</v>
      </c>
      <c r="V232">
        <f ca="1">Prams!C$5/(U232-Prams!C$6)</f>
        <v>84.286850416960178</v>
      </c>
      <c r="W232">
        <f t="shared" ca="1" si="23"/>
        <v>1.0034148859161927</v>
      </c>
      <c r="X232" t="str">
        <f t="shared" ca="1" si="24"/>
        <v>〇</v>
      </c>
    </row>
    <row r="233" spans="1:24" x14ac:dyDescent="0.4">
      <c r="A233" s="1" t="s">
        <v>1793</v>
      </c>
      <c r="B233" s="1">
        <v>147</v>
      </c>
      <c r="C233">
        <v>638.5</v>
      </c>
      <c r="D233">
        <v>606</v>
      </c>
      <c r="E233">
        <v>10.547610000000001</v>
      </c>
      <c r="F233" t="s">
        <v>0</v>
      </c>
      <c r="G233" s="10" t="s">
        <v>515</v>
      </c>
      <c r="H233">
        <v>99</v>
      </c>
      <c r="I233" t="s">
        <v>503</v>
      </c>
      <c r="J233">
        <f ca="1">VLOOKUP(G233,INDIRECT("球速変換!A$1:B$" &amp; Prams!$B$8),2,)</f>
        <v>84</v>
      </c>
      <c r="K233" t="str">
        <f ca="1">VLOOKUP(I233,INDIRECT("投手名変換!A$1:B$" &amp; Prams!$B$9),2,)</f>
        <v>DD011</v>
      </c>
      <c r="L233">
        <f t="shared" si="19"/>
        <v>48</v>
      </c>
      <c r="M233">
        <f ca="1">(B233-VLOOKUP(K233,INDIRECT("投手データ!B1:D"&amp;Prams!$B$1),3,FALSE)*2)</f>
        <v>53</v>
      </c>
      <c r="N233" t="str">
        <f ca="1">VLOOKUP(F233,INDIRECT("球種変換表!A$1:B$" &amp; Prams!$B$2),2,)</f>
        <v>ストレート</v>
      </c>
      <c r="O233">
        <f ca="1">VLOOKUP(N233,球種情報!A:B,2,FALSE)</f>
        <v>1</v>
      </c>
      <c r="P233">
        <f ca="1">VLOOKUP(K233,投手データ!B:AI,output!O233+6,FALSE)</f>
        <v>1</v>
      </c>
      <c r="R233">
        <f t="shared" ca="1" si="20"/>
        <v>1.1904761904761904E-2</v>
      </c>
      <c r="S233">
        <f t="shared" si="21"/>
        <v>0.79583333333333328</v>
      </c>
      <c r="T233">
        <f>Prams!B$5/(S233-Prams!B$6)</f>
        <v>84.051935103779584</v>
      </c>
      <c r="U233">
        <f t="shared" ca="1" si="22"/>
        <v>0.87916666666666665</v>
      </c>
      <c r="V233">
        <f ca="1">Prams!C$5/(U233-Prams!C$6)</f>
        <v>84.048126161236226</v>
      </c>
      <c r="W233">
        <f t="shared" ca="1" si="23"/>
        <v>1.0005729304909075</v>
      </c>
      <c r="X233" t="str">
        <f t="shared" ca="1" si="24"/>
        <v>〇</v>
      </c>
    </row>
    <row r="234" spans="1:24" x14ac:dyDescent="0.4">
      <c r="A234" s="1" t="s">
        <v>1795</v>
      </c>
      <c r="B234" s="1">
        <v>147</v>
      </c>
      <c r="C234">
        <v>642.45239000000004</v>
      </c>
      <c r="D234">
        <v>612.5</v>
      </c>
      <c r="E234">
        <v>10.55955</v>
      </c>
      <c r="F234" t="s">
        <v>0</v>
      </c>
      <c r="G234" s="10" t="s">
        <v>1794</v>
      </c>
      <c r="H234">
        <v>99</v>
      </c>
      <c r="I234" t="s">
        <v>508</v>
      </c>
      <c r="J234">
        <f ca="1">VLOOKUP(G234,INDIRECT("球速変換!A$1:B$" &amp; Prams!$B$8),2,)</f>
        <v>85</v>
      </c>
      <c r="K234" t="str">
        <f ca="1">VLOOKUP(I234,INDIRECT("投手名変換!A$1:B$" &amp; Prams!$B$9),2,)</f>
        <v>DD011</v>
      </c>
      <c r="L234">
        <f t="shared" ref="L234:L297" si="25">B234-H234</f>
        <v>48</v>
      </c>
      <c r="M234">
        <f ca="1">(B234-VLOOKUP(K234,INDIRECT("投手データ!B1:D"&amp;Prams!$B$1),3,FALSE)*2)</f>
        <v>53</v>
      </c>
      <c r="N234" t="str">
        <f ca="1">VLOOKUP(F234,INDIRECT("球種変換表!A$1:B$" &amp; Prams!$B$2),2,)</f>
        <v>ストレート</v>
      </c>
      <c r="O234">
        <f ca="1">VLOOKUP(N234,球種情報!A:B,2,FALSE)</f>
        <v>1</v>
      </c>
      <c r="P234">
        <f ca="1">VLOOKUP(K234,投手データ!B:AI,output!O234+6,FALSE)</f>
        <v>1</v>
      </c>
      <c r="R234">
        <f t="shared" ref="R234:R297" ca="1" si="26">1/J234</f>
        <v>1.1764705882352941E-2</v>
      </c>
      <c r="S234">
        <f t="shared" ref="S234:S297" si="27">(L234-(D234-600)/24)*2/120</f>
        <v>0.79131944444444435</v>
      </c>
      <c r="T234">
        <f>Prams!B$5/(S234-Prams!B$6)</f>
        <v>84.57093784555056</v>
      </c>
      <c r="U234">
        <f t="shared" ref="U234:U297" ca="1" si="28">(M234-(D234-600)/24)*2/120</f>
        <v>0.87465277777777772</v>
      </c>
      <c r="V234">
        <f ca="1">Prams!C$5/(U234-Prams!C$6)</f>
        <v>84.567081720046048</v>
      </c>
      <c r="W234">
        <f t="shared" ref="W234:W297" ca="1" si="29">V234/J234</f>
        <v>0.99490684376524763</v>
      </c>
      <c r="X234" t="str">
        <f t="shared" ca="1" si="24"/>
        <v>〇</v>
      </c>
    </row>
    <row r="235" spans="1:24" x14ac:dyDescent="0.4">
      <c r="A235" s="1" t="s">
        <v>1797</v>
      </c>
      <c r="B235" s="1">
        <v>147</v>
      </c>
      <c r="C235">
        <v>638.5</v>
      </c>
      <c r="D235">
        <v>602</v>
      </c>
      <c r="E235">
        <v>10.5001</v>
      </c>
      <c r="F235" t="s">
        <v>509</v>
      </c>
      <c r="G235" s="10" t="s">
        <v>1796</v>
      </c>
      <c r="H235">
        <v>99</v>
      </c>
      <c r="I235" t="s">
        <v>523</v>
      </c>
      <c r="J235">
        <f ca="1">VLOOKUP(G235,INDIRECT("球速変換!A$1:B$" &amp; Prams!$B$8),2,)</f>
        <v>83</v>
      </c>
      <c r="K235" t="str">
        <f ca="1">VLOOKUP(I235,INDIRECT("投手名変換!A$1:B$" &amp; Prams!$B$9),2,)</f>
        <v>DD011</v>
      </c>
      <c r="L235">
        <f t="shared" si="25"/>
        <v>48</v>
      </c>
      <c r="M235">
        <f ca="1">(B235-VLOOKUP(K235,INDIRECT("投手データ!B1:D"&amp;Prams!$B$1),3,FALSE)*2)</f>
        <v>53</v>
      </c>
      <c r="N235" t="str">
        <f ca="1">VLOOKUP(F235,INDIRECT("球種変換表!A$1:B$" &amp; Prams!$B$2),2,)</f>
        <v>ストレート</v>
      </c>
      <c r="O235">
        <f ca="1">VLOOKUP(N235,球種情報!A:B,2,FALSE)</f>
        <v>1</v>
      </c>
      <c r="P235">
        <f ca="1">VLOOKUP(K235,投手データ!B:AI,output!O235+6,FALSE)</f>
        <v>1</v>
      </c>
      <c r="R235">
        <f t="shared" ca="1" si="26"/>
        <v>1.2048192771084338E-2</v>
      </c>
      <c r="S235">
        <f t="shared" si="27"/>
        <v>0.79861111111111105</v>
      </c>
      <c r="T235">
        <f>Prams!B$5/(S235-Prams!B$6)</f>
        <v>83.735703106188311</v>
      </c>
      <c r="U235">
        <f t="shared" ca="1" si="28"/>
        <v>0.88194444444444442</v>
      </c>
      <c r="V235">
        <f ca="1">Prams!C$5/(U235-Prams!C$6)</f>
        <v>83.731922770161475</v>
      </c>
      <c r="W235">
        <f t="shared" ca="1" si="29"/>
        <v>1.0088183466284515</v>
      </c>
      <c r="X235" t="str">
        <f t="shared" ca="1" si="24"/>
        <v>〇</v>
      </c>
    </row>
    <row r="236" spans="1:24" x14ac:dyDescent="0.4">
      <c r="A236" s="1" t="s">
        <v>1798</v>
      </c>
      <c r="B236" s="1">
        <v>147</v>
      </c>
      <c r="C236">
        <v>641.95001000000002</v>
      </c>
      <c r="D236">
        <v>606.5</v>
      </c>
      <c r="E236">
        <v>10.062519999999999</v>
      </c>
      <c r="F236" t="s">
        <v>0</v>
      </c>
      <c r="G236" s="10" t="s">
        <v>785</v>
      </c>
      <c r="H236">
        <v>99</v>
      </c>
      <c r="I236" t="s">
        <v>503</v>
      </c>
      <c r="J236">
        <v>84</v>
      </c>
      <c r="K236" t="str">
        <f ca="1">VLOOKUP(I236,INDIRECT("投手名変換!A$1:B$" &amp; Prams!$B$9),2,)</f>
        <v>DD011</v>
      </c>
      <c r="L236">
        <f t="shared" si="25"/>
        <v>48</v>
      </c>
      <c r="M236">
        <f ca="1">(B236-VLOOKUP(K236,INDIRECT("投手データ!B1:D"&amp;Prams!$B$1),3,FALSE)*2)</f>
        <v>53</v>
      </c>
      <c r="N236" t="str">
        <f ca="1">VLOOKUP(F236,INDIRECT("球種変換表!A$1:B$" &amp; Prams!$B$2),2,)</f>
        <v>ストレート</v>
      </c>
      <c r="O236">
        <f ca="1">VLOOKUP(N236,球種情報!A:B,2,FALSE)</f>
        <v>1</v>
      </c>
      <c r="P236">
        <f ca="1">VLOOKUP(K236,投手データ!B:AI,output!O236+6,FALSE)</f>
        <v>1</v>
      </c>
      <c r="R236">
        <f t="shared" si="26"/>
        <v>1.1904761904761904E-2</v>
      </c>
      <c r="S236">
        <f t="shared" si="27"/>
        <v>0.79548611111111112</v>
      </c>
      <c r="T236">
        <f>Prams!B$5/(S236-Prams!B$6)</f>
        <v>84.091632126407902</v>
      </c>
      <c r="U236">
        <f t="shared" ca="1" si="28"/>
        <v>0.87881944444444438</v>
      </c>
      <c r="V236">
        <f ca="1">Prams!C$5/(U236-Prams!C$6)</f>
        <v>84.087819585233433</v>
      </c>
      <c r="W236">
        <f t="shared" ca="1" si="29"/>
        <v>1.001045471252779</v>
      </c>
      <c r="X236" t="str">
        <f t="shared" ca="1" si="24"/>
        <v>〇</v>
      </c>
    </row>
    <row r="237" spans="1:24" x14ac:dyDescent="0.4">
      <c r="A237" s="1" t="s">
        <v>1800</v>
      </c>
      <c r="B237" s="1">
        <v>146</v>
      </c>
      <c r="C237">
        <v>643</v>
      </c>
      <c r="D237">
        <v>604.5</v>
      </c>
      <c r="E237">
        <v>11.01146</v>
      </c>
      <c r="F237" t="s">
        <v>0</v>
      </c>
      <c r="G237" s="10" t="s">
        <v>1799</v>
      </c>
      <c r="H237">
        <v>99</v>
      </c>
      <c r="I237" t="s">
        <v>523</v>
      </c>
      <c r="J237">
        <f ca="1">VLOOKUP(G237,INDIRECT("球速変換!A$1:B$" &amp; Prams!$B$8),2,)</f>
        <v>86</v>
      </c>
      <c r="K237" t="str">
        <f ca="1">VLOOKUP(I237,INDIRECT("投手名変換!A$1:B$" &amp; Prams!$B$9),2,)</f>
        <v>DD011</v>
      </c>
      <c r="L237">
        <f t="shared" si="25"/>
        <v>47</v>
      </c>
      <c r="M237">
        <f ca="1">(B237-VLOOKUP(K237,INDIRECT("投手データ!B1:D"&amp;Prams!$B$1),3,FALSE)*2)</f>
        <v>52</v>
      </c>
      <c r="N237" t="str">
        <f ca="1">VLOOKUP(F237,INDIRECT("球種変換表!A$1:B$" &amp; Prams!$B$2),2,)</f>
        <v>ストレート</v>
      </c>
      <c r="O237">
        <f ca="1">VLOOKUP(N237,球種情報!A:B,2,FALSE)</f>
        <v>1</v>
      </c>
      <c r="P237">
        <f ca="1">VLOOKUP(K237,投手データ!B:AI,output!O237+6,FALSE)</f>
        <v>1</v>
      </c>
      <c r="R237">
        <f t="shared" ca="1" si="26"/>
        <v>1.1627906976744186E-2</v>
      </c>
      <c r="S237">
        <f t="shared" si="27"/>
        <v>0.78020833333333328</v>
      </c>
      <c r="T237">
        <f>Prams!B$5/(S237-Prams!B$6)</f>
        <v>85.876211091689925</v>
      </c>
      <c r="U237">
        <f t="shared" ca="1" si="28"/>
        <v>0.86354166666666665</v>
      </c>
      <c r="V237">
        <f ca="1">Prams!C$5/(U237-Prams!C$6)</f>
        <v>85.872235019040886</v>
      </c>
      <c r="W237">
        <f t="shared" ca="1" si="29"/>
        <v>0.99851436068652188</v>
      </c>
      <c r="X237" t="str">
        <f t="shared" ca="1" si="24"/>
        <v>〇</v>
      </c>
    </row>
    <row r="238" spans="1:24" x14ac:dyDescent="0.4">
      <c r="A238" s="1" t="s">
        <v>1803</v>
      </c>
      <c r="B238" s="1">
        <v>147</v>
      </c>
      <c r="C238">
        <v>637</v>
      </c>
      <c r="D238">
        <v>612.5</v>
      </c>
      <c r="E238">
        <v>10.111969999999999</v>
      </c>
      <c r="F238" t="s">
        <v>0</v>
      </c>
      <c r="G238" s="10" t="s">
        <v>1801</v>
      </c>
      <c r="H238">
        <v>99</v>
      </c>
      <c r="I238" t="s">
        <v>1802</v>
      </c>
      <c r="J238">
        <f ca="1">VLOOKUP(G238,INDIRECT("球速変換!A$1:B$" &amp; Prams!$B$8),2,)</f>
        <v>84</v>
      </c>
      <c r="K238" t="str">
        <f ca="1">VLOOKUP(I238,INDIRECT("投手名変換!A$1:B$" &amp; Prams!$B$9),2,)</f>
        <v>DD011</v>
      </c>
      <c r="L238">
        <f t="shared" si="25"/>
        <v>48</v>
      </c>
      <c r="M238">
        <f ca="1">(B238-VLOOKUP(K238,INDIRECT("投手データ!B1:D"&amp;Prams!$B$1),3,FALSE)*2)</f>
        <v>53</v>
      </c>
      <c r="N238" t="str">
        <f ca="1">VLOOKUP(F238,INDIRECT("球種変換表!A$1:B$" &amp; Prams!$B$2),2,)</f>
        <v>ストレート</v>
      </c>
      <c r="O238">
        <f ca="1">VLOOKUP(N238,球種情報!A:B,2,FALSE)</f>
        <v>1</v>
      </c>
      <c r="P238">
        <f ca="1">VLOOKUP(K238,投手データ!B:AI,output!O238+6,FALSE)</f>
        <v>1</v>
      </c>
      <c r="R238">
        <f t="shared" ca="1" si="26"/>
        <v>1.1904761904761904E-2</v>
      </c>
      <c r="S238">
        <f t="shared" si="27"/>
        <v>0.79131944444444435</v>
      </c>
      <c r="T238">
        <f>Prams!B$5/(S238-Prams!B$6)</f>
        <v>84.57093784555056</v>
      </c>
      <c r="U238">
        <f t="shared" ca="1" si="28"/>
        <v>0.87465277777777772</v>
      </c>
      <c r="V238">
        <f ca="1">Prams!C$5/(U238-Prams!C$6)</f>
        <v>84.567081720046048</v>
      </c>
      <c r="W238">
        <f t="shared" ca="1" si="29"/>
        <v>1.0067509728576911</v>
      </c>
      <c r="X238" t="str">
        <f t="shared" ca="1" si="24"/>
        <v>〇</v>
      </c>
    </row>
    <row r="239" spans="1:24" x14ac:dyDescent="0.4">
      <c r="A239" s="1" t="s">
        <v>1804</v>
      </c>
      <c r="B239" s="1">
        <v>146</v>
      </c>
      <c r="C239">
        <v>639</v>
      </c>
      <c r="D239">
        <v>604.5</v>
      </c>
      <c r="E239">
        <v>10.012589999999999</v>
      </c>
      <c r="F239" t="s">
        <v>0</v>
      </c>
      <c r="G239" s="10" t="s">
        <v>513</v>
      </c>
      <c r="H239">
        <v>99</v>
      </c>
      <c r="I239" t="s">
        <v>503</v>
      </c>
      <c r="J239">
        <f ca="1">VLOOKUP(G239,INDIRECT("球速変換!A$1:B$" &amp; Prams!$B$8),2,)</f>
        <v>86</v>
      </c>
      <c r="K239" t="str">
        <f ca="1">VLOOKUP(I239,INDIRECT("投手名変換!A$1:B$" &amp; Prams!$B$9),2,)</f>
        <v>DD011</v>
      </c>
      <c r="L239">
        <f t="shared" si="25"/>
        <v>47</v>
      </c>
      <c r="M239">
        <f ca="1">(B239-VLOOKUP(K239,INDIRECT("投手データ!B1:D"&amp;Prams!$B$1),3,FALSE)*2)</f>
        <v>52</v>
      </c>
      <c r="N239" t="str">
        <f ca="1">VLOOKUP(F239,INDIRECT("球種変換表!A$1:B$" &amp; Prams!$B$2),2,)</f>
        <v>ストレート</v>
      </c>
      <c r="O239">
        <f ca="1">VLOOKUP(N239,球種情報!A:B,2,FALSE)</f>
        <v>1</v>
      </c>
      <c r="P239">
        <f ca="1">VLOOKUP(K239,投手データ!B:AI,output!O239+6,FALSE)</f>
        <v>1</v>
      </c>
      <c r="R239">
        <f t="shared" ca="1" si="26"/>
        <v>1.1627906976744186E-2</v>
      </c>
      <c r="S239">
        <f t="shared" si="27"/>
        <v>0.78020833333333328</v>
      </c>
      <c r="T239">
        <f>Prams!B$5/(S239-Prams!B$6)</f>
        <v>85.876211091689925</v>
      </c>
      <c r="U239">
        <f t="shared" ca="1" si="28"/>
        <v>0.86354166666666665</v>
      </c>
      <c r="V239">
        <f ca="1">Prams!C$5/(U239-Prams!C$6)</f>
        <v>85.872235019040886</v>
      </c>
      <c r="W239">
        <f t="shared" ca="1" si="29"/>
        <v>0.99851436068652188</v>
      </c>
      <c r="X239" t="str">
        <f t="shared" ca="1" si="24"/>
        <v>〇</v>
      </c>
    </row>
    <row r="240" spans="1:24" x14ac:dyDescent="0.4">
      <c r="A240" s="1" t="s">
        <v>1805</v>
      </c>
      <c r="B240" s="1">
        <v>147</v>
      </c>
      <c r="C240">
        <v>640</v>
      </c>
      <c r="D240">
        <v>610.5</v>
      </c>
      <c r="E240">
        <v>11.01146</v>
      </c>
      <c r="F240" t="s">
        <v>0</v>
      </c>
      <c r="G240" s="10" t="s">
        <v>515</v>
      </c>
      <c r="H240">
        <v>99</v>
      </c>
      <c r="I240" t="s">
        <v>520</v>
      </c>
      <c r="J240">
        <f ca="1">VLOOKUP(G240,INDIRECT("球速変換!A$1:B$" &amp; Prams!$B$8),2,)</f>
        <v>84</v>
      </c>
      <c r="K240" t="str">
        <f ca="1">VLOOKUP(I240,INDIRECT("投手名変換!A$1:B$" &amp; Prams!$B$9),2,)</f>
        <v>DD011</v>
      </c>
      <c r="L240">
        <f t="shared" si="25"/>
        <v>48</v>
      </c>
      <c r="M240">
        <f ca="1">(B240-VLOOKUP(K240,INDIRECT("投手データ!B1:D"&amp;Prams!$B$1),3,FALSE)*2)</f>
        <v>53</v>
      </c>
      <c r="N240" t="str">
        <f ca="1">VLOOKUP(F240,INDIRECT("球種変換表!A$1:B$" &amp; Prams!$B$2),2,)</f>
        <v>ストレート</v>
      </c>
      <c r="O240">
        <f ca="1">VLOOKUP(N240,球種情報!A:B,2,FALSE)</f>
        <v>1</v>
      </c>
      <c r="P240">
        <f ca="1">VLOOKUP(K240,投手データ!B:AI,output!O240+6,FALSE)</f>
        <v>1</v>
      </c>
      <c r="R240">
        <f t="shared" ca="1" si="26"/>
        <v>1.1904761904761904E-2</v>
      </c>
      <c r="S240">
        <f t="shared" si="27"/>
        <v>0.79270833333333335</v>
      </c>
      <c r="T240">
        <f>Prams!B$5/(S240-Prams!B$6)</f>
        <v>84.410563324193021</v>
      </c>
      <c r="U240">
        <f t="shared" ca="1" si="28"/>
        <v>0.87604166666666672</v>
      </c>
      <c r="V240">
        <f ca="1">Prams!C$5/(U240-Prams!C$6)</f>
        <v>84.406721809472884</v>
      </c>
      <c r="W240">
        <f t="shared" ca="1" si="29"/>
        <v>1.0048419263032486</v>
      </c>
      <c r="X240" t="str">
        <f t="shared" ca="1" si="24"/>
        <v>〇</v>
      </c>
    </row>
    <row r="241" spans="1:24" x14ac:dyDescent="0.4">
      <c r="A241" s="1" t="s">
        <v>1806</v>
      </c>
      <c r="B241" s="1">
        <v>137</v>
      </c>
      <c r="C241">
        <v>640.5</v>
      </c>
      <c r="D241">
        <v>611.5</v>
      </c>
      <c r="E241">
        <v>10.512</v>
      </c>
      <c r="F241" t="s">
        <v>1504</v>
      </c>
      <c r="G241" s="10" t="s">
        <v>515</v>
      </c>
      <c r="H241">
        <v>98</v>
      </c>
      <c r="I241" t="s">
        <v>503</v>
      </c>
      <c r="J241">
        <f ca="1">VLOOKUP(G241,INDIRECT("球速変換!A$1:B$" &amp; Prams!$B$8),2,)</f>
        <v>84</v>
      </c>
      <c r="K241" t="str">
        <f ca="1">VLOOKUP(I241,INDIRECT("投手名変換!A$1:B$" &amp; Prams!$B$9),2,)</f>
        <v>DD011</v>
      </c>
      <c r="L241">
        <f t="shared" si="25"/>
        <v>39</v>
      </c>
      <c r="M241">
        <f ca="1">(B241-VLOOKUP(K241,INDIRECT("投手データ!B1:D"&amp;Prams!$B$1),3,FALSE)*2)</f>
        <v>43</v>
      </c>
      <c r="N241" t="str">
        <f ca="1">VLOOKUP(F241,INDIRECT("球種変換表!A$1:B$" &amp; Prams!$B$2),2,)</f>
        <v>全力ストレート</v>
      </c>
      <c r="O241">
        <f ca="1">VLOOKUP(N241,球種情報!A:B,2,FALSE)</f>
        <v>2</v>
      </c>
      <c r="P241">
        <f ca="1">VLOOKUP(K241,投手データ!B:AI,output!O241+6,FALSE)</f>
        <v>1</v>
      </c>
      <c r="R241">
        <f t="shared" ca="1" si="26"/>
        <v>1.1904761904761904E-2</v>
      </c>
      <c r="S241">
        <f t="shared" si="27"/>
        <v>0.64201388888888888</v>
      </c>
      <c r="T241">
        <f>Prams!B$5/(S241-Prams!B$6)</f>
        <v>106.27733183074918</v>
      </c>
      <c r="U241">
        <f t="shared" ca="1" si="28"/>
        <v>0.70868055555555565</v>
      </c>
      <c r="V241">
        <f ca="1">Prams!C$5/(U241-Prams!C$6)</f>
        <v>109.40564029710612</v>
      </c>
      <c r="W241">
        <f t="shared" ca="1" si="29"/>
        <v>1.3024480987750728</v>
      </c>
      <c r="X241" t="str">
        <f t="shared" ca="1" si="24"/>
        <v>×</v>
      </c>
    </row>
    <row r="242" spans="1:24" x14ac:dyDescent="0.4">
      <c r="A242" s="1" t="s">
        <v>1807</v>
      </c>
      <c r="B242" s="1">
        <v>137</v>
      </c>
      <c r="C242">
        <v>641</v>
      </c>
      <c r="D242">
        <v>612.5</v>
      </c>
      <c r="E242">
        <v>11.01146</v>
      </c>
      <c r="F242" t="s">
        <v>1504</v>
      </c>
      <c r="G242" s="10" t="s">
        <v>982</v>
      </c>
      <c r="H242">
        <v>98</v>
      </c>
      <c r="I242" t="s">
        <v>503</v>
      </c>
      <c r="J242">
        <f ca="1">VLOOKUP(G242,INDIRECT("球速変換!A$1:B$" &amp; Prams!$B$8),2,)</f>
        <v>84</v>
      </c>
      <c r="K242" t="str">
        <f ca="1">VLOOKUP(I242,INDIRECT("投手名変換!A$1:B$" &amp; Prams!$B$9),2,)</f>
        <v>DD011</v>
      </c>
      <c r="L242">
        <f t="shared" si="25"/>
        <v>39</v>
      </c>
      <c r="M242">
        <f ca="1">(B242-VLOOKUP(K242,INDIRECT("投手データ!B1:D"&amp;Prams!$B$1),3,FALSE)*2)</f>
        <v>43</v>
      </c>
      <c r="N242" t="str">
        <f ca="1">VLOOKUP(F242,INDIRECT("球種変換表!A$1:B$" &amp; Prams!$B$2),2,)</f>
        <v>全力ストレート</v>
      </c>
      <c r="O242">
        <f ca="1">VLOOKUP(N242,球種情報!A:B,2,FALSE)</f>
        <v>2</v>
      </c>
      <c r="P242">
        <f ca="1">VLOOKUP(K242,投手データ!B:AI,output!O242+6,FALSE)</f>
        <v>1</v>
      </c>
      <c r="R242">
        <f t="shared" ca="1" si="26"/>
        <v>1.1904761904761904E-2</v>
      </c>
      <c r="S242">
        <f t="shared" si="27"/>
        <v>0.64131944444444444</v>
      </c>
      <c r="T242">
        <f>Prams!B$5/(S242-Prams!B$6)</f>
        <v>106.404356327719</v>
      </c>
      <c r="U242">
        <f t="shared" ca="1" si="28"/>
        <v>0.70798611111111109</v>
      </c>
      <c r="V242">
        <f ca="1">Prams!C$5/(U242-Prams!C$6)</f>
        <v>109.54025760536277</v>
      </c>
      <c r="W242">
        <f t="shared" ca="1" si="29"/>
        <v>1.3040506857781282</v>
      </c>
      <c r="X242" t="str">
        <f t="shared" ca="1" si="24"/>
        <v>×</v>
      </c>
    </row>
    <row r="243" spans="1:24" x14ac:dyDescent="0.4">
      <c r="A243" s="1" t="s">
        <v>1808</v>
      </c>
      <c r="B243" s="1">
        <v>137</v>
      </c>
      <c r="C243">
        <v>640</v>
      </c>
      <c r="D243">
        <v>607</v>
      </c>
      <c r="E243">
        <v>10.04998</v>
      </c>
      <c r="F243" t="s">
        <v>1504</v>
      </c>
      <c r="G243" s="10" t="s">
        <v>515</v>
      </c>
      <c r="H243">
        <v>98</v>
      </c>
      <c r="I243" t="s">
        <v>503</v>
      </c>
      <c r="J243">
        <f ca="1">VLOOKUP(G243,INDIRECT("球速変換!A$1:B$" &amp; Prams!$B$8),2,)</f>
        <v>84</v>
      </c>
      <c r="K243" t="str">
        <f ca="1">VLOOKUP(I243,INDIRECT("投手名変換!A$1:B$" &amp; Prams!$B$9),2,)</f>
        <v>DD011</v>
      </c>
      <c r="L243">
        <f t="shared" si="25"/>
        <v>39</v>
      </c>
      <c r="M243">
        <f ca="1">(B243-VLOOKUP(K243,INDIRECT("投手データ!B1:D"&amp;Prams!$B$1),3,FALSE)*2)</f>
        <v>43</v>
      </c>
      <c r="N243" t="str">
        <f ca="1">VLOOKUP(F243,INDIRECT("球種変換表!A$1:B$" &amp; Prams!$B$2),2,)</f>
        <v>全力ストレート</v>
      </c>
      <c r="O243">
        <f ca="1">VLOOKUP(N243,球種情報!A:B,2,FALSE)</f>
        <v>2</v>
      </c>
      <c r="P243">
        <f ca="1">VLOOKUP(K243,投手データ!B:AI,output!O243+6,FALSE)</f>
        <v>1</v>
      </c>
      <c r="R243">
        <f t="shared" ca="1" si="26"/>
        <v>1.1904761904761904E-2</v>
      </c>
      <c r="S243">
        <f t="shared" si="27"/>
        <v>0.64513888888888893</v>
      </c>
      <c r="T243">
        <f>Prams!B$5/(S243-Prams!B$6)</f>
        <v>105.7094546456289</v>
      </c>
      <c r="U243">
        <f t="shared" ca="1" si="28"/>
        <v>0.71180555555555558</v>
      </c>
      <c r="V243">
        <f ca="1">Prams!C$5/(U243-Prams!C$6)</f>
        <v>108.80393441340672</v>
      </c>
      <c r="W243">
        <f t="shared" ca="1" si="29"/>
        <v>1.2952849334929373</v>
      </c>
      <c r="X243" t="str">
        <f t="shared" ca="1" si="24"/>
        <v>×</v>
      </c>
    </row>
    <row r="244" spans="1:24" x14ac:dyDescent="0.4">
      <c r="A244" s="1" t="s">
        <v>1810</v>
      </c>
      <c r="B244" s="1">
        <v>137</v>
      </c>
      <c r="C244">
        <v>641.5</v>
      </c>
      <c r="D244">
        <v>618.5</v>
      </c>
      <c r="E244">
        <v>10.512</v>
      </c>
      <c r="F244" t="s">
        <v>983</v>
      </c>
      <c r="G244" s="10" t="s">
        <v>1809</v>
      </c>
      <c r="H244">
        <v>98</v>
      </c>
      <c r="I244" t="s">
        <v>503</v>
      </c>
      <c r="J244" t="e">
        <f ca="1">VLOOKUP(G244,INDIRECT("球速変換!A$1:B$" &amp; Prams!$B$8),2,)</f>
        <v>#N/A</v>
      </c>
      <c r="K244" t="str">
        <f ca="1">VLOOKUP(I244,INDIRECT("投手名変換!A$1:B$" &amp; Prams!$B$9),2,)</f>
        <v>DD011</v>
      </c>
      <c r="L244">
        <f t="shared" si="25"/>
        <v>39</v>
      </c>
      <c r="M244">
        <f ca="1">(B244-VLOOKUP(K244,INDIRECT("投手データ!B1:D"&amp;Prams!$B$1),3,FALSE)*2)</f>
        <v>43</v>
      </c>
      <c r="N244" t="str">
        <f ca="1">VLOOKUP(F244,INDIRECT("球種変換表!A$1:B$" &amp; Prams!$B$2),2,)</f>
        <v>全力ストレート</v>
      </c>
      <c r="O244">
        <f ca="1">VLOOKUP(N244,球種情報!A:B,2,FALSE)</f>
        <v>2</v>
      </c>
      <c r="P244">
        <f ca="1">VLOOKUP(K244,投手データ!B:AI,output!O244+6,FALSE)</f>
        <v>1</v>
      </c>
      <c r="R244" t="e">
        <f t="shared" ca="1" si="26"/>
        <v>#N/A</v>
      </c>
      <c r="S244">
        <f t="shared" si="27"/>
        <v>0.63715277777777779</v>
      </c>
      <c r="T244">
        <f>Prams!B$5/(S244-Prams!B$6)</f>
        <v>107.17292588615427</v>
      </c>
      <c r="U244">
        <f t="shared" ca="1" si="28"/>
        <v>0.70381944444444444</v>
      </c>
      <c r="V244">
        <f ca="1">Prams!C$5/(U244-Prams!C$6)</f>
        <v>110.35497002662649</v>
      </c>
      <c r="W244" t="e">
        <f t="shared" ca="1" si="29"/>
        <v>#N/A</v>
      </c>
      <c r="X244" t="e">
        <f t="shared" ca="1" si="24"/>
        <v>#N/A</v>
      </c>
    </row>
    <row r="245" spans="1:24" x14ac:dyDescent="0.4">
      <c r="A245" s="1" t="s">
        <v>1811</v>
      </c>
      <c r="B245" s="1">
        <v>137</v>
      </c>
      <c r="C245">
        <v>641</v>
      </c>
      <c r="D245">
        <v>613.5</v>
      </c>
      <c r="E245">
        <v>11.01146</v>
      </c>
      <c r="F245" t="s">
        <v>1504</v>
      </c>
      <c r="G245" s="10" t="s">
        <v>984</v>
      </c>
      <c r="H245">
        <v>98</v>
      </c>
      <c r="I245" t="s">
        <v>985</v>
      </c>
      <c r="J245">
        <f ca="1">VLOOKUP(G245,INDIRECT("球速変換!A$1:B$" &amp; Prams!$B$8),2,)</f>
        <v>85</v>
      </c>
      <c r="K245" t="str">
        <f ca="1">VLOOKUP(I245,INDIRECT("投手名変換!A$1:B$" &amp; Prams!$B$9),2,)</f>
        <v>DD011</v>
      </c>
      <c r="L245">
        <f t="shared" si="25"/>
        <v>39</v>
      </c>
      <c r="M245">
        <f ca="1">(B245-VLOOKUP(K245,INDIRECT("投手データ!B1:D"&amp;Prams!$B$1),3,FALSE)*2)</f>
        <v>43</v>
      </c>
      <c r="N245" t="str">
        <f ca="1">VLOOKUP(F245,INDIRECT("球種変換表!A$1:B$" &amp; Prams!$B$2),2,)</f>
        <v>全力ストレート</v>
      </c>
      <c r="O245">
        <f ca="1">VLOOKUP(N245,球種情報!A:B,2,FALSE)</f>
        <v>2</v>
      </c>
      <c r="P245">
        <f ca="1">VLOOKUP(K245,投手データ!B:AI,output!O245+6,FALSE)</f>
        <v>1</v>
      </c>
      <c r="R245">
        <f t="shared" ca="1" si="26"/>
        <v>1.1764705882352941E-2</v>
      </c>
      <c r="S245">
        <f t="shared" si="27"/>
        <v>0.640625</v>
      </c>
      <c r="T245">
        <f>Prams!B$5/(S245-Prams!B$6)</f>
        <v>106.53168483177531</v>
      </c>
      <c r="U245">
        <f t="shared" ca="1" si="28"/>
        <v>0.70729166666666665</v>
      </c>
      <c r="V245">
        <f ca="1">Prams!C$5/(U245-Prams!C$6)</f>
        <v>109.67520659935248</v>
      </c>
      <c r="W245">
        <f t="shared" ca="1" si="29"/>
        <v>1.2902965482276763</v>
      </c>
      <c r="X245" t="str">
        <f t="shared" ca="1" si="24"/>
        <v>×</v>
      </c>
    </row>
    <row r="246" spans="1:24" x14ac:dyDescent="0.4">
      <c r="A246" s="1" t="s">
        <v>1812</v>
      </c>
      <c r="B246" s="1">
        <v>137</v>
      </c>
      <c r="C246">
        <v>641</v>
      </c>
      <c r="D246">
        <v>613.5</v>
      </c>
      <c r="E246">
        <v>11.01146</v>
      </c>
      <c r="F246" t="s">
        <v>986</v>
      </c>
      <c r="G246" s="10" t="s">
        <v>1801</v>
      </c>
      <c r="H246">
        <v>98</v>
      </c>
      <c r="I246" t="s">
        <v>503</v>
      </c>
      <c r="J246">
        <f ca="1">VLOOKUP(G246,INDIRECT("球速変換!A$1:B$" &amp; Prams!$B$8),2,)</f>
        <v>84</v>
      </c>
      <c r="K246" t="str">
        <f ca="1">VLOOKUP(I246,INDIRECT("投手名変換!A$1:B$" &amp; Prams!$B$9),2,)</f>
        <v>DD011</v>
      </c>
      <c r="L246">
        <f t="shared" si="25"/>
        <v>39</v>
      </c>
      <c r="M246">
        <f ca="1">(B246-VLOOKUP(K246,INDIRECT("投手データ!B1:D"&amp;Prams!$B$1),3,FALSE)*2)</f>
        <v>43</v>
      </c>
      <c r="N246" t="str">
        <f ca="1">VLOOKUP(F246,INDIRECT("球種変換表!A$1:B$" &amp; Prams!$B$2),2,)</f>
        <v>全力ストレート</v>
      </c>
      <c r="O246">
        <f ca="1">VLOOKUP(N246,球種情報!A:B,2,FALSE)</f>
        <v>2</v>
      </c>
      <c r="P246">
        <f ca="1">VLOOKUP(K246,投手データ!B:AI,output!O246+6,FALSE)</f>
        <v>1</v>
      </c>
      <c r="R246">
        <f t="shared" ca="1" si="26"/>
        <v>1.1904761904761904E-2</v>
      </c>
      <c r="S246">
        <f t="shared" si="27"/>
        <v>0.640625</v>
      </c>
      <c r="T246">
        <f>Prams!B$5/(S246-Prams!B$6)</f>
        <v>106.53168483177531</v>
      </c>
      <c r="U246">
        <f t="shared" ca="1" si="28"/>
        <v>0.70729166666666665</v>
      </c>
      <c r="V246">
        <f ca="1">Prams!C$5/(U246-Prams!C$6)</f>
        <v>109.67520659935248</v>
      </c>
      <c r="W246">
        <f t="shared" ca="1" si="29"/>
        <v>1.3056572214208628</v>
      </c>
      <c r="X246" t="str">
        <f t="shared" ca="1" si="24"/>
        <v>×</v>
      </c>
    </row>
    <row r="247" spans="1:24" x14ac:dyDescent="0.4">
      <c r="A247" s="1" t="s">
        <v>1813</v>
      </c>
      <c r="B247" s="1">
        <v>137</v>
      </c>
      <c r="C247">
        <v>641.5</v>
      </c>
      <c r="D247">
        <v>619.5</v>
      </c>
      <c r="E247">
        <v>10.512</v>
      </c>
      <c r="F247" t="s">
        <v>1504</v>
      </c>
      <c r="G247" s="10" t="s">
        <v>1799</v>
      </c>
      <c r="H247">
        <v>98</v>
      </c>
      <c r="I247" t="s">
        <v>503</v>
      </c>
      <c r="J247">
        <f ca="1">VLOOKUP(G247,INDIRECT("球速変換!A$1:B$" &amp; Prams!$B$8),2,)</f>
        <v>86</v>
      </c>
      <c r="K247" t="str">
        <f ca="1">VLOOKUP(I247,INDIRECT("投手名変換!A$1:B$" &amp; Prams!$B$9),2,)</f>
        <v>DD011</v>
      </c>
      <c r="L247">
        <f t="shared" si="25"/>
        <v>39</v>
      </c>
      <c r="M247">
        <f ca="1">(B247-VLOOKUP(K247,INDIRECT("投手データ!B1:D"&amp;Prams!$B$1),3,FALSE)*2)</f>
        <v>43</v>
      </c>
      <c r="N247" t="str">
        <f ca="1">VLOOKUP(F247,INDIRECT("球種変換表!A$1:B$" &amp; Prams!$B$2),2,)</f>
        <v>全力ストレート</v>
      </c>
      <c r="O247">
        <f ca="1">VLOOKUP(N247,球種情報!A:B,2,FALSE)</f>
        <v>2</v>
      </c>
      <c r="P247">
        <f ca="1">VLOOKUP(K247,投手データ!B:AI,output!O247+6,FALSE)</f>
        <v>1</v>
      </c>
      <c r="R247">
        <f t="shared" ca="1" si="26"/>
        <v>1.1627906976744186E-2</v>
      </c>
      <c r="S247">
        <f t="shared" si="27"/>
        <v>0.63645833333333335</v>
      </c>
      <c r="T247">
        <f>Prams!B$5/(S247-Prams!B$6)</f>
        <v>107.30210156351697</v>
      </c>
      <c r="U247">
        <f t="shared" ca="1" si="28"/>
        <v>0.703125</v>
      </c>
      <c r="V247">
        <f ca="1">Prams!C$5/(U247-Prams!C$6)</f>
        <v>110.49193512354228</v>
      </c>
      <c r="W247">
        <f t="shared" ca="1" si="29"/>
        <v>1.2847899432970031</v>
      </c>
      <c r="X247" t="str">
        <f t="shared" ca="1" si="24"/>
        <v>×</v>
      </c>
    </row>
    <row r="248" spans="1:24" x14ac:dyDescent="0.4">
      <c r="A248" s="1" t="s">
        <v>1814</v>
      </c>
      <c r="B248" s="1">
        <v>137</v>
      </c>
      <c r="C248">
        <v>640</v>
      </c>
      <c r="D248">
        <v>607</v>
      </c>
      <c r="E248">
        <v>10.04998</v>
      </c>
      <c r="F248" t="s">
        <v>1504</v>
      </c>
      <c r="G248" s="10" t="s">
        <v>515</v>
      </c>
      <c r="H248">
        <v>98</v>
      </c>
      <c r="I248" t="s">
        <v>503</v>
      </c>
      <c r="J248">
        <f ca="1">VLOOKUP(G248,INDIRECT("球速変換!A$1:B$" &amp; Prams!$B$8),2,)</f>
        <v>84</v>
      </c>
      <c r="K248" t="str">
        <f ca="1">VLOOKUP(I248,INDIRECT("投手名変換!A$1:B$" &amp; Prams!$B$9),2,)</f>
        <v>DD011</v>
      </c>
      <c r="L248">
        <f t="shared" si="25"/>
        <v>39</v>
      </c>
      <c r="M248">
        <f ca="1">(B248-VLOOKUP(K248,INDIRECT("投手データ!B1:D"&amp;Prams!$B$1),3,FALSE)*2)</f>
        <v>43</v>
      </c>
      <c r="N248" t="str">
        <f ca="1">VLOOKUP(F248,INDIRECT("球種変換表!A$1:B$" &amp; Prams!$B$2),2,)</f>
        <v>全力ストレート</v>
      </c>
      <c r="O248">
        <f ca="1">VLOOKUP(N248,球種情報!A:B,2,FALSE)</f>
        <v>2</v>
      </c>
      <c r="P248">
        <f ca="1">VLOOKUP(K248,投手データ!B:AI,output!O248+6,FALSE)</f>
        <v>1</v>
      </c>
      <c r="R248">
        <f t="shared" ca="1" si="26"/>
        <v>1.1904761904761904E-2</v>
      </c>
      <c r="S248">
        <f t="shared" si="27"/>
        <v>0.64513888888888893</v>
      </c>
      <c r="T248">
        <f>Prams!B$5/(S248-Prams!B$6)</f>
        <v>105.7094546456289</v>
      </c>
      <c r="U248">
        <f t="shared" ca="1" si="28"/>
        <v>0.71180555555555558</v>
      </c>
      <c r="V248">
        <f ca="1">Prams!C$5/(U248-Prams!C$6)</f>
        <v>108.80393441340672</v>
      </c>
      <c r="W248">
        <f t="shared" ca="1" si="29"/>
        <v>1.2952849334929373</v>
      </c>
      <c r="X248" t="str">
        <f t="shared" ca="1" si="24"/>
        <v>×</v>
      </c>
    </row>
    <row r="249" spans="1:24" x14ac:dyDescent="0.4">
      <c r="A249" s="1" t="s">
        <v>1815</v>
      </c>
      <c r="B249" s="1">
        <v>137</v>
      </c>
      <c r="C249">
        <v>641</v>
      </c>
      <c r="D249">
        <v>618.5</v>
      </c>
      <c r="E249">
        <v>11.01146</v>
      </c>
      <c r="F249" t="s">
        <v>1504</v>
      </c>
      <c r="G249" s="10" t="s">
        <v>987</v>
      </c>
      <c r="H249">
        <v>98</v>
      </c>
      <c r="I249" t="s">
        <v>503</v>
      </c>
      <c r="J249">
        <f ca="1">VLOOKUP(G249,INDIRECT("球速変換!A$1:B$" &amp; Prams!$B$8),2,)</f>
        <v>86</v>
      </c>
      <c r="K249" t="str">
        <f ca="1">VLOOKUP(I249,INDIRECT("投手名変換!A$1:B$" &amp; Prams!$B$9),2,)</f>
        <v>DD011</v>
      </c>
      <c r="L249">
        <f t="shared" si="25"/>
        <v>39</v>
      </c>
      <c r="M249">
        <f ca="1">(B249-VLOOKUP(K249,INDIRECT("投手データ!B1:D"&amp;Prams!$B$1),3,FALSE)*2)</f>
        <v>43</v>
      </c>
      <c r="N249" t="str">
        <f ca="1">VLOOKUP(F249,INDIRECT("球種変換表!A$1:B$" &amp; Prams!$B$2),2,)</f>
        <v>全力ストレート</v>
      </c>
      <c r="O249">
        <f ca="1">VLOOKUP(N249,球種情報!A:B,2,FALSE)</f>
        <v>2</v>
      </c>
      <c r="P249">
        <f ca="1">VLOOKUP(K249,投手データ!B:AI,output!O249+6,FALSE)</f>
        <v>1</v>
      </c>
      <c r="R249">
        <f t="shared" ca="1" si="26"/>
        <v>1.1627906976744186E-2</v>
      </c>
      <c r="S249">
        <f t="shared" si="27"/>
        <v>0.63715277777777779</v>
      </c>
      <c r="T249">
        <f>Prams!B$5/(S249-Prams!B$6)</f>
        <v>107.17292588615427</v>
      </c>
      <c r="U249">
        <f t="shared" ca="1" si="28"/>
        <v>0.70381944444444444</v>
      </c>
      <c r="V249">
        <f ca="1">Prams!C$5/(U249-Prams!C$6)</f>
        <v>110.35497002662649</v>
      </c>
      <c r="W249">
        <f t="shared" ca="1" si="29"/>
        <v>1.2831973258910057</v>
      </c>
      <c r="X249" t="str">
        <f t="shared" ca="1" si="24"/>
        <v>×</v>
      </c>
    </row>
    <row r="250" spans="1:24" x14ac:dyDescent="0.4">
      <c r="A250" s="1" t="s">
        <v>1817</v>
      </c>
      <c r="B250" s="1">
        <v>137</v>
      </c>
      <c r="C250">
        <v>641</v>
      </c>
      <c r="D250">
        <v>617.5</v>
      </c>
      <c r="E250">
        <v>10.012589999999999</v>
      </c>
      <c r="F250" t="s">
        <v>1504</v>
      </c>
      <c r="G250" s="10" t="s">
        <v>1816</v>
      </c>
      <c r="H250">
        <v>98</v>
      </c>
      <c r="I250" t="s">
        <v>523</v>
      </c>
      <c r="J250">
        <f ca="1">VLOOKUP(G250,INDIRECT("球速変換!A$1:B$" &amp; Prams!$B$8),2,)</f>
        <v>85</v>
      </c>
      <c r="K250" t="str">
        <f ca="1">VLOOKUP(I250,INDIRECT("投手名変換!A$1:B$" &amp; Prams!$B$9),2,)</f>
        <v>DD011</v>
      </c>
      <c r="L250">
        <f t="shared" si="25"/>
        <v>39</v>
      </c>
      <c r="M250">
        <f ca="1">(B250-VLOOKUP(K250,INDIRECT("投手データ!B1:D"&amp;Prams!$B$1),3,FALSE)*2)</f>
        <v>43</v>
      </c>
      <c r="N250" t="str">
        <f ca="1">VLOOKUP(F250,INDIRECT("球種変換表!A$1:B$" &amp; Prams!$B$2),2,)</f>
        <v>全力ストレート</v>
      </c>
      <c r="O250">
        <f ca="1">VLOOKUP(N250,球種情報!A:B,2,FALSE)</f>
        <v>2</v>
      </c>
      <c r="P250">
        <f ca="1">VLOOKUP(K250,投手データ!B:AI,output!O250+6,FALSE)</f>
        <v>1</v>
      </c>
      <c r="R250">
        <f t="shared" ca="1" si="26"/>
        <v>1.1764705882352941E-2</v>
      </c>
      <c r="S250">
        <f t="shared" si="27"/>
        <v>0.63784722222222223</v>
      </c>
      <c r="T250">
        <f>Prams!B$5/(S250-Prams!B$6)</f>
        <v>107.04406085120505</v>
      </c>
      <c r="U250">
        <f t="shared" ca="1" si="28"/>
        <v>0.70451388888888888</v>
      </c>
      <c r="V250">
        <f ca="1">Prams!C$5/(U250-Prams!C$6)</f>
        <v>110.21834407143103</v>
      </c>
      <c r="W250">
        <f t="shared" ca="1" si="29"/>
        <v>1.2966864008403651</v>
      </c>
      <c r="X250" t="str">
        <f t="shared" ca="1" si="24"/>
        <v>×</v>
      </c>
    </row>
    <row r="251" spans="1:24" x14ac:dyDescent="0.4">
      <c r="A251" s="1" t="s">
        <v>1818</v>
      </c>
      <c r="B251" s="1">
        <v>143</v>
      </c>
      <c r="C251">
        <v>641.95001000000002</v>
      </c>
      <c r="D251">
        <v>606.5</v>
      </c>
      <c r="E251">
        <v>10.062519999999999</v>
      </c>
      <c r="F251" t="s">
        <v>0</v>
      </c>
      <c r="G251" s="10" t="s">
        <v>524</v>
      </c>
      <c r="H251">
        <v>99</v>
      </c>
      <c r="I251" t="s">
        <v>525</v>
      </c>
      <c r="J251">
        <f ca="1">VLOOKUP(G251,INDIRECT("球速変換!A$1:B$" &amp; Prams!$B$8),2,)</f>
        <v>92</v>
      </c>
      <c r="K251" t="str">
        <f ca="1">VLOOKUP(I251,INDIRECT("投手名変換!A$1:B$" &amp; Prams!$B$9),2,)</f>
        <v>DD012</v>
      </c>
      <c r="L251">
        <f t="shared" si="25"/>
        <v>44</v>
      </c>
      <c r="M251">
        <f ca="1">(B251-VLOOKUP(K251,INDIRECT("投手データ!B1:D"&amp;Prams!$B$1),3,FALSE)*2)</f>
        <v>49</v>
      </c>
      <c r="N251" t="str">
        <f ca="1">VLOOKUP(F251,INDIRECT("球種変換表!A$1:B$" &amp; Prams!$B$2),2,)</f>
        <v>ストレート</v>
      </c>
      <c r="O251">
        <f ca="1">VLOOKUP(N251,球種情報!A:B,2,FALSE)</f>
        <v>1</v>
      </c>
      <c r="P251">
        <f ca="1">VLOOKUP(K251,投手データ!B:AI,output!O251+6,FALSE)</f>
        <v>1</v>
      </c>
      <c r="R251">
        <f t="shared" ca="1" si="26"/>
        <v>1.0869565217391304E-2</v>
      </c>
      <c r="S251">
        <f t="shared" si="27"/>
        <v>0.72881944444444435</v>
      </c>
      <c r="T251">
        <f>Prams!B$5/(S251-Prams!B$6)</f>
        <v>92.477489643366155</v>
      </c>
      <c r="U251">
        <f t="shared" ca="1" si="28"/>
        <v>0.81215277777777772</v>
      </c>
      <c r="V251">
        <f ca="1">Prams!C$5/(U251-Prams!C$6)</f>
        <v>92.472878813689604</v>
      </c>
      <c r="W251">
        <f t="shared" ca="1" si="29"/>
        <v>1.0051399871053217</v>
      </c>
      <c r="X251" t="str">
        <f t="shared" ca="1" si="24"/>
        <v>〇</v>
      </c>
    </row>
    <row r="252" spans="1:24" x14ac:dyDescent="0.4">
      <c r="A252" s="1" t="s">
        <v>1820</v>
      </c>
      <c r="B252" s="1">
        <v>144</v>
      </c>
      <c r="C252">
        <v>640.5</v>
      </c>
      <c r="D252">
        <v>614.5</v>
      </c>
      <c r="E252">
        <v>10.512</v>
      </c>
      <c r="F252" t="s">
        <v>0</v>
      </c>
      <c r="G252" s="10" t="s">
        <v>1819</v>
      </c>
      <c r="H252">
        <v>99</v>
      </c>
      <c r="I252" t="s">
        <v>619</v>
      </c>
      <c r="J252">
        <f ca="1">VLOOKUP(G252,INDIRECT("球速変換!A$1:B$" &amp; Prams!$B$8),2,)</f>
        <v>91</v>
      </c>
      <c r="K252" t="str">
        <f ca="1">VLOOKUP(I252,INDIRECT("投手名変換!A$1:B$" &amp; Prams!$B$9),2,)</f>
        <v>DD015</v>
      </c>
      <c r="L252">
        <f t="shared" si="25"/>
        <v>45</v>
      </c>
      <c r="M252">
        <f ca="1">(B252-VLOOKUP(K252,INDIRECT("投手データ!B1:D"&amp;Prams!$B$1),3,FALSE)*2)</f>
        <v>50</v>
      </c>
      <c r="N252" t="str">
        <f ca="1">VLOOKUP(F252,INDIRECT("球種変換表!A$1:B$" &amp; Prams!$B$2),2,)</f>
        <v>ストレート</v>
      </c>
      <c r="O252">
        <f ca="1">VLOOKUP(N252,球種情報!A:B,2,FALSE)</f>
        <v>1</v>
      </c>
      <c r="P252">
        <f ca="1">VLOOKUP(K252,投手データ!B:AI,output!O252+6,FALSE)</f>
        <v>1</v>
      </c>
      <c r="R252">
        <f t="shared" ca="1" si="26"/>
        <v>1.098901098901099E-2</v>
      </c>
      <c r="S252">
        <f t="shared" si="27"/>
        <v>0.73993055555555565</v>
      </c>
      <c r="T252">
        <f>Prams!B$5/(S252-Prams!B$6)</f>
        <v>90.965598139512068</v>
      </c>
      <c r="U252">
        <f t="shared" ca="1" si="28"/>
        <v>0.82326388888888891</v>
      </c>
      <c r="V252">
        <f ca="1">Prams!C$5/(U252-Prams!C$6)</f>
        <v>90.961136836426505</v>
      </c>
      <c r="W252">
        <f t="shared" ca="1" si="29"/>
        <v>0.99957293226842314</v>
      </c>
      <c r="X252" t="str">
        <f t="shared" ca="1" si="24"/>
        <v>〇</v>
      </c>
    </row>
    <row r="253" spans="1:24" x14ac:dyDescent="0.4">
      <c r="A253" s="1" t="s">
        <v>1822</v>
      </c>
      <c r="B253" s="1">
        <v>144</v>
      </c>
      <c r="C253">
        <v>636.02270999999996</v>
      </c>
      <c r="D253">
        <v>605</v>
      </c>
      <c r="E253">
        <v>11.02285</v>
      </c>
      <c r="F253" t="s">
        <v>0</v>
      </c>
      <c r="G253" s="10" t="s">
        <v>528</v>
      </c>
      <c r="H253">
        <v>99</v>
      </c>
      <c r="I253" t="s">
        <v>1821</v>
      </c>
      <c r="J253">
        <f ca="1">VLOOKUP(G253,INDIRECT("球速変換!A$1:B$" &amp; Prams!$B$8),2,)</f>
        <v>90</v>
      </c>
      <c r="K253" t="str">
        <f ca="1">VLOOKUP(I253,INDIRECT("投手名変換!A$1:B$" &amp; Prams!$B$9),2,)</f>
        <v>DD012</v>
      </c>
      <c r="L253">
        <f t="shared" si="25"/>
        <v>45</v>
      </c>
      <c r="M253">
        <f ca="1">(B253-VLOOKUP(K253,INDIRECT("投手データ!B1:D"&amp;Prams!$B$1),3,FALSE)*2)</f>
        <v>50</v>
      </c>
      <c r="N253" t="str">
        <f ca="1">VLOOKUP(F253,INDIRECT("球種変換表!A$1:B$" &amp; Prams!$B$2),2,)</f>
        <v>ストレート</v>
      </c>
      <c r="O253">
        <f ca="1">VLOOKUP(N253,球種情報!A:B,2,FALSE)</f>
        <v>1</v>
      </c>
      <c r="P253">
        <f ca="1">VLOOKUP(K253,投手データ!B:AI,output!O253+6,FALSE)</f>
        <v>1</v>
      </c>
      <c r="R253">
        <f t="shared" ca="1" si="26"/>
        <v>1.1111111111111112E-2</v>
      </c>
      <c r="S253">
        <f t="shared" si="27"/>
        <v>0.74652777777777779</v>
      </c>
      <c r="T253">
        <f>Prams!B$5/(S253-Prams!B$6)</f>
        <v>90.091077630524367</v>
      </c>
      <c r="U253">
        <f t="shared" ca="1" si="28"/>
        <v>0.82986111111111105</v>
      </c>
      <c r="V253">
        <f ca="1">Prams!C$5/(U253-Prams!C$6)</f>
        <v>90.086701692747354</v>
      </c>
      <c r="W253">
        <f t="shared" ca="1" si="29"/>
        <v>1.0009633521416372</v>
      </c>
      <c r="X253" t="str">
        <f t="shared" ca="1" si="24"/>
        <v>〇</v>
      </c>
    </row>
    <row r="254" spans="1:24" x14ac:dyDescent="0.4">
      <c r="A254" s="1" t="s">
        <v>1824</v>
      </c>
      <c r="B254" s="1">
        <v>143</v>
      </c>
      <c r="C254">
        <v>642</v>
      </c>
      <c r="D254">
        <v>601</v>
      </c>
      <c r="E254">
        <v>10.04998</v>
      </c>
      <c r="F254" t="s">
        <v>0</v>
      </c>
      <c r="G254" s="10" t="s">
        <v>526</v>
      </c>
      <c r="H254">
        <v>99</v>
      </c>
      <c r="I254" t="s">
        <v>1823</v>
      </c>
      <c r="J254">
        <f ca="1">VLOOKUP(G254,INDIRECT("球速変換!A$1:B$" &amp; Prams!$B$8),2,)</f>
        <v>91</v>
      </c>
      <c r="K254" t="str">
        <f ca="1">VLOOKUP(I254,INDIRECT("投手名変換!A$1:B$" &amp; Prams!$B$9),2,)</f>
        <v>DD012</v>
      </c>
      <c r="L254">
        <f t="shared" si="25"/>
        <v>44</v>
      </c>
      <c r="M254">
        <f ca="1">(B254-VLOOKUP(K254,INDIRECT("投手データ!B1:D"&amp;Prams!$B$1),3,FALSE)*2)</f>
        <v>49</v>
      </c>
      <c r="N254" t="str">
        <f ca="1">VLOOKUP(F254,INDIRECT("球種変換表!A$1:B$" &amp; Prams!$B$2),2,)</f>
        <v>ストレート</v>
      </c>
      <c r="O254">
        <f ca="1">VLOOKUP(N254,球種情報!A:B,2,FALSE)</f>
        <v>1</v>
      </c>
      <c r="P254">
        <f ca="1">VLOOKUP(K254,投手データ!B:AI,output!O254+6,FALSE)</f>
        <v>1</v>
      </c>
      <c r="R254">
        <f t="shared" ca="1" si="26"/>
        <v>1.098901098901099E-2</v>
      </c>
      <c r="S254">
        <f t="shared" si="27"/>
        <v>0.73263888888888895</v>
      </c>
      <c r="T254">
        <f>Prams!B$5/(S254-Prams!B$6)</f>
        <v>91.952140537592641</v>
      </c>
      <c r="U254">
        <f t="shared" ca="1" si="28"/>
        <v>0.81597222222222221</v>
      </c>
      <c r="V254">
        <f ca="1">Prams!C$5/(U254-Prams!C$6)</f>
        <v>91.947581944524785</v>
      </c>
      <c r="W254">
        <f t="shared" ca="1" si="29"/>
        <v>1.0104129884013713</v>
      </c>
      <c r="X254" t="str">
        <f t="shared" ca="1" si="24"/>
        <v>〇</v>
      </c>
    </row>
    <row r="255" spans="1:24" x14ac:dyDescent="0.4">
      <c r="A255" s="1" t="s">
        <v>1826</v>
      </c>
      <c r="B255" s="1">
        <v>144</v>
      </c>
      <c r="C255">
        <v>638.5</v>
      </c>
      <c r="D255">
        <v>615</v>
      </c>
      <c r="E255">
        <v>11.5001</v>
      </c>
      <c r="F255" t="s">
        <v>0</v>
      </c>
      <c r="G255" s="10" t="s">
        <v>526</v>
      </c>
      <c r="H255">
        <v>99</v>
      </c>
      <c r="I255" t="s">
        <v>1825</v>
      </c>
      <c r="J255">
        <f ca="1">VLOOKUP(G255,INDIRECT("球速変換!A$1:B$" &amp; Prams!$B$8),2,)</f>
        <v>91</v>
      </c>
      <c r="K255" t="str">
        <f ca="1">VLOOKUP(I255,INDIRECT("投手名変換!A$1:B$" &amp; Prams!$B$9),2,)</f>
        <v>DD012</v>
      </c>
      <c r="L255">
        <f t="shared" si="25"/>
        <v>45</v>
      </c>
      <c r="M255">
        <f ca="1">(B255-VLOOKUP(K255,INDIRECT("投手データ!B1:D"&amp;Prams!$B$1),3,FALSE)*2)</f>
        <v>50</v>
      </c>
      <c r="N255" t="str">
        <f ca="1">VLOOKUP(F255,INDIRECT("球種変換表!A$1:B$" &amp; Prams!$B$2),2,)</f>
        <v>ストレート</v>
      </c>
      <c r="O255">
        <f ca="1">VLOOKUP(N255,球種情報!A:B,2,FALSE)</f>
        <v>1</v>
      </c>
      <c r="P255">
        <f ca="1">VLOOKUP(K255,投手データ!B:AI,output!O255+6,FALSE)</f>
        <v>1</v>
      </c>
      <c r="R255">
        <f t="shared" ca="1" si="26"/>
        <v>1.098901098901099E-2</v>
      </c>
      <c r="S255">
        <f t="shared" si="27"/>
        <v>0.73958333333333337</v>
      </c>
      <c r="T255">
        <f>Prams!B$5/(S255-Prams!B$6)</f>
        <v>91.01209608165469</v>
      </c>
      <c r="U255">
        <f t="shared" ca="1" si="28"/>
        <v>0.82291666666666663</v>
      </c>
      <c r="V255">
        <f ca="1">Prams!C$5/(U255-Prams!C$6)</f>
        <v>91.007630216639285</v>
      </c>
      <c r="W255">
        <f t="shared" ca="1" si="29"/>
        <v>1.0000838485344976</v>
      </c>
      <c r="X255" t="str">
        <f t="shared" ca="1" si="24"/>
        <v>〇</v>
      </c>
    </row>
    <row r="256" spans="1:24" x14ac:dyDescent="0.4">
      <c r="A256" s="1" t="s">
        <v>1829</v>
      </c>
      <c r="B256" s="1">
        <v>144</v>
      </c>
      <c r="C256">
        <v>636.5</v>
      </c>
      <c r="D256">
        <v>614</v>
      </c>
      <c r="E256">
        <v>10.547610000000001</v>
      </c>
      <c r="F256" t="s">
        <v>0</v>
      </c>
      <c r="G256" s="10" t="s">
        <v>1827</v>
      </c>
      <c r="H256">
        <v>99</v>
      </c>
      <c r="I256" t="s">
        <v>1828</v>
      </c>
      <c r="J256">
        <v>91</v>
      </c>
      <c r="K256" t="str">
        <f ca="1">VLOOKUP(I256,INDIRECT("投手名変換!A$1:B$" &amp; Prams!$B$9),2,)</f>
        <v>DD012</v>
      </c>
      <c r="L256">
        <f t="shared" si="25"/>
        <v>45</v>
      </c>
      <c r="M256">
        <f ca="1">(B256-VLOOKUP(K256,INDIRECT("投手データ!B1:D"&amp;Prams!$B$1),3,FALSE)*2)</f>
        <v>50</v>
      </c>
      <c r="N256" t="str">
        <f ca="1">VLOOKUP(F256,INDIRECT("球種変換表!A$1:B$" &amp; Prams!$B$2),2,)</f>
        <v>ストレート</v>
      </c>
      <c r="O256">
        <f ca="1">VLOOKUP(N256,球種情報!A:B,2,FALSE)</f>
        <v>1</v>
      </c>
      <c r="P256">
        <f ca="1">VLOOKUP(K256,投手データ!B:AI,output!O256+6,FALSE)</f>
        <v>1</v>
      </c>
      <c r="R256">
        <f t="shared" si="26"/>
        <v>1.098901098901099E-2</v>
      </c>
      <c r="S256">
        <f t="shared" si="27"/>
        <v>0.7402777777777777</v>
      </c>
      <c r="T256">
        <f>Prams!B$5/(S256-Prams!B$6)</f>
        <v>90.919147684564862</v>
      </c>
      <c r="U256">
        <f t="shared" ca="1" si="28"/>
        <v>0.82361111111111107</v>
      </c>
      <c r="V256">
        <f ca="1">Prams!C$5/(U256-Prams!C$6)</f>
        <v>90.914690936422602</v>
      </c>
      <c r="W256">
        <f t="shared" ca="1" si="29"/>
        <v>0.99906253776288578</v>
      </c>
      <c r="X256" t="str">
        <f t="shared" ca="1" si="24"/>
        <v>〇</v>
      </c>
    </row>
    <row r="257" spans="1:24" x14ac:dyDescent="0.4">
      <c r="A257" s="1" t="s">
        <v>1831</v>
      </c>
      <c r="B257" s="1">
        <v>144</v>
      </c>
      <c r="C257">
        <v>639</v>
      </c>
      <c r="D257">
        <v>607</v>
      </c>
      <c r="E257">
        <v>11.0001</v>
      </c>
      <c r="F257" t="s">
        <v>0</v>
      </c>
      <c r="G257" s="10" t="s">
        <v>1830</v>
      </c>
      <c r="H257">
        <v>99</v>
      </c>
      <c r="I257" t="s">
        <v>525</v>
      </c>
      <c r="J257">
        <f ca="1">VLOOKUP(G257,INDIRECT("球速変換!A$1:B$" &amp; Prams!$B$8),2,)</f>
        <v>90</v>
      </c>
      <c r="K257" t="str">
        <f ca="1">VLOOKUP(I257,INDIRECT("投手名変換!A$1:B$" &amp; Prams!$B$9),2,)</f>
        <v>DD012</v>
      </c>
      <c r="L257">
        <f t="shared" si="25"/>
        <v>45</v>
      </c>
      <c r="M257">
        <f ca="1">(B257-VLOOKUP(K257,INDIRECT("投手データ!B1:D"&amp;Prams!$B$1),3,FALSE)*2)</f>
        <v>50</v>
      </c>
      <c r="N257" t="str">
        <f ca="1">VLOOKUP(F257,INDIRECT("球種変換表!A$1:B$" &amp; Prams!$B$2),2,)</f>
        <v>ストレート</v>
      </c>
      <c r="O257">
        <f ca="1">VLOOKUP(N257,球種情報!A:B,2,FALSE)</f>
        <v>1</v>
      </c>
      <c r="P257">
        <f ca="1">VLOOKUP(K257,投手データ!B:AI,output!O257+6,FALSE)</f>
        <v>1</v>
      </c>
      <c r="R257">
        <f t="shared" ca="1" si="26"/>
        <v>1.1111111111111112E-2</v>
      </c>
      <c r="S257">
        <f t="shared" si="27"/>
        <v>0.74513888888888891</v>
      </c>
      <c r="T257">
        <f>Prams!B$5/(S257-Prams!B$6)</f>
        <v>90.27378702208955</v>
      </c>
      <c r="U257">
        <f t="shared" ca="1" si="28"/>
        <v>0.82847222222222228</v>
      </c>
      <c r="V257">
        <f ca="1">Prams!C$5/(U257-Prams!C$6)</f>
        <v>90.269393317488252</v>
      </c>
      <c r="W257">
        <f t="shared" ca="1" si="29"/>
        <v>1.0029932590832027</v>
      </c>
      <c r="X257" t="str">
        <f t="shared" ca="1" si="24"/>
        <v>〇</v>
      </c>
    </row>
    <row r="258" spans="1:24" x14ac:dyDescent="0.4">
      <c r="A258" s="1" t="s">
        <v>1833</v>
      </c>
      <c r="B258" s="1">
        <v>144</v>
      </c>
      <c r="C258">
        <v>639</v>
      </c>
      <c r="D258">
        <v>607</v>
      </c>
      <c r="E258">
        <v>11.0001</v>
      </c>
      <c r="F258" t="s">
        <v>1649</v>
      </c>
      <c r="G258" s="10" t="s">
        <v>1830</v>
      </c>
      <c r="H258">
        <v>99</v>
      </c>
      <c r="I258" t="s">
        <v>1832</v>
      </c>
      <c r="J258">
        <f ca="1">VLOOKUP(G258,INDIRECT("球速変換!A$1:B$" &amp; Prams!$B$8),2,)</f>
        <v>90</v>
      </c>
      <c r="K258" t="str">
        <f ca="1">VLOOKUP(I258,INDIRECT("投手名変換!A$1:B$" &amp; Prams!$B$9),2,)</f>
        <v>DD012</v>
      </c>
      <c r="L258">
        <f t="shared" si="25"/>
        <v>45</v>
      </c>
      <c r="M258">
        <f ca="1">(B258-VLOOKUP(K258,INDIRECT("投手データ!B1:D"&amp;Prams!$B$1),3,FALSE)*2)</f>
        <v>50</v>
      </c>
      <c r="N258" t="str">
        <f ca="1">VLOOKUP(F258,INDIRECT("球種変換表!A$1:B$" &amp; Prams!$B$2),2,)</f>
        <v>ストレート</v>
      </c>
      <c r="O258">
        <f ca="1">VLOOKUP(N258,球種情報!A:B,2,FALSE)</f>
        <v>1</v>
      </c>
      <c r="P258">
        <f ca="1">VLOOKUP(K258,投手データ!B:AI,output!O258+6,FALSE)</f>
        <v>1</v>
      </c>
      <c r="R258">
        <f t="shared" ca="1" si="26"/>
        <v>1.1111111111111112E-2</v>
      </c>
      <c r="S258">
        <f t="shared" si="27"/>
        <v>0.74513888888888891</v>
      </c>
      <c r="T258">
        <f>Prams!B$5/(S258-Prams!B$6)</f>
        <v>90.27378702208955</v>
      </c>
      <c r="U258">
        <f t="shared" ca="1" si="28"/>
        <v>0.82847222222222228</v>
      </c>
      <c r="V258">
        <f ca="1">Prams!C$5/(U258-Prams!C$6)</f>
        <v>90.269393317488252</v>
      </c>
      <c r="W258">
        <f t="shared" ca="1" si="29"/>
        <v>1.0029932590832027</v>
      </c>
      <c r="X258" t="str">
        <f t="shared" ca="1" si="24"/>
        <v>〇</v>
      </c>
    </row>
    <row r="259" spans="1:24" x14ac:dyDescent="0.4">
      <c r="A259" s="1" t="s">
        <v>1835</v>
      </c>
      <c r="B259" s="1">
        <v>144</v>
      </c>
      <c r="C259">
        <v>639</v>
      </c>
      <c r="D259">
        <v>605.5</v>
      </c>
      <c r="E259">
        <v>10.012589999999999</v>
      </c>
      <c r="F259" t="s">
        <v>0</v>
      </c>
      <c r="G259" s="10" t="s">
        <v>1830</v>
      </c>
      <c r="H259">
        <v>99</v>
      </c>
      <c r="I259" t="s">
        <v>1834</v>
      </c>
      <c r="J259">
        <f ca="1">VLOOKUP(G259,INDIRECT("球速変換!A$1:B$" &amp; Prams!$B$8),2,)</f>
        <v>90</v>
      </c>
      <c r="K259" t="str">
        <f ca="1">VLOOKUP(I259,INDIRECT("投手名変換!A$1:B$" &amp; Prams!$B$9),2,)</f>
        <v>DD012</v>
      </c>
      <c r="L259">
        <f t="shared" si="25"/>
        <v>45</v>
      </c>
      <c r="M259">
        <f ca="1">(B259-VLOOKUP(K259,INDIRECT("投手データ!B1:D"&amp;Prams!$B$1),3,FALSE)*2)</f>
        <v>50</v>
      </c>
      <c r="N259" t="str">
        <f ca="1">VLOOKUP(F259,INDIRECT("球種変換表!A$1:B$" &amp; Prams!$B$2),2,)</f>
        <v>ストレート</v>
      </c>
      <c r="O259">
        <f ca="1">VLOOKUP(N259,球種情報!A:B,2,FALSE)</f>
        <v>1</v>
      </c>
      <c r="P259">
        <f ca="1">VLOOKUP(K259,投手データ!B:AI,output!O259+6,FALSE)</f>
        <v>1</v>
      </c>
      <c r="R259">
        <f t="shared" ca="1" si="26"/>
        <v>1.1111111111111112E-2</v>
      </c>
      <c r="S259">
        <f t="shared" si="27"/>
        <v>0.74618055555555562</v>
      </c>
      <c r="T259">
        <f>Prams!B$5/(S259-Prams!B$6)</f>
        <v>90.136685606904337</v>
      </c>
      <c r="U259">
        <f t="shared" ca="1" si="28"/>
        <v>0.82951388888888888</v>
      </c>
      <c r="V259">
        <f ca="1">Prams!C$5/(U259-Prams!C$6)</f>
        <v>90.132305237537906</v>
      </c>
      <c r="W259">
        <f t="shared" ca="1" si="29"/>
        <v>1.0014700581948657</v>
      </c>
      <c r="X259" t="str">
        <f t="shared" ref="X259:X322" ca="1" si="30">IF(AND($V259&gt;$J259+X$1-2,$J259+X$1+2&gt;$V259),"〇","×")</f>
        <v>〇</v>
      </c>
    </row>
    <row r="260" spans="1:24" x14ac:dyDescent="0.4">
      <c r="A260" s="1" t="s">
        <v>1837</v>
      </c>
      <c r="B260" s="1">
        <v>144</v>
      </c>
      <c r="C260">
        <v>639.5</v>
      </c>
      <c r="D260">
        <v>610.5</v>
      </c>
      <c r="E260">
        <v>10.512</v>
      </c>
      <c r="F260" t="s">
        <v>0</v>
      </c>
      <c r="G260" s="10" t="s">
        <v>526</v>
      </c>
      <c r="H260">
        <v>99</v>
      </c>
      <c r="I260" t="s">
        <v>1836</v>
      </c>
      <c r="J260">
        <f ca="1">VLOOKUP(G260,INDIRECT("球速変換!A$1:B$" &amp; Prams!$B$8),2,)</f>
        <v>91</v>
      </c>
      <c r="K260" t="str">
        <f ca="1">VLOOKUP(I260,INDIRECT("投手名変換!A$1:B$" &amp; Prams!$B$9),2,)</f>
        <v>DD012</v>
      </c>
      <c r="L260">
        <f t="shared" si="25"/>
        <v>45</v>
      </c>
      <c r="M260">
        <f ca="1">(B260-VLOOKUP(K260,INDIRECT("投手データ!B1:D"&amp;Prams!$B$1),3,FALSE)*2)</f>
        <v>50</v>
      </c>
      <c r="N260" t="str">
        <f ca="1">VLOOKUP(F260,INDIRECT("球種変換表!A$1:B$" &amp; Prams!$B$2),2,)</f>
        <v>ストレート</v>
      </c>
      <c r="O260">
        <f ca="1">VLOOKUP(N260,球種情報!A:B,2,FALSE)</f>
        <v>1</v>
      </c>
      <c r="P260">
        <f ca="1">VLOOKUP(K260,投手データ!B:AI,output!O260+6,FALSE)</f>
        <v>1</v>
      </c>
      <c r="R260">
        <f t="shared" ca="1" si="26"/>
        <v>1.098901098901099E-2</v>
      </c>
      <c r="S260">
        <f t="shared" si="27"/>
        <v>0.7427083333333333</v>
      </c>
      <c r="T260">
        <f>Prams!B$5/(S260-Prams!B$6)</f>
        <v>90.595318052485695</v>
      </c>
      <c r="U260">
        <f t="shared" ca="1" si="28"/>
        <v>0.82604166666666667</v>
      </c>
      <c r="V260">
        <f ca="1">Prams!C$5/(U260-Prams!C$6)</f>
        <v>90.590892994517247</v>
      </c>
      <c r="W260">
        <f t="shared" ca="1" si="29"/>
        <v>0.9955043186210687</v>
      </c>
      <c r="X260" t="str">
        <f t="shared" ca="1" si="30"/>
        <v>〇</v>
      </c>
    </row>
    <row r="261" spans="1:24" x14ac:dyDescent="0.4">
      <c r="A261" s="1" t="s">
        <v>1838</v>
      </c>
      <c r="B261" s="1">
        <v>135</v>
      </c>
      <c r="C261">
        <v>640.5</v>
      </c>
      <c r="D261">
        <v>616.5</v>
      </c>
      <c r="E261">
        <v>10.512</v>
      </c>
      <c r="F261" t="s">
        <v>1504</v>
      </c>
      <c r="G261" s="10" t="s">
        <v>996</v>
      </c>
      <c r="H261">
        <v>98</v>
      </c>
      <c r="I261" t="s">
        <v>997</v>
      </c>
      <c r="J261">
        <f ca="1">VLOOKUP(G261,INDIRECT("球速変換!A$1:B$" &amp; Prams!$B$8),2,)</f>
        <v>92</v>
      </c>
      <c r="K261" t="str">
        <f ca="1">VLOOKUP(I261,INDIRECT("投手名変換!A$1:B$" &amp; Prams!$B$9),2,)</f>
        <v>DD012</v>
      </c>
      <c r="L261">
        <f t="shared" si="25"/>
        <v>37</v>
      </c>
      <c r="M261">
        <f ca="1">(B261-VLOOKUP(K261,INDIRECT("投手データ!B1:D"&amp;Prams!$B$1),3,FALSE)*2)</f>
        <v>41</v>
      </c>
      <c r="N261" t="str">
        <f ca="1">VLOOKUP(F261,INDIRECT("球種変換表!A$1:B$" &amp; Prams!$B$2),2,)</f>
        <v>全力ストレート</v>
      </c>
      <c r="O261">
        <f ca="1">VLOOKUP(N261,球種情報!A:B,2,FALSE)</f>
        <v>2</v>
      </c>
      <c r="P261">
        <f ca="1">VLOOKUP(K261,投手データ!B:AI,output!O261+6,FALSE)</f>
        <v>1</v>
      </c>
      <c r="R261">
        <f t="shared" ca="1" si="26"/>
        <v>1.0869565217391304E-2</v>
      </c>
      <c r="S261">
        <f t="shared" si="27"/>
        <v>0.60520833333333335</v>
      </c>
      <c r="T261">
        <f>Prams!B$5/(S261-Prams!B$6)</f>
        <v>113.45578002416309</v>
      </c>
      <c r="U261">
        <f t="shared" ca="1" si="28"/>
        <v>0.671875</v>
      </c>
      <c r="V261">
        <f ca="1">Prams!C$5/(U261-Prams!C$6)</f>
        <v>117.0280630353509</v>
      </c>
      <c r="W261">
        <f t="shared" ca="1" si="29"/>
        <v>1.2720441634277271</v>
      </c>
      <c r="X261" t="str">
        <f t="shared" ca="1" si="30"/>
        <v>×</v>
      </c>
    </row>
    <row r="262" spans="1:24" x14ac:dyDescent="0.4">
      <c r="A262" s="1" t="s">
        <v>1840</v>
      </c>
      <c r="B262" s="1">
        <v>134</v>
      </c>
      <c r="C262">
        <v>639</v>
      </c>
      <c r="D262">
        <v>600.5</v>
      </c>
      <c r="E262">
        <v>10.012589999999999</v>
      </c>
      <c r="F262" t="s">
        <v>1504</v>
      </c>
      <c r="G262" s="10" t="s">
        <v>1839</v>
      </c>
      <c r="H262">
        <v>98</v>
      </c>
      <c r="I262" t="s">
        <v>998</v>
      </c>
      <c r="J262">
        <f ca="1">VLOOKUP(G262,INDIRECT("球速変換!A$1:B$" &amp; Prams!$B$8),2,)</f>
        <v>93</v>
      </c>
      <c r="K262" t="str">
        <f ca="1">VLOOKUP(I262,INDIRECT("投手名変換!A$1:B$" &amp; Prams!$B$9),2,)</f>
        <v>DD012</v>
      </c>
      <c r="L262">
        <f t="shared" si="25"/>
        <v>36</v>
      </c>
      <c r="M262">
        <f ca="1">(B262-VLOOKUP(K262,INDIRECT("投手データ!B1:D"&amp;Prams!$B$1),3,FALSE)*2)</f>
        <v>40</v>
      </c>
      <c r="N262" t="str">
        <f ca="1">VLOOKUP(F262,INDIRECT("球種変換表!A$1:B$" &amp; Prams!$B$2),2,)</f>
        <v>全力ストレート</v>
      </c>
      <c r="O262">
        <f ca="1">VLOOKUP(N262,球種情報!A:B,2,FALSE)</f>
        <v>2</v>
      </c>
      <c r="P262">
        <f ca="1">VLOOKUP(K262,投手データ!B:AI,output!O262+6,FALSE)</f>
        <v>1</v>
      </c>
      <c r="R262">
        <f t="shared" ca="1" si="26"/>
        <v>1.0752688172043012E-2</v>
      </c>
      <c r="S262">
        <f t="shared" si="27"/>
        <v>0.5996527777777777</v>
      </c>
      <c r="T262">
        <f>Prams!B$5/(S262-Prams!B$6)</f>
        <v>114.62442124562878</v>
      </c>
      <c r="U262">
        <f t="shared" ca="1" si="28"/>
        <v>0.66631944444444435</v>
      </c>
      <c r="V262">
        <f ca="1">Prams!C$5/(U262-Prams!C$6)</f>
        <v>118.27185817758627</v>
      </c>
      <c r="W262">
        <f t="shared" ca="1" si="29"/>
        <v>1.2717404105116803</v>
      </c>
      <c r="X262" t="str">
        <f t="shared" ca="1" si="30"/>
        <v>×</v>
      </c>
    </row>
    <row r="263" spans="1:24" x14ac:dyDescent="0.4">
      <c r="A263" s="1" t="s">
        <v>1841</v>
      </c>
      <c r="B263" s="1">
        <v>135</v>
      </c>
      <c r="C263">
        <v>640</v>
      </c>
      <c r="D263">
        <v>608.5</v>
      </c>
      <c r="E263">
        <v>11.01146</v>
      </c>
      <c r="F263" t="s">
        <v>1504</v>
      </c>
      <c r="G263" s="10" t="s">
        <v>528</v>
      </c>
      <c r="H263">
        <v>98</v>
      </c>
      <c r="I263" t="s">
        <v>999</v>
      </c>
      <c r="J263">
        <f ca="1">VLOOKUP(G263,INDIRECT("球速変換!A$1:B$" &amp; Prams!$B$8),2,)</f>
        <v>90</v>
      </c>
      <c r="K263" t="str">
        <f ca="1">VLOOKUP(I263,INDIRECT("投手名変換!A$1:B$" &amp; Prams!$B$9),2,)</f>
        <v>DD012</v>
      </c>
      <c r="L263">
        <f t="shared" si="25"/>
        <v>37</v>
      </c>
      <c r="M263">
        <f ca="1">(B263-VLOOKUP(K263,INDIRECT("投手データ!B1:D"&amp;Prams!$B$1),3,FALSE)*2)</f>
        <v>41</v>
      </c>
      <c r="N263" t="str">
        <f ca="1">VLOOKUP(F263,INDIRECT("球種変換表!A$1:B$" &amp; Prams!$B$2),2,)</f>
        <v>全力ストレート</v>
      </c>
      <c r="O263">
        <f ca="1">VLOOKUP(N263,球種情報!A:B,2,FALSE)</f>
        <v>2</v>
      </c>
      <c r="P263">
        <f ca="1">VLOOKUP(K263,投手データ!B:AI,output!O263+6,FALSE)</f>
        <v>1</v>
      </c>
      <c r="R263">
        <f t="shared" ca="1" si="26"/>
        <v>1.1111111111111112E-2</v>
      </c>
      <c r="S263">
        <f t="shared" si="27"/>
        <v>0.61076388888888888</v>
      </c>
      <c r="T263">
        <f>Prams!B$5/(S263-Prams!B$6)</f>
        <v>112.31072782047465</v>
      </c>
      <c r="U263">
        <f t="shared" ca="1" si="28"/>
        <v>0.67743055555555565</v>
      </c>
      <c r="V263">
        <f ca="1">Prams!C$5/(U263-Prams!C$6)</f>
        <v>115.81015615649993</v>
      </c>
      <c r="W263">
        <f t="shared" ca="1" si="29"/>
        <v>1.2867795128499993</v>
      </c>
      <c r="X263" t="str">
        <f t="shared" ca="1" si="30"/>
        <v>×</v>
      </c>
    </row>
    <row r="264" spans="1:24" x14ac:dyDescent="0.4">
      <c r="A264" s="1" t="s">
        <v>1842</v>
      </c>
      <c r="B264" s="1">
        <v>135</v>
      </c>
      <c r="C264">
        <v>640</v>
      </c>
      <c r="D264">
        <v>608.5</v>
      </c>
      <c r="E264">
        <v>11.01146</v>
      </c>
      <c r="F264" t="s">
        <v>1504</v>
      </c>
      <c r="G264" s="10" t="s">
        <v>1830</v>
      </c>
      <c r="H264">
        <v>98</v>
      </c>
      <c r="I264" t="s">
        <v>1000</v>
      </c>
      <c r="J264">
        <f ca="1">VLOOKUP(G264,INDIRECT("球速変換!A$1:B$" &amp; Prams!$B$8),2,)</f>
        <v>90</v>
      </c>
      <c r="K264" t="str">
        <f ca="1">VLOOKUP(I264,INDIRECT("投手名変換!A$1:B$" &amp; Prams!$B$9),2,)</f>
        <v>DD012</v>
      </c>
      <c r="L264">
        <f t="shared" si="25"/>
        <v>37</v>
      </c>
      <c r="M264">
        <f ca="1">(B264-VLOOKUP(K264,INDIRECT("投手データ!B1:D"&amp;Prams!$B$1),3,FALSE)*2)</f>
        <v>41</v>
      </c>
      <c r="N264" t="str">
        <f ca="1">VLOOKUP(F264,INDIRECT("球種変換表!A$1:B$" &amp; Prams!$B$2),2,)</f>
        <v>全力ストレート</v>
      </c>
      <c r="O264">
        <f ca="1">VLOOKUP(N264,球種情報!A:B,2,FALSE)</f>
        <v>2</v>
      </c>
      <c r="P264">
        <f ca="1">VLOOKUP(K264,投手データ!B:AI,output!O264+6,FALSE)</f>
        <v>1</v>
      </c>
      <c r="R264">
        <f t="shared" ca="1" si="26"/>
        <v>1.1111111111111112E-2</v>
      </c>
      <c r="S264">
        <f t="shared" si="27"/>
        <v>0.61076388888888888</v>
      </c>
      <c r="T264">
        <f>Prams!B$5/(S264-Prams!B$6)</f>
        <v>112.31072782047465</v>
      </c>
      <c r="U264">
        <f t="shared" ca="1" si="28"/>
        <v>0.67743055555555565</v>
      </c>
      <c r="V264">
        <f ca="1">Prams!C$5/(U264-Prams!C$6)</f>
        <v>115.81015615649993</v>
      </c>
      <c r="W264">
        <f t="shared" ca="1" si="29"/>
        <v>1.2867795128499993</v>
      </c>
      <c r="X264" t="str">
        <f t="shared" ca="1" si="30"/>
        <v>×</v>
      </c>
    </row>
    <row r="265" spans="1:24" x14ac:dyDescent="0.4">
      <c r="A265" s="1" t="s">
        <v>1843</v>
      </c>
      <c r="B265" s="1">
        <v>134</v>
      </c>
      <c r="C265">
        <v>639</v>
      </c>
      <c r="D265">
        <v>601</v>
      </c>
      <c r="E265">
        <v>10.04998</v>
      </c>
      <c r="F265" t="s">
        <v>1504</v>
      </c>
      <c r="G265" s="10" t="s">
        <v>1001</v>
      </c>
      <c r="H265">
        <v>98</v>
      </c>
      <c r="I265" t="s">
        <v>999</v>
      </c>
      <c r="J265">
        <f ca="1">VLOOKUP(G265,INDIRECT("球速変換!A$1:B$" &amp; Prams!$B$8),2,)</f>
        <v>93</v>
      </c>
      <c r="K265" t="str">
        <f ca="1">VLOOKUP(I265,INDIRECT("投手名変換!A$1:B$" &amp; Prams!$B$9),2,)</f>
        <v>DD012</v>
      </c>
      <c r="L265">
        <f t="shared" si="25"/>
        <v>36</v>
      </c>
      <c r="M265">
        <f ca="1">(B265-VLOOKUP(K265,INDIRECT("投手データ!B1:D"&amp;Prams!$B$1),3,FALSE)*2)</f>
        <v>40</v>
      </c>
      <c r="N265" t="str">
        <f ca="1">VLOOKUP(F265,INDIRECT("球種変換表!A$1:B$" &amp; Prams!$B$2),2,)</f>
        <v>全力ストレート</v>
      </c>
      <c r="O265">
        <f ca="1">VLOOKUP(N265,球種情報!A:B,2,FALSE)</f>
        <v>2</v>
      </c>
      <c r="P265">
        <f ca="1">VLOOKUP(K265,投手データ!B:AI,output!O265+6,FALSE)</f>
        <v>1</v>
      </c>
      <c r="R265">
        <f t="shared" ca="1" si="26"/>
        <v>1.0752688172043012E-2</v>
      </c>
      <c r="S265">
        <f t="shared" si="27"/>
        <v>0.59930555555555565</v>
      </c>
      <c r="T265">
        <f>Prams!B$5/(S265-Prams!B$6)</f>
        <v>114.69826120118323</v>
      </c>
      <c r="U265">
        <f t="shared" ca="1" si="28"/>
        <v>0.6659722222222223</v>
      </c>
      <c r="V265">
        <f ca="1">Prams!C$5/(U265-Prams!C$6)</f>
        <v>118.3504738000787</v>
      </c>
      <c r="W265">
        <f t="shared" ca="1" si="29"/>
        <v>1.2725857397857925</v>
      </c>
      <c r="X265" t="str">
        <f t="shared" ca="1" si="30"/>
        <v>×</v>
      </c>
    </row>
    <row r="266" spans="1:24" x14ac:dyDescent="0.4">
      <c r="A266" s="1" t="s">
        <v>1844</v>
      </c>
      <c r="B266" s="1">
        <v>134</v>
      </c>
      <c r="C266">
        <v>638.5</v>
      </c>
      <c r="D266">
        <v>600.5</v>
      </c>
      <c r="E266">
        <v>10.512</v>
      </c>
      <c r="F266" t="s">
        <v>1504</v>
      </c>
      <c r="G266" s="10" t="s">
        <v>541</v>
      </c>
      <c r="H266">
        <v>98</v>
      </c>
      <c r="I266" t="s">
        <v>1002</v>
      </c>
      <c r="J266">
        <f ca="1">VLOOKUP(G266,INDIRECT("球速変換!A$1:B$" &amp; Prams!$B$8),2,)</f>
        <v>93</v>
      </c>
      <c r="K266" t="str">
        <f ca="1">VLOOKUP(I266,INDIRECT("投手名変換!A$1:B$" &amp; Prams!$B$9),2,)</f>
        <v>DD012</v>
      </c>
      <c r="L266">
        <f t="shared" si="25"/>
        <v>36</v>
      </c>
      <c r="M266">
        <f ca="1">(B266-VLOOKUP(K266,INDIRECT("投手データ!B1:D"&amp;Prams!$B$1),3,FALSE)*2)</f>
        <v>40</v>
      </c>
      <c r="N266" t="str">
        <f ca="1">VLOOKUP(F266,INDIRECT("球種変換表!A$1:B$" &amp; Prams!$B$2),2,)</f>
        <v>全力ストレート</v>
      </c>
      <c r="O266">
        <f ca="1">VLOOKUP(N266,球種情報!A:B,2,FALSE)</f>
        <v>2</v>
      </c>
      <c r="P266">
        <f ca="1">VLOOKUP(K266,投手データ!B:AI,output!O266+6,FALSE)</f>
        <v>1</v>
      </c>
      <c r="R266">
        <f t="shared" ca="1" si="26"/>
        <v>1.0752688172043012E-2</v>
      </c>
      <c r="S266">
        <f t="shared" si="27"/>
        <v>0.5996527777777777</v>
      </c>
      <c r="T266">
        <f>Prams!B$5/(S266-Prams!B$6)</f>
        <v>114.62442124562878</v>
      </c>
      <c r="U266">
        <f t="shared" ca="1" si="28"/>
        <v>0.66631944444444435</v>
      </c>
      <c r="V266">
        <f ca="1">Prams!C$5/(U266-Prams!C$6)</f>
        <v>118.27185817758627</v>
      </c>
      <c r="W266">
        <f t="shared" ca="1" si="29"/>
        <v>1.2717404105116803</v>
      </c>
      <c r="X266" t="str">
        <f t="shared" ca="1" si="30"/>
        <v>×</v>
      </c>
    </row>
    <row r="267" spans="1:24" x14ac:dyDescent="0.4">
      <c r="A267" s="1" t="s">
        <v>1845</v>
      </c>
      <c r="B267" s="1">
        <v>135</v>
      </c>
      <c r="C267">
        <v>639.5</v>
      </c>
      <c r="D267">
        <v>609</v>
      </c>
      <c r="E267">
        <v>10.547610000000001</v>
      </c>
      <c r="F267" t="s">
        <v>1504</v>
      </c>
      <c r="G267" s="10" t="s">
        <v>1003</v>
      </c>
      <c r="H267">
        <v>98</v>
      </c>
      <c r="I267" t="s">
        <v>525</v>
      </c>
      <c r="J267">
        <f ca="1">VLOOKUP(G267,INDIRECT("球速変換!A$1:B$" &amp; Prams!$B$8),2,)</f>
        <v>90</v>
      </c>
      <c r="K267" t="str">
        <f ca="1">VLOOKUP(I267,INDIRECT("投手名変換!A$1:B$" &amp; Prams!$B$9),2,)</f>
        <v>DD012</v>
      </c>
      <c r="L267">
        <f t="shared" si="25"/>
        <v>37</v>
      </c>
      <c r="M267">
        <f ca="1">(B267-VLOOKUP(K267,INDIRECT("投手データ!B1:D"&amp;Prams!$B$1),3,FALSE)*2)</f>
        <v>41</v>
      </c>
      <c r="N267" t="str">
        <f ca="1">VLOOKUP(F267,INDIRECT("球種変換表!A$1:B$" &amp; Prams!$B$2),2,)</f>
        <v>全力ストレート</v>
      </c>
      <c r="O267">
        <f ca="1">VLOOKUP(N267,球種情報!A:B,2,FALSE)</f>
        <v>2</v>
      </c>
      <c r="P267">
        <f ca="1">VLOOKUP(K267,投手データ!B:AI,output!O267+6,FALSE)</f>
        <v>1</v>
      </c>
      <c r="R267">
        <f t="shared" ca="1" si="26"/>
        <v>1.1111111111111112E-2</v>
      </c>
      <c r="S267">
        <f t="shared" si="27"/>
        <v>0.61041666666666672</v>
      </c>
      <c r="T267">
        <f>Prams!B$5/(S267-Prams!B$6)</f>
        <v>112.38161602084406</v>
      </c>
      <c r="U267">
        <f t="shared" ca="1" si="28"/>
        <v>0.67708333333333337</v>
      </c>
      <c r="V267">
        <f ca="1">Prams!C$5/(U267-Prams!C$6)</f>
        <v>115.88553219407042</v>
      </c>
      <c r="W267">
        <f t="shared" ca="1" si="29"/>
        <v>1.2876170243785603</v>
      </c>
      <c r="X267" t="str">
        <f t="shared" ca="1" si="30"/>
        <v>×</v>
      </c>
    </row>
    <row r="268" spans="1:24" x14ac:dyDescent="0.4">
      <c r="A268" s="1" t="s">
        <v>1846</v>
      </c>
      <c r="B268" s="1">
        <v>135</v>
      </c>
      <c r="C268">
        <v>640.5</v>
      </c>
      <c r="D268">
        <v>614.5</v>
      </c>
      <c r="E268">
        <v>10.512</v>
      </c>
      <c r="F268" t="s">
        <v>1504</v>
      </c>
      <c r="G268" s="10" t="s">
        <v>1827</v>
      </c>
      <c r="H268">
        <v>98</v>
      </c>
      <c r="I268" t="s">
        <v>619</v>
      </c>
      <c r="J268">
        <v>91</v>
      </c>
      <c r="K268" t="str">
        <f ca="1">VLOOKUP(I268,INDIRECT("投手名変換!A$1:B$" &amp; Prams!$B$9),2,)</f>
        <v>DD015</v>
      </c>
      <c r="L268">
        <f t="shared" si="25"/>
        <v>37</v>
      </c>
      <c r="M268">
        <f ca="1">(B268-VLOOKUP(K268,INDIRECT("投手データ!B1:D"&amp;Prams!$B$1),3,FALSE)*2)</f>
        <v>41</v>
      </c>
      <c r="N268" t="str">
        <f ca="1">VLOOKUP(F268,INDIRECT("球種変換表!A$1:B$" &amp; Prams!$B$2),2,)</f>
        <v>全力ストレート</v>
      </c>
      <c r="O268">
        <f ca="1">VLOOKUP(N268,球種情報!A:B,2,FALSE)</f>
        <v>2</v>
      </c>
      <c r="P268">
        <f ca="1">VLOOKUP(K268,投手データ!B:AI,output!O268+6,FALSE)</f>
        <v>1</v>
      </c>
      <c r="R268">
        <f t="shared" si="26"/>
        <v>1.098901098901099E-2</v>
      </c>
      <c r="S268">
        <f t="shared" si="27"/>
        <v>0.60659722222222223</v>
      </c>
      <c r="T268">
        <f>Prams!B$5/(S268-Prams!B$6)</f>
        <v>113.16733361468879</v>
      </c>
      <c r="U268">
        <f t="shared" ca="1" si="28"/>
        <v>0.67326388888888888</v>
      </c>
      <c r="V268">
        <f ca="1">Prams!C$5/(U268-Prams!C$6)</f>
        <v>116.72119111176374</v>
      </c>
      <c r="W268">
        <f t="shared" ca="1" si="29"/>
        <v>1.2826504517776236</v>
      </c>
      <c r="X268" t="str">
        <f t="shared" ca="1" si="30"/>
        <v>×</v>
      </c>
    </row>
    <row r="269" spans="1:24" x14ac:dyDescent="0.4">
      <c r="A269" s="1" t="s">
        <v>1847</v>
      </c>
      <c r="B269" s="1">
        <v>135</v>
      </c>
      <c r="C269">
        <v>639.5</v>
      </c>
      <c r="D269">
        <v>608</v>
      </c>
      <c r="E269">
        <v>10.5001</v>
      </c>
      <c r="F269" t="s">
        <v>481</v>
      </c>
      <c r="G269" s="10" t="s">
        <v>1830</v>
      </c>
      <c r="H269">
        <v>98</v>
      </c>
      <c r="I269" t="s">
        <v>1004</v>
      </c>
      <c r="J269">
        <f ca="1">VLOOKUP(G269,INDIRECT("球速変換!A$1:B$" &amp; Prams!$B$8),2,)</f>
        <v>90</v>
      </c>
      <c r="K269" t="str">
        <f ca="1">VLOOKUP(I269,INDIRECT("投手名変換!A$1:B$" &amp; Prams!$B$9),2,)</f>
        <v>DD012</v>
      </c>
      <c r="L269">
        <f t="shared" si="25"/>
        <v>37</v>
      </c>
      <c r="M269">
        <f ca="1">(B269-VLOOKUP(K269,INDIRECT("投手データ!B1:D"&amp;Prams!$B$1),3,FALSE)*2)</f>
        <v>41</v>
      </c>
      <c r="N269" t="str">
        <f ca="1">VLOOKUP(F269,INDIRECT("球種変換表!A$1:B$" &amp; Prams!$B$2),2,)</f>
        <v>全力ストレート</v>
      </c>
      <c r="O269">
        <f ca="1">VLOOKUP(N269,球種情報!A:B,2,FALSE)</f>
        <v>2</v>
      </c>
      <c r="P269">
        <f ca="1">VLOOKUP(K269,投手データ!B:AI,output!O269+6,FALSE)</f>
        <v>1</v>
      </c>
      <c r="R269">
        <f t="shared" ca="1" si="26"/>
        <v>1.1111111111111112E-2</v>
      </c>
      <c r="S269">
        <f t="shared" si="27"/>
        <v>0.61111111111111105</v>
      </c>
      <c r="T269">
        <f>Prams!B$5/(S269-Prams!B$6)</f>
        <v>112.2399289936054</v>
      </c>
      <c r="U269">
        <f t="shared" ca="1" si="28"/>
        <v>0.6777777777777777</v>
      </c>
      <c r="V269">
        <f ca="1">Prams!C$5/(U269-Prams!C$6)</f>
        <v>115.73487810965973</v>
      </c>
      <c r="W269">
        <f t="shared" ca="1" si="29"/>
        <v>1.2859430901073303</v>
      </c>
      <c r="X269" t="str">
        <f t="shared" ca="1" si="30"/>
        <v>×</v>
      </c>
    </row>
    <row r="270" spans="1:24" x14ac:dyDescent="0.4">
      <c r="A270" s="1" t="s">
        <v>1849</v>
      </c>
      <c r="B270" s="1">
        <v>141</v>
      </c>
      <c r="C270">
        <v>640</v>
      </c>
      <c r="D270">
        <v>609.5</v>
      </c>
      <c r="E270">
        <v>10.111969999999999</v>
      </c>
      <c r="F270" t="s">
        <v>0</v>
      </c>
      <c r="G270" s="10" t="s">
        <v>562</v>
      </c>
      <c r="H270">
        <v>99</v>
      </c>
      <c r="I270" t="s">
        <v>1848</v>
      </c>
      <c r="J270">
        <f ca="1">VLOOKUP(G270,INDIRECT("球速変換!A$1:B$" &amp; Prams!$B$8),2,)</f>
        <v>98</v>
      </c>
      <c r="K270" t="str">
        <f ca="1">VLOOKUP(I270,INDIRECT("投手名変換!A$1:B$" &amp; Prams!$B$9),2,)</f>
        <v>DD013</v>
      </c>
      <c r="L270">
        <f t="shared" si="25"/>
        <v>42</v>
      </c>
      <c r="M270">
        <f ca="1">(B270-VLOOKUP(K270,INDIRECT("投手データ!B1:D"&amp;Prams!$B$1),3,FALSE)*2)</f>
        <v>47</v>
      </c>
      <c r="N270" t="str">
        <f ca="1">VLOOKUP(F270,INDIRECT("球種変換表!A$1:B$" &amp; Prams!$B$2),2,)</f>
        <v>ストレート</v>
      </c>
      <c r="O270">
        <f ca="1">VLOOKUP(N270,球種情報!A:B,2,FALSE)</f>
        <v>1</v>
      </c>
      <c r="P270">
        <f ca="1">VLOOKUP(K270,投手データ!B:AI,output!O270+6,FALSE)</f>
        <v>1</v>
      </c>
      <c r="R270">
        <f t="shared" ca="1" si="26"/>
        <v>1.020408163265306E-2</v>
      </c>
      <c r="S270">
        <f t="shared" si="27"/>
        <v>0.6934027777777777</v>
      </c>
      <c r="T270">
        <f>Prams!B$5/(S270-Prams!B$6)</f>
        <v>97.650811479617602</v>
      </c>
      <c r="U270">
        <f t="shared" ca="1" si="28"/>
        <v>0.77673611111111107</v>
      </c>
      <c r="V270">
        <f ca="1">Prams!C$5/(U270-Prams!C$6)</f>
        <v>97.645670362261924</v>
      </c>
      <c r="W270">
        <f t="shared" ca="1" si="29"/>
        <v>0.99638439145165225</v>
      </c>
      <c r="X270" t="str">
        <f t="shared" ca="1" si="30"/>
        <v>〇</v>
      </c>
    </row>
    <row r="271" spans="1:24" x14ac:dyDescent="0.4">
      <c r="A271" s="1" t="s">
        <v>1851</v>
      </c>
      <c r="B271" s="1">
        <v>141</v>
      </c>
      <c r="C271">
        <v>636</v>
      </c>
      <c r="D271">
        <v>606.5</v>
      </c>
      <c r="E271">
        <v>11.01146</v>
      </c>
      <c r="F271" t="s">
        <v>0</v>
      </c>
      <c r="G271" s="10" t="s">
        <v>1850</v>
      </c>
      <c r="H271">
        <v>99</v>
      </c>
      <c r="I271" t="s">
        <v>556</v>
      </c>
      <c r="J271">
        <f ca="1">VLOOKUP(G271,INDIRECT("球速変換!A$1:B$" &amp; Prams!$B$8),2,)</f>
        <v>97</v>
      </c>
      <c r="K271" t="str">
        <f ca="1">VLOOKUP(I271,INDIRECT("投手名変換!A$1:B$" &amp; Prams!$B$9),2,)</f>
        <v>DD013</v>
      </c>
      <c r="L271">
        <f t="shared" si="25"/>
        <v>42</v>
      </c>
      <c r="M271">
        <f ca="1">(B271-VLOOKUP(K271,INDIRECT("投手データ!B1:D"&amp;Prams!$B$1),3,FALSE)*2)</f>
        <v>47</v>
      </c>
      <c r="N271" t="str">
        <f ca="1">VLOOKUP(F271,INDIRECT("球種変換表!A$1:B$" &amp; Prams!$B$2),2,)</f>
        <v>ストレート</v>
      </c>
      <c r="O271">
        <f ca="1">VLOOKUP(N271,球種情報!A:B,2,FALSE)</f>
        <v>1</v>
      </c>
      <c r="P271">
        <f ca="1">VLOOKUP(K271,投手データ!B:AI,output!O271+6,FALSE)</f>
        <v>1</v>
      </c>
      <c r="R271">
        <f t="shared" ca="1" si="26"/>
        <v>1.0309278350515464E-2</v>
      </c>
      <c r="S271">
        <f t="shared" si="27"/>
        <v>0.69548611111111103</v>
      </c>
      <c r="T271">
        <f>Prams!B$5/(S271-Prams!B$6)</f>
        <v>97.330528672698748</v>
      </c>
      <c r="U271">
        <f t="shared" ca="1" si="28"/>
        <v>0.7788194444444444</v>
      </c>
      <c r="V271">
        <f ca="1">Prams!C$5/(U271-Prams!C$6)</f>
        <v>97.325421223636639</v>
      </c>
      <c r="W271">
        <f t="shared" ca="1" si="29"/>
        <v>1.0033548579756355</v>
      </c>
      <c r="X271" t="str">
        <f t="shared" ca="1" si="30"/>
        <v>〇</v>
      </c>
    </row>
    <row r="272" spans="1:24" x14ac:dyDescent="0.4">
      <c r="A272" s="1" t="s">
        <v>1854</v>
      </c>
      <c r="B272" s="1">
        <v>141</v>
      </c>
      <c r="C272">
        <v>635.5</v>
      </c>
      <c r="D272">
        <v>601.5</v>
      </c>
      <c r="E272">
        <v>10.512</v>
      </c>
      <c r="F272" t="s">
        <v>0</v>
      </c>
      <c r="G272" s="10" t="s">
        <v>1852</v>
      </c>
      <c r="H272">
        <v>99</v>
      </c>
      <c r="I272" t="s">
        <v>1853</v>
      </c>
      <c r="J272">
        <f ca="1">VLOOKUP(G272,INDIRECT("球速変換!A$1:B$" &amp; Prams!$B$8),2,)</f>
        <v>96</v>
      </c>
      <c r="K272" t="str">
        <f ca="1">VLOOKUP(I272,INDIRECT("投手名変換!A$1:B$" &amp; Prams!$B$9),2,)</f>
        <v>DD013</v>
      </c>
      <c r="L272">
        <f t="shared" si="25"/>
        <v>42</v>
      </c>
      <c r="M272">
        <f ca="1">(B272-VLOOKUP(K272,INDIRECT("投手データ!B1:D"&amp;Prams!$B$1),3,FALSE)*2)</f>
        <v>47</v>
      </c>
      <c r="N272" t="str">
        <f ca="1">VLOOKUP(F272,INDIRECT("球種変換表!A$1:B$" &amp; Prams!$B$2),2,)</f>
        <v>ストレート</v>
      </c>
      <c r="O272">
        <f ca="1">VLOOKUP(N272,球種情報!A:B,2,FALSE)</f>
        <v>1</v>
      </c>
      <c r="P272">
        <f ca="1">VLOOKUP(K272,投手データ!B:AI,output!O272+6,FALSE)</f>
        <v>1</v>
      </c>
      <c r="R272">
        <f t="shared" ca="1" si="26"/>
        <v>1.0416666666666666E-2</v>
      </c>
      <c r="S272">
        <f t="shared" si="27"/>
        <v>0.69895833333333335</v>
      </c>
      <c r="T272">
        <f>Prams!B$5/(S272-Prams!B$6)</f>
        <v>96.801367449992824</v>
      </c>
      <c r="U272">
        <f t="shared" ca="1" si="28"/>
        <v>0.78229166666666672</v>
      </c>
      <c r="V272">
        <f ca="1">Prams!C$5/(U272-Prams!C$6)</f>
        <v>96.796315384314283</v>
      </c>
      <c r="W272">
        <f t="shared" ca="1" si="29"/>
        <v>1.0082949519199405</v>
      </c>
      <c r="X272" t="str">
        <f t="shared" ca="1" si="30"/>
        <v>〇</v>
      </c>
    </row>
    <row r="273" spans="1:24" x14ac:dyDescent="0.4">
      <c r="A273" s="1" t="s">
        <v>1856</v>
      </c>
      <c r="B273" s="1">
        <v>142</v>
      </c>
      <c r="C273">
        <v>636.54760999999996</v>
      </c>
      <c r="D273">
        <v>611.5</v>
      </c>
      <c r="E273">
        <v>10.55958</v>
      </c>
      <c r="F273" t="s">
        <v>0</v>
      </c>
      <c r="G273" s="10" t="s">
        <v>1855</v>
      </c>
      <c r="H273">
        <v>99</v>
      </c>
      <c r="I273" t="s">
        <v>563</v>
      </c>
      <c r="J273">
        <f ca="1">VLOOKUP(G273,INDIRECT("球速変換!A$1:B$" &amp; Prams!$B$8),2,)</f>
        <v>95</v>
      </c>
      <c r="K273" t="str">
        <f ca="1">VLOOKUP(I273,INDIRECT("投手名変換!A$1:B$" &amp; Prams!$B$9),2,)</f>
        <v>DD013</v>
      </c>
      <c r="L273">
        <f t="shared" si="25"/>
        <v>43</v>
      </c>
      <c r="M273">
        <f ca="1">(B273-VLOOKUP(K273,INDIRECT("投手データ!B1:D"&amp;Prams!$B$1),3,FALSE)*2)</f>
        <v>48</v>
      </c>
      <c r="N273" t="str">
        <f ca="1">VLOOKUP(F273,INDIRECT("球種変換表!A$1:B$" &amp; Prams!$B$2),2,)</f>
        <v>ストレート</v>
      </c>
      <c r="O273">
        <f ca="1">VLOOKUP(N273,球種情報!A:B,2,FALSE)</f>
        <v>1</v>
      </c>
      <c r="P273">
        <f ca="1">VLOOKUP(K273,投手データ!B:AI,output!O273+6,FALSE)</f>
        <v>1</v>
      </c>
      <c r="R273">
        <f t="shared" ca="1" si="26"/>
        <v>1.0526315789473684E-2</v>
      </c>
      <c r="S273">
        <f t="shared" si="27"/>
        <v>0.70868055555555565</v>
      </c>
      <c r="T273">
        <f>Prams!B$5/(S273-Prams!B$6)</f>
        <v>95.349867404687743</v>
      </c>
      <c r="U273">
        <f t="shared" ca="1" si="28"/>
        <v>0.79201388888888891</v>
      </c>
      <c r="V273">
        <f ca="1">Prams!C$5/(U273-Prams!C$6)</f>
        <v>95.344965706917307</v>
      </c>
      <c r="W273">
        <f t="shared" ca="1" si="29"/>
        <v>1.0036312179675506</v>
      </c>
      <c r="X273" t="str">
        <f t="shared" ca="1" si="30"/>
        <v>〇</v>
      </c>
    </row>
    <row r="274" spans="1:24" x14ac:dyDescent="0.4">
      <c r="A274" s="1" t="s">
        <v>1858</v>
      </c>
      <c r="B274" s="1">
        <v>142</v>
      </c>
      <c r="C274">
        <v>640</v>
      </c>
      <c r="D274">
        <v>613.5</v>
      </c>
      <c r="E274">
        <v>11.01146</v>
      </c>
      <c r="F274" t="s">
        <v>0</v>
      </c>
      <c r="G274" s="10" t="s">
        <v>553</v>
      </c>
      <c r="H274">
        <v>99</v>
      </c>
      <c r="I274" t="s">
        <v>1857</v>
      </c>
      <c r="J274">
        <f ca="1">VLOOKUP(G274,INDIRECT("球速変換!A$1:B$" &amp; Prams!$B$8),2,)</f>
        <v>96</v>
      </c>
      <c r="K274" t="str">
        <f ca="1">VLOOKUP(I274,INDIRECT("投手名変換!A$1:B$" &amp; Prams!$B$9),2,)</f>
        <v>DD013</v>
      </c>
      <c r="L274">
        <f t="shared" si="25"/>
        <v>43</v>
      </c>
      <c r="M274">
        <f ca="1">(B274-VLOOKUP(K274,INDIRECT("投手データ!B1:D"&amp;Prams!$B$1),3,FALSE)*2)</f>
        <v>48</v>
      </c>
      <c r="N274" t="str">
        <f ca="1">VLOOKUP(F274,INDIRECT("球種変換表!A$1:B$" &amp; Prams!$B$2),2,)</f>
        <v>ストレート</v>
      </c>
      <c r="O274">
        <f ca="1">VLOOKUP(N274,球種情報!A:B,2,FALSE)</f>
        <v>1</v>
      </c>
      <c r="P274">
        <f ca="1">VLOOKUP(K274,投手データ!B:AI,output!O274+6,FALSE)</f>
        <v>1</v>
      </c>
      <c r="R274">
        <f t="shared" ca="1" si="26"/>
        <v>1.0416666666666666E-2</v>
      </c>
      <c r="S274">
        <f t="shared" si="27"/>
        <v>0.70729166666666665</v>
      </c>
      <c r="T274">
        <f>Prams!B$5/(S274-Prams!B$6)</f>
        <v>95.554553768080481</v>
      </c>
      <c r="U274">
        <f t="shared" ca="1" si="28"/>
        <v>0.79062500000000002</v>
      </c>
      <c r="V274">
        <f ca="1">Prams!C$5/(U274-Prams!C$6)</f>
        <v>95.549631003438819</v>
      </c>
      <c r="W274">
        <f t="shared" ca="1" si="29"/>
        <v>0.99530865628582099</v>
      </c>
      <c r="X274" t="str">
        <f t="shared" ca="1" si="30"/>
        <v>〇</v>
      </c>
    </row>
    <row r="275" spans="1:24" x14ac:dyDescent="0.4">
      <c r="A275" s="1" t="s">
        <v>1861</v>
      </c>
      <c r="B275" s="1">
        <v>141</v>
      </c>
      <c r="C275">
        <v>643.5</v>
      </c>
      <c r="D275">
        <v>609.5</v>
      </c>
      <c r="E275">
        <v>11.510960000000001</v>
      </c>
      <c r="F275" t="s">
        <v>0</v>
      </c>
      <c r="G275" s="10" t="s">
        <v>1859</v>
      </c>
      <c r="H275">
        <v>99</v>
      </c>
      <c r="I275" t="s">
        <v>1860</v>
      </c>
      <c r="J275">
        <f ca="1">VLOOKUP(G275,INDIRECT("球速変換!A$1:B$" &amp; Prams!$B$8),2,)</f>
        <v>98</v>
      </c>
      <c r="K275" t="str">
        <f ca="1">VLOOKUP(I275,INDIRECT("投手名変換!A$1:B$" &amp; Prams!$B$9),2,)</f>
        <v>DD013</v>
      </c>
      <c r="L275">
        <f t="shared" si="25"/>
        <v>42</v>
      </c>
      <c r="M275">
        <f ca="1">(B275-VLOOKUP(K275,INDIRECT("投手データ!B1:D"&amp;Prams!$B$1),3,FALSE)*2)</f>
        <v>47</v>
      </c>
      <c r="N275" t="str">
        <f ca="1">VLOOKUP(F275,INDIRECT("球種変換表!A$1:B$" &amp; Prams!$B$2),2,)</f>
        <v>ストレート</v>
      </c>
      <c r="O275">
        <f ca="1">VLOOKUP(N275,球種情報!A:B,2,FALSE)</f>
        <v>1</v>
      </c>
      <c r="P275">
        <f ca="1">VLOOKUP(K275,投手データ!B:AI,output!O275+6,FALSE)</f>
        <v>1</v>
      </c>
      <c r="R275">
        <f t="shared" ca="1" si="26"/>
        <v>1.020408163265306E-2</v>
      </c>
      <c r="S275">
        <f t="shared" si="27"/>
        <v>0.6934027777777777</v>
      </c>
      <c r="T275">
        <f>Prams!B$5/(S275-Prams!B$6)</f>
        <v>97.650811479617602</v>
      </c>
      <c r="U275">
        <f t="shared" ca="1" si="28"/>
        <v>0.77673611111111107</v>
      </c>
      <c r="V275">
        <f ca="1">Prams!C$5/(U275-Prams!C$6)</f>
        <v>97.645670362261924</v>
      </c>
      <c r="W275">
        <f t="shared" ca="1" si="29"/>
        <v>0.99638439145165225</v>
      </c>
      <c r="X275" t="str">
        <f t="shared" ca="1" si="30"/>
        <v>〇</v>
      </c>
    </row>
    <row r="276" spans="1:24" x14ac:dyDescent="0.4">
      <c r="A276" s="1" t="s">
        <v>1863</v>
      </c>
      <c r="B276" s="1">
        <v>141</v>
      </c>
      <c r="C276">
        <v>640</v>
      </c>
      <c r="D276">
        <v>608.5</v>
      </c>
      <c r="E276">
        <v>11.01146</v>
      </c>
      <c r="F276" t="s">
        <v>0</v>
      </c>
      <c r="G276" s="10" t="s">
        <v>549</v>
      </c>
      <c r="H276">
        <v>99</v>
      </c>
      <c r="I276" t="s">
        <v>1862</v>
      </c>
      <c r="J276">
        <f ca="1">VLOOKUP(G276,INDIRECT("球速変換!A$1:B$" &amp; Prams!$B$8),2,)</f>
        <v>97</v>
      </c>
      <c r="K276" t="str">
        <f ca="1">VLOOKUP(I276,INDIRECT("投手名変換!A$1:B$" &amp; Prams!$B$9),2,)</f>
        <v>DD013</v>
      </c>
      <c r="L276">
        <f t="shared" si="25"/>
        <v>42</v>
      </c>
      <c r="M276">
        <f ca="1">(B276-VLOOKUP(K276,INDIRECT("投手データ!B1:D"&amp;Prams!$B$1),3,FALSE)*2)</f>
        <v>47</v>
      </c>
      <c r="N276" t="str">
        <f ca="1">VLOOKUP(F276,INDIRECT("球種変換表!A$1:B$" &amp; Prams!$B$2),2,)</f>
        <v>ストレート</v>
      </c>
      <c r="O276">
        <f ca="1">VLOOKUP(N276,球種情報!A:B,2,FALSE)</f>
        <v>1</v>
      </c>
      <c r="P276">
        <f ca="1">VLOOKUP(K276,投手データ!B:AI,output!O276+6,FALSE)</f>
        <v>1</v>
      </c>
      <c r="R276">
        <f t="shared" ca="1" si="26"/>
        <v>1.0309278350515464E-2</v>
      </c>
      <c r="S276">
        <f t="shared" si="27"/>
        <v>0.69409722222222225</v>
      </c>
      <c r="T276">
        <f>Prams!B$5/(S276-Prams!B$6)</f>
        <v>97.543816590479778</v>
      </c>
      <c r="U276">
        <f t="shared" ca="1" si="28"/>
        <v>0.77743055555555562</v>
      </c>
      <c r="V276">
        <f ca="1">Prams!C$5/(U276-Prams!C$6)</f>
        <v>97.538686732784328</v>
      </c>
      <c r="W276">
        <f t="shared" ca="1" si="29"/>
        <v>1.0055534714720034</v>
      </c>
      <c r="X276" t="str">
        <f t="shared" ca="1" si="30"/>
        <v>〇</v>
      </c>
    </row>
    <row r="277" spans="1:24" x14ac:dyDescent="0.4">
      <c r="A277" s="1" t="s">
        <v>1864</v>
      </c>
      <c r="B277" s="1">
        <v>141</v>
      </c>
      <c r="C277">
        <v>639</v>
      </c>
      <c r="D277">
        <v>606</v>
      </c>
      <c r="E277">
        <v>10.04998</v>
      </c>
      <c r="F277" t="s">
        <v>1649</v>
      </c>
      <c r="G277" s="10" t="s">
        <v>549</v>
      </c>
      <c r="H277">
        <v>99</v>
      </c>
      <c r="I277" t="s">
        <v>560</v>
      </c>
      <c r="J277">
        <f ca="1">VLOOKUP(G277,INDIRECT("球速変換!A$1:B$" &amp; Prams!$B$8),2,)</f>
        <v>97</v>
      </c>
      <c r="K277" t="str">
        <f ca="1">VLOOKUP(I277,INDIRECT("投手名変換!A$1:B$" &amp; Prams!$B$9),2,)</f>
        <v>DD013</v>
      </c>
      <c r="L277">
        <f t="shared" si="25"/>
        <v>42</v>
      </c>
      <c r="M277">
        <f ca="1">(B277-VLOOKUP(K277,INDIRECT("投手データ!B1:D"&amp;Prams!$B$1),3,FALSE)*2)</f>
        <v>47</v>
      </c>
      <c r="N277" t="str">
        <f ca="1">VLOOKUP(F277,INDIRECT("球種変換表!A$1:B$" &amp; Prams!$B$2),2,)</f>
        <v>ストレート</v>
      </c>
      <c r="O277">
        <f ca="1">VLOOKUP(N277,球種情報!A:B,2,FALSE)</f>
        <v>1</v>
      </c>
      <c r="P277">
        <f ca="1">VLOOKUP(K277,投手データ!B:AI,output!O277+6,FALSE)</f>
        <v>1</v>
      </c>
      <c r="R277">
        <f t="shared" ca="1" si="26"/>
        <v>1.0309278350515464E-2</v>
      </c>
      <c r="S277">
        <f t="shared" si="27"/>
        <v>0.6958333333333333</v>
      </c>
      <c r="T277">
        <f>Prams!B$5/(S277-Prams!B$6)</f>
        <v>97.277352354977452</v>
      </c>
      <c r="U277">
        <f t="shared" ca="1" si="28"/>
        <v>0.77916666666666667</v>
      </c>
      <c r="V277">
        <f ca="1">Prams!C$5/(U277-Prams!C$6)</f>
        <v>97.272250485131394</v>
      </c>
      <c r="W277">
        <f t="shared" ca="1" si="29"/>
        <v>1.0028067060322825</v>
      </c>
      <c r="X277" t="str">
        <f t="shared" ca="1" si="30"/>
        <v>〇</v>
      </c>
    </row>
    <row r="278" spans="1:24" x14ac:dyDescent="0.4">
      <c r="A278" s="1" t="s">
        <v>1865</v>
      </c>
      <c r="B278" s="1">
        <v>141</v>
      </c>
      <c r="C278">
        <v>639.5</v>
      </c>
      <c r="D278">
        <v>609.5</v>
      </c>
      <c r="E278">
        <v>10.512</v>
      </c>
      <c r="F278" t="s">
        <v>0</v>
      </c>
      <c r="G278" s="10" t="s">
        <v>547</v>
      </c>
      <c r="H278">
        <v>99</v>
      </c>
      <c r="I278" t="s">
        <v>560</v>
      </c>
      <c r="J278">
        <f ca="1">VLOOKUP(G278,INDIRECT("球速変換!A$1:B$" &amp; Prams!$B$8),2,)</f>
        <v>98</v>
      </c>
      <c r="K278" t="str">
        <f ca="1">VLOOKUP(I278,INDIRECT("投手名変換!A$1:B$" &amp; Prams!$B$9),2,)</f>
        <v>DD013</v>
      </c>
      <c r="L278">
        <f t="shared" si="25"/>
        <v>42</v>
      </c>
      <c r="M278">
        <f ca="1">(B278-VLOOKUP(K278,INDIRECT("投手データ!B1:D"&amp;Prams!$B$1),3,FALSE)*2)</f>
        <v>47</v>
      </c>
      <c r="N278" t="str">
        <f ca="1">VLOOKUP(F278,INDIRECT("球種変換表!A$1:B$" &amp; Prams!$B$2),2,)</f>
        <v>ストレート</v>
      </c>
      <c r="O278">
        <f ca="1">VLOOKUP(N278,球種情報!A:B,2,FALSE)</f>
        <v>1</v>
      </c>
      <c r="P278">
        <f ca="1">VLOOKUP(K278,投手データ!B:AI,output!O278+6,FALSE)</f>
        <v>1</v>
      </c>
      <c r="R278">
        <f t="shared" ca="1" si="26"/>
        <v>1.020408163265306E-2</v>
      </c>
      <c r="S278">
        <f t="shared" si="27"/>
        <v>0.6934027777777777</v>
      </c>
      <c r="T278">
        <f>Prams!B$5/(S278-Prams!B$6)</f>
        <v>97.650811479617602</v>
      </c>
      <c r="U278">
        <f t="shared" ca="1" si="28"/>
        <v>0.77673611111111107</v>
      </c>
      <c r="V278">
        <f ca="1">Prams!C$5/(U278-Prams!C$6)</f>
        <v>97.645670362261924</v>
      </c>
      <c r="W278">
        <f t="shared" ca="1" si="29"/>
        <v>0.99638439145165225</v>
      </c>
      <c r="X278" t="str">
        <f t="shared" ca="1" si="30"/>
        <v>〇</v>
      </c>
    </row>
    <row r="279" spans="1:24" x14ac:dyDescent="0.4">
      <c r="A279" s="1" t="s">
        <v>1867</v>
      </c>
      <c r="B279" s="1">
        <v>142</v>
      </c>
      <c r="C279">
        <v>641.90002000000004</v>
      </c>
      <c r="D279">
        <v>612</v>
      </c>
      <c r="E279">
        <v>10.10008</v>
      </c>
      <c r="F279" t="s">
        <v>0</v>
      </c>
      <c r="G279" s="10" t="s">
        <v>553</v>
      </c>
      <c r="H279">
        <v>99</v>
      </c>
      <c r="I279" t="s">
        <v>1866</v>
      </c>
      <c r="J279">
        <f ca="1">VLOOKUP(G279,INDIRECT("球速変換!A$1:B$" &amp; Prams!$B$8),2,)</f>
        <v>96</v>
      </c>
      <c r="K279" t="str">
        <f ca="1">VLOOKUP(I279,INDIRECT("投手名変換!A$1:B$" &amp; Prams!$B$9),2,)</f>
        <v>DD013</v>
      </c>
      <c r="L279">
        <f t="shared" si="25"/>
        <v>43</v>
      </c>
      <c r="M279">
        <f ca="1">(B279-VLOOKUP(K279,INDIRECT("投手データ!B1:D"&amp;Prams!$B$1),3,FALSE)*2)</f>
        <v>48</v>
      </c>
      <c r="N279" t="str">
        <f ca="1">VLOOKUP(F279,INDIRECT("球種変換表!A$1:B$" &amp; Prams!$B$2),2,)</f>
        <v>ストレート</v>
      </c>
      <c r="O279">
        <f ca="1">VLOOKUP(N279,球種情報!A:B,2,FALSE)</f>
        <v>1</v>
      </c>
      <c r="P279">
        <f ca="1">VLOOKUP(K279,投手データ!B:AI,output!O279+6,FALSE)</f>
        <v>1</v>
      </c>
      <c r="R279">
        <f t="shared" ca="1" si="26"/>
        <v>1.0416666666666666E-2</v>
      </c>
      <c r="S279">
        <f t="shared" si="27"/>
        <v>0.70833333333333337</v>
      </c>
      <c r="T279">
        <f>Prams!B$5/(S279-Prams!B$6)</f>
        <v>95.400956740908384</v>
      </c>
      <c r="U279">
        <f t="shared" ca="1" si="28"/>
        <v>0.79166666666666663</v>
      </c>
      <c r="V279">
        <f ca="1">Prams!C$5/(U279-Prams!C$6)</f>
        <v>95.396049789116361</v>
      </c>
      <c r="W279">
        <f t="shared" ca="1" si="29"/>
        <v>0.99370885196996206</v>
      </c>
      <c r="X279" t="str">
        <f t="shared" ca="1" si="30"/>
        <v>〇</v>
      </c>
    </row>
    <row r="280" spans="1:24" x14ac:dyDescent="0.4">
      <c r="A280" s="1" t="s">
        <v>1868</v>
      </c>
      <c r="B280" s="1">
        <v>134</v>
      </c>
      <c r="C280">
        <v>641.95001000000002</v>
      </c>
      <c r="D280">
        <v>620.5</v>
      </c>
      <c r="E280">
        <v>10.062519999999999</v>
      </c>
      <c r="F280" t="s">
        <v>1504</v>
      </c>
      <c r="G280" s="10" t="s">
        <v>549</v>
      </c>
      <c r="H280">
        <v>98</v>
      </c>
      <c r="I280" t="s">
        <v>1013</v>
      </c>
      <c r="J280">
        <f ca="1">VLOOKUP(G280,INDIRECT("球速変換!A$1:B$" &amp; Prams!$B$8),2,)</f>
        <v>97</v>
      </c>
      <c r="K280" t="str">
        <f ca="1">VLOOKUP(I280,INDIRECT("投手名変換!A$1:B$" &amp; Prams!$B$9),2,)</f>
        <v>DD013</v>
      </c>
      <c r="L280">
        <f t="shared" si="25"/>
        <v>36</v>
      </c>
      <c r="M280">
        <f ca="1">(B280-VLOOKUP(K280,INDIRECT("投手データ!B1:D"&amp;Prams!$B$1),3,FALSE)*2)</f>
        <v>40</v>
      </c>
      <c r="N280" t="str">
        <f ca="1">VLOOKUP(F280,INDIRECT("球種変換表!A$1:B$" &amp; Prams!$B$2),2,)</f>
        <v>全力ストレート</v>
      </c>
      <c r="O280">
        <f ca="1">VLOOKUP(N280,球種情報!A:B,2,FALSE)</f>
        <v>2</v>
      </c>
      <c r="P280">
        <f ca="1">VLOOKUP(K280,投手データ!B:AI,output!O280+6,FALSE)</f>
        <v>1</v>
      </c>
      <c r="R280">
        <f t="shared" ca="1" si="26"/>
        <v>1.0309278350515464E-2</v>
      </c>
      <c r="S280">
        <f t="shared" si="27"/>
        <v>0.58576388888888897</v>
      </c>
      <c r="T280">
        <f>Prams!B$5/(S280-Prams!B$6)</f>
        <v>117.65413629227083</v>
      </c>
      <c r="U280">
        <f t="shared" ca="1" si="28"/>
        <v>0.65243055555555562</v>
      </c>
      <c r="V280">
        <f ca="1">Prams!C$5/(U280-Prams!C$6)</f>
        <v>121.50017196294333</v>
      </c>
      <c r="W280">
        <f t="shared" ca="1" si="29"/>
        <v>1.2525790924014777</v>
      </c>
      <c r="X280" t="str">
        <f t="shared" ca="1" si="30"/>
        <v>×</v>
      </c>
    </row>
    <row r="281" spans="1:24" x14ac:dyDescent="0.4">
      <c r="A281" s="1" t="s">
        <v>1870</v>
      </c>
      <c r="B281" s="1">
        <v>133</v>
      </c>
      <c r="C281">
        <v>639</v>
      </c>
      <c r="D281">
        <v>603.5</v>
      </c>
      <c r="E281">
        <v>10.012589999999999</v>
      </c>
      <c r="F281" t="s">
        <v>1504</v>
      </c>
      <c r="G281" s="10" t="s">
        <v>1869</v>
      </c>
      <c r="H281">
        <v>98</v>
      </c>
      <c r="I281" t="s">
        <v>575</v>
      </c>
      <c r="J281">
        <f ca="1">VLOOKUP(G281,INDIRECT("球速変換!A$1:B$" &amp; Prams!$B$8),2,)</f>
        <v>98</v>
      </c>
      <c r="K281" t="str">
        <f ca="1">VLOOKUP(I281,INDIRECT("投手名変換!A$1:B$" &amp; Prams!$B$9),2,)</f>
        <v>DD014</v>
      </c>
      <c r="L281">
        <f t="shared" si="25"/>
        <v>35</v>
      </c>
      <c r="M281">
        <f ca="1">(B281-VLOOKUP(K281,INDIRECT("投手データ!B1:D"&amp;Prams!$B$1),3,FALSE)*2)</f>
        <v>39</v>
      </c>
      <c r="N281" t="str">
        <f ca="1">VLOOKUP(F281,INDIRECT("球種変換表!A$1:B$" &amp; Prams!$B$2),2,)</f>
        <v>全力ストレート</v>
      </c>
      <c r="O281">
        <f ca="1">VLOOKUP(N281,球種情報!A:B,2,FALSE)</f>
        <v>2</v>
      </c>
      <c r="P281">
        <f ca="1">VLOOKUP(K281,投手データ!B:AI,output!O281+6,FALSE)</f>
        <v>1</v>
      </c>
      <c r="R281">
        <f t="shared" ca="1" si="26"/>
        <v>1.020408163265306E-2</v>
      </c>
      <c r="S281">
        <f t="shared" si="27"/>
        <v>0.58090277777777777</v>
      </c>
      <c r="T281">
        <f>Prams!B$5/(S281-Prams!B$6)</f>
        <v>118.75272787420566</v>
      </c>
      <c r="U281">
        <f t="shared" ca="1" si="28"/>
        <v>0.64756944444444442</v>
      </c>
      <c r="V281">
        <f ca="1">Prams!C$5/(U281-Prams!C$6)</f>
        <v>122.67211967215825</v>
      </c>
      <c r="W281">
        <f t="shared" ca="1" si="29"/>
        <v>1.2517563231852882</v>
      </c>
      <c r="X281" t="str">
        <f t="shared" ca="1" si="30"/>
        <v>×</v>
      </c>
    </row>
    <row r="282" spans="1:24" x14ac:dyDescent="0.4">
      <c r="A282" s="1" t="s">
        <v>1871</v>
      </c>
      <c r="B282" s="1">
        <v>134</v>
      </c>
      <c r="C282">
        <v>641.5</v>
      </c>
      <c r="D282">
        <v>619</v>
      </c>
      <c r="E282">
        <v>10.547610000000001</v>
      </c>
      <c r="F282" t="s">
        <v>1504</v>
      </c>
      <c r="G282" s="10" t="s">
        <v>1014</v>
      </c>
      <c r="H282">
        <v>98</v>
      </c>
      <c r="I282" t="s">
        <v>1015</v>
      </c>
      <c r="J282">
        <f ca="1">VLOOKUP(G282,INDIRECT("球速変換!A$1:B$" &amp; Prams!$B$8),2,)</f>
        <v>96</v>
      </c>
      <c r="K282" t="str">
        <f ca="1">VLOOKUP(I282,INDIRECT("投手名変換!A$1:B$" &amp; Prams!$B$9),2,)</f>
        <v>DD013</v>
      </c>
      <c r="L282">
        <f t="shared" si="25"/>
        <v>36</v>
      </c>
      <c r="M282">
        <f ca="1">(B282-VLOOKUP(K282,INDIRECT("投手データ!B1:D"&amp;Prams!$B$1),3,FALSE)*2)</f>
        <v>40</v>
      </c>
      <c r="N282" t="str">
        <f ca="1">VLOOKUP(F282,INDIRECT("球種変換表!A$1:B$" &amp; Prams!$B$2),2,)</f>
        <v>全力ストレート</v>
      </c>
      <c r="O282">
        <f ca="1">VLOOKUP(N282,球種情報!A:B,2,FALSE)</f>
        <v>2</v>
      </c>
      <c r="P282">
        <f ca="1">VLOOKUP(K282,投手データ!B:AI,output!O282+6,FALSE)</f>
        <v>1</v>
      </c>
      <c r="R282">
        <f t="shared" ca="1" si="26"/>
        <v>1.0416666666666666E-2</v>
      </c>
      <c r="S282">
        <f t="shared" si="27"/>
        <v>0.58680555555555558</v>
      </c>
      <c r="T282">
        <f>Prams!B$5/(S282-Prams!B$6)</f>
        <v>117.42136307520234</v>
      </c>
      <c r="U282">
        <f t="shared" ca="1" si="28"/>
        <v>0.65347222222222223</v>
      </c>
      <c r="V282">
        <f ca="1">Prams!C$5/(U282-Prams!C$6)</f>
        <v>121.25194765573073</v>
      </c>
      <c r="W282">
        <f t="shared" ca="1" si="29"/>
        <v>1.2630411214138617</v>
      </c>
      <c r="X282" t="str">
        <f t="shared" ca="1" si="30"/>
        <v>×</v>
      </c>
    </row>
    <row r="283" spans="1:24" x14ac:dyDescent="0.4">
      <c r="A283" s="1" t="s">
        <v>1872</v>
      </c>
      <c r="B283" s="1">
        <v>134</v>
      </c>
      <c r="C283">
        <v>640.5</v>
      </c>
      <c r="D283">
        <v>616.5</v>
      </c>
      <c r="E283">
        <v>10.512</v>
      </c>
      <c r="F283" t="s">
        <v>1504</v>
      </c>
      <c r="G283" s="10" t="s">
        <v>564</v>
      </c>
      <c r="H283">
        <v>98</v>
      </c>
      <c r="I283" t="s">
        <v>1016</v>
      </c>
      <c r="J283">
        <f ca="1">VLOOKUP(G283,INDIRECT("球速変換!A$1:B$" &amp; Prams!$B$8),2,)</f>
        <v>96</v>
      </c>
      <c r="K283" t="str">
        <f ca="1">VLOOKUP(I283,INDIRECT("投手名変換!A$1:B$" &amp; Prams!$B$9),2,)</f>
        <v>DD013</v>
      </c>
      <c r="L283">
        <f t="shared" si="25"/>
        <v>36</v>
      </c>
      <c r="M283">
        <f ca="1">(B283-VLOOKUP(K283,INDIRECT("投手データ!B1:D"&amp;Prams!$B$1),3,FALSE)*2)</f>
        <v>40</v>
      </c>
      <c r="N283" t="str">
        <f ca="1">VLOOKUP(F283,INDIRECT("球種変換表!A$1:B$" &amp; Prams!$B$2),2,)</f>
        <v>全力ストレート</v>
      </c>
      <c r="O283">
        <f ca="1">VLOOKUP(N283,球種情報!A:B,2,FALSE)</f>
        <v>2</v>
      </c>
      <c r="P283">
        <f ca="1">VLOOKUP(K283,投手データ!B:AI,output!O283+6,FALSE)</f>
        <v>1</v>
      </c>
      <c r="R283">
        <f t="shared" ca="1" si="26"/>
        <v>1.0416666666666666E-2</v>
      </c>
      <c r="S283">
        <f t="shared" si="27"/>
        <v>0.58854166666666663</v>
      </c>
      <c r="T283">
        <f>Prams!B$5/(S283-Prams!B$6)</f>
        <v>117.03544779062615</v>
      </c>
      <c r="U283">
        <f t="shared" ca="1" si="28"/>
        <v>0.65520833333333328</v>
      </c>
      <c r="V283">
        <f ca="1">Prams!C$5/(U283-Prams!C$6)</f>
        <v>120.84048670043819</v>
      </c>
      <c r="W283">
        <f t="shared" ca="1" si="29"/>
        <v>1.2587550697962311</v>
      </c>
      <c r="X283" t="str">
        <f t="shared" ca="1" si="30"/>
        <v>×</v>
      </c>
    </row>
    <row r="284" spans="1:24" x14ac:dyDescent="0.4">
      <c r="A284" s="1" t="s">
        <v>1873</v>
      </c>
      <c r="B284" s="1">
        <v>134</v>
      </c>
      <c r="C284">
        <v>640</v>
      </c>
      <c r="D284">
        <v>611.5</v>
      </c>
      <c r="E284">
        <v>11.01146</v>
      </c>
      <c r="F284" t="s">
        <v>1504</v>
      </c>
      <c r="G284" s="10" t="s">
        <v>1791</v>
      </c>
      <c r="H284">
        <v>98</v>
      </c>
      <c r="I284" t="s">
        <v>1017</v>
      </c>
      <c r="J284">
        <v>95</v>
      </c>
      <c r="K284" t="str">
        <f ca="1">VLOOKUP(I284,INDIRECT("投手名変換!A$1:B$" &amp; Prams!$B$9),2,)</f>
        <v>DD013</v>
      </c>
      <c r="L284">
        <f t="shared" si="25"/>
        <v>36</v>
      </c>
      <c r="M284">
        <f ca="1">(B284-VLOOKUP(K284,INDIRECT("投手データ!B1:D"&amp;Prams!$B$1),3,FALSE)*2)</f>
        <v>40</v>
      </c>
      <c r="N284" t="str">
        <f ca="1">VLOOKUP(F284,INDIRECT("球種変換表!A$1:B$" &amp; Prams!$B$2),2,)</f>
        <v>全力ストレート</v>
      </c>
      <c r="O284">
        <f ca="1">VLOOKUP(N284,球種情報!A:B,2,FALSE)</f>
        <v>2</v>
      </c>
      <c r="P284">
        <f ca="1">VLOOKUP(K284,投手データ!B:AI,output!O284+6,FALSE)</f>
        <v>1</v>
      </c>
      <c r="R284">
        <f t="shared" si="26"/>
        <v>1.0526315789473684E-2</v>
      </c>
      <c r="S284">
        <f t="shared" si="27"/>
        <v>0.59201388888888895</v>
      </c>
      <c r="T284">
        <f>Prams!B$5/(S284-Prams!B$6)</f>
        <v>116.27117758610781</v>
      </c>
      <c r="U284">
        <f t="shared" ca="1" si="28"/>
        <v>0.6586805555555556</v>
      </c>
      <c r="V284">
        <f ca="1">Prams!C$5/(U284-Prams!C$6)</f>
        <v>120.02588591859957</v>
      </c>
      <c r="W284">
        <f t="shared" ca="1" si="29"/>
        <v>1.2634303780905218</v>
      </c>
      <c r="X284" t="str">
        <f t="shared" ca="1" si="30"/>
        <v>×</v>
      </c>
    </row>
    <row r="285" spans="1:24" x14ac:dyDescent="0.4">
      <c r="A285" s="1" t="s">
        <v>1874</v>
      </c>
      <c r="B285" s="1">
        <v>133</v>
      </c>
      <c r="C285">
        <v>639</v>
      </c>
      <c r="D285">
        <v>603.5</v>
      </c>
      <c r="E285">
        <v>10.012589999999999</v>
      </c>
      <c r="F285" t="s">
        <v>1504</v>
      </c>
      <c r="G285" s="10" t="s">
        <v>562</v>
      </c>
      <c r="H285">
        <v>98</v>
      </c>
      <c r="I285" t="s">
        <v>1018</v>
      </c>
      <c r="J285">
        <f ca="1">VLOOKUP(G285,INDIRECT("球速変換!A$1:B$" &amp; Prams!$B$8),2,)</f>
        <v>98</v>
      </c>
      <c r="K285" t="str">
        <f ca="1">VLOOKUP(I285,INDIRECT("投手名変換!A$1:B$" &amp; Prams!$B$9),2,)</f>
        <v>DD013</v>
      </c>
      <c r="L285">
        <f t="shared" si="25"/>
        <v>35</v>
      </c>
      <c r="M285">
        <f ca="1">(B285-VLOOKUP(K285,INDIRECT("投手データ!B1:D"&amp;Prams!$B$1),3,FALSE)*2)</f>
        <v>39</v>
      </c>
      <c r="N285" t="str">
        <f ca="1">VLOOKUP(F285,INDIRECT("球種変換表!A$1:B$" &amp; Prams!$B$2),2,)</f>
        <v>全力ストレート</v>
      </c>
      <c r="O285">
        <f ca="1">VLOOKUP(N285,球種情報!A:B,2,FALSE)</f>
        <v>2</v>
      </c>
      <c r="P285">
        <f ca="1">VLOOKUP(K285,投手データ!B:AI,output!O285+6,FALSE)</f>
        <v>1</v>
      </c>
      <c r="R285">
        <f t="shared" ca="1" si="26"/>
        <v>1.020408163265306E-2</v>
      </c>
      <c r="S285">
        <f t="shared" si="27"/>
        <v>0.58090277777777777</v>
      </c>
      <c r="T285">
        <f>Prams!B$5/(S285-Prams!B$6)</f>
        <v>118.75272787420566</v>
      </c>
      <c r="U285">
        <f t="shared" ca="1" si="28"/>
        <v>0.64756944444444442</v>
      </c>
      <c r="V285">
        <f ca="1">Prams!C$5/(U285-Prams!C$6)</f>
        <v>122.67211967215825</v>
      </c>
      <c r="W285">
        <f t="shared" ca="1" si="29"/>
        <v>1.2517563231852882</v>
      </c>
      <c r="X285" t="str">
        <f t="shared" ca="1" si="30"/>
        <v>×</v>
      </c>
    </row>
    <row r="286" spans="1:24" x14ac:dyDescent="0.4">
      <c r="A286" s="1" t="s">
        <v>1875</v>
      </c>
      <c r="B286" s="1">
        <v>134</v>
      </c>
      <c r="C286">
        <v>641</v>
      </c>
      <c r="D286">
        <v>614.5</v>
      </c>
      <c r="E286">
        <v>11.01146</v>
      </c>
      <c r="F286" t="s">
        <v>1504</v>
      </c>
      <c r="G286" s="10" t="s">
        <v>1019</v>
      </c>
      <c r="H286">
        <v>98</v>
      </c>
      <c r="I286" t="s">
        <v>1020</v>
      </c>
      <c r="J286">
        <f ca="1">VLOOKUP(G286,INDIRECT("球速変換!A$1:B$" &amp; Prams!$B$8),2,)</f>
        <v>95</v>
      </c>
      <c r="K286" t="str">
        <f ca="1">VLOOKUP(I286,INDIRECT("投手名変換!A$1:B$" &amp; Prams!$B$9),2,)</f>
        <v>DD013</v>
      </c>
      <c r="L286">
        <f t="shared" si="25"/>
        <v>36</v>
      </c>
      <c r="M286">
        <f ca="1">(B286-VLOOKUP(K286,INDIRECT("投手データ!B1:D"&amp;Prams!$B$1),3,FALSE)*2)</f>
        <v>40</v>
      </c>
      <c r="N286" t="str">
        <f ca="1">VLOOKUP(F286,INDIRECT("球種変換表!A$1:B$" &amp; Prams!$B$2),2,)</f>
        <v>全力ストレート</v>
      </c>
      <c r="O286">
        <f ca="1">VLOOKUP(N286,球種情報!A:B,2,FALSE)</f>
        <v>2</v>
      </c>
      <c r="P286">
        <f ca="1">VLOOKUP(K286,投手データ!B:AI,output!O286+6,FALSE)</f>
        <v>1</v>
      </c>
      <c r="R286">
        <f t="shared" ca="1" si="26"/>
        <v>1.0526315789473684E-2</v>
      </c>
      <c r="S286">
        <f t="shared" si="27"/>
        <v>0.58993055555555562</v>
      </c>
      <c r="T286">
        <f>Prams!B$5/(S286-Prams!B$6)</f>
        <v>116.72853718787204</v>
      </c>
      <c r="U286">
        <f t="shared" ca="1" si="28"/>
        <v>0.65659722222222228</v>
      </c>
      <c r="V286">
        <f ca="1">Prams!C$5/(U286-Prams!C$6)</f>
        <v>120.5133231174091</v>
      </c>
      <c r="W286">
        <f t="shared" ca="1" si="29"/>
        <v>1.2685612959727275</v>
      </c>
      <c r="X286" t="str">
        <f t="shared" ca="1" si="30"/>
        <v>×</v>
      </c>
    </row>
    <row r="287" spans="1:24" x14ac:dyDescent="0.4">
      <c r="A287" s="1" t="s">
        <v>1876</v>
      </c>
      <c r="B287" s="1">
        <v>133</v>
      </c>
      <c r="C287">
        <v>639</v>
      </c>
      <c r="D287">
        <v>603.5</v>
      </c>
      <c r="E287">
        <v>10.012589999999999</v>
      </c>
      <c r="F287" t="s">
        <v>1504</v>
      </c>
      <c r="G287" s="10" t="s">
        <v>1869</v>
      </c>
      <c r="H287">
        <v>98</v>
      </c>
      <c r="I287" t="s">
        <v>606</v>
      </c>
      <c r="J287">
        <f ca="1">VLOOKUP(G287,INDIRECT("球速変換!A$1:B$" &amp; Prams!$B$8),2,)</f>
        <v>98</v>
      </c>
      <c r="K287" t="str">
        <f ca="1">VLOOKUP(I287,INDIRECT("投手名変換!A$1:B$" &amp; Prams!$B$9),2,)</f>
        <v>DD015</v>
      </c>
      <c r="L287">
        <f t="shared" si="25"/>
        <v>35</v>
      </c>
      <c r="M287">
        <f ca="1">(B287-VLOOKUP(K287,INDIRECT("投手データ!B1:D"&amp;Prams!$B$1),3,FALSE)*2)</f>
        <v>39</v>
      </c>
      <c r="N287" t="str">
        <f ca="1">VLOOKUP(F287,INDIRECT("球種変換表!A$1:B$" &amp; Prams!$B$2),2,)</f>
        <v>全力ストレート</v>
      </c>
      <c r="O287">
        <f ca="1">VLOOKUP(N287,球種情報!A:B,2,FALSE)</f>
        <v>2</v>
      </c>
      <c r="P287">
        <f ca="1">VLOOKUP(K287,投手データ!B:AI,output!O287+6,FALSE)</f>
        <v>1</v>
      </c>
      <c r="R287">
        <f t="shared" ca="1" si="26"/>
        <v>1.020408163265306E-2</v>
      </c>
      <c r="S287">
        <f t="shared" si="27"/>
        <v>0.58090277777777777</v>
      </c>
      <c r="T287">
        <f>Prams!B$5/(S287-Prams!B$6)</f>
        <v>118.75272787420566</v>
      </c>
      <c r="U287">
        <f t="shared" ca="1" si="28"/>
        <v>0.64756944444444442</v>
      </c>
      <c r="V287">
        <f ca="1">Prams!C$5/(U287-Prams!C$6)</f>
        <v>122.67211967215825</v>
      </c>
      <c r="W287">
        <f t="shared" ca="1" si="29"/>
        <v>1.2517563231852882</v>
      </c>
      <c r="X287" t="str">
        <f t="shared" ca="1" si="30"/>
        <v>×</v>
      </c>
    </row>
    <row r="288" spans="1:24" x14ac:dyDescent="0.4">
      <c r="A288" s="1" t="s">
        <v>1877</v>
      </c>
      <c r="B288" s="1">
        <v>134</v>
      </c>
      <c r="C288">
        <v>641</v>
      </c>
      <c r="D288">
        <v>615</v>
      </c>
      <c r="E288">
        <v>11.0001</v>
      </c>
      <c r="F288" t="s">
        <v>1504</v>
      </c>
      <c r="G288" s="10" t="s">
        <v>574</v>
      </c>
      <c r="H288">
        <v>98</v>
      </c>
      <c r="I288" t="s">
        <v>1021</v>
      </c>
      <c r="J288">
        <f ca="1">VLOOKUP(G288,INDIRECT("球速変換!A$1:B$" &amp; Prams!$B$8),2,)</f>
        <v>95</v>
      </c>
      <c r="K288" t="str">
        <f ca="1">VLOOKUP(I288,INDIRECT("投手名変換!A$1:B$" &amp; Prams!$B$9),2,)</f>
        <v>DD013</v>
      </c>
      <c r="L288">
        <f t="shared" si="25"/>
        <v>36</v>
      </c>
      <c r="M288">
        <f ca="1">(B288-VLOOKUP(K288,INDIRECT("投手データ!B1:D"&amp;Prams!$B$1),3,FALSE)*2)</f>
        <v>40</v>
      </c>
      <c r="N288" t="str">
        <f ca="1">VLOOKUP(F288,INDIRECT("球種変換表!A$1:B$" &amp; Prams!$B$2),2,)</f>
        <v>全力ストレート</v>
      </c>
      <c r="O288">
        <f ca="1">VLOOKUP(N288,球種情報!A:B,2,FALSE)</f>
        <v>2</v>
      </c>
      <c r="P288">
        <f ca="1">VLOOKUP(K288,投手データ!B:AI,output!O288+6,FALSE)</f>
        <v>1</v>
      </c>
      <c r="R288">
        <f t="shared" ca="1" si="26"/>
        <v>1.0526315789473684E-2</v>
      </c>
      <c r="S288">
        <f t="shared" si="27"/>
        <v>0.58958333333333335</v>
      </c>
      <c r="T288">
        <f>Prams!B$5/(S288-Prams!B$6)</f>
        <v>116.80511383317064</v>
      </c>
      <c r="U288">
        <f t="shared" ca="1" si="28"/>
        <v>0.65625</v>
      </c>
      <c r="V288">
        <f ca="1">Prams!C$5/(U288-Prams!C$6)</f>
        <v>120.59494782015018</v>
      </c>
      <c r="W288">
        <f t="shared" ca="1" si="29"/>
        <v>1.2694205033700019</v>
      </c>
      <c r="X288" t="str">
        <f t="shared" ca="1" si="30"/>
        <v>×</v>
      </c>
    </row>
    <row r="289" spans="1:25" x14ac:dyDescent="0.4">
      <c r="A289" s="1" t="s">
        <v>1878</v>
      </c>
      <c r="B289" s="1">
        <v>134</v>
      </c>
      <c r="C289">
        <v>640.5</v>
      </c>
      <c r="D289">
        <v>611.5</v>
      </c>
      <c r="E289">
        <v>10.512</v>
      </c>
      <c r="F289" t="s">
        <v>1504</v>
      </c>
      <c r="G289" s="10" t="s">
        <v>1495</v>
      </c>
      <c r="H289">
        <v>98</v>
      </c>
      <c r="I289" t="s">
        <v>1022</v>
      </c>
      <c r="J289">
        <v>95</v>
      </c>
      <c r="K289" t="str">
        <f ca="1">VLOOKUP(I289,INDIRECT("投手名変換!A$1:B$" &amp; Prams!$B$9),2,)</f>
        <v>DD013</v>
      </c>
      <c r="L289">
        <f t="shared" si="25"/>
        <v>36</v>
      </c>
      <c r="M289">
        <f ca="1">(B289-VLOOKUP(K289,INDIRECT("投手データ!B1:D"&amp;Prams!$B$1),3,FALSE)*2)</f>
        <v>40</v>
      </c>
      <c r="N289" t="str">
        <f ca="1">VLOOKUP(F289,INDIRECT("球種変換表!A$1:B$" &amp; Prams!$B$2),2,)</f>
        <v>全力ストレート</v>
      </c>
      <c r="O289">
        <f ca="1">VLOOKUP(N289,球種情報!A:B,2,FALSE)</f>
        <v>2</v>
      </c>
      <c r="P289">
        <f ca="1">VLOOKUP(K289,投手データ!B:AI,output!O289+6,FALSE)</f>
        <v>1</v>
      </c>
      <c r="R289">
        <f t="shared" si="26"/>
        <v>1.0526315789473684E-2</v>
      </c>
      <c r="S289">
        <f t="shared" si="27"/>
        <v>0.59201388888888895</v>
      </c>
      <c r="T289">
        <f>Prams!B$5/(S289-Prams!B$6)</f>
        <v>116.27117758610781</v>
      </c>
      <c r="U289">
        <f t="shared" ca="1" si="28"/>
        <v>0.6586805555555556</v>
      </c>
      <c r="V289">
        <f ca="1">Prams!C$5/(U289-Prams!C$6)</f>
        <v>120.02588591859957</v>
      </c>
      <c r="W289">
        <f t="shared" ca="1" si="29"/>
        <v>1.2634303780905218</v>
      </c>
      <c r="X289" t="str">
        <f t="shared" ca="1" si="30"/>
        <v>×</v>
      </c>
    </row>
    <row r="290" spans="1:25" x14ac:dyDescent="0.4">
      <c r="A290" s="1" t="s">
        <v>1880</v>
      </c>
      <c r="B290" s="1">
        <v>140</v>
      </c>
      <c r="C290">
        <v>640.5</v>
      </c>
      <c r="D290">
        <v>600.5</v>
      </c>
      <c r="E290">
        <v>10.512</v>
      </c>
      <c r="F290" t="s">
        <v>1649</v>
      </c>
      <c r="G290" s="10" t="s">
        <v>408</v>
      </c>
      <c r="H290">
        <v>99</v>
      </c>
      <c r="I290" t="s">
        <v>1879</v>
      </c>
      <c r="J290">
        <f ca="1">VLOOKUP(G290,INDIRECT("球速変換!A$1:B$" &amp; Prams!$B$8),2,)</f>
        <v>139</v>
      </c>
      <c r="K290" t="e">
        <f ca="1">VLOOKUP(I290,INDIRECT("投手名変換!A$1:B$" &amp; Prams!$B$9),2,)</f>
        <v>#N/A</v>
      </c>
      <c r="L290">
        <f t="shared" si="25"/>
        <v>41</v>
      </c>
      <c r="M290" t="e">
        <f ca="1">(B290-VLOOKUP(K290,INDIRECT("投手データ!B1:D"&amp;Prams!$B$1),3,FALSE)*2)</f>
        <v>#N/A</v>
      </c>
      <c r="N290" t="str">
        <f ca="1">VLOOKUP(F290,INDIRECT("球種変換表!A$1:B$" &amp; Prams!$B$2),2,)</f>
        <v>ストレート</v>
      </c>
      <c r="O290">
        <f ca="1">VLOOKUP(N290,球種情報!A:B,2,FALSE)</f>
        <v>1</v>
      </c>
      <c r="P290" t="e">
        <f ca="1">VLOOKUP(K290,投手データ!B:AI,output!O290+6,FALSE)</f>
        <v>#N/A</v>
      </c>
      <c r="R290">
        <f t="shared" ca="1" si="26"/>
        <v>7.1942446043165471E-3</v>
      </c>
      <c r="S290">
        <f t="shared" si="27"/>
        <v>0.68298611111111107</v>
      </c>
      <c r="T290">
        <f>Prams!B$5/(S290-Prams!B$6)</f>
        <v>99.284372811341555</v>
      </c>
      <c r="U290" t="e">
        <f t="shared" ca="1" si="28"/>
        <v>#N/A</v>
      </c>
      <c r="V290" t="e">
        <f ca="1">Prams!C$5/(U290-Prams!C$6)</f>
        <v>#N/A</v>
      </c>
      <c r="W290" t="e">
        <f t="shared" ca="1" si="29"/>
        <v>#N/A</v>
      </c>
      <c r="X290" t="e">
        <f t="shared" ca="1" si="30"/>
        <v>#N/A</v>
      </c>
      <c r="Y290" t="s">
        <v>3970</v>
      </c>
    </row>
    <row r="291" spans="1:25" x14ac:dyDescent="0.4">
      <c r="A291" s="1" t="s">
        <v>1881</v>
      </c>
      <c r="B291" s="1">
        <v>140</v>
      </c>
      <c r="C291">
        <v>642.47619999999995</v>
      </c>
      <c r="D291">
        <v>602</v>
      </c>
      <c r="E291">
        <v>10.523899999999999</v>
      </c>
      <c r="F291" t="s">
        <v>0</v>
      </c>
      <c r="G291" s="10" t="s">
        <v>1495</v>
      </c>
      <c r="H291">
        <v>99</v>
      </c>
      <c r="I291" t="s">
        <v>592</v>
      </c>
      <c r="J291">
        <v>99</v>
      </c>
      <c r="K291" t="str">
        <f ca="1">VLOOKUP(I291,INDIRECT("投手名変換!A$1:B$" &amp; Prams!$B$9),2,)</f>
        <v>DD014</v>
      </c>
      <c r="L291">
        <f t="shared" si="25"/>
        <v>41</v>
      </c>
      <c r="M291">
        <f ca="1">(B291-VLOOKUP(K291,INDIRECT("投手データ!B1:D"&amp;Prams!$B$1),3,FALSE)*2)</f>
        <v>46</v>
      </c>
      <c r="N291" t="str">
        <f ca="1">VLOOKUP(F291,INDIRECT("球種変換表!A$1:B$" &amp; Prams!$B$2),2,)</f>
        <v>ストレート</v>
      </c>
      <c r="O291">
        <f ca="1">VLOOKUP(N291,球種情報!A:B,2,FALSE)</f>
        <v>1</v>
      </c>
      <c r="P291">
        <f ca="1">VLOOKUP(K291,投手データ!B:AI,output!O291+6,FALSE)</f>
        <v>1</v>
      </c>
      <c r="R291">
        <f t="shared" si="26"/>
        <v>1.0101010101010102E-2</v>
      </c>
      <c r="S291">
        <f t="shared" si="27"/>
        <v>0.68194444444444435</v>
      </c>
      <c r="T291">
        <f>Prams!B$5/(S291-Prams!B$6)</f>
        <v>99.45073997283194</v>
      </c>
      <c r="U291">
        <f t="shared" ca="1" si="28"/>
        <v>0.76527777777777772</v>
      </c>
      <c r="V291">
        <f ca="1">Prams!C$5/(U291-Prams!C$6)</f>
        <v>99.445407588783041</v>
      </c>
      <c r="W291">
        <f t="shared" ca="1" si="29"/>
        <v>1.004499066553364</v>
      </c>
      <c r="X291" t="str">
        <f t="shared" ca="1" si="30"/>
        <v>〇</v>
      </c>
    </row>
    <row r="292" spans="1:25" x14ac:dyDescent="0.4">
      <c r="A292" s="1" t="s">
        <v>1882</v>
      </c>
      <c r="B292" s="1">
        <v>140</v>
      </c>
      <c r="C292">
        <v>642.5</v>
      </c>
      <c r="D292">
        <v>612.5</v>
      </c>
      <c r="E292">
        <v>10.512</v>
      </c>
      <c r="F292" t="s">
        <v>0</v>
      </c>
      <c r="G292" s="10" t="s">
        <v>459</v>
      </c>
      <c r="H292">
        <v>99</v>
      </c>
      <c r="I292" t="s">
        <v>1879</v>
      </c>
      <c r="J292">
        <f ca="1">VLOOKUP(G292,INDIRECT("球速変換!A$1:B$" &amp; Prams!$B$8),2,)</f>
        <v>149</v>
      </c>
      <c r="K292" t="e">
        <f ca="1">VLOOKUP(I292,INDIRECT("投手名変換!A$1:B$" &amp; Prams!$B$9),2,)</f>
        <v>#N/A</v>
      </c>
      <c r="L292">
        <f t="shared" si="25"/>
        <v>41</v>
      </c>
      <c r="M292" t="e">
        <f ca="1">(B292-VLOOKUP(K292,INDIRECT("投手データ!B1:D"&amp;Prams!$B$1),3,FALSE)*2)</f>
        <v>#N/A</v>
      </c>
      <c r="N292" t="str">
        <f ca="1">VLOOKUP(F292,INDIRECT("球種変換表!A$1:B$" &amp; Prams!$B$2),2,)</f>
        <v>ストレート</v>
      </c>
      <c r="O292">
        <f ca="1">VLOOKUP(N292,球種情報!A:B,2,FALSE)</f>
        <v>1</v>
      </c>
      <c r="P292" t="e">
        <f ca="1">VLOOKUP(K292,投手データ!B:AI,output!O292+6,FALSE)</f>
        <v>#N/A</v>
      </c>
      <c r="R292">
        <f t="shared" ca="1" si="26"/>
        <v>6.7114093959731542E-3</v>
      </c>
      <c r="S292">
        <f t="shared" si="27"/>
        <v>0.67465277777777777</v>
      </c>
      <c r="T292">
        <f>Prams!B$5/(S292-Prams!B$6)</f>
        <v>100.63110681069057</v>
      </c>
      <c r="U292" t="e">
        <f t="shared" ca="1" si="28"/>
        <v>#N/A</v>
      </c>
      <c r="V292" t="e">
        <f ca="1">Prams!C$5/(U292-Prams!C$6)</f>
        <v>#N/A</v>
      </c>
      <c r="W292" t="e">
        <f t="shared" ca="1" si="29"/>
        <v>#N/A</v>
      </c>
      <c r="X292" t="e">
        <f t="shared" ca="1" si="30"/>
        <v>#N/A</v>
      </c>
      <c r="Y292" t="s">
        <v>3970</v>
      </c>
    </row>
    <row r="293" spans="1:25" x14ac:dyDescent="0.4">
      <c r="A293" s="1" t="s">
        <v>1885</v>
      </c>
      <c r="B293" s="1">
        <v>140</v>
      </c>
      <c r="C293">
        <v>638.5</v>
      </c>
      <c r="D293">
        <v>604.5</v>
      </c>
      <c r="E293">
        <v>10.512</v>
      </c>
      <c r="F293" t="s">
        <v>0</v>
      </c>
      <c r="G293" s="10" t="s">
        <v>1883</v>
      </c>
      <c r="H293">
        <v>99</v>
      </c>
      <c r="I293" t="s">
        <v>1884</v>
      </c>
      <c r="J293" t="e">
        <f ca="1">VLOOKUP(G293,INDIRECT("球速変換!A$1:B$" &amp; Prams!$B$8),2,)</f>
        <v>#N/A</v>
      </c>
      <c r="K293" t="e">
        <f ca="1">VLOOKUP(I293,INDIRECT("投手名変換!A$1:B$" &amp; Prams!$B$9),2,)</f>
        <v>#N/A</v>
      </c>
      <c r="L293">
        <f t="shared" si="25"/>
        <v>41</v>
      </c>
      <c r="M293" t="e">
        <f ca="1">(B293-VLOOKUP(K293,INDIRECT("投手データ!B1:D"&amp;Prams!$B$1),3,FALSE)*2)</f>
        <v>#N/A</v>
      </c>
      <c r="N293" t="str">
        <f ca="1">VLOOKUP(F293,INDIRECT("球種変換表!A$1:B$" &amp; Prams!$B$2),2,)</f>
        <v>ストレート</v>
      </c>
      <c r="O293">
        <f ca="1">VLOOKUP(N293,球種情報!A:B,2,FALSE)</f>
        <v>1</v>
      </c>
      <c r="P293" t="e">
        <f ca="1">VLOOKUP(K293,投手データ!B:AI,output!O293+6,FALSE)</f>
        <v>#N/A</v>
      </c>
      <c r="R293" t="e">
        <f t="shared" ca="1" si="26"/>
        <v>#N/A</v>
      </c>
      <c r="S293">
        <f t="shared" si="27"/>
        <v>0.6802083333333333</v>
      </c>
      <c r="T293">
        <f>Prams!B$5/(S293-Prams!B$6)</f>
        <v>99.729261046660127</v>
      </c>
      <c r="U293" t="e">
        <f t="shared" ca="1" si="28"/>
        <v>#N/A</v>
      </c>
      <c r="V293" t="e">
        <f ca="1">Prams!C$5/(U293-Prams!C$6)</f>
        <v>#N/A</v>
      </c>
      <c r="W293" t="e">
        <f t="shared" ca="1" si="29"/>
        <v>#N/A</v>
      </c>
      <c r="X293" t="e">
        <f t="shared" ca="1" si="30"/>
        <v>#N/A</v>
      </c>
      <c r="Y293" t="s">
        <v>3970</v>
      </c>
    </row>
    <row r="294" spans="1:25" x14ac:dyDescent="0.4">
      <c r="A294" s="1" t="s">
        <v>1886</v>
      </c>
      <c r="B294" s="1">
        <v>140</v>
      </c>
      <c r="C294">
        <v>642</v>
      </c>
      <c r="D294">
        <v>601</v>
      </c>
      <c r="E294">
        <v>10.04998</v>
      </c>
      <c r="F294" t="s">
        <v>0</v>
      </c>
      <c r="G294" s="10" t="s">
        <v>1495</v>
      </c>
      <c r="H294">
        <v>99</v>
      </c>
      <c r="I294" t="s">
        <v>591</v>
      </c>
      <c r="J294">
        <v>99</v>
      </c>
      <c r="K294" t="str">
        <f ca="1">VLOOKUP(I294,INDIRECT("投手名変換!A$1:B$" &amp; Prams!$B$9),2,)</f>
        <v>DD014</v>
      </c>
      <c r="L294">
        <f t="shared" si="25"/>
        <v>41</v>
      </c>
      <c r="M294">
        <f ca="1">(B294-VLOOKUP(K294,INDIRECT("投手データ!B1:D"&amp;Prams!$B$1),3,FALSE)*2)</f>
        <v>46</v>
      </c>
      <c r="N294" t="str">
        <f ca="1">VLOOKUP(F294,INDIRECT("球種変換表!A$1:B$" &amp; Prams!$B$2),2,)</f>
        <v>ストレート</v>
      </c>
      <c r="O294">
        <f ca="1">VLOOKUP(N294,球種情報!A:B,2,FALSE)</f>
        <v>1</v>
      </c>
      <c r="P294">
        <f ca="1">VLOOKUP(K294,投手データ!B:AI,output!O294+6,FALSE)</f>
        <v>1</v>
      </c>
      <c r="R294">
        <f t="shared" si="26"/>
        <v>1.0101010101010102E-2</v>
      </c>
      <c r="S294">
        <f t="shared" si="27"/>
        <v>0.68263888888888891</v>
      </c>
      <c r="T294">
        <f>Prams!B$5/(S294-Prams!B$6)</f>
        <v>99.339766650895811</v>
      </c>
      <c r="U294">
        <f t="shared" ca="1" si="28"/>
        <v>0.76597222222222228</v>
      </c>
      <c r="V294">
        <f ca="1">Prams!C$5/(U294-Prams!C$6)</f>
        <v>99.334446160300629</v>
      </c>
      <c r="W294">
        <f t="shared" ca="1" si="29"/>
        <v>1.0033782440434407</v>
      </c>
      <c r="X294" t="str">
        <f t="shared" ca="1" si="30"/>
        <v>〇</v>
      </c>
    </row>
    <row r="295" spans="1:25" x14ac:dyDescent="0.4">
      <c r="A295" s="1" t="s">
        <v>1888</v>
      </c>
      <c r="B295" s="1">
        <v>140</v>
      </c>
      <c r="C295">
        <v>639.5</v>
      </c>
      <c r="D295">
        <v>603.5</v>
      </c>
      <c r="E295">
        <v>10.512</v>
      </c>
      <c r="F295" t="s">
        <v>0</v>
      </c>
      <c r="G295" s="10" t="s">
        <v>1887</v>
      </c>
      <c r="H295">
        <v>99</v>
      </c>
      <c r="I295" t="s">
        <v>1879</v>
      </c>
      <c r="J295">
        <f ca="1">VLOOKUP(G295,INDIRECT("球速変換!A$1:B$" &amp; Prams!$B$8),2,)</f>
        <v>99</v>
      </c>
      <c r="K295" t="e">
        <f ca="1">VLOOKUP(I295,INDIRECT("投手名変換!A$1:B$" &amp; Prams!$B$9),2,)</f>
        <v>#N/A</v>
      </c>
      <c r="L295">
        <f t="shared" si="25"/>
        <v>41</v>
      </c>
      <c r="M295" t="e">
        <f ca="1">(B295-VLOOKUP(K295,INDIRECT("投手データ!B1:D"&amp;Prams!$B$1),3,FALSE)*2)</f>
        <v>#N/A</v>
      </c>
      <c r="N295" t="str">
        <f ca="1">VLOOKUP(F295,INDIRECT("球種変換表!A$1:B$" &amp; Prams!$B$2),2,)</f>
        <v>ストレート</v>
      </c>
      <c r="O295">
        <f ca="1">VLOOKUP(N295,球種情報!A:B,2,FALSE)</f>
        <v>1</v>
      </c>
      <c r="P295" t="e">
        <f ca="1">VLOOKUP(K295,投手データ!B:AI,output!O295+6,FALSE)</f>
        <v>#N/A</v>
      </c>
      <c r="R295">
        <f t="shared" ca="1" si="26"/>
        <v>1.0101010101010102E-2</v>
      </c>
      <c r="S295">
        <f t="shared" si="27"/>
        <v>0.68090277777777775</v>
      </c>
      <c r="T295">
        <f>Prams!B$5/(S295-Prams!B$6)</f>
        <v>99.617665620789836</v>
      </c>
      <c r="U295" t="e">
        <f t="shared" ca="1" si="28"/>
        <v>#N/A</v>
      </c>
      <c r="V295" t="e">
        <f ca="1">Prams!C$5/(U295-Prams!C$6)</f>
        <v>#N/A</v>
      </c>
      <c r="W295" t="e">
        <f t="shared" ca="1" si="29"/>
        <v>#N/A</v>
      </c>
      <c r="X295" t="e">
        <f t="shared" ca="1" si="30"/>
        <v>#N/A</v>
      </c>
      <c r="Y295" t="s">
        <v>3970</v>
      </c>
    </row>
    <row r="296" spans="1:25" x14ac:dyDescent="0.4">
      <c r="A296" s="1" t="s">
        <v>1891</v>
      </c>
      <c r="B296" s="1">
        <v>140</v>
      </c>
      <c r="C296">
        <v>640.5</v>
      </c>
      <c r="D296">
        <v>614.5</v>
      </c>
      <c r="E296">
        <v>10.512</v>
      </c>
      <c r="F296" t="s">
        <v>0</v>
      </c>
      <c r="G296" s="10" t="s">
        <v>1889</v>
      </c>
      <c r="H296">
        <v>99</v>
      </c>
      <c r="I296" t="s">
        <v>1890</v>
      </c>
      <c r="J296">
        <f ca="1">VLOOKUP(G296,INDIRECT("球速変換!A$1:B$" &amp; Prams!$B$8),2,)</f>
        <v>101</v>
      </c>
      <c r="K296" t="e">
        <f ca="1">VLOOKUP(I296,INDIRECT("投手名変換!A$1:B$" &amp; Prams!$B$9),2,)</f>
        <v>#N/A</v>
      </c>
      <c r="L296">
        <f t="shared" si="25"/>
        <v>41</v>
      </c>
      <c r="M296" t="e">
        <f ca="1">(B296-VLOOKUP(K296,INDIRECT("投手データ!B1:D"&amp;Prams!$B$1),3,FALSE)*2)</f>
        <v>#N/A</v>
      </c>
      <c r="N296" t="str">
        <f ca="1">VLOOKUP(F296,INDIRECT("球種変換表!A$1:B$" &amp; Prams!$B$2),2,)</f>
        <v>ストレート</v>
      </c>
      <c r="O296">
        <f ca="1">VLOOKUP(N296,球種情報!A:B,2,FALSE)</f>
        <v>1</v>
      </c>
      <c r="P296" t="e">
        <f ca="1">VLOOKUP(K296,投手データ!B:AI,output!O296+6,FALSE)</f>
        <v>#N/A</v>
      </c>
      <c r="R296">
        <f t="shared" ca="1" si="26"/>
        <v>9.9009900990099011E-3</v>
      </c>
      <c r="S296">
        <f t="shared" si="27"/>
        <v>0.67326388888888888</v>
      </c>
      <c r="T296">
        <f>Prams!B$5/(S296-Prams!B$6)</f>
        <v>100.85912256930126</v>
      </c>
      <c r="U296" t="e">
        <f t="shared" ca="1" si="28"/>
        <v>#N/A</v>
      </c>
      <c r="V296" t="e">
        <f ca="1">Prams!C$5/(U296-Prams!C$6)</f>
        <v>#N/A</v>
      </c>
      <c r="W296" t="e">
        <f t="shared" ca="1" si="29"/>
        <v>#N/A</v>
      </c>
      <c r="X296" t="e">
        <f t="shared" ca="1" si="30"/>
        <v>#N/A</v>
      </c>
      <c r="Y296" t="s">
        <v>3970</v>
      </c>
    </row>
    <row r="297" spans="1:25" x14ac:dyDescent="0.4">
      <c r="A297" s="1" t="s">
        <v>1894</v>
      </c>
      <c r="B297" s="1">
        <v>140</v>
      </c>
      <c r="C297">
        <v>639.5</v>
      </c>
      <c r="D297">
        <v>609.5</v>
      </c>
      <c r="E297">
        <v>10.512</v>
      </c>
      <c r="F297" t="s">
        <v>0</v>
      </c>
      <c r="G297" s="10" t="s">
        <v>1892</v>
      </c>
      <c r="H297">
        <v>99</v>
      </c>
      <c r="I297" t="s">
        <v>1893</v>
      </c>
      <c r="J297">
        <f ca="1">VLOOKUP(G297,INDIRECT("球速変換!A$1:B$" &amp; Prams!$B$8),2,)</f>
        <v>100</v>
      </c>
      <c r="K297" t="e">
        <f ca="1">VLOOKUP(I297,INDIRECT("投手名変換!A$1:B$" &amp; Prams!$B$9),2,)</f>
        <v>#N/A</v>
      </c>
      <c r="L297">
        <f t="shared" si="25"/>
        <v>41</v>
      </c>
      <c r="M297" t="e">
        <f ca="1">(B297-VLOOKUP(K297,INDIRECT("投手データ!B1:D"&amp;Prams!$B$1),3,FALSE)*2)</f>
        <v>#N/A</v>
      </c>
      <c r="N297" t="str">
        <f ca="1">VLOOKUP(F297,INDIRECT("球種変換表!A$1:B$" &amp; Prams!$B$2),2,)</f>
        <v>ストレート</v>
      </c>
      <c r="O297">
        <f ca="1">VLOOKUP(N297,球種情報!A:B,2,FALSE)</f>
        <v>1</v>
      </c>
      <c r="P297" t="e">
        <f ca="1">VLOOKUP(K297,投手データ!B:AI,output!O297+6,FALSE)</f>
        <v>#N/A</v>
      </c>
      <c r="R297">
        <f t="shared" ca="1" si="26"/>
        <v>0.01</v>
      </c>
      <c r="S297">
        <f t="shared" si="27"/>
        <v>0.67673611111111109</v>
      </c>
      <c r="T297">
        <f>Prams!B$5/(S297-Prams!B$6)</f>
        <v>100.29100970182546</v>
      </c>
      <c r="U297" t="e">
        <f t="shared" ca="1" si="28"/>
        <v>#N/A</v>
      </c>
      <c r="V297" t="e">
        <f ca="1">Prams!C$5/(U297-Prams!C$6)</f>
        <v>#N/A</v>
      </c>
      <c r="W297" t="e">
        <f t="shared" ca="1" si="29"/>
        <v>#N/A</v>
      </c>
      <c r="X297" t="e">
        <f t="shared" ca="1" si="30"/>
        <v>#N/A</v>
      </c>
      <c r="Y297" t="s">
        <v>3970</v>
      </c>
    </row>
    <row r="298" spans="1:25" x14ac:dyDescent="0.4">
      <c r="A298" s="1" t="s">
        <v>1896</v>
      </c>
      <c r="B298" s="1">
        <v>140</v>
      </c>
      <c r="C298">
        <v>634.47619999999995</v>
      </c>
      <c r="D298">
        <v>601</v>
      </c>
      <c r="E298">
        <v>10.523899999999999</v>
      </c>
      <c r="F298" t="s">
        <v>0</v>
      </c>
      <c r="G298" s="10" t="s">
        <v>404</v>
      </c>
      <c r="H298">
        <v>99</v>
      </c>
      <c r="I298" t="s">
        <v>1895</v>
      </c>
      <c r="J298">
        <f ca="1">VLOOKUP(G298,INDIRECT("球速変換!A$1:B$" &amp; Prams!$B$8),2,)</f>
        <v>139</v>
      </c>
      <c r="K298" t="e">
        <f ca="1">VLOOKUP(I298,INDIRECT("投手名変換!A$1:B$" &amp; Prams!$B$9),2,)</f>
        <v>#N/A</v>
      </c>
      <c r="L298">
        <f t="shared" ref="L298:L361" si="31">B298-H298</f>
        <v>41</v>
      </c>
      <c r="M298" t="e">
        <f ca="1">(B298-VLOOKUP(K298,INDIRECT("投手データ!B1:D"&amp;Prams!$B$1),3,FALSE)*2)</f>
        <v>#N/A</v>
      </c>
      <c r="N298" t="str">
        <f ca="1">VLOOKUP(F298,INDIRECT("球種変換表!A$1:B$" &amp; Prams!$B$2),2,)</f>
        <v>ストレート</v>
      </c>
      <c r="O298">
        <f ca="1">VLOOKUP(N298,球種情報!A:B,2,FALSE)</f>
        <v>1</v>
      </c>
      <c r="P298" t="e">
        <f ca="1">VLOOKUP(K298,投手データ!B:AI,output!O298+6,FALSE)</f>
        <v>#N/A</v>
      </c>
      <c r="R298">
        <f t="shared" ref="R298:R361" ca="1" si="32">1/J298</f>
        <v>7.1942446043165471E-3</v>
      </c>
      <c r="S298">
        <f t="shared" ref="S298:S361" si="33">(L298-(D298-600)/24)*2/120</f>
        <v>0.68263888888888891</v>
      </c>
      <c r="T298">
        <f>Prams!B$5/(S298-Prams!B$6)</f>
        <v>99.339766650895811</v>
      </c>
      <c r="U298" t="e">
        <f t="shared" ref="U298:U361" ca="1" si="34">(M298-(D298-600)/24)*2/120</f>
        <v>#N/A</v>
      </c>
      <c r="V298" t="e">
        <f ca="1">Prams!C$5/(U298-Prams!C$6)</f>
        <v>#N/A</v>
      </c>
      <c r="W298" t="e">
        <f t="shared" ref="W298:W361" ca="1" si="35">V298/J298</f>
        <v>#N/A</v>
      </c>
      <c r="X298" t="e">
        <f t="shared" ca="1" si="30"/>
        <v>#N/A</v>
      </c>
      <c r="Y298" t="s">
        <v>3970</v>
      </c>
    </row>
    <row r="299" spans="1:25" x14ac:dyDescent="0.4">
      <c r="A299" s="1" t="s">
        <v>1897</v>
      </c>
      <c r="B299" s="1">
        <v>140</v>
      </c>
      <c r="C299">
        <v>638.5</v>
      </c>
      <c r="D299">
        <v>612.5</v>
      </c>
      <c r="E299">
        <v>10.512</v>
      </c>
      <c r="F299" t="s">
        <v>0</v>
      </c>
      <c r="G299" s="10" t="s">
        <v>1889</v>
      </c>
      <c r="H299">
        <v>99</v>
      </c>
      <c r="I299" t="s">
        <v>590</v>
      </c>
      <c r="J299">
        <f ca="1">VLOOKUP(G299,INDIRECT("球速変換!A$1:B$" &amp; Prams!$B$8),2,)</f>
        <v>101</v>
      </c>
      <c r="K299" t="str">
        <f ca="1">VLOOKUP(I299,INDIRECT("投手名変換!A$1:B$" &amp; Prams!$B$9),2,)</f>
        <v>DD014</v>
      </c>
      <c r="L299">
        <f t="shared" si="31"/>
        <v>41</v>
      </c>
      <c r="M299">
        <f ca="1">(B299-VLOOKUP(K299,INDIRECT("投手データ!B1:D"&amp;Prams!$B$1),3,FALSE)*2)</f>
        <v>46</v>
      </c>
      <c r="N299" t="str">
        <f ca="1">VLOOKUP(F299,INDIRECT("球種変換表!A$1:B$" &amp; Prams!$B$2),2,)</f>
        <v>ストレート</v>
      </c>
      <c r="O299">
        <f ca="1">VLOOKUP(N299,球種情報!A:B,2,FALSE)</f>
        <v>1</v>
      </c>
      <c r="P299">
        <f ca="1">VLOOKUP(K299,投手データ!B:AI,output!O299+6,FALSE)</f>
        <v>1</v>
      </c>
      <c r="R299">
        <f t="shared" ca="1" si="32"/>
        <v>9.9009900990099011E-3</v>
      </c>
      <c r="S299">
        <f t="shared" si="33"/>
        <v>0.67465277777777777</v>
      </c>
      <c r="T299">
        <f>Prams!B$5/(S299-Prams!B$6)</f>
        <v>100.63110681069057</v>
      </c>
      <c r="U299">
        <f t="shared" ca="1" si="34"/>
        <v>0.75798611111111103</v>
      </c>
      <c r="V299">
        <f ca="1">Prams!C$5/(U299-Prams!C$6)</f>
        <v>100.62564710031242</v>
      </c>
      <c r="W299">
        <f t="shared" ca="1" si="35"/>
        <v>0.99629353564665768</v>
      </c>
      <c r="X299" t="str">
        <f t="shared" ca="1" si="30"/>
        <v>〇</v>
      </c>
    </row>
    <row r="300" spans="1:25" x14ac:dyDescent="0.4">
      <c r="A300" s="1" t="s">
        <v>1898</v>
      </c>
      <c r="B300" s="1">
        <v>132</v>
      </c>
      <c r="C300">
        <v>640</v>
      </c>
      <c r="D300">
        <v>611.5</v>
      </c>
      <c r="E300">
        <v>11.01146</v>
      </c>
      <c r="F300" t="s">
        <v>1504</v>
      </c>
      <c r="G300" s="10" t="s">
        <v>585</v>
      </c>
      <c r="H300">
        <v>97</v>
      </c>
      <c r="I300" t="s">
        <v>586</v>
      </c>
      <c r="J300">
        <f ca="1">VLOOKUP(G300,INDIRECT("球速変換!A$1:B$" &amp; Prams!$B$8),2,)</f>
        <v>139</v>
      </c>
      <c r="K300" t="str">
        <f ca="1">VLOOKUP(I300,INDIRECT("投手名変換!A$1:B$" &amp; Prams!$B$9),2,)</f>
        <v>DD014</v>
      </c>
      <c r="L300">
        <f t="shared" si="31"/>
        <v>35</v>
      </c>
      <c r="M300">
        <f ca="1">(B300-VLOOKUP(K300,INDIRECT("投手データ!B1:D"&amp;Prams!$B$1),3,FALSE)*2)</f>
        <v>38</v>
      </c>
      <c r="N300" t="str">
        <f ca="1">VLOOKUP(F300,INDIRECT("球種変換表!A$1:B$" &amp; Prams!$B$2),2,)</f>
        <v>全力ストレート</v>
      </c>
      <c r="O300">
        <f ca="1">VLOOKUP(N300,球種情報!A:B,2,FALSE)</f>
        <v>2</v>
      </c>
      <c r="P300">
        <f ca="1">VLOOKUP(K300,投手データ!B:AI,output!O300+6,FALSE)</f>
        <v>1</v>
      </c>
      <c r="R300">
        <f t="shared" ca="1" si="32"/>
        <v>7.1942446043165471E-3</v>
      </c>
      <c r="S300">
        <f t="shared" si="33"/>
        <v>0.57534722222222223</v>
      </c>
      <c r="T300">
        <f>Prams!B$5/(S300-Prams!B$6)</f>
        <v>120.03365387208294</v>
      </c>
      <c r="U300">
        <f t="shared" ca="1" si="34"/>
        <v>0.62534722222222228</v>
      </c>
      <c r="V300">
        <f ca="1">Prams!C$5/(U300-Prams!C$6)</f>
        <v>128.33078666197693</v>
      </c>
      <c r="W300">
        <f t="shared" ca="1" si="35"/>
        <v>0.9232430695106254</v>
      </c>
      <c r="X300" t="str">
        <f t="shared" ca="1" si="30"/>
        <v>×</v>
      </c>
      <c r="Y300" t="s">
        <v>1065</v>
      </c>
    </row>
    <row r="301" spans="1:25" x14ac:dyDescent="0.4">
      <c r="A301" s="1" t="s">
        <v>1900</v>
      </c>
      <c r="B301" s="1">
        <v>132</v>
      </c>
      <c r="C301">
        <v>639</v>
      </c>
      <c r="D301">
        <v>607</v>
      </c>
      <c r="E301">
        <v>11.0001</v>
      </c>
      <c r="F301" t="s">
        <v>1504</v>
      </c>
      <c r="G301" s="10" t="s">
        <v>1899</v>
      </c>
      <c r="H301">
        <v>98</v>
      </c>
      <c r="I301" t="s">
        <v>582</v>
      </c>
      <c r="J301">
        <f ca="1">VLOOKUP(G301,INDIRECT("球速変換!A$1:B$" &amp; Prams!$B$8),2,)</f>
        <v>102</v>
      </c>
      <c r="K301" t="str">
        <f ca="1">VLOOKUP(I301,INDIRECT("投手名変換!A$1:B$" &amp; Prams!$B$9),2,)</f>
        <v>DD014</v>
      </c>
      <c r="L301">
        <f t="shared" si="31"/>
        <v>34</v>
      </c>
      <c r="M301">
        <f ca="1">(B301-VLOOKUP(K301,INDIRECT("投手データ!B1:D"&amp;Prams!$B$1),3,FALSE)*2)</f>
        <v>38</v>
      </c>
      <c r="N301" t="str">
        <f ca="1">VLOOKUP(F301,INDIRECT("球種変換表!A$1:B$" &amp; Prams!$B$2),2,)</f>
        <v>全力ストレート</v>
      </c>
      <c r="O301">
        <f ca="1">VLOOKUP(N301,球種情報!A:B,2,FALSE)</f>
        <v>2</v>
      </c>
      <c r="P301">
        <f ca="1">VLOOKUP(K301,投手データ!B:AI,output!O301+6,FALSE)</f>
        <v>1</v>
      </c>
      <c r="R301">
        <f t="shared" ca="1" si="32"/>
        <v>9.8039215686274508E-3</v>
      </c>
      <c r="S301">
        <f t="shared" si="33"/>
        <v>0.56180555555555556</v>
      </c>
      <c r="T301">
        <f>Prams!B$5/(S301-Prams!B$6)</f>
        <v>123.27480586234782</v>
      </c>
      <c r="U301">
        <f t="shared" ca="1" si="34"/>
        <v>0.62847222222222221</v>
      </c>
      <c r="V301">
        <f ca="1">Prams!C$5/(U301-Prams!C$6)</f>
        <v>127.50369513159252</v>
      </c>
      <c r="W301">
        <f t="shared" ca="1" si="35"/>
        <v>1.2500362267803189</v>
      </c>
      <c r="X301" t="str">
        <f t="shared" ca="1" si="30"/>
        <v>×</v>
      </c>
    </row>
    <row r="302" spans="1:25" x14ac:dyDescent="0.4">
      <c r="A302" s="1" t="s">
        <v>1901</v>
      </c>
      <c r="B302" s="1">
        <v>133</v>
      </c>
      <c r="C302">
        <v>640.5</v>
      </c>
      <c r="D302">
        <v>611.5</v>
      </c>
      <c r="E302">
        <v>10.512</v>
      </c>
      <c r="F302" t="s">
        <v>1504</v>
      </c>
      <c r="G302" s="10" t="s">
        <v>562</v>
      </c>
      <c r="H302">
        <v>98</v>
      </c>
      <c r="I302" t="s">
        <v>583</v>
      </c>
      <c r="J302">
        <f ca="1">VLOOKUP(G302,INDIRECT("球速変換!A$1:B$" &amp; Prams!$B$8),2,)</f>
        <v>98</v>
      </c>
      <c r="K302" t="str">
        <f ca="1">VLOOKUP(I302,INDIRECT("投手名変換!A$1:B$" &amp; Prams!$B$9),2,)</f>
        <v>DD014</v>
      </c>
      <c r="L302">
        <f t="shared" si="31"/>
        <v>35</v>
      </c>
      <c r="M302">
        <f ca="1">(B302-VLOOKUP(K302,INDIRECT("投手データ!B1:D"&amp;Prams!$B$1),3,FALSE)*2)</f>
        <v>39</v>
      </c>
      <c r="N302" t="str">
        <f ca="1">VLOOKUP(F302,INDIRECT("球種変換表!A$1:B$" &amp; Prams!$B$2),2,)</f>
        <v>全力ストレート</v>
      </c>
      <c r="O302">
        <f ca="1">VLOOKUP(N302,球種情報!A:B,2,FALSE)</f>
        <v>2</v>
      </c>
      <c r="P302">
        <f ca="1">VLOOKUP(K302,投手データ!B:AI,output!O302+6,FALSE)</f>
        <v>1</v>
      </c>
      <c r="R302">
        <f t="shared" ca="1" si="32"/>
        <v>1.020408163265306E-2</v>
      </c>
      <c r="S302">
        <f t="shared" si="33"/>
        <v>0.57534722222222223</v>
      </c>
      <c r="T302">
        <f>Prams!B$5/(S302-Prams!B$6)</f>
        <v>120.03365387208294</v>
      </c>
      <c r="U302">
        <f t="shared" ca="1" si="34"/>
        <v>0.64201388888888888</v>
      </c>
      <c r="V302">
        <f ca="1">Prams!C$5/(U302-Prams!C$6)</f>
        <v>124.03948079741848</v>
      </c>
      <c r="W302">
        <f t="shared" ca="1" si="35"/>
        <v>1.2657089877287599</v>
      </c>
      <c r="X302" t="str">
        <f t="shared" ca="1" si="30"/>
        <v>×</v>
      </c>
    </row>
    <row r="303" spans="1:25" x14ac:dyDescent="0.4">
      <c r="A303" s="1" t="s">
        <v>1903</v>
      </c>
      <c r="B303" s="1">
        <v>133</v>
      </c>
      <c r="C303">
        <v>641.92498999999998</v>
      </c>
      <c r="D303">
        <v>617</v>
      </c>
      <c r="E303">
        <v>10.12462</v>
      </c>
      <c r="F303" t="s">
        <v>1504</v>
      </c>
      <c r="G303" s="10" t="s">
        <v>1024</v>
      </c>
      <c r="H303">
        <v>98</v>
      </c>
      <c r="I303" t="s">
        <v>1902</v>
      </c>
      <c r="J303">
        <f ca="1">VLOOKUP(G303,INDIRECT("球速変換!A$1:B$" &amp; Prams!$B$8),2,)</f>
        <v>100</v>
      </c>
      <c r="K303" t="e">
        <f ca="1">VLOOKUP(I303,INDIRECT("投手名変換!A$1:B$" &amp; Prams!$B$9),2,)</f>
        <v>#N/A</v>
      </c>
      <c r="L303">
        <f t="shared" si="31"/>
        <v>35</v>
      </c>
      <c r="M303" t="e">
        <f ca="1">(B303-VLOOKUP(K303,INDIRECT("投手データ!B1:D"&amp;Prams!$B$1),3,FALSE)*2)</f>
        <v>#N/A</v>
      </c>
      <c r="N303" t="str">
        <f ca="1">VLOOKUP(F303,INDIRECT("球種変換表!A$1:B$" &amp; Prams!$B$2),2,)</f>
        <v>全力ストレート</v>
      </c>
      <c r="O303">
        <f ca="1">VLOOKUP(N303,球種情報!A:B,2,FALSE)</f>
        <v>2</v>
      </c>
      <c r="P303" t="e">
        <f ca="1">VLOOKUP(K303,投手データ!B:AI,output!O303+6,FALSE)</f>
        <v>#N/A</v>
      </c>
      <c r="R303">
        <f t="shared" ca="1" si="32"/>
        <v>0.01</v>
      </c>
      <c r="S303">
        <f t="shared" si="33"/>
        <v>0.57152777777777775</v>
      </c>
      <c r="T303">
        <f>Prams!B$5/(S303-Prams!B$6)</f>
        <v>120.9304397909173</v>
      </c>
      <c r="U303" t="e">
        <f t="shared" ca="1" si="34"/>
        <v>#N/A</v>
      </c>
      <c r="V303" t="e">
        <f ca="1">Prams!C$5/(U303-Prams!C$6)</f>
        <v>#N/A</v>
      </c>
      <c r="W303" t="e">
        <f t="shared" ca="1" si="35"/>
        <v>#N/A</v>
      </c>
      <c r="X303" t="e">
        <f t="shared" ca="1" si="30"/>
        <v>#N/A</v>
      </c>
    </row>
    <row r="304" spans="1:25" x14ac:dyDescent="0.4">
      <c r="A304" s="1" t="s">
        <v>1904</v>
      </c>
      <c r="B304" s="1">
        <v>133</v>
      </c>
      <c r="C304">
        <v>641.5</v>
      </c>
      <c r="D304">
        <v>617.5</v>
      </c>
      <c r="E304">
        <v>10.512</v>
      </c>
      <c r="F304" t="s">
        <v>1025</v>
      </c>
      <c r="G304" s="10" t="s">
        <v>459</v>
      </c>
      <c r="H304">
        <v>98</v>
      </c>
      <c r="I304" t="s">
        <v>1890</v>
      </c>
      <c r="J304">
        <f ca="1">VLOOKUP(G304,INDIRECT("球速変換!A$1:B$" &amp; Prams!$B$8),2,)</f>
        <v>149</v>
      </c>
      <c r="K304" t="e">
        <f ca="1">VLOOKUP(I304,INDIRECT("投手名変換!A$1:B$" &amp; Prams!$B$9),2,)</f>
        <v>#N/A</v>
      </c>
      <c r="L304">
        <f t="shared" si="31"/>
        <v>35</v>
      </c>
      <c r="M304" t="e">
        <f ca="1">(B304-VLOOKUP(K304,INDIRECT("投手データ!B1:D"&amp;Prams!$B$1),3,FALSE)*2)</f>
        <v>#N/A</v>
      </c>
      <c r="N304" t="str">
        <f ca="1">VLOOKUP(F304,INDIRECT("球種変換表!A$1:B$" &amp; Prams!$B$2),2,)</f>
        <v>全力ストレート</v>
      </c>
      <c r="O304">
        <f ca="1">VLOOKUP(N304,球種情報!A:B,2,FALSE)</f>
        <v>2</v>
      </c>
      <c r="P304" t="e">
        <f ca="1">VLOOKUP(K304,投手データ!B:AI,output!O304+6,FALSE)</f>
        <v>#N/A</v>
      </c>
      <c r="R304">
        <f t="shared" ca="1" si="32"/>
        <v>6.7114093959731542E-3</v>
      </c>
      <c r="S304">
        <f t="shared" si="33"/>
        <v>0.57118055555555558</v>
      </c>
      <c r="T304">
        <f>Prams!B$5/(S304-Prams!B$6)</f>
        <v>121.01263069754292</v>
      </c>
      <c r="U304" t="e">
        <f t="shared" ca="1" si="34"/>
        <v>#N/A</v>
      </c>
      <c r="V304" t="e">
        <f ca="1">Prams!C$5/(U304-Prams!C$6)</f>
        <v>#N/A</v>
      </c>
      <c r="W304" t="e">
        <f t="shared" ca="1" si="35"/>
        <v>#N/A</v>
      </c>
      <c r="X304" t="e">
        <f t="shared" ca="1" si="30"/>
        <v>#N/A</v>
      </c>
    </row>
    <row r="305" spans="1:25" x14ac:dyDescent="0.4">
      <c r="A305" s="1" t="s">
        <v>1905</v>
      </c>
      <c r="B305" s="1">
        <v>132</v>
      </c>
      <c r="C305">
        <v>639.5</v>
      </c>
      <c r="D305">
        <v>607</v>
      </c>
      <c r="E305">
        <v>10.5001</v>
      </c>
      <c r="F305" t="s">
        <v>1504</v>
      </c>
      <c r="G305" s="10" t="s">
        <v>1899</v>
      </c>
      <c r="H305">
        <v>98</v>
      </c>
      <c r="I305" t="s">
        <v>582</v>
      </c>
      <c r="J305">
        <f ca="1">VLOOKUP(G305,INDIRECT("球速変換!A$1:B$" &amp; Prams!$B$8),2,)</f>
        <v>102</v>
      </c>
      <c r="K305" t="str">
        <f ca="1">VLOOKUP(I305,INDIRECT("投手名変換!A$1:B$" &amp; Prams!$B$9),2,)</f>
        <v>DD014</v>
      </c>
      <c r="L305">
        <f t="shared" si="31"/>
        <v>34</v>
      </c>
      <c r="M305">
        <f ca="1">(B305-VLOOKUP(K305,INDIRECT("投手データ!B1:D"&amp;Prams!$B$1),3,FALSE)*2)</f>
        <v>38</v>
      </c>
      <c r="N305" t="str">
        <f ca="1">VLOOKUP(F305,INDIRECT("球種変換表!A$1:B$" &amp; Prams!$B$2),2,)</f>
        <v>全力ストレート</v>
      </c>
      <c r="O305">
        <f ca="1">VLOOKUP(N305,球種情報!A:B,2,FALSE)</f>
        <v>2</v>
      </c>
      <c r="P305">
        <f ca="1">VLOOKUP(K305,投手データ!B:AI,output!O305+6,FALSE)</f>
        <v>1</v>
      </c>
      <c r="R305">
        <f t="shared" ca="1" si="32"/>
        <v>9.8039215686274508E-3</v>
      </c>
      <c r="S305">
        <f t="shared" si="33"/>
        <v>0.56180555555555556</v>
      </c>
      <c r="T305">
        <f>Prams!B$5/(S305-Prams!B$6)</f>
        <v>123.27480586234782</v>
      </c>
      <c r="U305">
        <f t="shared" ca="1" si="34"/>
        <v>0.62847222222222221</v>
      </c>
      <c r="V305">
        <f ca="1">Prams!C$5/(U305-Prams!C$6)</f>
        <v>127.50369513159252</v>
      </c>
      <c r="W305">
        <f t="shared" ca="1" si="35"/>
        <v>1.2500362267803189</v>
      </c>
      <c r="X305" t="str">
        <f t="shared" ca="1" si="30"/>
        <v>×</v>
      </c>
    </row>
    <row r="306" spans="1:25" x14ac:dyDescent="0.4">
      <c r="A306" s="1" t="s">
        <v>1906</v>
      </c>
      <c r="B306" s="1">
        <v>133</v>
      </c>
      <c r="C306">
        <v>640.5</v>
      </c>
      <c r="D306">
        <v>610.5</v>
      </c>
      <c r="E306">
        <v>10.512</v>
      </c>
      <c r="F306" t="s">
        <v>1504</v>
      </c>
      <c r="G306" s="10" t="s">
        <v>1495</v>
      </c>
      <c r="H306">
        <v>98</v>
      </c>
      <c r="I306" t="s">
        <v>591</v>
      </c>
      <c r="J306">
        <v>99</v>
      </c>
      <c r="K306" t="str">
        <f ca="1">VLOOKUP(I306,INDIRECT("投手名変換!A$1:B$" &amp; Prams!$B$9),2,)</f>
        <v>DD014</v>
      </c>
      <c r="L306">
        <f t="shared" si="31"/>
        <v>35</v>
      </c>
      <c r="M306">
        <f ca="1">(B306-VLOOKUP(K306,INDIRECT("投手データ!B1:D"&amp;Prams!$B$1),3,FALSE)*2)</f>
        <v>39</v>
      </c>
      <c r="N306" t="str">
        <f ca="1">VLOOKUP(F306,INDIRECT("球種変換表!A$1:B$" &amp; Prams!$B$2),2,)</f>
        <v>全力ストレート</v>
      </c>
      <c r="O306">
        <f ca="1">VLOOKUP(N306,球種情報!A:B,2,FALSE)</f>
        <v>2</v>
      </c>
      <c r="P306">
        <f ca="1">VLOOKUP(K306,投手データ!B:AI,output!O306+6,FALSE)</f>
        <v>1</v>
      </c>
      <c r="R306">
        <f t="shared" si="32"/>
        <v>1.0101010101010102E-2</v>
      </c>
      <c r="S306">
        <f t="shared" si="33"/>
        <v>0.57604166666666667</v>
      </c>
      <c r="T306">
        <f>Prams!B$5/(S306-Prams!B$6)</f>
        <v>119.87202895506472</v>
      </c>
      <c r="U306">
        <f t="shared" ca="1" si="34"/>
        <v>0.64270833333333333</v>
      </c>
      <c r="V306">
        <f ca="1">Prams!C$5/(U306-Prams!C$6)</f>
        <v>123.86689596446998</v>
      </c>
      <c r="W306">
        <f t="shared" ca="1" si="35"/>
        <v>1.2511807673178785</v>
      </c>
      <c r="X306" t="str">
        <f t="shared" ca="1" si="30"/>
        <v>×</v>
      </c>
    </row>
    <row r="307" spans="1:25" x14ac:dyDescent="0.4">
      <c r="A307" s="1" t="s">
        <v>1907</v>
      </c>
      <c r="B307" s="1">
        <v>133</v>
      </c>
      <c r="C307">
        <v>640.5</v>
      </c>
      <c r="D307">
        <v>610.5</v>
      </c>
      <c r="E307">
        <v>10.512</v>
      </c>
      <c r="F307" t="s">
        <v>1504</v>
      </c>
      <c r="G307" s="10" t="s">
        <v>1495</v>
      </c>
      <c r="H307">
        <v>98</v>
      </c>
      <c r="I307" t="s">
        <v>583</v>
      </c>
      <c r="J307">
        <v>99</v>
      </c>
      <c r="K307" t="str">
        <f ca="1">VLOOKUP(I307,INDIRECT("投手名変換!A$1:B$" &amp; Prams!$B$9),2,)</f>
        <v>DD014</v>
      </c>
      <c r="L307">
        <f t="shared" si="31"/>
        <v>35</v>
      </c>
      <c r="M307">
        <f ca="1">(B307-VLOOKUP(K307,INDIRECT("投手データ!B1:D"&amp;Prams!$B$1),3,FALSE)*2)</f>
        <v>39</v>
      </c>
      <c r="N307" t="str">
        <f ca="1">VLOOKUP(F307,INDIRECT("球種変換表!A$1:B$" &amp; Prams!$B$2),2,)</f>
        <v>全力ストレート</v>
      </c>
      <c r="O307">
        <f ca="1">VLOOKUP(N307,球種情報!A:B,2,FALSE)</f>
        <v>2</v>
      </c>
      <c r="P307">
        <f ca="1">VLOOKUP(K307,投手データ!B:AI,output!O307+6,FALSE)</f>
        <v>1</v>
      </c>
      <c r="R307">
        <f t="shared" si="32"/>
        <v>1.0101010101010102E-2</v>
      </c>
      <c r="S307">
        <f t="shared" si="33"/>
        <v>0.57604166666666667</v>
      </c>
      <c r="T307">
        <f>Prams!B$5/(S307-Prams!B$6)</f>
        <v>119.87202895506472</v>
      </c>
      <c r="U307">
        <f t="shared" ca="1" si="34"/>
        <v>0.64270833333333333</v>
      </c>
      <c r="V307">
        <f ca="1">Prams!C$5/(U307-Prams!C$6)</f>
        <v>123.86689596446998</v>
      </c>
      <c r="W307">
        <f t="shared" ca="1" si="35"/>
        <v>1.2511807673178785</v>
      </c>
      <c r="X307" t="str">
        <f t="shared" ca="1" si="30"/>
        <v>×</v>
      </c>
    </row>
    <row r="308" spans="1:25" x14ac:dyDescent="0.4">
      <c r="A308" s="1" t="s">
        <v>1909</v>
      </c>
      <c r="B308" s="1">
        <v>133</v>
      </c>
      <c r="C308">
        <v>641</v>
      </c>
      <c r="D308">
        <v>614</v>
      </c>
      <c r="E308">
        <v>10.04998</v>
      </c>
      <c r="F308" t="s">
        <v>1908</v>
      </c>
      <c r="G308" s="10" t="s">
        <v>1892</v>
      </c>
      <c r="H308">
        <v>98</v>
      </c>
      <c r="I308" t="s">
        <v>583</v>
      </c>
      <c r="J308">
        <f ca="1">VLOOKUP(G308,INDIRECT("球速変換!A$1:B$" &amp; Prams!$B$8),2,)</f>
        <v>100</v>
      </c>
      <c r="K308" t="str">
        <f ca="1">VLOOKUP(I308,INDIRECT("投手名変換!A$1:B$" &amp; Prams!$B$9),2,)</f>
        <v>DD014</v>
      </c>
      <c r="L308">
        <f t="shared" si="31"/>
        <v>35</v>
      </c>
      <c r="M308">
        <f ca="1">(B308-VLOOKUP(K308,INDIRECT("投手データ!B1:D"&amp;Prams!$B$1),3,FALSE)*2)</f>
        <v>39</v>
      </c>
      <c r="N308" t="str">
        <f ca="1">VLOOKUP(F308,INDIRECT("球種変換表!A$1:B$" &amp; Prams!$B$2),2,)</f>
        <v>全力ストレート</v>
      </c>
      <c r="O308">
        <f ca="1">VLOOKUP(N308,球種情報!A:B,2,FALSE)</f>
        <v>2</v>
      </c>
      <c r="P308">
        <f ca="1">VLOOKUP(K308,投手データ!B:AI,output!O308+6,FALSE)</f>
        <v>1</v>
      </c>
      <c r="R308">
        <f t="shared" ca="1" si="32"/>
        <v>0.01</v>
      </c>
      <c r="S308">
        <f t="shared" si="33"/>
        <v>0.57361111111111107</v>
      </c>
      <c r="T308">
        <f>Prams!B$5/(S308-Prams!B$6)</f>
        <v>120.43962942118708</v>
      </c>
      <c r="U308">
        <f t="shared" ca="1" si="34"/>
        <v>0.64027777777777772</v>
      </c>
      <c r="V308">
        <f ca="1">Prams!C$5/(U308-Prams!C$6)</f>
        <v>124.47305429408739</v>
      </c>
      <c r="W308">
        <f t="shared" ca="1" si="35"/>
        <v>1.2447305429408739</v>
      </c>
      <c r="X308" t="str">
        <f t="shared" ca="1" si="30"/>
        <v>×</v>
      </c>
    </row>
    <row r="309" spans="1:25" x14ac:dyDescent="0.4">
      <c r="A309" s="1" t="s">
        <v>1911</v>
      </c>
      <c r="B309" s="1">
        <v>133</v>
      </c>
      <c r="C309">
        <v>640.5</v>
      </c>
      <c r="D309">
        <v>611.5</v>
      </c>
      <c r="E309">
        <v>10.512</v>
      </c>
      <c r="F309" t="s">
        <v>1504</v>
      </c>
      <c r="G309" s="10" t="s">
        <v>595</v>
      </c>
      <c r="H309">
        <v>98</v>
      </c>
      <c r="I309" t="s">
        <v>1910</v>
      </c>
      <c r="J309">
        <f ca="1">VLOOKUP(G309,INDIRECT("球速変換!A$1:B$" &amp; Prams!$B$8),2,)</f>
        <v>99</v>
      </c>
      <c r="K309" t="e">
        <f ca="1">VLOOKUP(I309,INDIRECT("投手名変換!A$1:B$" &amp; Prams!$B$9),2,)</f>
        <v>#N/A</v>
      </c>
      <c r="L309">
        <f t="shared" si="31"/>
        <v>35</v>
      </c>
      <c r="M309" t="e">
        <f ca="1">(B309-VLOOKUP(K309,INDIRECT("投手データ!B1:D"&amp;Prams!$B$1),3,FALSE)*2)</f>
        <v>#N/A</v>
      </c>
      <c r="N309" t="str">
        <f ca="1">VLOOKUP(F309,INDIRECT("球種変換表!A$1:B$" &amp; Prams!$B$2),2,)</f>
        <v>全力ストレート</v>
      </c>
      <c r="O309">
        <f ca="1">VLOOKUP(N309,球種情報!A:B,2,FALSE)</f>
        <v>2</v>
      </c>
      <c r="P309" t="e">
        <f ca="1">VLOOKUP(K309,投手データ!B:AI,output!O309+6,FALSE)</f>
        <v>#N/A</v>
      </c>
      <c r="R309">
        <f t="shared" ca="1" si="32"/>
        <v>1.0101010101010102E-2</v>
      </c>
      <c r="S309">
        <f t="shared" si="33"/>
        <v>0.57534722222222223</v>
      </c>
      <c r="T309">
        <f>Prams!B$5/(S309-Prams!B$6)</f>
        <v>120.03365387208294</v>
      </c>
      <c r="U309" t="e">
        <f t="shared" ca="1" si="34"/>
        <v>#N/A</v>
      </c>
      <c r="V309" t="e">
        <f ca="1">Prams!C$5/(U309-Prams!C$6)</f>
        <v>#N/A</v>
      </c>
      <c r="W309" t="e">
        <f t="shared" ca="1" si="35"/>
        <v>#N/A</v>
      </c>
      <c r="X309" t="e">
        <f t="shared" ca="1" si="30"/>
        <v>#N/A</v>
      </c>
    </row>
    <row r="310" spans="1:25" x14ac:dyDescent="0.4">
      <c r="A310" s="1" t="s">
        <v>1914</v>
      </c>
      <c r="B310" s="1">
        <v>138</v>
      </c>
      <c r="C310">
        <v>639</v>
      </c>
      <c r="D310">
        <v>603</v>
      </c>
      <c r="E310">
        <v>10.04998</v>
      </c>
      <c r="F310" t="s">
        <v>1649</v>
      </c>
      <c r="G310" s="10" t="s">
        <v>1912</v>
      </c>
      <c r="H310">
        <v>99</v>
      </c>
      <c r="I310" t="s">
        <v>1913</v>
      </c>
      <c r="J310">
        <f ca="1">VLOOKUP(G310,INDIRECT("球速変換!A$1:B$" &amp; Prams!$B$8),2,)</f>
        <v>105</v>
      </c>
      <c r="K310" t="e">
        <f ca="1">VLOOKUP(I310,INDIRECT("投手名変換!A$1:B$" &amp; Prams!$B$9),2,)</f>
        <v>#N/A</v>
      </c>
      <c r="L310">
        <f t="shared" si="31"/>
        <v>39</v>
      </c>
      <c r="M310" t="e">
        <f ca="1">(B310-VLOOKUP(K310,INDIRECT("投手データ!B1:D"&amp;Prams!$B$1),3,FALSE)*2)</f>
        <v>#N/A</v>
      </c>
      <c r="N310" t="str">
        <f ca="1">VLOOKUP(F310,INDIRECT("球種変換表!A$1:B$" &amp; Prams!$B$2),2,)</f>
        <v>ストレート</v>
      </c>
      <c r="O310">
        <f ca="1">VLOOKUP(N310,球種情報!A:B,2,FALSE)</f>
        <v>1</v>
      </c>
      <c r="P310" t="e">
        <f ca="1">VLOOKUP(K310,投手データ!B:AI,output!O310+6,FALSE)</f>
        <v>#N/A</v>
      </c>
      <c r="R310">
        <f t="shared" ca="1" si="32"/>
        <v>9.5238095238095247E-3</v>
      </c>
      <c r="S310">
        <f t="shared" si="33"/>
        <v>0.6479166666666667</v>
      </c>
      <c r="T310">
        <f>Prams!B$5/(S310-Prams!B$6)</f>
        <v>105.20974558243753</v>
      </c>
      <c r="U310" t="e">
        <f t="shared" ca="1" si="34"/>
        <v>#N/A</v>
      </c>
      <c r="V310" t="e">
        <f ca="1">Prams!C$5/(U310-Prams!C$6)</f>
        <v>#N/A</v>
      </c>
      <c r="W310" t="e">
        <f t="shared" ca="1" si="35"/>
        <v>#N/A</v>
      </c>
      <c r="X310" t="e">
        <f t="shared" ca="1" si="30"/>
        <v>#N/A</v>
      </c>
      <c r="Y310" t="s">
        <v>3970</v>
      </c>
    </row>
    <row r="311" spans="1:25" x14ac:dyDescent="0.4">
      <c r="A311" s="1" t="s">
        <v>1916</v>
      </c>
      <c r="B311" s="1">
        <v>138</v>
      </c>
      <c r="C311">
        <v>639</v>
      </c>
      <c r="D311">
        <v>606</v>
      </c>
      <c r="E311">
        <v>10.04998</v>
      </c>
      <c r="F311" t="s">
        <v>0</v>
      </c>
      <c r="G311" s="10" t="s">
        <v>1912</v>
      </c>
      <c r="H311">
        <v>99</v>
      </c>
      <c r="I311" t="s">
        <v>1915</v>
      </c>
      <c r="J311">
        <f ca="1">VLOOKUP(G311,INDIRECT("球速変換!A$1:B$" &amp; Prams!$B$8),2,)</f>
        <v>105</v>
      </c>
      <c r="K311" t="e">
        <f ca="1">VLOOKUP(I311,INDIRECT("投手名変換!A$1:B$" &amp; Prams!$B$9),2,)</f>
        <v>#N/A</v>
      </c>
      <c r="L311">
        <f t="shared" si="31"/>
        <v>39</v>
      </c>
      <c r="M311" t="e">
        <f ca="1">(B311-VLOOKUP(K311,INDIRECT("投手データ!B1:D"&amp;Prams!$B$1),3,FALSE)*2)</f>
        <v>#N/A</v>
      </c>
      <c r="N311" t="str">
        <f ca="1">VLOOKUP(F311,INDIRECT("球種変換表!A$1:B$" &amp; Prams!$B$2),2,)</f>
        <v>ストレート</v>
      </c>
      <c r="O311">
        <f ca="1">VLOOKUP(N311,球種情報!A:B,2,FALSE)</f>
        <v>1</v>
      </c>
      <c r="P311" t="e">
        <f ca="1">VLOOKUP(K311,投手データ!B:AI,output!O311+6,FALSE)</f>
        <v>#N/A</v>
      </c>
      <c r="R311">
        <f t="shared" ca="1" si="32"/>
        <v>9.5238095238095247E-3</v>
      </c>
      <c r="S311">
        <f t="shared" si="33"/>
        <v>0.64583333333333337</v>
      </c>
      <c r="T311">
        <f>Prams!B$5/(S311-Prams!B$6)</f>
        <v>105.58408288739611</v>
      </c>
      <c r="U311" t="e">
        <f t="shared" ca="1" si="34"/>
        <v>#N/A</v>
      </c>
      <c r="V311" t="e">
        <f ca="1">Prams!C$5/(U311-Prams!C$6)</f>
        <v>#N/A</v>
      </c>
      <c r="W311" t="e">
        <f t="shared" ca="1" si="35"/>
        <v>#N/A</v>
      </c>
      <c r="X311" t="e">
        <f t="shared" ca="1" si="30"/>
        <v>#N/A</v>
      </c>
      <c r="Y311" t="s">
        <v>3970</v>
      </c>
    </row>
    <row r="312" spans="1:25" x14ac:dyDescent="0.4">
      <c r="A312" s="1" t="s">
        <v>1918</v>
      </c>
      <c r="B312" s="1">
        <v>137</v>
      </c>
      <c r="C312">
        <v>634.5</v>
      </c>
      <c r="D312">
        <v>602</v>
      </c>
      <c r="E312">
        <v>10.547610000000001</v>
      </c>
      <c r="F312" t="s">
        <v>1649</v>
      </c>
      <c r="G312" s="10" t="s">
        <v>1917</v>
      </c>
      <c r="H312">
        <v>99</v>
      </c>
      <c r="I312" t="s">
        <v>609</v>
      </c>
      <c r="J312">
        <f ca="1">VLOOKUP(G312,INDIRECT("球速変換!A$1:B$" &amp; Prams!$B$8),2,)</f>
        <v>108</v>
      </c>
      <c r="K312" t="str">
        <f ca="1">VLOOKUP(I312,INDIRECT("投手名変換!A$1:B$" &amp; Prams!$B$9),2,)</f>
        <v>DD015</v>
      </c>
      <c r="L312">
        <f t="shared" si="31"/>
        <v>38</v>
      </c>
      <c r="M312">
        <f ca="1">(B312-VLOOKUP(K312,INDIRECT("投手データ!B1:D"&amp;Prams!$B$1),3,FALSE)*2)</f>
        <v>43</v>
      </c>
      <c r="N312" t="str">
        <f ca="1">VLOOKUP(F312,INDIRECT("球種変換表!A$1:B$" &amp; Prams!$B$2),2,)</f>
        <v>ストレート</v>
      </c>
      <c r="O312">
        <f ca="1">VLOOKUP(N312,球種情報!A:B,2,FALSE)</f>
        <v>1</v>
      </c>
      <c r="P312">
        <f ca="1">VLOOKUP(K312,投手データ!B:AI,output!O312+6,FALSE)</f>
        <v>1</v>
      </c>
      <c r="R312">
        <f t="shared" ca="1" si="32"/>
        <v>9.2592592592592587E-3</v>
      </c>
      <c r="S312">
        <f t="shared" si="33"/>
        <v>0.63194444444444442</v>
      </c>
      <c r="T312">
        <f>Prams!B$5/(S312-Prams!B$6)</f>
        <v>108.14939356243198</v>
      </c>
      <c r="U312">
        <f t="shared" ca="1" si="34"/>
        <v>0.71527777777777779</v>
      </c>
      <c r="V312">
        <f ca="1">Prams!C$5/(U312-Prams!C$6)</f>
        <v>108.1430875979087</v>
      </c>
      <c r="W312">
        <f t="shared" ca="1" si="35"/>
        <v>1.0013248851658214</v>
      </c>
      <c r="X312" t="str">
        <f t="shared" ca="1" si="30"/>
        <v>〇</v>
      </c>
    </row>
    <row r="313" spans="1:25" x14ac:dyDescent="0.4">
      <c r="A313" s="1" t="s">
        <v>1920</v>
      </c>
      <c r="B313" s="1">
        <v>138</v>
      </c>
      <c r="C313">
        <v>637</v>
      </c>
      <c r="D313">
        <v>615</v>
      </c>
      <c r="E313">
        <v>10.04998</v>
      </c>
      <c r="F313" t="s">
        <v>0</v>
      </c>
      <c r="G313" s="10" t="s">
        <v>1919</v>
      </c>
      <c r="H313">
        <v>99</v>
      </c>
      <c r="I313" t="s">
        <v>605</v>
      </c>
      <c r="J313">
        <f ca="1">VLOOKUP(G313,INDIRECT("球速変換!A$1:B$" &amp; Prams!$B$8),2,)</f>
        <v>107</v>
      </c>
      <c r="K313" t="str">
        <f ca="1">VLOOKUP(I313,INDIRECT("投手名変換!A$1:B$" &amp; Prams!$B$9),2,)</f>
        <v>DD015</v>
      </c>
      <c r="L313">
        <f t="shared" si="31"/>
        <v>39</v>
      </c>
      <c r="M313">
        <f ca="1">(B313-VLOOKUP(K313,INDIRECT("投手データ!B1:D"&amp;Prams!$B$1),3,FALSE)*2)</f>
        <v>44</v>
      </c>
      <c r="N313" t="str">
        <f ca="1">VLOOKUP(F313,INDIRECT("球種変換表!A$1:B$" &amp; Prams!$B$2),2,)</f>
        <v>ストレート</v>
      </c>
      <c r="O313">
        <f ca="1">VLOOKUP(N313,球種情報!A:B,2,FALSE)</f>
        <v>1</v>
      </c>
      <c r="P313">
        <f ca="1">VLOOKUP(K313,投手データ!B:AI,output!O313+6,FALSE)</f>
        <v>1</v>
      </c>
      <c r="R313">
        <f t="shared" ca="1" si="32"/>
        <v>9.3457943925233638E-3</v>
      </c>
      <c r="S313">
        <f t="shared" si="33"/>
        <v>0.63958333333333328</v>
      </c>
      <c r="T313">
        <f>Prams!B$5/(S313-Prams!B$6)</f>
        <v>106.72324999280721</v>
      </c>
      <c r="U313">
        <f t="shared" ca="1" si="34"/>
        <v>0.72291666666666665</v>
      </c>
      <c r="V313">
        <f ca="1">Prams!C$5/(U313-Prams!C$6)</f>
        <v>106.71710923789522</v>
      </c>
      <c r="W313">
        <f t="shared" ca="1" si="35"/>
        <v>0.99735616110182446</v>
      </c>
      <c r="X313" t="str">
        <f t="shared" ca="1" si="30"/>
        <v>〇</v>
      </c>
    </row>
    <row r="314" spans="1:25" x14ac:dyDescent="0.4">
      <c r="A314" s="1" t="s">
        <v>1921</v>
      </c>
      <c r="B314" s="1">
        <v>138</v>
      </c>
      <c r="C314">
        <v>641.5</v>
      </c>
      <c r="D314">
        <v>602</v>
      </c>
      <c r="E314">
        <v>9.5525900000000004</v>
      </c>
      <c r="F314" t="s">
        <v>0</v>
      </c>
      <c r="G314" s="10" t="s">
        <v>1912</v>
      </c>
      <c r="H314">
        <v>99</v>
      </c>
      <c r="I314" t="s">
        <v>619</v>
      </c>
      <c r="J314">
        <f ca="1">VLOOKUP(G314,INDIRECT("球速変換!A$1:B$" &amp; Prams!$B$8),2,)</f>
        <v>105</v>
      </c>
      <c r="K314" t="str">
        <f ca="1">VLOOKUP(I314,INDIRECT("投手名変換!A$1:B$" &amp; Prams!$B$9),2,)</f>
        <v>DD015</v>
      </c>
      <c r="L314">
        <f t="shared" si="31"/>
        <v>39</v>
      </c>
      <c r="M314">
        <f ca="1">(B314-VLOOKUP(K314,INDIRECT("投手データ!B1:D"&amp;Prams!$B$1),3,FALSE)*2)</f>
        <v>44</v>
      </c>
      <c r="N314" t="str">
        <f ca="1">VLOOKUP(F314,INDIRECT("球種変換表!A$1:B$" &amp; Prams!$B$2),2,)</f>
        <v>ストレート</v>
      </c>
      <c r="O314">
        <f ca="1">VLOOKUP(N314,球種情報!A:B,2,FALSE)</f>
        <v>1</v>
      </c>
      <c r="P314">
        <f ca="1">VLOOKUP(K314,投手データ!B:AI,output!O314+6,FALSE)</f>
        <v>1</v>
      </c>
      <c r="R314">
        <f t="shared" ca="1" si="32"/>
        <v>9.5238095238095247E-3</v>
      </c>
      <c r="S314">
        <f t="shared" si="33"/>
        <v>0.64861111111111103</v>
      </c>
      <c r="T314">
        <f>Prams!B$5/(S314-Prams!B$6)</f>
        <v>105.08555563949537</v>
      </c>
      <c r="U314">
        <f t="shared" ca="1" si="34"/>
        <v>0.7319444444444444</v>
      </c>
      <c r="V314">
        <f ca="1">Prams!C$5/(U314-Prams!C$6)</f>
        <v>105.07960189609264</v>
      </c>
      <c r="W314">
        <f t="shared" ca="1" si="35"/>
        <v>1.0007581132961203</v>
      </c>
      <c r="X314" t="str">
        <f t="shared" ca="1" si="30"/>
        <v>〇</v>
      </c>
    </row>
    <row r="315" spans="1:25" x14ac:dyDescent="0.4">
      <c r="A315" s="1" t="s">
        <v>1923</v>
      </c>
      <c r="B315" s="1">
        <v>138</v>
      </c>
      <c r="C315">
        <v>636.04547000000002</v>
      </c>
      <c r="D315">
        <v>602.5</v>
      </c>
      <c r="E315">
        <v>11.056850000000001</v>
      </c>
      <c r="F315" t="s">
        <v>0</v>
      </c>
      <c r="G315" s="10" t="s">
        <v>1912</v>
      </c>
      <c r="H315">
        <v>99</v>
      </c>
      <c r="I315" t="s">
        <v>1922</v>
      </c>
      <c r="J315">
        <f ca="1">VLOOKUP(G315,INDIRECT("球速変換!A$1:B$" &amp; Prams!$B$8),2,)</f>
        <v>105</v>
      </c>
      <c r="K315" t="e">
        <f ca="1">VLOOKUP(I315,INDIRECT("投手名変換!A$1:B$" &amp; Prams!$B$9),2,)</f>
        <v>#N/A</v>
      </c>
      <c r="L315">
        <f t="shared" si="31"/>
        <v>39</v>
      </c>
      <c r="M315" t="e">
        <f ca="1">(B315-VLOOKUP(K315,INDIRECT("投手データ!B1:D"&amp;Prams!$B$1),3,FALSE)*2)</f>
        <v>#N/A</v>
      </c>
      <c r="N315" t="str">
        <f ca="1">VLOOKUP(F315,INDIRECT("球種変換表!A$1:B$" &amp; Prams!$B$2),2,)</f>
        <v>ストレート</v>
      </c>
      <c r="O315">
        <f ca="1">VLOOKUP(N315,球種情報!A:B,2,FALSE)</f>
        <v>1</v>
      </c>
      <c r="P315" t="e">
        <f ca="1">VLOOKUP(K315,投手データ!B:AI,output!O315+6,FALSE)</f>
        <v>#N/A</v>
      </c>
      <c r="R315">
        <f t="shared" ca="1" si="32"/>
        <v>9.5238095238095247E-3</v>
      </c>
      <c r="S315">
        <f t="shared" si="33"/>
        <v>0.64826388888888897</v>
      </c>
      <c r="T315">
        <f>Prams!B$5/(S315-Prams!B$6)</f>
        <v>105.14761394076544</v>
      </c>
      <c r="U315" t="e">
        <f t="shared" ca="1" si="34"/>
        <v>#N/A</v>
      </c>
      <c r="V315" t="e">
        <f ca="1">Prams!C$5/(U315-Prams!C$6)</f>
        <v>#N/A</v>
      </c>
      <c r="W315" t="e">
        <f t="shared" ca="1" si="35"/>
        <v>#N/A</v>
      </c>
      <c r="X315" t="e">
        <f t="shared" ca="1" si="30"/>
        <v>#N/A</v>
      </c>
      <c r="Y315" t="s">
        <v>3970</v>
      </c>
    </row>
    <row r="316" spans="1:25" x14ac:dyDescent="0.4">
      <c r="A316" s="1" t="s">
        <v>1924</v>
      </c>
      <c r="B316" s="1">
        <v>137</v>
      </c>
      <c r="C316">
        <v>636</v>
      </c>
      <c r="D316">
        <v>602.5</v>
      </c>
      <c r="E316">
        <v>11.01146</v>
      </c>
      <c r="F316" t="s">
        <v>0</v>
      </c>
      <c r="G316" s="10" t="s">
        <v>618</v>
      </c>
      <c r="H316">
        <v>99</v>
      </c>
      <c r="I316" t="s">
        <v>601</v>
      </c>
      <c r="J316">
        <f ca="1">VLOOKUP(G316,INDIRECT("球速変換!A$1:B$" &amp; Prams!$B$8),2,)</f>
        <v>108</v>
      </c>
      <c r="K316" t="str">
        <f ca="1">VLOOKUP(I316,INDIRECT("投手名変換!A$1:B$" &amp; Prams!$B$9),2,)</f>
        <v>DD015</v>
      </c>
      <c r="L316">
        <f t="shared" si="31"/>
        <v>38</v>
      </c>
      <c r="M316">
        <f ca="1">(B316-VLOOKUP(K316,INDIRECT("投手データ!B1:D"&amp;Prams!$B$1),3,FALSE)*2)</f>
        <v>43</v>
      </c>
      <c r="N316" t="str">
        <f ca="1">VLOOKUP(F316,INDIRECT("球種変換表!A$1:B$" &amp; Prams!$B$2),2,)</f>
        <v>ストレート</v>
      </c>
      <c r="O316">
        <f ca="1">VLOOKUP(N316,球種情報!A:B,2,FALSE)</f>
        <v>1</v>
      </c>
      <c r="P316">
        <f ca="1">VLOOKUP(K316,投手データ!B:AI,output!O316+6,FALSE)</f>
        <v>1</v>
      </c>
      <c r="R316">
        <f t="shared" ca="1" si="32"/>
        <v>9.2592592592592587E-3</v>
      </c>
      <c r="S316">
        <f t="shared" si="33"/>
        <v>0.63159722222222225</v>
      </c>
      <c r="T316">
        <f>Prams!B$5/(S316-Prams!B$6)</f>
        <v>108.21512444874482</v>
      </c>
      <c r="U316">
        <f t="shared" ca="1" si="34"/>
        <v>0.71493055555555562</v>
      </c>
      <c r="V316">
        <f ca="1">Prams!C$5/(U316-Prams!C$6)</f>
        <v>108.20881081685538</v>
      </c>
      <c r="W316">
        <f t="shared" ca="1" si="35"/>
        <v>1.0019334334894017</v>
      </c>
      <c r="X316" t="str">
        <f t="shared" ca="1" si="30"/>
        <v>〇</v>
      </c>
    </row>
    <row r="317" spans="1:25" x14ac:dyDescent="0.4">
      <c r="A317" s="1" t="s">
        <v>1925</v>
      </c>
      <c r="B317" s="1">
        <v>138</v>
      </c>
      <c r="C317">
        <v>642.47619999999995</v>
      </c>
      <c r="D317">
        <v>602</v>
      </c>
      <c r="E317">
        <v>10.523899999999999</v>
      </c>
      <c r="F317" t="s">
        <v>0</v>
      </c>
      <c r="G317" s="10" t="s">
        <v>603</v>
      </c>
      <c r="H317">
        <v>99</v>
      </c>
      <c r="I317" t="s">
        <v>624</v>
      </c>
      <c r="J317">
        <f ca="1">VLOOKUP(G317,INDIRECT("球速変換!A$1:B$" &amp; Prams!$B$8),2,)</f>
        <v>105</v>
      </c>
      <c r="K317" t="str">
        <f ca="1">VLOOKUP(I317,INDIRECT("投手名変換!A$1:B$" &amp; Prams!$B$9),2,)</f>
        <v>DD015</v>
      </c>
      <c r="L317">
        <f t="shared" si="31"/>
        <v>39</v>
      </c>
      <c r="M317">
        <f ca="1">(B317-VLOOKUP(K317,INDIRECT("投手データ!B1:D"&amp;Prams!$B$1),3,FALSE)*2)</f>
        <v>44</v>
      </c>
      <c r="N317" t="str">
        <f ca="1">VLOOKUP(F317,INDIRECT("球種変換表!A$1:B$" &amp; Prams!$B$2),2,)</f>
        <v>ストレート</v>
      </c>
      <c r="O317">
        <f ca="1">VLOOKUP(N317,球種情報!A:B,2,FALSE)</f>
        <v>1</v>
      </c>
      <c r="P317">
        <f ca="1">VLOOKUP(K317,投手データ!B:AI,output!O317+6,FALSE)</f>
        <v>1</v>
      </c>
      <c r="R317">
        <f t="shared" ca="1" si="32"/>
        <v>9.5238095238095247E-3</v>
      </c>
      <c r="S317">
        <f t="shared" si="33"/>
        <v>0.64861111111111103</v>
      </c>
      <c r="T317">
        <f>Prams!B$5/(S317-Prams!B$6)</f>
        <v>105.08555563949537</v>
      </c>
      <c r="U317">
        <f t="shared" ca="1" si="34"/>
        <v>0.7319444444444444</v>
      </c>
      <c r="V317">
        <f ca="1">Prams!C$5/(U317-Prams!C$6)</f>
        <v>105.07960189609264</v>
      </c>
      <c r="W317">
        <f t="shared" ca="1" si="35"/>
        <v>1.0007581132961203</v>
      </c>
      <c r="X317" t="str">
        <f t="shared" ca="1" si="30"/>
        <v>〇</v>
      </c>
    </row>
    <row r="318" spans="1:25" x14ac:dyDescent="0.4">
      <c r="A318" s="1" t="s">
        <v>1927</v>
      </c>
      <c r="B318" s="1">
        <v>137</v>
      </c>
      <c r="C318">
        <v>636.52380000000005</v>
      </c>
      <c r="D318">
        <v>602</v>
      </c>
      <c r="E318">
        <v>10.52392</v>
      </c>
      <c r="F318" t="s">
        <v>0</v>
      </c>
      <c r="G318" s="10" t="s">
        <v>1917</v>
      </c>
      <c r="H318">
        <v>99</v>
      </c>
      <c r="I318" t="s">
        <v>1926</v>
      </c>
      <c r="J318">
        <f ca="1">VLOOKUP(G318,INDIRECT("球速変換!A$1:B$" &amp; Prams!$B$8),2,)</f>
        <v>108</v>
      </c>
      <c r="K318" t="e">
        <f ca="1">VLOOKUP(I318,INDIRECT("投手名変換!A$1:B$" &amp; Prams!$B$9),2,)</f>
        <v>#N/A</v>
      </c>
      <c r="L318">
        <f t="shared" si="31"/>
        <v>38</v>
      </c>
      <c r="M318" t="e">
        <f ca="1">(B318-VLOOKUP(K318,INDIRECT("投手データ!B1:D"&amp;Prams!$B$1),3,FALSE)*2)</f>
        <v>#N/A</v>
      </c>
      <c r="N318" t="str">
        <f ca="1">VLOOKUP(F318,INDIRECT("球種変換表!A$1:B$" &amp; Prams!$B$2),2,)</f>
        <v>ストレート</v>
      </c>
      <c r="O318">
        <f ca="1">VLOOKUP(N318,球種情報!A:B,2,FALSE)</f>
        <v>1</v>
      </c>
      <c r="P318" t="e">
        <f ca="1">VLOOKUP(K318,投手データ!B:AI,output!O318+6,FALSE)</f>
        <v>#N/A</v>
      </c>
      <c r="R318">
        <f t="shared" ca="1" si="32"/>
        <v>9.2592592592592587E-3</v>
      </c>
      <c r="S318">
        <f t="shared" si="33"/>
        <v>0.63194444444444442</v>
      </c>
      <c r="T318">
        <f>Prams!B$5/(S318-Prams!B$6)</f>
        <v>108.14939356243198</v>
      </c>
      <c r="U318" t="e">
        <f t="shared" ca="1" si="34"/>
        <v>#N/A</v>
      </c>
      <c r="V318" t="e">
        <f ca="1">Prams!C$5/(U318-Prams!C$6)</f>
        <v>#N/A</v>
      </c>
      <c r="W318" t="e">
        <f t="shared" ca="1" si="35"/>
        <v>#N/A</v>
      </c>
      <c r="X318" t="e">
        <f t="shared" ca="1" si="30"/>
        <v>#N/A</v>
      </c>
      <c r="Y318" t="s">
        <v>3970</v>
      </c>
    </row>
    <row r="319" spans="1:25" x14ac:dyDescent="0.4">
      <c r="A319" s="1" t="s">
        <v>1928</v>
      </c>
      <c r="B319" s="1">
        <v>137</v>
      </c>
      <c r="C319">
        <v>642.97729000000004</v>
      </c>
      <c r="D319">
        <v>602</v>
      </c>
      <c r="E319">
        <v>11.02281</v>
      </c>
      <c r="F319" t="s">
        <v>0</v>
      </c>
      <c r="G319" s="10" t="s">
        <v>1917</v>
      </c>
      <c r="H319">
        <v>99</v>
      </c>
      <c r="I319" t="s">
        <v>609</v>
      </c>
      <c r="J319">
        <f ca="1">VLOOKUP(G319,INDIRECT("球速変換!A$1:B$" &amp; Prams!$B$8),2,)</f>
        <v>108</v>
      </c>
      <c r="K319" t="str">
        <f ca="1">VLOOKUP(I319,INDIRECT("投手名変換!A$1:B$" &amp; Prams!$B$9),2,)</f>
        <v>DD015</v>
      </c>
      <c r="L319">
        <f t="shared" si="31"/>
        <v>38</v>
      </c>
      <c r="M319">
        <f ca="1">(B319-VLOOKUP(K319,INDIRECT("投手データ!B1:D"&amp;Prams!$B$1),3,FALSE)*2)</f>
        <v>43</v>
      </c>
      <c r="N319" t="str">
        <f ca="1">VLOOKUP(F319,INDIRECT("球種変換表!A$1:B$" &amp; Prams!$B$2),2,)</f>
        <v>ストレート</v>
      </c>
      <c r="O319">
        <f ca="1">VLOOKUP(N319,球種情報!A:B,2,FALSE)</f>
        <v>1</v>
      </c>
      <c r="P319">
        <f ca="1">VLOOKUP(K319,投手データ!B:AI,output!O319+6,FALSE)</f>
        <v>1</v>
      </c>
      <c r="R319">
        <f t="shared" ca="1" si="32"/>
        <v>9.2592592592592587E-3</v>
      </c>
      <c r="S319">
        <f t="shared" si="33"/>
        <v>0.63194444444444442</v>
      </c>
      <c r="T319">
        <f>Prams!B$5/(S319-Prams!B$6)</f>
        <v>108.14939356243198</v>
      </c>
      <c r="U319">
        <f t="shared" ca="1" si="34"/>
        <v>0.71527777777777779</v>
      </c>
      <c r="V319">
        <f ca="1">Prams!C$5/(U319-Prams!C$6)</f>
        <v>108.1430875979087</v>
      </c>
      <c r="W319">
        <f t="shared" ca="1" si="35"/>
        <v>1.0013248851658214</v>
      </c>
      <c r="X319" t="str">
        <f t="shared" ca="1" si="30"/>
        <v>〇</v>
      </c>
    </row>
    <row r="320" spans="1:25" x14ac:dyDescent="0.4">
      <c r="A320" s="1" t="s">
        <v>1931</v>
      </c>
      <c r="B320" s="1">
        <v>131</v>
      </c>
      <c r="C320">
        <v>639</v>
      </c>
      <c r="D320">
        <v>604</v>
      </c>
      <c r="E320">
        <v>10.04998</v>
      </c>
      <c r="F320" t="s">
        <v>1504</v>
      </c>
      <c r="G320" s="10" t="s">
        <v>1929</v>
      </c>
      <c r="H320">
        <v>98</v>
      </c>
      <c r="I320" t="s">
        <v>1930</v>
      </c>
      <c r="J320">
        <f ca="1">VLOOKUP(G320,INDIRECT("球速変換!A$1:B$" &amp; Prams!$B$8),2,)</f>
        <v>106</v>
      </c>
      <c r="K320" t="e">
        <f ca="1">VLOOKUP(I320,INDIRECT("投手名変換!A$1:B$" &amp; Prams!$B$9),2,)</f>
        <v>#N/A</v>
      </c>
      <c r="L320">
        <f t="shared" si="31"/>
        <v>33</v>
      </c>
      <c r="M320" t="e">
        <f ca="1">(B320-VLOOKUP(K320,INDIRECT("投手データ!B1:D"&amp;Prams!$B$1),3,FALSE)*2)</f>
        <v>#N/A</v>
      </c>
      <c r="N320" t="str">
        <f ca="1">VLOOKUP(F320,INDIRECT("球種変換表!A$1:B$" &amp; Prams!$B$2),2,)</f>
        <v>全力ストレート</v>
      </c>
      <c r="O320">
        <f ca="1">VLOOKUP(N320,球種情報!A:B,2,FALSE)</f>
        <v>2</v>
      </c>
      <c r="P320" t="e">
        <f ca="1">VLOOKUP(K320,投手データ!B:AI,output!O320+6,FALSE)</f>
        <v>#N/A</v>
      </c>
      <c r="R320">
        <f t="shared" ca="1" si="32"/>
        <v>9.433962264150943E-3</v>
      </c>
      <c r="S320">
        <f t="shared" si="33"/>
        <v>0.54722222222222228</v>
      </c>
      <c r="T320">
        <f>Prams!B$5/(S320-Prams!B$6)</f>
        <v>126.96688953289367</v>
      </c>
      <c r="U320" t="e">
        <f t="shared" ca="1" si="34"/>
        <v>#N/A</v>
      </c>
      <c r="V320" t="e">
        <f ca="1">Prams!C$5/(U320-Prams!C$6)</f>
        <v>#N/A</v>
      </c>
      <c r="W320" t="e">
        <f t="shared" ca="1" si="35"/>
        <v>#N/A</v>
      </c>
      <c r="X320" t="e">
        <f t="shared" ca="1" si="30"/>
        <v>#N/A</v>
      </c>
    </row>
    <row r="321" spans="1:24" x14ac:dyDescent="0.4">
      <c r="A321" s="1" t="s">
        <v>1933</v>
      </c>
      <c r="B321" s="1">
        <v>131</v>
      </c>
      <c r="C321">
        <v>640</v>
      </c>
      <c r="D321">
        <v>611.5</v>
      </c>
      <c r="E321">
        <v>11.01146</v>
      </c>
      <c r="F321" t="s">
        <v>1504</v>
      </c>
      <c r="G321" s="10" t="s">
        <v>1917</v>
      </c>
      <c r="H321">
        <v>98</v>
      </c>
      <c r="I321" t="s">
        <v>1932</v>
      </c>
      <c r="J321">
        <f ca="1">VLOOKUP(G321,INDIRECT("球速変換!A$1:B$" &amp; Prams!$B$8),2,)</f>
        <v>108</v>
      </c>
      <c r="K321" t="e">
        <f ca="1">VLOOKUP(I321,INDIRECT("投手名変換!A$1:B$" &amp; Prams!$B$9),2,)</f>
        <v>#N/A</v>
      </c>
      <c r="L321">
        <f t="shared" si="31"/>
        <v>33</v>
      </c>
      <c r="M321" t="e">
        <f ca="1">(B321-VLOOKUP(K321,INDIRECT("投手データ!B1:D"&amp;Prams!$B$1),3,FALSE)*2)</f>
        <v>#N/A</v>
      </c>
      <c r="N321" t="str">
        <f ca="1">VLOOKUP(F321,INDIRECT("球種変換表!A$1:B$" &amp; Prams!$B$2),2,)</f>
        <v>全力ストレート</v>
      </c>
      <c r="O321">
        <f ca="1">VLOOKUP(N321,球種情報!A:B,2,FALSE)</f>
        <v>2</v>
      </c>
      <c r="P321" t="e">
        <f ca="1">VLOOKUP(K321,投手データ!B:AI,output!O321+6,FALSE)</f>
        <v>#N/A</v>
      </c>
      <c r="R321">
        <f t="shared" ca="1" si="32"/>
        <v>9.2592592592592587E-3</v>
      </c>
      <c r="S321">
        <f t="shared" si="33"/>
        <v>0.54201388888888891</v>
      </c>
      <c r="T321">
        <f>Prams!B$5/(S321-Prams!B$6)</f>
        <v>128.33966681467214</v>
      </c>
      <c r="U321" t="e">
        <f t="shared" ca="1" si="34"/>
        <v>#N/A</v>
      </c>
      <c r="V321" t="e">
        <f ca="1">Prams!C$5/(U321-Prams!C$6)</f>
        <v>#N/A</v>
      </c>
      <c r="W321" t="e">
        <f t="shared" ca="1" si="35"/>
        <v>#N/A</v>
      </c>
      <c r="X321" t="e">
        <f t="shared" ca="1" si="30"/>
        <v>#N/A</v>
      </c>
    </row>
    <row r="322" spans="1:24" x14ac:dyDescent="0.4">
      <c r="A322" s="1" t="s">
        <v>1935</v>
      </c>
      <c r="B322" s="1">
        <v>131</v>
      </c>
      <c r="C322">
        <v>638.5</v>
      </c>
      <c r="D322">
        <v>603.5</v>
      </c>
      <c r="E322">
        <v>10.512</v>
      </c>
      <c r="F322" t="s">
        <v>1504</v>
      </c>
      <c r="G322" s="10" t="s">
        <v>1027</v>
      </c>
      <c r="H322">
        <v>98</v>
      </c>
      <c r="I322" t="s">
        <v>1934</v>
      </c>
      <c r="J322">
        <f ca="1">VLOOKUP(G322,INDIRECT("球速変換!A$1:B$" &amp; Prams!$B$8),2,)</f>
        <v>106</v>
      </c>
      <c r="K322" t="e">
        <f ca="1">VLOOKUP(I322,INDIRECT("投手名変換!A$1:B$" &amp; Prams!$B$9),2,)</f>
        <v>#N/A</v>
      </c>
      <c r="L322">
        <f t="shared" si="31"/>
        <v>33</v>
      </c>
      <c r="M322" t="e">
        <f ca="1">(B322-VLOOKUP(K322,INDIRECT("投手データ!B1:D"&amp;Prams!$B$1),3,FALSE)*2)</f>
        <v>#N/A</v>
      </c>
      <c r="N322" t="str">
        <f ca="1">VLOOKUP(F322,INDIRECT("球種変換表!A$1:B$" &amp; Prams!$B$2),2,)</f>
        <v>全力ストレート</v>
      </c>
      <c r="O322">
        <f ca="1">VLOOKUP(N322,球種情報!A:B,2,FALSE)</f>
        <v>2</v>
      </c>
      <c r="P322" t="e">
        <f ca="1">VLOOKUP(K322,投手データ!B:AI,output!O322+6,FALSE)</f>
        <v>#N/A</v>
      </c>
      <c r="R322">
        <f t="shared" ca="1" si="32"/>
        <v>9.433962264150943E-3</v>
      </c>
      <c r="S322">
        <f t="shared" si="33"/>
        <v>0.54756944444444444</v>
      </c>
      <c r="T322">
        <f>Prams!B$5/(S322-Prams!B$6)</f>
        <v>126.8764144866233</v>
      </c>
      <c r="U322" t="e">
        <f t="shared" ca="1" si="34"/>
        <v>#N/A</v>
      </c>
      <c r="V322" t="e">
        <f ca="1">Prams!C$5/(U322-Prams!C$6)</f>
        <v>#N/A</v>
      </c>
      <c r="W322" t="e">
        <f t="shared" ca="1" si="35"/>
        <v>#N/A</v>
      </c>
      <c r="X322" t="e">
        <f t="shared" ca="1" si="30"/>
        <v>#N/A</v>
      </c>
    </row>
    <row r="323" spans="1:24" x14ac:dyDescent="0.4">
      <c r="A323" s="1" t="s">
        <v>1936</v>
      </c>
      <c r="B323" s="1">
        <v>131</v>
      </c>
      <c r="C323">
        <v>640</v>
      </c>
      <c r="D323">
        <v>611.5</v>
      </c>
      <c r="E323">
        <v>11.01146</v>
      </c>
      <c r="F323" t="s">
        <v>1504</v>
      </c>
      <c r="G323" s="10" t="s">
        <v>1917</v>
      </c>
      <c r="H323">
        <v>98</v>
      </c>
      <c r="I323" t="s">
        <v>624</v>
      </c>
      <c r="J323">
        <f ca="1">VLOOKUP(G323,INDIRECT("球速変換!A$1:B$" &amp; Prams!$B$8),2,)</f>
        <v>108</v>
      </c>
      <c r="K323" t="str">
        <f ca="1">VLOOKUP(I323,INDIRECT("投手名変換!A$1:B$" &amp; Prams!$B$9),2,)</f>
        <v>DD015</v>
      </c>
      <c r="L323">
        <f t="shared" si="31"/>
        <v>33</v>
      </c>
      <c r="M323">
        <f ca="1">(B323-VLOOKUP(K323,INDIRECT("投手データ!B1:D"&amp;Prams!$B$1),3,FALSE)*2)</f>
        <v>37</v>
      </c>
      <c r="N323" t="str">
        <f ca="1">VLOOKUP(F323,INDIRECT("球種変換表!A$1:B$" &amp; Prams!$B$2),2,)</f>
        <v>全力ストレート</v>
      </c>
      <c r="O323">
        <f ca="1">VLOOKUP(N323,球種情報!A:B,2,FALSE)</f>
        <v>2</v>
      </c>
      <c r="P323">
        <f ca="1">VLOOKUP(K323,投手データ!B:AI,output!O323+6,FALSE)</f>
        <v>1</v>
      </c>
      <c r="R323">
        <f t="shared" ca="1" si="32"/>
        <v>9.2592592592592587E-3</v>
      </c>
      <c r="S323">
        <f t="shared" si="33"/>
        <v>0.54201388888888891</v>
      </c>
      <c r="T323">
        <f>Prams!B$5/(S323-Prams!B$6)</f>
        <v>128.33966681467214</v>
      </c>
      <c r="U323">
        <f t="shared" ca="1" si="34"/>
        <v>0.60868055555555556</v>
      </c>
      <c r="V323">
        <f ca="1">Prams!C$5/(U323-Prams!C$6)</f>
        <v>132.92965973636586</v>
      </c>
      <c r="W323">
        <f t="shared" ca="1" si="35"/>
        <v>1.2308301827441284</v>
      </c>
      <c r="X323" t="str">
        <f t="shared" ref="X323:X386" ca="1" si="36">IF(AND($V323&gt;$J323+X$1-2,$J323+X$1+2&gt;$V323),"〇","×")</f>
        <v>×</v>
      </c>
    </row>
    <row r="324" spans="1:24" x14ac:dyDescent="0.4">
      <c r="A324" s="1" t="s">
        <v>1938</v>
      </c>
      <c r="B324" s="1">
        <v>131</v>
      </c>
      <c r="C324">
        <v>639.5</v>
      </c>
      <c r="D324">
        <v>608.5</v>
      </c>
      <c r="E324">
        <v>10.512</v>
      </c>
      <c r="F324" t="s">
        <v>1504</v>
      </c>
      <c r="G324" s="10" t="s">
        <v>1937</v>
      </c>
      <c r="H324">
        <v>98</v>
      </c>
      <c r="I324" t="s">
        <v>607</v>
      </c>
      <c r="J324">
        <f ca="1">VLOOKUP(G324,INDIRECT("球速変換!A$1:B$" &amp; Prams!$B$8),2,)</f>
        <v>107</v>
      </c>
      <c r="K324" t="str">
        <f ca="1">VLOOKUP(I324,INDIRECT("投手名変換!A$1:B$" &amp; Prams!$B$9),2,)</f>
        <v>DD015</v>
      </c>
      <c r="L324">
        <f t="shared" si="31"/>
        <v>33</v>
      </c>
      <c r="M324">
        <f ca="1">(B324-VLOOKUP(K324,INDIRECT("投手データ!B1:D"&amp;Prams!$B$1),3,FALSE)*2)</f>
        <v>37</v>
      </c>
      <c r="N324" t="str">
        <f ca="1">VLOOKUP(F324,INDIRECT("球種変換表!A$1:B$" &amp; Prams!$B$2),2,)</f>
        <v>全力ストレート</v>
      </c>
      <c r="O324">
        <f ca="1">VLOOKUP(N324,球種情報!A:B,2,FALSE)</f>
        <v>2</v>
      </c>
      <c r="P324">
        <f ca="1">VLOOKUP(K324,投手データ!B:AI,output!O324+6,FALSE)</f>
        <v>1</v>
      </c>
      <c r="R324">
        <f t="shared" ca="1" si="32"/>
        <v>9.3457943925233638E-3</v>
      </c>
      <c r="S324">
        <f t="shared" si="33"/>
        <v>0.54409722222222223</v>
      </c>
      <c r="T324">
        <f>Prams!B$5/(S324-Prams!B$6)</f>
        <v>127.78700902007843</v>
      </c>
      <c r="U324">
        <f t="shared" ca="1" si="34"/>
        <v>0.61076388888888888</v>
      </c>
      <c r="V324">
        <f ca="1">Prams!C$5/(U324-Prams!C$6)</f>
        <v>132.33685537433331</v>
      </c>
      <c r="W324">
        <f t="shared" ca="1" si="35"/>
        <v>1.2367930408816197</v>
      </c>
      <c r="X324" t="str">
        <f t="shared" ca="1" si="36"/>
        <v>×</v>
      </c>
    </row>
    <row r="325" spans="1:24" x14ac:dyDescent="0.4">
      <c r="A325" s="1" t="s">
        <v>1940</v>
      </c>
      <c r="B325" s="1">
        <v>131</v>
      </c>
      <c r="C325">
        <v>640.5</v>
      </c>
      <c r="D325">
        <v>611.5</v>
      </c>
      <c r="E325">
        <v>10.512</v>
      </c>
      <c r="F325" t="s">
        <v>1504</v>
      </c>
      <c r="G325" s="10" t="s">
        <v>1917</v>
      </c>
      <c r="H325">
        <v>98</v>
      </c>
      <c r="I325" t="s">
        <v>1939</v>
      </c>
      <c r="J325">
        <f ca="1">VLOOKUP(G325,INDIRECT("球速変換!A$1:B$" &amp; Prams!$B$8),2,)</f>
        <v>108</v>
      </c>
      <c r="K325" t="e">
        <f ca="1">VLOOKUP(I325,INDIRECT("投手名変換!A$1:B$" &amp; Prams!$B$9),2,)</f>
        <v>#N/A</v>
      </c>
      <c r="L325">
        <f t="shared" si="31"/>
        <v>33</v>
      </c>
      <c r="M325" t="e">
        <f ca="1">(B325-VLOOKUP(K325,INDIRECT("投手データ!B1:D"&amp;Prams!$B$1),3,FALSE)*2)</f>
        <v>#N/A</v>
      </c>
      <c r="N325" t="str">
        <f ca="1">VLOOKUP(F325,INDIRECT("球種変換表!A$1:B$" &amp; Prams!$B$2),2,)</f>
        <v>全力ストレート</v>
      </c>
      <c r="O325">
        <f ca="1">VLOOKUP(N325,球種情報!A:B,2,FALSE)</f>
        <v>2</v>
      </c>
      <c r="P325" t="e">
        <f ca="1">VLOOKUP(K325,投手データ!B:AI,output!O325+6,FALSE)</f>
        <v>#N/A</v>
      </c>
      <c r="R325">
        <f t="shared" ca="1" si="32"/>
        <v>9.2592592592592587E-3</v>
      </c>
      <c r="S325">
        <f t="shared" si="33"/>
        <v>0.54201388888888891</v>
      </c>
      <c r="T325">
        <f>Prams!B$5/(S325-Prams!B$6)</f>
        <v>128.33966681467214</v>
      </c>
      <c r="U325" t="e">
        <f t="shared" ca="1" si="34"/>
        <v>#N/A</v>
      </c>
      <c r="V325" t="e">
        <f ca="1">Prams!C$5/(U325-Prams!C$6)</f>
        <v>#N/A</v>
      </c>
      <c r="W325" t="e">
        <f t="shared" ca="1" si="35"/>
        <v>#N/A</v>
      </c>
      <c r="X325" t="e">
        <f t="shared" ca="1" si="36"/>
        <v>#N/A</v>
      </c>
    </row>
    <row r="326" spans="1:24" x14ac:dyDescent="0.4">
      <c r="A326" s="1" t="s">
        <v>1943</v>
      </c>
      <c r="B326" s="1">
        <v>131</v>
      </c>
      <c r="C326">
        <v>639</v>
      </c>
      <c r="D326">
        <v>604</v>
      </c>
      <c r="E326">
        <v>10.04998</v>
      </c>
      <c r="F326" t="s">
        <v>1504</v>
      </c>
      <c r="G326" s="10" t="s">
        <v>1941</v>
      </c>
      <c r="H326">
        <v>98</v>
      </c>
      <c r="I326" t="s">
        <v>1942</v>
      </c>
      <c r="J326">
        <f ca="1">VLOOKUP(G326,INDIRECT("球速変換!A$1:B$" &amp; Prams!$B$8),2,)</f>
        <v>106</v>
      </c>
      <c r="K326" t="e">
        <f ca="1">VLOOKUP(I326,INDIRECT("投手名変換!A$1:B$" &amp; Prams!$B$9),2,)</f>
        <v>#N/A</v>
      </c>
      <c r="L326">
        <f t="shared" si="31"/>
        <v>33</v>
      </c>
      <c r="M326" t="e">
        <f ca="1">(B326-VLOOKUP(K326,INDIRECT("投手データ!B1:D"&amp;Prams!$B$1),3,FALSE)*2)</f>
        <v>#N/A</v>
      </c>
      <c r="N326" t="str">
        <f ca="1">VLOOKUP(F326,INDIRECT("球種変換表!A$1:B$" &amp; Prams!$B$2),2,)</f>
        <v>全力ストレート</v>
      </c>
      <c r="O326">
        <f ca="1">VLOOKUP(N326,球種情報!A:B,2,FALSE)</f>
        <v>2</v>
      </c>
      <c r="P326" t="e">
        <f ca="1">VLOOKUP(K326,投手データ!B:AI,output!O326+6,FALSE)</f>
        <v>#N/A</v>
      </c>
      <c r="R326">
        <f t="shared" ca="1" si="32"/>
        <v>9.433962264150943E-3</v>
      </c>
      <c r="S326">
        <f t="shared" si="33"/>
        <v>0.54722222222222228</v>
      </c>
      <c r="T326">
        <f>Prams!B$5/(S326-Prams!B$6)</f>
        <v>126.96688953289367</v>
      </c>
      <c r="U326" t="e">
        <f t="shared" ca="1" si="34"/>
        <v>#N/A</v>
      </c>
      <c r="V326" t="e">
        <f ca="1">Prams!C$5/(U326-Prams!C$6)</f>
        <v>#N/A</v>
      </c>
      <c r="W326" t="e">
        <f t="shared" ca="1" si="35"/>
        <v>#N/A</v>
      </c>
      <c r="X326" t="e">
        <f t="shared" ca="1" si="36"/>
        <v>#N/A</v>
      </c>
    </row>
    <row r="327" spans="1:24" x14ac:dyDescent="0.4">
      <c r="A327" s="1" t="s">
        <v>1945</v>
      </c>
      <c r="B327" s="1">
        <v>131</v>
      </c>
      <c r="C327">
        <v>640</v>
      </c>
      <c r="D327">
        <v>611.5</v>
      </c>
      <c r="E327">
        <v>11.01146</v>
      </c>
      <c r="F327" t="s">
        <v>1504</v>
      </c>
      <c r="G327" s="10" t="s">
        <v>618</v>
      </c>
      <c r="H327">
        <v>98</v>
      </c>
      <c r="I327" t="s">
        <v>1944</v>
      </c>
      <c r="J327">
        <f ca="1">VLOOKUP(G327,INDIRECT("球速変換!A$1:B$" &amp; Prams!$B$8),2,)</f>
        <v>108</v>
      </c>
      <c r="K327" t="e">
        <f ca="1">VLOOKUP(I327,INDIRECT("投手名変換!A$1:B$" &amp; Prams!$B$9),2,)</f>
        <v>#N/A</v>
      </c>
      <c r="L327">
        <f t="shared" si="31"/>
        <v>33</v>
      </c>
      <c r="M327" t="e">
        <f ca="1">(B327-VLOOKUP(K327,INDIRECT("投手データ!B1:D"&amp;Prams!$B$1),3,FALSE)*2)</f>
        <v>#N/A</v>
      </c>
      <c r="N327" t="str">
        <f ca="1">VLOOKUP(F327,INDIRECT("球種変換表!A$1:B$" &amp; Prams!$B$2),2,)</f>
        <v>全力ストレート</v>
      </c>
      <c r="O327">
        <f ca="1">VLOOKUP(N327,球種情報!A:B,2,FALSE)</f>
        <v>2</v>
      </c>
      <c r="P327" t="e">
        <f ca="1">VLOOKUP(K327,投手データ!B:AI,output!O327+6,FALSE)</f>
        <v>#N/A</v>
      </c>
      <c r="R327">
        <f t="shared" ca="1" si="32"/>
        <v>9.2592592592592587E-3</v>
      </c>
      <c r="S327">
        <f t="shared" si="33"/>
        <v>0.54201388888888891</v>
      </c>
      <c r="T327">
        <f>Prams!B$5/(S327-Prams!B$6)</f>
        <v>128.33966681467214</v>
      </c>
      <c r="U327" t="e">
        <f t="shared" ca="1" si="34"/>
        <v>#N/A</v>
      </c>
      <c r="V327" t="e">
        <f ca="1">Prams!C$5/(U327-Prams!C$6)</f>
        <v>#N/A</v>
      </c>
      <c r="W327" t="e">
        <f t="shared" ca="1" si="35"/>
        <v>#N/A</v>
      </c>
      <c r="X327" t="e">
        <f t="shared" ca="1" si="36"/>
        <v>#N/A</v>
      </c>
    </row>
    <row r="328" spans="1:24" x14ac:dyDescent="0.4">
      <c r="A328" s="1" t="s">
        <v>1946</v>
      </c>
      <c r="B328" s="1">
        <v>131</v>
      </c>
      <c r="C328">
        <v>639</v>
      </c>
      <c r="D328">
        <v>601.5</v>
      </c>
      <c r="E328">
        <v>10.012589999999999</v>
      </c>
      <c r="F328" t="s">
        <v>1504</v>
      </c>
      <c r="G328" s="10" t="s">
        <v>1912</v>
      </c>
      <c r="H328">
        <v>98</v>
      </c>
      <c r="I328" t="s">
        <v>609</v>
      </c>
      <c r="J328">
        <f ca="1">VLOOKUP(G328,INDIRECT("球速変換!A$1:B$" &amp; Prams!$B$8),2,)</f>
        <v>105</v>
      </c>
      <c r="K328" t="str">
        <f ca="1">VLOOKUP(I328,INDIRECT("投手名変換!A$1:B$" &amp; Prams!$B$9),2,)</f>
        <v>DD015</v>
      </c>
      <c r="L328">
        <f t="shared" si="31"/>
        <v>33</v>
      </c>
      <c r="M328">
        <f ca="1">(B328-VLOOKUP(K328,INDIRECT("投手データ!B1:D"&amp;Prams!$B$1),3,FALSE)*2)</f>
        <v>37</v>
      </c>
      <c r="N328" t="str">
        <f ca="1">VLOOKUP(F328,INDIRECT("球種変換表!A$1:B$" &amp; Prams!$B$2),2,)</f>
        <v>全力ストレート</v>
      </c>
      <c r="O328">
        <f ca="1">VLOOKUP(N328,球種情報!A:B,2,FALSE)</f>
        <v>2</v>
      </c>
      <c r="P328">
        <f ca="1">VLOOKUP(K328,投手データ!B:AI,output!O328+6,FALSE)</f>
        <v>1</v>
      </c>
      <c r="R328">
        <f t="shared" ca="1" si="32"/>
        <v>9.5238095238095247E-3</v>
      </c>
      <c r="S328">
        <f t="shared" si="33"/>
        <v>0.54895833333333333</v>
      </c>
      <c r="T328">
        <f>Prams!B$5/(S328-Prams!B$6)</f>
        <v>126.5158000648033</v>
      </c>
      <c r="U328">
        <f t="shared" ca="1" si="34"/>
        <v>0.61562499999999998</v>
      </c>
      <c r="V328">
        <f ca="1">Prams!C$5/(U328-Prams!C$6)</f>
        <v>130.97399502145015</v>
      </c>
      <c r="W328">
        <f t="shared" ca="1" si="35"/>
        <v>1.247371381156668</v>
      </c>
      <c r="X328" t="str">
        <f t="shared" ca="1" si="36"/>
        <v>×</v>
      </c>
    </row>
    <row r="329" spans="1:24" x14ac:dyDescent="0.4">
      <c r="A329" s="1" t="s">
        <v>1948</v>
      </c>
      <c r="B329" s="1">
        <v>131</v>
      </c>
      <c r="C329">
        <v>638.5</v>
      </c>
      <c r="D329">
        <v>602.5</v>
      </c>
      <c r="E329">
        <v>10.512</v>
      </c>
      <c r="F329" t="s">
        <v>385</v>
      </c>
      <c r="G329" s="10" t="s">
        <v>1912</v>
      </c>
      <c r="H329">
        <v>98</v>
      </c>
      <c r="I329" t="s">
        <v>1947</v>
      </c>
      <c r="J329">
        <f ca="1">VLOOKUP(G329,INDIRECT("球速変換!A$1:B$" &amp; Prams!$B$8),2,)</f>
        <v>105</v>
      </c>
      <c r="K329" t="e">
        <f ca="1">VLOOKUP(I329,INDIRECT("投手名変換!A$1:B$" &amp; Prams!$B$9),2,)</f>
        <v>#N/A</v>
      </c>
      <c r="L329">
        <f t="shared" si="31"/>
        <v>33</v>
      </c>
      <c r="M329" t="e">
        <f ca="1">(B329-VLOOKUP(K329,INDIRECT("投手データ!B1:D"&amp;Prams!$B$1),3,FALSE)*2)</f>
        <v>#N/A</v>
      </c>
      <c r="N329" t="str">
        <f ca="1">VLOOKUP(F329,INDIRECT("球種変換表!A$1:B$" &amp; Prams!$B$2),2,)</f>
        <v>全力ストレート</v>
      </c>
      <c r="O329">
        <f ca="1">VLOOKUP(N329,球種情報!A:B,2,FALSE)</f>
        <v>2</v>
      </c>
      <c r="P329" t="e">
        <f ca="1">VLOOKUP(K329,投手データ!B:AI,output!O329+6,FALSE)</f>
        <v>#N/A</v>
      </c>
      <c r="R329">
        <f t="shared" ca="1" si="32"/>
        <v>9.5238095238095247E-3</v>
      </c>
      <c r="S329">
        <f t="shared" si="33"/>
        <v>0.54826388888888888</v>
      </c>
      <c r="T329">
        <f>Prams!B$5/(S329-Prams!B$6)</f>
        <v>126.69585067201012</v>
      </c>
      <c r="U329" t="e">
        <f t="shared" ca="1" si="34"/>
        <v>#N/A</v>
      </c>
      <c r="V329" t="e">
        <f ca="1">Prams!C$5/(U329-Prams!C$6)</f>
        <v>#N/A</v>
      </c>
      <c r="W329" t="e">
        <f t="shared" ca="1" si="35"/>
        <v>#N/A</v>
      </c>
      <c r="X329" t="e">
        <f t="shared" ca="1" si="36"/>
        <v>#N/A</v>
      </c>
    </row>
    <row r="330" spans="1:24" x14ac:dyDescent="0.4">
      <c r="A330" s="1" t="s">
        <v>1950</v>
      </c>
      <c r="B330" s="1">
        <v>109</v>
      </c>
      <c r="C330">
        <v>643.5</v>
      </c>
      <c r="D330">
        <v>608.5</v>
      </c>
      <c r="E330">
        <v>11.510960000000001</v>
      </c>
      <c r="F330" t="s">
        <v>9</v>
      </c>
      <c r="G330" s="10" t="s">
        <v>1949</v>
      </c>
      <c r="H330">
        <v>65</v>
      </c>
      <c r="I330" t="s">
        <v>621</v>
      </c>
      <c r="J330">
        <f ca="1">VLOOKUP(G330,INDIRECT("球速変換!A$1:B$" &amp; Prams!$B$8),2,)</f>
        <v>139</v>
      </c>
      <c r="K330" t="str">
        <f ca="1">VLOOKUP(I330,INDIRECT("投手名変換!A$1:B$" &amp; Prams!$B$9),2,)</f>
        <v>DD015</v>
      </c>
      <c r="L330">
        <f t="shared" si="31"/>
        <v>44</v>
      </c>
      <c r="M330">
        <f ca="1">(B330-VLOOKUP(K330,INDIRECT("投手データ!B1:D"&amp;Prams!$B$1),3,FALSE)*2)</f>
        <v>15</v>
      </c>
      <c r="N330" t="str">
        <f ca="1">VLOOKUP(F330,INDIRECT("球種変換表!A$1:B$" &amp; Prams!$B$2),2,)</f>
        <v>スライダー</v>
      </c>
      <c r="O330">
        <f ca="1">VLOOKUP(N330,球種情報!A:B,2,FALSE)</f>
        <v>6</v>
      </c>
      <c r="P330">
        <f ca="1">VLOOKUP(K330,投手データ!B:AI,output!O330+6,FALSE)</f>
        <v>1</v>
      </c>
      <c r="R330">
        <f t="shared" ca="1" si="32"/>
        <v>7.1942446043165471E-3</v>
      </c>
      <c r="S330">
        <f t="shared" si="33"/>
        <v>0.72743055555555558</v>
      </c>
      <c r="T330">
        <f>Prams!B$5/(S330-Prams!B$6)</f>
        <v>92.670017113092143</v>
      </c>
      <c r="U330">
        <f t="shared" ca="1" si="34"/>
        <v>0.24409722222222224</v>
      </c>
      <c r="V330">
        <f ca="1">Prams!C$5/(U330-Prams!C$6)</f>
        <v>615.17123193012515</v>
      </c>
      <c r="W330">
        <f t="shared" ca="1" si="35"/>
        <v>4.4256923160440662</v>
      </c>
      <c r="X330" t="str">
        <f t="shared" ca="1" si="36"/>
        <v>×</v>
      </c>
    </row>
    <row r="331" spans="1:24" x14ac:dyDescent="0.4">
      <c r="A331" s="1" t="s">
        <v>1952</v>
      </c>
      <c r="B331" s="1">
        <v>145</v>
      </c>
      <c r="C331">
        <v>647</v>
      </c>
      <c r="D331">
        <v>602</v>
      </c>
      <c r="E331">
        <v>10.0001</v>
      </c>
      <c r="F331" t="s">
        <v>9</v>
      </c>
      <c r="G331" s="10" t="s">
        <v>574</v>
      </c>
      <c r="H331">
        <v>101</v>
      </c>
      <c r="I331" t="s">
        <v>1951</v>
      </c>
      <c r="J331">
        <f ca="1">VLOOKUP(G331,INDIRECT("球速変換!A$1:B$" &amp; Prams!$B$8),2,)</f>
        <v>95</v>
      </c>
      <c r="K331" t="e">
        <f ca="1">VLOOKUP(I331,INDIRECT("投手名変換!A$1:B$" &amp; Prams!$B$9),2,)</f>
        <v>#N/A</v>
      </c>
      <c r="L331">
        <f t="shared" si="31"/>
        <v>44</v>
      </c>
      <c r="M331" t="e">
        <f ca="1">(B331-VLOOKUP(K331,INDIRECT("投手データ!B1:D"&amp;Prams!$B$1),3,FALSE)*2)</f>
        <v>#N/A</v>
      </c>
      <c r="N331" t="str">
        <f ca="1">VLOOKUP(F331,INDIRECT("球種変換表!A$1:B$" &amp; Prams!$B$2),2,)</f>
        <v>スライダー</v>
      </c>
      <c r="O331">
        <f ca="1">VLOOKUP(N331,球種情報!A:B,2,FALSE)</f>
        <v>6</v>
      </c>
      <c r="P331" t="e">
        <f ca="1">VLOOKUP(K331,投手データ!B:AI,output!O331+6,FALSE)</f>
        <v>#N/A</v>
      </c>
      <c r="R331">
        <f t="shared" ca="1" si="32"/>
        <v>1.0526315789473684E-2</v>
      </c>
      <c r="S331">
        <f t="shared" si="33"/>
        <v>0.7319444444444444</v>
      </c>
      <c r="T331">
        <f>Prams!B$5/(S331-Prams!B$6)</f>
        <v>92.047214134462692</v>
      </c>
      <c r="U331" t="e">
        <f t="shared" ca="1" si="34"/>
        <v>#N/A</v>
      </c>
      <c r="V331" t="e">
        <f ca="1">Prams!C$5/(U331-Prams!C$6)</f>
        <v>#N/A</v>
      </c>
      <c r="W331" t="e">
        <f t="shared" ca="1" si="35"/>
        <v>#N/A</v>
      </c>
      <c r="X331" t="e">
        <f t="shared" ca="1" si="36"/>
        <v>#N/A</v>
      </c>
    </row>
    <row r="332" spans="1:24" x14ac:dyDescent="0.4">
      <c r="A332" s="1" t="s">
        <v>1954</v>
      </c>
      <c r="B332" s="1">
        <v>145</v>
      </c>
      <c r="C332">
        <v>652.54760999999996</v>
      </c>
      <c r="D332">
        <v>610.5</v>
      </c>
      <c r="E332">
        <v>10.55958</v>
      </c>
      <c r="F332" t="s">
        <v>9</v>
      </c>
      <c r="G332" s="10" t="s">
        <v>1809</v>
      </c>
      <c r="H332">
        <v>101</v>
      </c>
      <c r="I332" t="s">
        <v>1953</v>
      </c>
      <c r="J332" t="e">
        <f ca="1">VLOOKUP(G332,INDIRECT("球速変換!A$1:B$" &amp; Prams!$B$8),2,)</f>
        <v>#N/A</v>
      </c>
      <c r="K332" t="e">
        <f ca="1">VLOOKUP(I332,INDIRECT("投手名変換!A$1:B$" &amp; Prams!$B$9),2,)</f>
        <v>#N/A</v>
      </c>
      <c r="L332">
        <f t="shared" si="31"/>
        <v>44</v>
      </c>
      <c r="M332" t="e">
        <f ca="1">(B332-VLOOKUP(K332,INDIRECT("投手データ!B1:D"&amp;Prams!$B$1),3,FALSE)*2)</f>
        <v>#N/A</v>
      </c>
      <c r="N332" t="str">
        <f ca="1">VLOOKUP(F332,INDIRECT("球種変換表!A$1:B$" &amp; Prams!$B$2),2,)</f>
        <v>スライダー</v>
      </c>
      <c r="O332">
        <f ca="1">VLOOKUP(N332,球種情報!A:B,2,FALSE)</f>
        <v>6</v>
      </c>
      <c r="P332" t="e">
        <f ca="1">VLOOKUP(K332,投手データ!B:AI,output!O332+6,FALSE)</f>
        <v>#N/A</v>
      </c>
      <c r="R332" t="e">
        <f t="shared" ca="1" si="32"/>
        <v>#N/A</v>
      </c>
      <c r="S332">
        <f t="shared" si="33"/>
        <v>0.7260416666666667</v>
      </c>
      <c r="T332">
        <f>Prams!B$5/(S332-Prams!B$6)</f>
        <v>92.863347895204598</v>
      </c>
      <c r="U332" t="e">
        <f t="shared" ca="1" si="34"/>
        <v>#N/A</v>
      </c>
      <c r="V332" t="e">
        <f ca="1">Prams!C$5/(U332-Prams!C$6)</f>
        <v>#N/A</v>
      </c>
      <c r="W332" t="e">
        <f t="shared" ca="1" si="35"/>
        <v>#N/A</v>
      </c>
      <c r="X332" t="e">
        <f t="shared" ca="1" si="36"/>
        <v>#N/A</v>
      </c>
    </row>
    <row r="333" spans="1:24" x14ac:dyDescent="0.4">
      <c r="A333" s="1" t="s">
        <v>1956</v>
      </c>
      <c r="B333" s="1">
        <v>144</v>
      </c>
      <c r="C333">
        <v>647.5</v>
      </c>
      <c r="D333">
        <v>603</v>
      </c>
      <c r="E333">
        <v>10.5001</v>
      </c>
      <c r="F333" t="s">
        <v>9</v>
      </c>
      <c r="G333" s="10" t="s">
        <v>549</v>
      </c>
      <c r="H333">
        <v>101</v>
      </c>
      <c r="I333" t="s">
        <v>1955</v>
      </c>
      <c r="J333">
        <f ca="1">VLOOKUP(G333,INDIRECT("球速変換!A$1:B$" &amp; Prams!$B$8),2,)</f>
        <v>97</v>
      </c>
      <c r="K333" t="e">
        <f ca="1">VLOOKUP(I333,INDIRECT("投手名変換!A$1:B$" &amp; Prams!$B$9),2,)</f>
        <v>#N/A</v>
      </c>
      <c r="L333">
        <f t="shared" si="31"/>
        <v>43</v>
      </c>
      <c r="M333" t="e">
        <f ca="1">(B333-VLOOKUP(K333,INDIRECT("投手データ!B1:D"&amp;Prams!$B$1),3,FALSE)*2)</f>
        <v>#N/A</v>
      </c>
      <c r="N333" t="str">
        <f ca="1">VLOOKUP(F333,INDIRECT("球種変換表!A$1:B$" &amp; Prams!$B$2),2,)</f>
        <v>スライダー</v>
      </c>
      <c r="O333">
        <f ca="1">VLOOKUP(N333,球種情報!A:B,2,FALSE)</f>
        <v>6</v>
      </c>
      <c r="P333" t="e">
        <f ca="1">VLOOKUP(K333,投手データ!B:AI,output!O333+6,FALSE)</f>
        <v>#N/A</v>
      </c>
      <c r="R333">
        <f t="shared" ca="1" si="32"/>
        <v>1.0309278350515464E-2</v>
      </c>
      <c r="S333">
        <f t="shared" si="33"/>
        <v>0.71458333333333335</v>
      </c>
      <c r="T333">
        <f>Prams!B$5/(S333-Prams!B$6)</f>
        <v>94.489645158825184</v>
      </c>
      <c r="U333" t="e">
        <f t="shared" ca="1" si="34"/>
        <v>#N/A</v>
      </c>
      <c r="V333" t="e">
        <f ca="1">Prams!C$5/(U333-Prams!C$6)</f>
        <v>#N/A</v>
      </c>
      <c r="W333" t="e">
        <f t="shared" ca="1" si="35"/>
        <v>#N/A</v>
      </c>
      <c r="X333" t="e">
        <f t="shared" ca="1" si="36"/>
        <v>#N/A</v>
      </c>
    </row>
    <row r="334" spans="1:24" x14ac:dyDescent="0.4">
      <c r="A334" s="1" t="s">
        <v>1958</v>
      </c>
      <c r="B334" s="1">
        <v>145</v>
      </c>
      <c r="C334">
        <v>637.04998999999998</v>
      </c>
      <c r="D334">
        <v>601.5</v>
      </c>
      <c r="E334">
        <v>10.06254</v>
      </c>
      <c r="F334" t="s">
        <v>9</v>
      </c>
      <c r="G334" s="10" t="s">
        <v>1957</v>
      </c>
      <c r="H334">
        <v>101</v>
      </c>
      <c r="I334" t="s">
        <v>624</v>
      </c>
      <c r="J334">
        <f ca="1">VLOOKUP(G334,INDIRECT("球速変換!A$1:B$" &amp; Prams!$B$8),2,)</f>
        <v>144</v>
      </c>
      <c r="K334" t="str">
        <f ca="1">VLOOKUP(I334,INDIRECT("投手名変換!A$1:B$" &amp; Prams!$B$9),2,)</f>
        <v>DD015</v>
      </c>
      <c r="L334">
        <f t="shared" si="31"/>
        <v>44</v>
      </c>
      <c r="M334">
        <f ca="1">(B334-VLOOKUP(K334,INDIRECT("投手データ!B1:D"&amp;Prams!$B$1),3,FALSE)*2)</f>
        <v>51</v>
      </c>
      <c r="N334" t="str">
        <f ca="1">VLOOKUP(F334,INDIRECT("球種変換表!A$1:B$" &amp; Prams!$B$2),2,)</f>
        <v>スライダー</v>
      </c>
      <c r="O334">
        <f ca="1">VLOOKUP(N334,球種情報!A:B,2,FALSE)</f>
        <v>6</v>
      </c>
      <c r="P334">
        <f ca="1">VLOOKUP(K334,投手データ!B:AI,output!O334+6,FALSE)</f>
        <v>1</v>
      </c>
      <c r="R334">
        <f t="shared" ca="1" si="32"/>
        <v>6.9444444444444441E-3</v>
      </c>
      <c r="S334">
        <f t="shared" si="33"/>
        <v>0.73229166666666667</v>
      </c>
      <c r="T334">
        <f>Prams!B$5/(S334-Prams!B$6)</f>
        <v>91.999652773471894</v>
      </c>
      <c r="U334">
        <f t="shared" ca="1" si="34"/>
        <v>0.84895833333333337</v>
      </c>
      <c r="V334">
        <f ca="1">Prams!C$5/(U334-Prams!C$6)</f>
        <v>87.647649539832003</v>
      </c>
      <c r="W334">
        <f t="shared" ca="1" si="35"/>
        <v>0.60866423291549998</v>
      </c>
      <c r="X334" t="str">
        <f t="shared" ca="1" si="36"/>
        <v>×</v>
      </c>
    </row>
    <row r="335" spans="1:24" x14ac:dyDescent="0.4">
      <c r="A335" s="1" t="s">
        <v>1959</v>
      </c>
      <c r="B335" s="1">
        <v>145</v>
      </c>
      <c r="C335">
        <v>648.5</v>
      </c>
      <c r="D335">
        <v>606.5</v>
      </c>
      <c r="E335">
        <v>10.512</v>
      </c>
      <c r="F335" t="s">
        <v>9</v>
      </c>
      <c r="G335" s="10" t="s">
        <v>1809</v>
      </c>
      <c r="H335">
        <v>101</v>
      </c>
      <c r="I335" t="s">
        <v>624</v>
      </c>
      <c r="J335" t="e">
        <f ca="1">VLOOKUP(G335,INDIRECT("球速変換!A$1:B$" &amp; Prams!$B$8),2,)</f>
        <v>#N/A</v>
      </c>
      <c r="K335" t="str">
        <f ca="1">VLOOKUP(I335,INDIRECT("投手名変換!A$1:B$" &amp; Prams!$B$9),2,)</f>
        <v>DD015</v>
      </c>
      <c r="L335">
        <f t="shared" si="31"/>
        <v>44</v>
      </c>
      <c r="M335">
        <f ca="1">(B335-VLOOKUP(K335,INDIRECT("投手データ!B1:D"&amp;Prams!$B$1),3,FALSE)*2)</f>
        <v>51</v>
      </c>
      <c r="N335" t="str">
        <f ca="1">VLOOKUP(F335,INDIRECT("球種変換表!A$1:B$" &amp; Prams!$B$2),2,)</f>
        <v>スライダー</v>
      </c>
      <c r="O335">
        <f ca="1">VLOOKUP(N335,球種情報!A:B,2,FALSE)</f>
        <v>6</v>
      </c>
      <c r="P335">
        <f ca="1">VLOOKUP(K335,投手データ!B:AI,output!O335+6,FALSE)</f>
        <v>1</v>
      </c>
      <c r="R335" t="e">
        <f t="shared" ca="1" si="32"/>
        <v>#N/A</v>
      </c>
      <c r="S335">
        <f t="shared" si="33"/>
        <v>0.72881944444444435</v>
      </c>
      <c r="T335">
        <f>Prams!B$5/(S335-Prams!B$6)</f>
        <v>92.477489643366155</v>
      </c>
      <c r="U335">
        <f t="shared" ca="1" si="34"/>
        <v>0.84548611111111105</v>
      </c>
      <c r="V335">
        <f ca="1">Prams!C$5/(U335-Prams!C$6)</f>
        <v>88.081241416975701</v>
      </c>
      <c r="W335" t="e">
        <f t="shared" ca="1" si="35"/>
        <v>#N/A</v>
      </c>
      <c r="X335" t="e">
        <f t="shared" ca="1" si="36"/>
        <v>#N/A</v>
      </c>
    </row>
    <row r="336" spans="1:24" x14ac:dyDescent="0.4">
      <c r="A336" s="1" t="s">
        <v>1961</v>
      </c>
      <c r="B336" s="1">
        <v>145</v>
      </c>
      <c r="C336">
        <v>654.5</v>
      </c>
      <c r="D336">
        <v>614</v>
      </c>
      <c r="E336">
        <v>10.547610000000001</v>
      </c>
      <c r="F336" t="s">
        <v>9</v>
      </c>
      <c r="G336" s="10" t="s">
        <v>549</v>
      </c>
      <c r="H336">
        <v>101</v>
      </c>
      <c r="I336" t="s">
        <v>1960</v>
      </c>
      <c r="J336">
        <f ca="1">VLOOKUP(G336,INDIRECT("球速変換!A$1:B$" &amp; Prams!$B$8),2,)</f>
        <v>97</v>
      </c>
      <c r="K336" t="e">
        <f ca="1">VLOOKUP(I336,INDIRECT("投手名変換!A$1:B$" &amp; Prams!$B$9),2,)</f>
        <v>#N/A</v>
      </c>
      <c r="L336">
        <f t="shared" si="31"/>
        <v>44</v>
      </c>
      <c r="M336" t="e">
        <f ca="1">(B336-VLOOKUP(K336,INDIRECT("投手データ!B1:D"&amp;Prams!$B$1),3,FALSE)*2)</f>
        <v>#N/A</v>
      </c>
      <c r="N336" t="str">
        <f ca="1">VLOOKUP(F336,INDIRECT("球種変換表!A$1:B$" &amp; Prams!$B$2),2,)</f>
        <v>スライダー</v>
      </c>
      <c r="O336">
        <f ca="1">VLOOKUP(N336,球種情報!A:B,2,FALSE)</f>
        <v>6</v>
      </c>
      <c r="P336" t="e">
        <f ca="1">VLOOKUP(K336,投手データ!B:AI,output!O336+6,FALSE)</f>
        <v>#N/A</v>
      </c>
      <c r="R336">
        <f t="shared" ca="1" si="32"/>
        <v>1.0309278350515464E-2</v>
      </c>
      <c r="S336">
        <f t="shared" si="33"/>
        <v>0.72361111111111109</v>
      </c>
      <c r="T336">
        <f>Prams!B$5/(S336-Prams!B$6)</f>
        <v>93.203624912057364</v>
      </c>
      <c r="U336" t="e">
        <f t="shared" ca="1" si="34"/>
        <v>#N/A</v>
      </c>
      <c r="V336" t="e">
        <f ca="1">Prams!C$5/(U336-Prams!C$6)</f>
        <v>#N/A</v>
      </c>
      <c r="W336" t="e">
        <f t="shared" ca="1" si="35"/>
        <v>#N/A</v>
      </c>
      <c r="X336" t="e">
        <f t="shared" ca="1" si="36"/>
        <v>#N/A</v>
      </c>
    </row>
    <row r="337" spans="1:25" x14ac:dyDescent="0.4">
      <c r="A337" s="1" t="s">
        <v>1962</v>
      </c>
      <c r="B337" s="1">
        <v>145</v>
      </c>
      <c r="C337">
        <v>651.5</v>
      </c>
      <c r="D337">
        <v>612.5</v>
      </c>
      <c r="E337">
        <v>11.510960000000001</v>
      </c>
      <c r="F337" t="s">
        <v>9</v>
      </c>
      <c r="G337" s="10" t="s">
        <v>549</v>
      </c>
      <c r="H337">
        <v>101</v>
      </c>
      <c r="I337" t="s">
        <v>619</v>
      </c>
      <c r="J337">
        <f ca="1">VLOOKUP(G337,INDIRECT("球速変換!A$1:B$" &amp; Prams!$B$8),2,)</f>
        <v>97</v>
      </c>
      <c r="K337" t="str">
        <f ca="1">VLOOKUP(I337,INDIRECT("投手名変換!A$1:B$" &amp; Prams!$B$9),2,)</f>
        <v>DD015</v>
      </c>
      <c r="L337">
        <f t="shared" si="31"/>
        <v>44</v>
      </c>
      <c r="M337">
        <f ca="1">(B337-VLOOKUP(K337,INDIRECT("投手データ!B1:D"&amp;Prams!$B$1),3,FALSE)*2)</f>
        <v>51</v>
      </c>
      <c r="N337" t="str">
        <f ca="1">VLOOKUP(F337,INDIRECT("球種変換表!A$1:B$" &amp; Prams!$B$2),2,)</f>
        <v>スライダー</v>
      </c>
      <c r="O337">
        <f ca="1">VLOOKUP(N337,球種情報!A:B,2,FALSE)</f>
        <v>6</v>
      </c>
      <c r="P337">
        <f ca="1">VLOOKUP(K337,投手データ!B:AI,output!O337+6,FALSE)</f>
        <v>1</v>
      </c>
      <c r="R337">
        <f t="shared" ca="1" si="32"/>
        <v>1.0309278350515464E-2</v>
      </c>
      <c r="S337">
        <f t="shared" si="33"/>
        <v>0.7246527777777777</v>
      </c>
      <c r="T337">
        <f>Prams!B$5/(S337-Prams!B$6)</f>
        <v>93.057487027892662</v>
      </c>
      <c r="U337">
        <f t="shared" ca="1" si="34"/>
        <v>0.8413194444444444</v>
      </c>
      <c r="V337">
        <f ca="1">Prams!C$5/(U337-Prams!C$6)</f>
        <v>88.60724821740672</v>
      </c>
      <c r="W337">
        <f t="shared" ca="1" si="35"/>
        <v>0.91347678574646107</v>
      </c>
      <c r="X337" t="str">
        <f t="shared" ca="1" si="36"/>
        <v>×</v>
      </c>
    </row>
    <row r="338" spans="1:25" x14ac:dyDescent="0.4">
      <c r="A338" s="1" t="s">
        <v>1963</v>
      </c>
      <c r="B338" s="1">
        <v>144</v>
      </c>
      <c r="C338">
        <v>647</v>
      </c>
      <c r="D338">
        <v>602.5</v>
      </c>
      <c r="E338">
        <v>10.012589999999999</v>
      </c>
      <c r="F338" t="s">
        <v>9</v>
      </c>
      <c r="G338" s="10" t="s">
        <v>628</v>
      </c>
      <c r="H338">
        <v>101</v>
      </c>
      <c r="I338" t="s">
        <v>601</v>
      </c>
      <c r="J338">
        <f ca="1">VLOOKUP(G338,INDIRECT("球速変換!A$1:B$" &amp; Prams!$B$8),2,)</f>
        <v>97</v>
      </c>
      <c r="K338" t="str">
        <f ca="1">VLOOKUP(I338,INDIRECT("投手名変換!A$1:B$" &amp; Prams!$B$9),2,)</f>
        <v>DD015</v>
      </c>
      <c r="L338">
        <f t="shared" si="31"/>
        <v>43</v>
      </c>
      <c r="M338">
        <f ca="1">(B338-VLOOKUP(K338,INDIRECT("投手データ!B1:D"&amp;Prams!$B$1),3,FALSE)*2)</f>
        <v>50</v>
      </c>
      <c r="N338" t="str">
        <f ca="1">VLOOKUP(F338,INDIRECT("球種変換表!A$1:B$" &amp; Prams!$B$2),2,)</f>
        <v>スライダー</v>
      </c>
      <c r="O338">
        <f ca="1">VLOOKUP(N338,球種情報!A:B,2,FALSE)</f>
        <v>6</v>
      </c>
      <c r="P338">
        <f ca="1">VLOOKUP(K338,投手データ!B:AI,output!O338+6,FALSE)</f>
        <v>1</v>
      </c>
      <c r="R338">
        <f t="shared" ca="1" si="32"/>
        <v>1.0309278350515464E-2</v>
      </c>
      <c r="S338">
        <f t="shared" si="33"/>
        <v>0.71493055555555562</v>
      </c>
      <c r="T338">
        <f>Prams!B$5/(S338-Prams!B$6)</f>
        <v>94.439526959650692</v>
      </c>
      <c r="U338">
        <f t="shared" ca="1" si="34"/>
        <v>0.83159722222222221</v>
      </c>
      <c r="V338">
        <f ca="1">Prams!C$5/(U338-Prams!C$6)</f>
        <v>89.859374432228819</v>
      </c>
      <c r="W338">
        <f t="shared" ca="1" si="35"/>
        <v>0.92638530342503933</v>
      </c>
      <c r="X338" t="str">
        <f t="shared" ca="1" si="36"/>
        <v>×</v>
      </c>
    </row>
    <row r="339" spans="1:25" x14ac:dyDescent="0.4">
      <c r="A339" s="1" t="s">
        <v>1965</v>
      </c>
      <c r="B339" s="1">
        <v>145</v>
      </c>
      <c r="C339">
        <v>640</v>
      </c>
      <c r="D339">
        <v>610</v>
      </c>
      <c r="E339">
        <v>11.04546</v>
      </c>
      <c r="F339" t="s">
        <v>9</v>
      </c>
      <c r="G339" s="10" t="s">
        <v>1949</v>
      </c>
      <c r="H339">
        <v>101</v>
      </c>
      <c r="I339" t="s">
        <v>1964</v>
      </c>
      <c r="J339">
        <f ca="1">VLOOKUP(G339,INDIRECT("球速変換!A$1:B$" &amp; Prams!$B$8),2,)</f>
        <v>139</v>
      </c>
      <c r="K339" t="e">
        <f ca="1">VLOOKUP(I339,INDIRECT("投手名変換!A$1:B$" &amp; Prams!$B$9),2,)</f>
        <v>#N/A</v>
      </c>
      <c r="L339">
        <f t="shared" si="31"/>
        <v>44</v>
      </c>
      <c r="M339" t="e">
        <f ca="1">(B339-VLOOKUP(K339,INDIRECT("投手データ!B1:D"&amp;Prams!$B$1),3,FALSE)*2)</f>
        <v>#N/A</v>
      </c>
      <c r="N339" t="str">
        <f ca="1">VLOOKUP(F339,INDIRECT("球種変換表!A$1:B$" &amp; Prams!$B$2),2,)</f>
        <v>スライダー</v>
      </c>
      <c r="O339">
        <f ca="1">VLOOKUP(N339,球種情報!A:B,2,FALSE)</f>
        <v>6</v>
      </c>
      <c r="P339" t="e">
        <f ca="1">VLOOKUP(K339,投手データ!B:AI,output!O339+6,FALSE)</f>
        <v>#N/A</v>
      </c>
      <c r="R339">
        <f t="shared" ca="1" si="32"/>
        <v>7.1942446043165471E-3</v>
      </c>
      <c r="S339">
        <f t="shared" si="33"/>
        <v>0.72638888888888897</v>
      </c>
      <c r="T339">
        <f>Prams!B$5/(S339-Prams!B$6)</f>
        <v>92.814939614332417</v>
      </c>
      <c r="U339" t="e">
        <f t="shared" ca="1" si="34"/>
        <v>#N/A</v>
      </c>
      <c r="V339" t="e">
        <f ca="1">Prams!C$5/(U339-Prams!C$6)</f>
        <v>#N/A</v>
      </c>
      <c r="W339" t="e">
        <f t="shared" ca="1" si="35"/>
        <v>#N/A</v>
      </c>
      <c r="X339" t="e">
        <f t="shared" ca="1" si="36"/>
        <v>#N/A</v>
      </c>
    </row>
    <row r="340" spans="1:25" x14ac:dyDescent="0.4">
      <c r="A340" s="1" t="s">
        <v>1967</v>
      </c>
      <c r="B340" s="1">
        <v>127</v>
      </c>
      <c r="C340">
        <v>636.5</v>
      </c>
      <c r="D340">
        <v>601</v>
      </c>
      <c r="E340">
        <v>10.547610000000001</v>
      </c>
      <c r="F340" t="s">
        <v>1649</v>
      </c>
      <c r="G340" s="10" t="s">
        <v>1966</v>
      </c>
      <c r="H340">
        <v>99</v>
      </c>
      <c r="I340" t="s">
        <v>638</v>
      </c>
      <c r="J340">
        <f ca="1">VLOOKUP(G340,INDIRECT("球速変換!A$1:B$" &amp; Prams!$B$8),2,)</f>
        <v>152</v>
      </c>
      <c r="K340" t="str">
        <f ca="1">VLOOKUP(I340,INDIRECT("投手名変換!A$1:B$" &amp; Prams!$B$9),2,)</f>
        <v>DD004</v>
      </c>
      <c r="L340">
        <f t="shared" si="31"/>
        <v>28</v>
      </c>
      <c r="M340">
        <f ca="1">(B340-VLOOKUP(K340,INDIRECT("投手データ!B1:D"&amp;Prams!$B$1),3,FALSE)*2)</f>
        <v>33</v>
      </c>
      <c r="N340" t="str">
        <f ca="1">VLOOKUP(F340,INDIRECT("球種変換表!A$1:B$" &amp; Prams!$B$2),2,)</f>
        <v>ストレート</v>
      </c>
      <c r="O340">
        <f ca="1">VLOOKUP(N340,球種情報!A:B,2,FALSE)</f>
        <v>1</v>
      </c>
      <c r="P340">
        <f ca="1">VLOOKUP(K340,投手データ!B:AI,output!O340+6,FALSE)</f>
        <v>1</v>
      </c>
      <c r="R340">
        <f t="shared" ca="1" si="32"/>
        <v>6.5789473684210523E-3</v>
      </c>
      <c r="S340">
        <f t="shared" si="33"/>
        <v>0.46597222222222218</v>
      </c>
      <c r="T340">
        <f>Prams!B$5/(S340-Prams!B$6)</f>
        <v>152.39643390257601</v>
      </c>
      <c r="U340">
        <f t="shared" ca="1" si="34"/>
        <v>0.5493055555555556</v>
      </c>
      <c r="V340">
        <f ca="1">Prams!C$5/(U340-Prams!C$6)</f>
        <v>152.38391279937557</v>
      </c>
      <c r="W340">
        <f t="shared" ca="1" si="35"/>
        <v>1.0025257421011551</v>
      </c>
      <c r="X340" t="str">
        <f t="shared" ca="1" si="36"/>
        <v>〇</v>
      </c>
    </row>
    <row r="341" spans="1:25" x14ac:dyDescent="0.4">
      <c r="A341" s="1" t="s">
        <v>1968</v>
      </c>
      <c r="B341" s="1">
        <v>128</v>
      </c>
      <c r="C341">
        <v>639</v>
      </c>
      <c r="D341">
        <v>608.5</v>
      </c>
      <c r="E341">
        <v>11.01146</v>
      </c>
      <c r="F341" t="s">
        <v>0</v>
      </c>
      <c r="G341" s="10" t="s">
        <v>665</v>
      </c>
      <c r="H341">
        <v>99</v>
      </c>
      <c r="I341" t="s">
        <v>631</v>
      </c>
      <c r="J341">
        <f ca="1">VLOOKUP(G341,INDIRECT("球速変換!A$1:B$" &amp; Prams!$B$8),2,)</f>
        <v>148</v>
      </c>
      <c r="K341" t="str">
        <f ca="1">VLOOKUP(I341,INDIRECT("投手名変換!A$1:B$" &amp; Prams!$B$9),2,)</f>
        <v>DD004</v>
      </c>
      <c r="L341">
        <f t="shared" si="31"/>
        <v>29</v>
      </c>
      <c r="M341">
        <f ca="1">(B341-VLOOKUP(K341,INDIRECT("投手データ!B1:D"&amp;Prams!$B$1),3,FALSE)*2)</f>
        <v>34</v>
      </c>
      <c r="N341" t="str">
        <f ca="1">VLOOKUP(F341,INDIRECT("球種変換表!A$1:B$" &amp; Prams!$B$2),2,)</f>
        <v>ストレート</v>
      </c>
      <c r="O341">
        <f ca="1">VLOOKUP(N341,球種情報!A:B,2,FALSE)</f>
        <v>1</v>
      </c>
      <c r="P341">
        <f ca="1">VLOOKUP(K341,投手データ!B:AI,output!O341+6,FALSE)</f>
        <v>1</v>
      </c>
      <c r="R341">
        <f t="shared" ca="1" si="32"/>
        <v>6.7567567567567571E-3</v>
      </c>
      <c r="S341">
        <f t="shared" si="33"/>
        <v>0.47743055555555552</v>
      </c>
      <c r="T341">
        <f>Prams!B$5/(S341-Prams!B$6)</f>
        <v>148.21019265218058</v>
      </c>
      <c r="U341">
        <f t="shared" ca="1" si="34"/>
        <v>0.56076388888888895</v>
      </c>
      <c r="V341">
        <f ca="1">Prams!C$5/(U341-Prams!C$6)</f>
        <v>148.19834996903694</v>
      </c>
      <c r="W341">
        <f t="shared" ca="1" si="35"/>
        <v>1.0013402024934928</v>
      </c>
      <c r="X341" t="str">
        <f t="shared" ca="1" si="36"/>
        <v>〇</v>
      </c>
    </row>
    <row r="342" spans="1:25" x14ac:dyDescent="0.4">
      <c r="A342" s="1" t="s">
        <v>1970</v>
      </c>
      <c r="B342" s="1">
        <v>128</v>
      </c>
      <c r="C342">
        <v>640</v>
      </c>
      <c r="D342">
        <v>610</v>
      </c>
      <c r="E342">
        <v>11.0001</v>
      </c>
      <c r="F342" t="s">
        <v>0</v>
      </c>
      <c r="G342" s="10" t="s">
        <v>1680</v>
      </c>
      <c r="H342">
        <v>99</v>
      </c>
      <c r="I342" t="s">
        <v>1969</v>
      </c>
      <c r="J342">
        <f ca="1">VLOOKUP(G342,INDIRECT("球速変換!A$1:B$" &amp; Prams!$B$8),2,)</f>
        <v>149</v>
      </c>
      <c r="K342" t="e">
        <f ca="1">VLOOKUP(I342,INDIRECT("投手名変換!A$1:B$" &amp; Prams!$B$9),2,)</f>
        <v>#N/A</v>
      </c>
      <c r="L342">
        <f t="shared" si="31"/>
        <v>29</v>
      </c>
      <c r="M342" t="e">
        <f ca="1">(B342-VLOOKUP(K342,INDIRECT("投手データ!B1:D"&amp;Prams!$B$1),3,FALSE)*2)</f>
        <v>#N/A</v>
      </c>
      <c r="N342" t="str">
        <f ca="1">VLOOKUP(F342,INDIRECT("球種変換表!A$1:B$" &amp; Prams!$B$2),2,)</f>
        <v>ストレート</v>
      </c>
      <c r="O342">
        <f ca="1">VLOOKUP(N342,球種情報!A:B,2,FALSE)</f>
        <v>1</v>
      </c>
      <c r="P342" t="e">
        <f ca="1">VLOOKUP(K342,投手データ!B:AI,output!O342+6,FALSE)</f>
        <v>#N/A</v>
      </c>
      <c r="R342">
        <f t="shared" ca="1" si="32"/>
        <v>6.7114093959731542E-3</v>
      </c>
      <c r="S342">
        <f t="shared" si="33"/>
        <v>0.47638888888888886</v>
      </c>
      <c r="T342">
        <f>Prams!B$5/(S342-Prams!B$6)</f>
        <v>148.58123264259774</v>
      </c>
      <c r="U342" t="e">
        <f t="shared" ca="1" si="34"/>
        <v>#N/A</v>
      </c>
      <c r="V342" t="e">
        <f ca="1">Prams!C$5/(U342-Prams!C$6)</f>
        <v>#N/A</v>
      </c>
      <c r="W342" t="e">
        <f t="shared" ca="1" si="35"/>
        <v>#N/A</v>
      </c>
      <c r="X342" t="e">
        <f t="shared" ca="1" si="36"/>
        <v>#N/A</v>
      </c>
      <c r="Y342" t="s">
        <v>3970</v>
      </c>
    </row>
    <row r="343" spans="1:25" x14ac:dyDescent="0.4">
      <c r="A343" s="1" t="s">
        <v>1972</v>
      </c>
      <c r="B343" s="1">
        <v>128</v>
      </c>
      <c r="C343">
        <v>635.5</v>
      </c>
      <c r="D343">
        <v>614.5</v>
      </c>
      <c r="E343">
        <v>11.510960000000001</v>
      </c>
      <c r="F343" t="s">
        <v>0</v>
      </c>
      <c r="G343" s="10" t="s">
        <v>1698</v>
      </c>
      <c r="H343">
        <v>99</v>
      </c>
      <c r="I343" t="s">
        <v>1971</v>
      </c>
      <c r="J343">
        <f ca="1">VLOOKUP(G343,INDIRECT("球速変換!A$1:B$" &amp; Prams!$B$8),2,)</f>
        <v>150</v>
      </c>
      <c r="K343" t="e">
        <f ca="1">VLOOKUP(I343,INDIRECT("投手名変換!A$1:B$" &amp; Prams!$B$9),2,)</f>
        <v>#N/A</v>
      </c>
      <c r="L343">
        <f t="shared" si="31"/>
        <v>29</v>
      </c>
      <c r="M343" t="e">
        <f ca="1">(B343-VLOOKUP(K343,INDIRECT("投手データ!B1:D"&amp;Prams!$B$1),3,FALSE)*2)</f>
        <v>#N/A</v>
      </c>
      <c r="N343" t="str">
        <f ca="1">VLOOKUP(F343,INDIRECT("球種変換表!A$1:B$" &amp; Prams!$B$2),2,)</f>
        <v>ストレート</v>
      </c>
      <c r="O343">
        <f ca="1">VLOOKUP(N343,球種情報!A:B,2,FALSE)</f>
        <v>1</v>
      </c>
      <c r="P343" t="e">
        <f ca="1">VLOOKUP(K343,投手データ!B:AI,output!O343+6,FALSE)</f>
        <v>#N/A</v>
      </c>
      <c r="R343">
        <f t="shared" ca="1" si="32"/>
        <v>6.6666666666666671E-3</v>
      </c>
      <c r="S343">
        <f t="shared" si="33"/>
        <v>0.47326388888888887</v>
      </c>
      <c r="T343">
        <f>Prams!B$5/(S343-Prams!B$6)</f>
        <v>149.70558361976768</v>
      </c>
      <c r="U343" t="e">
        <f t="shared" ca="1" si="34"/>
        <v>#N/A</v>
      </c>
      <c r="V343" t="e">
        <f ca="1">Prams!C$5/(U343-Prams!C$6)</f>
        <v>#N/A</v>
      </c>
      <c r="W343" t="e">
        <f t="shared" ca="1" si="35"/>
        <v>#N/A</v>
      </c>
      <c r="X343" t="e">
        <f t="shared" ca="1" si="36"/>
        <v>#N/A</v>
      </c>
      <c r="Y343" t="s">
        <v>3970</v>
      </c>
    </row>
    <row r="344" spans="1:25" x14ac:dyDescent="0.4">
      <c r="A344" s="1" t="s">
        <v>1973</v>
      </c>
      <c r="B344" s="1">
        <v>127</v>
      </c>
      <c r="C344">
        <v>634.97729000000004</v>
      </c>
      <c r="D344">
        <v>602</v>
      </c>
      <c r="E344">
        <v>11.02281</v>
      </c>
      <c r="F344" t="s">
        <v>0</v>
      </c>
      <c r="G344" s="10" t="s">
        <v>541</v>
      </c>
      <c r="H344">
        <v>99</v>
      </c>
      <c r="I344" t="s">
        <v>631</v>
      </c>
      <c r="J344">
        <v>153</v>
      </c>
      <c r="K344" t="str">
        <f ca="1">VLOOKUP(I344,INDIRECT("投手名変換!A$1:B$" &amp; Prams!$B$9),2,)</f>
        <v>DD004</v>
      </c>
      <c r="L344">
        <f t="shared" si="31"/>
        <v>28</v>
      </c>
      <c r="M344">
        <f ca="1">(B344-VLOOKUP(K344,INDIRECT("投手データ!B1:D"&amp;Prams!$B$1),3,FALSE)*2)</f>
        <v>33</v>
      </c>
      <c r="N344" t="str">
        <f ca="1">VLOOKUP(F344,INDIRECT("球種変換表!A$1:B$" &amp; Prams!$B$2),2,)</f>
        <v>ストレート</v>
      </c>
      <c r="O344">
        <f ca="1">VLOOKUP(N344,球種情報!A:B,2,FALSE)</f>
        <v>1</v>
      </c>
      <c r="P344">
        <f ca="1">VLOOKUP(K344,投手データ!B:AI,output!O344+6,FALSE)</f>
        <v>1</v>
      </c>
      <c r="R344">
        <f t="shared" si="32"/>
        <v>6.5359477124183009E-3</v>
      </c>
      <c r="S344">
        <f t="shared" si="33"/>
        <v>0.46527777777777779</v>
      </c>
      <c r="T344">
        <f>Prams!B$5/(S344-Prams!B$6)</f>
        <v>152.65775899912205</v>
      </c>
      <c r="U344">
        <f t="shared" ca="1" si="34"/>
        <v>0.54861111111111105</v>
      </c>
      <c r="V344">
        <f ca="1">Prams!C$5/(U344-Prams!C$6)</f>
        <v>152.64519491920663</v>
      </c>
      <c r="W344">
        <f t="shared" ca="1" si="35"/>
        <v>0.99768101254383423</v>
      </c>
      <c r="X344" t="str">
        <f t="shared" ca="1" si="36"/>
        <v>〇</v>
      </c>
    </row>
    <row r="345" spans="1:25" x14ac:dyDescent="0.4">
      <c r="A345" s="1" t="s">
        <v>1974</v>
      </c>
      <c r="B345" s="1">
        <v>128</v>
      </c>
      <c r="C345">
        <v>638</v>
      </c>
      <c r="D345">
        <v>619.5</v>
      </c>
      <c r="E345">
        <v>11.01146</v>
      </c>
      <c r="F345" t="s">
        <v>0</v>
      </c>
      <c r="G345" s="10" t="s">
        <v>635</v>
      </c>
      <c r="H345">
        <v>99</v>
      </c>
      <c r="I345" t="s">
        <v>638</v>
      </c>
      <c r="J345">
        <f ca="1">VLOOKUP(G345,INDIRECT("球速変換!A$1:B$" &amp; Prams!$B$8),2,)</f>
        <v>151</v>
      </c>
      <c r="K345" t="str">
        <f ca="1">VLOOKUP(I345,INDIRECT("投手名変換!A$1:B$" &amp; Prams!$B$9),2,)</f>
        <v>DD004</v>
      </c>
      <c r="L345">
        <f t="shared" si="31"/>
        <v>29</v>
      </c>
      <c r="M345">
        <f ca="1">(B345-VLOOKUP(K345,INDIRECT("投手データ!B1:D"&amp;Prams!$B$1),3,FALSE)*2)</f>
        <v>34</v>
      </c>
      <c r="N345" t="str">
        <f ca="1">VLOOKUP(F345,INDIRECT("球種変換表!A$1:B$" &amp; Prams!$B$2),2,)</f>
        <v>ストレート</v>
      </c>
      <c r="O345">
        <f ca="1">VLOOKUP(N345,球種情報!A:B,2,FALSE)</f>
        <v>1</v>
      </c>
      <c r="P345">
        <f ca="1">VLOOKUP(K345,投手データ!B:AI,output!O345+6,FALSE)</f>
        <v>1</v>
      </c>
      <c r="R345">
        <f t="shared" ca="1" si="32"/>
        <v>6.6225165562913907E-3</v>
      </c>
      <c r="S345">
        <f t="shared" si="33"/>
        <v>0.46979166666666666</v>
      </c>
      <c r="T345">
        <f>Prams!B$5/(S345-Prams!B$6)</f>
        <v>150.97498931602192</v>
      </c>
      <c r="U345">
        <f t="shared" ca="1" si="34"/>
        <v>0.55312499999999998</v>
      </c>
      <c r="V345">
        <f ca="1">Prams!C$5/(U345-Prams!C$6)</f>
        <v>150.96270068982358</v>
      </c>
      <c r="W345">
        <f t="shared" ca="1" si="35"/>
        <v>0.99975298470081841</v>
      </c>
      <c r="X345" t="str">
        <f t="shared" ca="1" si="36"/>
        <v>〇</v>
      </c>
    </row>
    <row r="346" spans="1:25" x14ac:dyDescent="0.4">
      <c r="A346" s="1" t="s">
        <v>1975</v>
      </c>
      <c r="B346" s="1">
        <v>128</v>
      </c>
      <c r="C346">
        <v>639</v>
      </c>
      <c r="D346">
        <v>609</v>
      </c>
      <c r="E346">
        <v>10.04998</v>
      </c>
      <c r="F346" t="s">
        <v>0</v>
      </c>
      <c r="G346" s="10" t="s">
        <v>1584</v>
      </c>
      <c r="H346">
        <v>99</v>
      </c>
      <c r="I346" t="s">
        <v>631</v>
      </c>
      <c r="J346">
        <f ca="1">VLOOKUP(G346,INDIRECT("球速変換!A$1:B$" &amp; Prams!$B$8),2,)</f>
        <v>148</v>
      </c>
      <c r="K346" t="str">
        <f ca="1">VLOOKUP(I346,INDIRECT("投手名変換!A$1:B$" &amp; Prams!$B$9),2,)</f>
        <v>DD004</v>
      </c>
      <c r="L346">
        <f t="shared" si="31"/>
        <v>29</v>
      </c>
      <c r="M346">
        <f ca="1">(B346-VLOOKUP(K346,INDIRECT("投手データ!B1:D"&amp;Prams!$B$1),3,FALSE)*2)</f>
        <v>34</v>
      </c>
      <c r="N346" t="str">
        <f ca="1">VLOOKUP(F346,INDIRECT("球種変換表!A$1:B$" &amp; Prams!$B$2),2,)</f>
        <v>ストレート</v>
      </c>
      <c r="O346">
        <f ca="1">VLOOKUP(N346,球種情報!A:B,2,FALSE)</f>
        <v>1</v>
      </c>
      <c r="P346">
        <f ca="1">VLOOKUP(K346,投手データ!B:AI,output!O346+6,FALSE)</f>
        <v>1</v>
      </c>
      <c r="R346">
        <f t="shared" ca="1" si="32"/>
        <v>6.7567567567567571E-3</v>
      </c>
      <c r="S346">
        <f t="shared" si="33"/>
        <v>0.47708333333333336</v>
      </c>
      <c r="T346">
        <f>Prams!B$5/(S346-Prams!B$6)</f>
        <v>148.33366657335947</v>
      </c>
      <c r="U346">
        <f t="shared" ca="1" si="34"/>
        <v>0.56041666666666667</v>
      </c>
      <c r="V346">
        <f ca="1">Prams!C$5/(U346-Prams!C$6)</f>
        <v>148.32180415050581</v>
      </c>
      <c r="W346">
        <f t="shared" ca="1" si="35"/>
        <v>1.0021743523682825</v>
      </c>
      <c r="X346" t="str">
        <f t="shared" ca="1" si="36"/>
        <v>〇</v>
      </c>
    </row>
    <row r="347" spans="1:25" x14ac:dyDescent="0.4">
      <c r="A347" s="1" t="s">
        <v>1977</v>
      </c>
      <c r="B347" s="1">
        <v>128</v>
      </c>
      <c r="C347">
        <v>635.5</v>
      </c>
      <c r="D347">
        <v>608</v>
      </c>
      <c r="E347">
        <v>11.5435</v>
      </c>
      <c r="F347" t="s">
        <v>0</v>
      </c>
      <c r="G347" s="10" t="s">
        <v>452</v>
      </c>
      <c r="H347">
        <v>99</v>
      </c>
      <c r="I347" t="s">
        <v>1976</v>
      </c>
      <c r="J347">
        <f ca="1">VLOOKUP(G347,INDIRECT("球速変換!A$1:B$" &amp; Prams!$B$8),2,)</f>
        <v>148</v>
      </c>
      <c r="K347" t="e">
        <f ca="1">VLOOKUP(I347,INDIRECT("投手名変換!A$1:B$" &amp; Prams!$B$9),2,)</f>
        <v>#N/A</v>
      </c>
      <c r="L347">
        <f t="shared" si="31"/>
        <v>29</v>
      </c>
      <c r="M347" t="e">
        <f ca="1">(B347-VLOOKUP(K347,INDIRECT("投手データ!B1:D"&amp;Prams!$B$1),3,FALSE)*2)</f>
        <v>#N/A</v>
      </c>
      <c r="N347" t="str">
        <f ca="1">VLOOKUP(F347,INDIRECT("球種変換表!A$1:B$" &amp; Prams!$B$2),2,)</f>
        <v>ストレート</v>
      </c>
      <c r="O347">
        <f ca="1">VLOOKUP(N347,球種情報!A:B,2,FALSE)</f>
        <v>1</v>
      </c>
      <c r="P347" t="e">
        <f ca="1">VLOOKUP(K347,投手データ!B:AI,output!O347+6,FALSE)</f>
        <v>#N/A</v>
      </c>
      <c r="R347">
        <f t="shared" ca="1" si="32"/>
        <v>6.7567567567567571E-3</v>
      </c>
      <c r="S347">
        <f t="shared" si="33"/>
        <v>0.4777777777777778</v>
      </c>
      <c r="T347">
        <f>Prams!B$5/(S347-Prams!B$6)</f>
        <v>148.08692412104438</v>
      </c>
      <c r="U347" t="e">
        <f t="shared" ca="1" si="34"/>
        <v>#N/A</v>
      </c>
      <c r="V347" t="e">
        <f ca="1">Prams!C$5/(U347-Prams!C$6)</f>
        <v>#N/A</v>
      </c>
      <c r="W347" t="e">
        <f t="shared" ca="1" si="35"/>
        <v>#N/A</v>
      </c>
      <c r="X347" t="e">
        <f t="shared" ca="1" si="36"/>
        <v>#N/A</v>
      </c>
      <c r="Y347" t="s">
        <v>3970</v>
      </c>
    </row>
    <row r="348" spans="1:25" x14ac:dyDescent="0.4">
      <c r="A348" s="1" t="s">
        <v>1978</v>
      </c>
      <c r="B348" s="1">
        <v>128</v>
      </c>
      <c r="C348">
        <v>637.04998999999998</v>
      </c>
      <c r="D348">
        <v>608.5</v>
      </c>
      <c r="E348">
        <v>10.06254</v>
      </c>
      <c r="F348" t="s">
        <v>0</v>
      </c>
      <c r="G348" s="10" t="s">
        <v>1584</v>
      </c>
      <c r="H348">
        <v>99</v>
      </c>
      <c r="I348" t="s">
        <v>637</v>
      </c>
      <c r="J348">
        <f ca="1">VLOOKUP(G348,INDIRECT("球速変換!A$1:B$" &amp; Prams!$B$8),2,)</f>
        <v>148</v>
      </c>
      <c r="K348" t="str">
        <f ca="1">VLOOKUP(I348,INDIRECT("投手名変換!A$1:B$" &amp; Prams!$B$9),2,)</f>
        <v>DD004</v>
      </c>
      <c r="L348">
        <f t="shared" si="31"/>
        <v>29</v>
      </c>
      <c r="M348">
        <f ca="1">(B348-VLOOKUP(K348,INDIRECT("投手データ!B1:D"&amp;Prams!$B$1),3,FALSE)*2)</f>
        <v>34</v>
      </c>
      <c r="N348" t="str">
        <f ca="1">VLOOKUP(F348,INDIRECT("球種変換表!A$1:B$" &amp; Prams!$B$2),2,)</f>
        <v>ストレート</v>
      </c>
      <c r="O348">
        <f ca="1">VLOOKUP(N348,球種情報!A:B,2,FALSE)</f>
        <v>1</v>
      </c>
      <c r="P348">
        <f ca="1">VLOOKUP(K348,投手データ!B:AI,output!O348+6,FALSE)</f>
        <v>1</v>
      </c>
      <c r="R348">
        <f t="shared" ca="1" si="32"/>
        <v>6.7567567567567571E-3</v>
      </c>
      <c r="S348">
        <f t="shared" si="33"/>
        <v>0.47743055555555552</v>
      </c>
      <c r="T348">
        <f>Prams!B$5/(S348-Prams!B$6)</f>
        <v>148.21019265218058</v>
      </c>
      <c r="U348">
        <f t="shared" ca="1" si="34"/>
        <v>0.56076388888888895</v>
      </c>
      <c r="V348">
        <f ca="1">Prams!C$5/(U348-Prams!C$6)</f>
        <v>148.19834996903694</v>
      </c>
      <c r="W348">
        <f t="shared" ca="1" si="35"/>
        <v>1.0013402024934928</v>
      </c>
      <c r="X348" t="str">
        <f t="shared" ca="1" si="36"/>
        <v>〇</v>
      </c>
    </row>
    <row r="349" spans="1:25" x14ac:dyDescent="0.4">
      <c r="A349" s="1" t="s">
        <v>1979</v>
      </c>
      <c r="B349" s="1">
        <v>128</v>
      </c>
      <c r="C349">
        <v>641.90002000000004</v>
      </c>
      <c r="D349">
        <v>608</v>
      </c>
      <c r="E349">
        <v>10.10008</v>
      </c>
      <c r="F349" t="s">
        <v>0</v>
      </c>
      <c r="G349" s="10" t="s">
        <v>452</v>
      </c>
      <c r="H349">
        <v>99</v>
      </c>
      <c r="I349" t="s">
        <v>631</v>
      </c>
      <c r="J349">
        <f ca="1">VLOOKUP(G349,INDIRECT("球速変換!A$1:B$" &amp; Prams!$B$8),2,)</f>
        <v>148</v>
      </c>
      <c r="K349" t="str">
        <f ca="1">VLOOKUP(I349,INDIRECT("投手名変換!A$1:B$" &amp; Prams!$B$9),2,)</f>
        <v>DD004</v>
      </c>
      <c r="L349">
        <f t="shared" si="31"/>
        <v>29</v>
      </c>
      <c r="M349">
        <f ca="1">(B349-VLOOKUP(K349,INDIRECT("投手データ!B1:D"&amp;Prams!$B$1),3,FALSE)*2)</f>
        <v>34</v>
      </c>
      <c r="N349" t="str">
        <f ca="1">VLOOKUP(F349,INDIRECT("球種変換表!A$1:B$" &amp; Prams!$B$2),2,)</f>
        <v>ストレート</v>
      </c>
      <c r="O349">
        <f ca="1">VLOOKUP(N349,球種情報!A:B,2,FALSE)</f>
        <v>1</v>
      </c>
      <c r="P349">
        <f ca="1">VLOOKUP(K349,投手データ!B:AI,output!O349+6,FALSE)</f>
        <v>1</v>
      </c>
      <c r="R349">
        <f t="shared" ca="1" si="32"/>
        <v>6.7567567567567571E-3</v>
      </c>
      <c r="S349">
        <f t="shared" si="33"/>
        <v>0.4777777777777778</v>
      </c>
      <c r="T349">
        <f>Prams!B$5/(S349-Prams!B$6)</f>
        <v>148.08692412104438</v>
      </c>
      <c r="U349">
        <f t="shared" ca="1" si="34"/>
        <v>0.56111111111111112</v>
      </c>
      <c r="V349">
        <f ca="1">Prams!C$5/(U349-Prams!C$6)</f>
        <v>148.07510112837983</v>
      </c>
      <c r="W349">
        <f t="shared" ca="1" si="35"/>
        <v>1.0005074400566205</v>
      </c>
      <c r="X349" t="str">
        <f t="shared" ca="1" si="36"/>
        <v>〇</v>
      </c>
    </row>
    <row r="350" spans="1:25" x14ac:dyDescent="0.4">
      <c r="A350" s="1" t="s">
        <v>1980</v>
      </c>
      <c r="B350" s="1">
        <v>124</v>
      </c>
      <c r="C350">
        <v>639.5</v>
      </c>
      <c r="D350">
        <v>604.5</v>
      </c>
      <c r="E350">
        <v>10.512</v>
      </c>
      <c r="F350" t="s">
        <v>1504</v>
      </c>
      <c r="G350" s="10" t="s">
        <v>635</v>
      </c>
      <c r="H350">
        <v>98</v>
      </c>
      <c r="I350" t="s">
        <v>636</v>
      </c>
      <c r="J350">
        <f ca="1">VLOOKUP(G350,INDIRECT("球速変換!A$1:B$" &amp; Prams!$B$8),2,)</f>
        <v>151</v>
      </c>
      <c r="K350" t="str">
        <f ca="1">VLOOKUP(I350,INDIRECT("投手名変換!A$1:B$" &amp; Prams!$B$9),2,)</f>
        <v>DD004</v>
      </c>
      <c r="L350">
        <f t="shared" si="31"/>
        <v>26</v>
      </c>
      <c r="M350">
        <f ca="1">(B350-VLOOKUP(K350,INDIRECT("投手データ!B1:D"&amp;Prams!$B$1),3,FALSE)*2)</f>
        <v>30</v>
      </c>
      <c r="N350" t="str">
        <f ca="1">VLOOKUP(F350,INDIRECT("球種変換表!A$1:B$" &amp; Prams!$B$2),2,)</f>
        <v>全力ストレート</v>
      </c>
      <c r="O350">
        <f ca="1">VLOOKUP(N350,球種情報!A:B,2,FALSE)</f>
        <v>2</v>
      </c>
      <c r="P350">
        <f ca="1">VLOOKUP(K350,投手データ!B:AI,output!O350+6,FALSE)</f>
        <v>1</v>
      </c>
      <c r="R350">
        <f t="shared" ca="1" si="32"/>
        <v>6.6225165562913907E-3</v>
      </c>
      <c r="S350">
        <f t="shared" si="33"/>
        <v>0.43020833333333336</v>
      </c>
      <c r="T350">
        <f>Prams!B$5/(S350-Prams!B$6)</f>
        <v>167.1305954177837</v>
      </c>
      <c r="U350">
        <f t="shared" ca="1" si="34"/>
        <v>0.49687500000000001</v>
      </c>
      <c r="V350">
        <f ca="1">Prams!C$5/(U350-Prams!C$6)</f>
        <v>174.99964616799943</v>
      </c>
      <c r="W350">
        <f t="shared" ca="1" si="35"/>
        <v>1.1589380540927114</v>
      </c>
      <c r="X350" t="str">
        <f t="shared" ca="1" si="36"/>
        <v>×</v>
      </c>
    </row>
    <row r="351" spans="1:25" x14ac:dyDescent="0.4">
      <c r="A351" s="1" t="s">
        <v>1981</v>
      </c>
      <c r="B351" s="1">
        <v>124</v>
      </c>
      <c r="C351">
        <v>639.5</v>
      </c>
      <c r="D351">
        <v>607</v>
      </c>
      <c r="E351">
        <v>10.5001</v>
      </c>
      <c r="F351" t="s">
        <v>1504</v>
      </c>
      <c r="G351" s="10" t="s">
        <v>635</v>
      </c>
      <c r="H351">
        <v>98</v>
      </c>
      <c r="I351" t="s">
        <v>1971</v>
      </c>
      <c r="J351">
        <f ca="1">VLOOKUP(G351,INDIRECT("球速変換!A$1:B$" &amp; Prams!$B$8),2,)</f>
        <v>151</v>
      </c>
      <c r="K351" t="e">
        <f ca="1">VLOOKUP(I351,INDIRECT("投手名変換!A$1:B$" &amp; Prams!$B$9),2,)</f>
        <v>#N/A</v>
      </c>
      <c r="L351">
        <f t="shared" si="31"/>
        <v>26</v>
      </c>
      <c r="M351" t="e">
        <f ca="1">(B351-VLOOKUP(K351,INDIRECT("投手データ!B1:D"&amp;Prams!$B$1),3,FALSE)*2)</f>
        <v>#N/A</v>
      </c>
      <c r="N351" t="str">
        <f ca="1">VLOOKUP(F351,INDIRECT("球種変換表!A$1:B$" &amp; Prams!$B$2),2,)</f>
        <v>全力ストレート</v>
      </c>
      <c r="O351">
        <f ca="1">VLOOKUP(N351,球種情報!A:B,2,FALSE)</f>
        <v>2</v>
      </c>
      <c r="P351" t="e">
        <f ca="1">VLOOKUP(K351,投手データ!B:AI,output!O351+6,FALSE)</f>
        <v>#N/A</v>
      </c>
      <c r="R351">
        <f t="shared" ca="1" si="32"/>
        <v>6.6225165562913907E-3</v>
      </c>
      <c r="S351">
        <f t="shared" si="33"/>
        <v>0.4284722222222222</v>
      </c>
      <c r="T351">
        <f>Prams!B$5/(S351-Prams!B$6)</f>
        <v>167.9186974694814</v>
      </c>
      <c r="U351" t="e">
        <f t="shared" ca="1" si="34"/>
        <v>#N/A</v>
      </c>
      <c r="V351" t="e">
        <f ca="1">Prams!C$5/(U351-Prams!C$6)</f>
        <v>#N/A</v>
      </c>
      <c r="W351" t="e">
        <f t="shared" ca="1" si="35"/>
        <v>#N/A</v>
      </c>
      <c r="X351" t="e">
        <f t="shared" ca="1" si="36"/>
        <v>#N/A</v>
      </c>
    </row>
    <row r="352" spans="1:25" x14ac:dyDescent="0.4">
      <c r="A352" s="1" t="s">
        <v>1983</v>
      </c>
      <c r="B352" s="1">
        <v>124</v>
      </c>
      <c r="C352">
        <v>639.5</v>
      </c>
      <c r="D352">
        <v>604.5</v>
      </c>
      <c r="E352">
        <v>10.512</v>
      </c>
      <c r="F352" t="s">
        <v>1504</v>
      </c>
      <c r="G352" s="10" t="s">
        <v>635</v>
      </c>
      <c r="H352">
        <v>98</v>
      </c>
      <c r="I352" t="s">
        <v>1982</v>
      </c>
      <c r="J352">
        <f ca="1">VLOOKUP(G352,INDIRECT("球速変換!A$1:B$" &amp; Prams!$B$8),2,)</f>
        <v>151</v>
      </c>
      <c r="K352" t="e">
        <f ca="1">VLOOKUP(I352,INDIRECT("投手名変換!A$1:B$" &amp; Prams!$B$9),2,)</f>
        <v>#N/A</v>
      </c>
      <c r="L352">
        <f t="shared" si="31"/>
        <v>26</v>
      </c>
      <c r="M352" t="e">
        <f ca="1">(B352-VLOOKUP(K352,INDIRECT("投手データ!B1:D"&amp;Prams!$B$1),3,FALSE)*2)</f>
        <v>#N/A</v>
      </c>
      <c r="N352" t="str">
        <f ca="1">VLOOKUP(F352,INDIRECT("球種変換表!A$1:B$" &amp; Prams!$B$2),2,)</f>
        <v>全力ストレート</v>
      </c>
      <c r="O352">
        <f ca="1">VLOOKUP(N352,球種情報!A:B,2,FALSE)</f>
        <v>2</v>
      </c>
      <c r="P352" t="e">
        <f ca="1">VLOOKUP(K352,投手データ!B:AI,output!O352+6,FALSE)</f>
        <v>#N/A</v>
      </c>
      <c r="R352">
        <f t="shared" ca="1" si="32"/>
        <v>6.6225165562913907E-3</v>
      </c>
      <c r="S352">
        <f t="shared" si="33"/>
        <v>0.43020833333333336</v>
      </c>
      <c r="T352">
        <f>Prams!B$5/(S352-Prams!B$6)</f>
        <v>167.1305954177837</v>
      </c>
      <c r="U352" t="e">
        <f t="shared" ca="1" si="34"/>
        <v>#N/A</v>
      </c>
      <c r="V352" t="e">
        <f ca="1">Prams!C$5/(U352-Prams!C$6)</f>
        <v>#N/A</v>
      </c>
      <c r="W352" t="e">
        <f t="shared" ca="1" si="35"/>
        <v>#N/A</v>
      </c>
      <c r="X352" t="e">
        <f t="shared" ca="1" si="36"/>
        <v>#N/A</v>
      </c>
    </row>
    <row r="353" spans="1:24" x14ac:dyDescent="0.4">
      <c r="A353" s="1" t="s">
        <v>1984</v>
      </c>
      <c r="B353" s="1">
        <v>124</v>
      </c>
      <c r="C353">
        <v>640</v>
      </c>
      <c r="D353">
        <v>606</v>
      </c>
      <c r="E353">
        <v>10.04998</v>
      </c>
      <c r="F353" t="s">
        <v>1504</v>
      </c>
      <c r="G353" s="10" t="s">
        <v>635</v>
      </c>
      <c r="H353">
        <v>98</v>
      </c>
      <c r="I353" t="s">
        <v>631</v>
      </c>
      <c r="J353">
        <f ca="1">VLOOKUP(G353,INDIRECT("球速変換!A$1:B$" &amp; Prams!$B$8),2,)</f>
        <v>151</v>
      </c>
      <c r="K353" t="str">
        <f ca="1">VLOOKUP(I353,INDIRECT("投手名変換!A$1:B$" &amp; Prams!$B$9),2,)</f>
        <v>DD004</v>
      </c>
      <c r="L353">
        <f t="shared" si="31"/>
        <v>26</v>
      </c>
      <c r="M353">
        <f ca="1">(B353-VLOOKUP(K353,INDIRECT("投手データ!B1:D"&amp;Prams!$B$1),3,FALSE)*2)</f>
        <v>30</v>
      </c>
      <c r="N353" t="str">
        <f ca="1">VLOOKUP(F353,INDIRECT("球種変換表!A$1:B$" &amp; Prams!$B$2),2,)</f>
        <v>全力ストレート</v>
      </c>
      <c r="O353">
        <f ca="1">VLOOKUP(N353,球種情報!A:B,2,FALSE)</f>
        <v>2</v>
      </c>
      <c r="P353">
        <f ca="1">VLOOKUP(K353,投手データ!B:AI,output!O353+6,FALSE)</f>
        <v>1</v>
      </c>
      <c r="R353">
        <f t="shared" ca="1" si="32"/>
        <v>6.6225165562913907E-3</v>
      </c>
      <c r="S353">
        <f t="shared" si="33"/>
        <v>0.42916666666666664</v>
      </c>
      <c r="T353">
        <f>Prams!B$5/(S353-Prams!B$6)</f>
        <v>167.60256641966384</v>
      </c>
      <c r="U353">
        <f t="shared" ca="1" si="34"/>
        <v>0.49583333333333335</v>
      </c>
      <c r="V353">
        <f ca="1">Prams!C$5/(U353-Prams!C$6)</f>
        <v>175.51717611431815</v>
      </c>
      <c r="W353">
        <f t="shared" ca="1" si="35"/>
        <v>1.1623654047305838</v>
      </c>
      <c r="X353" t="str">
        <f t="shared" ca="1" si="36"/>
        <v>×</v>
      </c>
    </row>
    <row r="354" spans="1:24" x14ac:dyDescent="0.4">
      <c r="A354" s="1" t="s">
        <v>1985</v>
      </c>
      <c r="B354" s="1">
        <v>124</v>
      </c>
      <c r="C354">
        <v>639</v>
      </c>
      <c r="D354">
        <v>604</v>
      </c>
      <c r="E354">
        <v>10.04998</v>
      </c>
      <c r="F354" t="s">
        <v>1504</v>
      </c>
      <c r="G354" s="10" t="s">
        <v>1698</v>
      </c>
      <c r="H354">
        <v>98</v>
      </c>
      <c r="I354" t="s">
        <v>652</v>
      </c>
      <c r="J354">
        <f ca="1">VLOOKUP(G354,INDIRECT("球速変換!A$1:B$" &amp; Prams!$B$8),2,)</f>
        <v>150</v>
      </c>
      <c r="K354" t="str">
        <f ca="1">VLOOKUP(I354,INDIRECT("投手名変換!A$1:B$" &amp; Prams!$B$9),2,)</f>
        <v>DD004</v>
      </c>
      <c r="L354">
        <f t="shared" si="31"/>
        <v>26</v>
      </c>
      <c r="M354">
        <f ca="1">(B354-VLOOKUP(K354,INDIRECT("投手データ!B1:D"&amp;Prams!$B$1),3,FALSE)*2)</f>
        <v>30</v>
      </c>
      <c r="N354" t="str">
        <f ca="1">VLOOKUP(F354,INDIRECT("球種変換表!A$1:B$" &amp; Prams!$B$2),2,)</f>
        <v>全力ストレート</v>
      </c>
      <c r="O354">
        <f ca="1">VLOOKUP(N354,球種情報!A:B,2,FALSE)</f>
        <v>2</v>
      </c>
      <c r="P354">
        <f ca="1">VLOOKUP(K354,投手データ!B:AI,output!O354+6,FALSE)</f>
        <v>1</v>
      </c>
      <c r="R354">
        <f t="shared" ca="1" si="32"/>
        <v>6.6666666666666671E-3</v>
      </c>
      <c r="S354">
        <f t="shared" si="33"/>
        <v>0.43055555555555552</v>
      </c>
      <c r="T354">
        <f>Prams!B$5/(S354-Prams!B$6)</f>
        <v>166.97386189718816</v>
      </c>
      <c r="U354">
        <f t="shared" ca="1" si="34"/>
        <v>0.49722222222222218</v>
      </c>
      <c r="V354">
        <f ca="1">Prams!C$5/(U354-Prams!C$6)</f>
        <v>174.82781373719604</v>
      </c>
      <c r="W354">
        <f t="shared" ca="1" si="35"/>
        <v>1.1655187582479736</v>
      </c>
      <c r="X354" t="str">
        <f t="shared" ca="1" si="36"/>
        <v>×</v>
      </c>
    </row>
    <row r="355" spans="1:24" x14ac:dyDescent="0.4">
      <c r="A355" s="1" t="s">
        <v>1987</v>
      </c>
      <c r="B355" s="1">
        <v>124</v>
      </c>
      <c r="C355">
        <v>639.52380000000005</v>
      </c>
      <c r="D355">
        <v>610</v>
      </c>
      <c r="E355">
        <v>10.52392</v>
      </c>
      <c r="F355" t="s">
        <v>92</v>
      </c>
      <c r="G355" s="10" t="s">
        <v>1966</v>
      </c>
      <c r="H355">
        <v>98</v>
      </c>
      <c r="I355" t="s">
        <v>1986</v>
      </c>
      <c r="J355">
        <f ca="1">VLOOKUP(G355,INDIRECT("球速変換!A$1:B$" &amp; Prams!$B$8),2,)</f>
        <v>152</v>
      </c>
      <c r="K355" t="e">
        <f ca="1">VLOOKUP(I355,INDIRECT("投手名変換!A$1:B$" &amp; Prams!$B$9),2,)</f>
        <v>#N/A</v>
      </c>
      <c r="L355">
        <f t="shared" si="31"/>
        <v>26</v>
      </c>
      <c r="M355" t="e">
        <f ca="1">(B355-VLOOKUP(K355,INDIRECT("投手データ!B1:D"&amp;Prams!$B$1),3,FALSE)*2)</f>
        <v>#N/A</v>
      </c>
      <c r="N355" t="str">
        <f ca="1">VLOOKUP(F355,INDIRECT("球種変換表!A$1:B$" &amp; Prams!$B$2),2,)</f>
        <v>全力ストレート</v>
      </c>
      <c r="O355">
        <f ca="1">VLOOKUP(N355,球種情報!A:B,2,FALSE)</f>
        <v>2</v>
      </c>
      <c r="P355" t="e">
        <f ca="1">VLOOKUP(K355,投手データ!B:AI,output!O355+6,FALSE)</f>
        <v>#N/A</v>
      </c>
      <c r="R355">
        <f t="shared" ca="1" si="32"/>
        <v>6.5789473684210523E-3</v>
      </c>
      <c r="S355">
        <f t="shared" si="33"/>
        <v>0.42638888888888887</v>
      </c>
      <c r="T355">
        <f>Prams!B$5/(S355-Prams!B$6)</f>
        <v>168.8742867548865</v>
      </c>
      <c r="U355" t="e">
        <f t="shared" ca="1" si="34"/>
        <v>#N/A</v>
      </c>
      <c r="V355" t="e">
        <f ca="1">Prams!C$5/(U355-Prams!C$6)</f>
        <v>#N/A</v>
      </c>
      <c r="W355" t="e">
        <f t="shared" ca="1" si="35"/>
        <v>#N/A</v>
      </c>
      <c r="X355" t="e">
        <f t="shared" ca="1" si="36"/>
        <v>#N/A</v>
      </c>
    </row>
    <row r="356" spans="1:24" x14ac:dyDescent="0.4">
      <c r="A356" s="1" t="s">
        <v>1990</v>
      </c>
      <c r="B356" s="1">
        <v>124</v>
      </c>
      <c r="C356">
        <v>640.5</v>
      </c>
      <c r="D356">
        <v>610.5</v>
      </c>
      <c r="E356">
        <v>10.512</v>
      </c>
      <c r="F356" t="s">
        <v>1504</v>
      </c>
      <c r="G356" s="10" t="s">
        <v>1988</v>
      </c>
      <c r="H356">
        <v>98</v>
      </c>
      <c r="I356" t="s">
        <v>1989</v>
      </c>
      <c r="J356">
        <f ca="1">VLOOKUP(G356,INDIRECT("球速変換!A$1:B$" &amp; Prams!$B$8),2,)</f>
        <v>153</v>
      </c>
      <c r="K356" t="e">
        <f ca="1">VLOOKUP(I356,INDIRECT("投手名変換!A$1:B$" &amp; Prams!$B$9),2,)</f>
        <v>#N/A</v>
      </c>
      <c r="L356">
        <f t="shared" si="31"/>
        <v>26</v>
      </c>
      <c r="M356" t="e">
        <f ca="1">(B356-VLOOKUP(K356,INDIRECT("投手データ!B1:D"&amp;Prams!$B$1),3,FALSE)*2)</f>
        <v>#N/A</v>
      </c>
      <c r="N356" t="str">
        <f ca="1">VLOOKUP(F356,INDIRECT("球種変換表!A$1:B$" &amp; Prams!$B$2),2,)</f>
        <v>全力ストレート</v>
      </c>
      <c r="O356">
        <f ca="1">VLOOKUP(N356,球種情報!A:B,2,FALSE)</f>
        <v>2</v>
      </c>
      <c r="P356" t="e">
        <f ca="1">VLOOKUP(K356,投手データ!B:AI,output!O356+6,FALSE)</f>
        <v>#N/A</v>
      </c>
      <c r="R356">
        <f t="shared" ca="1" si="32"/>
        <v>6.5359477124183009E-3</v>
      </c>
      <c r="S356">
        <f t="shared" si="33"/>
        <v>0.42604166666666665</v>
      </c>
      <c r="T356">
        <f>Prams!B$5/(S356-Prams!B$6)</f>
        <v>169.03461003896194</v>
      </c>
      <c r="U356" t="e">
        <f t="shared" ca="1" si="34"/>
        <v>#N/A</v>
      </c>
      <c r="V356" t="e">
        <f ca="1">Prams!C$5/(U356-Prams!C$6)</f>
        <v>#N/A</v>
      </c>
      <c r="W356" t="e">
        <f t="shared" ca="1" si="35"/>
        <v>#N/A</v>
      </c>
      <c r="X356" t="e">
        <f t="shared" ca="1" si="36"/>
        <v>#N/A</v>
      </c>
    </row>
    <row r="357" spans="1:24" x14ac:dyDescent="0.4">
      <c r="A357" s="1" t="s">
        <v>1992</v>
      </c>
      <c r="B357" s="1">
        <v>125</v>
      </c>
      <c r="C357">
        <v>642</v>
      </c>
      <c r="D357">
        <v>626</v>
      </c>
      <c r="E357">
        <v>11.04546</v>
      </c>
      <c r="F357" t="s">
        <v>1504</v>
      </c>
      <c r="G357" s="10" t="s">
        <v>1584</v>
      </c>
      <c r="H357">
        <v>98</v>
      </c>
      <c r="I357" t="s">
        <v>1991</v>
      </c>
      <c r="J357">
        <f ca="1">VLOOKUP(G357,INDIRECT("球速変換!A$1:B$" &amp; Prams!$B$8),2,)</f>
        <v>148</v>
      </c>
      <c r="K357" t="e">
        <f ca="1">VLOOKUP(I357,INDIRECT("投手名変換!A$1:B$" &amp; Prams!$B$9),2,)</f>
        <v>#N/A</v>
      </c>
      <c r="L357">
        <f t="shared" si="31"/>
        <v>27</v>
      </c>
      <c r="M357" t="e">
        <f ca="1">(B357-VLOOKUP(K357,INDIRECT("投手データ!B1:D"&amp;Prams!$B$1),3,FALSE)*2)</f>
        <v>#N/A</v>
      </c>
      <c r="N357" t="str">
        <f ca="1">VLOOKUP(F357,INDIRECT("球種変換表!A$1:B$" &amp; Prams!$B$2),2,)</f>
        <v>全力ストレート</v>
      </c>
      <c r="O357">
        <f ca="1">VLOOKUP(N357,球種情報!A:B,2,FALSE)</f>
        <v>2</v>
      </c>
      <c r="P357" t="e">
        <f ca="1">VLOOKUP(K357,投手データ!B:AI,output!O357+6,FALSE)</f>
        <v>#N/A</v>
      </c>
      <c r="R357">
        <f t="shared" ca="1" si="32"/>
        <v>6.7567567567567571E-3</v>
      </c>
      <c r="S357">
        <f t="shared" si="33"/>
        <v>0.43194444444444446</v>
      </c>
      <c r="T357">
        <f>Prams!B$5/(S357-Prams!B$6)</f>
        <v>166.3498564936618</v>
      </c>
      <c r="U357" t="e">
        <f t="shared" ca="1" si="34"/>
        <v>#N/A</v>
      </c>
      <c r="V357" t="e">
        <f ca="1">Prams!C$5/(U357-Prams!C$6)</f>
        <v>#N/A</v>
      </c>
      <c r="W357" t="e">
        <f t="shared" ca="1" si="35"/>
        <v>#N/A</v>
      </c>
      <c r="X357" t="e">
        <f t="shared" ca="1" si="36"/>
        <v>#N/A</v>
      </c>
    </row>
    <row r="358" spans="1:24" x14ac:dyDescent="0.4">
      <c r="A358" s="1" t="s">
        <v>1993</v>
      </c>
      <c r="B358" s="1">
        <v>124</v>
      </c>
      <c r="C358">
        <v>640</v>
      </c>
      <c r="D358">
        <v>607</v>
      </c>
      <c r="E358">
        <v>11.0001</v>
      </c>
      <c r="F358" t="s">
        <v>1029</v>
      </c>
      <c r="G358" s="10" t="s">
        <v>1966</v>
      </c>
      <c r="H358">
        <v>98</v>
      </c>
      <c r="I358" t="s">
        <v>636</v>
      </c>
      <c r="J358">
        <f ca="1">VLOOKUP(G358,INDIRECT("球速変換!A$1:B$" &amp; Prams!$B$8),2,)</f>
        <v>152</v>
      </c>
      <c r="K358" t="str">
        <f ca="1">VLOOKUP(I358,INDIRECT("投手名変換!A$1:B$" &amp; Prams!$B$9),2,)</f>
        <v>DD004</v>
      </c>
      <c r="L358">
        <f t="shared" si="31"/>
        <v>26</v>
      </c>
      <c r="M358">
        <f ca="1">(B358-VLOOKUP(K358,INDIRECT("投手データ!B1:D"&amp;Prams!$B$1),3,FALSE)*2)</f>
        <v>30</v>
      </c>
      <c r="N358" t="str">
        <f ca="1">VLOOKUP(F358,INDIRECT("球種変換表!A$1:B$" &amp; Prams!$B$2),2,)</f>
        <v>全力ストレート</v>
      </c>
      <c r="O358">
        <f ca="1">VLOOKUP(N358,球種情報!A:B,2,FALSE)</f>
        <v>2</v>
      </c>
      <c r="P358">
        <f ca="1">VLOOKUP(K358,投手データ!B:AI,output!O358+6,FALSE)</f>
        <v>1</v>
      </c>
      <c r="R358">
        <f t="shared" ca="1" si="32"/>
        <v>6.5789473684210523E-3</v>
      </c>
      <c r="S358">
        <f t="shared" si="33"/>
        <v>0.4284722222222222</v>
      </c>
      <c r="T358">
        <f>Prams!B$5/(S358-Prams!B$6)</f>
        <v>167.9186974694814</v>
      </c>
      <c r="U358">
        <f t="shared" ca="1" si="34"/>
        <v>0.49513888888888885</v>
      </c>
      <c r="V358">
        <f ca="1">Prams!C$5/(U358-Prams!C$6)</f>
        <v>175.86389999525898</v>
      </c>
      <c r="W358">
        <f t="shared" ca="1" si="35"/>
        <v>1.1569993420740723</v>
      </c>
      <c r="X358" t="str">
        <f t="shared" ca="1" si="36"/>
        <v>×</v>
      </c>
    </row>
    <row r="359" spans="1:24" x14ac:dyDescent="0.4">
      <c r="A359" s="1" t="s">
        <v>1994</v>
      </c>
      <c r="B359" s="1">
        <v>124</v>
      </c>
      <c r="C359">
        <v>639</v>
      </c>
      <c r="D359">
        <v>604</v>
      </c>
      <c r="E359">
        <v>10.04998</v>
      </c>
      <c r="F359" t="s">
        <v>1030</v>
      </c>
      <c r="G359" s="10" t="s">
        <v>1698</v>
      </c>
      <c r="H359">
        <v>98</v>
      </c>
      <c r="I359" t="s">
        <v>631</v>
      </c>
      <c r="J359">
        <f ca="1">VLOOKUP(G359,INDIRECT("球速変換!A$1:B$" &amp; Prams!$B$8),2,)</f>
        <v>150</v>
      </c>
      <c r="K359" t="str">
        <f ca="1">VLOOKUP(I359,INDIRECT("投手名変換!A$1:B$" &amp; Prams!$B$9),2,)</f>
        <v>DD004</v>
      </c>
      <c r="L359">
        <f t="shared" si="31"/>
        <v>26</v>
      </c>
      <c r="M359">
        <f ca="1">(B359-VLOOKUP(K359,INDIRECT("投手データ!B1:D"&amp;Prams!$B$1),3,FALSE)*2)</f>
        <v>30</v>
      </c>
      <c r="N359" t="str">
        <f ca="1">VLOOKUP(F359,INDIRECT("球種変換表!A$1:B$" &amp; Prams!$B$2),2,)</f>
        <v>全力ストレート</v>
      </c>
      <c r="O359">
        <f ca="1">VLOOKUP(N359,球種情報!A:B,2,FALSE)</f>
        <v>2</v>
      </c>
      <c r="P359">
        <f ca="1">VLOOKUP(K359,投手データ!B:AI,output!O359+6,FALSE)</f>
        <v>1</v>
      </c>
      <c r="R359">
        <f t="shared" ca="1" si="32"/>
        <v>6.6666666666666671E-3</v>
      </c>
      <c r="S359">
        <f t="shared" si="33"/>
        <v>0.43055555555555552</v>
      </c>
      <c r="T359">
        <f>Prams!B$5/(S359-Prams!B$6)</f>
        <v>166.97386189718816</v>
      </c>
      <c r="U359">
        <f t="shared" ca="1" si="34"/>
        <v>0.49722222222222218</v>
      </c>
      <c r="V359">
        <f ca="1">Prams!C$5/(U359-Prams!C$6)</f>
        <v>174.82781373719604</v>
      </c>
      <c r="W359">
        <f t="shared" ca="1" si="35"/>
        <v>1.1655187582479736</v>
      </c>
      <c r="X359" t="str">
        <f t="shared" ca="1" si="36"/>
        <v>×</v>
      </c>
    </row>
    <row r="360" spans="1:24" x14ac:dyDescent="0.4">
      <c r="A360" s="1" t="s">
        <v>1995</v>
      </c>
      <c r="B360" s="1">
        <v>134</v>
      </c>
      <c r="C360">
        <v>633.90002000000004</v>
      </c>
      <c r="D360">
        <v>608</v>
      </c>
      <c r="E360">
        <v>10.10008</v>
      </c>
      <c r="F360" t="s">
        <v>43</v>
      </c>
      <c r="G360" s="10" t="s">
        <v>408</v>
      </c>
      <c r="H360">
        <v>101</v>
      </c>
      <c r="I360" t="s">
        <v>631</v>
      </c>
      <c r="J360">
        <f ca="1">VLOOKUP(G360,INDIRECT("球速変換!A$1:B$" &amp; Prams!$B$8),2,)</f>
        <v>139</v>
      </c>
      <c r="K360" t="str">
        <f ca="1">VLOOKUP(I360,INDIRECT("投手名変換!A$1:B$" &amp; Prams!$B$9),2,)</f>
        <v>DD004</v>
      </c>
      <c r="L360">
        <f t="shared" si="31"/>
        <v>33</v>
      </c>
      <c r="M360">
        <f ca="1">(B360-VLOOKUP(K360,INDIRECT("投手データ!B1:D"&amp;Prams!$B$1),3,FALSE)*2)</f>
        <v>40</v>
      </c>
      <c r="N360" t="str">
        <f ca="1">VLOOKUP(F360,INDIRECT("球種変換表!A$1:B$" &amp; Prams!$B$2),2,)</f>
        <v>Vスライダー</v>
      </c>
      <c r="O360">
        <f ca="1">VLOOKUP(N360,球種情報!A:B,2,FALSE)</f>
        <v>19</v>
      </c>
      <c r="P360">
        <f ca="1">VLOOKUP(K360,投手データ!B:AI,output!O360+6,FALSE)</f>
        <v>4</v>
      </c>
      <c r="R360">
        <f t="shared" ca="1" si="32"/>
        <v>7.1942446043165471E-3</v>
      </c>
      <c r="S360">
        <f t="shared" si="33"/>
        <v>0.5444444444444444</v>
      </c>
      <c r="T360">
        <f>Prams!B$5/(S360-Prams!B$6)</f>
        <v>127.69536180662338</v>
      </c>
      <c r="U360">
        <f t="shared" ca="1" si="34"/>
        <v>0.66111111111111109</v>
      </c>
      <c r="V360">
        <f ca="1">Prams!C$5/(U360-Prams!C$6)</f>
        <v>119.46216935760908</v>
      </c>
      <c r="W360">
        <f t="shared" ca="1" si="35"/>
        <v>0.8594400673209287</v>
      </c>
      <c r="X360" t="str">
        <f t="shared" ca="1" si="36"/>
        <v>×</v>
      </c>
    </row>
    <row r="361" spans="1:24" x14ac:dyDescent="0.4">
      <c r="A361" s="1" t="s">
        <v>1997</v>
      </c>
      <c r="B361" s="1">
        <v>134</v>
      </c>
      <c r="C361">
        <v>632</v>
      </c>
      <c r="D361">
        <v>616.5</v>
      </c>
      <c r="E361">
        <v>11.01146</v>
      </c>
      <c r="F361" t="s">
        <v>43</v>
      </c>
      <c r="G361" s="10" t="s">
        <v>1663</v>
      </c>
      <c r="H361">
        <v>101</v>
      </c>
      <c r="I361" t="s">
        <v>1996</v>
      </c>
      <c r="J361">
        <f ca="1">VLOOKUP(G361,INDIRECT("球速変換!A$1:B$" &amp; Prams!$B$8),2,)</f>
        <v>147</v>
      </c>
      <c r="K361" t="e">
        <f ca="1">VLOOKUP(I361,INDIRECT("投手名変換!A$1:B$" &amp; Prams!$B$9),2,)</f>
        <v>#N/A</v>
      </c>
      <c r="L361">
        <f t="shared" si="31"/>
        <v>33</v>
      </c>
      <c r="M361" t="e">
        <f ca="1">(B361-VLOOKUP(K361,INDIRECT("投手データ!B1:D"&amp;Prams!$B$1),3,FALSE)*2)</f>
        <v>#N/A</v>
      </c>
      <c r="N361" t="str">
        <f ca="1">VLOOKUP(F361,INDIRECT("球種変換表!A$1:B$" &amp; Prams!$B$2),2,)</f>
        <v>Vスライダー</v>
      </c>
      <c r="O361">
        <f ca="1">VLOOKUP(N361,球種情報!A:B,2,FALSE)</f>
        <v>19</v>
      </c>
      <c r="P361" t="e">
        <f ca="1">VLOOKUP(K361,投手データ!B:AI,output!O361+6,FALSE)</f>
        <v>#N/A</v>
      </c>
      <c r="R361">
        <f t="shared" ca="1" si="32"/>
        <v>6.8027210884353739E-3</v>
      </c>
      <c r="S361">
        <f t="shared" si="33"/>
        <v>0.5385416666666667</v>
      </c>
      <c r="T361">
        <f>Prams!B$5/(S361-Prams!B$6)</f>
        <v>129.27146317238495</v>
      </c>
      <c r="U361" t="e">
        <f t="shared" ca="1" si="34"/>
        <v>#N/A</v>
      </c>
      <c r="V361" t="e">
        <f ca="1">Prams!C$5/(U361-Prams!C$6)</f>
        <v>#N/A</v>
      </c>
      <c r="W361" t="e">
        <f t="shared" ca="1" si="35"/>
        <v>#N/A</v>
      </c>
      <c r="X361" t="e">
        <f t="shared" ca="1" si="36"/>
        <v>#N/A</v>
      </c>
    </row>
    <row r="362" spans="1:24" x14ac:dyDescent="0.4">
      <c r="A362" s="1" t="s">
        <v>2000</v>
      </c>
      <c r="B362" s="1">
        <v>133</v>
      </c>
      <c r="C362">
        <v>633.44739000000004</v>
      </c>
      <c r="D362">
        <v>600.5</v>
      </c>
      <c r="E362">
        <v>9.5657899999999998</v>
      </c>
      <c r="F362" t="s">
        <v>43</v>
      </c>
      <c r="G362" s="10" t="s">
        <v>1998</v>
      </c>
      <c r="H362">
        <v>101</v>
      </c>
      <c r="I362" t="s">
        <v>1999</v>
      </c>
      <c r="J362">
        <f ca="1">VLOOKUP(G362,INDIRECT("球速変換!A$1:B$" &amp; Prams!$B$8),2,)</f>
        <v>92</v>
      </c>
      <c r="K362" t="e">
        <f ca="1">VLOOKUP(I362,INDIRECT("投手名変換!A$1:B$" &amp; Prams!$B$9),2,)</f>
        <v>#N/A</v>
      </c>
      <c r="L362">
        <f t="shared" ref="L362:L425" si="37">B362-H362</f>
        <v>32</v>
      </c>
      <c r="M362" t="e">
        <f ca="1">(B362-VLOOKUP(K362,INDIRECT("投手データ!B1:D"&amp;Prams!$B$1),3,FALSE)*2)</f>
        <v>#N/A</v>
      </c>
      <c r="N362" t="str">
        <f ca="1">VLOOKUP(F362,INDIRECT("球種変換表!A$1:B$" &amp; Prams!$B$2),2,)</f>
        <v>Vスライダー</v>
      </c>
      <c r="O362">
        <f ca="1">VLOOKUP(N362,球種情報!A:B,2,FALSE)</f>
        <v>19</v>
      </c>
      <c r="P362" t="e">
        <f ca="1">VLOOKUP(K362,投手データ!B:AI,output!O362+6,FALSE)</f>
        <v>#N/A</v>
      </c>
      <c r="R362">
        <f t="shared" ref="R362:R425" ca="1" si="38">1/J362</f>
        <v>1.0869565217391304E-2</v>
      </c>
      <c r="S362">
        <f t="shared" ref="S362:S425" si="39">(L362-(D362-600)/24)*2/120</f>
        <v>0.53298611111111116</v>
      </c>
      <c r="T362">
        <f>Prams!B$5/(S362-Prams!B$6)</f>
        <v>130.79081137940963</v>
      </c>
      <c r="U362" t="e">
        <f t="shared" ref="U362:U425" ca="1" si="40">(M362-(D362-600)/24)*2/120</f>
        <v>#N/A</v>
      </c>
      <c r="V362" t="e">
        <f ca="1">Prams!C$5/(U362-Prams!C$6)</f>
        <v>#N/A</v>
      </c>
      <c r="W362" t="e">
        <f t="shared" ref="W362:W425" ca="1" si="41">V362/J362</f>
        <v>#N/A</v>
      </c>
      <c r="X362" t="e">
        <f t="shared" ca="1" si="36"/>
        <v>#N/A</v>
      </c>
    </row>
    <row r="363" spans="1:24" x14ac:dyDescent="0.4">
      <c r="A363" s="1" t="s">
        <v>2002</v>
      </c>
      <c r="B363" s="1">
        <v>134</v>
      </c>
      <c r="C363">
        <v>642.90912000000003</v>
      </c>
      <c r="D363">
        <v>608</v>
      </c>
      <c r="E363">
        <v>11.09098</v>
      </c>
      <c r="F363" t="s">
        <v>43</v>
      </c>
      <c r="G363" s="10" t="s">
        <v>2001</v>
      </c>
      <c r="H363">
        <v>101</v>
      </c>
      <c r="I363" t="s">
        <v>631</v>
      </c>
      <c r="J363">
        <f ca="1">VLOOKUP(G363,INDIRECT("球速変換!A$1:B$" &amp; Prams!$B$8),2,)</f>
        <v>135</v>
      </c>
      <c r="K363" t="str">
        <f ca="1">VLOOKUP(I363,INDIRECT("投手名変換!A$1:B$" &amp; Prams!$B$9),2,)</f>
        <v>DD004</v>
      </c>
      <c r="L363">
        <f t="shared" si="37"/>
        <v>33</v>
      </c>
      <c r="M363">
        <f ca="1">(B363-VLOOKUP(K363,INDIRECT("投手データ!B1:D"&amp;Prams!$B$1),3,FALSE)*2)</f>
        <v>40</v>
      </c>
      <c r="N363" t="str">
        <f ca="1">VLOOKUP(F363,INDIRECT("球種変換表!A$1:B$" &amp; Prams!$B$2),2,)</f>
        <v>Vスライダー</v>
      </c>
      <c r="O363">
        <f ca="1">VLOOKUP(N363,球種情報!A:B,2,FALSE)</f>
        <v>19</v>
      </c>
      <c r="P363">
        <f ca="1">VLOOKUP(K363,投手データ!B:AI,output!O363+6,FALSE)</f>
        <v>4</v>
      </c>
      <c r="R363">
        <f t="shared" ca="1" si="38"/>
        <v>7.4074074074074077E-3</v>
      </c>
      <c r="S363">
        <f t="shared" si="39"/>
        <v>0.5444444444444444</v>
      </c>
      <c r="T363">
        <f>Prams!B$5/(S363-Prams!B$6)</f>
        <v>127.69536180662338</v>
      </c>
      <c r="U363">
        <f t="shared" ca="1" si="40"/>
        <v>0.66111111111111109</v>
      </c>
      <c r="V363">
        <f ca="1">Prams!C$5/(U363-Prams!C$6)</f>
        <v>119.46216935760908</v>
      </c>
      <c r="W363">
        <f t="shared" ca="1" si="41"/>
        <v>0.88490495820451176</v>
      </c>
      <c r="X363" t="str">
        <f t="shared" ca="1" si="36"/>
        <v>×</v>
      </c>
    </row>
    <row r="364" spans="1:24" x14ac:dyDescent="0.4">
      <c r="A364" s="1" t="s">
        <v>2004</v>
      </c>
      <c r="B364" s="1">
        <v>134</v>
      </c>
      <c r="C364">
        <v>641.5</v>
      </c>
      <c r="D364">
        <v>611.5</v>
      </c>
      <c r="E364">
        <v>10.512</v>
      </c>
      <c r="F364" t="s">
        <v>649</v>
      </c>
      <c r="G364" s="10" t="s">
        <v>2003</v>
      </c>
      <c r="H364">
        <v>101</v>
      </c>
      <c r="I364" t="s">
        <v>632</v>
      </c>
      <c r="J364">
        <f ca="1">VLOOKUP(G364,INDIRECT("球速変換!A$1:B$" &amp; Prams!$B$8),2,)</f>
        <v>136</v>
      </c>
      <c r="K364" t="str">
        <f ca="1">VLOOKUP(I364,INDIRECT("投手名変換!A$1:B$" &amp; Prams!$B$9),2,)</f>
        <v>DD004</v>
      </c>
      <c r="L364">
        <f t="shared" si="37"/>
        <v>33</v>
      </c>
      <c r="M364">
        <f ca="1">(B364-VLOOKUP(K364,INDIRECT("投手データ!B1:D"&amp;Prams!$B$1),3,FALSE)*2)</f>
        <v>40</v>
      </c>
      <c r="N364" t="str">
        <f ca="1">VLOOKUP(F364,INDIRECT("球種変換表!A$1:B$" &amp; Prams!$B$2),2,)</f>
        <v>Vスライダー</v>
      </c>
      <c r="O364">
        <f ca="1">VLOOKUP(N364,球種情報!A:B,2,FALSE)</f>
        <v>19</v>
      </c>
      <c r="P364">
        <f ca="1">VLOOKUP(K364,投手データ!B:AI,output!O364+6,FALSE)</f>
        <v>4</v>
      </c>
      <c r="R364">
        <f t="shared" ca="1" si="38"/>
        <v>7.3529411764705881E-3</v>
      </c>
      <c r="S364">
        <f t="shared" si="39"/>
        <v>0.54201388888888891</v>
      </c>
      <c r="T364">
        <f>Prams!B$5/(S364-Prams!B$6)</f>
        <v>128.33966681467214</v>
      </c>
      <c r="U364">
        <f t="shared" ca="1" si="40"/>
        <v>0.6586805555555556</v>
      </c>
      <c r="V364">
        <f ca="1">Prams!C$5/(U364-Prams!C$6)</f>
        <v>120.02588591859957</v>
      </c>
      <c r="W364">
        <f t="shared" ca="1" si="41"/>
        <v>0.88254327881323213</v>
      </c>
      <c r="X364" t="str">
        <f t="shared" ca="1" si="36"/>
        <v>×</v>
      </c>
    </row>
    <row r="365" spans="1:24" x14ac:dyDescent="0.4">
      <c r="A365" s="1" t="s">
        <v>2006</v>
      </c>
      <c r="B365" s="1">
        <v>134</v>
      </c>
      <c r="C365">
        <v>643.5</v>
      </c>
      <c r="D365">
        <v>619.5</v>
      </c>
      <c r="E365">
        <v>11.510960000000001</v>
      </c>
      <c r="F365" t="s">
        <v>649</v>
      </c>
      <c r="G365" s="10" t="s">
        <v>2005</v>
      </c>
      <c r="H365">
        <v>101</v>
      </c>
      <c r="I365" t="s">
        <v>652</v>
      </c>
      <c r="J365">
        <f ca="1">VLOOKUP(G365,INDIRECT("球速変換!A$1:B$" &amp; Prams!$B$8),2,)</f>
        <v>138</v>
      </c>
      <c r="K365" t="str">
        <f ca="1">VLOOKUP(I365,INDIRECT("投手名変換!A$1:B$" &amp; Prams!$B$9),2,)</f>
        <v>DD004</v>
      </c>
      <c r="L365">
        <f t="shared" si="37"/>
        <v>33</v>
      </c>
      <c r="M365">
        <f ca="1">(B365-VLOOKUP(K365,INDIRECT("投手データ!B1:D"&amp;Prams!$B$1),3,FALSE)*2)</f>
        <v>40</v>
      </c>
      <c r="N365" t="str">
        <f ca="1">VLOOKUP(F365,INDIRECT("球種変換表!A$1:B$" &amp; Prams!$B$2),2,)</f>
        <v>Vスライダー</v>
      </c>
      <c r="O365">
        <f ca="1">VLOOKUP(N365,球種情報!A:B,2,FALSE)</f>
        <v>19</v>
      </c>
      <c r="P365">
        <f ca="1">VLOOKUP(K365,投手データ!B:AI,output!O365+6,FALSE)</f>
        <v>4</v>
      </c>
      <c r="R365">
        <f t="shared" ca="1" si="38"/>
        <v>7.246376811594203E-3</v>
      </c>
      <c r="S365">
        <f t="shared" si="39"/>
        <v>0.53645833333333337</v>
      </c>
      <c r="T365">
        <f>Prams!B$5/(S365-Prams!B$6)</f>
        <v>129.83706400182012</v>
      </c>
      <c r="U365">
        <f t="shared" ca="1" si="40"/>
        <v>0.65312499999999996</v>
      </c>
      <c r="V365">
        <f ca="1">Prams!C$5/(U365-Prams!C$6)</f>
        <v>121.33457632108336</v>
      </c>
      <c r="W365">
        <f t="shared" ca="1" si="41"/>
        <v>0.87923606029770551</v>
      </c>
      <c r="X365" t="str">
        <f t="shared" ca="1" si="36"/>
        <v>×</v>
      </c>
    </row>
    <row r="366" spans="1:24" x14ac:dyDescent="0.4">
      <c r="A366" s="1" t="s">
        <v>2009</v>
      </c>
      <c r="B366" s="1">
        <v>134</v>
      </c>
      <c r="C366">
        <v>636.54760999999996</v>
      </c>
      <c r="D366">
        <v>614.5</v>
      </c>
      <c r="E366">
        <v>10.55958</v>
      </c>
      <c r="F366" t="s">
        <v>43</v>
      </c>
      <c r="G366" s="10" t="s">
        <v>2007</v>
      </c>
      <c r="H366">
        <v>101</v>
      </c>
      <c r="I366" t="s">
        <v>2008</v>
      </c>
      <c r="J366">
        <f ca="1">VLOOKUP(G366,INDIRECT("球速変換!A$1:B$" &amp; Prams!$B$8),2,)</f>
        <v>97</v>
      </c>
      <c r="K366" t="e">
        <f ca="1">VLOOKUP(I366,INDIRECT("投手名変換!A$1:B$" &amp; Prams!$B$9),2,)</f>
        <v>#N/A</v>
      </c>
      <c r="L366">
        <f t="shared" si="37"/>
        <v>33</v>
      </c>
      <c r="M366" t="e">
        <f ca="1">(B366-VLOOKUP(K366,INDIRECT("投手データ!B1:D"&amp;Prams!$B$1),3,FALSE)*2)</f>
        <v>#N/A</v>
      </c>
      <c r="N366" t="str">
        <f ca="1">VLOOKUP(F366,INDIRECT("球種変換表!A$1:B$" &amp; Prams!$B$2),2,)</f>
        <v>Vスライダー</v>
      </c>
      <c r="O366">
        <f ca="1">VLOOKUP(N366,球種情報!A:B,2,FALSE)</f>
        <v>19</v>
      </c>
      <c r="P366" t="e">
        <f ca="1">VLOOKUP(K366,投手データ!B:AI,output!O366+6,FALSE)</f>
        <v>#N/A</v>
      </c>
      <c r="R366">
        <f t="shared" ca="1" si="38"/>
        <v>1.0309278350515464E-2</v>
      </c>
      <c r="S366">
        <f t="shared" si="39"/>
        <v>0.53993055555555558</v>
      </c>
      <c r="T366">
        <f>Prams!B$5/(S366-Prams!B$6)</f>
        <v>128.89712568122457</v>
      </c>
      <c r="U366" t="e">
        <f t="shared" ca="1" si="40"/>
        <v>#N/A</v>
      </c>
      <c r="V366" t="e">
        <f ca="1">Prams!C$5/(U366-Prams!C$6)</f>
        <v>#N/A</v>
      </c>
      <c r="W366" t="e">
        <f t="shared" ca="1" si="41"/>
        <v>#N/A</v>
      </c>
      <c r="X366" t="e">
        <f t="shared" ca="1" si="36"/>
        <v>#N/A</v>
      </c>
    </row>
    <row r="367" spans="1:24" x14ac:dyDescent="0.4">
      <c r="A367" s="1" t="s">
        <v>2011</v>
      </c>
      <c r="B367" s="1">
        <v>134</v>
      </c>
      <c r="C367">
        <v>637.55260999999996</v>
      </c>
      <c r="D367">
        <v>606.5</v>
      </c>
      <c r="E367">
        <v>9.5658300000000001</v>
      </c>
      <c r="F367" t="s">
        <v>650</v>
      </c>
      <c r="G367" s="10" t="s">
        <v>651</v>
      </c>
      <c r="H367">
        <v>101</v>
      </c>
      <c r="I367" t="s">
        <v>2010</v>
      </c>
      <c r="J367">
        <f ca="1">VLOOKUP(G367,INDIRECT("球速変換!A$1:B$" &amp; Prams!$B$8),2,)</f>
        <v>134</v>
      </c>
      <c r="K367" t="e">
        <f ca="1">VLOOKUP(I367,INDIRECT("投手名変換!A$1:B$" &amp; Prams!$B$9),2,)</f>
        <v>#N/A</v>
      </c>
      <c r="L367">
        <f t="shared" si="37"/>
        <v>33</v>
      </c>
      <c r="M367" t="e">
        <f ca="1">(B367-VLOOKUP(K367,INDIRECT("投手データ!B1:D"&amp;Prams!$B$1),3,FALSE)*2)</f>
        <v>#N/A</v>
      </c>
      <c r="N367" t="str">
        <f ca="1">VLOOKUP(F367,INDIRECT("球種変換表!A$1:B$" &amp; Prams!$B$2),2,)</f>
        <v>Vスライダー</v>
      </c>
      <c r="O367">
        <f ca="1">VLOOKUP(N367,球種情報!A:B,2,FALSE)</f>
        <v>19</v>
      </c>
      <c r="P367" t="e">
        <f ca="1">VLOOKUP(K367,投手データ!B:AI,output!O367+6,FALSE)</f>
        <v>#N/A</v>
      </c>
      <c r="R367">
        <f t="shared" ca="1" si="38"/>
        <v>7.462686567164179E-3</v>
      </c>
      <c r="S367">
        <f t="shared" si="39"/>
        <v>0.54548611111111112</v>
      </c>
      <c r="T367">
        <f>Prams!B$5/(S367-Prams!B$6)</f>
        <v>127.42120721143662</v>
      </c>
      <c r="U367" t="e">
        <f t="shared" ca="1" si="40"/>
        <v>#N/A</v>
      </c>
      <c r="V367" t="e">
        <f ca="1">Prams!C$5/(U367-Prams!C$6)</f>
        <v>#N/A</v>
      </c>
      <c r="W367" t="e">
        <f t="shared" ca="1" si="41"/>
        <v>#N/A</v>
      </c>
      <c r="X367" t="e">
        <f t="shared" ca="1" si="36"/>
        <v>#N/A</v>
      </c>
    </row>
    <row r="368" spans="1:24" x14ac:dyDescent="0.4">
      <c r="A368" s="1" t="s">
        <v>2013</v>
      </c>
      <c r="B368" s="1">
        <v>134</v>
      </c>
      <c r="C368">
        <v>631.5</v>
      </c>
      <c r="D368">
        <v>606</v>
      </c>
      <c r="E368">
        <v>10.547610000000001</v>
      </c>
      <c r="F368" t="s">
        <v>43</v>
      </c>
      <c r="G368" s="10" t="s">
        <v>2012</v>
      </c>
      <c r="H368">
        <v>101</v>
      </c>
      <c r="I368" t="s">
        <v>636</v>
      </c>
      <c r="J368">
        <f ca="1">VLOOKUP(G368,INDIRECT("球速変換!A$1:B$" &amp; Prams!$B$8),2,)</f>
        <v>114</v>
      </c>
      <c r="K368" t="str">
        <f ca="1">VLOOKUP(I368,INDIRECT("投手名変換!A$1:B$" &amp; Prams!$B$9),2,)</f>
        <v>DD004</v>
      </c>
      <c r="L368">
        <f t="shared" si="37"/>
        <v>33</v>
      </c>
      <c r="M368">
        <f ca="1">(B368-VLOOKUP(K368,INDIRECT("投手データ!B1:D"&amp;Prams!$B$1),3,FALSE)*2)</f>
        <v>40</v>
      </c>
      <c r="N368" t="str">
        <f ca="1">VLOOKUP(F368,INDIRECT("球種変換表!A$1:B$" &amp; Prams!$B$2),2,)</f>
        <v>Vスライダー</v>
      </c>
      <c r="O368">
        <f ca="1">VLOOKUP(N368,球種情報!A:B,2,FALSE)</f>
        <v>19</v>
      </c>
      <c r="P368">
        <f ca="1">VLOOKUP(K368,投手データ!B:AI,output!O368+6,FALSE)</f>
        <v>4</v>
      </c>
      <c r="R368">
        <f t="shared" ca="1" si="38"/>
        <v>8.771929824561403E-3</v>
      </c>
      <c r="S368">
        <f t="shared" si="39"/>
        <v>0.54583333333333328</v>
      </c>
      <c r="T368">
        <f>Prams!B$5/(S368-Prams!B$6)</f>
        <v>127.3300837566937</v>
      </c>
      <c r="U368">
        <f t="shared" ca="1" si="40"/>
        <v>0.66249999999999998</v>
      </c>
      <c r="V368">
        <f ca="1">Prams!C$5/(U368-Prams!C$6)</f>
        <v>119.14241665060707</v>
      </c>
      <c r="W368">
        <f t="shared" ca="1" si="41"/>
        <v>1.0451089179877813</v>
      </c>
      <c r="X368" t="str">
        <f t="shared" ca="1" si="36"/>
        <v>×</v>
      </c>
    </row>
    <row r="369" spans="1:24" x14ac:dyDescent="0.4">
      <c r="A369" s="1" t="s">
        <v>2014</v>
      </c>
      <c r="B369" s="1">
        <v>134</v>
      </c>
      <c r="C369">
        <v>647.47619999999995</v>
      </c>
      <c r="D369">
        <v>614</v>
      </c>
      <c r="E369">
        <v>10.523899999999999</v>
      </c>
      <c r="F369" t="s">
        <v>43</v>
      </c>
      <c r="G369" s="10" t="s">
        <v>1663</v>
      </c>
      <c r="H369">
        <v>101</v>
      </c>
      <c r="I369" t="s">
        <v>632</v>
      </c>
      <c r="J369">
        <f ca="1">VLOOKUP(G369,INDIRECT("球速変換!A$1:B$" &amp; Prams!$B$8),2,)</f>
        <v>147</v>
      </c>
      <c r="K369" t="str">
        <f ca="1">VLOOKUP(I369,INDIRECT("投手名変換!A$1:B$" &amp; Prams!$B$9),2,)</f>
        <v>DD004</v>
      </c>
      <c r="L369">
        <f t="shared" si="37"/>
        <v>33</v>
      </c>
      <c r="M369">
        <f ca="1">(B369-VLOOKUP(K369,INDIRECT("投手データ!B1:D"&amp;Prams!$B$1),3,FALSE)*2)</f>
        <v>40</v>
      </c>
      <c r="N369" t="str">
        <f ca="1">VLOOKUP(F369,INDIRECT("球種変換表!A$1:B$" &amp; Prams!$B$2),2,)</f>
        <v>Vスライダー</v>
      </c>
      <c r="O369">
        <f ca="1">VLOOKUP(N369,球種情報!A:B,2,FALSE)</f>
        <v>19</v>
      </c>
      <c r="P369">
        <f ca="1">VLOOKUP(K369,投手データ!B:AI,output!O369+6,FALSE)</f>
        <v>4</v>
      </c>
      <c r="R369">
        <f t="shared" ca="1" si="38"/>
        <v>6.8027210884353739E-3</v>
      </c>
      <c r="S369">
        <f t="shared" si="39"/>
        <v>0.54027777777777775</v>
      </c>
      <c r="T369">
        <f>Prams!B$5/(S369-Prams!B$6)</f>
        <v>128.80387980925045</v>
      </c>
      <c r="U369">
        <f t="shared" ca="1" si="40"/>
        <v>0.65694444444444444</v>
      </c>
      <c r="V369">
        <f ca="1">Prams!C$5/(U369-Prams!C$6)</f>
        <v>120.43180883530661</v>
      </c>
      <c r="W369">
        <f t="shared" ca="1" si="41"/>
        <v>0.81926400568235791</v>
      </c>
      <c r="X369" t="str">
        <f t="shared" ca="1" si="36"/>
        <v>×</v>
      </c>
    </row>
    <row r="370" spans="1:24" x14ac:dyDescent="0.4">
      <c r="A370" s="1" t="s">
        <v>2016</v>
      </c>
      <c r="B370" s="1">
        <v>138</v>
      </c>
      <c r="C370">
        <v>647</v>
      </c>
      <c r="D370">
        <v>608</v>
      </c>
      <c r="E370">
        <v>11.0001</v>
      </c>
      <c r="F370" t="s">
        <v>39</v>
      </c>
      <c r="G370" s="10" t="s">
        <v>2015</v>
      </c>
      <c r="H370">
        <v>101</v>
      </c>
      <c r="I370" t="s">
        <v>636</v>
      </c>
      <c r="J370">
        <f ca="1">VLOOKUP(G370,INDIRECT("球速変換!A$1:B$" &amp; Prams!$B$8),2,)</f>
        <v>128</v>
      </c>
      <c r="K370" t="str">
        <f ca="1">VLOOKUP(I370,INDIRECT("投手名変換!A$1:B$" &amp; Prams!$B$9),2,)</f>
        <v>DD004</v>
      </c>
      <c r="L370">
        <f t="shared" si="37"/>
        <v>37</v>
      </c>
      <c r="M370">
        <f ca="1">(B370-VLOOKUP(K370,INDIRECT("投手データ!B1:D"&amp;Prams!$B$1),3,FALSE)*2)</f>
        <v>44</v>
      </c>
      <c r="N370" t="str">
        <f ca="1">VLOOKUP(F370,INDIRECT("球種変換表!A$1:B$" &amp; Prams!$B$2),2,)</f>
        <v>ドロップ</v>
      </c>
      <c r="O370">
        <f ca="1">VLOOKUP(N370,球種情報!A:B,2,FALSE)</f>
        <v>11</v>
      </c>
      <c r="P370">
        <f ca="1">VLOOKUP(K370,投手データ!B:AI,output!O370+6,FALSE)</f>
        <v>4</v>
      </c>
      <c r="R370">
        <f t="shared" ca="1" si="38"/>
        <v>7.8125E-3</v>
      </c>
      <c r="S370">
        <f t="shared" si="39"/>
        <v>0.61111111111111105</v>
      </c>
      <c r="T370">
        <f>Prams!B$5/(S370-Prams!B$6)</f>
        <v>112.2399289936054</v>
      </c>
      <c r="U370">
        <f t="shared" ca="1" si="40"/>
        <v>0.72777777777777775</v>
      </c>
      <c r="V370">
        <f ca="1">Prams!C$5/(U370-Prams!C$6)</f>
        <v>105.82908551430312</v>
      </c>
      <c r="W370">
        <f t="shared" ca="1" si="41"/>
        <v>0.8267897305804931</v>
      </c>
      <c r="X370" t="str">
        <f t="shared" ca="1" si="36"/>
        <v>×</v>
      </c>
    </row>
    <row r="371" spans="1:24" x14ac:dyDescent="0.4">
      <c r="A371" s="1" t="s">
        <v>2017</v>
      </c>
      <c r="B371" s="1">
        <v>138</v>
      </c>
      <c r="C371">
        <v>648</v>
      </c>
      <c r="D371">
        <v>608.5</v>
      </c>
      <c r="E371">
        <v>11.01146</v>
      </c>
      <c r="F371" t="s">
        <v>393</v>
      </c>
      <c r="G371" s="10" t="s">
        <v>412</v>
      </c>
      <c r="H371">
        <v>101</v>
      </c>
      <c r="I371" t="s">
        <v>631</v>
      </c>
      <c r="J371">
        <f ca="1">VLOOKUP(G371,INDIRECT("球速変換!A$1:B$" &amp; Prams!$B$8),2,)</f>
        <v>128</v>
      </c>
      <c r="K371" t="str">
        <f ca="1">VLOOKUP(I371,INDIRECT("投手名変換!A$1:B$" &amp; Prams!$B$9),2,)</f>
        <v>DD004</v>
      </c>
      <c r="L371">
        <f t="shared" si="37"/>
        <v>37</v>
      </c>
      <c r="M371">
        <f ca="1">(B371-VLOOKUP(K371,INDIRECT("投手データ!B1:D"&amp;Prams!$B$1),3,FALSE)*2)</f>
        <v>44</v>
      </c>
      <c r="N371" t="str">
        <f ca="1">VLOOKUP(F371,INDIRECT("球種変換表!A$1:B$" &amp; Prams!$B$2),2,)</f>
        <v>ドロップ</v>
      </c>
      <c r="O371">
        <f ca="1">VLOOKUP(N371,球種情報!A:B,2,FALSE)</f>
        <v>11</v>
      </c>
      <c r="P371">
        <f ca="1">VLOOKUP(K371,投手データ!B:AI,output!O371+6,FALSE)</f>
        <v>4</v>
      </c>
      <c r="R371">
        <f t="shared" ca="1" si="38"/>
        <v>7.8125E-3</v>
      </c>
      <c r="S371">
        <f t="shared" si="39"/>
        <v>0.61076388888888888</v>
      </c>
      <c r="T371">
        <f>Prams!B$5/(S371-Prams!B$6)</f>
        <v>112.31072782047465</v>
      </c>
      <c r="U371">
        <f t="shared" ca="1" si="40"/>
        <v>0.72743055555555558</v>
      </c>
      <c r="V371">
        <f ca="1">Prams!C$5/(U371-Prams!C$6)</f>
        <v>105.89202536885225</v>
      </c>
      <c r="W371">
        <f t="shared" ca="1" si="41"/>
        <v>0.82728144819415816</v>
      </c>
      <c r="X371" t="str">
        <f t="shared" ca="1" si="36"/>
        <v>×</v>
      </c>
    </row>
    <row r="372" spans="1:24" x14ac:dyDescent="0.4">
      <c r="A372" s="1" t="s">
        <v>2018</v>
      </c>
      <c r="B372" s="1">
        <v>138</v>
      </c>
      <c r="C372">
        <v>643.5</v>
      </c>
      <c r="D372">
        <v>614.5</v>
      </c>
      <c r="E372">
        <v>11.510960000000001</v>
      </c>
      <c r="F372" t="s">
        <v>39</v>
      </c>
      <c r="G372" s="10" t="s">
        <v>1515</v>
      </c>
      <c r="H372">
        <v>101</v>
      </c>
      <c r="I372" t="s">
        <v>656</v>
      </c>
      <c r="J372">
        <f ca="1">VLOOKUP(G372,INDIRECT("球速変換!A$1:B$" &amp; Prams!$B$8),2,)</f>
        <v>129</v>
      </c>
      <c r="K372" t="str">
        <f ca="1">VLOOKUP(I372,INDIRECT("投手名変換!A$1:B$" &amp; Prams!$B$9),2,)</f>
        <v>DD004</v>
      </c>
      <c r="L372">
        <f t="shared" si="37"/>
        <v>37</v>
      </c>
      <c r="M372">
        <f ca="1">(B372-VLOOKUP(K372,INDIRECT("投手データ!B1:D"&amp;Prams!$B$1),3,FALSE)*2)</f>
        <v>44</v>
      </c>
      <c r="N372" t="str">
        <f ca="1">VLOOKUP(F372,INDIRECT("球種変換表!A$1:B$" &amp; Prams!$B$2),2,)</f>
        <v>ドロップ</v>
      </c>
      <c r="O372">
        <f ca="1">VLOOKUP(N372,球種情報!A:B,2,FALSE)</f>
        <v>11</v>
      </c>
      <c r="P372">
        <f ca="1">VLOOKUP(K372,投手データ!B:AI,output!O372+6,FALSE)</f>
        <v>4</v>
      </c>
      <c r="R372">
        <f t="shared" ca="1" si="38"/>
        <v>7.7519379844961239E-3</v>
      </c>
      <c r="S372">
        <f t="shared" si="39"/>
        <v>0.60659722222222223</v>
      </c>
      <c r="T372">
        <f>Prams!B$5/(S372-Prams!B$6)</f>
        <v>113.16733361468879</v>
      </c>
      <c r="U372">
        <f t="shared" ca="1" si="40"/>
        <v>0.72326388888888893</v>
      </c>
      <c r="V372">
        <f ca="1">Prams!C$5/(U372-Prams!C$6)</f>
        <v>106.65318503538927</v>
      </c>
      <c r="W372">
        <f t="shared" ca="1" si="41"/>
        <v>0.82676887624332773</v>
      </c>
      <c r="X372" t="str">
        <f t="shared" ca="1" si="36"/>
        <v>×</v>
      </c>
    </row>
    <row r="373" spans="1:24" x14ac:dyDescent="0.4">
      <c r="A373" s="1" t="s">
        <v>2020</v>
      </c>
      <c r="B373" s="1">
        <v>139</v>
      </c>
      <c r="C373">
        <v>649.42107999999996</v>
      </c>
      <c r="D373">
        <v>615</v>
      </c>
      <c r="E373">
        <v>9.6310699999999994</v>
      </c>
      <c r="F373" t="s">
        <v>39</v>
      </c>
      <c r="G373" s="10" t="s">
        <v>441</v>
      </c>
      <c r="H373">
        <v>101</v>
      </c>
      <c r="I373" t="s">
        <v>2019</v>
      </c>
      <c r="J373">
        <f ca="1">VLOOKUP(G373,INDIRECT("球速変換!A$1:B$" &amp; Prams!$B$8),2,)</f>
        <v>126</v>
      </c>
      <c r="K373" t="e">
        <f ca="1">VLOOKUP(I373,INDIRECT("投手名変換!A$1:B$" &amp; Prams!$B$9),2,)</f>
        <v>#N/A</v>
      </c>
      <c r="L373">
        <f t="shared" si="37"/>
        <v>38</v>
      </c>
      <c r="M373" t="e">
        <f ca="1">(B373-VLOOKUP(K373,INDIRECT("投手データ!B1:D"&amp;Prams!$B$1),3,FALSE)*2)</f>
        <v>#N/A</v>
      </c>
      <c r="N373" t="str">
        <f ca="1">VLOOKUP(F373,INDIRECT("球種変換表!A$1:B$" &amp; Prams!$B$2),2,)</f>
        <v>ドロップ</v>
      </c>
      <c r="O373">
        <f ca="1">VLOOKUP(N373,球種情報!A:B,2,FALSE)</f>
        <v>11</v>
      </c>
      <c r="P373" t="e">
        <f ca="1">VLOOKUP(K373,投手データ!B:AI,output!O373+6,FALSE)</f>
        <v>#N/A</v>
      </c>
      <c r="R373">
        <f t="shared" ca="1" si="38"/>
        <v>7.9365079365079361E-3</v>
      </c>
      <c r="S373">
        <f t="shared" si="39"/>
        <v>0.62291666666666667</v>
      </c>
      <c r="T373">
        <f>Prams!B$5/(S373-Prams!B$6)</f>
        <v>109.88476464140771</v>
      </c>
      <c r="U373" t="e">
        <f t="shared" ca="1" si="40"/>
        <v>#N/A</v>
      </c>
      <c r="V373" t="e">
        <f ca="1">Prams!C$5/(U373-Prams!C$6)</f>
        <v>#N/A</v>
      </c>
      <c r="W373" t="e">
        <f t="shared" ca="1" si="41"/>
        <v>#N/A</v>
      </c>
      <c r="X373" t="e">
        <f t="shared" ca="1" si="36"/>
        <v>#N/A</v>
      </c>
    </row>
    <row r="374" spans="1:24" x14ac:dyDescent="0.4">
      <c r="A374" s="1" t="s">
        <v>2022</v>
      </c>
      <c r="B374" s="1">
        <v>138</v>
      </c>
      <c r="C374">
        <v>639.5</v>
      </c>
      <c r="D374">
        <v>602</v>
      </c>
      <c r="E374">
        <v>10.5001</v>
      </c>
      <c r="F374" t="s">
        <v>393</v>
      </c>
      <c r="G374" s="10" t="s">
        <v>936</v>
      </c>
      <c r="H374">
        <v>101</v>
      </c>
      <c r="I374" t="s">
        <v>2021</v>
      </c>
      <c r="J374">
        <f ca="1">VLOOKUP(G374,INDIRECT("球速変換!A$1:B$" &amp; Prams!$B$8),2,)</f>
        <v>126</v>
      </c>
      <c r="K374" t="e">
        <f ca="1">VLOOKUP(I374,INDIRECT("投手名変換!A$1:B$" &amp; Prams!$B$9),2,)</f>
        <v>#N/A</v>
      </c>
      <c r="L374">
        <f t="shared" si="37"/>
        <v>37</v>
      </c>
      <c r="M374" t="e">
        <f ca="1">(B374-VLOOKUP(K374,INDIRECT("投手データ!B1:D"&amp;Prams!$B$1),3,FALSE)*2)</f>
        <v>#N/A</v>
      </c>
      <c r="N374" t="str">
        <f ca="1">VLOOKUP(F374,INDIRECT("球種変換表!A$1:B$" &amp; Prams!$B$2),2,)</f>
        <v>ドロップ</v>
      </c>
      <c r="O374">
        <f ca="1">VLOOKUP(N374,球種情報!A:B,2,FALSE)</f>
        <v>11</v>
      </c>
      <c r="P374" t="e">
        <f ca="1">VLOOKUP(K374,投手データ!B:AI,output!O374+6,FALSE)</f>
        <v>#N/A</v>
      </c>
      <c r="R374">
        <f t="shared" ca="1" si="38"/>
        <v>7.9365079365079361E-3</v>
      </c>
      <c r="S374">
        <f t="shared" si="39"/>
        <v>0.6152777777777777</v>
      </c>
      <c r="T374">
        <f>Prams!B$5/(S374-Prams!B$6)</f>
        <v>111.39725314326903</v>
      </c>
      <c r="U374" t="e">
        <f t="shared" ca="1" si="40"/>
        <v>#N/A</v>
      </c>
      <c r="V374" t="e">
        <f ca="1">Prams!C$5/(U374-Prams!C$6)</f>
        <v>#N/A</v>
      </c>
      <c r="W374" t="e">
        <f t="shared" ca="1" si="41"/>
        <v>#N/A</v>
      </c>
      <c r="X374" t="e">
        <f t="shared" ca="1" si="36"/>
        <v>#N/A</v>
      </c>
    </row>
    <row r="375" spans="1:24" x14ac:dyDescent="0.4">
      <c r="A375" s="1" t="s">
        <v>2023</v>
      </c>
      <c r="B375" s="1">
        <v>139</v>
      </c>
      <c r="C375">
        <v>654</v>
      </c>
      <c r="D375">
        <v>614</v>
      </c>
      <c r="E375">
        <v>10.04998</v>
      </c>
      <c r="F375">
        <v>4</v>
      </c>
      <c r="G375" s="10" t="s">
        <v>1517</v>
      </c>
      <c r="H375">
        <v>101</v>
      </c>
      <c r="I375" t="s">
        <v>634</v>
      </c>
      <c r="J375">
        <f ca="1">VLOOKUP(G375,INDIRECT("球速変換!A$1:B$" &amp; Prams!$B$8),2,)</f>
        <v>126</v>
      </c>
      <c r="K375" t="str">
        <f ca="1">VLOOKUP(I375,INDIRECT("投手名変換!A$1:B$" &amp; Prams!$B$9),2,)</f>
        <v>DD004</v>
      </c>
      <c r="L375">
        <f t="shared" si="37"/>
        <v>38</v>
      </c>
      <c r="M375">
        <f ca="1">(B375-VLOOKUP(K375,INDIRECT("投手データ!B1:D"&amp;Prams!$B$1),3,FALSE)*2)</f>
        <v>45</v>
      </c>
      <c r="N375" t="str">
        <f ca="1">VLOOKUP(F375,INDIRECT("球種変換表!A$1:B$" &amp; Prams!$B$2),2,)</f>
        <v>ドロップ</v>
      </c>
      <c r="O375">
        <f ca="1">VLOOKUP(N375,球種情報!A:B,2,FALSE)</f>
        <v>11</v>
      </c>
      <c r="P375">
        <f ca="1">VLOOKUP(K375,投手データ!B:AI,output!O375+6,FALSE)</f>
        <v>4</v>
      </c>
      <c r="R375">
        <f t="shared" ca="1" si="38"/>
        <v>7.9365079365079361E-3</v>
      </c>
      <c r="S375">
        <f t="shared" si="39"/>
        <v>0.62361111111111112</v>
      </c>
      <c r="T375">
        <f>Prams!B$5/(S375-Prams!B$6)</f>
        <v>109.74929977513906</v>
      </c>
      <c r="U375">
        <f t="shared" ca="1" si="40"/>
        <v>0.7402777777777777</v>
      </c>
      <c r="V375">
        <f ca="1">Prams!C$5/(U375-Prams!C$6)</f>
        <v>103.61203701979481</v>
      </c>
      <c r="W375">
        <f t="shared" ca="1" si="41"/>
        <v>0.82231775412535568</v>
      </c>
      <c r="X375" t="str">
        <f t="shared" ca="1" si="36"/>
        <v>×</v>
      </c>
    </row>
    <row r="376" spans="1:24" x14ac:dyDescent="0.4">
      <c r="A376" s="1" t="s">
        <v>2024</v>
      </c>
      <c r="B376" s="1">
        <v>138</v>
      </c>
      <c r="C376">
        <v>649.5</v>
      </c>
      <c r="D376">
        <v>613.5</v>
      </c>
      <c r="E376">
        <v>9.6177899999999994</v>
      </c>
      <c r="F376" t="s">
        <v>39</v>
      </c>
      <c r="G376" s="10" t="s">
        <v>1515</v>
      </c>
      <c r="H376">
        <v>101</v>
      </c>
      <c r="I376" t="s">
        <v>2010</v>
      </c>
      <c r="J376">
        <f ca="1">VLOOKUP(G376,INDIRECT("球速変換!A$1:B$" &amp; Prams!$B$8),2,)</f>
        <v>129</v>
      </c>
      <c r="K376" t="e">
        <f ca="1">VLOOKUP(I376,INDIRECT("投手名変換!A$1:B$" &amp; Prams!$B$9),2,)</f>
        <v>#N/A</v>
      </c>
      <c r="L376">
        <f t="shared" si="37"/>
        <v>37</v>
      </c>
      <c r="M376" t="e">
        <f ca="1">(B376-VLOOKUP(K376,INDIRECT("投手データ!B1:D"&amp;Prams!$B$1),3,FALSE)*2)</f>
        <v>#N/A</v>
      </c>
      <c r="N376" t="str">
        <f ca="1">VLOOKUP(F376,INDIRECT("球種変換表!A$1:B$" &amp; Prams!$B$2),2,)</f>
        <v>ドロップ</v>
      </c>
      <c r="O376">
        <f ca="1">VLOOKUP(N376,球種情報!A:B,2,FALSE)</f>
        <v>11</v>
      </c>
      <c r="P376" t="e">
        <f ca="1">VLOOKUP(K376,投手データ!B:AI,output!O376+6,FALSE)</f>
        <v>#N/A</v>
      </c>
      <c r="R376">
        <f t="shared" ca="1" si="38"/>
        <v>7.7519379844961239E-3</v>
      </c>
      <c r="S376">
        <f t="shared" si="39"/>
        <v>0.60729166666666667</v>
      </c>
      <c r="T376">
        <f>Prams!B$5/(S376-Prams!B$6)</f>
        <v>113.023659714499</v>
      </c>
      <c r="U376" t="e">
        <f t="shared" ca="1" si="40"/>
        <v>#N/A</v>
      </c>
      <c r="V376" t="e">
        <f ca="1">Prams!C$5/(U376-Prams!C$6)</f>
        <v>#N/A</v>
      </c>
      <c r="W376" t="e">
        <f t="shared" ca="1" si="41"/>
        <v>#N/A</v>
      </c>
      <c r="X376" t="e">
        <f t="shared" ca="1" si="36"/>
        <v>#N/A</v>
      </c>
    </row>
    <row r="377" spans="1:24" x14ac:dyDescent="0.4">
      <c r="A377" s="1" t="s">
        <v>2025</v>
      </c>
      <c r="B377" s="1">
        <v>139</v>
      </c>
      <c r="C377">
        <v>655</v>
      </c>
      <c r="D377">
        <v>611.5</v>
      </c>
      <c r="E377">
        <v>11.01146</v>
      </c>
      <c r="F377" t="s">
        <v>39</v>
      </c>
      <c r="G377" s="10" t="s">
        <v>1629</v>
      </c>
      <c r="H377">
        <v>101</v>
      </c>
      <c r="I377" t="s">
        <v>634</v>
      </c>
      <c r="J377">
        <f ca="1">VLOOKUP(G377,INDIRECT("球速変換!A$1:B$" &amp; Prams!$B$8),2,)</f>
        <v>125</v>
      </c>
      <c r="K377" t="str">
        <f ca="1">VLOOKUP(I377,INDIRECT("投手名変換!A$1:B$" &amp; Prams!$B$9),2,)</f>
        <v>DD004</v>
      </c>
      <c r="L377">
        <f t="shared" si="37"/>
        <v>38</v>
      </c>
      <c r="M377">
        <f ca="1">(B377-VLOOKUP(K377,INDIRECT("投手データ!B1:D"&amp;Prams!$B$1),3,FALSE)*2)</f>
        <v>45</v>
      </c>
      <c r="N377" t="str">
        <f ca="1">VLOOKUP(F377,INDIRECT("球種変換表!A$1:B$" &amp; Prams!$B$2),2,)</f>
        <v>ドロップ</v>
      </c>
      <c r="O377">
        <f ca="1">VLOOKUP(N377,球種情報!A:B,2,FALSE)</f>
        <v>11</v>
      </c>
      <c r="P377">
        <f ca="1">VLOOKUP(K377,投手データ!B:AI,output!O377+6,FALSE)</f>
        <v>4</v>
      </c>
      <c r="R377">
        <f t="shared" ca="1" si="38"/>
        <v>8.0000000000000002E-3</v>
      </c>
      <c r="S377">
        <f t="shared" si="39"/>
        <v>0.62534722222222228</v>
      </c>
      <c r="T377">
        <f>Prams!B$5/(S377-Prams!B$6)</f>
        <v>109.41209436772738</v>
      </c>
      <c r="U377">
        <f t="shared" ca="1" si="40"/>
        <v>0.74201388888888897</v>
      </c>
      <c r="V377">
        <f ca="1">Prams!C$5/(U377-Prams!C$6)</f>
        <v>103.31143903559871</v>
      </c>
      <c r="W377">
        <f t="shared" ca="1" si="41"/>
        <v>0.82649151228478968</v>
      </c>
      <c r="X377" t="str">
        <f t="shared" ca="1" si="36"/>
        <v>×</v>
      </c>
    </row>
    <row r="378" spans="1:24" x14ac:dyDescent="0.4">
      <c r="A378" s="1" t="s">
        <v>2026</v>
      </c>
      <c r="B378" s="1">
        <v>138</v>
      </c>
      <c r="C378">
        <v>645.04998999999998</v>
      </c>
      <c r="D378">
        <v>611.5</v>
      </c>
      <c r="E378">
        <v>10.06254</v>
      </c>
      <c r="F378" t="s">
        <v>1031</v>
      </c>
      <c r="G378" s="10" t="s">
        <v>937</v>
      </c>
      <c r="H378">
        <v>101</v>
      </c>
      <c r="I378" t="s">
        <v>631</v>
      </c>
      <c r="J378">
        <f ca="1">VLOOKUP(G378,INDIRECT("球速変換!A$1:B$" &amp; Prams!$B$8),2,)</f>
        <v>128</v>
      </c>
      <c r="K378" t="str">
        <f ca="1">VLOOKUP(I378,INDIRECT("投手名変換!A$1:B$" &amp; Prams!$B$9),2,)</f>
        <v>DD004</v>
      </c>
      <c r="L378">
        <f t="shared" si="37"/>
        <v>37</v>
      </c>
      <c r="M378">
        <f ca="1">(B378-VLOOKUP(K378,INDIRECT("投手データ!B1:D"&amp;Prams!$B$1),3,FALSE)*2)</f>
        <v>44</v>
      </c>
      <c r="N378" t="str">
        <f ca="1">VLOOKUP(F378,INDIRECT("球種変換表!A$1:B$" &amp; Prams!$B$2),2,)</f>
        <v>ドロップ</v>
      </c>
      <c r="O378">
        <f ca="1">VLOOKUP(N378,球種情報!A:B,2,FALSE)</f>
        <v>11</v>
      </c>
      <c r="P378">
        <f ca="1">VLOOKUP(K378,投手データ!B:AI,output!O378+6,FALSE)</f>
        <v>4</v>
      </c>
      <c r="R378">
        <f t="shared" ca="1" si="38"/>
        <v>7.8125E-3</v>
      </c>
      <c r="S378">
        <f t="shared" si="39"/>
        <v>0.60868055555555556</v>
      </c>
      <c r="T378">
        <f>Prams!B$5/(S378-Prams!B$6)</f>
        <v>112.7374035670687</v>
      </c>
      <c r="U378">
        <f t="shared" ca="1" si="40"/>
        <v>0.72534722222222225</v>
      </c>
      <c r="V378">
        <f ca="1">Prams!C$5/(U378-Prams!C$6)</f>
        <v>106.27124228258742</v>
      </c>
      <c r="W378">
        <f t="shared" ca="1" si="41"/>
        <v>0.83024408033271424</v>
      </c>
      <c r="X378" t="str">
        <f t="shared" ca="1" si="36"/>
        <v>×</v>
      </c>
    </row>
    <row r="379" spans="1:24" x14ac:dyDescent="0.4">
      <c r="A379" s="1" t="s">
        <v>2027</v>
      </c>
      <c r="B379" s="1">
        <v>138</v>
      </c>
      <c r="C379">
        <v>648.47619999999995</v>
      </c>
      <c r="D379">
        <v>606</v>
      </c>
      <c r="E379">
        <v>10.523899999999999</v>
      </c>
      <c r="F379" t="s">
        <v>39</v>
      </c>
      <c r="G379" s="10" t="s">
        <v>1481</v>
      </c>
      <c r="H379">
        <v>101</v>
      </c>
      <c r="I379" t="s">
        <v>2010</v>
      </c>
      <c r="J379">
        <f ca="1">VLOOKUP(G379,INDIRECT("球速変換!A$1:B$" &amp; Prams!$B$8),2,)</f>
        <v>121</v>
      </c>
      <c r="K379" t="e">
        <f ca="1">VLOOKUP(I379,INDIRECT("投手名変換!A$1:B$" &amp; Prams!$B$9),2,)</f>
        <v>#N/A</v>
      </c>
      <c r="L379">
        <f t="shared" si="37"/>
        <v>37</v>
      </c>
      <c r="M379" t="e">
        <f ca="1">(B379-VLOOKUP(K379,INDIRECT("投手データ!B1:D"&amp;Prams!$B$1),3,FALSE)*2)</f>
        <v>#N/A</v>
      </c>
      <c r="N379" t="str">
        <f ca="1">VLOOKUP(F379,INDIRECT("球種変換表!A$1:B$" &amp; Prams!$B$2),2,)</f>
        <v>ドロップ</v>
      </c>
      <c r="O379">
        <f ca="1">VLOOKUP(N379,球種情報!A:B,2,FALSE)</f>
        <v>11</v>
      </c>
      <c r="P379" t="e">
        <f ca="1">VLOOKUP(K379,投手データ!B:AI,output!O379+6,FALSE)</f>
        <v>#N/A</v>
      </c>
      <c r="R379">
        <f t="shared" ca="1" si="38"/>
        <v>8.2644628099173556E-3</v>
      </c>
      <c r="S379">
        <f t="shared" si="39"/>
        <v>0.61250000000000004</v>
      </c>
      <c r="T379">
        <f>Prams!B$5/(S379-Prams!B$6)</f>
        <v>111.95762404925752</v>
      </c>
      <c r="U379" t="e">
        <f t="shared" ca="1" si="40"/>
        <v>#N/A</v>
      </c>
      <c r="V379" t="e">
        <f ca="1">Prams!C$5/(U379-Prams!C$6)</f>
        <v>#N/A</v>
      </c>
      <c r="W379" t="e">
        <f t="shared" ca="1" si="41"/>
        <v>#N/A</v>
      </c>
      <c r="X379" t="e">
        <f t="shared" ca="1" si="36"/>
        <v>#N/A</v>
      </c>
    </row>
    <row r="380" spans="1:24" x14ac:dyDescent="0.4">
      <c r="A380" s="1" t="s">
        <v>2029</v>
      </c>
      <c r="B380" s="1">
        <v>128</v>
      </c>
      <c r="C380">
        <v>634.5</v>
      </c>
      <c r="D380">
        <v>605.5</v>
      </c>
      <c r="E380">
        <v>10.512</v>
      </c>
      <c r="F380" t="s">
        <v>0</v>
      </c>
      <c r="G380" s="10" t="s">
        <v>452</v>
      </c>
      <c r="H380">
        <v>99</v>
      </c>
      <c r="I380" t="s">
        <v>2028</v>
      </c>
      <c r="J380">
        <f ca="1">VLOOKUP(G380,INDIRECT("球速変換!A$1:B$" &amp; Prams!$B$8),2,)</f>
        <v>148</v>
      </c>
      <c r="K380" t="e">
        <f ca="1">VLOOKUP(I380,INDIRECT("投手名変換!A$1:B$" &amp; Prams!$B$9),2,)</f>
        <v>#N/A</v>
      </c>
      <c r="L380">
        <f t="shared" si="37"/>
        <v>29</v>
      </c>
      <c r="M380" t="e">
        <f ca="1">(B380-VLOOKUP(K380,INDIRECT("投手データ!B1:D"&amp;Prams!$B$1),3,FALSE)*2)</f>
        <v>#N/A</v>
      </c>
      <c r="N380" t="str">
        <f ca="1">VLOOKUP(F380,INDIRECT("球種変換表!A$1:B$" &amp; Prams!$B$2),2,)</f>
        <v>ストレート</v>
      </c>
      <c r="O380">
        <f ca="1">VLOOKUP(N380,球種情報!A:B,2,FALSE)</f>
        <v>1</v>
      </c>
      <c r="P380" t="e">
        <f ca="1">VLOOKUP(K380,投手データ!B:AI,output!O380+6,FALSE)</f>
        <v>#N/A</v>
      </c>
      <c r="R380">
        <f t="shared" ca="1" si="38"/>
        <v>6.7567567567567571E-3</v>
      </c>
      <c r="S380">
        <f t="shared" si="39"/>
        <v>0.47951388888888885</v>
      </c>
      <c r="T380">
        <f>Prams!B$5/(S380-Prams!B$6)</f>
        <v>147.47364445357385</v>
      </c>
      <c r="U380" t="e">
        <f t="shared" ca="1" si="40"/>
        <v>#N/A</v>
      </c>
      <c r="V380" t="e">
        <f ca="1">Prams!C$5/(U380-Prams!C$6)</f>
        <v>#N/A</v>
      </c>
      <c r="W380" t="e">
        <f t="shared" ca="1" si="41"/>
        <v>#N/A</v>
      </c>
      <c r="X380" t="e">
        <f t="shared" ca="1" si="36"/>
        <v>#N/A</v>
      </c>
    </row>
    <row r="381" spans="1:24" x14ac:dyDescent="0.4">
      <c r="A381" s="1" t="s">
        <v>2030</v>
      </c>
      <c r="B381" s="1">
        <v>129</v>
      </c>
      <c r="C381">
        <v>635.5</v>
      </c>
      <c r="D381">
        <v>615.5</v>
      </c>
      <c r="E381">
        <v>11.510960000000001</v>
      </c>
      <c r="F381" t="s">
        <v>0</v>
      </c>
      <c r="G381" s="10" t="s">
        <v>771</v>
      </c>
      <c r="H381">
        <v>99</v>
      </c>
      <c r="I381" t="s">
        <v>696</v>
      </c>
      <c r="J381">
        <f ca="1">VLOOKUP(G381,INDIRECT("球速変換!A$1:B$" &amp; Prams!$B$8),2,)</f>
        <v>145</v>
      </c>
      <c r="K381" t="str">
        <f ca="1">VLOOKUP(I381,INDIRECT("投手名変換!A$1:B$" &amp; Prams!$B$9),2,)</f>
        <v>DD008</v>
      </c>
      <c r="L381">
        <f t="shared" si="37"/>
        <v>30</v>
      </c>
      <c r="M381">
        <f ca="1">(B381-VLOOKUP(K381,INDIRECT("投手データ!B1:D"&amp;Prams!$B$1),3,FALSE)*2)</f>
        <v>35</v>
      </c>
      <c r="N381" t="str">
        <f ca="1">VLOOKUP(F381,INDIRECT("球種変換表!A$1:B$" &amp; Prams!$B$2),2,)</f>
        <v>ストレート</v>
      </c>
      <c r="O381">
        <f ca="1">VLOOKUP(N381,球種情報!A:B,2,FALSE)</f>
        <v>1</v>
      </c>
      <c r="P381">
        <f ca="1">VLOOKUP(K381,投手データ!B:AI,output!O381+6,FALSE)</f>
        <v>1</v>
      </c>
      <c r="R381">
        <f t="shared" ca="1" si="38"/>
        <v>6.8965517241379309E-3</v>
      </c>
      <c r="S381">
        <f t="shared" si="39"/>
        <v>0.48923611111111115</v>
      </c>
      <c r="T381">
        <f>Prams!B$5/(S381-Prams!B$6)</f>
        <v>144.13102184344987</v>
      </c>
      <c r="U381">
        <f t="shared" ca="1" si="40"/>
        <v>0.57256944444444435</v>
      </c>
      <c r="V381">
        <f ca="1">Prams!C$5/(U381-Prams!C$6)</f>
        <v>144.1198220541479</v>
      </c>
      <c r="W381">
        <f t="shared" ca="1" si="41"/>
        <v>0.99392980726998559</v>
      </c>
      <c r="X381" t="str">
        <f t="shared" ca="1" si="36"/>
        <v>〇</v>
      </c>
    </row>
    <row r="382" spans="1:24" x14ac:dyDescent="0.4">
      <c r="A382" s="1" t="s">
        <v>2031</v>
      </c>
      <c r="B382" s="1">
        <v>129</v>
      </c>
      <c r="C382">
        <v>641</v>
      </c>
      <c r="D382">
        <v>618.5</v>
      </c>
      <c r="E382">
        <v>11.01146</v>
      </c>
      <c r="F382" t="s">
        <v>0</v>
      </c>
      <c r="G382" s="10" t="s">
        <v>452</v>
      </c>
      <c r="H382">
        <v>99</v>
      </c>
      <c r="I382" t="s">
        <v>684</v>
      </c>
      <c r="J382">
        <v>145</v>
      </c>
      <c r="K382" t="str">
        <f ca="1">VLOOKUP(I382,INDIRECT("投手名変換!A$1:B$" &amp; Prams!$B$9),2,)</f>
        <v>DD008</v>
      </c>
      <c r="L382">
        <f t="shared" si="37"/>
        <v>30</v>
      </c>
      <c r="M382">
        <f ca="1">(B382-VLOOKUP(K382,INDIRECT("投手データ!B1:D"&amp;Prams!$B$1),3,FALSE)*2)</f>
        <v>35</v>
      </c>
      <c r="N382" t="str">
        <f ca="1">VLOOKUP(F382,INDIRECT("球種変換表!A$1:B$" &amp; Prams!$B$2),2,)</f>
        <v>ストレート</v>
      </c>
      <c r="O382">
        <f ca="1">VLOOKUP(N382,球種情報!A:B,2,FALSE)</f>
        <v>1</v>
      </c>
      <c r="P382">
        <f ca="1">VLOOKUP(K382,投手データ!B:AI,output!O382+6,FALSE)</f>
        <v>1</v>
      </c>
      <c r="R382">
        <f t="shared" si="38"/>
        <v>6.8965517241379309E-3</v>
      </c>
      <c r="S382">
        <f t="shared" si="39"/>
        <v>0.48715277777777782</v>
      </c>
      <c r="T382">
        <f>Prams!B$5/(S382-Prams!B$6)</f>
        <v>144.83447975167081</v>
      </c>
      <c r="U382">
        <f t="shared" ca="1" si="40"/>
        <v>0.57048611111111103</v>
      </c>
      <c r="V382">
        <f ca="1">Prams!C$5/(U382-Prams!C$6)</f>
        <v>144.82317037461203</v>
      </c>
      <c r="W382">
        <f t="shared" ca="1" si="41"/>
        <v>0.99878048534215191</v>
      </c>
      <c r="X382" t="str">
        <f t="shared" ca="1" si="36"/>
        <v>〇</v>
      </c>
    </row>
    <row r="383" spans="1:24" x14ac:dyDescent="0.4">
      <c r="A383" s="1" t="s">
        <v>2032</v>
      </c>
      <c r="B383" s="1">
        <v>129</v>
      </c>
      <c r="C383">
        <v>640.5</v>
      </c>
      <c r="D383">
        <v>616.5</v>
      </c>
      <c r="E383">
        <v>10.512</v>
      </c>
      <c r="F383" t="s">
        <v>0</v>
      </c>
      <c r="G383" s="10" t="s">
        <v>435</v>
      </c>
      <c r="H383">
        <v>99</v>
      </c>
      <c r="I383" t="s">
        <v>691</v>
      </c>
      <c r="J383">
        <f ca="1">VLOOKUP(G383,INDIRECT("球速変換!A$1:B$" &amp; Prams!$B$8),2,)</f>
        <v>144</v>
      </c>
      <c r="K383" t="str">
        <f ca="1">VLOOKUP(I383,INDIRECT("投手名変換!A$1:B$" &amp; Prams!$B$9),2,)</f>
        <v>DD008</v>
      </c>
      <c r="L383">
        <f t="shared" si="37"/>
        <v>30</v>
      </c>
      <c r="M383">
        <f ca="1">(B383-VLOOKUP(K383,INDIRECT("投手データ!B1:D"&amp;Prams!$B$1),3,FALSE)*2)</f>
        <v>35</v>
      </c>
      <c r="N383" t="str">
        <f ca="1">VLOOKUP(F383,INDIRECT("球種変換表!A$1:B$" &amp; Prams!$B$2),2,)</f>
        <v>ストレート</v>
      </c>
      <c r="O383">
        <f ca="1">VLOOKUP(N383,球種情報!A:B,2,FALSE)</f>
        <v>1</v>
      </c>
      <c r="P383">
        <f ca="1">VLOOKUP(K383,投手データ!B:AI,output!O383+6,FALSE)</f>
        <v>1</v>
      </c>
      <c r="R383">
        <f t="shared" ca="1" si="38"/>
        <v>6.9444444444444441E-3</v>
      </c>
      <c r="S383">
        <f t="shared" si="39"/>
        <v>0.48854166666666665</v>
      </c>
      <c r="T383">
        <f>Prams!B$5/(S383-Prams!B$6)</f>
        <v>144.36474731946527</v>
      </c>
      <c r="U383">
        <f t="shared" ca="1" si="40"/>
        <v>0.57187500000000002</v>
      </c>
      <c r="V383">
        <f ca="1">Prams!C$5/(U383-Prams!C$6)</f>
        <v>144.35351117856516</v>
      </c>
      <c r="W383">
        <f t="shared" ca="1" si="41"/>
        <v>1.0024549387400359</v>
      </c>
      <c r="X383" t="str">
        <f t="shared" ca="1" si="36"/>
        <v>〇</v>
      </c>
    </row>
    <row r="384" spans="1:24" x14ac:dyDescent="0.4">
      <c r="A384" s="1" t="s">
        <v>2033</v>
      </c>
      <c r="B384" s="1">
        <v>128</v>
      </c>
      <c r="C384">
        <v>639.5</v>
      </c>
      <c r="D384">
        <v>602.5</v>
      </c>
      <c r="E384">
        <v>10.512</v>
      </c>
      <c r="F384" t="s">
        <v>0</v>
      </c>
      <c r="G384" s="10" t="s">
        <v>837</v>
      </c>
      <c r="H384">
        <v>99</v>
      </c>
      <c r="I384" t="s">
        <v>684</v>
      </c>
      <c r="J384">
        <f ca="1">VLOOKUP(G384,INDIRECT("球速変換!A$1:B$" &amp; Prams!$B$8),2,)</f>
        <v>147</v>
      </c>
      <c r="K384" t="str">
        <f ca="1">VLOOKUP(I384,INDIRECT("投手名変換!A$1:B$" &amp; Prams!$B$9),2,)</f>
        <v>DD008</v>
      </c>
      <c r="L384">
        <f t="shared" si="37"/>
        <v>29</v>
      </c>
      <c r="M384">
        <f ca="1">(B384-VLOOKUP(K384,INDIRECT("投手データ!B1:D"&amp;Prams!$B$1),3,FALSE)*2)</f>
        <v>34</v>
      </c>
      <c r="N384" t="str">
        <f ca="1">VLOOKUP(F384,INDIRECT("球種変換表!A$1:B$" &amp; Prams!$B$2),2,)</f>
        <v>ストレート</v>
      </c>
      <c r="O384">
        <f ca="1">VLOOKUP(N384,球種情報!A:B,2,FALSE)</f>
        <v>1</v>
      </c>
      <c r="P384">
        <f ca="1">VLOOKUP(K384,投手データ!B:AI,output!O384+6,FALSE)</f>
        <v>1</v>
      </c>
      <c r="R384">
        <f t="shared" ca="1" si="38"/>
        <v>6.8027210884353739E-3</v>
      </c>
      <c r="S384">
        <f t="shared" si="39"/>
        <v>0.48159722222222218</v>
      </c>
      <c r="T384">
        <f>Prams!B$5/(S384-Prams!B$6)</f>
        <v>146.74438078158073</v>
      </c>
      <c r="U384">
        <f t="shared" ca="1" si="40"/>
        <v>0.5649305555555556</v>
      </c>
      <c r="V384">
        <f ca="1">Prams!C$5/(U384-Prams!C$6)</f>
        <v>146.7327711812446</v>
      </c>
      <c r="W384">
        <f t="shared" ca="1" si="41"/>
        <v>0.99818211687921499</v>
      </c>
      <c r="X384" t="str">
        <f t="shared" ca="1" si="36"/>
        <v>〇</v>
      </c>
    </row>
    <row r="385" spans="1:25" x14ac:dyDescent="0.4">
      <c r="A385" s="1" t="s">
        <v>2034</v>
      </c>
      <c r="B385" s="1">
        <v>128</v>
      </c>
      <c r="C385">
        <v>642</v>
      </c>
      <c r="D385">
        <v>606</v>
      </c>
      <c r="E385">
        <v>10.04998</v>
      </c>
      <c r="F385" t="s">
        <v>0</v>
      </c>
      <c r="G385" s="10" t="s">
        <v>457</v>
      </c>
      <c r="H385">
        <v>99</v>
      </c>
      <c r="I385" t="s">
        <v>662</v>
      </c>
      <c r="J385">
        <f ca="1">VLOOKUP(G385,INDIRECT("球速変換!A$1:B$" &amp; Prams!$B$8),2,)</f>
        <v>148</v>
      </c>
      <c r="K385" t="str">
        <f ca="1">VLOOKUP(I385,INDIRECT("投手名変換!A$1:B$" &amp; Prams!$B$9),2,)</f>
        <v>DD008</v>
      </c>
      <c r="L385">
        <f t="shared" si="37"/>
        <v>29</v>
      </c>
      <c r="M385">
        <f ca="1">(B385-VLOOKUP(K385,INDIRECT("投手データ!B1:D"&amp;Prams!$B$1),3,FALSE)*2)</f>
        <v>34</v>
      </c>
      <c r="N385" t="str">
        <f ca="1">VLOOKUP(F385,INDIRECT("球種変換表!A$1:B$" &amp; Prams!$B$2),2,)</f>
        <v>ストレート</v>
      </c>
      <c r="O385">
        <f ca="1">VLOOKUP(N385,球種情報!A:B,2,FALSE)</f>
        <v>1</v>
      </c>
      <c r="P385">
        <f ca="1">VLOOKUP(K385,投手データ!B:AI,output!O385+6,FALSE)</f>
        <v>1</v>
      </c>
      <c r="R385">
        <f t="shared" ca="1" si="38"/>
        <v>6.7567567567567571E-3</v>
      </c>
      <c r="S385">
        <f t="shared" si="39"/>
        <v>0.47916666666666669</v>
      </c>
      <c r="T385">
        <f>Prams!B$5/(S385-Prams!B$6)</f>
        <v>147.59589368136241</v>
      </c>
      <c r="U385">
        <f t="shared" ca="1" si="40"/>
        <v>0.5625</v>
      </c>
      <c r="V385">
        <f ca="1">Prams!C$5/(U385-Prams!C$6)</f>
        <v>147.584148961566</v>
      </c>
      <c r="W385">
        <f t="shared" ca="1" si="41"/>
        <v>0.99719019568625678</v>
      </c>
      <c r="X385" t="str">
        <f t="shared" ca="1" si="36"/>
        <v>〇</v>
      </c>
    </row>
    <row r="386" spans="1:25" x14ac:dyDescent="0.4">
      <c r="A386" s="1" t="s">
        <v>2035</v>
      </c>
      <c r="B386" s="1">
        <v>128</v>
      </c>
      <c r="C386">
        <v>639</v>
      </c>
      <c r="D386">
        <v>606</v>
      </c>
      <c r="E386">
        <v>10.04998</v>
      </c>
      <c r="F386" t="s">
        <v>1649</v>
      </c>
      <c r="G386" s="10" t="s">
        <v>1584</v>
      </c>
      <c r="H386">
        <v>99</v>
      </c>
      <c r="I386" t="s">
        <v>684</v>
      </c>
      <c r="J386">
        <f ca="1">VLOOKUP(G386,INDIRECT("球速変換!A$1:B$" &amp; Prams!$B$8),2,)</f>
        <v>148</v>
      </c>
      <c r="K386" t="str">
        <f ca="1">VLOOKUP(I386,INDIRECT("投手名変換!A$1:B$" &amp; Prams!$B$9),2,)</f>
        <v>DD008</v>
      </c>
      <c r="L386">
        <f t="shared" si="37"/>
        <v>29</v>
      </c>
      <c r="M386">
        <f ca="1">(B386-VLOOKUP(K386,INDIRECT("投手データ!B1:D"&amp;Prams!$B$1),3,FALSE)*2)</f>
        <v>34</v>
      </c>
      <c r="N386" t="str">
        <f ca="1">VLOOKUP(F386,INDIRECT("球種変換表!A$1:B$" &amp; Prams!$B$2),2,)</f>
        <v>ストレート</v>
      </c>
      <c r="O386">
        <f ca="1">VLOOKUP(N386,球種情報!A:B,2,FALSE)</f>
        <v>1</v>
      </c>
      <c r="P386">
        <f ca="1">VLOOKUP(K386,投手データ!B:AI,output!O386+6,FALSE)</f>
        <v>1</v>
      </c>
      <c r="R386">
        <f t="shared" ca="1" si="38"/>
        <v>6.7567567567567571E-3</v>
      </c>
      <c r="S386">
        <f t="shared" si="39"/>
        <v>0.47916666666666669</v>
      </c>
      <c r="T386">
        <f>Prams!B$5/(S386-Prams!B$6)</f>
        <v>147.59589368136241</v>
      </c>
      <c r="U386">
        <f t="shared" ca="1" si="40"/>
        <v>0.5625</v>
      </c>
      <c r="V386">
        <f ca="1">Prams!C$5/(U386-Prams!C$6)</f>
        <v>147.584148961566</v>
      </c>
      <c r="W386">
        <f t="shared" ca="1" si="41"/>
        <v>0.99719019568625678</v>
      </c>
      <c r="X386" t="str">
        <f t="shared" ca="1" si="36"/>
        <v>〇</v>
      </c>
    </row>
    <row r="387" spans="1:25" x14ac:dyDescent="0.4">
      <c r="A387" s="1" t="s">
        <v>2036</v>
      </c>
      <c r="B387" s="1">
        <v>128</v>
      </c>
      <c r="C387">
        <v>638.5</v>
      </c>
      <c r="D387">
        <v>603.5</v>
      </c>
      <c r="E387">
        <v>10.512</v>
      </c>
      <c r="F387" t="s">
        <v>0</v>
      </c>
      <c r="G387" s="10" t="s">
        <v>1587</v>
      </c>
      <c r="H387">
        <v>99</v>
      </c>
      <c r="I387" t="s">
        <v>686</v>
      </c>
      <c r="J387">
        <f ca="1">VLOOKUP(G387,INDIRECT("球速変換!A$1:B$" &amp; Prams!$B$8),2,)</f>
        <v>147</v>
      </c>
      <c r="K387" t="str">
        <f ca="1">VLOOKUP(I387,INDIRECT("投手名変換!A$1:B$" &amp; Prams!$B$9),2,)</f>
        <v>DD008</v>
      </c>
      <c r="L387">
        <f t="shared" si="37"/>
        <v>29</v>
      </c>
      <c r="M387">
        <f ca="1">(B387-VLOOKUP(K387,INDIRECT("投手データ!B1:D"&amp;Prams!$B$1),3,FALSE)*2)</f>
        <v>34</v>
      </c>
      <c r="N387" t="str">
        <f ca="1">VLOOKUP(F387,INDIRECT("球種変換表!A$1:B$" &amp; Prams!$B$2),2,)</f>
        <v>ストレート</v>
      </c>
      <c r="O387">
        <f ca="1">VLOOKUP(N387,球種情報!A:B,2,FALSE)</f>
        <v>1</v>
      </c>
      <c r="P387">
        <f ca="1">VLOOKUP(K387,投手データ!B:AI,output!O387+6,FALSE)</f>
        <v>1</v>
      </c>
      <c r="R387">
        <f t="shared" ca="1" si="38"/>
        <v>6.8027210884353739E-3</v>
      </c>
      <c r="S387">
        <f t="shared" si="39"/>
        <v>0.48090277777777779</v>
      </c>
      <c r="T387">
        <f>Prams!B$5/(S387-Prams!B$6)</f>
        <v>146.98666596221031</v>
      </c>
      <c r="U387">
        <f t="shared" ca="1" si="40"/>
        <v>0.56423611111111105</v>
      </c>
      <c r="V387">
        <f ca="1">Prams!C$5/(U387-Prams!C$6)</f>
        <v>146.97501799523212</v>
      </c>
      <c r="W387">
        <f t="shared" ca="1" si="41"/>
        <v>0.99983005438933414</v>
      </c>
      <c r="X387" t="str">
        <f t="shared" ref="X387:X450" ca="1" si="42">IF(AND($V387&gt;$J387+X$1-2,$J387+X$1+2&gt;$V387),"〇","×")</f>
        <v>〇</v>
      </c>
    </row>
    <row r="388" spans="1:25" x14ac:dyDescent="0.4">
      <c r="A388" s="1" t="s">
        <v>2039</v>
      </c>
      <c r="B388" s="1">
        <v>129</v>
      </c>
      <c r="C388">
        <v>641</v>
      </c>
      <c r="D388">
        <v>618.5</v>
      </c>
      <c r="E388">
        <v>11.01146</v>
      </c>
      <c r="F388" t="s">
        <v>0</v>
      </c>
      <c r="G388" s="10" t="s">
        <v>2037</v>
      </c>
      <c r="H388">
        <v>99</v>
      </c>
      <c r="I388" t="s">
        <v>2038</v>
      </c>
      <c r="J388">
        <f ca="1">VLOOKUP(G388,INDIRECT("球速変換!A$1:B$" &amp; Prams!$B$8),2,)</f>
        <v>145</v>
      </c>
      <c r="K388" t="e">
        <f ca="1">VLOOKUP(I388,INDIRECT("投手名変換!A$1:B$" &amp; Prams!$B$9),2,)</f>
        <v>#N/A</v>
      </c>
      <c r="L388">
        <f t="shared" si="37"/>
        <v>30</v>
      </c>
      <c r="M388" t="e">
        <f ca="1">(B388-VLOOKUP(K388,INDIRECT("投手データ!B1:D"&amp;Prams!$B$1),3,FALSE)*2)</f>
        <v>#N/A</v>
      </c>
      <c r="N388" t="str">
        <f ca="1">VLOOKUP(F388,INDIRECT("球種変換表!A$1:B$" &amp; Prams!$B$2),2,)</f>
        <v>ストレート</v>
      </c>
      <c r="O388">
        <f ca="1">VLOOKUP(N388,球種情報!A:B,2,FALSE)</f>
        <v>1</v>
      </c>
      <c r="P388" t="e">
        <f ca="1">VLOOKUP(K388,投手データ!B:AI,output!O388+6,FALSE)</f>
        <v>#N/A</v>
      </c>
      <c r="R388">
        <f t="shared" ca="1" si="38"/>
        <v>6.8965517241379309E-3</v>
      </c>
      <c r="S388">
        <f t="shared" si="39"/>
        <v>0.48715277777777782</v>
      </c>
      <c r="T388">
        <f>Prams!B$5/(S388-Prams!B$6)</f>
        <v>144.83447975167081</v>
      </c>
      <c r="U388" t="e">
        <f t="shared" ca="1" si="40"/>
        <v>#N/A</v>
      </c>
      <c r="V388" t="e">
        <f ca="1">Prams!C$5/(U388-Prams!C$6)</f>
        <v>#N/A</v>
      </c>
      <c r="W388" t="e">
        <f t="shared" ca="1" si="41"/>
        <v>#N/A</v>
      </c>
      <c r="X388" t="e">
        <f t="shared" ca="1" si="42"/>
        <v>#N/A</v>
      </c>
    </row>
    <row r="389" spans="1:25" x14ac:dyDescent="0.4">
      <c r="A389" s="1" t="s">
        <v>2041</v>
      </c>
      <c r="B389" s="1">
        <v>128</v>
      </c>
      <c r="C389">
        <v>641.97497999999996</v>
      </c>
      <c r="D389">
        <v>601</v>
      </c>
      <c r="E389">
        <v>10.025119999999999</v>
      </c>
      <c r="F389" t="s">
        <v>0</v>
      </c>
      <c r="G389" s="10" t="s">
        <v>440</v>
      </c>
      <c r="H389">
        <v>99</v>
      </c>
      <c r="I389" t="s">
        <v>2040</v>
      </c>
      <c r="J389">
        <f ca="1">VLOOKUP(G389,INDIRECT("球速変換!A$1:B$" &amp; Prams!$B$8),2,)</f>
        <v>146</v>
      </c>
      <c r="K389" t="e">
        <f ca="1">VLOOKUP(I389,INDIRECT("投手名変換!A$1:B$" &amp; Prams!$B$9),2,)</f>
        <v>#N/A</v>
      </c>
      <c r="L389">
        <f t="shared" si="37"/>
        <v>29</v>
      </c>
      <c r="M389" t="e">
        <f ca="1">(B389-VLOOKUP(K389,INDIRECT("投手データ!B1:D"&amp;Prams!$B$1),3,FALSE)*2)</f>
        <v>#N/A</v>
      </c>
      <c r="N389" t="str">
        <f ca="1">VLOOKUP(F389,INDIRECT("球種変換表!A$1:B$" &amp; Prams!$B$2),2,)</f>
        <v>ストレート</v>
      </c>
      <c r="O389">
        <f ca="1">VLOOKUP(N389,球種情報!A:B,2,FALSE)</f>
        <v>1</v>
      </c>
      <c r="P389" t="e">
        <f ca="1">VLOOKUP(K389,投手データ!B:AI,output!O389+6,FALSE)</f>
        <v>#N/A</v>
      </c>
      <c r="R389">
        <f t="shared" ca="1" si="38"/>
        <v>6.8493150684931503E-3</v>
      </c>
      <c r="S389">
        <f t="shared" si="39"/>
        <v>0.4826388888888889</v>
      </c>
      <c r="T389">
        <f>Prams!B$5/(S389-Prams!B$6)</f>
        <v>146.38244695544654</v>
      </c>
      <c r="U389" t="e">
        <f t="shared" ca="1" si="40"/>
        <v>#N/A</v>
      </c>
      <c r="V389" t="e">
        <f ca="1">Prams!C$5/(U389-Prams!C$6)</f>
        <v>#N/A</v>
      </c>
      <c r="W389" t="e">
        <f t="shared" ca="1" si="41"/>
        <v>#N/A</v>
      </c>
      <c r="X389" t="e">
        <f t="shared" ca="1" si="42"/>
        <v>#N/A</v>
      </c>
    </row>
    <row r="390" spans="1:25" x14ac:dyDescent="0.4">
      <c r="A390" s="1" t="s">
        <v>2042</v>
      </c>
      <c r="B390" s="1">
        <v>125</v>
      </c>
      <c r="C390">
        <v>641.95001000000002</v>
      </c>
      <c r="D390">
        <v>622.5</v>
      </c>
      <c r="E390">
        <v>10.062519999999999</v>
      </c>
      <c r="F390" t="s">
        <v>1504</v>
      </c>
      <c r="G390" s="10" t="s">
        <v>665</v>
      </c>
      <c r="H390">
        <v>98</v>
      </c>
      <c r="I390" t="s">
        <v>700</v>
      </c>
      <c r="J390">
        <f ca="1">VLOOKUP(G390,INDIRECT("球速変換!A$1:B$" &amp; Prams!$B$8),2,)</f>
        <v>148</v>
      </c>
      <c r="K390" t="str">
        <f ca="1">VLOOKUP(I390,INDIRECT("投手名変換!A$1:B$" &amp; Prams!$B$9),2,)</f>
        <v>DD008</v>
      </c>
      <c r="L390">
        <f t="shared" si="37"/>
        <v>27</v>
      </c>
      <c r="M390">
        <f ca="1">(B390-VLOOKUP(K390,INDIRECT("投手データ!B1:D"&amp;Prams!$B$1),3,FALSE)*2)</f>
        <v>31</v>
      </c>
      <c r="N390" t="str">
        <f ca="1">VLOOKUP(F390,INDIRECT("球種変換表!A$1:B$" &amp; Prams!$B$2),2,)</f>
        <v>全力ストレート</v>
      </c>
      <c r="O390">
        <f ca="1">VLOOKUP(N390,球種情報!A:B,2,FALSE)</f>
        <v>2</v>
      </c>
      <c r="P390">
        <f ca="1">VLOOKUP(K390,投手データ!B:AI,output!O390+6,FALSE)</f>
        <v>1</v>
      </c>
      <c r="R390">
        <f t="shared" ca="1" si="38"/>
        <v>6.7567567567567571E-3</v>
      </c>
      <c r="S390">
        <f t="shared" si="39"/>
        <v>0.43437500000000001</v>
      </c>
      <c r="T390">
        <f>Prams!B$5/(S390-Prams!B$6)</f>
        <v>165.26899685891868</v>
      </c>
      <c r="U390">
        <f t="shared" ca="1" si="40"/>
        <v>0.50104166666666672</v>
      </c>
      <c r="V390">
        <f ca="1">Prams!C$5/(U390-Prams!C$6)</f>
        <v>172.9596903923717</v>
      </c>
      <c r="W390">
        <f t="shared" ca="1" si="41"/>
        <v>1.1686465567052142</v>
      </c>
      <c r="X390" t="str">
        <f t="shared" ca="1" si="42"/>
        <v>×</v>
      </c>
    </row>
    <row r="391" spans="1:25" x14ac:dyDescent="0.4">
      <c r="A391" s="1" t="s">
        <v>2044</v>
      </c>
      <c r="B391" s="1">
        <v>125</v>
      </c>
      <c r="C391">
        <v>640.5</v>
      </c>
      <c r="D391">
        <v>610.5</v>
      </c>
      <c r="E391">
        <v>10.512</v>
      </c>
      <c r="F391" t="s">
        <v>1504</v>
      </c>
      <c r="G391" s="10" t="s">
        <v>1032</v>
      </c>
      <c r="H391">
        <v>98</v>
      </c>
      <c r="I391" t="s">
        <v>2043</v>
      </c>
      <c r="J391">
        <f ca="1">VLOOKUP(G391,INDIRECT("球速変換!A$1:B$" &amp; Prams!$B$8),2,)</f>
        <v>144</v>
      </c>
      <c r="K391" t="e">
        <f ca="1">VLOOKUP(I391,INDIRECT("投手名変換!A$1:B$" &amp; Prams!$B$9),2,)</f>
        <v>#N/A</v>
      </c>
      <c r="L391">
        <f t="shared" si="37"/>
        <v>27</v>
      </c>
      <c r="M391" t="e">
        <f ca="1">(B391-VLOOKUP(K391,INDIRECT("投手データ!B1:D"&amp;Prams!$B$1),3,FALSE)*2)</f>
        <v>#N/A</v>
      </c>
      <c r="N391" t="str">
        <f ca="1">VLOOKUP(F391,INDIRECT("球種変換表!A$1:B$" &amp; Prams!$B$2),2,)</f>
        <v>全力ストレート</v>
      </c>
      <c r="O391">
        <f ca="1">VLOOKUP(N391,球種情報!A:B,2,FALSE)</f>
        <v>2</v>
      </c>
      <c r="P391" t="e">
        <f ca="1">VLOOKUP(K391,投手データ!B:AI,output!O391+6,FALSE)</f>
        <v>#N/A</v>
      </c>
      <c r="R391">
        <f t="shared" ca="1" si="38"/>
        <v>6.9444444444444441E-3</v>
      </c>
      <c r="S391">
        <f t="shared" si="39"/>
        <v>0.44270833333333331</v>
      </c>
      <c r="T391">
        <f>Prams!B$5/(S391-Prams!B$6)</f>
        <v>161.66750201573365</v>
      </c>
      <c r="U391" t="e">
        <f t="shared" ca="1" si="40"/>
        <v>#N/A</v>
      </c>
      <c r="V391" t="e">
        <f ca="1">Prams!C$5/(U391-Prams!C$6)</f>
        <v>#N/A</v>
      </c>
      <c r="W391" t="e">
        <f t="shared" ca="1" si="41"/>
        <v>#N/A</v>
      </c>
      <c r="X391" t="e">
        <f t="shared" ca="1" si="42"/>
        <v>#N/A</v>
      </c>
    </row>
    <row r="392" spans="1:25" x14ac:dyDescent="0.4">
      <c r="A392" s="1" t="s">
        <v>2046</v>
      </c>
      <c r="B392" s="1">
        <v>125</v>
      </c>
      <c r="C392">
        <v>640.5</v>
      </c>
      <c r="D392">
        <v>612</v>
      </c>
      <c r="E392">
        <v>10.547610000000001</v>
      </c>
      <c r="F392" t="s">
        <v>1504</v>
      </c>
      <c r="G392" s="10" t="s">
        <v>1033</v>
      </c>
      <c r="H392">
        <v>98</v>
      </c>
      <c r="I392" t="s">
        <v>2045</v>
      </c>
      <c r="J392">
        <f ca="1">VLOOKUP(G392,INDIRECT("球速変換!A$1:B$" &amp; Prams!$B$8),2,)</f>
        <v>144</v>
      </c>
      <c r="K392" t="e">
        <f ca="1">VLOOKUP(I392,INDIRECT("投手名変換!A$1:B$" &amp; Prams!$B$9),2,)</f>
        <v>#N/A</v>
      </c>
      <c r="L392">
        <f t="shared" si="37"/>
        <v>27</v>
      </c>
      <c r="M392" t="e">
        <f ca="1">(B392-VLOOKUP(K392,INDIRECT("投手データ!B1:D"&amp;Prams!$B$1),3,FALSE)*2)</f>
        <v>#N/A</v>
      </c>
      <c r="N392" t="str">
        <f ca="1">VLOOKUP(F392,INDIRECT("球種変換表!A$1:B$" &amp; Prams!$B$2),2,)</f>
        <v>全力ストレート</v>
      </c>
      <c r="O392">
        <f ca="1">VLOOKUP(N392,球種情報!A:B,2,FALSE)</f>
        <v>2</v>
      </c>
      <c r="P392" t="e">
        <f ca="1">VLOOKUP(K392,投手データ!B:AI,output!O392+6,FALSE)</f>
        <v>#N/A</v>
      </c>
      <c r="R392">
        <f t="shared" ca="1" si="38"/>
        <v>6.9444444444444441E-3</v>
      </c>
      <c r="S392">
        <f t="shared" si="39"/>
        <v>0.44166666666666665</v>
      </c>
      <c r="T392">
        <f>Prams!B$5/(S392-Prams!B$6)</f>
        <v>162.1090813740058</v>
      </c>
      <c r="U392" t="e">
        <f t="shared" ca="1" si="40"/>
        <v>#N/A</v>
      </c>
      <c r="V392" t="e">
        <f ca="1">Prams!C$5/(U392-Prams!C$6)</f>
        <v>#N/A</v>
      </c>
      <c r="W392" t="e">
        <f t="shared" ca="1" si="41"/>
        <v>#N/A</v>
      </c>
      <c r="X392" t="e">
        <f t="shared" ca="1" si="42"/>
        <v>#N/A</v>
      </c>
    </row>
    <row r="393" spans="1:25" x14ac:dyDescent="0.4">
      <c r="A393" s="1" t="s">
        <v>2048</v>
      </c>
      <c r="B393" s="1">
        <v>125</v>
      </c>
      <c r="C393">
        <v>641</v>
      </c>
      <c r="D393">
        <v>615.5</v>
      </c>
      <c r="E393">
        <v>10.012589999999999</v>
      </c>
      <c r="F393" t="s">
        <v>1504</v>
      </c>
      <c r="G393" s="10" t="s">
        <v>2037</v>
      </c>
      <c r="H393">
        <v>98</v>
      </c>
      <c r="I393" t="s">
        <v>2047</v>
      </c>
      <c r="J393">
        <f ca="1">VLOOKUP(G393,INDIRECT("球速変換!A$1:B$" &amp; Prams!$B$8),2,)</f>
        <v>145</v>
      </c>
      <c r="K393" t="e">
        <f ca="1">VLOOKUP(I393,INDIRECT("投手名変換!A$1:B$" &amp; Prams!$B$9),2,)</f>
        <v>#N/A</v>
      </c>
      <c r="L393">
        <f t="shared" si="37"/>
        <v>27</v>
      </c>
      <c r="M393" t="e">
        <f ca="1">(B393-VLOOKUP(K393,INDIRECT("投手データ!B1:D"&amp;Prams!$B$1),3,FALSE)*2)</f>
        <v>#N/A</v>
      </c>
      <c r="N393" t="str">
        <f ca="1">VLOOKUP(F393,INDIRECT("球種変換表!A$1:B$" &amp; Prams!$B$2),2,)</f>
        <v>全力ストレート</v>
      </c>
      <c r="O393">
        <f ca="1">VLOOKUP(N393,球種情報!A:B,2,FALSE)</f>
        <v>2</v>
      </c>
      <c r="P393" t="e">
        <f ca="1">VLOOKUP(K393,投手データ!B:AI,output!O393+6,FALSE)</f>
        <v>#N/A</v>
      </c>
      <c r="R393">
        <f t="shared" ca="1" si="38"/>
        <v>6.8965517241379309E-3</v>
      </c>
      <c r="S393">
        <f t="shared" si="39"/>
        <v>0.4392361111111111</v>
      </c>
      <c r="T393">
        <f>Prams!B$5/(S393-Prams!B$6)</f>
        <v>163.14887440714867</v>
      </c>
      <c r="U393" t="e">
        <f t="shared" ca="1" si="40"/>
        <v>#N/A</v>
      </c>
      <c r="V393" t="e">
        <f ca="1">Prams!C$5/(U393-Prams!C$6)</f>
        <v>#N/A</v>
      </c>
      <c r="W393" t="e">
        <f t="shared" ca="1" si="41"/>
        <v>#N/A</v>
      </c>
      <c r="X393" t="e">
        <f t="shared" ca="1" si="42"/>
        <v>#N/A</v>
      </c>
    </row>
    <row r="394" spans="1:25" x14ac:dyDescent="0.4">
      <c r="A394" s="1" t="s">
        <v>2050</v>
      </c>
      <c r="B394" s="1">
        <v>125</v>
      </c>
      <c r="C394">
        <v>641.42107999999996</v>
      </c>
      <c r="D394">
        <v>621</v>
      </c>
      <c r="E394">
        <v>9.6310699999999994</v>
      </c>
      <c r="F394" t="s">
        <v>1504</v>
      </c>
      <c r="G394" s="10" t="s">
        <v>1594</v>
      </c>
      <c r="H394">
        <v>98</v>
      </c>
      <c r="I394" t="s">
        <v>2049</v>
      </c>
      <c r="J394">
        <f ca="1">VLOOKUP(G394,INDIRECT("球速変換!A$1:B$" &amp; Prams!$B$8),2,)</f>
        <v>147</v>
      </c>
      <c r="K394" t="e">
        <f ca="1">VLOOKUP(I394,INDIRECT("投手名変換!A$1:B$" &amp; Prams!$B$9),2,)</f>
        <v>#N/A</v>
      </c>
      <c r="L394">
        <f t="shared" si="37"/>
        <v>27</v>
      </c>
      <c r="M394" t="e">
        <f ca="1">(B394-VLOOKUP(K394,INDIRECT("投手データ!B1:D"&amp;Prams!$B$1),3,FALSE)*2)</f>
        <v>#N/A</v>
      </c>
      <c r="N394" t="str">
        <f ca="1">VLOOKUP(F394,INDIRECT("球種変換表!A$1:B$" &amp; Prams!$B$2),2,)</f>
        <v>全力ストレート</v>
      </c>
      <c r="O394">
        <f ca="1">VLOOKUP(N394,球種情報!A:B,2,FALSE)</f>
        <v>2</v>
      </c>
      <c r="P394" t="e">
        <f ca="1">VLOOKUP(K394,投手データ!B:AI,output!O394+6,FALSE)</f>
        <v>#N/A</v>
      </c>
      <c r="R394">
        <f t="shared" ca="1" si="38"/>
        <v>6.8027210884353739E-3</v>
      </c>
      <c r="S394">
        <f t="shared" si="39"/>
        <v>0.43541666666666667</v>
      </c>
      <c r="T394">
        <f>Prams!B$5/(S394-Prams!B$6)</f>
        <v>164.8100590927267</v>
      </c>
      <c r="U394" t="e">
        <f t="shared" ca="1" si="40"/>
        <v>#N/A</v>
      </c>
      <c r="V394" t="e">
        <f ca="1">Prams!C$5/(U394-Prams!C$6)</f>
        <v>#N/A</v>
      </c>
      <c r="W394" t="e">
        <f t="shared" ca="1" si="41"/>
        <v>#N/A</v>
      </c>
      <c r="X394" t="e">
        <f t="shared" ca="1" si="42"/>
        <v>#N/A</v>
      </c>
    </row>
    <row r="395" spans="1:25" x14ac:dyDescent="0.4">
      <c r="A395" s="1" t="s">
        <v>2052</v>
      </c>
      <c r="B395" s="1">
        <v>125</v>
      </c>
      <c r="C395">
        <v>640.5</v>
      </c>
      <c r="D395">
        <v>617</v>
      </c>
      <c r="E395">
        <v>10.547610000000001</v>
      </c>
      <c r="F395" t="s">
        <v>1504</v>
      </c>
      <c r="G395" s="10" t="s">
        <v>1608</v>
      </c>
      <c r="H395">
        <v>98</v>
      </c>
      <c r="I395" t="s">
        <v>2051</v>
      </c>
      <c r="J395">
        <f ca="1">VLOOKUP(G395,INDIRECT("球速変換!A$1:B$" &amp; Prams!$B$8),2,)</f>
        <v>146</v>
      </c>
      <c r="K395" t="e">
        <f ca="1">VLOOKUP(I395,INDIRECT("投手名変換!A$1:B$" &amp; Prams!$B$9),2,)</f>
        <v>#N/A</v>
      </c>
      <c r="L395">
        <f t="shared" si="37"/>
        <v>27</v>
      </c>
      <c r="M395" t="e">
        <f ca="1">(B395-VLOOKUP(K395,INDIRECT("投手データ!B1:D"&amp;Prams!$B$1),3,FALSE)*2)</f>
        <v>#N/A</v>
      </c>
      <c r="N395" t="str">
        <f ca="1">VLOOKUP(F395,INDIRECT("球種変換表!A$1:B$" &amp; Prams!$B$2),2,)</f>
        <v>全力ストレート</v>
      </c>
      <c r="O395">
        <f ca="1">VLOOKUP(N395,球種情報!A:B,2,FALSE)</f>
        <v>2</v>
      </c>
      <c r="P395" t="e">
        <f ca="1">VLOOKUP(K395,投手データ!B:AI,output!O395+6,FALSE)</f>
        <v>#N/A</v>
      </c>
      <c r="R395">
        <f t="shared" ca="1" si="38"/>
        <v>6.8493150684931503E-3</v>
      </c>
      <c r="S395">
        <f t="shared" si="39"/>
        <v>0.43819444444444444</v>
      </c>
      <c r="T395">
        <f>Prams!B$5/(S395-Prams!B$6)</f>
        <v>163.59859455168257</v>
      </c>
      <c r="U395" t="e">
        <f t="shared" ca="1" si="40"/>
        <v>#N/A</v>
      </c>
      <c r="V395" t="e">
        <f ca="1">Prams!C$5/(U395-Prams!C$6)</f>
        <v>#N/A</v>
      </c>
      <c r="W395" t="e">
        <f t="shared" ca="1" si="41"/>
        <v>#N/A</v>
      </c>
      <c r="X395" t="e">
        <f t="shared" ca="1" si="42"/>
        <v>#N/A</v>
      </c>
    </row>
    <row r="396" spans="1:25" x14ac:dyDescent="0.4">
      <c r="A396" s="1" t="s">
        <v>2053</v>
      </c>
      <c r="B396" s="1">
        <v>125</v>
      </c>
      <c r="C396">
        <v>640.5</v>
      </c>
      <c r="D396">
        <v>616.5</v>
      </c>
      <c r="E396">
        <v>10.512</v>
      </c>
      <c r="F396" t="s">
        <v>1504</v>
      </c>
      <c r="G396" s="10" t="s">
        <v>440</v>
      </c>
      <c r="H396">
        <v>98</v>
      </c>
      <c r="I396" t="s">
        <v>676</v>
      </c>
      <c r="J396">
        <f ca="1">VLOOKUP(G396,INDIRECT("球速変換!A$1:B$" &amp; Prams!$B$8),2,)</f>
        <v>146</v>
      </c>
      <c r="K396" t="str">
        <f ca="1">VLOOKUP(I396,INDIRECT("投手名変換!A$1:B$" &amp; Prams!$B$9),2,)</f>
        <v>DD008</v>
      </c>
      <c r="L396">
        <f t="shared" si="37"/>
        <v>27</v>
      </c>
      <c r="M396">
        <f ca="1">(B396-VLOOKUP(K396,INDIRECT("投手データ!B1:D"&amp;Prams!$B$1),3,FALSE)*2)</f>
        <v>31</v>
      </c>
      <c r="N396" t="str">
        <f ca="1">VLOOKUP(F396,INDIRECT("球種変換表!A$1:B$" &amp; Prams!$B$2),2,)</f>
        <v>全力ストレート</v>
      </c>
      <c r="O396">
        <f ca="1">VLOOKUP(N396,球種情報!A:B,2,FALSE)</f>
        <v>2</v>
      </c>
      <c r="P396">
        <f ca="1">VLOOKUP(K396,投手データ!B:AI,output!O396+6,FALSE)</f>
        <v>1</v>
      </c>
      <c r="R396">
        <f t="shared" ca="1" si="38"/>
        <v>6.8493150684931503E-3</v>
      </c>
      <c r="S396">
        <f t="shared" si="39"/>
        <v>0.43854166666666666</v>
      </c>
      <c r="T396">
        <f>Prams!B$5/(S396-Prams!B$6)</f>
        <v>163.44841261098506</v>
      </c>
      <c r="U396">
        <f t="shared" ca="1" si="40"/>
        <v>0.50520833333333337</v>
      </c>
      <c r="V396">
        <f ca="1">Prams!C$5/(U396-Prams!C$6)</f>
        <v>170.96674578849121</v>
      </c>
      <c r="W396">
        <f t="shared" ca="1" si="41"/>
        <v>1.1710051081403507</v>
      </c>
      <c r="X396" t="str">
        <f t="shared" ca="1" si="42"/>
        <v>×</v>
      </c>
    </row>
    <row r="397" spans="1:25" x14ac:dyDescent="0.4">
      <c r="A397" s="1" t="s">
        <v>2054</v>
      </c>
      <c r="B397" s="1">
        <v>125</v>
      </c>
      <c r="C397">
        <v>641.95001000000002</v>
      </c>
      <c r="D397">
        <v>622.5</v>
      </c>
      <c r="E397">
        <v>10.062519999999999</v>
      </c>
      <c r="F397" t="s">
        <v>1504</v>
      </c>
      <c r="G397" s="10" t="s">
        <v>665</v>
      </c>
      <c r="H397">
        <v>98</v>
      </c>
      <c r="I397" t="s">
        <v>674</v>
      </c>
      <c r="J397">
        <f ca="1">VLOOKUP(G397,INDIRECT("球速変換!A$1:B$" &amp; Prams!$B$8),2,)</f>
        <v>148</v>
      </c>
      <c r="K397" t="str">
        <f ca="1">VLOOKUP(I397,INDIRECT("投手名変換!A$1:B$" &amp; Prams!$B$9),2,)</f>
        <v>DD008</v>
      </c>
      <c r="L397">
        <f t="shared" si="37"/>
        <v>27</v>
      </c>
      <c r="M397">
        <f ca="1">(B397-VLOOKUP(K397,INDIRECT("投手データ!B1:D"&amp;Prams!$B$1),3,FALSE)*2)</f>
        <v>31</v>
      </c>
      <c r="N397" t="str">
        <f ca="1">VLOOKUP(F397,INDIRECT("球種変換表!A$1:B$" &amp; Prams!$B$2),2,)</f>
        <v>全力ストレート</v>
      </c>
      <c r="O397">
        <f ca="1">VLOOKUP(N397,球種情報!A:B,2,FALSE)</f>
        <v>2</v>
      </c>
      <c r="P397">
        <f ca="1">VLOOKUP(K397,投手データ!B:AI,output!O397+6,FALSE)</f>
        <v>1</v>
      </c>
      <c r="R397">
        <f t="shared" ca="1" si="38"/>
        <v>6.7567567567567571E-3</v>
      </c>
      <c r="S397">
        <f t="shared" si="39"/>
        <v>0.43437500000000001</v>
      </c>
      <c r="T397">
        <f>Prams!B$5/(S397-Prams!B$6)</f>
        <v>165.26899685891868</v>
      </c>
      <c r="U397">
        <f t="shared" ca="1" si="40"/>
        <v>0.50104166666666672</v>
      </c>
      <c r="V397">
        <f ca="1">Prams!C$5/(U397-Prams!C$6)</f>
        <v>172.9596903923717</v>
      </c>
      <c r="W397">
        <f t="shared" ca="1" si="41"/>
        <v>1.1686465567052142</v>
      </c>
      <c r="X397" t="str">
        <f t="shared" ca="1" si="42"/>
        <v>×</v>
      </c>
    </row>
    <row r="398" spans="1:25" x14ac:dyDescent="0.4">
      <c r="A398" s="1" t="s">
        <v>2056</v>
      </c>
      <c r="B398" s="1">
        <v>125</v>
      </c>
      <c r="C398">
        <v>640.5</v>
      </c>
      <c r="D398">
        <v>617</v>
      </c>
      <c r="E398">
        <v>10.547610000000001</v>
      </c>
      <c r="F398" t="s">
        <v>1504</v>
      </c>
      <c r="G398" s="10" t="s">
        <v>440</v>
      </c>
      <c r="H398">
        <v>98</v>
      </c>
      <c r="I398" t="s">
        <v>2055</v>
      </c>
      <c r="J398">
        <f ca="1">VLOOKUP(G398,INDIRECT("球速変換!A$1:B$" &amp; Prams!$B$8),2,)</f>
        <v>146</v>
      </c>
      <c r="K398" t="e">
        <f ca="1">VLOOKUP(I398,INDIRECT("投手名変換!A$1:B$" &amp; Prams!$B$9),2,)</f>
        <v>#N/A</v>
      </c>
      <c r="L398">
        <f t="shared" si="37"/>
        <v>27</v>
      </c>
      <c r="M398" t="e">
        <f ca="1">(B398-VLOOKUP(K398,INDIRECT("投手データ!B1:D"&amp;Prams!$B$1),3,FALSE)*2)</f>
        <v>#N/A</v>
      </c>
      <c r="N398" t="str">
        <f ca="1">VLOOKUP(F398,INDIRECT("球種変換表!A$1:B$" &amp; Prams!$B$2),2,)</f>
        <v>全力ストレート</v>
      </c>
      <c r="O398">
        <f ca="1">VLOOKUP(N398,球種情報!A:B,2,FALSE)</f>
        <v>2</v>
      </c>
      <c r="P398" t="e">
        <f ca="1">VLOOKUP(K398,投手データ!B:AI,output!O398+6,FALSE)</f>
        <v>#N/A</v>
      </c>
      <c r="R398">
        <f t="shared" ca="1" si="38"/>
        <v>6.8493150684931503E-3</v>
      </c>
      <c r="S398">
        <f t="shared" si="39"/>
        <v>0.43819444444444444</v>
      </c>
      <c r="T398">
        <f>Prams!B$5/(S398-Prams!B$6)</f>
        <v>163.59859455168257</v>
      </c>
      <c r="U398" t="e">
        <f t="shared" ca="1" si="40"/>
        <v>#N/A</v>
      </c>
      <c r="V398" t="e">
        <f ca="1">Prams!C$5/(U398-Prams!C$6)</f>
        <v>#N/A</v>
      </c>
      <c r="W398" t="e">
        <f t="shared" ca="1" si="41"/>
        <v>#N/A</v>
      </c>
      <c r="X398" t="e">
        <f t="shared" ca="1" si="42"/>
        <v>#N/A</v>
      </c>
    </row>
    <row r="399" spans="1:25" x14ac:dyDescent="0.4">
      <c r="A399" s="1" t="s">
        <v>2058</v>
      </c>
      <c r="B399" s="1">
        <v>125</v>
      </c>
      <c r="C399">
        <v>641.5</v>
      </c>
      <c r="D399">
        <v>619.5</v>
      </c>
      <c r="E399">
        <v>10.512</v>
      </c>
      <c r="F399" t="s">
        <v>1504</v>
      </c>
      <c r="G399" s="10" t="s">
        <v>1594</v>
      </c>
      <c r="H399">
        <v>98</v>
      </c>
      <c r="I399" t="s">
        <v>2057</v>
      </c>
      <c r="J399">
        <f ca="1">VLOOKUP(G399,INDIRECT("球速変換!A$1:B$" &amp; Prams!$B$8),2,)</f>
        <v>147</v>
      </c>
      <c r="K399" t="e">
        <f ca="1">VLOOKUP(I399,INDIRECT("投手名変換!A$1:B$" &amp; Prams!$B$9),2,)</f>
        <v>#N/A</v>
      </c>
      <c r="L399">
        <f t="shared" si="37"/>
        <v>27</v>
      </c>
      <c r="M399" t="e">
        <f ca="1">(B399-VLOOKUP(K399,INDIRECT("投手データ!B1:D"&amp;Prams!$B$1),3,FALSE)*2)</f>
        <v>#N/A</v>
      </c>
      <c r="N399" t="str">
        <f ca="1">VLOOKUP(F399,INDIRECT("球種変換表!A$1:B$" &amp; Prams!$B$2),2,)</f>
        <v>全力ストレート</v>
      </c>
      <c r="O399">
        <f ca="1">VLOOKUP(N399,球種情報!A:B,2,FALSE)</f>
        <v>2</v>
      </c>
      <c r="P399" t="e">
        <f ca="1">VLOOKUP(K399,投手データ!B:AI,output!O399+6,FALSE)</f>
        <v>#N/A</v>
      </c>
      <c r="R399">
        <f t="shared" ca="1" si="38"/>
        <v>6.8027210884353739E-3</v>
      </c>
      <c r="S399">
        <f t="shared" si="39"/>
        <v>0.43645833333333334</v>
      </c>
      <c r="T399">
        <f>Prams!B$5/(S399-Prams!B$6)</f>
        <v>164.35366312944461</v>
      </c>
      <c r="U399" t="e">
        <f t="shared" ca="1" si="40"/>
        <v>#N/A</v>
      </c>
      <c r="V399" t="e">
        <f ca="1">Prams!C$5/(U399-Prams!C$6)</f>
        <v>#N/A</v>
      </c>
      <c r="W399" t="e">
        <f t="shared" ca="1" si="41"/>
        <v>#N/A</v>
      </c>
      <c r="X399" t="e">
        <f t="shared" ca="1" si="42"/>
        <v>#N/A</v>
      </c>
    </row>
    <row r="400" spans="1:25" x14ac:dyDescent="0.4">
      <c r="A400" s="1" t="s">
        <v>2059</v>
      </c>
      <c r="B400" s="1">
        <v>26</v>
      </c>
      <c r="C400">
        <v>637.04998999999998</v>
      </c>
      <c r="D400">
        <v>605.5</v>
      </c>
      <c r="E400">
        <v>10.06254</v>
      </c>
      <c r="F400" t="s">
        <v>6</v>
      </c>
      <c r="G400" s="10" t="s">
        <v>1515</v>
      </c>
      <c r="H400">
        <v>1</v>
      </c>
      <c r="I400" t="s">
        <v>662</v>
      </c>
      <c r="J400">
        <f ca="1">VLOOKUP(G400,INDIRECT("球速変換!A$1:B$" &amp; Prams!$B$8),2,)</f>
        <v>129</v>
      </c>
      <c r="K400" t="str">
        <f ca="1">VLOOKUP(I400,INDIRECT("投手名変換!A$1:B$" &amp; Prams!$B$9),2,)</f>
        <v>DD008</v>
      </c>
      <c r="L400">
        <f t="shared" si="37"/>
        <v>25</v>
      </c>
      <c r="M400">
        <f ca="1">(B400-VLOOKUP(K400,INDIRECT("投手データ!B1:D"&amp;Prams!$B$1),3,FALSE)*2)</f>
        <v>-68</v>
      </c>
      <c r="N400" t="str">
        <f ca="1">VLOOKUP(F400,INDIRECT("球種変換表!A$1:B$" &amp; Prams!$B$2),2,)</f>
        <v>フォーク</v>
      </c>
      <c r="O400">
        <f ca="1">VLOOKUP(N400,球種情報!A:B,2,FALSE)</f>
        <v>16</v>
      </c>
      <c r="P400">
        <f ca="1">VLOOKUP(K400,投手データ!B:AI,output!O400+6,FALSE)</f>
        <v>2</v>
      </c>
      <c r="R400">
        <f t="shared" ca="1" si="38"/>
        <v>7.7519379844961239E-3</v>
      </c>
      <c r="S400">
        <f t="shared" si="39"/>
        <v>0.4128472222222222</v>
      </c>
      <c r="T400">
        <f>Prams!B$5/(S400-Prams!B$6)</f>
        <v>175.36090515848943</v>
      </c>
      <c r="U400">
        <f t="shared" ca="1" si="40"/>
        <v>-1.1371527777777779</v>
      </c>
      <c r="V400">
        <f ca="1">Prams!C$5/(U400-Prams!C$6)</f>
        <v>-48.270830305961553</v>
      </c>
      <c r="W400">
        <f t="shared" ca="1" si="41"/>
        <v>-0.37419248299195002</v>
      </c>
      <c r="X400" t="str">
        <f t="shared" ca="1" si="42"/>
        <v>×</v>
      </c>
      <c r="Y400" t="s">
        <v>1291</v>
      </c>
    </row>
    <row r="401" spans="1:24" x14ac:dyDescent="0.4">
      <c r="A401" s="1" t="s">
        <v>2060</v>
      </c>
      <c r="B401" s="1">
        <v>132</v>
      </c>
      <c r="C401">
        <v>637.5</v>
      </c>
      <c r="D401">
        <v>603.5</v>
      </c>
      <c r="E401">
        <v>10.512</v>
      </c>
      <c r="F401" t="s">
        <v>6</v>
      </c>
      <c r="G401" s="10" t="s">
        <v>443</v>
      </c>
      <c r="H401">
        <v>98</v>
      </c>
      <c r="I401" t="s">
        <v>698</v>
      </c>
      <c r="J401">
        <f ca="1">VLOOKUP(G401,INDIRECT("球速変換!A$1:B$" &amp; Prams!$B$8),2,)</f>
        <v>128</v>
      </c>
      <c r="K401" t="str">
        <f ca="1">VLOOKUP(I401,INDIRECT("投手名変換!A$1:B$" &amp; Prams!$B$9),2,)</f>
        <v>DD008</v>
      </c>
      <c r="L401">
        <f t="shared" si="37"/>
        <v>34</v>
      </c>
      <c r="M401">
        <f ca="1">(B401-VLOOKUP(K401,INDIRECT("投手データ!B1:D"&amp;Prams!$B$1),3,FALSE)*2)</f>
        <v>38</v>
      </c>
      <c r="N401" t="str">
        <f ca="1">VLOOKUP(F401,INDIRECT("球種変換表!A$1:B$" &amp; Prams!$B$2),2,)</f>
        <v>フォーク</v>
      </c>
      <c r="O401">
        <f ca="1">VLOOKUP(N401,球種情報!A:B,2,FALSE)</f>
        <v>16</v>
      </c>
      <c r="P401">
        <f ca="1">VLOOKUP(K401,投手データ!B:AI,output!O401+6,FALSE)</f>
        <v>2</v>
      </c>
      <c r="R401">
        <f t="shared" ca="1" si="38"/>
        <v>7.8125E-3</v>
      </c>
      <c r="S401">
        <f t="shared" si="39"/>
        <v>0.56423611111111105</v>
      </c>
      <c r="T401">
        <f>Prams!B$5/(S401-Prams!B$6)</f>
        <v>122.6802339361802</v>
      </c>
      <c r="U401">
        <f t="shared" ca="1" si="40"/>
        <v>0.6309027777777777</v>
      </c>
      <c r="V401">
        <f ca="1">Prams!C$5/(U401-Prams!C$6)</f>
        <v>126.8677356651409</v>
      </c>
      <c r="W401">
        <f t="shared" ca="1" si="41"/>
        <v>0.99115418488391327</v>
      </c>
      <c r="X401" t="str">
        <f t="shared" ca="1" si="42"/>
        <v>〇</v>
      </c>
    </row>
    <row r="402" spans="1:24" x14ac:dyDescent="0.4">
      <c r="A402" s="1" t="s">
        <v>2062</v>
      </c>
      <c r="B402" s="1">
        <v>132</v>
      </c>
      <c r="C402">
        <v>629.04998999999998</v>
      </c>
      <c r="D402">
        <v>603.5</v>
      </c>
      <c r="E402">
        <v>10.06254</v>
      </c>
      <c r="F402" t="s">
        <v>6</v>
      </c>
      <c r="G402" s="10" t="s">
        <v>412</v>
      </c>
      <c r="H402">
        <v>98</v>
      </c>
      <c r="I402" t="s">
        <v>2061</v>
      </c>
      <c r="J402">
        <f ca="1">VLOOKUP(G402,INDIRECT("球速変換!A$1:B$" &amp; Prams!$B$8),2,)</f>
        <v>128</v>
      </c>
      <c r="K402" t="e">
        <f ca="1">VLOOKUP(I402,INDIRECT("投手名変換!A$1:B$" &amp; Prams!$B$9),2,)</f>
        <v>#N/A</v>
      </c>
      <c r="L402">
        <f t="shared" si="37"/>
        <v>34</v>
      </c>
      <c r="M402" t="e">
        <f ca="1">(B402-VLOOKUP(K402,INDIRECT("投手データ!B1:D"&amp;Prams!$B$1),3,FALSE)*2)</f>
        <v>#N/A</v>
      </c>
      <c r="N402" t="str">
        <f ca="1">VLOOKUP(F402,INDIRECT("球種変換表!A$1:B$" &amp; Prams!$B$2),2,)</f>
        <v>フォーク</v>
      </c>
      <c r="O402">
        <f ca="1">VLOOKUP(N402,球種情報!A:B,2,FALSE)</f>
        <v>16</v>
      </c>
      <c r="P402" t="e">
        <f ca="1">VLOOKUP(K402,投手データ!B:AI,output!O402+6,FALSE)</f>
        <v>#N/A</v>
      </c>
      <c r="R402">
        <f t="shared" ca="1" si="38"/>
        <v>7.8125E-3</v>
      </c>
      <c r="S402">
        <f t="shared" si="39"/>
        <v>0.56423611111111105</v>
      </c>
      <c r="T402">
        <f>Prams!B$5/(S402-Prams!B$6)</f>
        <v>122.6802339361802</v>
      </c>
      <c r="U402" t="e">
        <f t="shared" ca="1" si="40"/>
        <v>#N/A</v>
      </c>
      <c r="V402" t="e">
        <f ca="1">Prams!C$5/(U402-Prams!C$6)</f>
        <v>#N/A</v>
      </c>
      <c r="W402" t="e">
        <f t="shared" ca="1" si="41"/>
        <v>#N/A</v>
      </c>
      <c r="X402" t="e">
        <f t="shared" ca="1" si="42"/>
        <v>#N/A</v>
      </c>
    </row>
    <row r="403" spans="1:24" x14ac:dyDescent="0.4">
      <c r="A403" s="1" t="s">
        <v>2063</v>
      </c>
      <c r="B403" s="1">
        <v>132</v>
      </c>
      <c r="C403">
        <v>644.5</v>
      </c>
      <c r="D403">
        <v>601</v>
      </c>
      <c r="E403">
        <v>10.547610000000001</v>
      </c>
      <c r="F403" t="s">
        <v>6</v>
      </c>
      <c r="G403" s="10" t="s">
        <v>442</v>
      </c>
      <c r="H403">
        <v>98</v>
      </c>
      <c r="I403" t="s">
        <v>2055</v>
      </c>
      <c r="J403">
        <f ca="1">VLOOKUP(G403,INDIRECT("球速変換!A$1:B$" &amp; Prams!$B$8),2,)</f>
        <v>128</v>
      </c>
      <c r="K403" t="e">
        <f ca="1">VLOOKUP(I403,INDIRECT("投手名変換!A$1:B$" &amp; Prams!$B$9),2,)</f>
        <v>#N/A</v>
      </c>
      <c r="L403">
        <f t="shared" si="37"/>
        <v>34</v>
      </c>
      <c r="M403" t="e">
        <f ca="1">(B403-VLOOKUP(K403,INDIRECT("投手データ!B1:D"&amp;Prams!$B$1),3,FALSE)*2)</f>
        <v>#N/A</v>
      </c>
      <c r="N403" t="str">
        <f ca="1">VLOOKUP(F403,INDIRECT("球種変換表!A$1:B$" &amp; Prams!$B$2),2,)</f>
        <v>フォーク</v>
      </c>
      <c r="O403">
        <f ca="1">VLOOKUP(N403,球種情報!A:B,2,FALSE)</f>
        <v>16</v>
      </c>
      <c r="P403" t="e">
        <f ca="1">VLOOKUP(K403,投手データ!B:AI,output!O403+6,FALSE)</f>
        <v>#N/A</v>
      </c>
      <c r="R403">
        <f t="shared" ca="1" si="38"/>
        <v>7.8125E-3</v>
      </c>
      <c r="S403">
        <f t="shared" si="39"/>
        <v>0.56597222222222221</v>
      </c>
      <c r="T403">
        <f>Prams!B$5/(S403-Prams!B$6)</f>
        <v>122.25903912283979</v>
      </c>
      <c r="U403" t="e">
        <f t="shared" ca="1" si="40"/>
        <v>#N/A</v>
      </c>
      <c r="V403" t="e">
        <f ca="1">Prams!C$5/(U403-Prams!C$6)</f>
        <v>#N/A</v>
      </c>
      <c r="W403" t="e">
        <f t="shared" ca="1" si="41"/>
        <v>#N/A</v>
      </c>
      <c r="X403" t="e">
        <f t="shared" ca="1" si="42"/>
        <v>#N/A</v>
      </c>
    </row>
    <row r="404" spans="1:24" x14ac:dyDescent="0.4">
      <c r="A404" s="1" t="s">
        <v>2065</v>
      </c>
      <c r="B404" s="1">
        <v>132</v>
      </c>
      <c r="C404">
        <v>635.47826999999995</v>
      </c>
      <c r="D404">
        <v>602</v>
      </c>
      <c r="E404">
        <v>11.52183</v>
      </c>
      <c r="F404" t="s">
        <v>6</v>
      </c>
      <c r="G404" s="10" t="s">
        <v>443</v>
      </c>
      <c r="H404">
        <v>98</v>
      </c>
      <c r="I404" t="s">
        <v>2064</v>
      </c>
      <c r="J404">
        <f ca="1">VLOOKUP(G404,INDIRECT("球速変換!A$1:B$" &amp; Prams!$B$8),2,)</f>
        <v>128</v>
      </c>
      <c r="K404" t="e">
        <f ca="1">VLOOKUP(I404,INDIRECT("投手名変換!A$1:B$" &amp; Prams!$B$9),2,)</f>
        <v>#N/A</v>
      </c>
      <c r="L404">
        <f t="shared" si="37"/>
        <v>34</v>
      </c>
      <c r="M404" t="e">
        <f ca="1">(B404-VLOOKUP(K404,INDIRECT("投手データ!B1:D"&amp;Prams!$B$1),3,FALSE)*2)</f>
        <v>#N/A</v>
      </c>
      <c r="N404" t="str">
        <f ca="1">VLOOKUP(F404,INDIRECT("球種変換表!A$1:B$" &amp; Prams!$B$2),2,)</f>
        <v>フォーク</v>
      </c>
      <c r="O404">
        <f ca="1">VLOOKUP(N404,球種情報!A:B,2,FALSE)</f>
        <v>16</v>
      </c>
      <c r="P404" t="e">
        <f ca="1">VLOOKUP(K404,投手データ!B:AI,output!O404+6,FALSE)</f>
        <v>#N/A</v>
      </c>
      <c r="R404">
        <f t="shared" ca="1" si="38"/>
        <v>7.8125E-3</v>
      </c>
      <c r="S404">
        <f t="shared" si="39"/>
        <v>0.56527777777777777</v>
      </c>
      <c r="T404">
        <f>Prams!B$5/(S404-Prams!B$6)</f>
        <v>122.42716951240979</v>
      </c>
      <c r="U404" t="e">
        <f t="shared" ca="1" si="40"/>
        <v>#N/A</v>
      </c>
      <c r="V404" t="e">
        <f ca="1">Prams!C$5/(U404-Prams!C$6)</f>
        <v>#N/A</v>
      </c>
      <c r="W404" t="e">
        <f t="shared" ca="1" si="41"/>
        <v>#N/A</v>
      </c>
      <c r="X404" t="e">
        <f t="shared" ca="1" si="42"/>
        <v>#N/A</v>
      </c>
    </row>
    <row r="405" spans="1:24" x14ac:dyDescent="0.4">
      <c r="A405" s="1" t="s">
        <v>2068</v>
      </c>
      <c r="B405" s="1">
        <v>133</v>
      </c>
      <c r="C405">
        <v>636.5</v>
      </c>
      <c r="D405">
        <v>614</v>
      </c>
      <c r="E405">
        <v>10.547610000000001</v>
      </c>
      <c r="F405" t="s">
        <v>6</v>
      </c>
      <c r="G405" s="10" t="s">
        <v>2066</v>
      </c>
      <c r="H405">
        <v>98</v>
      </c>
      <c r="I405" t="s">
        <v>2067</v>
      </c>
      <c r="J405">
        <f ca="1">VLOOKUP(G405,INDIRECT("球速変換!A$1:B$" &amp; Prams!$B$8),2,)</f>
        <v>126</v>
      </c>
      <c r="K405" t="e">
        <f ca="1">VLOOKUP(I405,INDIRECT("投手名変換!A$1:B$" &amp; Prams!$B$9),2,)</f>
        <v>#N/A</v>
      </c>
      <c r="L405">
        <f t="shared" si="37"/>
        <v>35</v>
      </c>
      <c r="M405" t="e">
        <f ca="1">(B405-VLOOKUP(K405,INDIRECT("投手データ!B1:D"&amp;Prams!$B$1),3,FALSE)*2)</f>
        <v>#N/A</v>
      </c>
      <c r="N405" t="str">
        <f ca="1">VLOOKUP(F405,INDIRECT("球種変換表!A$1:B$" &amp; Prams!$B$2),2,)</f>
        <v>フォーク</v>
      </c>
      <c r="O405">
        <f ca="1">VLOOKUP(N405,球種情報!A:B,2,FALSE)</f>
        <v>16</v>
      </c>
      <c r="P405" t="e">
        <f ca="1">VLOOKUP(K405,投手データ!B:AI,output!O405+6,FALSE)</f>
        <v>#N/A</v>
      </c>
      <c r="R405">
        <f t="shared" ca="1" si="38"/>
        <v>7.9365079365079361E-3</v>
      </c>
      <c r="S405">
        <f t="shared" si="39"/>
        <v>0.57361111111111107</v>
      </c>
      <c r="T405">
        <f>Prams!B$5/(S405-Prams!B$6)</f>
        <v>120.43962942118708</v>
      </c>
      <c r="U405" t="e">
        <f t="shared" ca="1" si="40"/>
        <v>#N/A</v>
      </c>
      <c r="V405" t="e">
        <f ca="1">Prams!C$5/(U405-Prams!C$6)</f>
        <v>#N/A</v>
      </c>
      <c r="W405" t="e">
        <f t="shared" ca="1" si="41"/>
        <v>#N/A</v>
      </c>
      <c r="X405" t="e">
        <f t="shared" ca="1" si="42"/>
        <v>#N/A</v>
      </c>
    </row>
    <row r="406" spans="1:24" x14ac:dyDescent="0.4">
      <c r="A406" s="1" t="s">
        <v>2070</v>
      </c>
      <c r="B406" s="1">
        <v>133</v>
      </c>
      <c r="C406">
        <v>634.45239000000004</v>
      </c>
      <c r="D406">
        <v>610.5</v>
      </c>
      <c r="E406">
        <v>10.55955</v>
      </c>
      <c r="F406" t="s">
        <v>6</v>
      </c>
      <c r="G406" s="10" t="s">
        <v>1620</v>
      </c>
      <c r="H406">
        <v>98</v>
      </c>
      <c r="I406" t="s">
        <v>2069</v>
      </c>
      <c r="J406">
        <f ca="1">VLOOKUP(G406,INDIRECT("球速変換!A$1:B$" &amp; Prams!$B$8),2,)</f>
        <v>123</v>
      </c>
      <c r="K406" t="e">
        <f ca="1">VLOOKUP(I406,INDIRECT("投手名変換!A$1:B$" &amp; Prams!$B$9),2,)</f>
        <v>#N/A</v>
      </c>
      <c r="L406">
        <f t="shared" si="37"/>
        <v>35</v>
      </c>
      <c r="M406" t="e">
        <f ca="1">(B406-VLOOKUP(K406,INDIRECT("投手データ!B1:D"&amp;Prams!$B$1),3,FALSE)*2)</f>
        <v>#N/A</v>
      </c>
      <c r="N406" t="str">
        <f ca="1">VLOOKUP(F406,INDIRECT("球種変換表!A$1:B$" &amp; Prams!$B$2),2,)</f>
        <v>フォーク</v>
      </c>
      <c r="O406">
        <f ca="1">VLOOKUP(N406,球種情報!A:B,2,FALSE)</f>
        <v>16</v>
      </c>
      <c r="P406" t="e">
        <f ca="1">VLOOKUP(K406,投手データ!B:AI,output!O406+6,FALSE)</f>
        <v>#N/A</v>
      </c>
      <c r="R406">
        <f t="shared" ca="1" si="38"/>
        <v>8.130081300813009E-3</v>
      </c>
      <c r="S406">
        <f t="shared" si="39"/>
        <v>0.57604166666666667</v>
      </c>
      <c r="T406">
        <f>Prams!B$5/(S406-Prams!B$6)</f>
        <v>119.87202895506472</v>
      </c>
      <c r="U406" t="e">
        <f t="shared" ca="1" si="40"/>
        <v>#N/A</v>
      </c>
      <c r="V406" t="e">
        <f ca="1">Prams!C$5/(U406-Prams!C$6)</f>
        <v>#N/A</v>
      </c>
      <c r="W406" t="e">
        <f t="shared" ca="1" si="41"/>
        <v>#N/A</v>
      </c>
      <c r="X406" t="e">
        <f t="shared" ca="1" si="42"/>
        <v>#N/A</v>
      </c>
    </row>
    <row r="407" spans="1:24" x14ac:dyDescent="0.4">
      <c r="A407" s="1" t="s">
        <v>2072</v>
      </c>
      <c r="B407" s="1">
        <v>132</v>
      </c>
      <c r="C407">
        <v>637.04998999999998</v>
      </c>
      <c r="D407">
        <v>601.5</v>
      </c>
      <c r="E407">
        <v>10.06254</v>
      </c>
      <c r="F407" t="s">
        <v>6</v>
      </c>
      <c r="G407" s="10" t="s">
        <v>2015</v>
      </c>
      <c r="H407">
        <v>98</v>
      </c>
      <c r="I407" t="s">
        <v>2071</v>
      </c>
      <c r="J407">
        <f ca="1">VLOOKUP(G407,INDIRECT("球速変換!A$1:B$" &amp; Prams!$B$8),2,)</f>
        <v>128</v>
      </c>
      <c r="K407" t="e">
        <f ca="1">VLOOKUP(I407,INDIRECT("投手名変換!A$1:B$" &amp; Prams!$B$9),2,)</f>
        <v>#N/A</v>
      </c>
      <c r="L407">
        <f t="shared" si="37"/>
        <v>34</v>
      </c>
      <c r="M407" t="e">
        <f ca="1">(B407-VLOOKUP(K407,INDIRECT("投手データ!B1:D"&amp;Prams!$B$1),3,FALSE)*2)</f>
        <v>#N/A</v>
      </c>
      <c r="N407" t="str">
        <f ca="1">VLOOKUP(F407,INDIRECT("球種変換表!A$1:B$" &amp; Prams!$B$2),2,)</f>
        <v>フォーク</v>
      </c>
      <c r="O407">
        <f ca="1">VLOOKUP(N407,球種情報!A:B,2,FALSE)</f>
        <v>16</v>
      </c>
      <c r="P407" t="e">
        <f ca="1">VLOOKUP(K407,投手データ!B:AI,output!O407+6,FALSE)</f>
        <v>#N/A</v>
      </c>
      <c r="R407">
        <f t="shared" ca="1" si="38"/>
        <v>7.8125E-3</v>
      </c>
      <c r="S407">
        <f t="shared" si="39"/>
        <v>0.56562500000000004</v>
      </c>
      <c r="T407">
        <f>Prams!B$5/(S407-Prams!B$6)</f>
        <v>122.34304655419778</v>
      </c>
      <c r="U407" t="e">
        <f t="shared" ca="1" si="40"/>
        <v>#N/A</v>
      </c>
      <c r="V407" t="e">
        <f ca="1">Prams!C$5/(U407-Prams!C$6)</f>
        <v>#N/A</v>
      </c>
      <c r="W407" t="e">
        <f t="shared" ca="1" si="41"/>
        <v>#N/A</v>
      </c>
      <c r="X407" t="e">
        <f t="shared" ca="1" si="42"/>
        <v>#N/A</v>
      </c>
    </row>
    <row r="408" spans="1:24" x14ac:dyDescent="0.4">
      <c r="A408" s="1" t="s">
        <v>2073</v>
      </c>
      <c r="B408" s="1">
        <v>133</v>
      </c>
      <c r="C408">
        <v>643</v>
      </c>
      <c r="D408">
        <v>610</v>
      </c>
      <c r="E408">
        <v>11.04546</v>
      </c>
      <c r="F408" t="s">
        <v>6</v>
      </c>
      <c r="G408" s="10" t="s">
        <v>463</v>
      </c>
      <c r="H408">
        <v>98</v>
      </c>
      <c r="I408" t="s">
        <v>660</v>
      </c>
      <c r="J408">
        <f ca="1">VLOOKUP(G408,INDIRECT("球速変換!A$1:B$" &amp; Prams!$B$8),2,)</f>
        <v>125</v>
      </c>
      <c r="K408" t="str">
        <f ca="1">VLOOKUP(I408,INDIRECT("投手名変換!A$1:B$" &amp; Prams!$B$9),2,)</f>
        <v>DD008</v>
      </c>
      <c r="L408">
        <f t="shared" si="37"/>
        <v>35</v>
      </c>
      <c r="M408">
        <f ca="1">(B408-VLOOKUP(K408,INDIRECT("投手データ!B1:D"&amp;Prams!$B$1),3,FALSE)*2)</f>
        <v>39</v>
      </c>
      <c r="N408" t="str">
        <f ca="1">VLOOKUP(F408,INDIRECT("球種変換表!A$1:B$" &amp; Prams!$B$2),2,)</f>
        <v>フォーク</v>
      </c>
      <c r="O408">
        <f ca="1">VLOOKUP(N408,球種情報!A:B,2,FALSE)</f>
        <v>16</v>
      </c>
      <c r="P408">
        <f ca="1">VLOOKUP(K408,投手データ!B:AI,output!O408+6,FALSE)</f>
        <v>2</v>
      </c>
      <c r="R408">
        <f t="shared" ca="1" si="38"/>
        <v>8.0000000000000002E-3</v>
      </c>
      <c r="S408">
        <f t="shared" si="39"/>
        <v>0.57638888888888895</v>
      </c>
      <c r="T408">
        <f>Prams!B$5/(S408-Prams!B$6)</f>
        <v>119.79137960730279</v>
      </c>
      <c r="U408">
        <f t="shared" ca="1" si="40"/>
        <v>0.6430555555555556</v>
      </c>
      <c r="V408">
        <f ca="1">Prams!C$5/(U408-Prams!C$6)</f>
        <v>123.7807835198327</v>
      </c>
      <c r="W408">
        <f t="shared" ca="1" si="41"/>
        <v>0.99024626815866157</v>
      </c>
      <c r="X408" t="str">
        <f t="shared" ca="1" si="42"/>
        <v>〇</v>
      </c>
    </row>
    <row r="409" spans="1:24" x14ac:dyDescent="0.4">
      <c r="A409" s="1" t="s">
        <v>2074</v>
      </c>
      <c r="B409" s="1">
        <v>133</v>
      </c>
      <c r="C409">
        <v>643</v>
      </c>
      <c r="D409">
        <v>614.5</v>
      </c>
      <c r="E409">
        <v>11.01146</v>
      </c>
      <c r="F409" t="s">
        <v>6</v>
      </c>
      <c r="G409" s="10" t="s">
        <v>410</v>
      </c>
      <c r="H409">
        <v>98</v>
      </c>
      <c r="I409" t="s">
        <v>660</v>
      </c>
      <c r="J409">
        <f ca="1">VLOOKUP(G409,INDIRECT("球速変換!A$1:B$" &amp; Prams!$B$8),2,)</f>
        <v>127</v>
      </c>
      <c r="K409" t="str">
        <f ca="1">VLOOKUP(I409,INDIRECT("投手名変換!A$1:B$" &amp; Prams!$B$9),2,)</f>
        <v>DD008</v>
      </c>
      <c r="L409">
        <f t="shared" si="37"/>
        <v>35</v>
      </c>
      <c r="M409">
        <f ca="1">(B409-VLOOKUP(K409,INDIRECT("投手データ!B1:D"&amp;Prams!$B$1),3,FALSE)*2)</f>
        <v>39</v>
      </c>
      <c r="N409" t="str">
        <f ca="1">VLOOKUP(F409,INDIRECT("球種変換表!A$1:B$" &amp; Prams!$B$2),2,)</f>
        <v>フォーク</v>
      </c>
      <c r="O409">
        <f ca="1">VLOOKUP(N409,球種情報!A:B,2,FALSE)</f>
        <v>16</v>
      </c>
      <c r="P409">
        <f ca="1">VLOOKUP(K409,投手データ!B:AI,output!O409+6,FALSE)</f>
        <v>2</v>
      </c>
      <c r="R409">
        <f t="shared" ca="1" si="38"/>
        <v>7.874015748031496E-3</v>
      </c>
      <c r="S409">
        <f t="shared" si="39"/>
        <v>0.57326388888888891</v>
      </c>
      <c r="T409">
        <f>Prams!B$5/(S409-Prams!B$6)</f>
        <v>120.52115429394532</v>
      </c>
      <c r="U409">
        <f t="shared" ca="1" si="40"/>
        <v>0.63993055555555556</v>
      </c>
      <c r="V409">
        <f ca="1">Prams!C$5/(U409-Prams!C$6)</f>
        <v>124.56013297589533</v>
      </c>
      <c r="W409">
        <f t="shared" ca="1" si="41"/>
        <v>0.98078844862909709</v>
      </c>
      <c r="X409" t="str">
        <f t="shared" ca="1" si="42"/>
        <v>×</v>
      </c>
    </row>
    <row r="410" spans="1:24" x14ac:dyDescent="0.4">
      <c r="A410" s="1" t="s">
        <v>2075</v>
      </c>
      <c r="B410" s="1">
        <v>134</v>
      </c>
      <c r="C410">
        <v>639.5</v>
      </c>
      <c r="D410">
        <v>604.5</v>
      </c>
      <c r="E410">
        <v>10.512</v>
      </c>
      <c r="F410" t="s">
        <v>688</v>
      </c>
      <c r="G410" s="10" t="s">
        <v>1493</v>
      </c>
      <c r="H410">
        <v>101</v>
      </c>
      <c r="I410" t="s">
        <v>2038</v>
      </c>
      <c r="J410">
        <f ca="1">VLOOKUP(G410,INDIRECT("球速変換!A$1:B$" &amp; Prams!$B$8),2,)</f>
        <v>142</v>
      </c>
      <c r="K410" t="e">
        <f ca="1">VLOOKUP(I410,INDIRECT("投手名変換!A$1:B$" &amp; Prams!$B$9),2,)</f>
        <v>#N/A</v>
      </c>
      <c r="L410">
        <f t="shared" si="37"/>
        <v>33</v>
      </c>
      <c r="M410" t="e">
        <f ca="1">(B410-VLOOKUP(K410,INDIRECT("投手データ!B1:D"&amp;Prams!$B$1),3,FALSE)*2)</f>
        <v>#N/A</v>
      </c>
      <c r="N410" t="str">
        <f ca="1">VLOOKUP(F410,INDIRECT("球種変換表!A$1:B$" &amp; Prams!$B$2),2,)</f>
        <v>Hシンカー</v>
      </c>
      <c r="O410">
        <f ca="1">VLOOKUP(N410,球種情報!A:B,2,FALSE)</f>
        <v>23</v>
      </c>
      <c r="P410" t="e">
        <f ca="1">VLOOKUP(K410,投手データ!B:AI,output!O410+6,FALSE)</f>
        <v>#N/A</v>
      </c>
      <c r="R410">
        <f t="shared" ca="1" si="38"/>
        <v>7.0422535211267607E-3</v>
      </c>
      <c r="S410">
        <f t="shared" si="39"/>
        <v>0.546875</v>
      </c>
      <c r="T410">
        <f>Prams!B$5/(S410-Prams!B$6)</f>
        <v>127.05749370600627</v>
      </c>
      <c r="U410" t="e">
        <f t="shared" ca="1" si="40"/>
        <v>#N/A</v>
      </c>
      <c r="V410" t="e">
        <f ca="1">Prams!C$5/(U410-Prams!C$6)</f>
        <v>#N/A</v>
      </c>
      <c r="W410" t="e">
        <f t="shared" ca="1" si="41"/>
        <v>#N/A</v>
      </c>
      <c r="X410" t="e">
        <f t="shared" ca="1" si="42"/>
        <v>#N/A</v>
      </c>
    </row>
    <row r="411" spans="1:24" x14ac:dyDescent="0.4">
      <c r="A411" s="1" t="s">
        <v>2077</v>
      </c>
      <c r="B411" s="1">
        <v>134</v>
      </c>
      <c r="C411">
        <v>626.47619999999995</v>
      </c>
      <c r="D411">
        <v>608</v>
      </c>
      <c r="E411">
        <v>10.523899999999999</v>
      </c>
      <c r="F411" t="s">
        <v>689</v>
      </c>
      <c r="G411" s="10" t="s">
        <v>1493</v>
      </c>
      <c r="H411">
        <v>101</v>
      </c>
      <c r="I411" t="s">
        <v>2076</v>
      </c>
      <c r="J411">
        <f ca="1">VLOOKUP(G411,INDIRECT("球速変換!A$1:B$" &amp; Prams!$B$8),2,)</f>
        <v>142</v>
      </c>
      <c r="K411" t="e">
        <f ca="1">VLOOKUP(I411,INDIRECT("投手名変換!A$1:B$" &amp; Prams!$B$9),2,)</f>
        <v>#N/A</v>
      </c>
      <c r="L411">
        <f t="shared" si="37"/>
        <v>33</v>
      </c>
      <c r="M411" t="e">
        <f ca="1">(B411-VLOOKUP(K411,INDIRECT("投手データ!B1:D"&amp;Prams!$B$1),3,FALSE)*2)</f>
        <v>#N/A</v>
      </c>
      <c r="N411" t="str">
        <f ca="1">VLOOKUP(F411,INDIRECT("球種変換表!A$1:B$" &amp; Prams!$B$2),2,)</f>
        <v>Hシンカー</v>
      </c>
      <c r="O411">
        <f ca="1">VLOOKUP(N411,球種情報!A:B,2,FALSE)</f>
        <v>23</v>
      </c>
      <c r="P411" t="e">
        <f ca="1">VLOOKUP(K411,投手データ!B:AI,output!O411+6,FALSE)</f>
        <v>#N/A</v>
      </c>
      <c r="R411">
        <f t="shared" ca="1" si="38"/>
        <v>7.0422535211267607E-3</v>
      </c>
      <c r="S411">
        <f t="shared" si="39"/>
        <v>0.5444444444444444</v>
      </c>
      <c r="T411">
        <f>Prams!B$5/(S411-Prams!B$6)</f>
        <v>127.69536180662338</v>
      </c>
      <c r="U411" t="e">
        <f t="shared" ca="1" si="40"/>
        <v>#N/A</v>
      </c>
      <c r="V411" t="e">
        <f ca="1">Prams!C$5/(U411-Prams!C$6)</f>
        <v>#N/A</v>
      </c>
      <c r="W411" t="e">
        <f t="shared" ca="1" si="41"/>
        <v>#N/A</v>
      </c>
      <c r="X411" t="e">
        <f t="shared" ca="1" si="42"/>
        <v>#N/A</v>
      </c>
    </row>
    <row r="412" spans="1:24" x14ac:dyDescent="0.4">
      <c r="A412" s="1" t="s">
        <v>2078</v>
      </c>
      <c r="B412" s="1">
        <v>136</v>
      </c>
      <c r="C412">
        <v>642</v>
      </c>
      <c r="D412">
        <v>640</v>
      </c>
      <c r="E412">
        <v>12.041689999999999</v>
      </c>
      <c r="F412" t="s">
        <v>1035</v>
      </c>
      <c r="G412" s="10" t="s">
        <v>1577</v>
      </c>
      <c r="H412">
        <v>101</v>
      </c>
      <c r="I412" t="s">
        <v>2057</v>
      </c>
      <c r="J412">
        <f ca="1">VLOOKUP(G412,INDIRECT("球速変換!A$1:B$" &amp; Prams!$B$8),2,)</f>
        <v>131</v>
      </c>
      <c r="K412" t="e">
        <f ca="1">VLOOKUP(I412,INDIRECT("投手名変換!A$1:B$" &amp; Prams!$B$9),2,)</f>
        <v>#N/A</v>
      </c>
      <c r="L412">
        <f t="shared" si="37"/>
        <v>35</v>
      </c>
      <c r="M412" t="e">
        <f ca="1">(B412-VLOOKUP(K412,INDIRECT("投手データ!B1:D"&amp;Prams!$B$1),3,FALSE)*2)</f>
        <v>#N/A</v>
      </c>
      <c r="N412" t="str">
        <f ca="1">VLOOKUP(F412,INDIRECT("球種変換表!A$1:B$" &amp; Prams!$B$2),2,)</f>
        <v>Hシンカー</v>
      </c>
      <c r="O412">
        <f ca="1">VLOOKUP(N412,球種情報!A:B,2,FALSE)</f>
        <v>23</v>
      </c>
      <c r="P412" t="e">
        <f ca="1">VLOOKUP(K412,投手データ!B:AI,output!O412+6,FALSE)</f>
        <v>#N/A</v>
      </c>
      <c r="R412">
        <f t="shared" ca="1" si="38"/>
        <v>7.6335877862595417E-3</v>
      </c>
      <c r="S412">
        <f t="shared" si="39"/>
        <v>0.55555555555555558</v>
      </c>
      <c r="T412">
        <f>Prams!B$5/(S412-Prams!B$6)</f>
        <v>124.83050277073565</v>
      </c>
      <c r="U412" t="e">
        <f t="shared" ca="1" si="40"/>
        <v>#N/A</v>
      </c>
      <c r="V412" t="e">
        <f ca="1">Prams!C$5/(U412-Prams!C$6)</f>
        <v>#N/A</v>
      </c>
      <c r="W412" t="e">
        <f t="shared" ca="1" si="41"/>
        <v>#N/A</v>
      </c>
      <c r="X412" t="e">
        <f t="shared" ca="1" si="42"/>
        <v>#N/A</v>
      </c>
    </row>
    <row r="413" spans="1:24" x14ac:dyDescent="0.4">
      <c r="A413" s="1" t="s">
        <v>2079</v>
      </c>
      <c r="B413" s="1">
        <v>134</v>
      </c>
      <c r="C413">
        <v>637.04998999999998</v>
      </c>
      <c r="D413">
        <v>606.5</v>
      </c>
      <c r="E413">
        <v>10.06254</v>
      </c>
      <c r="F413" t="s">
        <v>46</v>
      </c>
      <c r="G413" s="10" t="s">
        <v>429</v>
      </c>
      <c r="H413">
        <v>101</v>
      </c>
      <c r="I413" t="s">
        <v>698</v>
      </c>
      <c r="J413">
        <f ca="1">VLOOKUP(G413,INDIRECT("球速変換!A$1:B$" &amp; Prams!$B$8),2,)</f>
        <v>132</v>
      </c>
      <c r="K413" t="str">
        <f ca="1">VLOOKUP(I413,INDIRECT("投手名変換!A$1:B$" &amp; Prams!$B$9),2,)</f>
        <v>DD008</v>
      </c>
      <c r="L413">
        <f t="shared" si="37"/>
        <v>33</v>
      </c>
      <c r="M413">
        <f ca="1">(B413-VLOOKUP(K413,INDIRECT("投手データ!B1:D"&amp;Prams!$B$1),3,FALSE)*2)</f>
        <v>40</v>
      </c>
      <c r="N413" t="str">
        <f ca="1">VLOOKUP(F413,INDIRECT("球種変換表!A$1:B$" &amp; Prams!$B$2),2,)</f>
        <v>Hシンカー</v>
      </c>
      <c r="O413">
        <f ca="1">VLOOKUP(N413,球種情報!A:B,2,FALSE)</f>
        <v>23</v>
      </c>
      <c r="P413">
        <f ca="1">VLOOKUP(K413,投手データ!B:AI,output!O413+6,FALSE)</f>
        <v>2</v>
      </c>
      <c r="R413">
        <f t="shared" ca="1" si="38"/>
        <v>7.575757575757576E-3</v>
      </c>
      <c r="S413">
        <f t="shared" si="39"/>
        <v>0.54548611111111112</v>
      </c>
      <c r="T413">
        <f>Prams!B$5/(S413-Prams!B$6)</f>
        <v>127.42120721143662</v>
      </c>
      <c r="U413">
        <f t="shared" ca="1" si="40"/>
        <v>0.6621527777777777</v>
      </c>
      <c r="V413">
        <f ca="1">Prams!C$5/(U413-Prams!C$6)</f>
        <v>119.22219424788008</v>
      </c>
      <c r="W413">
        <f t="shared" ca="1" si="41"/>
        <v>0.90319844127181881</v>
      </c>
      <c r="X413" t="str">
        <f t="shared" ca="1" si="42"/>
        <v>×</v>
      </c>
    </row>
    <row r="414" spans="1:24" x14ac:dyDescent="0.4">
      <c r="A414" s="1" t="s">
        <v>2080</v>
      </c>
      <c r="B414" s="1">
        <v>134</v>
      </c>
      <c r="C414">
        <v>641.95001000000002</v>
      </c>
      <c r="D414">
        <v>601.5</v>
      </c>
      <c r="E414">
        <v>10.062519999999999</v>
      </c>
      <c r="F414" t="s">
        <v>699</v>
      </c>
      <c r="G414" s="10" t="s">
        <v>1577</v>
      </c>
      <c r="H414">
        <v>101</v>
      </c>
      <c r="I414" t="s">
        <v>686</v>
      </c>
      <c r="J414">
        <f ca="1">VLOOKUP(G414,INDIRECT("球速変換!A$1:B$" &amp; Prams!$B$8),2,)</f>
        <v>131</v>
      </c>
      <c r="K414" t="str">
        <f ca="1">VLOOKUP(I414,INDIRECT("投手名変換!A$1:B$" &amp; Prams!$B$9),2,)</f>
        <v>DD008</v>
      </c>
      <c r="L414">
        <f t="shared" si="37"/>
        <v>33</v>
      </c>
      <c r="M414">
        <f ca="1">(B414-VLOOKUP(K414,INDIRECT("投手データ!B1:D"&amp;Prams!$B$1),3,FALSE)*2)</f>
        <v>40</v>
      </c>
      <c r="N414" t="str">
        <f ca="1">VLOOKUP(F414,INDIRECT("球種変換表!A$1:B$" &amp; Prams!$B$2),2,)</f>
        <v>Hシンカー</v>
      </c>
      <c r="O414">
        <f ca="1">VLOOKUP(N414,球種情報!A:B,2,FALSE)</f>
        <v>23</v>
      </c>
      <c r="P414">
        <f ca="1">VLOOKUP(K414,投手データ!B:AI,output!O414+6,FALSE)</f>
        <v>2</v>
      </c>
      <c r="R414">
        <f t="shared" ca="1" si="38"/>
        <v>7.6335877862595417E-3</v>
      </c>
      <c r="S414">
        <f t="shared" si="39"/>
        <v>0.54895833333333333</v>
      </c>
      <c r="T414">
        <f>Prams!B$5/(S414-Prams!B$6)</f>
        <v>126.5158000648033</v>
      </c>
      <c r="U414">
        <f t="shared" ca="1" si="40"/>
        <v>0.66562500000000002</v>
      </c>
      <c r="V414">
        <f ca="1">Prams!C$5/(U414-Prams!C$6)</f>
        <v>118.42919400411859</v>
      </c>
      <c r="W414">
        <f t="shared" ca="1" si="41"/>
        <v>0.90403964888640143</v>
      </c>
      <c r="X414" t="str">
        <f t="shared" ca="1" si="42"/>
        <v>×</v>
      </c>
    </row>
    <row r="415" spans="1:24" x14ac:dyDescent="0.4">
      <c r="A415" s="1" t="s">
        <v>2083</v>
      </c>
      <c r="B415" s="1">
        <v>134</v>
      </c>
      <c r="C415">
        <v>635</v>
      </c>
      <c r="D415">
        <v>610.5</v>
      </c>
      <c r="E415">
        <v>11.01146</v>
      </c>
      <c r="F415" t="s">
        <v>1036</v>
      </c>
      <c r="G415" s="10" t="s">
        <v>2081</v>
      </c>
      <c r="H415">
        <v>101</v>
      </c>
      <c r="I415" t="s">
        <v>2082</v>
      </c>
      <c r="J415">
        <f ca="1">VLOOKUP(G415,INDIRECT("球速変換!A$1:B$" &amp; Prams!$B$8),2,)</f>
        <v>133</v>
      </c>
      <c r="K415" t="e">
        <f ca="1">VLOOKUP(I415,INDIRECT("投手名変換!A$1:B$" &amp; Prams!$B$9),2,)</f>
        <v>#N/A</v>
      </c>
      <c r="L415">
        <f t="shared" si="37"/>
        <v>33</v>
      </c>
      <c r="M415" t="e">
        <f ca="1">(B415-VLOOKUP(K415,INDIRECT("投手データ!B1:D"&amp;Prams!$B$1),3,FALSE)*2)</f>
        <v>#N/A</v>
      </c>
      <c r="N415" t="str">
        <f ca="1">VLOOKUP(F415,INDIRECT("球種変換表!A$1:B$" &amp; Prams!$B$2),2,)</f>
        <v>Hシンカー</v>
      </c>
      <c r="O415">
        <f ca="1">VLOOKUP(N415,球種情報!A:B,2,FALSE)</f>
        <v>23</v>
      </c>
      <c r="P415" t="e">
        <f ca="1">VLOOKUP(K415,投手データ!B:AI,output!O415+6,FALSE)</f>
        <v>#N/A</v>
      </c>
      <c r="R415">
        <f t="shared" ca="1" si="38"/>
        <v>7.5187969924812026E-3</v>
      </c>
      <c r="S415">
        <f t="shared" si="39"/>
        <v>0.54270833333333335</v>
      </c>
      <c r="T415">
        <f>Prams!B$5/(S415-Prams!B$6)</f>
        <v>128.15491716906493</v>
      </c>
      <c r="U415" t="e">
        <f t="shared" ca="1" si="40"/>
        <v>#N/A</v>
      </c>
      <c r="V415" t="e">
        <f ca="1">Prams!C$5/(U415-Prams!C$6)</f>
        <v>#N/A</v>
      </c>
      <c r="W415" t="e">
        <f t="shared" ca="1" si="41"/>
        <v>#N/A</v>
      </c>
      <c r="X415" t="e">
        <f t="shared" ca="1" si="42"/>
        <v>#N/A</v>
      </c>
    </row>
    <row r="416" spans="1:24" x14ac:dyDescent="0.4">
      <c r="A416" s="1" t="s">
        <v>2085</v>
      </c>
      <c r="B416" s="1">
        <v>135</v>
      </c>
      <c r="C416">
        <v>642.45239000000004</v>
      </c>
      <c r="D416">
        <v>617.5</v>
      </c>
      <c r="E416">
        <v>10.55955</v>
      </c>
      <c r="F416" t="s">
        <v>699</v>
      </c>
      <c r="G416" s="10" t="s">
        <v>1572</v>
      </c>
      <c r="H416">
        <v>101</v>
      </c>
      <c r="I416" t="s">
        <v>2084</v>
      </c>
      <c r="J416">
        <f ca="1">VLOOKUP(G416,INDIRECT("球速変換!A$1:B$" &amp; Prams!$B$8),2,)</f>
        <v>130</v>
      </c>
      <c r="K416" t="e">
        <f ca="1">VLOOKUP(I416,INDIRECT("投手名変換!A$1:B$" &amp; Prams!$B$9),2,)</f>
        <v>#N/A</v>
      </c>
      <c r="L416">
        <f t="shared" si="37"/>
        <v>34</v>
      </c>
      <c r="M416" t="e">
        <f ca="1">(B416-VLOOKUP(K416,INDIRECT("投手データ!B1:D"&amp;Prams!$B$1),3,FALSE)*2)</f>
        <v>#N/A</v>
      </c>
      <c r="N416" t="str">
        <f ca="1">VLOOKUP(F416,INDIRECT("球種変換表!A$1:B$" &amp; Prams!$B$2),2,)</f>
        <v>Hシンカー</v>
      </c>
      <c r="O416">
        <f ca="1">VLOOKUP(N416,球種情報!A:B,2,FALSE)</f>
        <v>23</v>
      </c>
      <c r="P416" t="e">
        <f ca="1">VLOOKUP(K416,投手データ!B:AI,output!O416+6,FALSE)</f>
        <v>#N/A</v>
      </c>
      <c r="R416">
        <f t="shared" ca="1" si="38"/>
        <v>7.6923076923076927E-3</v>
      </c>
      <c r="S416">
        <f t="shared" si="39"/>
        <v>0.55451388888888897</v>
      </c>
      <c r="T416">
        <f>Prams!B$5/(S416-Prams!B$6)</f>
        <v>125.09361106583405</v>
      </c>
      <c r="U416" t="e">
        <f t="shared" ca="1" si="40"/>
        <v>#N/A</v>
      </c>
      <c r="V416" t="e">
        <f ca="1">Prams!C$5/(U416-Prams!C$6)</f>
        <v>#N/A</v>
      </c>
      <c r="W416" t="e">
        <f t="shared" ca="1" si="41"/>
        <v>#N/A</v>
      </c>
      <c r="X416" t="e">
        <f t="shared" ca="1" si="42"/>
        <v>#N/A</v>
      </c>
    </row>
    <row r="417" spans="1:25" x14ac:dyDescent="0.4">
      <c r="A417" s="1" t="s">
        <v>2086</v>
      </c>
      <c r="B417" s="1">
        <v>134</v>
      </c>
      <c r="C417">
        <v>644.5</v>
      </c>
      <c r="D417">
        <v>602.5</v>
      </c>
      <c r="E417">
        <v>10.512</v>
      </c>
      <c r="F417" t="s">
        <v>699</v>
      </c>
      <c r="G417" s="10" t="s">
        <v>1577</v>
      </c>
      <c r="H417">
        <v>101</v>
      </c>
      <c r="I417" t="s">
        <v>700</v>
      </c>
      <c r="J417">
        <f ca="1">VLOOKUP(G417,INDIRECT("球速変換!A$1:B$" &amp; Prams!$B$8),2,)</f>
        <v>131</v>
      </c>
      <c r="K417" t="str">
        <f ca="1">VLOOKUP(I417,INDIRECT("投手名変換!A$1:B$" &amp; Prams!$B$9),2,)</f>
        <v>DD008</v>
      </c>
      <c r="L417">
        <f t="shared" si="37"/>
        <v>33</v>
      </c>
      <c r="M417">
        <f ca="1">(B417-VLOOKUP(K417,INDIRECT("投手データ!B1:D"&amp;Prams!$B$1),3,FALSE)*2)</f>
        <v>40</v>
      </c>
      <c r="N417" t="str">
        <f ca="1">VLOOKUP(F417,INDIRECT("球種変換表!A$1:B$" &amp; Prams!$B$2),2,)</f>
        <v>Hシンカー</v>
      </c>
      <c r="O417">
        <f ca="1">VLOOKUP(N417,球種情報!A:B,2,FALSE)</f>
        <v>23</v>
      </c>
      <c r="P417">
        <f ca="1">VLOOKUP(K417,投手データ!B:AI,output!O417+6,FALSE)</f>
        <v>2</v>
      </c>
      <c r="R417">
        <f t="shared" ca="1" si="38"/>
        <v>7.6335877862595417E-3</v>
      </c>
      <c r="S417">
        <f t="shared" si="39"/>
        <v>0.54826388888888888</v>
      </c>
      <c r="T417">
        <f>Prams!B$5/(S417-Prams!B$6)</f>
        <v>126.69585067201012</v>
      </c>
      <c r="U417">
        <f t="shared" ca="1" si="40"/>
        <v>0.66493055555555558</v>
      </c>
      <c r="V417">
        <f ca="1">Prams!C$5/(U417-Prams!C$6)</f>
        <v>118.58694899269496</v>
      </c>
      <c r="W417">
        <f t="shared" ca="1" si="41"/>
        <v>0.90524388544041956</v>
      </c>
      <c r="X417" t="str">
        <f t="shared" ca="1" si="42"/>
        <v>×</v>
      </c>
    </row>
    <row r="418" spans="1:25" x14ac:dyDescent="0.4">
      <c r="A418" s="1" t="s">
        <v>2087</v>
      </c>
      <c r="B418" s="1">
        <v>134</v>
      </c>
      <c r="C418">
        <v>641.90002000000004</v>
      </c>
      <c r="D418">
        <v>608</v>
      </c>
      <c r="E418">
        <v>10.10008</v>
      </c>
      <c r="F418" t="s">
        <v>695</v>
      </c>
      <c r="G418" s="10" t="s">
        <v>2081</v>
      </c>
      <c r="H418">
        <v>101</v>
      </c>
      <c r="I418" t="s">
        <v>679</v>
      </c>
      <c r="J418">
        <f ca="1">VLOOKUP(G418,INDIRECT("球速変換!A$1:B$" &amp; Prams!$B$8),2,)</f>
        <v>133</v>
      </c>
      <c r="K418" t="str">
        <f ca="1">VLOOKUP(I418,INDIRECT("投手名変換!A$1:B$" &amp; Prams!$B$9),2,)</f>
        <v>DD008</v>
      </c>
      <c r="L418">
        <f t="shared" si="37"/>
        <v>33</v>
      </c>
      <c r="M418">
        <f ca="1">(B418-VLOOKUP(K418,INDIRECT("投手データ!B1:D"&amp;Prams!$B$1),3,FALSE)*2)</f>
        <v>40</v>
      </c>
      <c r="N418" t="str">
        <f ca="1">VLOOKUP(F418,INDIRECT("球種変換表!A$1:B$" &amp; Prams!$B$2),2,)</f>
        <v>Hシンカー</v>
      </c>
      <c r="O418">
        <f ca="1">VLOOKUP(N418,球種情報!A:B,2,FALSE)</f>
        <v>23</v>
      </c>
      <c r="P418">
        <f ca="1">VLOOKUP(K418,投手データ!B:AI,output!O418+6,FALSE)</f>
        <v>2</v>
      </c>
      <c r="R418">
        <f t="shared" ca="1" si="38"/>
        <v>7.5187969924812026E-3</v>
      </c>
      <c r="S418">
        <f t="shared" si="39"/>
        <v>0.5444444444444444</v>
      </c>
      <c r="T418">
        <f>Prams!B$5/(S418-Prams!B$6)</f>
        <v>127.69536180662338</v>
      </c>
      <c r="U418">
        <f t="shared" ca="1" si="40"/>
        <v>0.66111111111111109</v>
      </c>
      <c r="V418">
        <f ca="1">Prams!C$5/(U418-Prams!C$6)</f>
        <v>119.46216935760908</v>
      </c>
      <c r="W418">
        <f t="shared" ca="1" si="41"/>
        <v>0.89821179968127129</v>
      </c>
      <c r="X418" t="str">
        <f t="shared" ca="1" si="42"/>
        <v>×</v>
      </c>
    </row>
    <row r="419" spans="1:25" x14ac:dyDescent="0.4">
      <c r="A419" s="1" t="s">
        <v>2088</v>
      </c>
      <c r="B419" s="1" t="s">
        <v>17</v>
      </c>
      <c r="C419" t="s">
        <v>17</v>
      </c>
      <c r="D419" t="s">
        <v>17</v>
      </c>
      <c r="E419" t="s">
        <v>17</v>
      </c>
      <c r="F419" t="s">
        <v>1489</v>
      </c>
      <c r="G419" s="10" t="s">
        <v>1489</v>
      </c>
      <c r="H419">
        <v>101</v>
      </c>
      <c r="I419" t="s">
        <v>1489</v>
      </c>
      <c r="J419" t="e">
        <f ca="1">VLOOKUP(G419,INDIRECT("球速変換!A$1:B$" &amp; Prams!$B$8),2,)</f>
        <v>#N/A</v>
      </c>
      <c r="K419" t="e">
        <f ca="1">VLOOKUP(I419,INDIRECT("投手名変換!A$1:B$" &amp; Prams!$B$9),2,)</f>
        <v>#N/A</v>
      </c>
      <c r="L419" t="e">
        <f t="shared" si="37"/>
        <v>#VALUE!</v>
      </c>
      <c r="M419" t="e">
        <f ca="1">(B419-VLOOKUP(K419,INDIRECT("投手データ!B1:D"&amp;Prams!$B$1),3,FALSE)*2)</f>
        <v>#VALUE!</v>
      </c>
      <c r="N419" t="e">
        <f ca="1">VLOOKUP(F419,INDIRECT("球種変換表!A$1:B$" &amp; Prams!$B$2),2,)</f>
        <v>#N/A</v>
      </c>
      <c r="O419" t="e">
        <f ca="1">VLOOKUP(N419,球種情報!A:B,2,FALSE)</f>
        <v>#N/A</v>
      </c>
      <c r="P419" t="e">
        <f ca="1">VLOOKUP(K419,投手データ!B:AI,output!O419+6,FALSE)</f>
        <v>#N/A</v>
      </c>
      <c r="R419" t="e">
        <f t="shared" ca="1" si="38"/>
        <v>#N/A</v>
      </c>
      <c r="S419" t="e">
        <f t="shared" si="39"/>
        <v>#VALUE!</v>
      </c>
      <c r="T419" t="e">
        <f>Prams!B$5/(S419-Prams!B$6)</f>
        <v>#VALUE!</v>
      </c>
      <c r="U419" t="e">
        <f t="shared" ca="1" si="40"/>
        <v>#VALUE!</v>
      </c>
      <c r="V419" t="e">
        <f ca="1">Prams!C$5/(U419-Prams!C$6)</f>
        <v>#VALUE!</v>
      </c>
      <c r="W419" t="e">
        <f t="shared" ca="1" si="41"/>
        <v>#VALUE!</v>
      </c>
      <c r="X419" t="e">
        <f t="shared" ca="1" si="42"/>
        <v>#VALUE!</v>
      </c>
      <c r="Y419" t="s">
        <v>1065</v>
      </c>
    </row>
    <row r="420" spans="1:25" x14ac:dyDescent="0.4">
      <c r="A420" s="1" t="s">
        <v>2089</v>
      </c>
      <c r="B420" s="1">
        <v>129</v>
      </c>
      <c r="C420">
        <v>642.5</v>
      </c>
      <c r="D420">
        <v>615</v>
      </c>
      <c r="E420">
        <v>10.547610000000001</v>
      </c>
      <c r="F420" t="s">
        <v>0</v>
      </c>
      <c r="G420" s="10" t="s">
        <v>671</v>
      </c>
      <c r="H420">
        <v>99</v>
      </c>
      <c r="I420" t="s">
        <v>707</v>
      </c>
      <c r="J420">
        <f ca="1">VLOOKUP(G420,INDIRECT("球速変換!A$1:B$" &amp; Prams!$B$8),2,)</f>
        <v>144</v>
      </c>
      <c r="K420" t="str">
        <f ca="1">VLOOKUP(I420,INDIRECT("投手名変換!A$1:B$" &amp; Prams!$B$9),2,)</f>
        <v>DD022</v>
      </c>
      <c r="L420">
        <f t="shared" si="37"/>
        <v>30</v>
      </c>
      <c r="M420">
        <f ca="1">(B420-VLOOKUP(K420,INDIRECT("投手データ!B1:D"&amp;Prams!$B$1),3,FALSE)*2)</f>
        <v>35</v>
      </c>
      <c r="N420" t="str">
        <f ca="1">VLOOKUP(F420,INDIRECT("球種変換表!A$1:B$" &amp; Prams!$B$2),2,)</f>
        <v>ストレート</v>
      </c>
      <c r="O420">
        <f ca="1">VLOOKUP(N420,球種情報!A:B,2,FALSE)</f>
        <v>1</v>
      </c>
      <c r="P420">
        <f ca="1">VLOOKUP(K420,投手データ!B:AI,output!O420+6,FALSE)</f>
        <v>1</v>
      </c>
      <c r="R420">
        <f t="shared" ca="1" si="38"/>
        <v>6.9444444444444441E-3</v>
      </c>
      <c r="S420">
        <f t="shared" si="39"/>
        <v>0.48958333333333331</v>
      </c>
      <c r="T420">
        <f>Prams!B$5/(S420-Prams!B$6)</f>
        <v>144.01444267577747</v>
      </c>
      <c r="U420">
        <f t="shared" ca="1" si="40"/>
        <v>0.57291666666666663</v>
      </c>
      <c r="V420">
        <f ca="1">Prams!C$5/(U420-Prams!C$6)</f>
        <v>144.00326099615671</v>
      </c>
      <c r="W420">
        <f t="shared" ca="1" si="41"/>
        <v>1.0000226458066439</v>
      </c>
      <c r="X420" t="str">
        <f t="shared" ca="1" si="42"/>
        <v>〇</v>
      </c>
    </row>
    <row r="421" spans="1:25" x14ac:dyDescent="0.4">
      <c r="A421" s="1" t="s">
        <v>2091</v>
      </c>
      <c r="B421" s="1">
        <v>129</v>
      </c>
      <c r="C421">
        <v>642.5</v>
      </c>
      <c r="D421">
        <v>612</v>
      </c>
      <c r="E421">
        <v>10.547610000000001</v>
      </c>
      <c r="F421" t="s">
        <v>0</v>
      </c>
      <c r="G421" s="10" t="s">
        <v>2090</v>
      </c>
      <c r="H421">
        <v>99</v>
      </c>
      <c r="I421" t="s">
        <v>714</v>
      </c>
      <c r="J421">
        <f ca="1">VLOOKUP(G421,INDIRECT("球速変換!A$1:B$" &amp; Prams!$B$8),2,)</f>
        <v>143</v>
      </c>
      <c r="K421" t="str">
        <f ca="1">VLOOKUP(I421,INDIRECT("投手名変換!A$1:B$" &amp; Prams!$B$9),2,)</f>
        <v>DD022</v>
      </c>
      <c r="L421">
        <f t="shared" si="37"/>
        <v>30</v>
      </c>
      <c r="M421">
        <f ca="1">(B421-VLOOKUP(K421,INDIRECT("投手データ!B1:D"&amp;Prams!$B$1),3,FALSE)*2)</f>
        <v>35</v>
      </c>
      <c r="N421" t="str">
        <f ca="1">VLOOKUP(F421,INDIRECT("球種変換表!A$1:B$" &amp; Prams!$B$2),2,)</f>
        <v>ストレート</v>
      </c>
      <c r="O421">
        <f ca="1">VLOOKUP(N421,球種情報!A:B,2,FALSE)</f>
        <v>1</v>
      </c>
      <c r="P421">
        <f ca="1">VLOOKUP(K421,投手データ!B:AI,output!O421+6,FALSE)</f>
        <v>1</v>
      </c>
      <c r="R421">
        <f t="shared" ca="1" si="38"/>
        <v>6.993006993006993E-3</v>
      </c>
      <c r="S421">
        <f t="shared" si="39"/>
        <v>0.49166666666666664</v>
      </c>
      <c r="T421">
        <f>Prams!B$5/(S421-Prams!B$6)</f>
        <v>143.3189088942122</v>
      </c>
      <c r="U421">
        <f t="shared" ca="1" si="40"/>
        <v>0.57499999999999996</v>
      </c>
      <c r="V421">
        <f ca="1">Prams!C$5/(U421-Prams!C$6)</f>
        <v>143.30783495595736</v>
      </c>
      <c r="W421">
        <f t="shared" ca="1" si="41"/>
        <v>1.0021526919997019</v>
      </c>
      <c r="X421" t="str">
        <f t="shared" ca="1" si="42"/>
        <v>〇</v>
      </c>
    </row>
    <row r="422" spans="1:25" x14ac:dyDescent="0.4">
      <c r="A422" s="1" t="s">
        <v>2093</v>
      </c>
      <c r="B422" s="1">
        <v>129</v>
      </c>
      <c r="C422">
        <v>640</v>
      </c>
      <c r="D422">
        <v>618.5</v>
      </c>
      <c r="E422">
        <v>11.01146</v>
      </c>
      <c r="F422" t="s">
        <v>0</v>
      </c>
      <c r="G422" s="10" t="s">
        <v>2037</v>
      </c>
      <c r="H422">
        <v>99</v>
      </c>
      <c r="I422" t="s">
        <v>2092</v>
      </c>
      <c r="J422">
        <f ca="1">VLOOKUP(G422,INDIRECT("球速変換!A$1:B$" &amp; Prams!$B$8),2,)</f>
        <v>145</v>
      </c>
      <c r="K422" t="e">
        <f ca="1">VLOOKUP(I422,INDIRECT("投手名変換!A$1:B$" &amp; Prams!$B$9),2,)</f>
        <v>#N/A</v>
      </c>
      <c r="L422">
        <f t="shared" si="37"/>
        <v>30</v>
      </c>
      <c r="M422" t="e">
        <f ca="1">(B422-VLOOKUP(K422,INDIRECT("投手データ!B1:D"&amp;Prams!$B$1),3,FALSE)*2)</f>
        <v>#N/A</v>
      </c>
      <c r="N422" t="str">
        <f ca="1">VLOOKUP(F422,INDIRECT("球種変換表!A$1:B$" &amp; Prams!$B$2),2,)</f>
        <v>ストレート</v>
      </c>
      <c r="O422">
        <f ca="1">VLOOKUP(N422,球種情報!A:B,2,FALSE)</f>
        <v>1</v>
      </c>
      <c r="P422" t="e">
        <f ca="1">VLOOKUP(K422,投手データ!B:AI,output!O422+6,FALSE)</f>
        <v>#N/A</v>
      </c>
      <c r="R422">
        <f t="shared" ca="1" si="38"/>
        <v>6.8965517241379309E-3</v>
      </c>
      <c r="S422">
        <f t="shared" si="39"/>
        <v>0.48715277777777782</v>
      </c>
      <c r="T422">
        <f>Prams!B$5/(S422-Prams!B$6)</f>
        <v>144.83447975167081</v>
      </c>
      <c r="U422" t="e">
        <f t="shared" ca="1" si="40"/>
        <v>#N/A</v>
      </c>
      <c r="V422" t="e">
        <f ca="1">Prams!C$5/(U422-Prams!C$6)</f>
        <v>#N/A</v>
      </c>
      <c r="W422" t="e">
        <f t="shared" ca="1" si="41"/>
        <v>#N/A</v>
      </c>
      <c r="X422" t="e">
        <f t="shared" ca="1" si="42"/>
        <v>#N/A</v>
      </c>
    </row>
    <row r="423" spans="1:25" x14ac:dyDescent="0.4">
      <c r="A423" s="1" t="s">
        <v>2094</v>
      </c>
      <c r="B423" s="1">
        <v>129</v>
      </c>
      <c r="C423">
        <v>639</v>
      </c>
      <c r="D423">
        <v>616.5</v>
      </c>
      <c r="E423">
        <v>11.01146</v>
      </c>
      <c r="F423" t="s">
        <v>0</v>
      </c>
      <c r="G423" s="10" t="s">
        <v>2037</v>
      </c>
      <c r="H423">
        <v>99</v>
      </c>
      <c r="I423" t="s">
        <v>719</v>
      </c>
      <c r="J423">
        <f ca="1">VLOOKUP(G423,INDIRECT("球速変換!A$1:B$" &amp; Prams!$B$8),2,)</f>
        <v>145</v>
      </c>
      <c r="K423" t="str">
        <f ca="1">VLOOKUP(I423,INDIRECT("投手名変換!A$1:B$" &amp; Prams!$B$9),2,)</f>
        <v>DD022</v>
      </c>
      <c r="L423">
        <f t="shared" si="37"/>
        <v>30</v>
      </c>
      <c r="M423">
        <f ca="1">(B423-VLOOKUP(K423,INDIRECT("投手データ!B1:D"&amp;Prams!$B$1),3,FALSE)*2)</f>
        <v>35</v>
      </c>
      <c r="N423" t="str">
        <f ca="1">VLOOKUP(F423,INDIRECT("球種変換表!A$1:B$" &amp; Prams!$B$2),2,)</f>
        <v>ストレート</v>
      </c>
      <c r="O423">
        <f ca="1">VLOOKUP(N423,球種情報!A:B,2,FALSE)</f>
        <v>1</v>
      </c>
      <c r="P423">
        <f ca="1">VLOOKUP(K423,投手データ!B:AI,output!O423+6,FALSE)</f>
        <v>1</v>
      </c>
      <c r="R423">
        <f t="shared" ca="1" si="38"/>
        <v>6.8965517241379309E-3</v>
      </c>
      <c r="S423">
        <f t="shared" si="39"/>
        <v>0.48854166666666665</v>
      </c>
      <c r="T423">
        <f>Prams!B$5/(S423-Prams!B$6)</f>
        <v>144.36474731946527</v>
      </c>
      <c r="U423">
        <f t="shared" ca="1" si="40"/>
        <v>0.57187500000000002</v>
      </c>
      <c r="V423">
        <f ca="1">Prams!C$5/(U423-Prams!C$6)</f>
        <v>144.35351117856516</v>
      </c>
      <c r="W423">
        <f t="shared" ca="1" si="41"/>
        <v>0.99554145640389768</v>
      </c>
      <c r="X423" t="str">
        <f t="shared" ca="1" si="42"/>
        <v>〇</v>
      </c>
    </row>
    <row r="424" spans="1:25" x14ac:dyDescent="0.4">
      <c r="A424" s="1" t="s">
        <v>2095</v>
      </c>
      <c r="B424" s="1">
        <v>128</v>
      </c>
      <c r="C424">
        <v>642</v>
      </c>
      <c r="D424">
        <v>606</v>
      </c>
      <c r="E424">
        <v>10.04998</v>
      </c>
      <c r="F424" t="s">
        <v>0</v>
      </c>
      <c r="G424" s="10" t="s">
        <v>452</v>
      </c>
      <c r="H424">
        <v>99</v>
      </c>
      <c r="I424" t="s">
        <v>708</v>
      </c>
      <c r="J424">
        <f ca="1">VLOOKUP(G424,INDIRECT("球速変換!A$1:B$" &amp; Prams!$B$8),2,)</f>
        <v>148</v>
      </c>
      <c r="K424" t="str">
        <f ca="1">VLOOKUP(I424,INDIRECT("投手名変換!A$1:B$" &amp; Prams!$B$9),2,)</f>
        <v>DD022</v>
      </c>
      <c r="L424">
        <f t="shared" si="37"/>
        <v>29</v>
      </c>
      <c r="M424">
        <f ca="1">(B424-VLOOKUP(K424,INDIRECT("投手データ!B1:D"&amp;Prams!$B$1),3,FALSE)*2)</f>
        <v>34</v>
      </c>
      <c r="N424" t="str">
        <f ca="1">VLOOKUP(F424,INDIRECT("球種変換表!A$1:B$" &amp; Prams!$B$2),2,)</f>
        <v>ストレート</v>
      </c>
      <c r="O424">
        <f ca="1">VLOOKUP(N424,球種情報!A:B,2,FALSE)</f>
        <v>1</v>
      </c>
      <c r="P424">
        <f ca="1">VLOOKUP(K424,投手データ!B:AI,output!O424+6,FALSE)</f>
        <v>1</v>
      </c>
      <c r="R424">
        <f t="shared" ca="1" si="38"/>
        <v>6.7567567567567571E-3</v>
      </c>
      <c r="S424">
        <f t="shared" si="39"/>
        <v>0.47916666666666669</v>
      </c>
      <c r="T424">
        <f>Prams!B$5/(S424-Prams!B$6)</f>
        <v>147.59589368136241</v>
      </c>
      <c r="U424">
        <f t="shared" ca="1" si="40"/>
        <v>0.5625</v>
      </c>
      <c r="V424">
        <f ca="1">Prams!C$5/(U424-Prams!C$6)</f>
        <v>147.584148961566</v>
      </c>
      <c r="W424">
        <f t="shared" ca="1" si="41"/>
        <v>0.99719019568625678</v>
      </c>
      <c r="X424" t="str">
        <f t="shared" ca="1" si="42"/>
        <v>〇</v>
      </c>
    </row>
    <row r="425" spans="1:25" x14ac:dyDescent="0.4">
      <c r="A425" s="1" t="s">
        <v>2096</v>
      </c>
      <c r="B425" s="1">
        <v>129</v>
      </c>
      <c r="C425">
        <v>644.02270999999996</v>
      </c>
      <c r="D425">
        <v>616</v>
      </c>
      <c r="E425">
        <v>11.02285</v>
      </c>
      <c r="F425" t="s">
        <v>1649</v>
      </c>
      <c r="G425" s="10" t="s">
        <v>452</v>
      </c>
      <c r="H425">
        <v>99</v>
      </c>
      <c r="I425" t="s">
        <v>708</v>
      </c>
      <c r="J425">
        <v>145</v>
      </c>
      <c r="K425" t="str">
        <f ca="1">VLOOKUP(I425,INDIRECT("投手名変換!A$1:B$" &amp; Prams!$B$9),2,)</f>
        <v>DD022</v>
      </c>
      <c r="L425">
        <f t="shared" si="37"/>
        <v>30</v>
      </c>
      <c r="M425">
        <f ca="1">(B425-VLOOKUP(K425,INDIRECT("投手データ!B1:D"&amp;Prams!$B$1),3,FALSE)*2)</f>
        <v>35</v>
      </c>
      <c r="N425" t="str">
        <f ca="1">VLOOKUP(F425,INDIRECT("球種変換表!A$1:B$" &amp; Prams!$B$2),2,)</f>
        <v>ストレート</v>
      </c>
      <c r="O425">
        <f ca="1">VLOOKUP(N425,球種情報!A:B,2,FALSE)</f>
        <v>1</v>
      </c>
      <c r="P425">
        <f ca="1">VLOOKUP(K425,投手データ!B:AI,output!O425+6,FALSE)</f>
        <v>1</v>
      </c>
      <c r="R425">
        <f t="shared" si="38"/>
        <v>6.8965517241379309E-3</v>
      </c>
      <c r="S425">
        <f t="shared" si="39"/>
        <v>0.48888888888888887</v>
      </c>
      <c r="T425">
        <f>Prams!B$5/(S425-Prams!B$6)</f>
        <v>144.24778990485575</v>
      </c>
      <c r="U425">
        <f t="shared" ca="1" si="40"/>
        <v>0.5722222222222223</v>
      </c>
      <c r="V425">
        <f ca="1">Prams!C$5/(U425-Prams!C$6)</f>
        <v>144.23657196184155</v>
      </c>
      <c r="W425">
        <f t="shared" ca="1" si="41"/>
        <v>0.99473497904718311</v>
      </c>
      <c r="X425" t="str">
        <f t="shared" ca="1" si="42"/>
        <v>〇</v>
      </c>
    </row>
    <row r="426" spans="1:25" x14ac:dyDescent="0.4">
      <c r="A426" s="1" t="s">
        <v>2097</v>
      </c>
      <c r="B426" s="1">
        <v>128</v>
      </c>
      <c r="C426">
        <v>641</v>
      </c>
      <c r="D426">
        <v>605</v>
      </c>
      <c r="E426">
        <v>10.0001</v>
      </c>
      <c r="F426" t="s">
        <v>1649</v>
      </c>
      <c r="G426" s="10" t="s">
        <v>1594</v>
      </c>
      <c r="H426">
        <v>99</v>
      </c>
      <c r="I426" t="s">
        <v>708</v>
      </c>
      <c r="J426">
        <f ca="1">VLOOKUP(G426,INDIRECT("球速変換!A$1:B$" &amp; Prams!$B$8),2,)</f>
        <v>147</v>
      </c>
      <c r="K426" t="str">
        <f ca="1">VLOOKUP(I426,INDIRECT("投手名変換!A$1:B$" &amp; Prams!$B$9),2,)</f>
        <v>DD022</v>
      </c>
      <c r="L426">
        <f t="shared" ref="L426:L489" si="43">B426-H426</f>
        <v>29</v>
      </c>
      <c r="M426">
        <f ca="1">(B426-VLOOKUP(K426,INDIRECT("投手データ!B1:D"&amp;Prams!$B$1),3,FALSE)*2)</f>
        <v>34</v>
      </c>
      <c r="N426" t="str">
        <f ca="1">VLOOKUP(F426,INDIRECT("球種変換表!A$1:B$" &amp; Prams!$B$2),2,)</f>
        <v>ストレート</v>
      </c>
      <c r="O426">
        <f ca="1">VLOOKUP(N426,球種情報!A:B,2,FALSE)</f>
        <v>1</v>
      </c>
      <c r="P426">
        <f ca="1">VLOOKUP(K426,投手データ!B:AI,output!O426+6,FALSE)</f>
        <v>1</v>
      </c>
      <c r="R426">
        <f t="shared" ref="R426:R489" ca="1" si="44">1/J426</f>
        <v>6.8027210884353739E-3</v>
      </c>
      <c r="S426">
        <f t="shared" ref="S426:S489" si="45">(L426-(D426-600)/24)*2/120</f>
        <v>0.47986111111111113</v>
      </c>
      <c r="T426">
        <f>Prams!B$5/(S426-Prams!B$6)</f>
        <v>147.35159756888814</v>
      </c>
      <c r="U426">
        <f t="shared" ref="U426:U489" ca="1" si="46">(M426-(D426-600)/24)*2/120</f>
        <v>0.56319444444444444</v>
      </c>
      <c r="V426">
        <f ca="1">Prams!C$5/(U426-Prams!C$6)</f>
        <v>147.33989169436097</v>
      </c>
      <c r="W426">
        <f t="shared" ref="W426:W489" ca="1" si="47">V426/J426</f>
        <v>1.0023121883970134</v>
      </c>
      <c r="X426" t="str">
        <f t="shared" ca="1" si="42"/>
        <v>〇</v>
      </c>
    </row>
    <row r="427" spans="1:25" x14ac:dyDescent="0.4">
      <c r="A427" s="1" t="s">
        <v>2098</v>
      </c>
      <c r="B427" s="1">
        <v>129</v>
      </c>
      <c r="C427">
        <v>639.5</v>
      </c>
      <c r="D427">
        <v>617.5</v>
      </c>
      <c r="E427">
        <v>10.512</v>
      </c>
      <c r="F427" t="s">
        <v>0</v>
      </c>
      <c r="G427" s="10" t="s">
        <v>2037</v>
      </c>
      <c r="H427">
        <v>99</v>
      </c>
      <c r="I427" t="s">
        <v>707</v>
      </c>
      <c r="J427">
        <f ca="1">VLOOKUP(G427,INDIRECT("球速変換!A$1:B$" &amp; Prams!$B$8),2,)</f>
        <v>145</v>
      </c>
      <c r="K427" t="str">
        <f ca="1">VLOOKUP(I427,INDIRECT("投手名変換!A$1:B$" &amp; Prams!$B$9),2,)</f>
        <v>DD022</v>
      </c>
      <c r="L427">
        <f t="shared" si="43"/>
        <v>30</v>
      </c>
      <c r="M427">
        <f ca="1">(B427-VLOOKUP(K427,INDIRECT("投手データ!B1:D"&amp;Prams!$B$1),3,FALSE)*2)</f>
        <v>35</v>
      </c>
      <c r="N427" t="str">
        <f ca="1">VLOOKUP(F427,INDIRECT("球種変換表!A$1:B$" &amp; Prams!$B$2),2,)</f>
        <v>ストレート</v>
      </c>
      <c r="O427">
        <f ca="1">VLOOKUP(N427,球種情報!A:B,2,FALSE)</f>
        <v>1</v>
      </c>
      <c r="P427">
        <f ca="1">VLOOKUP(K427,投手データ!B:AI,output!O427+6,FALSE)</f>
        <v>1</v>
      </c>
      <c r="R427">
        <f t="shared" ca="1" si="44"/>
        <v>6.8965517241379309E-3</v>
      </c>
      <c r="S427">
        <f t="shared" si="45"/>
        <v>0.48784722222222221</v>
      </c>
      <c r="T427">
        <f>Prams!B$5/(S427-Prams!B$6)</f>
        <v>144.5992320536393</v>
      </c>
      <c r="U427">
        <f t="shared" ca="1" si="46"/>
        <v>0.57118055555555558</v>
      </c>
      <c r="V427">
        <f ca="1">Prams!C$5/(U427-Prams!C$6)</f>
        <v>144.58795938387178</v>
      </c>
      <c r="W427">
        <f t="shared" ca="1" si="47"/>
        <v>0.99715834057842601</v>
      </c>
      <c r="X427" t="str">
        <f t="shared" ca="1" si="42"/>
        <v>〇</v>
      </c>
    </row>
    <row r="428" spans="1:25" x14ac:dyDescent="0.4">
      <c r="A428" s="1" t="s">
        <v>2099</v>
      </c>
      <c r="B428" s="1">
        <v>129</v>
      </c>
      <c r="C428">
        <v>643</v>
      </c>
      <c r="D428">
        <v>620.5</v>
      </c>
      <c r="E428">
        <v>11.01146</v>
      </c>
      <c r="F428" t="s">
        <v>1649</v>
      </c>
      <c r="G428" s="10" t="s">
        <v>432</v>
      </c>
      <c r="H428">
        <v>99</v>
      </c>
      <c r="I428">
        <v>0</v>
      </c>
      <c r="J428">
        <f ca="1">VLOOKUP(G428,INDIRECT("球速変換!A$1:B$" &amp; Prams!$B$8),2,)</f>
        <v>146</v>
      </c>
      <c r="K428" t="str">
        <f ca="1">VLOOKUP(I428,INDIRECT("投手名変換!A$1:B$" &amp; Prams!$B$9),2,)</f>
        <v>DD022</v>
      </c>
      <c r="L428">
        <f t="shared" si="43"/>
        <v>30</v>
      </c>
      <c r="M428">
        <f ca="1">(B428-VLOOKUP(K428,INDIRECT("投手データ!B1:D"&amp;Prams!$B$1),3,FALSE)*2)</f>
        <v>35</v>
      </c>
      <c r="N428" t="str">
        <f ca="1">VLOOKUP(F428,INDIRECT("球種変換表!A$1:B$" &amp; Prams!$B$2),2,)</f>
        <v>ストレート</v>
      </c>
      <c r="O428">
        <f ca="1">VLOOKUP(N428,球種情報!A:B,2,FALSE)</f>
        <v>1</v>
      </c>
      <c r="P428">
        <f ca="1">VLOOKUP(K428,投手データ!B:AI,output!O428+6,FALSE)</f>
        <v>1</v>
      </c>
      <c r="R428">
        <f t="shared" ca="1" si="44"/>
        <v>6.8493150684931503E-3</v>
      </c>
      <c r="S428">
        <f t="shared" si="45"/>
        <v>0.48576388888888888</v>
      </c>
      <c r="T428">
        <f>Prams!B$5/(S428-Prams!B$6)</f>
        <v>145.30727898307077</v>
      </c>
      <c r="U428">
        <f t="shared" ca="1" si="46"/>
        <v>0.56909722222222225</v>
      </c>
      <c r="V428">
        <f ca="1">Prams!C$5/(U428-Prams!C$6)</f>
        <v>145.29589565149269</v>
      </c>
      <c r="W428">
        <f t="shared" ca="1" si="47"/>
        <v>0.99517736747597729</v>
      </c>
      <c r="X428" t="str">
        <f t="shared" ca="1" si="42"/>
        <v>〇</v>
      </c>
    </row>
    <row r="429" spans="1:25" x14ac:dyDescent="0.4">
      <c r="A429" s="1" t="s">
        <v>2100</v>
      </c>
      <c r="B429" s="1">
        <v>128</v>
      </c>
      <c r="C429">
        <v>642.5</v>
      </c>
      <c r="D429">
        <v>603.5</v>
      </c>
      <c r="E429">
        <v>10.512</v>
      </c>
      <c r="F429" t="s">
        <v>0</v>
      </c>
      <c r="G429" s="10" t="s">
        <v>1587</v>
      </c>
      <c r="H429">
        <v>99</v>
      </c>
      <c r="I429" t="s">
        <v>707</v>
      </c>
      <c r="J429">
        <f ca="1">VLOOKUP(G429,INDIRECT("球速変換!A$1:B$" &amp; Prams!$B$8),2,)</f>
        <v>147</v>
      </c>
      <c r="K429" t="str">
        <f ca="1">VLOOKUP(I429,INDIRECT("投手名変換!A$1:B$" &amp; Prams!$B$9),2,)</f>
        <v>DD022</v>
      </c>
      <c r="L429">
        <f t="shared" si="43"/>
        <v>29</v>
      </c>
      <c r="M429">
        <f ca="1">(B429-VLOOKUP(K429,INDIRECT("投手データ!B1:D"&amp;Prams!$B$1),3,FALSE)*2)</f>
        <v>34</v>
      </c>
      <c r="N429" t="str">
        <f ca="1">VLOOKUP(F429,INDIRECT("球種変換表!A$1:B$" &amp; Prams!$B$2),2,)</f>
        <v>ストレート</v>
      </c>
      <c r="O429">
        <f ca="1">VLOOKUP(N429,球種情報!A:B,2,FALSE)</f>
        <v>1</v>
      </c>
      <c r="P429">
        <f ca="1">VLOOKUP(K429,投手データ!B:AI,output!O429+6,FALSE)</f>
        <v>1</v>
      </c>
      <c r="R429">
        <f t="shared" ca="1" si="44"/>
        <v>6.8027210884353739E-3</v>
      </c>
      <c r="S429">
        <f t="shared" si="45"/>
        <v>0.48090277777777779</v>
      </c>
      <c r="T429">
        <f>Prams!B$5/(S429-Prams!B$6)</f>
        <v>146.98666596221031</v>
      </c>
      <c r="U429">
        <f t="shared" ca="1" si="46"/>
        <v>0.56423611111111105</v>
      </c>
      <c r="V429">
        <f ca="1">Prams!C$5/(U429-Prams!C$6)</f>
        <v>146.97501799523212</v>
      </c>
      <c r="W429">
        <f t="shared" ca="1" si="47"/>
        <v>0.99983005438933414</v>
      </c>
      <c r="X429" t="str">
        <f t="shared" ca="1" si="42"/>
        <v>〇</v>
      </c>
    </row>
    <row r="430" spans="1:25" x14ac:dyDescent="0.4">
      <c r="A430" s="1" t="s">
        <v>2101</v>
      </c>
      <c r="B430" s="1">
        <v>125</v>
      </c>
      <c r="C430">
        <v>642.5</v>
      </c>
      <c r="D430">
        <v>609.5</v>
      </c>
      <c r="E430">
        <v>10.6067</v>
      </c>
      <c r="F430" t="s">
        <v>1504</v>
      </c>
      <c r="G430" s="10" t="s">
        <v>770</v>
      </c>
      <c r="H430">
        <v>98</v>
      </c>
      <c r="I430" t="s">
        <v>707</v>
      </c>
      <c r="J430">
        <f ca="1">VLOOKUP(G430,INDIRECT("球速変換!A$1:B$" &amp; Prams!$B$8),2,)</f>
        <v>143</v>
      </c>
      <c r="K430" t="str">
        <f ca="1">VLOOKUP(I430,INDIRECT("投手名変換!A$1:B$" &amp; Prams!$B$9),2,)</f>
        <v>DD022</v>
      </c>
      <c r="L430">
        <f t="shared" si="43"/>
        <v>27</v>
      </c>
      <c r="M430">
        <f ca="1">(B430-VLOOKUP(K430,INDIRECT("投手データ!B1:D"&amp;Prams!$B$1),3,FALSE)*2)</f>
        <v>31</v>
      </c>
      <c r="N430" t="str">
        <f ca="1">VLOOKUP(F430,INDIRECT("球種変換表!A$1:B$" &amp; Prams!$B$2),2,)</f>
        <v>全力ストレート</v>
      </c>
      <c r="O430">
        <f ca="1">VLOOKUP(N430,球種情報!A:B,2,FALSE)</f>
        <v>2</v>
      </c>
      <c r="P430">
        <f ca="1">VLOOKUP(K430,投手データ!B:AI,output!O430+6,FALSE)</f>
        <v>1</v>
      </c>
      <c r="R430">
        <f t="shared" ca="1" si="44"/>
        <v>6.993006993006993E-3</v>
      </c>
      <c r="S430">
        <f t="shared" si="45"/>
        <v>0.44340277777777781</v>
      </c>
      <c r="T430">
        <f>Prams!B$5/(S430-Prams!B$6)</f>
        <v>161.37444985027227</v>
      </c>
      <c r="U430">
        <f t="shared" ca="1" si="46"/>
        <v>0.51006944444444446</v>
      </c>
      <c r="V430">
        <f ca="1">Prams!C$5/(U430-Prams!C$6)</f>
        <v>168.69892138953529</v>
      </c>
      <c r="W430">
        <f t="shared" ca="1" si="47"/>
        <v>1.1797127369897573</v>
      </c>
      <c r="X430" t="str">
        <f t="shared" ca="1" si="42"/>
        <v>×</v>
      </c>
    </row>
    <row r="431" spans="1:25" x14ac:dyDescent="0.4">
      <c r="A431" s="1" t="s">
        <v>2102</v>
      </c>
      <c r="B431" s="1">
        <v>125</v>
      </c>
      <c r="C431">
        <v>642.45239000000004</v>
      </c>
      <c r="D431">
        <v>620.5</v>
      </c>
      <c r="E431">
        <v>10.55955</v>
      </c>
      <c r="F431" t="s">
        <v>1504</v>
      </c>
      <c r="G431" s="10" t="s">
        <v>1594</v>
      </c>
      <c r="H431">
        <v>98</v>
      </c>
      <c r="I431" t="s">
        <v>340</v>
      </c>
      <c r="J431">
        <f ca="1">VLOOKUP(G431,INDIRECT("球速変換!A$1:B$" &amp; Prams!$B$8),2,)</f>
        <v>147</v>
      </c>
      <c r="K431" t="e">
        <f ca="1">VLOOKUP(I431,INDIRECT("投手名変換!A$1:B$" &amp; Prams!$B$9),2,)</f>
        <v>#N/A</v>
      </c>
      <c r="L431">
        <f t="shared" si="43"/>
        <v>27</v>
      </c>
      <c r="M431" t="e">
        <f ca="1">(B431-VLOOKUP(K431,INDIRECT("投手データ!B1:D"&amp;Prams!$B$1),3,FALSE)*2)</f>
        <v>#N/A</v>
      </c>
      <c r="N431" t="str">
        <f ca="1">VLOOKUP(F431,INDIRECT("球種変換表!A$1:B$" &amp; Prams!$B$2),2,)</f>
        <v>全力ストレート</v>
      </c>
      <c r="O431">
        <f ca="1">VLOOKUP(N431,球種情報!A:B,2,FALSE)</f>
        <v>2</v>
      </c>
      <c r="P431" t="e">
        <f ca="1">VLOOKUP(K431,投手データ!B:AI,output!O431+6,FALSE)</f>
        <v>#N/A</v>
      </c>
      <c r="R431">
        <f t="shared" ca="1" si="44"/>
        <v>6.8027210884353739E-3</v>
      </c>
      <c r="S431">
        <f t="shared" si="45"/>
        <v>0.4357638888888889</v>
      </c>
      <c r="T431">
        <f>Prams!B$5/(S431-Prams!B$6)</f>
        <v>164.65764572713755</v>
      </c>
      <c r="U431" t="e">
        <f t="shared" ca="1" si="46"/>
        <v>#N/A</v>
      </c>
      <c r="V431" t="e">
        <f ca="1">Prams!C$5/(U431-Prams!C$6)</f>
        <v>#N/A</v>
      </c>
      <c r="W431" t="e">
        <f t="shared" ca="1" si="47"/>
        <v>#N/A</v>
      </c>
      <c r="X431" t="e">
        <f t="shared" ca="1" si="42"/>
        <v>#N/A</v>
      </c>
    </row>
    <row r="432" spans="1:25" x14ac:dyDescent="0.4">
      <c r="A432" s="1" t="s">
        <v>2103</v>
      </c>
      <c r="B432" s="1">
        <v>125</v>
      </c>
      <c r="C432">
        <v>642.45239000000004</v>
      </c>
      <c r="D432">
        <v>616.5</v>
      </c>
      <c r="E432">
        <v>10.55955</v>
      </c>
      <c r="F432" t="s">
        <v>1504</v>
      </c>
      <c r="G432" s="10" t="s">
        <v>440</v>
      </c>
      <c r="H432">
        <v>98</v>
      </c>
      <c r="I432" t="s">
        <v>708</v>
      </c>
      <c r="J432">
        <f ca="1">VLOOKUP(G432,INDIRECT("球速変換!A$1:B$" &amp; Prams!$B$8),2,)</f>
        <v>146</v>
      </c>
      <c r="K432" t="str">
        <f ca="1">VLOOKUP(I432,INDIRECT("投手名変換!A$1:B$" &amp; Prams!$B$9),2,)</f>
        <v>DD022</v>
      </c>
      <c r="L432">
        <f t="shared" si="43"/>
        <v>27</v>
      </c>
      <c r="M432">
        <f ca="1">(B432-VLOOKUP(K432,INDIRECT("投手データ!B1:D"&amp;Prams!$B$1),3,FALSE)*2)</f>
        <v>31</v>
      </c>
      <c r="N432" t="str">
        <f ca="1">VLOOKUP(F432,INDIRECT("球種変換表!A$1:B$" &amp; Prams!$B$2),2,)</f>
        <v>全力ストレート</v>
      </c>
      <c r="O432">
        <f ca="1">VLOOKUP(N432,球種情報!A:B,2,FALSE)</f>
        <v>2</v>
      </c>
      <c r="P432">
        <f ca="1">VLOOKUP(K432,投手データ!B:AI,output!O432+6,FALSE)</f>
        <v>1</v>
      </c>
      <c r="R432">
        <f t="shared" ca="1" si="44"/>
        <v>6.8493150684931503E-3</v>
      </c>
      <c r="S432">
        <f t="shared" si="45"/>
        <v>0.43854166666666666</v>
      </c>
      <c r="T432">
        <f>Prams!B$5/(S432-Prams!B$6)</f>
        <v>163.44841261098506</v>
      </c>
      <c r="U432">
        <f t="shared" ca="1" si="46"/>
        <v>0.50520833333333337</v>
      </c>
      <c r="V432">
        <f ca="1">Prams!C$5/(U432-Prams!C$6)</f>
        <v>170.96674578849121</v>
      </c>
      <c r="W432">
        <f t="shared" ca="1" si="47"/>
        <v>1.1710051081403507</v>
      </c>
      <c r="X432" t="str">
        <f t="shared" ca="1" si="42"/>
        <v>×</v>
      </c>
    </row>
    <row r="433" spans="1:25" x14ac:dyDescent="0.4">
      <c r="A433" s="1" t="s">
        <v>2104</v>
      </c>
      <c r="B433" s="1">
        <v>125</v>
      </c>
      <c r="C433">
        <v>642.45239000000004</v>
      </c>
      <c r="D433">
        <v>616.5</v>
      </c>
      <c r="E433">
        <v>10.55955</v>
      </c>
      <c r="F433" t="s">
        <v>1504</v>
      </c>
      <c r="G433" s="10" t="s">
        <v>439</v>
      </c>
      <c r="H433">
        <v>98</v>
      </c>
      <c r="I433" t="s">
        <v>705</v>
      </c>
      <c r="J433">
        <f ca="1">VLOOKUP(G433,INDIRECT("球速変換!A$1:B$" &amp; Prams!$B$8),2,)</f>
        <v>146</v>
      </c>
      <c r="K433" t="str">
        <f ca="1">VLOOKUP(I433,INDIRECT("投手名変換!A$1:B$" &amp; Prams!$B$9),2,)</f>
        <v>DD022</v>
      </c>
      <c r="L433">
        <f t="shared" si="43"/>
        <v>27</v>
      </c>
      <c r="M433">
        <f ca="1">(B433-VLOOKUP(K433,INDIRECT("投手データ!B1:D"&amp;Prams!$B$1),3,FALSE)*2)</f>
        <v>31</v>
      </c>
      <c r="N433" t="str">
        <f ca="1">VLOOKUP(F433,INDIRECT("球種変換表!A$1:B$" &amp; Prams!$B$2),2,)</f>
        <v>全力ストレート</v>
      </c>
      <c r="O433">
        <f ca="1">VLOOKUP(N433,球種情報!A:B,2,FALSE)</f>
        <v>2</v>
      </c>
      <c r="P433">
        <f ca="1">VLOOKUP(K433,投手データ!B:AI,output!O433+6,FALSE)</f>
        <v>1</v>
      </c>
      <c r="R433">
        <f t="shared" ca="1" si="44"/>
        <v>6.8493150684931503E-3</v>
      </c>
      <c r="S433">
        <f t="shared" si="45"/>
        <v>0.43854166666666666</v>
      </c>
      <c r="T433">
        <f>Prams!B$5/(S433-Prams!B$6)</f>
        <v>163.44841261098506</v>
      </c>
      <c r="U433">
        <f t="shared" ca="1" si="46"/>
        <v>0.50520833333333337</v>
      </c>
      <c r="V433">
        <f ca="1">Prams!C$5/(U433-Prams!C$6)</f>
        <v>170.96674578849121</v>
      </c>
      <c r="W433">
        <f t="shared" ca="1" si="47"/>
        <v>1.1710051081403507</v>
      </c>
      <c r="X433" t="str">
        <f t="shared" ca="1" si="42"/>
        <v>×</v>
      </c>
    </row>
    <row r="434" spans="1:25" x14ac:dyDescent="0.4">
      <c r="A434" s="1" t="s">
        <v>2105</v>
      </c>
      <c r="B434" s="1">
        <v>125</v>
      </c>
      <c r="C434">
        <v>642.45239000000004</v>
      </c>
      <c r="D434">
        <v>613.5</v>
      </c>
      <c r="E434">
        <v>10.55955</v>
      </c>
      <c r="F434" t="s">
        <v>1504</v>
      </c>
      <c r="G434" s="10" t="s">
        <v>2037</v>
      </c>
      <c r="H434">
        <v>98</v>
      </c>
      <c r="I434" t="s">
        <v>709</v>
      </c>
      <c r="J434">
        <f ca="1">VLOOKUP(G434,INDIRECT("球速変換!A$1:B$" &amp; Prams!$B$8),2,)</f>
        <v>145</v>
      </c>
      <c r="K434" t="str">
        <f ca="1">VLOOKUP(I434,INDIRECT("投手名変換!A$1:B$" &amp; Prams!$B$9),2,)</f>
        <v>DD022</v>
      </c>
      <c r="L434">
        <f t="shared" si="43"/>
        <v>27</v>
      </c>
      <c r="M434">
        <f ca="1">(B434-VLOOKUP(K434,INDIRECT("投手データ!B1:D"&amp;Prams!$B$1),3,FALSE)*2)</f>
        <v>31</v>
      </c>
      <c r="N434" t="str">
        <f ca="1">VLOOKUP(F434,INDIRECT("球種変換表!A$1:B$" &amp; Prams!$B$2),2,)</f>
        <v>全力ストレート</v>
      </c>
      <c r="O434">
        <f ca="1">VLOOKUP(N434,球種情報!A:B,2,FALSE)</f>
        <v>2</v>
      </c>
      <c r="P434">
        <f ca="1">VLOOKUP(K434,投手データ!B:AI,output!O434+6,FALSE)</f>
        <v>1</v>
      </c>
      <c r="R434">
        <f t="shared" ca="1" si="44"/>
        <v>6.8965517241379309E-3</v>
      </c>
      <c r="S434">
        <f t="shared" si="45"/>
        <v>0.44062499999999999</v>
      </c>
      <c r="T434">
        <f>Prams!B$5/(S434-Prams!B$6)</f>
        <v>162.55307960297117</v>
      </c>
      <c r="U434">
        <f t="shared" ca="1" si="46"/>
        <v>0.5072916666666667</v>
      </c>
      <c r="V434">
        <f ca="1">Prams!C$5/(U434-Prams!C$6)</f>
        <v>169.98739774992552</v>
      </c>
      <c r="W434">
        <f t="shared" ca="1" si="47"/>
        <v>1.1723268810339691</v>
      </c>
      <c r="X434" t="str">
        <f t="shared" ca="1" si="42"/>
        <v>×</v>
      </c>
    </row>
    <row r="435" spans="1:25" x14ac:dyDescent="0.4">
      <c r="A435" s="1" t="s">
        <v>2106</v>
      </c>
      <c r="B435" s="1">
        <v>125</v>
      </c>
      <c r="C435">
        <v>642.5</v>
      </c>
      <c r="D435">
        <v>609</v>
      </c>
      <c r="E435">
        <v>10.547610000000001</v>
      </c>
      <c r="F435" t="s">
        <v>1504</v>
      </c>
      <c r="G435" s="10" t="s">
        <v>405</v>
      </c>
      <c r="H435">
        <v>98</v>
      </c>
      <c r="I435" t="s">
        <v>708</v>
      </c>
      <c r="J435">
        <v>143</v>
      </c>
      <c r="K435" t="str">
        <f ca="1">VLOOKUP(I435,INDIRECT("投手名変換!A$1:B$" &amp; Prams!$B$9),2,)</f>
        <v>DD022</v>
      </c>
      <c r="L435">
        <f t="shared" si="43"/>
        <v>27</v>
      </c>
      <c r="M435">
        <f ca="1">(B435-VLOOKUP(K435,INDIRECT("投手データ!B1:D"&amp;Prams!$B$1),3,FALSE)*2)</f>
        <v>31</v>
      </c>
      <c r="N435" t="str">
        <f ca="1">VLOOKUP(F435,INDIRECT("球種変換表!A$1:B$" &amp; Prams!$B$2),2,)</f>
        <v>全力ストレート</v>
      </c>
      <c r="O435">
        <f ca="1">VLOOKUP(N435,球種情報!A:B,2,FALSE)</f>
        <v>2</v>
      </c>
      <c r="P435">
        <f ca="1">VLOOKUP(K435,投手データ!B:AI,output!O435+6,FALSE)</f>
        <v>1</v>
      </c>
      <c r="R435">
        <f t="shared" si="44"/>
        <v>6.993006993006993E-3</v>
      </c>
      <c r="S435">
        <f t="shared" si="45"/>
        <v>0.44374999999999998</v>
      </c>
      <c r="T435">
        <f>Prams!B$5/(S435-Prams!B$6)</f>
        <v>161.22832181509978</v>
      </c>
      <c r="U435">
        <f t="shared" ca="1" si="46"/>
        <v>0.51041666666666663</v>
      </c>
      <c r="V435">
        <f ca="1">Prams!C$5/(U435-Prams!C$6)</f>
        <v>168.53923394974785</v>
      </c>
      <c r="W435">
        <f t="shared" ca="1" si="47"/>
        <v>1.1785960416066283</v>
      </c>
      <c r="X435" t="str">
        <f t="shared" ca="1" si="42"/>
        <v>×</v>
      </c>
    </row>
    <row r="436" spans="1:25" x14ac:dyDescent="0.4">
      <c r="A436" s="1" t="s">
        <v>2107</v>
      </c>
      <c r="B436" s="1">
        <v>125</v>
      </c>
      <c r="C436">
        <v>642.45239000000004</v>
      </c>
      <c r="D436">
        <v>620.5</v>
      </c>
      <c r="E436">
        <v>10.55955</v>
      </c>
      <c r="F436" t="s">
        <v>1504</v>
      </c>
      <c r="G436" s="10" t="s">
        <v>1594</v>
      </c>
      <c r="H436">
        <v>98</v>
      </c>
      <c r="I436" t="s">
        <v>706</v>
      </c>
      <c r="J436">
        <f ca="1">VLOOKUP(G436,INDIRECT("球速変換!A$1:B$" &amp; Prams!$B$8),2,)</f>
        <v>147</v>
      </c>
      <c r="K436" t="str">
        <f ca="1">VLOOKUP(I436,INDIRECT("投手名変換!A$1:B$" &amp; Prams!$B$9),2,)</f>
        <v>DD022</v>
      </c>
      <c r="L436">
        <f t="shared" si="43"/>
        <v>27</v>
      </c>
      <c r="M436">
        <f ca="1">(B436-VLOOKUP(K436,INDIRECT("投手データ!B1:D"&amp;Prams!$B$1),3,FALSE)*2)</f>
        <v>31</v>
      </c>
      <c r="N436" t="str">
        <f ca="1">VLOOKUP(F436,INDIRECT("球種変換表!A$1:B$" &amp; Prams!$B$2),2,)</f>
        <v>全力ストレート</v>
      </c>
      <c r="O436">
        <f ca="1">VLOOKUP(N436,球種情報!A:B,2,FALSE)</f>
        <v>2</v>
      </c>
      <c r="P436">
        <f ca="1">VLOOKUP(K436,投手データ!B:AI,output!O436+6,FALSE)</f>
        <v>1</v>
      </c>
      <c r="R436">
        <f t="shared" ca="1" si="44"/>
        <v>6.8027210884353739E-3</v>
      </c>
      <c r="S436">
        <f t="shared" si="45"/>
        <v>0.4357638888888889</v>
      </c>
      <c r="T436">
        <f>Prams!B$5/(S436-Prams!B$6)</f>
        <v>164.65764572713755</v>
      </c>
      <c r="U436">
        <f t="shared" ca="1" si="46"/>
        <v>0.50243055555555549</v>
      </c>
      <c r="V436">
        <f ca="1">Prams!C$5/(U436-Prams!C$6)</f>
        <v>172.29023293259743</v>
      </c>
      <c r="W436">
        <f t="shared" ca="1" si="47"/>
        <v>1.1720424009020234</v>
      </c>
      <c r="X436" t="str">
        <f t="shared" ca="1" si="42"/>
        <v>×</v>
      </c>
    </row>
    <row r="437" spans="1:25" x14ac:dyDescent="0.4">
      <c r="A437" s="1" t="s">
        <v>2108</v>
      </c>
      <c r="B437" s="1">
        <v>125</v>
      </c>
      <c r="C437">
        <v>642.45239000000004</v>
      </c>
      <c r="D437">
        <v>613.5</v>
      </c>
      <c r="E437">
        <v>10.55955</v>
      </c>
      <c r="F437" t="s">
        <v>1504</v>
      </c>
      <c r="G437" s="10" t="s">
        <v>791</v>
      </c>
      <c r="H437">
        <v>98</v>
      </c>
      <c r="I437" t="s">
        <v>708</v>
      </c>
      <c r="J437">
        <f ca="1">VLOOKUP(G437,INDIRECT("球速変換!A$1:B$" &amp; Prams!$B$8),2,)</f>
        <v>144</v>
      </c>
      <c r="K437" t="str">
        <f ca="1">VLOOKUP(I437,INDIRECT("投手名変換!A$1:B$" &amp; Prams!$B$9),2,)</f>
        <v>DD022</v>
      </c>
      <c r="L437">
        <f t="shared" si="43"/>
        <v>27</v>
      </c>
      <c r="M437">
        <f ca="1">(B437-VLOOKUP(K437,INDIRECT("投手データ!B1:D"&amp;Prams!$B$1),3,FALSE)*2)</f>
        <v>31</v>
      </c>
      <c r="N437" t="str">
        <f ca="1">VLOOKUP(F437,INDIRECT("球種変換表!A$1:B$" &amp; Prams!$B$2),2,)</f>
        <v>全力ストレート</v>
      </c>
      <c r="O437">
        <f ca="1">VLOOKUP(N437,球種情報!A:B,2,FALSE)</f>
        <v>2</v>
      </c>
      <c r="P437">
        <f ca="1">VLOOKUP(K437,投手データ!B:AI,output!O437+6,FALSE)</f>
        <v>1</v>
      </c>
      <c r="R437">
        <f t="shared" ca="1" si="44"/>
        <v>6.9444444444444441E-3</v>
      </c>
      <c r="S437">
        <f t="shared" si="45"/>
        <v>0.44062499999999999</v>
      </c>
      <c r="T437">
        <f>Prams!B$5/(S437-Prams!B$6)</f>
        <v>162.55307960297117</v>
      </c>
      <c r="U437">
        <f t="shared" ca="1" si="46"/>
        <v>0.5072916666666667</v>
      </c>
      <c r="V437">
        <f ca="1">Prams!C$5/(U437-Prams!C$6)</f>
        <v>169.98739774992552</v>
      </c>
      <c r="W437">
        <f t="shared" ca="1" si="47"/>
        <v>1.1804680399300382</v>
      </c>
      <c r="X437" t="str">
        <f t="shared" ca="1" si="42"/>
        <v>×</v>
      </c>
    </row>
    <row r="438" spans="1:25" x14ac:dyDescent="0.4">
      <c r="A438" s="1" t="s">
        <v>2110</v>
      </c>
      <c r="B438" s="1">
        <v>125</v>
      </c>
      <c r="C438">
        <v>641.95001000000002</v>
      </c>
      <c r="D438">
        <v>622.5</v>
      </c>
      <c r="E438">
        <v>10.062519999999999</v>
      </c>
      <c r="F438" t="s">
        <v>1037</v>
      </c>
      <c r="G438" s="10" t="s">
        <v>452</v>
      </c>
      <c r="H438">
        <v>98</v>
      </c>
      <c r="I438" t="s">
        <v>2109</v>
      </c>
      <c r="J438">
        <f ca="1">VLOOKUP(G438,INDIRECT("球速変換!A$1:B$" &amp; Prams!$B$8),2,)</f>
        <v>148</v>
      </c>
      <c r="K438" t="e">
        <f ca="1">VLOOKUP(I438,INDIRECT("投手名変換!A$1:B$" &amp; Prams!$B$9),2,)</f>
        <v>#N/A</v>
      </c>
      <c r="L438">
        <f t="shared" si="43"/>
        <v>27</v>
      </c>
      <c r="M438" t="e">
        <f ca="1">(B438-VLOOKUP(K438,INDIRECT("投手データ!B1:D"&amp;Prams!$B$1),3,FALSE)*2)</f>
        <v>#N/A</v>
      </c>
      <c r="N438" t="str">
        <f ca="1">VLOOKUP(F438,INDIRECT("球種変換表!A$1:B$" &amp; Prams!$B$2),2,)</f>
        <v>全力ストレート</v>
      </c>
      <c r="O438">
        <f ca="1">VLOOKUP(N438,球種情報!A:B,2,FALSE)</f>
        <v>2</v>
      </c>
      <c r="P438" t="e">
        <f ca="1">VLOOKUP(K438,投手データ!B:AI,output!O438+6,FALSE)</f>
        <v>#N/A</v>
      </c>
      <c r="R438">
        <f t="shared" ca="1" si="44"/>
        <v>6.7567567567567571E-3</v>
      </c>
      <c r="S438">
        <f t="shared" si="45"/>
        <v>0.43437500000000001</v>
      </c>
      <c r="T438">
        <f>Prams!B$5/(S438-Prams!B$6)</f>
        <v>165.26899685891868</v>
      </c>
      <c r="U438" t="e">
        <f t="shared" ca="1" si="46"/>
        <v>#N/A</v>
      </c>
      <c r="V438" t="e">
        <f ca="1">Prams!C$5/(U438-Prams!C$6)</f>
        <v>#N/A</v>
      </c>
      <c r="W438" t="e">
        <f t="shared" ca="1" si="47"/>
        <v>#N/A</v>
      </c>
      <c r="X438" t="e">
        <f t="shared" ca="1" si="42"/>
        <v>#N/A</v>
      </c>
    </row>
    <row r="439" spans="1:25" x14ac:dyDescent="0.4">
      <c r="A439" s="1" t="s">
        <v>2111</v>
      </c>
      <c r="B439" s="1">
        <v>125</v>
      </c>
      <c r="C439">
        <v>642.45239000000004</v>
      </c>
      <c r="D439">
        <v>619.5</v>
      </c>
      <c r="E439">
        <v>10.55955</v>
      </c>
      <c r="F439" t="s">
        <v>1489</v>
      </c>
      <c r="G439" s="10" t="s">
        <v>1489</v>
      </c>
      <c r="H439">
        <v>98</v>
      </c>
      <c r="I439" t="s">
        <v>1489</v>
      </c>
      <c r="J439" t="e">
        <f ca="1">VLOOKUP(G439,INDIRECT("球速変換!A$1:B$" &amp; Prams!$B$8),2,)</f>
        <v>#N/A</v>
      </c>
      <c r="K439" t="e">
        <f ca="1">VLOOKUP(I439,INDIRECT("投手名変換!A$1:B$" &amp; Prams!$B$9),2,)</f>
        <v>#N/A</v>
      </c>
      <c r="L439">
        <f t="shared" si="43"/>
        <v>27</v>
      </c>
      <c r="M439" t="e">
        <f ca="1">(B439-VLOOKUP(K439,INDIRECT("投手データ!B1:D"&amp;Prams!$B$1),3,FALSE)*2)</f>
        <v>#N/A</v>
      </c>
      <c r="N439" t="e">
        <f ca="1">VLOOKUP(F439,INDIRECT("球種変換表!A$1:B$" &amp; Prams!$B$2),2,)</f>
        <v>#N/A</v>
      </c>
      <c r="O439" t="e">
        <f ca="1">VLOOKUP(N439,球種情報!A:B,2,FALSE)</f>
        <v>#N/A</v>
      </c>
      <c r="P439" t="e">
        <f ca="1">VLOOKUP(K439,投手データ!B:AI,output!O439+6,FALSE)</f>
        <v>#N/A</v>
      </c>
      <c r="R439" t="e">
        <f t="shared" ca="1" si="44"/>
        <v>#N/A</v>
      </c>
      <c r="S439">
        <f t="shared" si="45"/>
        <v>0.43645833333333334</v>
      </c>
      <c r="T439">
        <f>Prams!B$5/(S439-Prams!B$6)</f>
        <v>164.35366312944461</v>
      </c>
      <c r="U439" t="e">
        <f t="shared" ca="1" si="46"/>
        <v>#N/A</v>
      </c>
      <c r="V439" t="e">
        <f ca="1">Prams!C$5/(U439-Prams!C$6)</f>
        <v>#N/A</v>
      </c>
      <c r="W439" t="e">
        <f t="shared" ca="1" si="47"/>
        <v>#N/A</v>
      </c>
      <c r="X439" t="e">
        <f t="shared" ca="1" si="42"/>
        <v>#N/A</v>
      </c>
      <c r="Y439" t="s">
        <v>1065</v>
      </c>
    </row>
    <row r="440" spans="1:25" x14ac:dyDescent="0.4">
      <c r="A440" s="1" t="s">
        <v>2112</v>
      </c>
      <c r="B440" s="1">
        <v>141</v>
      </c>
      <c r="C440">
        <v>641.5</v>
      </c>
      <c r="D440">
        <v>614</v>
      </c>
      <c r="E440">
        <v>10.547610000000001</v>
      </c>
      <c r="F440" t="s">
        <v>388</v>
      </c>
      <c r="G440" s="10" t="s">
        <v>1673</v>
      </c>
      <c r="H440">
        <v>101</v>
      </c>
      <c r="I440" t="s">
        <v>340</v>
      </c>
      <c r="J440">
        <f ca="1">VLOOKUP(G440,INDIRECT("球速変換!A$1:B$" &amp; Prams!$B$8),2,)</f>
        <v>122</v>
      </c>
      <c r="K440" t="e">
        <f ca="1">VLOOKUP(I440,INDIRECT("投手名変換!A$1:B$" &amp; Prams!$B$9),2,)</f>
        <v>#N/A</v>
      </c>
      <c r="L440">
        <f t="shared" si="43"/>
        <v>40</v>
      </c>
      <c r="M440" t="e">
        <f ca="1">(B440-VLOOKUP(K440,INDIRECT("投手データ!B1:D"&amp;Prams!$B$1),3,FALSE)*2)</f>
        <v>#N/A</v>
      </c>
      <c r="N440" t="str">
        <f ca="1">VLOOKUP(F440,INDIRECT("球種変換表!A$1:B$" &amp; Prams!$B$2),2,)</f>
        <v>パーム</v>
      </c>
      <c r="O440">
        <f ca="1">VLOOKUP(N440,球種情報!A:B,2,FALSE)</f>
        <v>17</v>
      </c>
      <c r="P440" t="e">
        <f ca="1">VLOOKUP(K440,投手データ!B:AI,output!O440+6,FALSE)</f>
        <v>#N/A</v>
      </c>
      <c r="R440">
        <f t="shared" ca="1" si="44"/>
        <v>8.1967213114754103E-3</v>
      </c>
      <c r="S440">
        <f t="shared" si="45"/>
        <v>0.65694444444444444</v>
      </c>
      <c r="T440">
        <f>Prams!B$5/(S440-Prams!B$6)</f>
        <v>103.61782561734144</v>
      </c>
      <c r="U440" t="e">
        <f t="shared" ca="1" si="46"/>
        <v>#N/A</v>
      </c>
      <c r="V440" t="e">
        <f ca="1">Prams!C$5/(U440-Prams!C$6)</f>
        <v>#N/A</v>
      </c>
      <c r="W440" t="e">
        <f t="shared" ca="1" si="47"/>
        <v>#N/A</v>
      </c>
      <c r="X440" t="e">
        <f t="shared" ca="1" si="42"/>
        <v>#N/A</v>
      </c>
    </row>
    <row r="441" spans="1:25" x14ac:dyDescent="0.4">
      <c r="A441" s="1" t="s">
        <v>2113</v>
      </c>
      <c r="B441" s="1">
        <v>141</v>
      </c>
      <c r="C441">
        <v>647</v>
      </c>
      <c r="D441">
        <v>606</v>
      </c>
      <c r="E441">
        <v>10.04998</v>
      </c>
      <c r="F441" t="s">
        <v>42</v>
      </c>
      <c r="G441" s="10" t="s">
        <v>1481</v>
      </c>
      <c r="H441">
        <v>101</v>
      </c>
      <c r="I441" t="s">
        <v>709</v>
      </c>
      <c r="J441">
        <f ca="1">VLOOKUP(G441,INDIRECT("球速変換!A$1:B$" &amp; Prams!$B$8),2,)</f>
        <v>121</v>
      </c>
      <c r="K441" t="str">
        <f ca="1">VLOOKUP(I441,INDIRECT("投手名変換!A$1:B$" &amp; Prams!$B$9),2,)</f>
        <v>DD022</v>
      </c>
      <c r="L441">
        <f t="shared" si="43"/>
        <v>40</v>
      </c>
      <c r="M441">
        <f ca="1">(B441-VLOOKUP(K441,INDIRECT("投手データ!B1:D"&amp;Prams!$B$1),3,FALSE)*2)</f>
        <v>47</v>
      </c>
      <c r="N441" t="str">
        <f ca="1">VLOOKUP(F441,INDIRECT("球種変換表!A$1:B$" &amp; Prams!$B$2),2,)</f>
        <v>パーム</v>
      </c>
      <c r="O441">
        <f ca="1">VLOOKUP(N441,球種情報!A:B,2,FALSE)</f>
        <v>17</v>
      </c>
      <c r="P441">
        <f ca="1">VLOOKUP(K441,投手データ!B:AI,output!O441+6,FALSE)</f>
        <v>4</v>
      </c>
      <c r="R441">
        <f t="shared" ca="1" si="44"/>
        <v>8.2644628099173556E-3</v>
      </c>
      <c r="S441">
        <f t="shared" si="45"/>
        <v>0.66249999999999998</v>
      </c>
      <c r="T441">
        <f>Prams!B$5/(S441-Prams!B$6)</f>
        <v>102.66190634340751</v>
      </c>
      <c r="U441">
        <f t="shared" ca="1" si="46"/>
        <v>0.77916666666666667</v>
      </c>
      <c r="V441">
        <f ca="1">Prams!C$5/(U441-Prams!C$6)</f>
        <v>97.272250485131394</v>
      </c>
      <c r="W441">
        <f t="shared" ca="1" si="47"/>
        <v>0.80390289657133385</v>
      </c>
      <c r="X441" t="str">
        <f t="shared" ca="1" si="42"/>
        <v>×</v>
      </c>
    </row>
    <row r="442" spans="1:25" x14ac:dyDescent="0.4">
      <c r="A442" s="1" t="s">
        <v>2115</v>
      </c>
      <c r="B442" s="1">
        <v>141</v>
      </c>
      <c r="C442">
        <v>645.09997999999996</v>
      </c>
      <c r="D442">
        <v>615</v>
      </c>
      <c r="E442">
        <v>10.10012</v>
      </c>
      <c r="F442" t="s">
        <v>388</v>
      </c>
      <c r="G442" s="10" t="s">
        <v>412</v>
      </c>
      <c r="H442">
        <v>101</v>
      </c>
      <c r="I442" t="s">
        <v>2114</v>
      </c>
      <c r="J442">
        <f ca="1">VLOOKUP(G442,INDIRECT("球速変換!A$1:B$" &amp; Prams!$B$8),2,)</f>
        <v>128</v>
      </c>
      <c r="K442" t="e">
        <f ca="1">VLOOKUP(I442,INDIRECT("投手名変換!A$1:B$" &amp; Prams!$B$9),2,)</f>
        <v>#N/A</v>
      </c>
      <c r="L442">
        <f t="shared" si="43"/>
        <v>40</v>
      </c>
      <c r="M442" t="e">
        <f ca="1">(B442-VLOOKUP(K442,INDIRECT("投手データ!B1:D"&amp;Prams!$B$1),3,FALSE)*2)</f>
        <v>#N/A</v>
      </c>
      <c r="N442" t="str">
        <f ca="1">VLOOKUP(F442,INDIRECT("球種変換表!A$1:B$" &amp; Prams!$B$2),2,)</f>
        <v>パーム</v>
      </c>
      <c r="O442">
        <f ca="1">VLOOKUP(N442,球種情報!A:B,2,FALSE)</f>
        <v>17</v>
      </c>
      <c r="P442" t="e">
        <f ca="1">VLOOKUP(K442,投手データ!B:AI,output!O442+6,FALSE)</f>
        <v>#N/A</v>
      </c>
      <c r="R442">
        <f t="shared" ca="1" si="44"/>
        <v>7.8125E-3</v>
      </c>
      <c r="S442">
        <f t="shared" si="45"/>
        <v>0.65625</v>
      </c>
      <c r="T442">
        <f>Prams!B$5/(S442-Prams!B$6)</f>
        <v>103.73856867186845</v>
      </c>
      <c r="U442" t="e">
        <f t="shared" ca="1" si="46"/>
        <v>#N/A</v>
      </c>
      <c r="V442" t="e">
        <f ca="1">Prams!C$5/(U442-Prams!C$6)</f>
        <v>#N/A</v>
      </c>
      <c r="W442" t="e">
        <f t="shared" ca="1" si="47"/>
        <v>#N/A</v>
      </c>
      <c r="X442" t="e">
        <f t="shared" ca="1" si="42"/>
        <v>#N/A</v>
      </c>
    </row>
    <row r="443" spans="1:25" x14ac:dyDescent="0.4">
      <c r="A443" s="1" t="s">
        <v>2116</v>
      </c>
      <c r="B443" s="1">
        <v>141</v>
      </c>
      <c r="C443">
        <v>643</v>
      </c>
      <c r="D443">
        <v>606.5</v>
      </c>
      <c r="E443">
        <v>11.01146</v>
      </c>
      <c r="F443" t="s">
        <v>388</v>
      </c>
      <c r="G443" s="10" t="s">
        <v>1481</v>
      </c>
      <c r="H443">
        <v>101</v>
      </c>
      <c r="I443" t="s">
        <v>710</v>
      </c>
      <c r="J443">
        <f ca="1">VLOOKUP(G443,INDIRECT("球速変換!A$1:B$" &amp; Prams!$B$8),2,)</f>
        <v>121</v>
      </c>
      <c r="K443" t="str">
        <f ca="1">VLOOKUP(I443,INDIRECT("投手名変換!A$1:B$" &amp; Prams!$B$9),2,)</f>
        <v>DD022</v>
      </c>
      <c r="L443">
        <f t="shared" si="43"/>
        <v>40</v>
      </c>
      <c r="M443">
        <f ca="1">(B443-VLOOKUP(K443,INDIRECT("投手データ!B1:D"&amp;Prams!$B$1),3,FALSE)*2)</f>
        <v>47</v>
      </c>
      <c r="N443" t="str">
        <f ca="1">VLOOKUP(F443,INDIRECT("球種変換表!A$1:B$" &amp; Prams!$B$2),2,)</f>
        <v>パーム</v>
      </c>
      <c r="O443">
        <f ca="1">VLOOKUP(N443,球種情報!A:B,2,FALSE)</f>
        <v>17</v>
      </c>
      <c r="P443">
        <f ca="1">VLOOKUP(K443,投手データ!B:AI,output!O443+6,FALSE)</f>
        <v>4</v>
      </c>
      <c r="R443">
        <f t="shared" ca="1" si="44"/>
        <v>8.2644628099173556E-3</v>
      </c>
      <c r="S443">
        <f t="shared" si="45"/>
        <v>0.6621527777777777</v>
      </c>
      <c r="T443">
        <f>Prams!B$5/(S443-Prams!B$6)</f>
        <v>102.72113427517806</v>
      </c>
      <c r="U443">
        <f t="shared" ca="1" si="46"/>
        <v>0.7788194444444444</v>
      </c>
      <c r="V443">
        <f ca="1">Prams!C$5/(U443-Prams!C$6)</f>
        <v>97.325421223636639</v>
      </c>
      <c r="W443">
        <f t="shared" ca="1" si="47"/>
        <v>0.80434232416228624</v>
      </c>
      <c r="X443" t="str">
        <f t="shared" ca="1" si="42"/>
        <v>×</v>
      </c>
    </row>
    <row r="444" spans="1:25" x14ac:dyDescent="0.4">
      <c r="A444" s="1" t="s">
        <v>2117</v>
      </c>
      <c r="B444" s="1">
        <v>140</v>
      </c>
      <c r="C444">
        <v>645.55260999999996</v>
      </c>
      <c r="D444">
        <v>601.5</v>
      </c>
      <c r="E444">
        <v>9.5658300000000001</v>
      </c>
      <c r="F444">
        <v>6</v>
      </c>
      <c r="G444" s="10" t="s">
        <v>1543</v>
      </c>
      <c r="H444">
        <v>101</v>
      </c>
      <c r="I444">
        <v>90</v>
      </c>
      <c r="J444">
        <f ca="1">VLOOKUP(G444,INDIRECT("球速変換!A$1:B$" &amp; Prams!$B$8),2,)</f>
        <v>123</v>
      </c>
      <c r="K444" t="str">
        <f ca="1">VLOOKUP(I444,INDIRECT("投手名変換!A$1:B$" &amp; Prams!$B$9),2,)</f>
        <v>DD022</v>
      </c>
      <c r="L444">
        <f t="shared" si="43"/>
        <v>39</v>
      </c>
      <c r="M444">
        <f ca="1">(B444-VLOOKUP(K444,INDIRECT("投手データ!B1:D"&amp;Prams!$B$1),3,FALSE)*2)</f>
        <v>46</v>
      </c>
      <c r="N444" t="str">
        <f ca="1">VLOOKUP(F444,INDIRECT("球種変換表!A$1:B$" &amp; Prams!$B$2),2,)</f>
        <v>パーム</v>
      </c>
      <c r="O444">
        <f ca="1">VLOOKUP(N444,球種情報!A:B,2,FALSE)</f>
        <v>17</v>
      </c>
      <c r="P444">
        <f ca="1">VLOOKUP(K444,投手データ!B:AI,output!O444+6,FALSE)</f>
        <v>4</v>
      </c>
      <c r="R444">
        <f t="shared" ca="1" si="44"/>
        <v>8.130081300813009E-3</v>
      </c>
      <c r="S444">
        <f t="shared" si="45"/>
        <v>0.6489583333333333</v>
      </c>
      <c r="T444">
        <f>Prams!B$5/(S444-Prams!B$6)</f>
        <v>105.02357054884696</v>
      </c>
      <c r="U444">
        <f t="shared" ca="1" si="46"/>
        <v>0.765625</v>
      </c>
      <c r="V444">
        <f ca="1">Prams!C$5/(U444-Prams!C$6)</f>
        <v>99.389895904505437</v>
      </c>
      <c r="W444">
        <f t="shared" ca="1" si="47"/>
        <v>0.80804793418297105</v>
      </c>
      <c r="X444" t="str">
        <f t="shared" ca="1" si="42"/>
        <v>×</v>
      </c>
    </row>
    <row r="445" spans="1:25" x14ac:dyDescent="0.4">
      <c r="A445" s="1" t="s">
        <v>2118</v>
      </c>
      <c r="B445" s="1">
        <v>141</v>
      </c>
      <c r="C445">
        <v>643.5</v>
      </c>
      <c r="D445">
        <v>607.5</v>
      </c>
      <c r="E445">
        <v>11.510960000000001</v>
      </c>
      <c r="F445" t="s">
        <v>718</v>
      </c>
      <c r="G445" s="10" t="s">
        <v>1481</v>
      </c>
      <c r="H445">
        <v>101</v>
      </c>
      <c r="I445" t="s">
        <v>711</v>
      </c>
      <c r="J445">
        <f ca="1">VLOOKUP(G445,INDIRECT("球速変換!A$1:B$" &amp; Prams!$B$8),2,)</f>
        <v>121</v>
      </c>
      <c r="K445" t="str">
        <f ca="1">VLOOKUP(I445,INDIRECT("投手名変換!A$1:B$" &amp; Prams!$B$9),2,)</f>
        <v>DD022</v>
      </c>
      <c r="L445">
        <f t="shared" si="43"/>
        <v>40</v>
      </c>
      <c r="M445">
        <f ca="1">(B445-VLOOKUP(K445,INDIRECT("投手データ!B1:D"&amp;Prams!$B$1),3,FALSE)*2)</f>
        <v>47</v>
      </c>
      <c r="N445" t="str">
        <f ca="1">VLOOKUP(F445,INDIRECT("球種変換表!A$1:B$" &amp; Prams!$B$2),2,)</f>
        <v>パーム</v>
      </c>
      <c r="O445">
        <f ca="1">VLOOKUP(N445,球種情報!A:B,2,FALSE)</f>
        <v>17</v>
      </c>
      <c r="P445">
        <f ca="1">VLOOKUP(K445,投手データ!B:AI,output!O445+6,FALSE)</f>
        <v>4</v>
      </c>
      <c r="R445">
        <f t="shared" ca="1" si="44"/>
        <v>8.2644628099173556E-3</v>
      </c>
      <c r="S445">
        <f t="shared" si="45"/>
        <v>0.66145833333333337</v>
      </c>
      <c r="T445">
        <f>Prams!B$5/(S445-Prams!B$6)</f>
        <v>102.83979539500132</v>
      </c>
      <c r="U445">
        <f t="shared" ca="1" si="46"/>
        <v>0.77812499999999996</v>
      </c>
      <c r="V445">
        <f ca="1">Prams!C$5/(U445-Prams!C$6)</f>
        <v>97.431937275915061</v>
      </c>
      <c r="W445">
        <f t="shared" ca="1" si="47"/>
        <v>0.80522262211500051</v>
      </c>
      <c r="X445" t="str">
        <f t="shared" ca="1" si="42"/>
        <v>×</v>
      </c>
    </row>
    <row r="446" spans="1:25" x14ac:dyDescent="0.4">
      <c r="A446" s="1" t="s">
        <v>2119</v>
      </c>
      <c r="B446" s="1">
        <v>141</v>
      </c>
      <c r="C446">
        <v>648</v>
      </c>
      <c r="D446">
        <v>614.5</v>
      </c>
      <c r="E446">
        <v>11.01146</v>
      </c>
      <c r="F446" t="s">
        <v>42</v>
      </c>
      <c r="G446" s="10" t="s">
        <v>1673</v>
      </c>
      <c r="H446">
        <v>101</v>
      </c>
      <c r="I446" t="s">
        <v>708</v>
      </c>
      <c r="J446">
        <f ca="1">VLOOKUP(G446,INDIRECT("球速変換!A$1:B$" &amp; Prams!$B$8),2,)</f>
        <v>122</v>
      </c>
      <c r="K446" t="str">
        <f ca="1">VLOOKUP(I446,INDIRECT("投手名変換!A$1:B$" &amp; Prams!$B$9),2,)</f>
        <v>DD022</v>
      </c>
      <c r="L446">
        <f t="shared" si="43"/>
        <v>40</v>
      </c>
      <c r="M446">
        <f ca="1">(B446-VLOOKUP(K446,INDIRECT("投手データ!B1:D"&amp;Prams!$B$1),3,FALSE)*2)</f>
        <v>47</v>
      </c>
      <c r="N446" t="str">
        <f ca="1">VLOOKUP(F446,INDIRECT("球種変換表!A$1:B$" &amp; Prams!$B$2),2,)</f>
        <v>パーム</v>
      </c>
      <c r="O446">
        <f ca="1">VLOOKUP(N446,球種情報!A:B,2,FALSE)</f>
        <v>17</v>
      </c>
      <c r="P446">
        <f ca="1">VLOOKUP(K446,投手データ!B:AI,output!O446+6,FALSE)</f>
        <v>4</v>
      </c>
      <c r="R446">
        <f t="shared" ca="1" si="44"/>
        <v>8.1967213114754103E-3</v>
      </c>
      <c r="S446">
        <f t="shared" si="45"/>
        <v>0.65659722222222228</v>
      </c>
      <c r="T446">
        <f>Prams!B$5/(S446-Prams!B$6)</f>
        <v>103.67816199043169</v>
      </c>
      <c r="U446">
        <f t="shared" ca="1" si="46"/>
        <v>0.77326388888888897</v>
      </c>
      <c r="V446">
        <f ca="1">Prams!C$5/(U446-Prams!C$6)</f>
        <v>98.184128216552907</v>
      </c>
      <c r="W446">
        <f t="shared" ca="1" si="47"/>
        <v>0.80478793620125333</v>
      </c>
      <c r="X446" t="str">
        <f t="shared" ca="1" si="42"/>
        <v>×</v>
      </c>
    </row>
    <row r="447" spans="1:25" x14ac:dyDescent="0.4">
      <c r="A447" s="1" t="s">
        <v>2120</v>
      </c>
      <c r="B447" s="1">
        <v>141</v>
      </c>
      <c r="C447">
        <v>651.5</v>
      </c>
      <c r="D447">
        <v>607</v>
      </c>
      <c r="E447">
        <v>11.5001</v>
      </c>
      <c r="F447" t="s">
        <v>388</v>
      </c>
      <c r="G447" s="10" t="s">
        <v>410</v>
      </c>
      <c r="H447">
        <v>101</v>
      </c>
      <c r="I447">
        <v>190</v>
      </c>
      <c r="J447">
        <f ca="1">VLOOKUP(G447,INDIRECT("球速変換!A$1:B$" &amp; Prams!$B$8),2,)</f>
        <v>127</v>
      </c>
      <c r="K447" t="str">
        <f ca="1">VLOOKUP(I447,INDIRECT("投手名変換!A$1:B$" &amp; Prams!$B$9),2,)</f>
        <v>DD022</v>
      </c>
      <c r="L447">
        <f t="shared" si="43"/>
        <v>40</v>
      </c>
      <c r="M447">
        <f ca="1">(B447-VLOOKUP(K447,INDIRECT("投手データ!B1:D"&amp;Prams!$B$1),3,FALSE)*2)</f>
        <v>47</v>
      </c>
      <c r="N447" t="str">
        <f ca="1">VLOOKUP(F447,INDIRECT("球種変換表!A$1:B$" &amp; Prams!$B$2),2,)</f>
        <v>パーム</v>
      </c>
      <c r="O447">
        <f ca="1">VLOOKUP(N447,球種情報!A:B,2,FALSE)</f>
        <v>17</v>
      </c>
      <c r="P447">
        <f ca="1">VLOOKUP(K447,投手データ!B:AI,output!O447+6,FALSE)</f>
        <v>4</v>
      </c>
      <c r="R447">
        <f t="shared" ca="1" si="44"/>
        <v>7.874015748031496E-3</v>
      </c>
      <c r="S447">
        <f t="shared" si="45"/>
        <v>0.66180555555555565</v>
      </c>
      <c r="T447">
        <f>Prams!B$5/(S447-Prams!B$6)</f>
        <v>102.78043058621421</v>
      </c>
      <c r="U447">
        <f t="shared" ca="1" si="46"/>
        <v>0.77847222222222223</v>
      </c>
      <c r="V447">
        <f ca="1">Prams!C$5/(U447-Prams!C$6)</f>
        <v>97.378650122071804</v>
      </c>
      <c r="W447">
        <f t="shared" ca="1" si="47"/>
        <v>0.76676102458324258</v>
      </c>
      <c r="X447" t="str">
        <f t="shared" ca="1" si="42"/>
        <v>×</v>
      </c>
    </row>
    <row r="448" spans="1:25" x14ac:dyDescent="0.4">
      <c r="A448" s="1" t="s">
        <v>2121</v>
      </c>
      <c r="B448" s="1">
        <v>141</v>
      </c>
      <c r="C448">
        <v>643</v>
      </c>
      <c r="D448">
        <v>611.5</v>
      </c>
      <c r="E448">
        <v>11.01146</v>
      </c>
      <c r="F448" t="s">
        <v>42</v>
      </c>
      <c r="G448" s="10" t="s">
        <v>423</v>
      </c>
      <c r="H448">
        <v>101</v>
      </c>
      <c r="I448" t="s">
        <v>710</v>
      </c>
      <c r="J448">
        <f ca="1">VLOOKUP(G448,INDIRECT("球速変換!A$1:B$" &amp; Prams!$B$8),2,)</f>
        <v>122</v>
      </c>
      <c r="K448" t="str">
        <f ca="1">VLOOKUP(I448,INDIRECT("投手名変換!A$1:B$" &amp; Prams!$B$9),2,)</f>
        <v>DD022</v>
      </c>
      <c r="L448">
        <f t="shared" si="43"/>
        <v>40</v>
      </c>
      <c r="M448">
        <f ca="1">(B448-VLOOKUP(K448,INDIRECT("投手データ!B1:D"&amp;Prams!$B$1),3,FALSE)*2)</f>
        <v>47</v>
      </c>
      <c r="N448" t="str">
        <f ca="1">VLOOKUP(F448,INDIRECT("球種変換表!A$1:B$" &amp; Prams!$B$2),2,)</f>
        <v>パーム</v>
      </c>
      <c r="O448">
        <f ca="1">VLOOKUP(N448,球種情報!A:B,2,FALSE)</f>
        <v>17</v>
      </c>
      <c r="P448">
        <f ca="1">VLOOKUP(K448,投手データ!B:AI,output!O448+6,FALSE)</f>
        <v>4</v>
      </c>
      <c r="R448">
        <f t="shared" ca="1" si="44"/>
        <v>8.1967213114754103E-3</v>
      </c>
      <c r="S448">
        <f t="shared" si="45"/>
        <v>0.6586805555555556</v>
      </c>
      <c r="T448">
        <f>Prams!B$5/(S448-Prams!B$6)</f>
        <v>103.31719409331669</v>
      </c>
      <c r="U448">
        <f t="shared" ca="1" si="46"/>
        <v>0.7753472222222223</v>
      </c>
      <c r="V448">
        <f ca="1">Prams!C$5/(U448-Prams!C$6)</f>
        <v>97.860343227996424</v>
      </c>
      <c r="W448">
        <f t="shared" ca="1" si="47"/>
        <v>0.8021339608852166</v>
      </c>
      <c r="X448" t="str">
        <f t="shared" ca="1" si="42"/>
        <v>×</v>
      </c>
    </row>
    <row r="449" spans="1:25" x14ac:dyDescent="0.4">
      <c r="A449" s="1" t="s">
        <v>2122</v>
      </c>
      <c r="B449" s="1">
        <v>141</v>
      </c>
      <c r="C449">
        <v>650.5</v>
      </c>
      <c r="D449">
        <v>602.5</v>
      </c>
      <c r="E449">
        <v>10.512</v>
      </c>
      <c r="F449" t="s">
        <v>42</v>
      </c>
      <c r="G449" s="10" t="s">
        <v>424</v>
      </c>
      <c r="H449">
        <v>101</v>
      </c>
      <c r="I449" t="s">
        <v>714</v>
      </c>
      <c r="J449">
        <f ca="1">VLOOKUP(G449,INDIRECT("球速変換!A$1:B$" &amp; Prams!$B$8),2,)</f>
        <v>120</v>
      </c>
      <c r="K449" t="str">
        <f ca="1">VLOOKUP(I449,INDIRECT("投手名変換!A$1:B$" &amp; Prams!$B$9),2,)</f>
        <v>DD022</v>
      </c>
      <c r="L449">
        <f t="shared" si="43"/>
        <v>40</v>
      </c>
      <c r="M449">
        <f ca="1">(B449-VLOOKUP(K449,INDIRECT("投手データ!B1:D"&amp;Prams!$B$1),3,FALSE)*2)</f>
        <v>47</v>
      </c>
      <c r="N449" t="str">
        <f ca="1">VLOOKUP(F449,INDIRECT("球種変換表!A$1:B$" &amp; Prams!$B$2),2,)</f>
        <v>パーム</v>
      </c>
      <c r="O449">
        <f ca="1">VLOOKUP(N449,球種情報!A:B,2,FALSE)</f>
        <v>17</v>
      </c>
      <c r="P449">
        <f ca="1">VLOOKUP(K449,投手データ!B:AI,output!O449+6,FALSE)</f>
        <v>4</v>
      </c>
      <c r="R449">
        <f t="shared" ca="1" si="44"/>
        <v>8.3333333333333332E-3</v>
      </c>
      <c r="S449">
        <f t="shared" si="45"/>
        <v>0.66493055555555558</v>
      </c>
      <c r="T449">
        <f>Prams!B$5/(S449-Prams!B$6)</f>
        <v>102.24921554484602</v>
      </c>
      <c r="U449">
        <f t="shared" ca="1" si="46"/>
        <v>0.78159722222222228</v>
      </c>
      <c r="V449">
        <f ca="1">Prams!C$5/(U449-Prams!C$6)</f>
        <v>96.901675817118658</v>
      </c>
      <c r="W449">
        <f t="shared" ca="1" si="47"/>
        <v>0.8075139651426555</v>
      </c>
      <c r="X449" t="str">
        <f t="shared" ca="1" si="42"/>
        <v>×</v>
      </c>
    </row>
    <row r="450" spans="1:25" x14ac:dyDescent="0.4">
      <c r="A450" s="1" t="s">
        <v>2123</v>
      </c>
      <c r="B450" s="1">
        <v>145</v>
      </c>
      <c r="C450">
        <v>620</v>
      </c>
      <c r="D450">
        <v>611.5</v>
      </c>
      <c r="E450">
        <v>11.01146</v>
      </c>
      <c r="F450" t="s">
        <v>345</v>
      </c>
      <c r="G450" s="10" t="s">
        <v>1556</v>
      </c>
      <c r="H450">
        <v>101</v>
      </c>
      <c r="I450" t="s">
        <v>707</v>
      </c>
      <c r="J450">
        <f ca="1">VLOOKUP(G450,INDIRECT("球速変換!A$1:B$" &amp; Prams!$B$8),2,)</f>
        <v>119</v>
      </c>
      <c r="K450" t="str">
        <f ca="1">VLOOKUP(I450,INDIRECT("投手名変換!A$1:B$" &amp; Prams!$B$9),2,)</f>
        <v>DD022</v>
      </c>
      <c r="L450">
        <f t="shared" si="43"/>
        <v>44</v>
      </c>
      <c r="M450">
        <f ca="1">(B450-VLOOKUP(K450,INDIRECT("投手データ!B1:D"&amp;Prams!$B$1),3,FALSE)*2)</f>
        <v>51</v>
      </c>
      <c r="N450" t="str">
        <f ca="1">VLOOKUP(F450,INDIRECT("球種変換表!A$1:B$" &amp; Prams!$B$2),2,)</f>
        <v>カーブ</v>
      </c>
      <c r="O450">
        <f ca="1">VLOOKUP(N450,球種情報!A:B,2,FALSE)</f>
        <v>9</v>
      </c>
      <c r="P450">
        <f ca="1">VLOOKUP(K450,投手データ!B:AI,output!O450+6,FALSE)</f>
        <v>5</v>
      </c>
      <c r="R450">
        <f t="shared" ca="1" si="44"/>
        <v>8.4033613445378148E-3</v>
      </c>
      <c r="S450">
        <f t="shared" si="45"/>
        <v>0.72534722222222225</v>
      </c>
      <c r="T450">
        <f>Prams!B$5/(S450-Prams!B$6)</f>
        <v>92.960316101195815</v>
      </c>
      <c r="U450">
        <f t="shared" ca="1" si="46"/>
        <v>0.84201388888888895</v>
      </c>
      <c r="V450">
        <f ca="1">Prams!C$5/(U450-Prams!C$6)</f>
        <v>88.519144569639934</v>
      </c>
      <c r="W450">
        <f t="shared" ca="1" si="47"/>
        <v>0.74385835772806663</v>
      </c>
      <c r="X450" t="str">
        <f t="shared" ca="1" si="42"/>
        <v>×</v>
      </c>
    </row>
    <row r="451" spans="1:25" x14ac:dyDescent="0.4">
      <c r="A451" s="1" t="s">
        <v>2124</v>
      </c>
      <c r="B451" s="1">
        <v>144</v>
      </c>
      <c r="C451">
        <v>621</v>
      </c>
      <c r="D451">
        <v>602</v>
      </c>
      <c r="E451">
        <v>10.04998</v>
      </c>
      <c r="F451" t="s">
        <v>345</v>
      </c>
      <c r="G451" s="10" t="s">
        <v>1556</v>
      </c>
      <c r="H451">
        <v>101</v>
      </c>
      <c r="I451" t="s">
        <v>708</v>
      </c>
      <c r="J451">
        <f ca="1">VLOOKUP(G451,INDIRECT("球速変換!A$1:B$" &amp; Prams!$B$8),2,)</f>
        <v>119</v>
      </c>
      <c r="K451" t="str">
        <f ca="1">VLOOKUP(I451,INDIRECT("投手名変換!A$1:B$" &amp; Prams!$B$9),2,)</f>
        <v>DD022</v>
      </c>
      <c r="L451">
        <f t="shared" si="43"/>
        <v>43</v>
      </c>
      <c r="M451">
        <f ca="1">(B451-VLOOKUP(K451,INDIRECT("投手データ!B1:D"&amp;Prams!$B$1),3,FALSE)*2)</f>
        <v>50</v>
      </c>
      <c r="N451" t="str">
        <f ca="1">VLOOKUP(F451,INDIRECT("球種変換表!A$1:B$" &amp; Prams!$B$2),2,)</f>
        <v>カーブ</v>
      </c>
      <c r="O451">
        <f ca="1">VLOOKUP(N451,球種情報!A:B,2,FALSE)</f>
        <v>9</v>
      </c>
      <c r="P451">
        <f ca="1">VLOOKUP(K451,投手データ!B:AI,output!O451+6,FALSE)</f>
        <v>5</v>
      </c>
      <c r="R451">
        <f t="shared" ca="1" si="44"/>
        <v>8.4033613445378148E-3</v>
      </c>
      <c r="S451">
        <f t="shared" si="45"/>
        <v>0.71527777777777779</v>
      </c>
      <c r="T451">
        <f>Prams!B$5/(S451-Prams!B$6)</f>
        <v>94.389461898622514</v>
      </c>
      <c r="U451">
        <f t="shared" ca="1" si="46"/>
        <v>0.83194444444444438</v>
      </c>
      <c r="V451">
        <f ca="1">Prams!C$5/(U451-Prams!C$6)</f>
        <v>89.814046585204437</v>
      </c>
      <c r="W451">
        <f t="shared" ca="1" si="47"/>
        <v>0.75473988727062558</v>
      </c>
      <c r="X451" t="str">
        <f t="shared" ref="X451:X514" ca="1" si="48">IF(AND($V451&gt;$J451+X$1-2,$J451+X$1+2&gt;$V451),"〇","×")</f>
        <v>×</v>
      </c>
    </row>
    <row r="452" spans="1:25" x14ac:dyDescent="0.4">
      <c r="A452" s="1" t="s">
        <v>2126</v>
      </c>
      <c r="B452" s="1">
        <v>145</v>
      </c>
      <c r="C452">
        <v>626.45239000000004</v>
      </c>
      <c r="D452">
        <v>606.5</v>
      </c>
      <c r="E452">
        <v>10.55955</v>
      </c>
      <c r="F452" t="s">
        <v>344</v>
      </c>
      <c r="G452" s="10" t="s">
        <v>2125</v>
      </c>
      <c r="H452">
        <v>101</v>
      </c>
      <c r="I452" t="s">
        <v>707</v>
      </c>
      <c r="J452">
        <f ca="1">VLOOKUP(G452,INDIRECT("球速変換!A$1:B$" &amp; Prams!$B$8),2,)</f>
        <v>116</v>
      </c>
      <c r="K452" t="str">
        <f ca="1">VLOOKUP(I452,INDIRECT("投手名変換!A$1:B$" &amp; Prams!$B$9),2,)</f>
        <v>DD022</v>
      </c>
      <c r="L452">
        <f t="shared" si="43"/>
        <v>44</v>
      </c>
      <c r="M452">
        <f ca="1">(B452-VLOOKUP(K452,INDIRECT("投手データ!B1:D"&amp;Prams!$B$1),3,FALSE)*2)</f>
        <v>51</v>
      </c>
      <c r="N452" t="str">
        <f ca="1">VLOOKUP(F452,INDIRECT("球種変換表!A$1:B$" &amp; Prams!$B$2),2,)</f>
        <v>カーブ</v>
      </c>
      <c r="O452">
        <f ca="1">VLOOKUP(N452,球種情報!A:B,2,FALSE)</f>
        <v>9</v>
      </c>
      <c r="P452">
        <f ca="1">VLOOKUP(K452,投手データ!B:AI,output!O452+6,FALSE)</f>
        <v>5</v>
      </c>
      <c r="R452">
        <f t="shared" ca="1" si="44"/>
        <v>8.6206896551724137E-3</v>
      </c>
      <c r="S452">
        <f t="shared" si="45"/>
        <v>0.72881944444444435</v>
      </c>
      <c r="T452">
        <f>Prams!B$5/(S452-Prams!B$6)</f>
        <v>92.477489643366155</v>
      </c>
      <c r="U452">
        <f t="shared" ca="1" si="46"/>
        <v>0.84548611111111105</v>
      </c>
      <c r="V452">
        <f ca="1">Prams!C$5/(U452-Prams!C$6)</f>
        <v>88.081241416975701</v>
      </c>
      <c r="W452">
        <f t="shared" ca="1" si="47"/>
        <v>0.75932104669806644</v>
      </c>
      <c r="X452" t="str">
        <f t="shared" ca="1" si="48"/>
        <v>×</v>
      </c>
    </row>
    <row r="453" spans="1:25" x14ac:dyDescent="0.4">
      <c r="A453" s="1" t="s">
        <v>2127</v>
      </c>
      <c r="B453" s="1">
        <v>144</v>
      </c>
      <c r="C453">
        <v>627</v>
      </c>
      <c r="D453">
        <v>602.5</v>
      </c>
      <c r="E453">
        <v>11.01146</v>
      </c>
      <c r="F453" t="s">
        <v>344</v>
      </c>
      <c r="G453" s="10" t="s">
        <v>1533</v>
      </c>
      <c r="H453">
        <v>101</v>
      </c>
      <c r="I453" t="s">
        <v>713</v>
      </c>
      <c r="J453">
        <f ca="1">VLOOKUP(G453,INDIRECT("球速変換!A$1:B$" &amp; Prams!$B$8),2,)</f>
        <v>95</v>
      </c>
      <c r="K453" t="str">
        <f ca="1">VLOOKUP(I453,INDIRECT("投手名変換!A$1:B$" &amp; Prams!$B$9),2,)</f>
        <v>DD022</v>
      </c>
      <c r="L453">
        <f t="shared" si="43"/>
        <v>43</v>
      </c>
      <c r="M453">
        <f ca="1">(B453-VLOOKUP(K453,INDIRECT("投手データ!B1:D"&amp;Prams!$B$1),3,FALSE)*2)</f>
        <v>50</v>
      </c>
      <c r="N453" t="str">
        <f ca="1">VLOOKUP(F453,INDIRECT("球種変換表!A$1:B$" &amp; Prams!$B$2),2,)</f>
        <v>カーブ</v>
      </c>
      <c r="O453">
        <f ca="1">VLOOKUP(N453,球種情報!A:B,2,FALSE)</f>
        <v>9</v>
      </c>
      <c r="P453">
        <f ca="1">VLOOKUP(K453,投手データ!B:AI,output!O453+6,FALSE)</f>
        <v>5</v>
      </c>
      <c r="R453">
        <f t="shared" ca="1" si="44"/>
        <v>1.0526315789473684E-2</v>
      </c>
      <c r="S453">
        <f t="shared" si="45"/>
        <v>0.71493055555555562</v>
      </c>
      <c r="T453">
        <f>Prams!B$5/(S453-Prams!B$6)</f>
        <v>94.439526959650692</v>
      </c>
      <c r="U453">
        <f t="shared" ca="1" si="46"/>
        <v>0.83159722222222221</v>
      </c>
      <c r="V453">
        <f ca="1">Prams!C$5/(U453-Prams!C$6)</f>
        <v>89.859374432228819</v>
      </c>
      <c r="W453">
        <f t="shared" ca="1" si="47"/>
        <v>0.94588815191819808</v>
      </c>
      <c r="X453" t="str">
        <f t="shared" ca="1" si="48"/>
        <v>×</v>
      </c>
    </row>
    <row r="454" spans="1:25" x14ac:dyDescent="0.4">
      <c r="A454" s="1" t="s">
        <v>2128</v>
      </c>
      <c r="B454" s="1">
        <v>145</v>
      </c>
      <c r="C454">
        <v>619.5</v>
      </c>
      <c r="D454">
        <v>611</v>
      </c>
      <c r="E454">
        <v>11.5435</v>
      </c>
      <c r="F454" t="s">
        <v>345</v>
      </c>
      <c r="G454" s="10" t="s">
        <v>1556</v>
      </c>
      <c r="H454">
        <v>101</v>
      </c>
      <c r="I454">
        <v>190</v>
      </c>
      <c r="J454">
        <f ca="1">VLOOKUP(G454,INDIRECT("球速変換!A$1:B$" &amp; Prams!$B$8),2,)</f>
        <v>119</v>
      </c>
      <c r="K454" t="str">
        <f ca="1">VLOOKUP(I454,INDIRECT("投手名変換!A$1:B$" &amp; Prams!$B$9),2,)</f>
        <v>DD022</v>
      </c>
      <c r="L454">
        <f t="shared" si="43"/>
        <v>44</v>
      </c>
      <c r="M454">
        <f ca="1">(B454-VLOOKUP(K454,INDIRECT("投手データ!B1:D"&amp;Prams!$B$1),3,FALSE)*2)</f>
        <v>51</v>
      </c>
      <c r="N454" t="str">
        <f ca="1">VLOOKUP(F454,INDIRECT("球種変換表!A$1:B$" &amp; Prams!$B$2),2,)</f>
        <v>カーブ</v>
      </c>
      <c r="O454">
        <f ca="1">VLOOKUP(N454,球種情報!A:B,2,FALSE)</f>
        <v>9</v>
      </c>
      <c r="P454">
        <f ca="1">VLOOKUP(K454,投手データ!B:AI,output!O454+6,FALSE)</f>
        <v>5</v>
      </c>
      <c r="R454">
        <f t="shared" ca="1" si="44"/>
        <v>8.4033613445378148E-3</v>
      </c>
      <c r="S454">
        <f t="shared" si="45"/>
        <v>0.72569444444444442</v>
      </c>
      <c r="T454">
        <f>Prams!B$5/(S454-Prams!B$6)</f>
        <v>92.9118066977816</v>
      </c>
      <c r="U454">
        <f t="shared" ca="1" si="46"/>
        <v>0.84236111111111112</v>
      </c>
      <c r="V454">
        <f ca="1">Prams!C$5/(U454-Prams!C$6)</f>
        <v>88.475158415290551</v>
      </c>
      <c r="W454">
        <f t="shared" ca="1" si="47"/>
        <v>0.74348872617891215</v>
      </c>
      <c r="X454" t="str">
        <f t="shared" ca="1" si="48"/>
        <v>×</v>
      </c>
    </row>
    <row r="455" spans="1:25" x14ac:dyDescent="0.4">
      <c r="A455" s="1" t="s">
        <v>2129</v>
      </c>
      <c r="B455" s="1">
        <v>145</v>
      </c>
      <c r="C455">
        <v>624.5</v>
      </c>
      <c r="D455">
        <v>610.5</v>
      </c>
      <c r="E455">
        <v>10.512</v>
      </c>
      <c r="F455" t="s">
        <v>1532</v>
      </c>
      <c r="G455" s="10" t="s">
        <v>448</v>
      </c>
      <c r="H455">
        <v>101</v>
      </c>
      <c r="I455" t="s">
        <v>708</v>
      </c>
      <c r="J455">
        <f ca="1">VLOOKUP(G455,INDIRECT("球速変換!A$1:B$" &amp; Prams!$B$8),2,)</f>
        <v>117</v>
      </c>
      <c r="K455" t="str">
        <f ca="1">VLOOKUP(I455,INDIRECT("投手名変換!A$1:B$" &amp; Prams!$B$9),2,)</f>
        <v>DD022</v>
      </c>
      <c r="L455">
        <f t="shared" si="43"/>
        <v>44</v>
      </c>
      <c r="M455">
        <f ca="1">(B455-VLOOKUP(K455,INDIRECT("投手データ!B1:D"&amp;Prams!$B$1),3,FALSE)*2)</f>
        <v>51</v>
      </c>
      <c r="N455" t="str">
        <f ca="1">VLOOKUP(F455,INDIRECT("球種変換表!A$1:B$" &amp; Prams!$B$2),2,)</f>
        <v>カーブ</v>
      </c>
      <c r="O455">
        <f ca="1">VLOOKUP(N455,球種情報!A:B,2,FALSE)</f>
        <v>9</v>
      </c>
      <c r="P455">
        <f ca="1">VLOOKUP(K455,投手データ!B:AI,output!O455+6,FALSE)</f>
        <v>5</v>
      </c>
      <c r="R455">
        <f t="shared" ca="1" si="44"/>
        <v>8.5470085470085479E-3</v>
      </c>
      <c r="S455">
        <f t="shared" si="45"/>
        <v>0.7260416666666667</v>
      </c>
      <c r="T455">
        <f>Prams!B$5/(S455-Prams!B$6)</f>
        <v>92.863347895204598</v>
      </c>
      <c r="U455">
        <f t="shared" ca="1" si="46"/>
        <v>0.84270833333333328</v>
      </c>
      <c r="V455">
        <f ca="1">Prams!C$5/(U455-Prams!C$6)</f>
        <v>88.431215953655268</v>
      </c>
      <c r="W455">
        <f t="shared" ca="1" si="47"/>
        <v>0.7558223585782502</v>
      </c>
      <c r="X455" t="str">
        <f t="shared" ca="1" si="48"/>
        <v>×</v>
      </c>
    </row>
    <row r="456" spans="1:25" x14ac:dyDescent="0.4">
      <c r="A456" s="1" t="s">
        <v>2130</v>
      </c>
      <c r="B456" s="1">
        <v>145</v>
      </c>
      <c r="C456">
        <v>622.52380000000005</v>
      </c>
      <c r="D456">
        <v>609</v>
      </c>
      <c r="E456">
        <v>10.52392</v>
      </c>
      <c r="F456" t="s">
        <v>1532</v>
      </c>
      <c r="G456" s="10" t="s">
        <v>722</v>
      </c>
      <c r="H456">
        <v>101</v>
      </c>
      <c r="I456" t="s">
        <v>707</v>
      </c>
      <c r="J456">
        <f ca="1">VLOOKUP(G456,INDIRECT("球速変換!A$1:B$" &amp; Prams!$B$8),2,)</f>
        <v>118</v>
      </c>
      <c r="K456" t="str">
        <f ca="1">VLOOKUP(I456,INDIRECT("投手名変換!A$1:B$" &amp; Prams!$B$9),2,)</f>
        <v>DD022</v>
      </c>
      <c r="L456">
        <f t="shared" si="43"/>
        <v>44</v>
      </c>
      <c r="M456">
        <f ca="1">(B456-VLOOKUP(K456,INDIRECT("投手データ!B1:D"&amp;Prams!$B$1),3,FALSE)*2)</f>
        <v>51</v>
      </c>
      <c r="N456" t="str">
        <f ca="1">VLOOKUP(F456,INDIRECT("球種変換表!A$1:B$" &amp; Prams!$B$2),2,)</f>
        <v>カーブ</v>
      </c>
      <c r="O456">
        <f ca="1">VLOOKUP(N456,球種情報!A:B,2,FALSE)</f>
        <v>9</v>
      </c>
      <c r="P456">
        <f ca="1">VLOOKUP(K456,投手データ!B:AI,output!O456+6,FALSE)</f>
        <v>5</v>
      </c>
      <c r="R456">
        <f t="shared" ca="1" si="44"/>
        <v>8.4745762711864406E-3</v>
      </c>
      <c r="S456">
        <f t="shared" si="45"/>
        <v>0.7270833333333333</v>
      </c>
      <c r="T456">
        <f>Prams!B$5/(S456-Prams!B$6)</f>
        <v>92.718274301997155</v>
      </c>
      <c r="U456">
        <f t="shared" ca="1" si="46"/>
        <v>0.84375</v>
      </c>
      <c r="V456">
        <f ca="1">Prams!C$5/(U456-Prams!C$6)</f>
        <v>88.29965007498393</v>
      </c>
      <c r="W456">
        <f t="shared" ca="1" si="47"/>
        <v>0.74830211927952484</v>
      </c>
      <c r="X456" t="str">
        <f t="shared" ca="1" si="48"/>
        <v>×</v>
      </c>
    </row>
    <row r="457" spans="1:25" x14ac:dyDescent="0.4">
      <c r="A457" s="1" t="s">
        <v>2132</v>
      </c>
      <c r="B457" s="1">
        <v>145</v>
      </c>
      <c r="C457">
        <v>627.5</v>
      </c>
      <c r="D457">
        <v>603.5</v>
      </c>
      <c r="E457">
        <v>10.512</v>
      </c>
      <c r="F457" t="s">
        <v>345</v>
      </c>
      <c r="G457" s="10" t="s">
        <v>2131</v>
      </c>
      <c r="H457">
        <v>101</v>
      </c>
      <c r="I457" t="s">
        <v>708</v>
      </c>
      <c r="J457">
        <f ca="1">VLOOKUP(G457,INDIRECT("球速変換!A$1:B$" &amp; Prams!$B$8),2,)</f>
        <v>116</v>
      </c>
      <c r="K457" t="str">
        <f ca="1">VLOOKUP(I457,INDIRECT("投手名変換!A$1:B$" &amp; Prams!$B$9),2,)</f>
        <v>DD022</v>
      </c>
      <c r="L457">
        <f t="shared" si="43"/>
        <v>44</v>
      </c>
      <c r="M457">
        <f ca="1">(B457-VLOOKUP(K457,INDIRECT("投手データ!B1:D"&amp;Prams!$B$1),3,FALSE)*2)</f>
        <v>51</v>
      </c>
      <c r="N457" t="str">
        <f ca="1">VLOOKUP(F457,INDIRECT("球種変換表!A$1:B$" &amp; Prams!$B$2),2,)</f>
        <v>カーブ</v>
      </c>
      <c r="O457">
        <f ca="1">VLOOKUP(N457,球種情報!A:B,2,FALSE)</f>
        <v>9</v>
      </c>
      <c r="P457">
        <f ca="1">VLOOKUP(K457,投手データ!B:AI,output!O457+6,FALSE)</f>
        <v>5</v>
      </c>
      <c r="R457">
        <f t="shared" ca="1" si="44"/>
        <v>8.6206896551724137E-3</v>
      </c>
      <c r="S457">
        <f t="shared" si="45"/>
        <v>0.73090277777777779</v>
      </c>
      <c r="T457">
        <f>Prams!B$5/(S457-Prams!B$6)</f>
        <v>92.190193731178837</v>
      </c>
      <c r="U457">
        <f t="shared" ca="1" si="46"/>
        <v>0.84756944444444438</v>
      </c>
      <c r="V457">
        <f ca="1">Prams!C$5/(U457-Prams!C$6)</f>
        <v>87.820573020451491</v>
      </c>
      <c r="W457">
        <f t="shared" ca="1" si="47"/>
        <v>0.75707390534871977</v>
      </c>
      <c r="X457" t="str">
        <f t="shared" ca="1" si="48"/>
        <v>×</v>
      </c>
    </row>
    <row r="458" spans="1:25" x14ac:dyDescent="0.4">
      <c r="A458" s="1" t="s">
        <v>2134</v>
      </c>
      <c r="B458" s="1">
        <v>145</v>
      </c>
      <c r="C458">
        <v>619.5</v>
      </c>
      <c r="D458">
        <v>605.5</v>
      </c>
      <c r="E458">
        <v>11.510960000000001</v>
      </c>
      <c r="F458" t="s">
        <v>1532</v>
      </c>
      <c r="G458" s="10" t="s">
        <v>1563</v>
      </c>
      <c r="H458">
        <v>101</v>
      </c>
      <c r="I458" t="s">
        <v>2133</v>
      </c>
      <c r="J458">
        <f ca="1">VLOOKUP(G458,INDIRECT("球速変換!A$1:B$" &amp; Prams!$B$8),2,)</f>
        <v>118</v>
      </c>
      <c r="K458" t="e">
        <f ca="1">VLOOKUP(I458,INDIRECT("投手名変換!A$1:B$" &amp; Prams!$B$9),2,)</f>
        <v>#N/A</v>
      </c>
      <c r="L458">
        <f t="shared" si="43"/>
        <v>44</v>
      </c>
      <c r="M458" t="e">
        <f ca="1">(B458-VLOOKUP(K458,INDIRECT("投手データ!B1:D"&amp;Prams!$B$1),3,FALSE)*2)</f>
        <v>#N/A</v>
      </c>
      <c r="N458" t="str">
        <f ca="1">VLOOKUP(F458,INDIRECT("球種変換表!A$1:B$" &amp; Prams!$B$2),2,)</f>
        <v>カーブ</v>
      </c>
      <c r="O458">
        <f ca="1">VLOOKUP(N458,球種情報!A:B,2,FALSE)</f>
        <v>9</v>
      </c>
      <c r="P458" t="e">
        <f ca="1">VLOOKUP(K458,投手データ!B:AI,output!O458+6,FALSE)</f>
        <v>#N/A</v>
      </c>
      <c r="R458">
        <f t="shared" ca="1" si="44"/>
        <v>8.4745762711864406E-3</v>
      </c>
      <c r="S458">
        <f t="shared" si="45"/>
        <v>0.72951388888888891</v>
      </c>
      <c r="T458">
        <f>Prams!B$5/(S458-Prams!B$6)</f>
        <v>92.381525587650515</v>
      </c>
      <c r="U458" t="e">
        <f t="shared" ca="1" si="46"/>
        <v>#N/A</v>
      </c>
      <c r="V458" t="e">
        <f ca="1">Prams!C$5/(U458-Prams!C$6)</f>
        <v>#N/A</v>
      </c>
      <c r="W458" t="e">
        <f t="shared" ca="1" si="47"/>
        <v>#N/A</v>
      </c>
      <c r="X458" t="e">
        <f t="shared" ca="1" si="48"/>
        <v>#N/A</v>
      </c>
    </row>
    <row r="459" spans="1:25" x14ac:dyDescent="0.4">
      <c r="A459" s="1" t="s">
        <v>2135</v>
      </c>
      <c r="B459" s="1">
        <v>131</v>
      </c>
      <c r="C459">
        <v>642</v>
      </c>
      <c r="D459">
        <v>615</v>
      </c>
      <c r="E459">
        <v>11.0001</v>
      </c>
      <c r="F459" t="s">
        <v>0</v>
      </c>
      <c r="G459" s="10" t="s">
        <v>651</v>
      </c>
      <c r="H459">
        <v>99</v>
      </c>
      <c r="I459" t="s">
        <v>744</v>
      </c>
      <c r="J459">
        <f ca="1">VLOOKUP(G459,INDIRECT("球速変換!A$1:B$" &amp; Prams!$B$8),2,)</f>
        <v>134</v>
      </c>
      <c r="K459" t="str">
        <f ca="1">VLOOKUP(I459,INDIRECT("投手名変換!A$1:B$" &amp; Prams!$B$9),2,)</f>
        <v>DD009</v>
      </c>
      <c r="L459">
        <f t="shared" si="43"/>
        <v>32</v>
      </c>
      <c r="M459">
        <f ca="1">(B459-VLOOKUP(K459,INDIRECT("投手データ!B1:D"&amp;Prams!$B$1),3,FALSE)*2)</f>
        <v>37</v>
      </c>
      <c r="N459" t="str">
        <f ca="1">VLOOKUP(F459,INDIRECT("球種変換表!A$1:B$" &amp; Prams!$B$2),2,)</f>
        <v>ストレート</v>
      </c>
      <c r="O459">
        <f ca="1">VLOOKUP(N459,球種情報!A:B,2,FALSE)</f>
        <v>1</v>
      </c>
      <c r="P459">
        <f ca="1">VLOOKUP(K459,投手データ!B:AI,output!O459+6,FALSE)</f>
        <v>1</v>
      </c>
      <c r="R459">
        <f t="shared" ca="1" si="44"/>
        <v>7.462686567164179E-3</v>
      </c>
      <c r="S459">
        <f t="shared" si="45"/>
        <v>0.5229166666666667</v>
      </c>
      <c r="T459">
        <f>Prams!B$5/(S459-Prams!B$6)</f>
        <v>133.63764095543468</v>
      </c>
      <c r="U459">
        <f t="shared" ca="1" si="46"/>
        <v>0.60624999999999996</v>
      </c>
      <c r="V459">
        <f ca="1">Prams!C$5/(U459-Prams!C$6)</f>
        <v>133.62801253647467</v>
      </c>
      <c r="W459">
        <f t="shared" ca="1" si="47"/>
        <v>0.99722397415279607</v>
      </c>
      <c r="X459" t="str">
        <f t="shared" ca="1" si="48"/>
        <v>〇</v>
      </c>
    </row>
    <row r="460" spans="1:25" x14ac:dyDescent="0.4">
      <c r="A460" s="1" t="s">
        <v>2136</v>
      </c>
      <c r="B460" s="1">
        <v>131</v>
      </c>
      <c r="C460">
        <v>642.40479000000005</v>
      </c>
      <c r="D460">
        <v>613</v>
      </c>
      <c r="E460">
        <v>10.59531</v>
      </c>
      <c r="F460" t="s">
        <v>0</v>
      </c>
      <c r="G460" s="10" t="s">
        <v>2081</v>
      </c>
      <c r="H460">
        <v>99</v>
      </c>
      <c r="I460">
        <v>0</v>
      </c>
      <c r="J460">
        <f ca="1">VLOOKUP(G460,INDIRECT("球速変換!A$1:B$" &amp; Prams!$B$8),2,)</f>
        <v>133</v>
      </c>
      <c r="K460" t="str">
        <f ca="1">VLOOKUP(I460,INDIRECT("投手名変換!A$1:B$" &amp; Prams!$B$9),2,)</f>
        <v>DD022</v>
      </c>
      <c r="L460">
        <f t="shared" si="43"/>
        <v>32</v>
      </c>
      <c r="M460">
        <f ca="1">(B460-VLOOKUP(K460,INDIRECT("投手データ!B1:D"&amp;Prams!$B$1),3,FALSE)*2)</f>
        <v>37</v>
      </c>
      <c r="N460" t="str">
        <f ca="1">VLOOKUP(F460,INDIRECT("球種変換表!A$1:B$" &amp; Prams!$B$2),2,)</f>
        <v>ストレート</v>
      </c>
      <c r="O460">
        <f ca="1">VLOOKUP(N460,球種情報!A:B,2,FALSE)</f>
        <v>1</v>
      </c>
      <c r="P460">
        <f ca="1">VLOOKUP(K460,投手データ!B:AI,output!O460+6,FALSE)</f>
        <v>1</v>
      </c>
      <c r="R460">
        <f t="shared" ca="1" si="44"/>
        <v>7.5187969924812026E-3</v>
      </c>
      <c r="S460">
        <f t="shared" si="45"/>
        <v>0.52430555555555558</v>
      </c>
      <c r="T460">
        <f>Prams!B$5/(S460-Prams!B$6)</f>
        <v>133.2376288598077</v>
      </c>
      <c r="U460">
        <f t="shared" ca="1" si="46"/>
        <v>0.60763888888888895</v>
      </c>
      <c r="V460">
        <f ca="1">Prams!C$5/(U460-Prams!C$6)</f>
        <v>133.22805799322373</v>
      </c>
      <c r="W460">
        <f t="shared" ca="1" si="47"/>
        <v>1.0017147217535618</v>
      </c>
      <c r="X460" t="str">
        <f t="shared" ca="1" si="48"/>
        <v>〇</v>
      </c>
    </row>
    <row r="461" spans="1:25" x14ac:dyDescent="0.4">
      <c r="A461" s="1" t="s">
        <v>2138</v>
      </c>
      <c r="B461" s="1">
        <v>131</v>
      </c>
      <c r="C461">
        <v>637.5</v>
      </c>
      <c r="D461">
        <v>609.5</v>
      </c>
      <c r="E461">
        <v>9.6177899999999994</v>
      </c>
      <c r="F461" t="s">
        <v>0</v>
      </c>
      <c r="G461" s="10" t="s">
        <v>1493</v>
      </c>
      <c r="H461">
        <v>99</v>
      </c>
      <c r="I461" t="s">
        <v>2137</v>
      </c>
      <c r="J461">
        <f ca="1">VLOOKUP(G461,INDIRECT("球速変換!A$1:B$" &amp; Prams!$B$8),2,)</f>
        <v>142</v>
      </c>
      <c r="K461" t="e">
        <f ca="1">VLOOKUP(I461,INDIRECT("投手名変換!A$1:B$" &amp; Prams!$B$9),2,)</f>
        <v>#N/A</v>
      </c>
      <c r="L461">
        <f t="shared" si="43"/>
        <v>32</v>
      </c>
      <c r="M461" t="e">
        <f ca="1">(B461-VLOOKUP(K461,INDIRECT("投手データ!B1:D"&amp;Prams!$B$1),3,FALSE)*2)</f>
        <v>#N/A</v>
      </c>
      <c r="N461" t="str">
        <f ca="1">VLOOKUP(F461,INDIRECT("球種変換表!A$1:B$" &amp; Prams!$B$2),2,)</f>
        <v>ストレート</v>
      </c>
      <c r="O461">
        <f ca="1">VLOOKUP(N461,球種情報!A:B,2,FALSE)</f>
        <v>1</v>
      </c>
      <c r="P461" t="e">
        <f ca="1">VLOOKUP(K461,投手データ!B:AI,output!O461+6,FALSE)</f>
        <v>#N/A</v>
      </c>
      <c r="R461">
        <f t="shared" ca="1" si="44"/>
        <v>7.0422535211267607E-3</v>
      </c>
      <c r="S461">
        <f t="shared" si="45"/>
        <v>0.52673611111111118</v>
      </c>
      <c r="T461">
        <f>Prams!B$5/(S461-Prams!B$6)</f>
        <v>132.54333986433772</v>
      </c>
      <c r="U461" t="e">
        <f t="shared" ca="1" si="46"/>
        <v>#N/A</v>
      </c>
      <c r="V461" t="e">
        <f ca="1">Prams!C$5/(U461-Prams!C$6)</f>
        <v>#N/A</v>
      </c>
      <c r="W461" t="e">
        <f t="shared" ca="1" si="47"/>
        <v>#N/A</v>
      </c>
      <c r="X461" t="e">
        <f t="shared" ca="1" si="48"/>
        <v>#N/A</v>
      </c>
      <c r="Y461" t="s">
        <v>3970</v>
      </c>
    </row>
    <row r="462" spans="1:25" x14ac:dyDescent="0.4">
      <c r="A462" s="1" t="s">
        <v>2139</v>
      </c>
      <c r="B462" s="1">
        <v>131</v>
      </c>
      <c r="C462">
        <v>644.54760999999996</v>
      </c>
      <c r="D462">
        <v>620.5</v>
      </c>
      <c r="E462">
        <v>10.55958</v>
      </c>
      <c r="F462" t="s">
        <v>0</v>
      </c>
      <c r="G462" s="10" t="s">
        <v>408</v>
      </c>
      <c r="H462">
        <v>99</v>
      </c>
      <c r="I462" t="s">
        <v>742</v>
      </c>
      <c r="J462">
        <v>135</v>
      </c>
      <c r="K462" t="str">
        <f ca="1">VLOOKUP(I462,INDIRECT("投手名変換!A$1:B$" &amp; Prams!$B$9),2,)</f>
        <v>DD009</v>
      </c>
      <c r="L462">
        <f t="shared" si="43"/>
        <v>32</v>
      </c>
      <c r="M462">
        <f ca="1">(B462-VLOOKUP(K462,INDIRECT("投手データ!B1:D"&amp;Prams!$B$1),3,FALSE)*2)</f>
        <v>37</v>
      </c>
      <c r="N462" t="str">
        <f ca="1">VLOOKUP(F462,INDIRECT("球種変換表!A$1:B$" &amp; Prams!$B$2),2,)</f>
        <v>ストレート</v>
      </c>
      <c r="O462">
        <f ca="1">VLOOKUP(N462,球種情報!A:B,2,FALSE)</f>
        <v>1</v>
      </c>
      <c r="P462">
        <f ca="1">VLOOKUP(K462,投手データ!B:AI,output!O462+6,FALSE)</f>
        <v>1</v>
      </c>
      <c r="R462">
        <f t="shared" si="44"/>
        <v>7.4074074074074077E-3</v>
      </c>
      <c r="S462">
        <f t="shared" si="45"/>
        <v>0.51909722222222221</v>
      </c>
      <c r="T462">
        <f>Prams!B$5/(S462-Prams!B$6)</f>
        <v>134.75016195729171</v>
      </c>
      <c r="U462">
        <f t="shared" ca="1" si="46"/>
        <v>0.60243055555555558</v>
      </c>
      <c r="V462">
        <f ca="1">Prams!C$5/(U462-Prams!C$6)</f>
        <v>134.74037256551983</v>
      </c>
      <c r="W462">
        <f t="shared" ca="1" si="47"/>
        <v>0.99807683381866541</v>
      </c>
      <c r="X462" t="str">
        <f t="shared" ca="1" si="48"/>
        <v>〇</v>
      </c>
    </row>
    <row r="463" spans="1:25" x14ac:dyDescent="0.4">
      <c r="A463" s="1" t="s">
        <v>2140</v>
      </c>
      <c r="B463" s="1">
        <v>131</v>
      </c>
      <c r="C463">
        <v>636.54760999999996</v>
      </c>
      <c r="D463">
        <v>610.5</v>
      </c>
      <c r="E463">
        <v>10.55958</v>
      </c>
      <c r="F463" t="s">
        <v>0</v>
      </c>
      <c r="G463" s="10" t="s">
        <v>2081</v>
      </c>
      <c r="H463">
        <v>99</v>
      </c>
      <c r="I463" t="s">
        <v>750</v>
      </c>
      <c r="J463">
        <f ca="1">VLOOKUP(G463,INDIRECT("球速変換!A$1:B$" &amp; Prams!$B$8),2,)</f>
        <v>133</v>
      </c>
      <c r="K463" t="str">
        <f ca="1">VLOOKUP(I463,INDIRECT("投手名変換!A$1:B$" &amp; Prams!$B$9),2,)</f>
        <v>DD009</v>
      </c>
      <c r="L463">
        <f t="shared" si="43"/>
        <v>32</v>
      </c>
      <c r="M463">
        <f ca="1">(B463-VLOOKUP(K463,INDIRECT("投手データ!B1:D"&amp;Prams!$B$1),3,FALSE)*2)</f>
        <v>37</v>
      </c>
      <c r="N463" t="str">
        <f ca="1">VLOOKUP(F463,INDIRECT("球種変換表!A$1:B$" &amp; Prams!$B$2),2,)</f>
        <v>ストレート</v>
      </c>
      <c r="O463">
        <f ca="1">VLOOKUP(N463,球種情報!A:B,2,FALSE)</f>
        <v>1</v>
      </c>
      <c r="P463">
        <f ca="1">VLOOKUP(K463,投手データ!B:AI,output!O463+6,FALSE)</f>
        <v>1</v>
      </c>
      <c r="R463">
        <f t="shared" ca="1" si="44"/>
        <v>7.5187969924812026E-3</v>
      </c>
      <c r="S463">
        <f t="shared" si="45"/>
        <v>0.52604166666666663</v>
      </c>
      <c r="T463">
        <f>Prams!B$5/(S463-Prams!B$6)</f>
        <v>132.74096870582764</v>
      </c>
      <c r="U463">
        <f t="shared" ca="1" si="46"/>
        <v>0.609375</v>
      </c>
      <c r="V463">
        <f ca="1">Prams!C$5/(U463-Prams!C$6)</f>
        <v>132.7314690569481</v>
      </c>
      <c r="W463">
        <f t="shared" ca="1" si="47"/>
        <v>0.99798097035299327</v>
      </c>
      <c r="X463" t="str">
        <f t="shared" ca="1" si="48"/>
        <v>〇</v>
      </c>
    </row>
    <row r="464" spans="1:25" x14ac:dyDescent="0.4">
      <c r="A464" s="1" t="s">
        <v>2142</v>
      </c>
      <c r="B464" s="1">
        <v>130</v>
      </c>
      <c r="C464">
        <v>634.5</v>
      </c>
      <c r="D464">
        <v>602.5</v>
      </c>
      <c r="E464">
        <v>10.512</v>
      </c>
      <c r="F464" t="s">
        <v>509</v>
      </c>
      <c r="G464" s="10" t="s">
        <v>2003</v>
      </c>
      <c r="H464">
        <v>99</v>
      </c>
      <c r="I464" t="s">
        <v>2141</v>
      </c>
      <c r="J464">
        <f ca="1">VLOOKUP(G464,INDIRECT("球速変換!A$1:B$" &amp; Prams!$B$8),2,)</f>
        <v>136</v>
      </c>
      <c r="K464" t="e">
        <f ca="1">VLOOKUP(I464,INDIRECT("投手名変換!A$1:B$" &amp; Prams!$B$9),2,)</f>
        <v>#N/A</v>
      </c>
      <c r="L464">
        <f t="shared" si="43"/>
        <v>31</v>
      </c>
      <c r="M464" t="e">
        <f ca="1">(B464-VLOOKUP(K464,INDIRECT("投手データ!B1:D"&amp;Prams!$B$1),3,FALSE)*2)</f>
        <v>#N/A</v>
      </c>
      <c r="N464" t="str">
        <f ca="1">VLOOKUP(F464,INDIRECT("球種変換表!A$1:B$" &amp; Prams!$B$2),2,)</f>
        <v>ストレート</v>
      </c>
      <c r="O464">
        <f ca="1">VLOOKUP(N464,球種情報!A:B,2,FALSE)</f>
        <v>1</v>
      </c>
      <c r="P464" t="e">
        <f ca="1">VLOOKUP(K464,投手データ!B:AI,output!O464+6,FALSE)</f>
        <v>#N/A</v>
      </c>
      <c r="R464">
        <f t="shared" ca="1" si="44"/>
        <v>7.3529411764705881E-3</v>
      </c>
      <c r="S464">
        <f t="shared" si="45"/>
        <v>0.51493055555555556</v>
      </c>
      <c r="T464">
        <f>Prams!B$5/(S464-Prams!B$6)</f>
        <v>135.98514055979521</v>
      </c>
      <c r="U464" t="e">
        <f t="shared" ca="1" si="46"/>
        <v>#N/A</v>
      </c>
      <c r="V464" t="e">
        <f ca="1">Prams!C$5/(U464-Prams!C$6)</f>
        <v>#N/A</v>
      </c>
      <c r="W464" t="e">
        <f t="shared" ca="1" si="47"/>
        <v>#N/A</v>
      </c>
      <c r="X464" t="e">
        <f t="shared" ca="1" si="48"/>
        <v>#N/A</v>
      </c>
    </row>
    <row r="465" spans="1:25" x14ac:dyDescent="0.4">
      <c r="A465" s="1" t="s">
        <v>2143</v>
      </c>
      <c r="B465" s="1">
        <v>130</v>
      </c>
      <c r="C465">
        <v>636.5</v>
      </c>
      <c r="D465">
        <v>602.5</v>
      </c>
      <c r="E465">
        <v>10.512</v>
      </c>
      <c r="F465" t="s">
        <v>0</v>
      </c>
      <c r="G465" s="10" t="s">
        <v>2003</v>
      </c>
      <c r="H465">
        <v>99</v>
      </c>
      <c r="I465" t="s">
        <v>742</v>
      </c>
      <c r="J465">
        <f ca="1">VLOOKUP(G465,INDIRECT("球速変換!A$1:B$" &amp; Prams!$B$8),2,)</f>
        <v>136</v>
      </c>
      <c r="K465" t="str">
        <f ca="1">VLOOKUP(I465,INDIRECT("投手名変換!A$1:B$" &amp; Prams!$B$9),2,)</f>
        <v>DD009</v>
      </c>
      <c r="L465">
        <f t="shared" si="43"/>
        <v>31</v>
      </c>
      <c r="M465">
        <f ca="1">(B465-VLOOKUP(K465,INDIRECT("投手データ!B1:D"&amp;Prams!$B$1),3,FALSE)*2)</f>
        <v>36</v>
      </c>
      <c r="N465" t="str">
        <f ca="1">VLOOKUP(F465,INDIRECT("球種変換表!A$1:B$" &amp; Prams!$B$2),2,)</f>
        <v>ストレート</v>
      </c>
      <c r="O465">
        <f ca="1">VLOOKUP(N465,球種情報!A:B,2,FALSE)</f>
        <v>1</v>
      </c>
      <c r="P465">
        <f ca="1">VLOOKUP(K465,投手データ!B:AI,output!O465+6,FALSE)</f>
        <v>1</v>
      </c>
      <c r="R465">
        <f t="shared" ca="1" si="44"/>
        <v>7.3529411764705881E-3</v>
      </c>
      <c r="S465">
        <f t="shared" si="45"/>
        <v>0.51493055555555556</v>
      </c>
      <c r="T465">
        <f>Prams!B$5/(S465-Prams!B$6)</f>
        <v>135.98514055979521</v>
      </c>
      <c r="U465">
        <f t="shared" ca="1" si="46"/>
        <v>0.59826388888888893</v>
      </c>
      <c r="V465">
        <f ca="1">Prams!C$5/(U465-Prams!C$6)</f>
        <v>135.97517091380078</v>
      </c>
      <c r="W465">
        <f t="shared" ca="1" si="47"/>
        <v>0.99981743318971161</v>
      </c>
      <c r="X465" t="str">
        <f t="shared" ca="1" si="48"/>
        <v>〇</v>
      </c>
    </row>
    <row r="466" spans="1:25" x14ac:dyDescent="0.4">
      <c r="A466" s="1" t="s">
        <v>2145</v>
      </c>
      <c r="B466" s="1">
        <v>131</v>
      </c>
      <c r="C466">
        <v>634.5</v>
      </c>
      <c r="D466">
        <v>606</v>
      </c>
      <c r="E466">
        <v>10.547610000000001</v>
      </c>
      <c r="F466" t="s">
        <v>0</v>
      </c>
      <c r="G466" s="10" t="s">
        <v>429</v>
      </c>
      <c r="H466">
        <v>99</v>
      </c>
      <c r="I466" t="s">
        <v>2144</v>
      </c>
      <c r="J466">
        <f ca="1">VLOOKUP(G466,INDIRECT("球速変換!A$1:B$" &amp; Prams!$B$8),2,)</f>
        <v>132</v>
      </c>
      <c r="K466" t="e">
        <f ca="1">VLOOKUP(I466,INDIRECT("投手名変換!A$1:B$" &amp; Prams!$B$9),2,)</f>
        <v>#N/A</v>
      </c>
      <c r="L466">
        <f t="shared" si="43"/>
        <v>32</v>
      </c>
      <c r="M466" t="e">
        <f ca="1">(B466-VLOOKUP(K466,INDIRECT("投手データ!B1:D"&amp;Prams!$B$1),3,FALSE)*2)</f>
        <v>#N/A</v>
      </c>
      <c r="N466" t="str">
        <f ca="1">VLOOKUP(F466,INDIRECT("球種変換表!A$1:B$" &amp; Prams!$B$2),2,)</f>
        <v>ストレート</v>
      </c>
      <c r="O466">
        <f ca="1">VLOOKUP(N466,球種情報!A:B,2,FALSE)</f>
        <v>1</v>
      </c>
      <c r="P466" t="e">
        <f ca="1">VLOOKUP(K466,投手データ!B:AI,output!O466+6,FALSE)</f>
        <v>#N/A</v>
      </c>
      <c r="R466">
        <f t="shared" ca="1" si="44"/>
        <v>7.575757575757576E-3</v>
      </c>
      <c r="S466">
        <f t="shared" si="45"/>
        <v>0.52916666666666667</v>
      </c>
      <c r="T466">
        <f>Prams!B$5/(S466-Prams!B$6)</f>
        <v>131.85624911133229</v>
      </c>
      <c r="U466" t="e">
        <f t="shared" ca="1" si="46"/>
        <v>#N/A</v>
      </c>
      <c r="V466" t="e">
        <f ca="1">Prams!C$5/(U466-Prams!C$6)</f>
        <v>#N/A</v>
      </c>
      <c r="W466" t="e">
        <f t="shared" ca="1" si="47"/>
        <v>#N/A</v>
      </c>
      <c r="X466" t="e">
        <f t="shared" ca="1" si="48"/>
        <v>#N/A</v>
      </c>
    </row>
    <row r="467" spans="1:25" x14ac:dyDescent="0.4">
      <c r="A467" s="1" t="s">
        <v>2147</v>
      </c>
      <c r="B467" s="1">
        <v>130</v>
      </c>
      <c r="C467">
        <v>642.5</v>
      </c>
      <c r="D467">
        <v>601</v>
      </c>
      <c r="E467">
        <v>10.547610000000001</v>
      </c>
      <c r="F467" t="s">
        <v>0</v>
      </c>
      <c r="G467" s="10" t="s">
        <v>745</v>
      </c>
      <c r="H467">
        <v>99</v>
      </c>
      <c r="I467" t="s">
        <v>2146</v>
      </c>
      <c r="J467">
        <f ca="1">VLOOKUP(G467,INDIRECT("球速変換!A$1:B$" &amp; Prams!$B$8),2,)</f>
        <v>135</v>
      </c>
      <c r="K467" t="e">
        <f ca="1">VLOOKUP(I467,INDIRECT("投手名変換!A$1:B$" &amp; Prams!$B$9),2,)</f>
        <v>#N/A</v>
      </c>
      <c r="L467">
        <f t="shared" si="43"/>
        <v>31</v>
      </c>
      <c r="M467" t="e">
        <f ca="1">(B467-VLOOKUP(K467,INDIRECT("投手データ!B1:D"&amp;Prams!$B$1),3,FALSE)*2)</f>
        <v>#N/A</v>
      </c>
      <c r="N467" t="str">
        <f ca="1">VLOOKUP(F467,INDIRECT("球種変換表!A$1:B$" &amp; Prams!$B$2),2,)</f>
        <v>ストレート</v>
      </c>
      <c r="O467">
        <f ca="1">VLOOKUP(N467,球種情報!A:B,2,FALSE)</f>
        <v>1</v>
      </c>
      <c r="P467" t="e">
        <f ca="1">VLOOKUP(K467,投手データ!B:AI,output!O467+6,FALSE)</f>
        <v>#N/A</v>
      </c>
      <c r="R467">
        <f t="shared" ca="1" si="44"/>
        <v>7.4074074074074077E-3</v>
      </c>
      <c r="S467">
        <f t="shared" si="45"/>
        <v>0.51597222222222217</v>
      </c>
      <c r="T467">
        <f>Prams!B$5/(S467-Prams!B$6)</f>
        <v>135.67427853842312</v>
      </c>
      <c r="U467" t="e">
        <f t="shared" ca="1" si="46"/>
        <v>#N/A</v>
      </c>
      <c r="V467" t="e">
        <f ca="1">Prams!C$5/(U467-Prams!C$6)</f>
        <v>#N/A</v>
      </c>
      <c r="W467" t="e">
        <f t="shared" ca="1" si="47"/>
        <v>#N/A</v>
      </c>
      <c r="X467" t="e">
        <f t="shared" ca="1" si="48"/>
        <v>#N/A</v>
      </c>
    </row>
    <row r="468" spans="1:25" x14ac:dyDescent="0.4">
      <c r="A468" s="1" t="s">
        <v>2149</v>
      </c>
      <c r="B468" s="1">
        <v>130</v>
      </c>
      <c r="C468">
        <v>639</v>
      </c>
      <c r="D468">
        <v>602</v>
      </c>
      <c r="E468">
        <v>11.0001</v>
      </c>
      <c r="F468" t="s">
        <v>0</v>
      </c>
      <c r="G468" s="10" t="s">
        <v>408</v>
      </c>
      <c r="H468">
        <v>99</v>
      </c>
      <c r="I468" t="s">
        <v>2148</v>
      </c>
      <c r="J468">
        <f ca="1">VLOOKUP(G468,INDIRECT("球速変換!A$1:B$" &amp; Prams!$B$8),2,)</f>
        <v>139</v>
      </c>
      <c r="K468" t="e">
        <f ca="1">VLOOKUP(I468,INDIRECT("投手名変換!A$1:B$" &amp; Prams!$B$9),2,)</f>
        <v>#N/A</v>
      </c>
      <c r="L468">
        <f t="shared" si="43"/>
        <v>31</v>
      </c>
      <c r="M468" t="e">
        <f ca="1">(B468-VLOOKUP(K468,INDIRECT("投手データ!B1:D"&amp;Prams!$B$1),3,FALSE)*2)</f>
        <v>#N/A</v>
      </c>
      <c r="N468" t="str">
        <f ca="1">VLOOKUP(F468,INDIRECT("球種変換表!A$1:B$" &amp; Prams!$B$2),2,)</f>
        <v>ストレート</v>
      </c>
      <c r="O468">
        <f ca="1">VLOOKUP(N468,球種情報!A:B,2,FALSE)</f>
        <v>1</v>
      </c>
      <c r="P468" t="e">
        <f ca="1">VLOOKUP(K468,投手データ!B:AI,output!O468+6,FALSE)</f>
        <v>#N/A</v>
      </c>
      <c r="R468">
        <f t="shared" ca="1" si="44"/>
        <v>7.1942446043165471E-3</v>
      </c>
      <c r="S468">
        <f t="shared" si="45"/>
        <v>0.51527777777777783</v>
      </c>
      <c r="T468">
        <f>Prams!B$5/(S468-Prams!B$6)</f>
        <v>135.88136172706848</v>
      </c>
      <c r="U468" t="e">
        <f t="shared" ca="1" si="46"/>
        <v>#N/A</v>
      </c>
      <c r="V468" t="e">
        <f ca="1">Prams!C$5/(U468-Prams!C$6)</f>
        <v>#N/A</v>
      </c>
      <c r="W468" t="e">
        <f t="shared" ca="1" si="47"/>
        <v>#N/A</v>
      </c>
      <c r="X468" t="e">
        <f t="shared" ca="1" si="48"/>
        <v>#N/A</v>
      </c>
      <c r="Y468" t="s">
        <v>3970</v>
      </c>
    </row>
    <row r="469" spans="1:25" x14ac:dyDescent="0.4">
      <c r="A469" s="1" t="s">
        <v>2150</v>
      </c>
      <c r="B469" s="1">
        <v>89</v>
      </c>
      <c r="C469">
        <v>641.95001000000002</v>
      </c>
      <c r="D469">
        <v>621.5</v>
      </c>
      <c r="E469">
        <v>10.062519999999999</v>
      </c>
      <c r="F469" t="s">
        <v>1504</v>
      </c>
      <c r="G469" s="10" t="s">
        <v>1957</v>
      </c>
      <c r="H469">
        <v>60</v>
      </c>
      <c r="I469" t="s">
        <v>747</v>
      </c>
      <c r="J469">
        <f ca="1">VLOOKUP(G469,INDIRECT("球速変換!A$1:B$" &amp; Prams!$B$8),2,)</f>
        <v>144</v>
      </c>
      <c r="K469" t="str">
        <f ca="1">VLOOKUP(I469,INDIRECT("投手名変換!A$1:B$" &amp; Prams!$B$9),2,)</f>
        <v>DD009</v>
      </c>
      <c r="L469">
        <f t="shared" si="43"/>
        <v>29</v>
      </c>
      <c r="M469">
        <f ca="1">(B469-VLOOKUP(K469,INDIRECT("投手データ!B1:D"&amp;Prams!$B$1),3,FALSE)*2)</f>
        <v>-5</v>
      </c>
      <c r="N469" t="str">
        <f ca="1">VLOOKUP(F469,INDIRECT("球種変換表!A$1:B$" &amp; Prams!$B$2),2,)</f>
        <v>全力ストレート</v>
      </c>
      <c r="O469">
        <f ca="1">VLOOKUP(N469,球種情報!A:B,2,FALSE)</f>
        <v>2</v>
      </c>
      <c r="P469">
        <f ca="1">VLOOKUP(K469,投手データ!B:AI,output!O469+6,FALSE)</f>
        <v>1</v>
      </c>
      <c r="R469">
        <f t="shared" ca="1" si="44"/>
        <v>6.9444444444444441E-3</v>
      </c>
      <c r="S469">
        <f t="shared" si="45"/>
        <v>0.46840277777777778</v>
      </c>
      <c r="T469">
        <f>Prams!B$5/(S469-Prams!B$6)</f>
        <v>151.48879979852572</v>
      </c>
      <c r="U469">
        <f t="shared" ca="1" si="46"/>
        <v>-9.8263888888888887E-2</v>
      </c>
      <c r="V469">
        <f ca="1">Prams!C$5/(U469-Prams!C$6)</f>
        <v>-255.61070850225678</v>
      </c>
      <c r="W469">
        <f t="shared" ca="1" si="47"/>
        <v>-1.7750743645990055</v>
      </c>
      <c r="X469" t="str">
        <f t="shared" ca="1" si="48"/>
        <v>×</v>
      </c>
      <c r="Y469" t="s">
        <v>1065</v>
      </c>
    </row>
    <row r="470" spans="1:25" x14ac:dyDescent="0.4">
      <c r="A470" s="1" t="s">
        <v>2151</v>
      </c>
      <c r="B470" s="1">
        <v>127</v>
      </c>
      <c r="C470">
        <v>641.95001000000002</v>
      </c>
      <c r="D470">
        <v>620.5</v>
      </c>
      <c r="E470">
        <v>10.062519999999999</v>
      </c>
      <c r="F470" t="s">
        <v>1504</v>
      </c>
      <c r="G470" s="10" t="s">
        <v>2081</v>
      </c>
      <c r="H470">
        <v>98</v>
      </c>
      <c r="I470" t="s">
        <v>1729</v>
      </c>
      <c r="J470">
        <f ca="1">VLOOKUP(G470,INDIRECT("球速変換!A$1:B$" &amp; Prams!$B$8),2,)</f>
        <v>133</v>
      </c>
      <c r="K470" t="str">
        <f ca="1">VLOOKUP(I470,INDIRECT("投手名変換!A$1:B$" &amp; Prams!$B$9),2,)</f>
        <v>DD003</v>
      </c>
      <c r="L470">
        <f t="shared" si="43"/>
        <v>29</v>
      </c>
      <c r="M470">
        <f ca="1">(B470-VLOOKUP(K470,INDIRECT("投手データ!B1:D"&amp;Prams!$B$1),3,FALSE)*2)</f>
        <v>33</v>
      </c>
      <c r="N470" t="str">
        <f ca="1">VLOOKUP(F470,INDIRECT("球種変換表!A$1:B$" &amp; Prams!$B$2),2,)</f>
        <v>全力ストレート</v>
      </c>
      <c r="O470">
        <f ca="1">VLOOKUP(N470,球種情報!A:B,2,FALSE)</f>
        <v>2</v>
      </c>
      <c r="P470">
        <f ca="1">VLOOKUP(K470,投手データ!B:AI,output!O470+6,FALSE)</f>
        <v>1</v>
      </c>
      <c r="R470">
        <f t="shared" ca="1" si="44"/>
        <v>7.5187969924812026E-3</v>
      </c>
      <c r="S470">
        <f t="shared" si="45"/>
        <v>0.46909722222222222</v>
      </c>
      <c r="T470">
        <f>Prams!B$5/(S470-Prams!B$6)</f>
        <v>151.23145813939269</v>
      </c>
      <c r="U470">
        <f t="shared" ca="1" si="46"/>
        <v>0.53576388888888893</v>
      </c>
      <c r="V470">
        <f ca="1">Prams!C$5/(U470-Prams!C$6)</f>
        <v>157.6458255122929</v>
      </c>
      <c r="W470">
        <f t="shared" ca="1" si="47"/>
        <v>1.1853069587390443</v>
      </c>
      <c r="X470" t="str">
        <f t="shared" ca="1" si="48"/>
        <v>×</v>
      </c>
    </row>
    <row r="471" spans="1:25" x14ac:dyDescent="0.4">
      <c r="A471" s="1" t="s">
        <v>2152</v>
      </c>
      <c r="B471" s="1">
        <v>126</v>
      </c>
      <c r="C471">
        <v>639</v>
      </c>
      <c r="D471">
        <v>603.5</v>
      </c>
      <c r="E471">
        <v>10.012589999999999</v>
      </c>
      <c r="F471" t="s">
        <v>1504</v>
      </c>
      <c r="G471" s="10" t="s">
        <v>2003</v>
      </c>
      <c r="H471">
        <v>98</v>
      </c>
      <c r="I471" t="s">
        <v>766</v>
      </c>
      <c r="J471">
        <f ca="1">VLOOKUP(G471,INDIRECT("球速変換!A$1:B$" &amp; Prams!$B$8),2,)</f>
        <v>136</v>
      </c>
      <c r="K471" t="str">
        <f ca="1">VLOOKUP(I471,INDIRECT("投手名変換!A$1:B$" &amp; Prams!$B$9),2,)</f>
        <v>DD009</v>
      </c>
      <c r="L471">
        <f t="shared" si="43"/>
        <v>28</v>
      </c>
      <c r="M471">
        <f ca="1">(B471-VLOOKUP(K471,INDIRECT("投手データ!B1:D"&amp;Prams!$B$1),3,FALSE)*2)</f>
        <v>32</v>
      </c>
      <c r="N471" t="str">
        <f ca="1">VLOOKUP(F471,INDIRECT("球種変換表!A$1:B$" &amp; Prams!$B$2),2,)</f>
        <v>全力ストレート</v>
      </c>
      <c r="O471">
        <f ca="1">VLOOKUP(N471,球種情報!A:B,2,FALSE)</f>
        <v>2</v>
      </c>
      <c r="P471">
        <f ca="1">VLOOKUP(K471,投手データ!B:AI,output!O471+6,FALSE)</f>
        <v>1</v>
      </c>
      <c r="R471">
        <f t="shared" ca="1" si="44"/>
        <v>7.3529411764705881E-3</v>
      </c>
      <c r="S471">
        <f t="shared" si="45"/>
        <v>0.46423611111111113</v>
      </c>
      <c r="T471">
        <f>Prams!B$5/(S471-Prams!B$6)</f>
        <v>153.05143140073031</v>
      </c>
      <c r="U471">
        <f t="shared" ca="1" si="46"/>
        <v>0.53090277777777783</v>
      </c>
      <c r="V471">
        <f ca="1">Prams!C$5/(U471-Prams!C$6)</f>
        <v>159.62446836741279</v>
      </c>
      <c r="W471">
        <f t="shared" ca="1" si="47"/>
        <v>1.1737093262309763</v>
      </c>
      <c r="X471" t="str">
        <f t="shared" ca="1" si="48"/>
        <v>×</v>
      </c>
    </row>
    <row r="472" spans="1:25" x14ac:dyDescent="0.4">
      <c r="A472" s="1" t="s">
        <v>2153</v>
      </c>
      <c r="B472" s="1">
        <v>127</v>
      </c>
      <c r="C472">
        <v>641</v>
      </c>
      <c r="D472">
        <v>619.5</v>
      </c>
      <c r="E472">
        <v>11.01146</v>
      </c>
      <c r="F472" t="s">
        <v>1504</v>
      </c>
      <c r="G472" s="10" t="s">
        <v>541</v>
      </c>
      <c r="H472">
        <v>98</v>
      </c>
      <c r="I472" t="s">
        <v>749</v>
      </c>
      <c r="J472">
        <v>133</v>
      </c>
      <c r="K472" t="str">
        <f ca="1">VLOOKUP(I472,INDIRECT("投手名変換!A$1:B$" &amp; Prams!$B$9),2,)</f>
        <v>DD009</v>
      </c>
      <c r="L472">
        <f t="shared" si="43"/>
        <v>29</v>
      </c>
      <c r="M472">
        <f ca="1">(B472-VLOOKUP(K472,INDIRECT("投手データ!B1:D"&amp;Prams!$B$1),3,FALSE)*2)</f>
        <v>33</v>
      </c>
      <c r="N472" t="str">
        <f ca="1">VLOOKUP(F472,INDIRECT("球種変換表!A$1:B$" &amp; Prams!$B$2),2,)</f>
        <v>全力ストレート</v>
      </c>
      <c r="O472">
        <f ca="1">VLOOKUP(N472,球種情報!A:B,2,FALSE)</f>
        <v>2</v>
      </c>
      <c r="P472">
        <f ca="1">VLOOKUP(K472,投手データ!B:AI,output!O472+6,FALSE)</f>
        <v>1</v>
      </c>
      <c r="R472">
        <f t="shared" si="44"/>
        <v>7.5187969924812026E-3</v>
      </c>
      <c r="S472">
        <f t="shared" si="45"/>
        <v>0.46979166666666666</v>
      </c>
      <c r="T472">
        <f>Prams!B$5/(S472-Prams!B$6)</f>
        <v>150.97498931602192</v>
      </c>
      <c r="U472">
        <f t="shared" ca="1" si="46"/>
        <v>0.53645833333333337</v>
      </c>
      <c r="V472">
        <f ca="1">Prams!C$5/(U472-Prams!C$6)</f>
        <v>157.36715949345606</v>
      </c>
      <c r="W472">
        <f t="shared" ca="1" si="47"/>
        <v>1.1832117255147072</v>
      </c>
      <c r="X472" t="str">
        <f t="shared" ca="1" si="48"/>
        <v>×</v>
      </c>
    </row>
    <row r="473" spans="1:25" x14ac:dyDescent="0.4">
      <c r="A473" s="1" t="s">
        <v>2154</v>
      </c>
      <c r="B473" s="1">
        <v>126</v>
      </c>
      <c r="C473">
        <v>639</v>
      </c>
      <c r="D473">
        <v>603.5</v>
      </c>
      <c r="E473">
        <v>10.012589999999999</v>
      </c>
      <c r="F473" t="s">
        <v>1504</v>
      </c>
      <c r="G473" s="10" t="s">
        <v>2003</v>
      </c>
      <c r="H473">
        <v>98</v>
      </c>
      <c r="I473" t="s">
        <v>746</v>
      </c>
      <c r="J473">
        <f ca="1">VLOOKUP(G473,INDIRECT("球速変換!A$1:B$" &amp; Prams!$B$8),2,)</f>
        <v>136</v>
      </c>
      <c r="K473" t="str">
        <f ca="1">VLOOKUP(I473,INDIRECT("投手名変換!A$1:B$" &amp; Prams!$B$9),2,)</f>
        <v>DD009</v>
      </c>
      <c r="L473">
        <f t="shared" si="43"/>
        <v>28</v>
      </c>
      <c r="M473">
        <f ca="1">(B473-VLOOKUP(K473,INDIRECT("投手データ!B1:D"&amp;Prams!$B$1),3,FALSE)*2)</f>
        <v>32</v>
      </c>
      <c r="N473" t="str">
        <f ca="1">VLOOKUP(F473,INDIRECT("球種変換表!A$1:B$" &amp; Prams!$B$2),2,)</f>
        <v>全力ストレート</v>
      </c>
      <c r="O473">
        <f ca="1">VLOOKUP(N473,球種情報!A:B,2,FALSE)</f>
        <v>2</v>
      </c>
      <c r="P473">
        <f ca="1">VLOOKUP(K473,投手データ!B:AI,output!O473+6,FALSE)</f>
        <v>1</v>
      </c>
      <c r="R473">
        <f t="shared" ca="1" si="44"/>
        <v>7.3529411764705881E-3</v>
      </c>
      <c r="S473">
        <f t="shared" si="45"/>
        <v>0.46423611111111113</v>
      </c>
      <c r="T473">
        <f>Prams!B$5/(S473-Prams!B$6)</f>
        <v>153.05143140073031</v>
      </c>
      <c r="U473">
        <f t="shared" ca="1" si="46"/>
        <v>0.53090277777777783</v>
      </c>
      <c r="V473">
        <f ca="1">Prams!C$5/(U473-Prams!C$6)</f>
        <v>159.62446836741279</v>
      </c>
      <c r="W473">
        <f t="shared" ca="1" si="47"/>
        <v>1.1737093262309763</v>
      </c>
      <c r="X473" t="str">
        <f t="shared" ca="1" si="48"/>
        <v>×</v>
      </c>
    </row>
    <row r="474" spans="1:25" x14ac:dyDescent="0.4">
      <c r="A474" s="1" t="s">
        <v>2156</v>
      </c>
      <c r="B474" s="1">
        <v>127</v>
      </c>
      <c r="C474">
        <v>642.45239000000004</v>
      </c>
      <c r="D474">
        <v>622.5</v>
      </c>
      <c r="E474">
        <v>10.55955</v>
      </c>
      <c r="F474" t="s">
        <v>1908</v>
      </c>
      <c r="G474" s="10" t="s">
        <v>651</v>
      </c>
      <c r="H474">
        <v>98</v>
      </c>
      <c r="I474" t="s">
        <v>2155</v>
      </c>
      <c r="J474">
        <f ca="1">VLOOKUP(G474,INDIRECT("球速変換!A$1:B$" &amp; Prams!$B$8),2,)</f>
        <v>134</v>
      </c>
      <c r="K474" t="e">
        <f ca="1">VLOOKUP(I474,INDIRECT("投手名変換!A$1:B$" &amp; Prams!$B$9),2,)</f>
        <v>#N/A</v>
      </c>
      <c r="L474">
        <f t="shared" si="43"/>
        <v>29</v>
      </c>
      <c r="M474" t="e">
        <f ca="1">(B474-VLOOKUP(K474,INDIRECT("投手データ!B1:D"&amp;Prams!$B$1),3,FALSE)*2)</f>
        <v>#N/A</v>
      </c>
      <c r="N474" t="str">
        <f ca="1">VLOOKUP(F474,INDIRECT("球種変換表!A$1:B$" &amp; Prams!$B$2),2,)</f>
        <v>全力ストレート</v>
      </c>
      <c r="O474">
        <f ca="1">VLOOKUP(N474,球種情報!A:B,2,FALSE)</f>
        <v>2</v>
      </c>
      <c r="P474" t="e">
        <f ca="1">VLOOKUP(K474,投手データ!B:AI,output!O474+6,FALSE)</f>
        <v>#N/A</v>
      </c>
      <c r="R474">
        <f t="shared" ca="1" si="44"/>
        <v>7.462686567164179E-3</v>
      </c>
      <c r="S474">
        <f t="shared" si="45"/>
        <v>0.46770833333333334</v>
      </c>
      <c r="T474">
        <f>Prams!B$5/(S474-Prams!B$6)</f>
        <v>151.74701875677556</v>
      </c>
      <c r="U474" t="e">
        <f t="shared" ca="1" si="46"/>
        <v>#N/A</v>
      </c>
      <c r="V474" t="e">
        <f ca="1">Prams!C$5/(U474-Prams!C$6)</f>
        <v>#N/A</v>
      </c>
      <c r="W474" t="e">
        <f t="shared" ca="1" si="47"/>
        <v>#N/A</v>
      </c>
      <c r="X474" t="e">
        <f t="shared" ca="1" si="48"/>
        <v>#N/A</v>
      </c>
    </row>
    <row r="475" spans="1:25" x14ac:dyDescent="0.4">
      <c r="A475" s="1" t="s">
        <v>2157</v>
      </c>
      <c r="B475" s="1">
        <v>126</v>
      </c>
      <c r="C475">
        <v>639</v>
      </c>
      <c r="D475">
        <v>603.5</v>
      </c>
      <c r="E475">
        <v>10.012589999999999</v>
      </c>
      <c r="F475" t="s">
        <v>390</v>
      </c>
      <c r="G475" s="10" t="s">
        <v>408</v>
      </c>
      <c r="H475">
        <v>98</v>
      </c>
      <c r="I475" t="s">
        <v>739</v>
      </c>
      <c r="J475">
        <v>135</v>
      </c>
      <c r="K475" t="str">
        <f ca="1">VLOOKUP(I475,INDIRECT("投手名変換!A$1:B$" &amp; Prams!$B$9),2,)</f>
        <v>DD009</v>
      </c>
      <c r="L475">
        <f t="shared" si="43"/>
        <v>28</v>
      </c>
      <c r="M475">
        <f ca="1">(B475-VLOOKUP(K475,INDIRECT("投手データ!B1:D"&amp;Prams!$B$1),3,FALSE)*2)</f>
        <v>32</v>
      </c>
      <c r="N475" t="str">
        <f ca="1">VLOOKUP(F475,INDIRECT("球種変換表!A$1:B$" &amp; Prams!$B$2),2,)</f>
        <v>全力ストレート</v>
      </c>
      <c r="O475">
        <f ca="1">VLOOKUP(N475,球種情報!A:B,2,FALSE)</f>
        <v>2</v>
      </c>
      <c r="P475">
        <f ca="1">VLOOKUP(K475,投手データ!B:AI,output!O475+6,FALSE)</f>
        <v>1</v>
      </c>
      <c r="R475">
        <f t="shared" si="44"/>
        <v>7.4074074074074077E-3</v>
      </c>
      <c r="S475">
        <f t="shared" si="45"/>
        <v>0.46423611111111113</v>
      </c>
      <c r="T475">
        <f>Prams!B$5/(S475-Prams!B$6)</f>
        <v>153.05143140073031</v>
      </c>
      <c r="U475">
        <f t="shared" ca="1" si="46"/>
        <v>0.53090277777777783</v>
      </c>
      <c r="V475">
        <f ca="1">Prams!C$5/(U475-Prams!C$6)</f>
        <v>159.62446836741279</v>
      </c>
      <c r="W475">
        <f t="shared" ca="1" si="47"/>
        <v>1.1824034693882428</v>
      </c>
      <c r="X475" t="str">
        <f t="shared" ca="1" si="48"/>
        <v>×</v>
      </c>
    </row>
    <row r="476" spans="1:25" x14ac:dyDescent="0.4">
      <c r="A476" s="1" t="s">
        <v>2158</v>
      </c>
      <c r="B476" s="1">
        <v>127</v>
      </c>
      <c r="C476">
        <v>641.5</v>
      </c>
      <c r="D476">
        <v>616.5</v>
      </c>
      <c r="E476">
        <v>10.512</v>
      </c>
      <c r="F476" t="s">
        <v>1504</v>
      </c>
      <c r="G476" s="10" t="s">
        <v>690</v>
      </c>
      <c r="H476">
        <v>98</v>
      </c>
      <c r="I476" t="s">
        <v>744</v>
      </c>
      <c r="J476">
        <f ca="1">VLOOKUP(G476,INDIRECT("球速変換!A$1:B$" &amp; Prams!$B$8),2,)</f>
        <v>132</v>
      </c>
      <c r="K476" t="str">
        <f ca="1">VLOOKUP(I476,INDIRECT("投手名変換!A$1:B$" &amp; Prams!$B$9),2,)</f>
        <v>DD009</v>
      </c>
      <c r="L476">
        <f t="shared" si="43"/>
        <v>29</v>
      </c>
      <c r="M476">
        <f ca="1">(B476-VLOOKUP(K476,INDIRECT("投手データ!B1:D"&amp;Prams!$B$1),3,FALSE)*2)</f>
        <v>33</v>
      </c>
      <c r="N476" t="str">
        <f ca="1">VLOOKUP(F476,INDIRECT("球種変換表!A$1:B$" &amp; Prams!$B$2),2,)</f>
        <v>全力ストレート</v>
      </c>
      <c r="O476">
        <f ca="1">VLOOKUP(N476,球種情報!A:B,2,FALSE)</f>
        <v>2</v>
      </c>
      <c r="P476">
        <f ca="1">VLOOKUP(K476,投手データ!B:AI,output!O476+6,FALSE)</f>
        <v>1</v>
      </c>
      <c r="R476">
        <f t="shared" ca="1" si="44"/>
        <v>7.575757575757576E-3</v>
      </c>
      <c r="S476">
        <f t="shared" si="45"/>
        <v>0.47187499999999999</v>
      </c>
      <c r="T476">
        <f>Prams!B$5/(S476-Prams!B$6)</f>
        <v>150.21077567879487</v>
      </c>
      <c r="U476">
        <f t="shared" ca="1" si="46"/>
        <v>0.5385416666666667</v>
      </c>
      <c r="V476">
        <f ca="1">Prams!C$5/(U476-Prams!C$6)</f>
        <v>156.53704133521828</v>
      </c>
      <c r="W476">
        <f t="shared" ca="1" si="47"/>
        <v>1.1858866767819567</v>
      </c>
      <c r="X476" t="str">
        <f t="shared" ca="1" si="48"/>
        <v>×</v>
      </c>
    </row>
    <row r="477" spans="1:25" x14ac:dyDescent="0.4">
      <c r="A477" s="1" t="s">
        <v>2159</v>
      </c>
      <c r="B477" s="1">
        <v>126</v>
      </c>
      <c r="C477">
        <v>639.5</v>
      </c>
      <c r="D477">
        <v>603.5</v>
      </c>
      <c r="E477">
        <v>10.512</v>
      </c>
      <c r="F477" t="s">
        <v>1504</v>
      </c>
      <c r="G477" s="10" t="s">
        <v>2003</v>
      </c>
      <c r="H477">
        <v>98</v>
      </c>
      <c r="I477" t="s">
        <v>749</v>
      </c>
      <c r="J477">
        <f ca="1">VLOOKUP(G477,INDIRECT("球速変換!A$1:B$" &amp; Prams!$B$8),2,)</f>
        <v>136</v>
      </c>
      <c r="K477" t="str">
        <f ca="1">VLOOKUP(I477,INDIRECT("投手名変換!A$1:B$" &amp; Prams!$B$9),2,)</f>
        <v>DD009</v>
      </c>
      <c r="L477">
        <f t="shared" si="43"/>
        <v>28</v>
      </c>
      <c r="M477">
        <f ca="1">(B477-VLOOKUP(K477,INDIRECT("投手データ!B1:D"&amp;Prams!$B$1),3,FALSE)*2)</f>
        <v>32</v>
      </c>
      <c r="N477" t="str">
        <f ca="1">VLOOKUP(F477,INDIRECT("球種変換表!A$1:B$" &amp; Prams!$B$2),2,)</f>
        <v>全力ストレート</v>
      </c>
      <c r="O477">
        <f ca="1">VLOOKUP(N477,球種情報!A:B,2,FALSE)</f>
        <v>2</v>
      </c>
      <c r="P477">
        <f ca="1">VLOOKUP(K477,投手データ!B:AI,output!O477+6,FALSE)</f>
        <v>1</v>
      </c>
      <c r="R477">
        <f t="shared" ca="1" si="44"/>
        <v>7.3529411764705881E-3</v>
      </c>
      <c r="S477">
        <f t="shared" si="45"/>
        <v>0.46423611111111113</v>
      </c>
      <c r="T477">
        <f>Prams!B$5/(S477-Prams!B$6)</f>
        <v>153.05143140073031</v>
      </c>
      <c r="U477">
        <f t="shared" ca="1" si="46"/>
        <v>0.53090277777777783</v>
      </c>
      <c r="V477">
        <f ca="1">Prams!C$5/(U477-Prams!C$6)</f>
        <v>159.62446836741279</v>
      </c>
      <c r="W477">
        <f t="shared" ca="1" si="47"/>
        <v>1.1737093262309763</v>
      </c>
      <c r="X477" t="str">
        <f t="shared" ca="1" si="48"/>
        <v>×</v>
      </c>
    </row>
    <row r="478" spans="1:25" x14ac:dyDescent="0.4">
      <c r="A478" s="1" t="s">
        <v>2161</v>
      </c>
      <c r="B478" s="1">
        <v>127</v>
      </c>
      <c r="C478">
        <v>642</v>
      </c>
      <c r="D478">
        <v>624</v>
      </c>
      <c r="E478">
        <v>10.04998</v>
      </c>
      <c r="F478" t="s">
        <v>1504</v>
      </c>
      <c r="G478" s="10" t="s">
        <v>651</v>
      </c>
      <c r="H478">
        <v>98</v>
      </c>
      <c r="I478" t="s">
        <v>2160</v>
      </c>
      <c r="J478">
        <f ca="1">VLOOKUP(G478,INDIRECT("球速変換!A$1:B$" &amp; Prams!$B$8),2,)</f>
        <v>134</v>
      </c>
      <c r="K478" t="e">
        <f ca="1">VLOOKUP(I478,INDIRECT("投手名変換!A$1:B$" &amp; Prams!$B$9),2,)</f>
        <v>#N/A</v>
      </c>
      <c r="L478">
        <f t="shared" si="43"/>
        <v>29</v>
      </c>
      <c r="M478" t="e">
        <f ca="1">(B478-VLOOKUP(K478,INDIRECT("投手データ!B1:D"&amp;Prams!$B$1),3,FALSE)*2)</f>
        <v>#N/A</v>
      </c>
      <c r="N478" t="str">
        <f ca="1">VLOOKUP(F478,INDIRECT("球種変換表!A$1:B$" &amp; Prams!$B$2),2,)</f>
        <v>全力ストレート</v>
      </c>
      <c r="O478">
        <f ca="1">VLOOKUP(N478,球種情報!A:B,2,FALSE)</f>
        <v>2</v>
      </c>
      <c r="P478" t="e">
        <f ca="1">VLOOKUP(K478,投手データ!B:AI,output!O478+6,FALSE)</f>
        <v>#N/A</v>
      </c>
      <c r="R478">
        <f t="shared" ca="1" si="44"/>
        <v>7.462686567164179E-3</v>
      </c>
      <c r="S478">
        <f t="shared" si="45"/>
        <v>0.46666666666666667</v>
      </c>
      <c r="T478">
        <f>Prams!B$5/(S478-Prams!B$6)</f>
        <v>152.13600196866543</v>
      </c>
      <c r="U478" t="e">
        <f t="shared" ca="1" si="46"/>
        <v>#N/A</v>
      </c>
      <c r="V478" t="e">
        <f ca="1">Prams!C$5/(U478-Prams!C$6)</f>
        <v>#N/A</v>
      </c>
      <c r="W478" t="e">
        <f t="shared" ca="1" si="47"/>
        <v>#N/A</v>
      </c>
      <c r="X478" t="e">
        <f t="shared" ca="1" si="48"/>
        <v>#N/A</v>
      </c>
    </row>
    <row r="479" spans="1:25" x14ac:dyDescent="0.4">
      <c r="A479" s="1" t="s">
        <v>2162</v>
      </c>
      <c r="B479" s="1">
        <v>135</v>
      </c>
      <c r="C479">
        <v>641.97497999999996</v>
      </c>
      <c r="D479">
        <v>607</v>
      </c>
      <c r="E479">
        <v>10.025119999999999</v>
      </c>
      <c r="F479" t="s">
        <v>15</v>
      </c>
      <c r="G479" s="10" t="s">
        <v>812</v>
      </c>
      <c r="H479">
        <v>101</v>
      </c>
      <c r="I479">
        <v>0</v>
      </c>
      <c r="J479">
        <f ca="1">VLOOKUP(G479,INDIRECT("球速変換!A$1:B$" &amp; Prams!$B$8),2,)</f>
        <v>126</v>
      </c>
      <c r="K479" t="str">
        <f ca="1">VLOOKUP(I479,INDIRECT("投手名変換!A$1:B$" &amp; Prams!$B$9),2,)</f>
        <v>DD022</v>
      </c>
      <c r="L479">
        <f t="shared" si="43"/>
        <v>34</v>
      </c>
      <c r="M479">
        <f ca="1">(B479-VLOOKUP(K479,INDIRECT("投手データ!B1:D"&amp;Prams!$B$1),3,FALSE)*2)</f>
        <v>41</v>
      </c>
      <c r="N479" t="str">
        <f ca="1">VLOOKUP(F479,INDIRECT("球種変換表!A$1:B$" &amp; Prams!$B$2),2,)</f>
        <v>カットボール</v>
      </c>
      <c r="O479">
        <f ca="1">VLOOKUP(N479,球種情報!A:B,2,FALSE)</f>
        <v>8</v>
      </c>
      <c r="P479">
        <f ca="1">VLOOKUP(K479,投手データ!B:AI,output!O479+6,FALSE)</f>
        <v>0</v>
      </c>
      <c r="R479">
        <f t="shared" ca="1" si="44"/>
        <v>7.9365079365079361E-3</v>
      </c>
      <c r="S479">
        <f t="shared" si="45"/>
        <v>0.56180555555555556</v>
      </c>
      <c r="T479">
        <f>Prams!B$5/(S479-Prams!B$6)</f>
        <v>123.27480586234782</v>
      </c>
      <c r="U479">
        <f t="shared" ca="1" si="46"/>
        <v>0.67847222222222225</v>
      </c>
      <c r="V479">
        <f ca="1">Prams!C$5/(U479-Prams!C$6)</f>
        <v>115.58461522482006</v>
      </c>
      <c r="W479">
        <f t="shared" ca="1" si="47"/>
        <v>0.91733821607000043</v>
      </c>
      <c r="X479" t="str">
        <f t="shared" ca="1" si="48"/>
        <v>×</v>
      </c>
    </row>
    <row r="480" spans="1:25" x14ac:dyDescent="0.4">
      <c r="A480" s="1" t="s">
        <v>2163</v>
      </c>
      <c r="B480" s="1">
        <v>135</v>
      </c>
      <c r="C480">
        <v>650.42858999999999</v>
      </c>
      <c r="D480">
        <v>614</v>
      </c>
      <c r="E480">
        <v>10.6187</v>
      </c>
      <c r="F480" t="s">
        <v>15</v>
      </c>
      <c r="G480" s="10" t="s">
        <v>410</v>
      </c>
      <c r="H480">
        <v>101</v>
      </c>
      <c r="I480" t="s">
        <v>751</v>
      </c>
      <c r="J480">
        <f ca="1">VLOOKUP(G480,INDIRECT("球速変換!A$1:B$" &amp; Prams!$B$8),2,)</f>
        <v>127</v>
      </c>
      <c r="K480" t="str">
        <f ca="1">VLOOKUP(I480,INDIRECT("投手名変換!A$1:B$" &amp; Prams!$B$9),2,)</f>
        <v>DD009</v>
      </c>
      <c r="L480">
        <f t="shared" si="43"/>
        <v>34</v>
      </c>
      <c r="M480">
        <f ca="1">(B480-VLOOKUP(K480,INDIRECT("投手データ!B1:D"&amp;Prams!$B$1),3,FALSE)*2)</f>
        <v>41</v>
      </c>
      <c r="N480" t="str">
        <f ca="1">VLOOKUP(F480,INDIRECT("球種変換表!A$1:B$" &amp; Prams!$B$2),2,)</f>
        <v>カットボール</v>
      </c>
      <c r="O480">
        <f ca="1">VLOOKUP(N480,球種情報!A:B,2,FALSE)</f>
        <v>8</v>
      </c>
      <c r="P480">
        <f ca="1">VLOOKUP(K480,投手データ!B:AI,output!O480+6,FALSE)</f>
        <v>4</v>
      </c>
      <c r="R480">
        <f t="shared" ca="1" si="44"/>
        <v>7.874015748031496E-3</v>
      </c>
      <c r="S480">
        <f t="shared" si="45"/>
        <v>0.55694444444444435</v>
      </c>
      <c r="T480">
        <f>Prams!B$5/(S480-Prams!B$6)</f>
        <v>124.4814085641416</v>
      </c>
      <c r="U480">
        <f t="shared" ca="1" si="46"/>
        <v>0.67361111111111105</v>
      </c>
      <c r="V480">
        <f ca="1">Prams!C$5/(U480-Prams!C$6)</f>
        <v>116.64472442925728</v>
      </c>
      <c r="W480">
        <f t="shared" ca="1" si="47"/>
        <v>0.91846239708076594</v>
      </c>
      <c r="X480" t="str">
        <f t="shared" ca="1" si="48"/>
        <v>×</v>
      </c>
    </row>
    <row r="481" spans="1:24" x14ac:dyDescent="0.4">
      <c r="A481" s="1" t="s">
        <v>2164</v>
      </c>
      <c r="B481" s="1">
        <v>135</v>
      </c>
      <c r="C481">
        <v>642.47619999999995</v>
      </c>
      <c r="D481">
        <v>613</v>
      </c>
      <c r="E481">
        <v>10.523899999999999</v>
      </c>
      <c r="F481" t="s">
        <v>15</v>
      </c>
      <c r="G481" s="10" t="s">
        <v>410</v>
      </c>
      <c r="H481">
        <v>101</v>
      </c>
      <c r="I481" t="s">
        <v>749</v>
      </c>
      <c r="J481">
        <f ca="1">VLOOKUP(G481,INDIRECT("球速変換!A$1:B$" &amp; Prams!$B$8),2,)</f>
        <v>127</v>
      </c>
      <c r="K481" t="str">
        <f ca="1">VLOOKUP(I481,INDIRECT("投手名変換!A$1:B$" &amp; Prams!$B$9),2,)</f>
        <v>DD009</v>
      </c>
      <c r="L481">
        <f t="shared" si="43"/>
        <v>34</v>
      </c>
      <c r="M481">
        <f ca="1">(B481-VLOOKUP(K481,INDIRECT("投手データ!B1:D"&amp;Prams!$B$1),3,FALSE)*2)</f>
        <v>41</v>
      </c>
      <c r="N481" t="str">
        <f ca="1">VLOOKUP(F481,INDIRECT("球種変換表!A$1:B$" &amp; Prams!$B$2),2,)</f>
        <v>カットボール</v>
      </c>
      <c r="O481">
        <f ca="1">VLOOKUP(N481,球種情報!A:B,2,FALSE)</f>
        <v>8</v>
      </c>
      <c r="P481">
        <f ca="1">VLOOKUP(K481,投手データ!B:AI,output!O481+6,FALSE)</f>
        <v>4</v>
      </c>
      <c r="R481">
        <f t="shared" ca="1" si="44"/>
        <v>7.874015748031496E-3</v>
      </c>
      <c r="S481">
        <f t="shared" si="45"/>
        <v>0.55763888888888891</v>
      </c>
      <c r="T481">
        <f>Prams!B$5/(S481-Prams!B$6)</f>
        <v>124.30759263189643</v>
      </c>
      <c r="U481">
        <f t="shared" ca="1" si="46"/>
        <v>0.6743055555555556</v>
      </c>
      <c r="V481">
        <f ca="1">Prams!C$5/(U481-Prams!C$6)</f>
        <v>116.49209124121977</v>
      </c>
      <c r="W481">
        <f t="shared" ca="1" si="47"/>
        <v>0.91726056095448638</v>
      </c>
      <c r="X481" t="str">
        <f t="shared" ca="1" si="48"/>
        <v>×</v>
      </c>
    </row>
    <row r="482" spans="1:24" x14ac:dyDescent="0.4">
      <c r="A482" s="1" t="s">
        <v>2166</v>
      </c>
      <c r="B482" s="1">
        <v>135</v>
      </c>
      <c r="C482">
        <v>650.5</v>
      </c>
      <c r="D482">
        <v>617.5</v>
      </c>
      <c r="E482">
        <v>10.6067</v>
      </c>
      <c r="F482" t="s">
        <v>15</v>
      </c>
      <c r="G482" s="10" t="s">
        <v>443</v>
      </c>
      <c r="H482">
        <v>101</v>
      </c>
      <c r="I482" t="s">
        <v>2165</v>
      </c>
      <c r="J482">
        <f ca="1">VLOOKUP(G482,INDIRECT("球速変換!A$1:B$" &amp; Prams!$B$8),2,)</f>
        <v>128</v>
      </c>
      <c r="K482" t="e">
        <f ca="1">VLOOKUP(I482,INDIRECT("投手名変換!A$1:B$" &amp; Prams!$B$9),2,)</f>
        <v>#N/A</v>
      </c>
      <c r="L482">
        <f t="shared" si="43"/>
        <v>34</v>
      </c>
      <c r="M482" t="e">
        <f ca="1">(B482-VLOOKUP(K482,INDIRECT("投手データ!B1:D"&amp;Prams!$B$1),3,FALSE)*2)</f>
        <v>#N/A</v>
      </c>
      <c r="N482" t="str">
        <f ca="1">VLOOKUP(F482,INDIRECT("球種変換表!A$1:B$" &amp; Prams!$B$2),2,)</f>
        <v>カットボール</v>
      </c>
      <c r="O482">
        <f ca="1">VLOOKUP(N482,球種情報!A:B,2,FALSE)</f>
        <v>8</v>
      </c>
      <c r="P482" t="e">
        <f ca="1">VLOOKUP(K482,投手データ!B:AI,output!O482+6,FALSE)</f>
        <v>#N/A</v>
      </c>
      <c r="R482">
        <f t="shared" ca="1" si="44"/>
        <v>7.8125E-3</v>
      </c>
      <c r="S482">
        <f t="shared" si="45"/>
        <v>0.55451388888888897</v>
      </c>
      <c r="T482">
        <f>Prams!B$5/(S482-Prams!B$6)</f>
        <v>125.09361106583405</v>
      </c>
      <c r="U482" t="e">
        <f t="shared" ca="1" si="46"/>
        <v>#N/A</v>
      </c>
      <c r="V482" t="e">
        <f ca="1">Prams!C$5/(U482-Prams!C$6)</f>
        <v>#N/A</v>
      </c>
      <c r="W482" t="e">
        <f t="shared" ca="1" si="47"/>
        <v>#N/A</v>
      </c>
      <c r="X482" t="e">
        <f t="shared" ca="1" si="48"/>
        <v>#N/A</v>
      </c>
    </row>
    <row r="483" spans="1:24" x14ac:dyDescent="0.4">
      <c r="A483" s="1" t="s">
        <v>2168</v>
      </c>
      <c r="B483" s="1">
        <v>135</v>
      </c>
      <c r="C483">
        <v>647.5</v>
      </c>
      <c r="D483">
        <v>616.5</v>
      </c>
      <c r="E483">
        <v>10.512</v>
      </c>
      <c r="F483" t="s">
        <v>15</v>
      </c>
      <c r="G483" s="10" t="s">
        <v>2015</v>
      </c>
      <c r="H483">
        <v>101</v>
      </c>
      <c r="I483" t="s">
        <v>2167</v>
      </c>
      <c r="J483">
        <f ca="1">VLOOKUP(G483,INDIRECT("球速変換!A$1:B$" &amp; Prams!$B$8),2,)</f>
        <v>128</v>
      </c>
      <c r="K483" t="e">
        <f ca="1">VLOOKUP(I483,INDIRECT("投手名変換!A$1:B$" &amp; Prams!$B$9),2,)</f>
        <v>#N/A</v>
      </c>
      <c r="L483">
        <f t="shared" si="43"/>
        <v>34</v>
      </c>
      <c r="M483" t="e">
        <f ca="1">(B483-VLOOKUP(K483,INDIRECT("投手データ!B1:D"&amp;Prams!$B$1),3,FALSE)*2)</f>
        <v>#N/A</v>
      </c>
      <c r="N483" t="str">
        <f ca="1">VLOOKUP(F483,INDIRECT("球種変換表!A$1:B$" &amp; Prams!$B$2),2,)</f>
        <v>カットボール</v>
      </c>
      <c r="O483">
        <f ca="1">VLOOKUP(N483,球種情報!A:B,2,FALSE)</f>
        <v>8</v>
      </c>
      <c r="P483" t="e">
        <f ca="1">VLOOKUP(K483,投手データ!B:AI,output!O483+6,FALSE)</f>
        <v>#N/A</v>
      </c>
      <c r="R483">
        <f t="shared" ca="1" si="44"/>
        <v>7.8125E-3</v>
      </c>
      <c r="S483">
        <f t="shared" si="45"/>
        <v>0.5552083333333333</v>
      </c>
      <c r="T483">
        <f>Prams!B$5/(S483-Prams!B$6)</f>
        <v>124.91808247318528</v>
      </c>
      <c r="U483" t="e">
        <f t="shared" ca="1" si="46"/>
        <v>#N/A</v>
      </c>
      <c r="V483" t="e">
        <f ca="1">Prams!C$5/(U483-Prams!C$6)</f>
        <v>#N/A</v>
      </c>
      <c r="W483" t="e">
        <f t="shared" ca="1" si="47"/>
        <v>#N/A</v>
      </c>
      <c r="X483" t="e">
        <f t="shared" ca="1" si="48"/>
        <v>#N/A</v>
      </c>
    </row>
    <row r="484" spans="1:24" x14ac:dyDescent="0.4">
      <c r="A484" s="1" t="s">
        <v>2169</v>
      </c>
      <c r="B484" s="1">
        <v>135</v>
      </c>
      <c r="C484">
        <v>654.5</v>
      </c>
      <c r="D484">
        <v>609</v>
      </c>
      <c r="E484">
        <v>10.547610000000001</v>
      </c>
      <c r="F484" t="s">
        <v>15</v>
      </c>
      <c r="G484" s="10" t="s">
        <v>409</v>
      </c>
      <c r="H484">
        <v>101</v>
      </c>
      <c r="I484" t="s">
        <v>2071</v>
      </c>
      <c r="J484">
        <f ca="1">VLOOKUP(G484,INDIRECT("球速変換!A$1:B$" &amp; Prams!$B$8),2,)</f>
        <v>126</v>
      </c>
      <c r="K484" t="e">
        <f ca="1">VLOOKUP(I484,INDIRECT("投手名変換!A$1:B$" &amp; Prams!$B$9),2,)</f>
        <v>#N/A</v>
      </c>
      <c r="L484">
        <f t="shared" si="43"/>
        <v>34</v>
      </c>
      <c r="M484" t="e">
        <f ca="1">(B484-VLOOKUP(K484,INDIRECT("投手データ!B1:D"&amp;Prams!$B$1),3,FALSE)*2)</f>
        <v>#N/A</v>
      </c>
      <c r="N484" t="str">
        <f ca="1">VLOOKUP(F484,INDIRECT("球種変換表!A$1:B$" &amp; Prams!$B$2),2,)</f>
        <v>カットボール</v>
      </c>
      <c r="O484">
        <f ca="1">VLOOKUP(N484,球種情報!A:B,2,FALSE)</f>
        <v>8</v>
      </c>
      <c r="P484" t="e">
        <f ca="1">VLOOKUP(K484,投手データ!B:AI,output!O484+6,FALSE)</f>
        <v>#N/A</v>
      </c>
      <c r="R484">
        <f t="shared" ca="1" si="44"/>
        <v>7.9365079365079361E-3</v>
      </c>
      <c r="S484">
        <f t="shared" si="45"/>
        <v>0.56041666666666667</v>
      </c>
      <c r="T484">
        <f>Prams!B$5/(S484-Prams!B$6)</f>
        <v>123.61715599693406</v>
      </c>
      <c r="U484" t="e">
        <f t="shared" ca="1" si="46"/>
        <v>#N/A</v>
      </c>
      <c r="V484" t="e">
        <f ca="1">Prams!C$5/(U484-Prams!C$6)</f>
        <v>#N/A</v>
      </c>
      <c r="W484" t="e">
        <f t="shared" ca="1" si="47"/>
        <v>#N/A</v>
      </c>
      <c r="X484" t="e">
        <f t="shared" ca="1" si="48"/>
        <v>#N/A</v>
      </c>
    </row>
    <row r="485" spans="1:24" x14ac:dyDescent="0.4">
      <c r="A485" s="1" t="s">
        <v>2170</v>
      </c>
      <c r="B485" s="1">
        <v>135</v>
      </c>
      <c r="C485">
        <v>646.5</v>
      </c>
      <c r="D485">
        <v>617.5</v>
      </c>
      <c r="E485">
        <v>10.512</v>
      </c>
      <c r="F485" t="s">
        <v>15</v>
      </c>
      <c r="G485" s="10" t="s">
        <v>412</v>
      </c>
      <c r="H485">
        <v>101</v>
      </c>
      <c r="I485" t="s">
        <v>756</v>
      </c>
      <c r="J485">
        <f ca="1">VLOOKUP(G485,INDIRECT("球速変換!A$1:B$" &amp; Prams!$B$8),2,)</f>
        <v>128</v>
      </c>
      <c r="K485" t="str">
        <f ca="1">VLOOKUP(I485,INDIRECT("投手名変換!A$1:B$" &amp; Prams!$B$9),2,)</f>
        <v>DD009</v>
      </c>
      <c r="L485">
        <f t="shared" si="43"/>
        <v>34</v>
      </c>
      <c r="M485">
        <f ca="1">(B485-VLOOKUP(K485,INDIRECT("投手データ!B1:D"&amp;Prams!$B$1),3,FALSE)*2)</f>
        <v>41</v>
      </c>
      <c r="N485" t="str">
        <f ca="1">VLOOKUP(F485,INDIRECT("球種変換表!A$1:B$" &amp; Prams!$B$2),2,)</f>
        <v>カットボール</v>
      </c>
      <c r="O485">
        <f ca="1">VLOOKUP(N485,球種情報!A:B,2,FALSE)</f>
        <v>8</v>
      </c>
      <c r="P485">
        <f ca="1">VLOOKUP(K485,投手データ!B:AI,output!O485+6,FALSE)</f>
        <v>4</v>
      </c>
      <c r="R485">
        <f t="shared" ca="1" si="44"/>
        <v>7.8125E-3</v>
      </c>
      <c r="S485">
        <f t="shared" si="45"/>
        <v>0.55451388888888897</v>
      </c>
      <c r="T485">
        <f>Prams!B$5/(S485-Prams!B$6)</f>
        <v>125.09361106583405</v>
      </c>
      <c r="U485">
        <f t="shared" ca="1" si="46"/>
        <v>0.67118055555555556</v>
      </c>
      <c r="V485">
        <f ca="1">Prams!C$5/(U485-Prams!C$6)</f>
        <v>117.18210489182802</v>
      </c>
      <c r="W485">
        <f t="shared" ca="1" si="47"/>
        <v>0.91548519446740639</v>
      </c>
      <c r="X485" t="str">
        <f t="shared" ca="1" si="48"/>
        <v>×</v>
      </c>
    </row>
    <row r="486" spans="1:24" x14ac:dyDescent="0.4">
      <c r="A486" s="1" t="s">
        <v>2171</v>
      </c>
      <c r="B486" s="1">
        <v>135</v>
      </c>
      <c r="C486">
        <v>652</v>
      </c>
      <c r="D486">
        <v>609</v>
      </c>
      <c r="E486">
        <v>11.04546</v>
      </c>
      <c r="F486" t="s">
        <v>15</v>
      </c>
      <c r="G486" s="10" t="s">
        <v>409</v>
      </c>
      <c r="H486">
        <v>101</v>
      </c>
      <c r="I486" t="s">
        <v>742</v>
      </c>
      <c r="J486">
        <f ca="1">VLOOKUP(G486,INDIRECT("球速変換!A$1:B$" &amp; Prams!$B$8),2,)</f>
        <v>126</v>
      </c>
      <c r="K486" t="str">
        <f ca="1">VLOOKUP(I486,INDIRECT("投手名変換!A$1:B$" &amp; Prams!$B$9),2,)</f>
        <v>DD009</v>
      </c>
      <c r="L486">
        <f t="shared" si="43"/>
        <v>34</v>
      </c>
      <c r="M486">
        <f ca="1">(B486-VLOOKUP(K486,INDIRECT("投手データ!B1:D"&amp;Prams!$B$1),3,FALSE)*2)</f>
        <v>41</v>
      </c>
      <c r="N486" t="str">
        <f ca="1">VLOOKUP(F486,INDIRECT("球種変換表!A$1:B$" &amp; Prams!$B$2),2,)</f>
        <v>カットボール</v>
      </c>
      <c r="O486">
        <f ca="1">VLOOKUP(N486,球種情報!A:B,2,FALSE)</f>
        <v>8</v>
      </c>
      <c r="P486">
        <f ca="1">VLOOKUP(K486,投手データ!B:AI,output!O486+6,FALSE)</f>
        <v>4</v>
      </c>
      <c r="R486">
        <f t="shared" ca="1" si="44"/>
        <v>7.9365079365079361E-3</v>
      </c>
      <c r="S486">
        <f t="shared" si="45"/>
        <v>0.56041666666666667</v>
      </c>
      <c r="T486">
        <f>Prams!B$5/(S486-Prams!B$6)</f>
        <v>123.61715599693406</v>
      </c>
      <c r="U486">
        <f t="shared" ca="1" si="46"/>
        <v>0.67708333333333337</v>
      </c>
      <c r="V486">
        <f ca="1">Prams!C$5/(U486-Prams!C$6)</f>
        <v>115.88553219407042</v>
      </c>
      <c r="W486">
        <f t="shared" ca="1" si="47"/>
        <v>0.91972644598468589</v>
      </c>
      <c r="X486" t="str">
        <f t="shared" ca="1" si="48"/>
        <v>×</v>
      </c>
    </row>
    <row r="487" spans="1:24" x14ac:dyDescent="0.4">
      <c r="A487" s="1" t="s">
        <v>2173</v>
      </c>
      <c r="B487" s="1">
        <v>135</v>
      </c>
      <c r="C487">
        <v>645.5</v>
      </c>
      <c r="D487">
        <v>608</v>
      </c>
      <c r="E487">
        <v>10.5001</v>
      </c>
      <c r="F487" t="s">
        <v>15</v>
      </c>
      <c r="G487" s="10" t="s">
        <v>1517</v>
      </c>
      <c r="H487">
        <v>101</v>
      </c>
      <c r="I487" t="s">
        <v>2172</v>
      </c>
      <c r="J487">
        <f ca="1">VLOOKUP(G487,INDIRECT("球速変換!A$1:B$" &amp; Prams!$B$8),2,)</f>
        <v>126</v>
      </c>
      <c r="K487" t="e">
        <f ca="1">VLOOKUP(I487,INDIRECT("投手名変換!A$1:B$" &amp; Prams!$B$9),2,)</f>
        <v>#N/A</v>
      </c>
      <c r="L487">
        <f t="shared" si="43"/>
        <v>34</v>
      </c>
      <c r="M487" t="e">
        <f ca="1">(B487-VLOOKUP(K487,INDIRECT("投手データ!B1:D"&amp;Prams!$B$1),3,FALSE)*2)</f>
        <v>#N/A</v>
      </c>
      <c r="N487" t="str">
        <f ca="1">VLOOKUP(F487,INDIRECT("球種変換表!A$1:B$" &amp; Prams!$B$2),2,)</f>
        <v>カットボール</v>
      </c>
      <c r="O487">
        <f ca="1">VLOOKUP(N487,球種情報!A:B,2,FALSE)</f>
        <v>8</v>
      </c>
      <c r="P487" t="e">
        <f ca="1">VLOOKUP(K487,投手データ!B:AI,output!O487+6,FALSE)</f>
        <v>#N/A</v>
      </c>
      <c r="R487">
        <f t="shared" ca="1" si="44"/>
        <v>7.9365079365079361E-3</v>
      </c>
      <c r="S487">
        <f t="shared" si="45"/>
        <v>0.56111111111111112</v>
      </c>
      <c r="T487">
        <f>Prams!B$5/(S487-Prams!B$6)</f>
        <v>123.44574357153951</v>
      </c>
      <c r="U487" t="e">
        <f t="shared" ca="1" si="46"/>
        <v>#N/A</v>
      </c>
      <c r="V487" t="e">
        <f ca="1">Prams!C$5/(U487-Prams!C$6)</f>
        <v>#N/A</v>
      </c>
      <c r="W487" t="e">
        <f t="shared" ca="1" si="47"/>
        <v>#N/A</v>
      </c>
      <c r="X487" t="e">
        <f t="shared" ca="1" si="48"/>
        <v>#N/A</v>
      </c>
    </row>
    <row r="488" spans="1:24" x14ac:dyDescent="0.4">
      <c r="A488" s="1" t="s">
        <v>2174</v>
      </c>
      <c r="B488" s="1">
        <v>135</v>
      </c>
      <c r="C488">
        <v>658.47619999999995</v>
      </c>
      <c r="D488">
        <v>617</v>
      </c>
      <c r="E488">
        <v>10.523899999999999</v>
      </c>
      <c r="F488" t="s">
        <v>15</v>
      </c>
      <c r="G488" s="10" t="s">
        <v>1620</v>
      </c>
      <c r="H488">
        <v>101</v>
      </c>
      <c r="I488">
        <v>0</v>
      </c>
      <c r="J488">
        <f ca="1">VLOOKUP(G488,INDIRECT("球速変換!A$1:B$" &amp; Prams!$B$8),2,)</f>
        <v>123</v>
      </c>
      <c r="K488" t="str">
        <f ca="1">VLOOKUP(I488,INDIRECT("投手名変換!A$1:B$" &amp; Prams!$B$9),2,)</f>
        <v>DD022</v>
      </c>
      <c r="L488">
        <f t="shared" si="43"/>
        <v>34</v>
      </c>
      <c r="M488">
        <f ca="1">(B488-VLOOKUP(K488,INDIRECT("投手データ!B1:D"&amp;Prams!$B$1),3,FALSE)*2)</f>
        <v>41</v>
      </c>
      <c r="N488" t="str">
        <f ca="1">VLOOKUP(F488,INDIRECT("球種変換表!A$1:B$" &amp; Prams!$B$2),2,)</f>
        <v>カットボール</v>
      </c>
      <c r="O488">
        <f ca="1">VLOOKUP(N488,球種情報!A:B,2,FALSE)</f>
        <v>8</v>
      </c>
      <c r="P488">
        <f ca="1">VLOOKUP(K488,投手データ!B:AI,output!O488+6,FALSE)</f>
        <v>0</v>
      </c>
      <c r="R488">
        <f t="shared" ca="1" si="44"/>
        <v>8.130081300813009E-3</v>
      </c>
      <c r="S488">
        <f t="shared" si="45"/>
        <v>0.55486111111111103</v>
      </c>
      <c r="T488">
        <f>Prams!B$5/(S488-Prams!B$6)</f>
        <v>125.00578515181813</v>
      </c>
      <c r="U488">
        <f t="shared" ca="1" si="46"/>
        <v>0.67152777777777772</v>
      </c>
      <c r="V488">
        <f ca="1">Prams!C$5/(U488-Prams!C$6)</f>
        <v>117.10503330632346</v>
      </c>
      <c r="W488">
        <f t="shared" ca="1" si="47"/>
        <v>0.95207344151482487</v>
      </c>
      <c r="X488" t="str">
        <f t="shared" ca="1" si="48"/>
        <v>×</v>
      </c>
    </row>
    <row r="489" spans="1:24" x14ac:dyDescent="0.4">
      <c r="A489" s="1" t="s">
        <v>2175</v>
      </c>
      <c r="B489" s="1">
        <v>135</v>
      </c>
      <c r="C489">
        <v>639</v>
      </c>
      <c r="D489">
        <v>611.5</v>
      </c>
      <c r="E489">
        <v>11.01146</v>
      </c>
      <c r="F489" t="s">
        <v>6</v>
      </c>
      <c r="G489" s="10" t="s">
        <v>1563</v>
      </c>
      <c r="H489">
        <v>98</v>
      </c>
      <c r="I489" t="s">
        <v>751</v>
      </c>
      <c r="J489">
        <f ca="1">VLOOKUP(G489,INDIRECT("球速変換!A$1:B$" &amp; Prams!$B$8),2,)</f>
        <v>118</v>
      </c>
      <c r="K489" t="str">
        <f ca="1">VLOOKUP(I489,INDIRECT("投手名変換!A$1:B$" &amp; Prams!$B$9),2,)</f>
        <v>DD009</v>
      </c>
      <c r="L489">
        <f t="shared" si="43"/>
        <v>37</v>
      </c>
      <c r="M489">
        <f ca="1">(B489-VLOOKUP(K489,INDIRECT("投手データ!B1:D"&amp;Prams!$B$1),3,FALSE)*2)</f>
        <v>41</v>
      </c>
      <c r="N489" t="str">
        <f ca="1">VLOOKUP(F489,INDIRECT("球種変換表!A$1:B$" &amp; Prams!$B$2),2,)</f>
        <v>フォーク</v>
      </c>
      <c r="O489">
        <f ca="1">VLOOKUP(N489,球種情報!A:B,2,FALSE)</f>
        <v>16</v>
      </c>
      <c r="P489">
        <f ca="1">VLOOKUP(K489,投手データ!B:AI,output!O489+6,FALSE)</f>
        <v>3</v>
      </c>
      <c r="R489">
        <f t="shared" ca="1" si="44"/>
        <v>8.4745762711864406E-3</v>
      </c>
      <c r="S489">
        <f t="shared" si="45"/>
        <v>0.60868055555555556</v>
      </c>
      <c r="T489">
        <f>Prams!B$5/(S489-Prams!B$6)</f>
        <v>112.7374035670687</v>
      </c>
      <c r="U489">
        <f t="shared" ca="1" si="46"/>
        <v>0.67534722222222221</v>
      </c>
      <c r="V489">
        <f ca="1">Prams!C$5/(U489-Prams!C$6)</f>
        <v>116.26388896144265</v>
      </c>
      <c r="W489">
        <f t="shared" ca="1" si="47"/>
        <v>0.98528719458849701</v>
      </c>
      <c r="X489" t="str">
        <f t="shared" ca="1" si="48"/>
        <v>〇</v>
      </c>
    </row>
    <row r="490" spans="1:24" x14ac:dyDescent="0.4">
      <c r="A490" s="1" t="s">
        <v>2177</v>
      </c>
      <c r="B490" s="1">
        <v>136</v>
      </c>
      <c r="C490">
        <v>644.54760999999996</v>
      </c>
      <c r="D490">
        <v>616.5</v>
      </c>
      <c r="E490">
        <v>10.55958</v>
      </c>
      <c r="F490" t="s">
        <v>6</v>
      </c>
      <c r="G490" s="10" t="s">
        <v>2131</v>
      </c>
      <c r="H490">
        <v>98</v>
      </c>
      <c r="I490" t="s">
        <v>2176</v>
      </c>
      <c r="J490">
        <f ca="1">VLOOKUP(G490,INDIRECT("球速変換!A$1:B$" &amp; Prams!$B$8),2,)</f>
        <v>116</v>
      </c>
      <c r="K490" t="e">
        <f ca="1">VLOOKUP(I490,INDIRECT("投手名変換!A$1:B$" &amp; Prams!$B$9),2,)</f>
        <v>#N/A</v>
      </c>
      <c r="L490">
        <f t="shared" ref="L490:L553" si="49">B490-H490</f>
        <v>38</v>
      </c>
      <c r="M490" t="e">
        <f ca="1">(B490-VLOOKUP(K490,INDIRECT("投手データ!B1:D"&amp;Prams!$B$1),3,FALSE)*2)</f>
        <v>#N/A</v>
      </c>
      <c r="N490" t="str">
        <f ca="1">VLOOKUP(F490,INDIRECT("球種変換表!A$1:B$" &amp; Prams!$B$2),2,)</f>
        <v>フォーク</v>
      </c>
      <c r="O490">
        <f ca="1">VLOOKUP(N490,球種情報!A:B,2,FALSE)</f>
        <v>16</v>
      </c>
      <c r="P490" t="e">
        <f ca="1">VLOOKUP(K490,投手データ!B:AI,output!O490+6,FALSE)</f>
        <v>#N/A</v>
      </c>
      <c r="R490">
        <f t="shared" ref="R490:R553" ca="1" si="50">1/J490</f>
        <v>8.6206896551724137E-3</v>
      </c>
      <c r="S490">
        <f t="shared" ref="S490:S553" si="51">(L490-(D490-600)/24)*2/120</f>
        <v>0.62187499999999996</v>
      </c>
      <c r="T490">
        <f>Prams!B$5/(S490-Prams!B$6)</f>
        <v>110.08859012598496</v>
      </c>
      <c r="U490" t="e">
        <f t="shared" ref="U490:U553" ca="1" si="52">(M490-(D490-600)/24)*2/120</f>
        <v>#N/A</v>
      </c>
      <c r="V490" t="e">
        <f ca="1">Prams!C$5/(U490-Prams!C$6)</f>
        <v>#N/A</v>
      </c>
      <c r="W490" t="e">
        <f t="shared" ref="W490:W553" ca="1" si="53">V490/J490</f>
        <v>#N/A</v>
      </c>
      <c r="X490" t="e">
        <f t="shared" ca="1" si="48"/>
        <v>#N/A</v>
      </c>
    </row>
    <row r="491" spans="1:24" x14ac:dyDescent="0.4">
      <c r="A491" s="1" t="s">
        <v>2179</v>
      </c>
      <c r="B491" s="1">
        <v>135</v>
      </c>
      <c r="C491">
        <v>642.5</v>
      </c>
      <c r="D491">
        <v>610</v>
      </c>
      <c r="E491">
        <v>10.547610000000001</v>
      </c>
      <c r="F491" t="s">
        <v>6</v>
      </c>
      <c r="G491" s="10" t="s">
        <v>2178</v>
      </c>
      <c r="H491">
        <v>98</v>
      </c>
      <c r="I491" t="s">
        <v>742</v>
      </c>
      <c r="J491">
        <f ca="1">VLOOKUP(G491,INDIRECT("球速変換!A$1:B$" &amp; Prams!$B$8),2,)</f>
        <v>108</v>
      </c>
      <c r="K491" t="str">
        <f ca="1">VLOOKUP(I491,INDIRECT("投手名変換!A$1:B$" &amp; Prams!$B$9),2,)</f>
        <v>DD009</v>
      </c>
      <c r="L491">
        <f t="shared" si="49"/>
        <v>37</v>
      </c>
      <c r="M491">
        <f ca="1">(B491-VLOOKUP(K491,INDIRECT("投手データ!B1:D"&amp;Prams!$B$1),3,FALSE)*2)</f>
        <v>41</v>
      </c>
      <c r="N491" t="str">
        <f ca="1">VLOOKUP(F491,INDIRECT("球種変換表!A$1:B$" &amp; Prams!$B$2),2,)</f>
        <v>フォーク</v>
      </c>
      <c r="O491">
        <f ca="1">VLOOKUP(N491,球種情報!A:B,2,FALSE)</f>
        <v>16</v>
      </c>
      <c r="P491">
        <f ca="1">VLOOKUP(K491,投手データ!B:AI,output!O491+6,FALSE)</f>
        <v>3</v>
      </c>
      <c r="R491">
        <f t="shared" ca="1" si="50"/>
        <v>9.2592592592592587E-3</v>
      </c>
      <c r="S491">
        <f t="shared" si="51"/>
        <v>0.60972222222222228</v>
      </c>
      <c r="T491">
        <f>Prams!B$5/(S491-Prams!B$6)</f>
        <v>112.52366121986734</v>
      </c>
      <c r="U491">
        <f t="shared" ca="1" si="52"/>
        <v>0.67638888888888893</v>
      </c>
      <c r="V491">
        <f ca="1">Prams!C$5/(U491-Prams!C$6)</f>
        <v>116.03657900773705</v>
      </c>
      <c r="W491">
        <f t="shared" ca="1" si="53"/>
        <v>1.0744127685901579</v>
      </c>
      <c r="X491" t="str">
        <f t="shared" ca="1" si="48"/>
        <v>×</v>
      </c>
    </row>
    <row r="492" spans="1:24" x14ac:dyDescent="0.4">
      <c r="A492" s="1" t="s">
        <v>2180</v>
      </c>
      <c r="B492" s="1">
        <v>135</v>
      </c>
      <c r="C492">
        <v>645</v>
      </c>
      <c r="D492">
        <v>604</v>
      </c>
      <c r="E492">
        <v>10.04998</v>
      </c>
      <c r="F492" t="s">
        <v>6</v>
      </c>
      <c r="G492" s="10" t="s">
        <v>448</v>
      </c>
      <c r="H492">
        <v>98</v>
      </c>
      <c r="I492" t="s">
        <v>2141</v>
      </c>
      <c r="J492">
        <f ca="1">VLOOKUP(G492,INDIRECT("球速変換!A$1:B$" &amp; Prams!$B$8),2,)</f>
        <v>117</v>
      </c>
      <c r="K492" t="e">
        <f ca="1">VLOOKUP(I492,INDIRECT("投手名変換!A$1:B$" &amp; Prams!$B$9),2,)</f>
        <v>#N/A</v>
      </c>
      <c r="L492">
        <f t="shared" si="49"/>
        <v>37</v>
      </c>
      <c r="M492" t="e">
        <f ca="1">(B492-VLOOKUP(K492,INDIRECT("投手データ!B1:D"&amp;Prams!$B$1),3,FALSE)*2)</f>
        <v>#N/A</v>
      </c>
      <c r="N492" t="str">
        <f ca="1">VLOOKUP(F492,INDIRECT("球種変換表!A$1:B$" &amp; Prams!$B$2),2,)</f>
        <v>フォーク</v>
      </c>
      <c r="O492">
        <f ca="1">VLOOKUP(N492,球種情報!A:B,2,FALSE)</f>
        <v>16</v>
      </c>
      <c r="P492" t="e">
        <f ca="1">VLOOKUP(K492,投手データ!B:AI,output!O492+6,FALSE)</f>
        <v>#N/A</v>
      </c>
      <c r="R492">
        <f t="shared" ca="1" si="50"/>
        <v>8.5470085470085479E-3</v>
      </c>
      <c r="S492">
        <f t="shared" si="51"/>
        <v>0.61388888888888893</v>
      </c>
      <c r="T492">
        <f>Prams!B$5/(S492-Prams!B$6)</f>
        <v>111.6767356441804</v>
      </c>
      <c r="U492" t="e">
        <f t="shared" ca="1" si="52"/>
        <v>#N/A</v>
      </c>
      <c r="V492" t="e">
        <f ca="1">Prams!C$5/(U492-Prams!C$6)</f>
        <v>#N/A</v>
      </c>
      <c r="W492" t="e">
        <f t="shared" ca="1" si="53"/>
        <v>#N/A</v>
      </c>
      <c r="X492" t="e">
        <f t="shared" ca="1" si="48"/>
        <v>#N/A</v>
      </c>
    </row>
    <row r="493" spans="1:24" x14ac:dyDescent="0.4">
      <c r="A493" s="1" t="s">
        <v>2182</v>
      </c>
      <c r="B493" s="1">
        <v>135</v>
      </c>
      <c r="C493">
        <v>642.47619999999995</v>
      </c>
      <c r="D493">
        <v>605</v>
      </c>
      <c r="E493">
        <v>10.523899999999999</v>
      </c>
      <c r="F493" t="s">
        <v>762</v>
      </c>
      <c r="G493" s="10" t="s">
        <v>448</v>
      </c>
      <c r="H493">
        <v>98</v>
      </c>
      <c r="I493" t="s">
        <v>2181</v>
      </c>
      <c r="J493">
        <f ca="1">VLOOKUP(G493,INDIRECT("球速変換!A$1:B$" &amp; Prams!$B$8),2,)</f>
        <v>117</v>
      </c>
      <c r="K493" t="e">
        <f ca="1">VLOOKUP(I493,INDIRECT("投手名変換!A$1:B$" &amp; Prams!$B$9),2,)</f>
        <v>#N/A</v>
      </c>
      <c r="L493">
        <f t="shared" si="49"/>
        <v>37</v>
      </c>
      <c r="M493" t="e">
        <f ca="1">(B493-VLOOKUP(K493,INDIRECT("投手データ!B1:D"&amp;Prams!$B$1),3,FALSE)*2)</f>
        <v>#N/A</v>
      </c>
      <c r="N493" t="str">
        <f ca="1">VLOOKUP(F493,INDIRECT("球種変換表!A$1:B$" &amp; Prams!$B$2),2,)</f>
        <v>フォーク</v>
      </c>
      <c r="O493">
        <f ca="1">VLOOKUP(N493,球種情報!A:B,2,FALSE)</f>
        <v>16</v>
      </c>
      <c r="P493" t="e">
        <f ca="1">VLOOKUP(K493,投手データ!B:AI,output!O493+6,FALSE)</f>
        <v>#N/A</v>
      </c>
      <c r="R493">
        <f t="shared" ca="1" si="50"/>
        <v>8.5470085470085479E-3</v>
      </c>
      <c r="S493">
        <f t="shared" si="51"/>
        <v>0.61319444444444438</v>
      </c>
      <c r="T493">
        <f>Prams!B$5/(S493-Prams!B$6)</f>
        <v>111.81700344650879</v>
      </c>
      <c r="U493" t="e">
        <f t="shared" ca="1" si="52"/>
        <v>#N/A</v>
      </c>
      <c r="V493" t="e">
        <f ca="1">Prams!C$5/(U493-Prams!C$6)</f>
        <v>#N/A</v>
      </c>
      <c r="W493" t="e">
        <f t="shared" ca="1" si="53"/>
        <v>#N/A</v>
      </c>
      <c r="X493" t="e">
        <f t="shared" ca="1" si="48"/>
        <v>#N/A</v>
      </c>
    </row>
    <row r="494" spans="1:24" x14ac:dyDescent="0.4">
      <c r="A494" s="1" t="s">
        <v>2183</v>
      </c>
      <c r="B494" s="1">
        <v>135</v>
      </c>
      <c r="C494">
        <v>633.90002000000004</v>
      </c>
      <c r="D494">
        <v>608</v>
      </c>
      <c r="E494">
        <v>10.10008</v>
      </c>
      <c r="F494" t="s">
        <v>6</v>
      </c>
      <c r="G494" s="10" t="s">
        <v>448</v>
      </c>
      <c r="H494">
        <v>98</v>
      </c>
      <c r="I494">
        <v>0</v>
      </c>
      <c r="J494">
        <f ca="1">VLOOKUP(G494,INDIRECT("球速変換!A$1:B$" &amp; Prams!$B$8),2,)</f>
        <v>117</v>
      </c>
      <c r="K494" t="str">
        <f ca="1">VLOOKUP(I494,INDIRECT("投手名変換!A$1:B$" &amp; Prams!$B$9),2,)</f>
        <v>DD022</v>
      </c>
      <c r="L494">
        <f t="shared" si="49"/>
        <v>37</v>
      </c>
      <c r="M494">
        <f ca="1">(B494-VLOOKUP(K494,INDIRECT("投手データ!B1:D"&amp;Prams!$B$1),3,FALSE)*2)</f>
        <v>41</v>
      </c>
      <c r="N494" t="str">
        <f ca="1">VLOOKUP(F494,INDIRECT("球種変換表!A$1:B$" &amp; Prams!$B$2),2,)</f>
        <v>フォーク</v>
      </c>
      <c r="O494">
        <f ca="1">VLOOKUP(N494,球種情報!A:B,2,FALSE)</f>
        <v>16</v>
      </c>
      <c r="P494">
        <f ca="1">VLOOKUP(K494,投手データ!B:AI,output!O494+6,FALSE)</f>
        <v>0</v>
      </c>
      <c r="R494">
        <f t="shared" ca="1" si="50"/>
        <v>8.5470085470085479E-3</v>
      </c>
      <c r="S494">
        <f t="shared" si="51"/>
        <v>0.61111111111111105</v>
      </c>
      <c r="T494">
        <f>Prams!B$5/(S494-Prams!B$6)</f>
        <v>112.2399289936054</v>
      </c>
      <c r="U494">
        <f t="shared" ca="1" si="52"/>
        <v>0.6777777777777777</v>
      </c>
      <c r="V494">
        <f ca="1">Prams!C$5/(U494-Prams!C$6)</f>
        <v>115.73487810965973</v>
      </c>
      <c r="W494">
        <f t="shared" ca="1" si="53"/>
        <v>0.98918699239025409</v>
      </c>
      <c r="X494" t="str">
        <f t="shared" ca="1" si="48"/>
        <v>〇</v>
      </c>
    </row>
    <row r="495" spans="1:24" x14ac:dyDescent="0.4">
      <c r="A495" s="1" t="s">
        <v>2185</v>
      </c>
      <c r="B495" s="1">
        <v>135</v>
      </c>
      <c r="C495">
        <v>634.45239000000004</v>
      </c>
      <c r="D495">
        <v>612.5</v>
      </c>
      <c r="E495">
        <v>10.55955</v>
      </c>
      <c r="F495" t="s">
        <v>6</v>
      </c>
      <c r="G495" s="10" t="s">
        <v>931</v>
      </c>
      <c r="H495">
        <v>98</v>
      </c>
      <c r="I495" t="s">
        <v>2184</v>
      </c>
      <c r="J495">
        <f ca="1">VLOOKUP(G495,INDIRECT("球速変換!A$1:B$" &amp; Prams!$B$8),2,)</f>
        <v>118</v>
      </c>
      <c r="K495" t="e">
        <f ca="1">VLOOKUP(I495,INDIRECT("投手名変換!A$1:B$" &amp; Prams!$B$9),2,)</f>
        <v>#N/A</v>
      </c>
      <c r="L495">
        <f t="shared" si="49"/>
        <v>37</v>
      </c>
      <c r="M495" t="e">
        <f ca="1">(B495-VLOOKUP(K495,INDIRECT("投手データ!B1:D"&amp;Prams!$B$1),3,FALSE)*2)</f>
        <v>#N/A</v>
      </c>
      <c r="N495" t="str">
        <f ca="1">VLOOKUP(F495,INDIRECT("球種変換表!A$1:B$" &amp; Prams!$B$2),2,)</f>
        <v>フォーク</v>
      </c>
      <c r="O495">
        <f ca="1">VLOOKUP(N495,球種情報!A:B,2,FALSE)</f>
        <v>16</v>
      </c>
      <c r="P495" t="e">
        <f ca="1">VLOOKUP(K495,投手データ!B:AI,output!O495+6,FALSE)</f>
        <v>#N/A</v>
      </c>
      <c r="R495">
        <f t="shared" ca="1" si="50"/>
        <v>8.4745762711864406E-3</v>
      </c>
      <c r="S495">
        <f t="shared" si="51"/>
        <v>0.60798611111111112</v>
      </c>
      <c r="T495">
        <f>Prams!B$5/(S495-Prams!B$6)</f>
        <v>112.88035016001663</v>
      </c>
      <c r="U495" t="e">
        <f t="shared" ca="1" si="52"/>
        <v>#N/A</v>
      </c>
      <c r="V495" t="e">
        <f ca="1">Prams!C$5/(U495-Prams!C$6)</f>
        <v>#N/A</v>
      </c>
      <c r="W495" t="e">
        <f t="shared" ca="1" si="53"/>
        <v>#N/A</v>
      </c>
      <c r="X495" t="e">
        <f t="shared" ca="1" si="48"/>
        <v>#N/A</v>
      </c>
    </row>
    <row r="496" spans="1:24" x14ac:dyDescent="0.4">
      <c r="A496" s="1" t="s">
        <v>2186</v>
      </c>
      <c r="B496" s="1">
        <v>136</v>
      </c>
      <c r="C496">
        <v>649.95001000000002</v>
      </c>
      <c r="D496">
        <v>615.5</v>
      </c>
      <c r="E496">
        <v>10.062519999999999</v>
      </c>
      <c r="F496" t="s">
        <v>6</v>
      </c>
      <c r="G496" s="10" t="s">
        <v>1530</v>
      </c>
      <c r="H496">
        <v>98</v>
      </c>
      <c r="I496" t="s">
        <v>2167</v>
      </c>
      <c r="J496">
        <f ca="1">VLOOKUP(G496,INDIRECT("球速変換!A$1:B$" &amp; Prams!$B$8),2,)</f>
        <v>115</v>
      </c>
      <c r="K496" t="e">
        <f ca="1">VLOOKUP(I496,INDIRECT("投手名変換!A$1:B$" &amp; Prams!$B$9),2,)</f>
        <v>#N/A</v>
      </c>
      <c r="L496">
        <f t="shared" si="49"/>
        <v>38</v>
      </c>
      <c r="M496" t="e">
        <f ca="1">(B496-VLOOKUP(K496,INDIRECT("投手データ!B1:D"&amp;Prams!$B$1),3,FALSE)*2)</f>
        <v>#N/A</v>
      </c>
      <c r="N496" t="str">
        <f ca="1">VLOOKUP(F496,INDIRECT("球種変換表!A$1:B$" &amp; Prams!$B$2),2,)</f>
        <v>フォーク</v>
      </c>
      <c r="O496">
        <f ca="1">VLOOKUP(N496,球種情報!A:B,2,FALSE)</f>
        <v>16</v>
      </c>
      <c r="P496" t="e">
        <f ca="1">VLOOKUP(K496,投手データ!B:AI,output!O496+6,FALSE)</f>
        <v>#N/A</v>
      </c>
      <c r="R496">
        <f t="shared" ca="1" si="50"/>
        <v>8.6956521739130436E-3</v>
      </c>
      <c r="S496">
        <f t="shared" si="51"/>
        <v>0.6225694444444444</v>
      </c>
      <c r="T496">
        <f>Prams!B$5/(S496-Prams!B$6)</f>
        <v>109.95262255640586</v>
      </c>
      <c r="U496" t="e">
        <f t="shared" ca="1" si="52"/>
        <v>#N/A</v>
      </c>
      <c r="V496" t="e">
        <f ca="1">Prams!C$5/(U496-Prams!C$6)</f>
        <v>#N/A</v>
      </c>
      <c r="W496" t="e">
        <f t="shared" ca="1" si="53"/>
        <v>#N/A</v>
      </c>
      <c r="X496" t="e">
        <f t="shared" ca="1" si="48"/>
        <v>#N/A</v>
      </c>
    </row>
    <row r="497" spans="1:24" x14ac:dyDescent="0.4">
      <c r="A497" s="1" t="s">
        <v>2187</v>
      </c>
      <c r="B497" s="1">
        <v>135</v>
      </c>
      <c r="C497">
        <v>634.47619999999995</v>
      </c>
      <c r="D497">
        <v>613</v>
      </c>
      <c r="E497">
        <v>10.523899999999999</v>
      </c>
      <c r="F497" t="s">
        <v>6</v>
      </c>
      <c r="G497" s="10" t="s">
        <v>425</v>
      </c>
      <c r="H497">
        <v>98</v>
      </c>
      <c r="I497" t="s">
        <v>2148</v>
      </c>
      <c r="J497">
        <f ca="1">VLOOKUP(G497,INDIRECT("球速変換!A$1:B$" &amp; Prams!$B$8),2,)</f>
        <v>118</v>
      </c>
      <c r="K497" t="e">
        <f ca="1">VLOOKUP(I497,INDIRECT("投手名変換!A$1:B$" &amp; Prams!$B$9),2,)</f>
        <v>#N/A</v>
      </c>
      <c r="L497">
        <f t="shared" si="49"/>
        <v>37</v>
      </c>
      <c r="M497" t="e">
        <f ca="1">(B497-VLOOKUP(K497,INDIRECT("投手データ!B1:D"&amp;Prams!$B$1),3,FALSE)*2)</f>
        <v>#N/A</v>
      </c>
      <c r="N497" t="str">
        <f ca="1">VLOOKUP(F497,INDIRECT("球種変換表!A$1:B$" &amp; Prams!$B$2),2,)</f>
        <v>フォーク</v>
      </c>
      <c r="O497">
        <f ca="1">VLOOKUP(N497,球種情報!A:B,2,FALSE)</f>
        <v>16</v>
      </c>
      <c r="P497" t="e">
        <f ca="1">VLOOKUP(K497,投手データ!B:AI,output!O497+6,FALSE)</f>
        <v>#N/A</v>
      </c>
      <c r="R497">
        <f t="shared" ca="1" si="50"/>
        <v>8.4745762711864406E-3</v>
      </c>
      <c r="S497">
        <f t="shared" si="51"/>
        <v>0.60763888888888895</v>
      </c>
      <c r="T497">
        <f>Prams!B$5/(S497-Prams!B$6)</f>
        <v>112.95195948071984</v>
      </c>
      <c r="U497" t="e">
        <f t="shared" ca="1" si="52"/>
        <v>#N/A</v>
      </c>
      <c r="V497" t="e">
        <f ca="1">Prams!C$5/(U497-Prams!C$6)</f>
        <v>#N/A</v>
      </c>
      <c r="W497" t="e">
        <f t="shared" ca="1" si="53"/>
        <v>#N/A</v>
      </c>
      <c r="X497" t="e">
        <f t="shared" ca="1" si="48"/>
        <v>#N/A</v>
      </c>
    </row>
    <row r="498" spans="1:24" x14ac:dyDescent="0.4">
      <c r="A498" s="1" t="s">
        <v>2188</v>
      </c>
      <c r="B498" s="1">
        <v>135</v>
      </c>
      <c r="C498">
        <v>632.5</v>
      </c>
      <c r="D498">
        <v>600.5</v>
      </c>
      <c r="E498">
        <v>10.512</v>
      </c>
      <c r="F498" t="s">
        <v>6</v>
      </c>
      <c r="G498" s="10" t="s">
        <v>2131</v>
      </c>
      <c r="H498">
        <v>98</v>
      </c>
      <c r="I498" t="s">
        <v>749</v>
      </c>
      <c r="J498">
        <f ca="1">VLOOKUP(G498,INDIRECT("球速変換!A$1:B$" &amp; Prams!$B$8),2,)</f>
        <v>116</v>
      </c>
      <c r="K498" t="str">
        <f ca="1">VLOOKUP(I498,INDIRECT("投手名変換!A$1:B$" &amp; Prams!$B$9),2,)</f>
        <v>DD009</v>
      </c>
      <c r="L498">
        <f t="shared" si="49"/>
        <v>37</v>
      </c>
      <c r="M498">
        <f ca="1">(B498-VLOOKUP(K498,INDIRECT("投手データ!B1:D"&amp;Prams!$B$1),3,FALSE)*2)</f>
        <v>41</v>
      </c>
      <c r="N498" t="str">
        <f ca="1">VLOOKUP(F498,INDIRECT("球種変換表!A$1:B$" &amp; Prams!$B$2),2,)</f>
        <v>フォーク</v>
      </c>
      <c r="O498">
        <f ca="1">VLOOKUP(N498,球種情報!A:B,2,FALSE)</f>
        <v>16</v>
      </c>
      <c r="P498">
        <f ca="1">VLOOKUP(K498,投手データ!B:AI,output!O498+6,FALSE)</f>
        <v>3</v>
      </c>
      <c r="R498">
        <f t="shared" ca="1" si="50"/>
        <v>8.6206896551724137E-3</v>
      </c>
      <c r="S498">
        <f t="shared" si="51"/>
        <v>0.61631944444444442</v>
      </c>
      <c r="T498">
        <f>Prams!B$5/(S498-Prams!B$6)</f>
        <v>111.18855755444206</v>
      </c>
      <c r="U498">
        <f t="shared" ca="1" si="52"/>
        <v>0.68298611111111107</v>
      </c>
      <c r="V498">
        <f ca="1">Prams!C$5/(U498-Prams!C$6)</f>
        <v>114.6173376111732</v>
      </c>
      <c r="W498">
        <f t="shared" ca="1" si="53"/>
        <v>0.98808049664804476</v>
      </c>
      <c r="X498" t="str">
        <f t="shared" ca="1" si="48"/>
        <v>〇</v>
      </c>
    </row>
    <row r="499" spans="1:24" x14ac:dyDescent="0.4">
      <c r="A499" s="1" t="s">
        <v>2189</v>
      </c>
      <c r="B499" s="1">
        <v>128</v>
      </c>
      <c r="C499">
        <v>636.5</v>
      </c>
      <c r="D499">
        <v>602.5</v>
      </c>
      <c r="E499">
        <v>10.512</v>
      </c>
      <c r="F499" t="s">
        <v>0</v>
      </c>
      <c r="G499" s="10" t="s">
        <v>1587</v>
      </c>
      <c r="H499">
        <v>99</v>
      </c>
      <c r="I499" t="s">
        <v>768</v>
      </c>
      <c r="J499">
        <f ca="1">VLOOKUP(G499,INDIRECT("球速変換!A$1:B$" &amp; Prams!$B$8),2,)</f>
        <v>147</v>
      </c>
      <c r="K499" t="str">
        <f ca="1">VLOOKUP(I499,INDIRECT("投手名変換!A$1:B$" &amp; Prams!$B$9),2,)</f>
        <v>DD016</v>
      </c>
      <c r="L499">
        <f t="shared" si="49"/>
        <v>29</v>
      </c>
      <c r="M499">
        <f ca="1">(B499-VLOOKUP(K499,INDIRECT("投手データ!B1:D"&amp;Prams!$B$1),3,FALSE)*2)</f>
        <v>34</v>
      </c>
      <c r="N499" t="str">
        <f ca="1">VLOOKUP(F499,INDIRECT("球種変換表!A$1:B$" &amp; Prams!$B$2),2,)</f>
        <v>ストレート</v>
      </c>
      <c r="O499">
        <f ca="1">VLOOKUP(N499,球種情報!A:B,2,FALSE)</f>
        <v>1</v>
      </c>
      <c r="P499">
        <f ca="1">VLOOKUP(K499,投手データ!B:AI,output!O499+6,FALSE)</f>
        <v>1</v>
      </c>
      <c r="R499">
        <f t="shared" ca="1" si="50"/>
        <v>6.8027210884353739E-3</v>
      </c>
      <c r="S499">
        <f t="shared" si="51"/>
        <v>0.48159722222222218</v>
      </c>
      <c r="T499">
        <f>Prams!B$5/(S499-Prams!B$6)</f>
        <v>146.74438078158073</v>
      </c>
      <c r="U499">
        <f t="shared" ca="1" si="52"/>
        <v>0.5649305555555556</v>
      </c>
      <c r="V499">
        <f ca="1">Prams!C$5/(U499-Prams!C$6)</f>
        <v>146.7327711812446</v>
      </c>
      <c r="W499">
        <f t="shared" ca="1" si="53"/>
        <v>0.99818211687921499</v>
      </c>
      <c r="X499" t="str">
        <f t="shared" ca="1" si="48"/>
        <v>〇</v>
      </c>
    </row>
    <row r="500" spans="1:24" x14ac:dyDescent="0.4">
      <c r="A500" s="1" t="s">
        <v>2190</v>
      </c>
      <c r="B500" s="1">
        <v>129</v>
      </c>
      <c r="C500">
        <v>643.5</v>
      </c>
      <c r="D500">
        <v>618.5</v>
      </c>
      <c r="E500">
        <v>11.510960000000001</v>
      </c>
      <c r="F500" t="s">
        <v>0</v>
      </c>
      <c r="G500" s="10" t="s">
        <v>818</v>
      </c>
      <c r="H500">
        <v>99</v>
      </c>
      <c r="I500" t="s">
        <v>768</v>
      </c>
      <c r="J500">
        <f ca="1">VLOOKUP(G500,INDIRECT("球速変換!A$1:B$" &amp; Prams!$B$8),2,)</f>
        <v>145</v>
      </c>
      <c r="K500" t="str">
        <f ca="1">VLOOKUP(I500,INDIRECT("投手名変換!A$1:B$" &amp; Prams!$B$9),2,)</f>
        <v>DD016</v>
      </c>
      <c r="L500">
        <f t="shared" si="49"/>
        <v>30</v>
      </c>
      <c r="M500">
        <f ca="1">(B500-VLOOKUP(K500,INDIRECT("投手データ!B1:D"&amp;Prams!$B$1),3,FALSE)*2)</f>
        <v>35</v>
      </c>
      <c r="N500" t="str">
        <f ca="1">VLOOKUP(F500,INDIRECT("球種変換表!A$1:B$" &amp; Prams!$B$2),2,)</f>
        <v>ストレート</v>
      </c>
      <c r="O500">
        <f ca="1">VLOOKUP(N500,球種情報!A:B,2,FALSE)</f>
        <v>1</v>
      </c>
      <c r="P500">
        <f ca="1">VLOOKUP(K500,投手データ!B:AI,output!O500+6,FALSE)</f>
        <v>1</v>
      </c>
      <c r="R500">
        <f t="shared" ca="1" si="50"/>
        <v>6.8965517241379309E-3</v>
      </c>
      <c r="S500">
        <f t="shared" si="51"/>
        <v>0.48715277777777782</v>
      </c>
      <c r="T500">
        <f>Prams!B$5/(S500-Prams!B$6)</f>
        <v>144.83447975167081</v>
      </c>
      <c r="U500">
        <f t="shared" ca="1" si="52"/>
        <v>0.57048611111111103</v>
      </c>
      <c r="V500">
        <f ca="1">Prams!C$5/(U500-Prams!C$6)</f>
        <v>144.82317037461203</v>
      </c>
      <c r="W500">
        <f t="shared" ca="1" si="53"/>
        <v>0.99878048534215191</v>
      </c>
      <c r="X500" t="str">
        <f t="shared" ca="1" si="48"/>
        <v>〇</v>
      </c>
    </row>
    <row r="501" spans="1:24" x14ac:dyDescent="0.4">
      <c r="A501" s="1" t="s">
        <v>2192</v>
      </c>
      <c r="B501" s="1">
        <v>129</v>
      </c>
      <c r="C501">
        <v>643.5</v>
      </c>
      <c r="D501">
        <v>612.5</v>
      </c>
      <c r="E501">
        <v>11.510960000000001</v>
      </c>
      <c r="F501" t="s">
        <v>0</v>
      </c>
      <c r="G501" s="10" t="s">
        <v>2191</v>
      </c>
      <c r="H501">
        <v>99</v>
      </c>
      <c r="I501" t="s">
        <v>769</v>
      </c>
      <c r="J501">
        <f ca="1">VLOOKUP(G501,INDIRECT("球速変換!A$1:B$" &amp; Prams!$B$8),2,)</f>
        <v>143</v>
      </c>
      <c r="K501" t="str">
        <f ca="1">VLOOKUP(I501,INDIRECT("投手名変換!A$1:B$" &amp; Prams!$B$9),2,)</f>
        <v>DD016</v>
      </c>
      <c r="L501">
        <f t="shared" si="49"/>
        <v>30</v>
      </c>
      <c r="M501">
        <f ca="1">(B501-VLOOKUP(K501,INDIRECT("投手データ!B1:D"&amp;Prams!$B$1),3,FALSE)*2)</f>
        <v>35</v>
      </c>
      <c r="N501" t="str">
        <f ca="1">VLOOKUP(F501,INDIRECT("球種変換表!A$1:B$" &amp; Prams!$B$2),2,)</f>
        <v>ストレート</v>
      </c>
      <c r="O501">
        <f ca="1">VLOOKUP(N501,球種情報!A:B,2,FALSE)</f>
        <v>1</v>
      </c>
      <c r="P501">
        <f ca="1">VLOOKUP(K501,投手データ!B:AI,output!O501+6,FALSE)</f>
        <v>1</v>
      </c>
      <c r="R501">
        <f t="shared" ca="1" si="50"/>
        <v>6.993006993006993E-3</v>
      </c>
      <c r="S501">
        <f t="shared" si="51"/>
        <v>0.49131944444444448</v>
      </c>
      <c r="T501">
        <f>Prams!B$5/(S501-Prams!B$6)</f>
        <v>143.43436426559771</v>
      </c>
      <c r="U501">
        <f t="shared" ca="1" si="52"/>
        <v>0.57465277777777779</v>
      </c>
      <c r="V501">
        <f ca="1">Prams!C$5/(U501-Prams!C$6)</f>
        <v>143.42327247887923</v>
      </c>
      <c r="W501">
        <f t="shared" ca="1" si="53"/>
        <v>1.0029599474047499</v>
      </c>
      <c r="X501" t="str">
        <f t="shared" ca="1" si="48"/>
        <v>〇</v>
      </c>
    </row>
    <row r="502" spans="1:24" x14ac:dyDescent="0.4">
      <c r="A502" s="1" t="s">
        <v>2193</v>
      </c>
      <c r="B502" s="1">
        <v>129</v>
      </c>
      <c r="C502">
        <v>640</v>
      </c>
      <c r="D502">
        <v>614</v>
      </c>
      <c r="E502">
        <v>10.04998</v>
      </c>
      <c r="F502" t="s">
        <v>1649</v>
      </c>
      <c r="G502" s="10" t="s">
        <v>671</v>
      </c>
      <c r="H502">
        <v>99</v>
      </c>
      <c r="I502" t="s">
        <v>768</v>
      </c>
      <c r="J502">
        <f ca="1">VLOOKUP(G502,INDIRECT("球速変換!A$1:B$" &amp; Prams!$B$8),2,)</f>
        <v>144</v>
      </c>
      <c r="K502" t="str">
        <f ca="1">VLOOKUP(I502,INDIRECT("投手名変換!A$1:B$" &amp; Prams!$B$9),2,)</f>
        <v>DD016</v>
      </c>
      <c r="L502">
        <f t="shared" si="49"/>
        <v>30</v>
      </c>
      <c r="M502">
        <f ca="1">(B502-VLOOKUP(K502,INDIRECT("投手データ!B1:D"&amp;Prams!$B$1),3,FALSE)*2)</f>
        <v>35</v>
      </c>
      <c r="N502" t="str">
        <f ca="1">VLOOKUP(F502,INDIRECT("球種変換表!A$1:B$" &amp; Prams!$B$2),2,)</f>
        <v>ストレート</v>
      </c>
      <c r="O502">
        <f ca="1">VLOOKUP(N502,球種情報!A:B,2,FALSE)</f>
        <v>1</v>
      </c>
      <c r="P502">
        <f ca="1">VLOOKUP(K502,投手データ!B:AI,output!O502+6,FALSE)</f>
        <v>1</v>
      </c>
      <c r="R502">
        <f t="shared" ca="1" si="50"/>
        <v>6.9444444444444441E-3</v>
      </c>
      <c r="S502">
        <f t="shared" si="51"/>
        <v>0.49027777777777781</v>
      </c>
      <c r="T502">
        <f>Prams!B$5/(S502-Prams!B$6)</f>
        <v>143.78184919117265</v>
      </c>
      <c r="U502">
        <f t="shared" ca="1" si="52"/>
        <v>0.57361111111111107</v>
      </c>
      <c r="V502">
        <f ca="1">Prams!C$5/(U502-Prams!C$6)</f>
        <v>143.7707035993902</v>
      </c>
      <c r="W502">
        <f t="shared" ca="1" si="53"/>
        <v>0.99840766388465418</v>
      </c>
      <c r="X502" t="str">
        <f t="shared" ca="1" si="48"/>
        <v>〇</v>
      </c>
    </row>
    <row r="503" spans="1:24" x14ac:dyDescent="0.4">
      <c r="A503" s="1" t="s">
        <v>2194</v>
      </c>
      <c r="B503" s="1">
        <v>129</v>
      </c>
      <c r="C503">
        <v>638.5</v>
      </c>
      <c r="D503">
        <v>617</v>
      </c>
      <c r="E503">
        <v>10.547610000000001</v>
      </c>
      <c r="F503" t="s">
        <v>0</v>
      </c>
      <c r="G503" s="10" t="s">
        <v>2037</v>
      </c>
      <c r="H503">
        <v>99</v>
      </c>
      <c r="I503" t="s">
        <v>774</v>
      </c>
      <c r="J503">
        <f ca="1">VLOOKUP(G503,INDIRECT("球速変換!A$1:B$" &amp; Prams!$B$8),2,)</f>
        <v>145</v>
      </c>
      <c r="K503" t="str">
        <f ca="1">VLOOKUP(I503,INDIRECT("投手名変換!A$1:B$" &amp; Prams!$B$9),2,)</f>
        <v>DD016</v>
      </c>
      <c r="L503">
        <f t="shared" si="49"/>
        <v>30</v>
      </c>
      <c r="M503">
        <f ca="1">(B503-VLOOKUP(K503,INDIRECT("投手データ!B1:D"&amp;Prams!$B$1),3,FALSE)*2)</f>
        <v>35</v>
      </c>
      <c r="N503" t="str">
        <f ca="1">VLOOKUP(F503,INDIRECT("球種変換表!A$1:B$" &amp; Prams!$B$2),2,)</f>
        <v>ストレート</v>
      </c>
      <c r="O503">
        <f ca="1">VLOOKUP(N503,球種情報!A:B,2,FALSE)</f>
        <v>1</v>
      </c>
      <c r="P503">
        <f ca="1">VLOOKUP(K503,投手データ!B:AI,output!O503+6,FALSE)</f>
        <v>1</v>
      </c>
      <c r="R503">
        <f t="shared" ca="1" si="50"/>
        <v>6.8965517241379309E-3</v>
      </c>
      <c r="S503">
        <f t="shared" si="51"/>
        <v>0.48819444444444449</v>
      </c>
      <c r="T503">
        <f>Prams!B$5/(S503-Prams!B$6)</f>
        <v>144.48189454824009</v>
      </c>
      <c r="U503">
        <f t="shared" ca="1" si="52"/>
        <v>0.57152777777777775</v>
      </c>
      <c r="V503">
        <f ca="1">Prams!C$5/(U503-Prams!C$6)</f>
        <v>144.47064016513693</v>
      </c>
      <c r="W503">
        <f t="shared" ca="1" si="53"/>
        <v>0.99634924251818568</v>
      </c>
      <c r="X503" t="str">
        <f t="shared" ca="1" si="48"/>
        <v>〇</v>
      </c>
    </row>
    <row r="504" spans="1:24" x14ac:dyDescent="0.4">
      <c r="A504" s="1" t="s">
        <v>2195</v>
      </c>
      <c r="B504" s="1">
        <v>129</v>
      </c>
      <c r="C504">
        <v>641.44739000000004</v>
      </c>
      <c r="D504">
        <v>620.5</v>
      </c>
      <c r="E504">
        <v>9.5657899999999998</v>
      </c>
      <c r="F504" t="s">
        <v>0</v>
      </c>
      <c r="G504" s="10" t="s">
        <v>1608</v>
      </c>
      <c r="H504">
        <v>99</v>
      </c>
      <c r="I504" t="s">
        <v>768</v>
      </c>
      <c r="J504">
        <f ca="1">VLOOKUP(G504,INDIRECT("球速変換!A$1:B$" &amp; Prams!$B$8),2,)</f>
        <v>146</v>
      </c>
      <c r="K504" t="str">
        <f ca="1">VLOOKUP(I504,INDIRECT("投手名変換!A$1:B$" &amp; Prams!$B$9),2,)</f>
        <v>DD016</v>
      </c>
      <c r="L504">
        <f t="shared" si="49"/>
        <v>30</v>
      </c>
      <c r="M504">
        <f ca="1">(B504-VLOOKUP(K504,INDIRECT("投手データ!B1:D"&amp;Prams!$B$1),3,FALSE)*2)</f>
        <v>35</v>
      </c>
      <c r="N504" t="str">
        <f ca="1">VLOOKUP(F504,INDIRECT("球種変換表!A$1:B$" &amp; Prams!$B$2),2,)</f>
        <v>ストレート</v>
      </c>
      <c r="O504">
        <f ca="1">VLOOKUP(N504,球種情報!A:B,2,FALSE)</f>
        <v>1</v>
      </c>
      <c r="P504">
        <f ca="1">VLOOKUP(K504,投手データ!B:AI,output!O504+6,FALSE)</f>
        <v>1</v>
      </c>
      <c r="R504">
        <f t="shared" ca="1" si="50"/>
        <v>6.8493150684931503E-3</v>
      </c>
      <c r="S504">
        <f t="shared" si="51"/>
        <v>0.48576388888888888</v>
      </c>
      <c r="T504">
        <f>Prams!B$5/(S504-Prams!B$6)</f>
        <v>145.30727898307077</v>
      </c>
      <c r="U504">
        <f t="shared" ca="1" si="52"/>
        <v>0.56909722222222225</v>
      </c>
      <c r="V504">
        <f ca="1">Prams!C$5/(U504-Prams!C$6)</f>
        <v>145.29589565149269</v>
      </c>
      <c r="W504">
        <f t="shared" ca="1" si="53"/>
        <v>0.99517736747597729</v>
      </c>
      <c r="X504" t="str">
        <f t="shared" ca="1" si="48"/>
        <v>〇</v>
      </c>
    </row>
    <row r="505" spans="1:24" x14ac:dyDescent="0.4">
      <c r="A505" s="1" t="s">
        <v>2196</v>
      </c>
      <c r="B505" s="1">
        <v>130</v>
      </c>
      <c r="C505">
        <v>640.5</v>
      </c>
      <c r="D505">
        <v>646</v>
      </c>
      <c r="E505">
        <v>10.688879999999999</v>
      </c>
      <c r="F505" t="s">
        <v>0</v>
      </c>
      <c r="G505" s="10" t="s">
        <v>440</v>
      </c>
      <c r="H505">
        <v>99</v>
      </c>
      <c r="I505" t="s">
        <v>768</v>
      </c>
      <c r="J505">
        <f ca="1">VLOOKUP(G505,INDIRECT("球速変換!A$1:B$" &amp; Prams!$B$8),2,)</f>
        <v>146</v>
      </c>
      <c r="K505" t="str">
        <f ca="1">VLOOKUP(I505,INDIRECT("投手名変換!A$1:B$" &amp; Prams!$B$9),2,)</f>
        <v>DD016</v>
      </c>
      <c r="L505">
        <f t="shared" si="49"/>
        <v>31</v>
      </c>
      <c r="M505">
        <f ca="1">(B505-VLOOKUP(K505,INDIRECT("投手データ!B1:D"&amp;Prams!$B$1),3,FALSE)*2)</f>
        <v>36</v>
      </c>
      <c r="N505" t="str">
        <f ca="1">VLOOKUP(F505,INDIRECT("球種変換表!A$1:B$" &amp; Prams!$B$2),2,)</f>
        <v>ストレート</v>
      </c>
      <c r="O505">
        <f ca="1">VLOOKUP(N505,球種情報!A:B,2,FALSE)</f>
        <v>1</v>
      </c>
      <c r="P505">
        <f ca="1">VLOOKUP(K505,投手データ!B:AI,output!O505+6,FALSE)</f>
        <v>1</v>
      </c>
      <c r="R505">
        <f t="shared" ca="1" si="50"/>
        <v>6.8493150684931503E-3</v>
      </c>
      <c r="S505">
        <f t="shared" si="51"/>
        <v>0.48472222222222222</v>
      </c>
      <c r="T505">
        <f>Prams!B$5/(S505-Prams!B$6)</f>
        <v>145.66390910518876</v>
      </c>
      <c r="U505">
        <f t="shared" ca="1" si="52"/>
        <v>0.56805555555555565</v>
      </c>
      <c r="V505">
        <f ca="1">Prams!C$5/(U505-Prams!C$6)</f>
        <v>145.65246983063267</v>
      </c>
      <c r="W505">
        <f t="shared" ca="1" si="53"/>
        <v>0.99761965637419636</v>
      </c>
      <c r="X505" t="str">
        <f t="shared" ca="1" si="48"/>
        <v>〇</v>
      </c>
    </row>
    <row r="506" spans="1:24" x14ac:dyDescent="0.4">
      <c r="A506" s="1" t="s">
        <v>2197</v>
      </c>
      <c r="B506" s="1">
        <v>129</v>
      </c>
      <c r="C506">
        <v>644.02270999999996</v>
      </c>
      <c r="D506">
        <v>612</v>
      </c>
      <c r="E506">
        <v>11.02285</v>
      </c>
      <c r="F506" t="s">
        <v>1649</v>
      </c>
      <c r="G506" s="10" t="s">
        <v>405</v>
      </c>
      <c r="H506">
        <v>99</v>
      </c>
      <c r="I506" t="s">
        <v>774</v>
      </c>
      <c r="J506">
        <v>143</v>
      </c>
      <c r="K506" t="str">
        <f ca="1">VLOOKUP(I506,INDIRECT("投手名変換!A$1:B$" &amp; Prams!$B$9),2,)</f>
        <v>DD016</v>
      </c>
      <c r="L506">
        <f t="shared" si="49"/>
        <v>30</v>
      </c>
      <c r="M506">
        <f ca="1">(B506-VLOOKUP(K506,INDIRECT("投手データ!B1:D"&amp;Prams!$B$1),3,FALSE)*2)</f>
        <v>35</v>
      </c>
      <c r="N506" t="str">
        <f ca="1">VLOOKUP(F506,INDIRECT("球種変換表!A$1:B$" &amp; Prams!$B$2),2,)</f>
        <v>ストレート</v>
      </c>
      <c r="O506">
        <f ca="1">VLOOKUP(N506,球種情報!A:B,2,FALSE)</f>
        <v>1</v>
      </c>
      <c r="P506">
        <f ca="1">VLOOKUP(K506,投手データ!B:AI,output!O506+6,FALSE)</f>
        <v>1</v>
      </c>
      <c r="R506">
        <f t="shared" si="50"/>
        <v>6.993006993006993E-3</v>
      </c>
      <c r="S506">
        <f t="shared" si="51"/>
        <v>0.49166666666666664</v>
      </c>
      <c r="T506">
        <f>Prams!B$5/(S506-Prams!B$6)</f>
        <v>143.3189088942122</v>
      </c>
      <c r="U506">
        <f t="shared" ca="1" si="52"/>
        <v>0.57499999999999996</v>
      </c>
      <c r="V506">
        <f ca="1">Prams!C$5/(U506-Prams!C$6)</f>
        <v>143.30783495595736</v>
      </c>
      <c r="W506">
        <f t="shared" ca="1" si="53"/>
        <v>1.0021526919997019</v>
      </c>
      <c r="X506" t="str">
        <f t="shared" ca="1" si="48"/>
        <v>〇</v>
      </c>
    </row>
    <row r="507" spans="1:24" x14ac:dyDescent="0.4">
      <c r="A507" s="1" t="s">
        <v>2198</v>
      </c>
      <c r="B507" s="1">
        <v>125</v>
      </c>
      <c r="C507">
        <v>640.5</v>
      </c>
      <c r="D507">
        <v>613</v>
      </c>
      <c r="E507">
        <v>10.547610000000001</v>
      </c>
      <c r="F507" t="s">
        <v>1504</v>
      </c>
      <c r="G507" s="10" t="s">
        <v>704</v>
      </c>
      <c r="H507">
        <v>98</v>
      </c>
      <c r="I507" t="s">
        <v>768</v>
      </c>
      <c r="J507">
        <f ca="1">VLOOKUP(G507,INDIRECT("球速変換!A$1:B$" &amp; Prams!$B$8),2,)</f>
        <v>145</v>
      </c>
      <c r="K507" t="str">
        <f ca="1">VLOOKUP(I507,INDIRECT("投手名変換!A$1:B$" &amp; Prams!$B$9),2,)</f>
        <v>DD016</v>
      </c>
      <c r="L507">
        <f t="shared" si="49"/>
        <v>27</v>
      </c>
      <c r="M507">
        <f ca="1">(B507-VLOOKUP(K507,INDIRECT("投手データ!B1:D"&amp;Prams!$B$1),3,FALSE)*2)</f>
        <v>31</v>
      </c>
      <c r="N507" t="str">
        <f ca="1">VLOOKUP(F507,INDIRECT("球種変換表!A$1:B$" &amp; Prams!$B$2),2,)</f>
        <v>全力ストレート</v>
      </c>
      <c r="O507">
        <f ca="1">VLOOKUP(N507,球種情報!A:B,2,FALSE)</f>
        <v>2</v>
      </c>
      <c r="P507">
        <f ca="1">VLOOKUP(K507,投手データ!B:AI,output!O507+6,FALSE)</f>
        <v>1</v>
      </c>
      <c r="R507">
        <f t="shared" ca="1" si="50"/>
        <v>6.8965517241379309E-3</v>
      </c>
      <c r="S507">
        <f t="shared" si="51"/>
        <v>0.44097222222222221</v>
      </c>
      <c r="T507">
        <f>Prams!B$5/(S507-Prams!B$6)</f>
        <v>162.40481020417099</v>
      </c>
      <c r="U507">
        <f t="shared" ca="1" si="52"/>
        <v>0.50763888888888886</v>
      </c>
      <c r="V507">
        <f ca="1">Prams!C$5/(U507-Prams!C$6)</f>
        <v>169.82526286874113</v>
      </c>
      <c r="W507">
        <f t="shared" ca="1" si="53"/>
        <v>1.171208709439594</v>
      </c>
      <c r="X507" t="str">
        <f t="shared" ca="1" si="48"/>
        <v>×</v>
      </c>
    </row>
    <row r="508" spans="1:24" x14ac:dyDescent="0.4">
      <c r="A508" s="1" t="s">
        <v>2200</v>
      </c>
      <c r="B508" s="1">
        <v>125</v>
      </c>
      <c r="C508">
        <v>641.5</v>
      </c>
      <c r="D508">
        <v>623</v>
      </c>
      <c r="E508">
        <v>10.5001</v>
      </c>
      <c r="F508" t="s">
        <v>834</v>
      </c>
      <c r="G508" s="10" t="s">
        <v>2199</v>
      </c>
      <c r="H508">
        <v>98</v>
      </c>
      <c r="I508" t="s">
        <v>768</v>
      </c>
      <c r="J508">
        <v>148</v>
      </c>
      <c r="K508" t="str">
        <f ca="1">VLOOKUP(I508,INDIRECT("投手名変換!A$1:B$" &amp; Prams!$B$9),2,)</f>
        <v>DD016</v>
      </c>
      <c r="L508">
        <f t="shared" si="49"/>
        <v>27</v>
      </c>
      <c r="M508">
        <f ca="1">(B508-VLOOKUP(K508,INDIRECT("投手データ!B1:D"&amp;Prams!$B$1),3,FALSE)*2)</f>
        <v>31</v>
      </c>
      <c r="N508" t="str">
        <f ca="1">VLOOKUP(F508,INDIRECT("球種変換表!A$1:B$" &amp; Prams!$B$2),2,)</f>
        <v>全力ストレート</v>
      </c>
      <c r="O508">
        <f ca="1">VLOOKUP(N508,球種情報!A:B,2,FALSE)</f>
        <v>2</v>
      </c>
      <c r="P508">
        <f ca="1">VLOOKUP(K508,投手データ!B:AI,output!O508+6,FALSE)</f>
        <v>1</v>
      </c>
      <c r="R508">
        <f t="shared" si="50"/>
        <v>6.7567567567567571E-3</v>
      </c>
      <c r="S508">
        <f t="shared" si="51"/>
        <v>0.43402777777777779</v>
      </c>
      <c r="T508">
        <f>Prams!B$5/(S508-Prams!B$6)</f>
        <v>165.42254463290274</v>
      </c>
      <c r="U508">
        <f t="shared" ca="1" si="52"/>
        <v>0.50069444444444444</v>
      </c>
      <c r="V508">
        <f ca="1">Prams!C$5/(U508-Prams!C$6)</f>
        <v>173.12786844438912</v>
      </c>
      <c r="W508">
        <f t="shared" ca="1" si="53"/>
        <v>1.169782894894521</v>
      </c>
      <c r="X508" t="str">
        <f t="shared" ca="1" si="48"/>
        <v>×</v>
      </c>
    </row>
    <row r="509" spans="1:24" x14ac:dyDescent="0.4">
      <c r="A509" s="1" t="s">
        <v>2201</v>
      </c>
      <c r="B509" s="1">
        <v>125</v>
      </c>
      <c r="C509">
        <v>641.5</v>
      </c>
      <c r="D509">
        <v>623</v>
      </c>
      <c r="E509">
        <v>10.5001</v>
      </c>
      <c r="F509" t="s">
        <v>1504</v>
      </c>
      <c r="G509" s="10" t="s">
        <v>452</v>
      </c>
      <c r="H509">
        <v>98</v>
      </c>
      <c r="I509" t="s">
        <v>768</v>
      </c>
      <c r="J509">
        <f ca="1">VLOOKUP(G509,INDIRECT("球速変換!A$1:B$" &amp; Prams!$B$8),2,)</f>
        <v>148</v>
      </c>
      <c r="K509" t="str">
        <f ca="1">VLOOKUP(I509,INDIRECT("投手名変換!A$1:B$" &amp; Prams!$B$9),2,)</f>
        <v>DD016</v>
      </c>
      <c r="L509">
        <f t="shared" si="49"/>
        <v>27</v>
      </c>
      <c r="M509">
        <f ca="1">(B509-VLOOKUP(K509,INDIRECT("投手データ!B1:D"&amp;Prams!$B$1),3,FALSE)*2)</f>
        <v>31</v>
      </c>
      <c r="N509" t="str">
        <f ca="1">VLOOKUP(F509,INDIRECT("球種変換表!A$1:B$" &amp; Prams!$B$2),2,)</f>
        <v>全力ストレート</v>
      </c>
      <c r="O509">
        <f ca="1">VLOOKUP(N509,球種情報!A:B,2,FALSE)</f>
        <v>2</v>
      </c>
      <c r="P509">
        <f ca="1">VLOOKUP(K509,投手データ!B:AI,output!O509+6,FALSE)</f>
        <v>1</v>
      </c>
      <c r="R509">
        <f t="shared" ca="1" si="50"/>
        <v>6.7567567567567571E-3</v>
      </c>
      <c r="S509">
        <f t="shared" si="51"/>
        <v>0.43402777777777779</v>
      </c>
      <c r="T509">
        <f>Prams!B$5/(S509-Prams!B$6)</f>
        <v>165.42254463290274</v>
      </c>
      <c r="U509">
        <f t="shared" ca="1" si="52"/>
        <v>0.50069444444444444</v>
      </c>
      <c r="V509">
        <f ca="1">Prams!C$5/(U509-Prams!C$6)</f>
        <v>173.12786844438912</v>
      </c>
      <c r="W509">
        <f t="shared" ca="1" si="53"/>
        <v>1.169782894894521</v>
      </c>
      <c r="X509" t="str">
        <f t="shared" ca="1" si="48"/>
        <v>×</v>
      </c>
    </row>
    <row r="510" spans="1:24" x14ac:dyDescent="0.4">
      <c r="A510" s="1" t="s">
        <v>2202</v>
      </c>
      <c r="B510" s="1">
        <v>125</v>
      </c>
      <c r="C510">
        <v>640.5</v>
      </c>
      <c r="D510">
        <v>615</v>
      </c>
      <c r="E510">
        <v>10.5001</v>
      </c>
      <c r="F510" t="s">
        <v>1504</v>
      </c>
      <c r="G510" s="10" t="s">
        <v>2037</v>
      </c>
      <c r="H510">
        <v>98</v>
      </c>
      <c r="I510" t="s">
        <v>768</v>
      </c>
      <c r="J510">
        <f ca="1">VLOOKUP(G510,INDIRECT("球速変換!A$1:B$" &amp; Prams!$B$8),2,)</f>
        <v>145</v>
      </c>
      <c r="K510" t="str">
        <f ca="1">VLOOKUP(I510,INDIRECT("投手名変換!A$1:B$" &amp; Prams!$B$9),2,)</f>
        <v>DD016</v>
      </c>
      <c r="L510">
        <f t="shared" si="49"/>
        <v>27</v>
      </c>
      <c r="M510">
        <f ca="1">(B510-VLOOKUP(K510,INDIRECT("投手データ!B1:D"&amp;Prams!$B$1),3,FALSE)*2)</f>
        <v>31</v>
      </c>
      <c r="N510" t="str">
        <f ca="1">VLOOKUP(F510,INDIRECT("球種変換表!A$1:B$" &amp; Prams!$B$2),2,)</f>
        <v>全力ストレート</v>
      </c>
      <c r="O510">
        <f ca="1">VLOOKUP(N510,球種情報!A:B,2,FALSE)</f>
        <v>2</v>
      </c>
      <c r="P510">
        <f ca="1">VLOOKUP(K510,投手データ!B:AI,output!O510+6,FALSE)</f>
        <v>1</v>
      </c>
      <c r="R510">
        <f t="shared" ca="1" si="50"/>
        <v>6.8965517241379309E-3</v>
      </c>
      <c r="S510">
        <f t="shared" si="51"/>
        <v>0.43958333333333333</v>
      </c>
      <c r="T510">
        <f>Prams!B$5/(S510-Prams!B$6)</f>
        <v>162.99951663224505</v>
      </c>
      <c r="U510">
        <f t="shared" ca="1" si="52"/>
        <v>0.50624999999999998</v>
      </c>
      <c r="V510">
        <f ca="1">Prams!C$5/(U510-Prams!C$6)</f>
        <v>170.47566524196884</v>
      </c>
      <c r="W510">
        <f t="shared" ca="1" si="53"/>
        <v>1.175694243048061</v>
      </c>
      <c r="X510" t="str">
        <f t="shared" ca="1" si="48"/>
        <v>×</v>
      </c>
    </row>
    <row r="511" spans="1:24" x14ac:dyDescent="0.4">
      <c r="A511" s="1" t="s">
        <v>2203</v>
      </c>
      <c r="B511" s="1">
        <v>125</v>
      </c>
      <c r="C511">
        <v>641.95001000000002</v>
      </c>
      <c r="D511">
        <v>622.5</v>
      </c>
      <c r="E511">
        <v>10.062519999999999</v>
      </c>
      <c r="F511" t="s">
        <v>1039</v>
      </c>
      <c r="G511" s="10" t="s">
        <v>1668</v>
      </c>
      <c r="H511">
        <v>98</v>
      </c>
      <c r="I511" t="s">
        <v>768</v>
      </c>
      <c r="J511">
        <f ca="1">VLOOKUP(G511,INDIRECT("球速変換!A$1:B$" &amp; Prams!$B$8),2,)</f>
        <v>148</v>
      </c>
      <c r="K511" t="str">
        <f ca="1">VLOOKUP(I511,INDIRECT("投手名変換!A$1:B$" &amp; Prams!$B$9),2,)</f>
        <v>DD016</v>
      </c>
      <c r="L511">
        <f t="shared" si="49"/>
        <v>27</v>
      </c>
      <c r="M511">
        <f ca="1">(B511-VLOOKUP(K511,INDIRECT("投手データ!B1:D"&amp;Prams!$B$1),3,FALSE)*2)</f>
        <v>31</v>
      </c>
      <c r="N511" t="str">
        <f ca="1">VLOOKUP(F511,INDIRECT("球種変換表!A$1:B$" &amp; Prams!$B$2),2,)</f>
        <v>全力ストレート</v>
      </c>
      <c r="O511">
        <f ca="1">VLOOKUP(N511,球種情報!A:B,2,FALSE)</f>
        <v>2</v>
      </c>
      <c r="P511">
        <f ca="1">VLOOKUP(K511,投手データ!B:AI,output!O511+6,FALSE)</f>
        <v>1</v>
      </c>
      <c r="R511">
        <f t="shared" ca="1" si="50"/>
        <v>6.7567567567567571E-3</v>
      </c>
      <c r="S511">
        <f t="shared" si="51"/>
        <v>0.43437500000000001</v>
      </c>
      <c r="T511">
        <f>Prams!B$5/(S511-Prams!B$6)</f>
        <v>165.26899685891868</v>
      </c>
      <c r="U511">
        <f t="shared" ca="1" si="52"/>
        <v>0.50104166666666672</v>
      </c>
      <c r="V511">
        <f ca="1">Prams!C$5/(U511-Prams!C$6)</f>
        <v>172.9596903923717</v>
      </c>
      <c r="W511">
        <f t="shared" ca="1" si="53"/>
        <v>1.1686465567052142</v>
      </c>
      <c r="X511" t="str">
        <f t="shared" ca="1" si="48"/>
        <v>×</v>
      </c>
    </row>
    <row r="512" spans="1:24" x14ac:dyDescent="0.4">
      <c r="A512" s="1" t="s">
        <v>2204</v>
      </c>
      <c r="B512" s="1">
        <v>125</v>
      </c>
      <c r="C512">
        <v>640</v>
      </c>
      <c r="D512">
        <v>609.5</v>
      </c>
      <c r="E512">
        <v>11.01146</v>
      </c>
      <c r="F512" t="s">
        <v>1504</v>
      </c>
      <c r="G512" s="10" t="s">
        <v>2191</v>
      </c>
      <c r="H512">
        <v>98</v>
      </c>
      <c r="I512" t="s">
        <v>768</v>
      </c>
      <c r="J512">
        <f ca="1">VLOOKUP(G512,INDIRECT("球速変換!A$1:B$" &amp; Prams!$B$8),2,)</f>
        <v>143</v>
      </c>
      <c r="K512" t="str">
        <f ca="1">VLOOKUP(I512,INDIRECT("投手名変換!A$1:B$" &amp; Prams!$B$9),2,)</f>
        <v>DD016</v>
      </c>
      <c r="L512">
        <f t="shared" si="49"/>
        <v>27</v>
      </c>
      <c r="M512">
        <f ca="1">(B512-VLOOKUP(K512,INDIRECT("投手データ!B1:D"&amp;Prams!$B$1),3,FALSE)*2)</f>
        <v>31</v>
      </c>
      <c r="N512" t="str">
        <f ca="1">VLOOKUP(F512,INDIRECT("球種変換表!A$1:B$" &amp; Prams!$B$2),2,)</f>
        <v>全力ストレート</v>
      </c>
      <c r="O512">
        <f ca="1">VLOOKUP(N512,球種情報!A:B,2,FALSE)</f>
        <v>2</v>
      </c>
      <c r="P512">
        <f ca="1">VLOOKUP(K512,投手データ!B:AI,output!O512+6,FALSE)</f>
        <v>1</v>
      </c>
      <c r="R512">
        <f t="shared" ca="1" si="50"/>
        <v>6.993006993006993E-3</v>
      </c>
      <c r="S512">
        <f t="shared" si="51"/>
        <v>0.44340277777777781</v>
      </c>
      <c r="T512">
        <f>Prams!B$5/(S512-Prams!B$6)</f>
        <v>161.37444985027227</v>
      </c>
      <c r="U512">
        <f t="shared" ca="1" si="52"/>
        <v>0.51006944444444446</v>
      </c>
      <c r="V512">
        <f ca="1">Prams!C$5/(U512-Prams!C$6)</f>
        <v>168.69892138953529</v>
      </c>
      <c r="W512">
        <f t="shared" ca="1" si="53"/>
        <v>1.1797127369897573</v>
      </c>
      <c r="X512" t="str">
        <f t="shared" ca="1" si="48"/>
        <v>×</v>
      </c>
    </row>
    <row r="513" spans="1:25" x14ac:dyDescent="0.4">
      <c r="A513" s="1" t="s">
        <v>2205</v>
      </c>
      <c r="B513" s="1">
        <v>125</v>
      </c>
      <c r="C513">
        <v>641.95001000000002</v>
      </c>
      <c r="D513">
        <v>620.5</v>
      </c>
      <c r="E513">
        <v>10.062519999999999</v>
      </c>
      <c r="F513" t="s">
        <v>1504</v>
      </c>
      <c r="G513" s="10" t="s">
        <v>1587</v>
      </c>
      <c r="H513">
        <v>98</v>
      </c>
      <c r="I513" t="s">
        <v>768</v>
      </c>
      <c r="J513">
        <f ca="1">VLOOKUP(G513,INDIRECT("球速変換!A$1:B$" &amp; Prams!$B$8),2,)</f>
        <v>147</v>
      </c>
      <c r="K513" t="str">
        <f ca="1">VLOOKUP(I513,INDIRECT("投手名変換!A$1:B$" &amp; Prams!$B$9),2,)</f>
        <v>DD016</v>
      </c>
      <c r="L513">
        <f t="shared" si="49"/>
        <v>27</v>
      </c>
      <c r="M513">
        <f ca="1">(B513-VLOOKUP(K513,INDIRECT("投手データ!B1:D"&amp;Prams!$B$1),3,FALSE)*2)</f>
        <v>31</v>
      </c>
      <c r="N513" t="str">
        <f ca="1">VLOOKUP(F513,INDIRECT("球種変換表!A$1:B$" &amp; Prams!$B$2),2,)</f>
        <v>全力ストレート</v>
      </c>
      <c r="O513">
        <f ca="1">VLOOKUP(N513,球種情報!A:B,2,FALSE)</f>
        <v>2</v>
      </c>
      <c r="P513">
        <f ca="1">VLOOKUP(K513,投手データ!B:AI,output!O513+6,FALSE)</f>
        <v>1</v>
      </c>
      <c r="R513">
        <f t="shared" ca="1" si="50"/>
        <v>6.8027210884353739E-3</v>
      </c>
      <c r="S513">
        <f t="shared" si="51"/>
        <v>0.4357638888888889</v>
      </c>
      <c r="T513">
        <f>Prams!B$5/(S513-Prams!B$6)</f>
        <v>164.65764572713755</v>
      </c>
      <c r="U513">
        <f t="shared" ca="1" si="52"/>
        <v>0.50243055555555549</v>
      </c>
      <c r="V513">
        <f ca="1">Prams!C$5/(U513-Prams!C$6)</f>
        <v>172.29023293259743</v>
      </c>
      <c r="W513">
        <f t="shared" ca="1" si="53"/>
        <v>1.1720424009020234</v>
      </c>
      <c r="X513" t="str">
        <f t="shared" ca="1" si="48"/>
        <v>×</v>
      </c>
    </row>
    <row r="514" spans="1:25" x14ac:dyDescent="0.4">
      <c r="A514" s="1" t="s">
        <v>2206</v>
      </c>
      <c r="B514" s="1">
        <v>125</v>
      </c>
      <c r="C514">
        <v>641.95001000000002</v>
      </c>
      <c r="D514">
        <v>622.5</v>
      </c>
      <c r="E514">
        <v>10.062519999999999</v>
      </c>
      <c r="F514" t="s">
        <v>1040</v>
      </c>
      <c r="G514" s="10" t="s">
        <v>665</v>
      </c>
      <c r="H514">
        <v>98</v>
      </c>
      <c r="I514" t="s">
        <v>768</v>
      </c>
      <c r="J514">
        <f ca="1">VLOOKUP(G514,INDIRECT("球速変換!A$1:B$" &amp; Prams!$B$8),2,)</f>
        <v>148</v>
      </c>
      <c r="K514" t="str">
        <f ca="1">VLOOKUP(I514,INDIRECT("投手名変換!A$1:B$" &amp; Prams!$B$9),2,)</f>
        <v>DD016</v>
      </c>
      <c r="L514">
        <f t="shared" si="49"/>
        <v>27</v>
      </c>
      <c r="M514">
        <f ca="1">(B514-VLOOKUP(K514,INDIRECT("投手データ!B1:D"&amp;Prams!$B$1),3,FALSE)*2)</f>
        <v>31</v>
      </c>
      <c r="N514" t="str">
        <f ca="1">VLOOKUP(F514,INDIRECT("球種変換表!A$1:B$" &amp; Prams!$B$2),2,)</f>
        <v>全力ストレート</v>
      </c>
      <c r="O514">
        <f ca="1">VLOOKUP(N514,球種情報!A:B,2,FALSE)</f>
        <v>2</v>
      </c>
      <c r="P514">
        <f ca="1">VLOOKUP(K514,投手データ!B:AI,output!O514+6,FALSE)</f>
        <v>1</v>
      </c>
      <c r="R514">
        <f t="shared" ca="1" si="50"/>
        <v>6.7567567567567571E-3</v>
      </c>
      <c r="S514">
        <f t="shared" si="51"/>
        <v>0.43437500000000001</v>
      </c>
      <c r="T514">
        <f>Prams!B$5/(S514-Prams!B$6)</f>
        <v>165.26899685891868</v>
      </c>
      <c r="U514">
        <f t="shared" ca="1" si="52"/>
        <v>0.50104166666666672</v>
      </c>
      <c r="V514">
        <f ca="1">Prams!C$5/(U514-Prams!C$6)</f>
        <v>172.9596903923717</v>
      </c>
      <c r="W514">
        <f t="shared" ca="1" si="53"/>
        <v>1.1686465567052142</v>
      </c>
      <c r="X514" t="str">
        <f t="shared" ca="1" si="48"/>
        <v>×</v>
      </c>
    </row>
    <row r="515" spans="1:25" x14ac:dyDescent="0.4">
      <c r="A515" s="1" t="s">
        <v>2207</v>
      </c>
      <c r="B515" s="1">
        <v>125</v>
      </c>
      <c r="C515">
        <v>641.95001000000002</v>
      </c>
      <c r="D515">
        <v>621.5</v>
      </c>
      <c r="E515">
        <v>10.062519999999999</v>
      </c>
      <c r="F515" t="s">
        <v>1504</v>
      </c>
      <c r="G515" s="10" t="s">
        <v>1663</v>
      </c>
      <c r="H515">
        <v>98</v>
      </c>
      <c r="I515" t="s">
        <v>774</v>
      </c>
      <c r="J515">
        <f ca="1">VLOOKUP(G515,INDIRECT("球速変換!A$1:B$" &amp; Prams!$B$8),2,)</f>
        <v>147</v>
      </c>
      <c r="K515" t="str">
        <f ca="1">VLOOKUP(I515,INDIRECT("投手名変換!A$1:B$" &amp; Prams!$B$9),2,)</f>
        <v>DD016</v>
      </c>
      <c r="L515">
        <f t="shared" si="49"/>
        <v>27</v>
      </c>
      <c r="M515">
        <f ca="1">(B515-VLOOKUP(K515,INDIRECT("投手データ!B1:D"&amp;Prams!$B$1),3,FALSE)*2)</f>
        <v>31</v>
      </c>
      <c r="N515" t="str">
        <f ca="1">VLOOKUP(F515,INDIRECT("球種変換表!A$1:B$" &amp; Prams!$B$2),2,)</f>
        <v>全力ストレート</v>
      </c>
      <c r="O515">
        <f ca="1">VLOOKUP(N515,球種情報!A:B,2,FALSE)</f>
        <v>2</v>
      </c>
      <c r="P515">
        <f ca="1">VLOOKUP(K515,投手データ!B:AI,output!O515+6,FALSE)</f>
        <v>1</v>
      </c>
      <c r="R515">
        <f t="shared" ca="1" si="50"/>
        <v>6.8027210884353739E-3</v>
      </c>
      <c r="S515">
        <f t="shared" si="51"/>
        <v>0.43506944444444445</v>
      </c>
      <c r="T515">
        <f>Prams!B$5/(S515-Prams!B$6)</f>
        <v>164.96275487892558</v>
      </c>
      <c r="U515">
        <f t="shared" ca="1" si="52"/>
        <v>0.50173611111111116</v>
      </c>
      <c r="V515">
        <f ca="1">Prams!C$5/(U515-Prams!C$6)</f>
        <v>172.62431260616307</v>
      </c>
      <c r="W515">
        <f t="shared" ca="1" si="53"/>
        <v>1.174315051742606</v>
      </c>
      <c r="X515" t="str">
        <f t="shared" ref="X515:X578" ca="1" si="54">IF(AND($V515&gt;$J515+X$1-2,$J515+X$1+2&gt;$V515),"〇","×")</f>
        <v>×</v>
      </c>
    </row>
    <row r="516" spans="1:25" x14ac:dyDescent="0.4">
      <c r="A516" s="1" t="s">
        <v>2208</v>
      </c>
      <c r="B516" s="1">
        <v>140</v>
      </c>
      <c r="C516">
        <v>629.55260999999996</v>
      </c>
      <c r="D516">
        <v>601.5</v>
      </c>
      <c r="E516">
        <v>9.5658300000000001</v>
      </c>
      <c r="F516" t="s">
        <v>42</v>
      </c>
      <c r="G516" s="10" t="s">
        <v>412</v>
      </c>
      <c r="H516">
        <v>101</v>
      </c>
      <c r="I516" t="s">
        <v>768</v>
      </c>
      <c r="J516">
        <f ca="1">VLOOKUP(G516,INDIRECT("球速変換!A$1:B$" &amp; Prams!$B$8),2,)</f>
        <v>128</v>
      </c>
      <c r="K516" t="str">
        <f ca="1">VLOOKUP(I516,INDIRECT("投手名変換!A$1:B$" &amp; Prams!$B$9),2,)</f>
        <v>DD016</v>
      </c>
      <c r="L516">
        <f t="shared" si="49"/>
        <v>39</v>
      </c>
      <c r="M516">
        <f ca="1">(B516-VLOOKUP(K516,INDIRECT("投手データ!B1:D"&amp;Prams!$B$1),3,FALSE)*2)</f>
        <v>46</v>
      </c>
      <c r="N516" t="str">
        <f ca="1">VLOOKUP(F516,INDIRECT("球種変換表!A$1:B$" &amp; Prams!$B$2),2,)</f>
        <v>パーム</v>
      </c>
      <c r="O516">
        <f ca="1">VLOOKUP(N516,球種情報!A:B,2,FALSE)</f>
        <v>17</v>
      </c>
      <c r="P516">
        <f ca="1">VLOOKUP(K516,投手データ!B:AI,output!O516+6,FALSE)</f>
        <v>1</v>
      </c>
      <c r="R516">
        <f t="shared" ca="1" si="50"/>
        <v>7.8125E-3</v>
      </c>
      <c r="S516">
        <f t="shared" si="51"/>
        <v>0.6489583333333333</v>
      </c>
      <c r="T516">
        <f>Prams!B$5/(S516-Prams!B$6)</f>
        <v>105.02357054884696</v>
      </c>
      <c r="U516">
        <f t="shared" ca="1" si="52"/>
        <v>0.765625</v>
      </c>
      <c r="V516">
        <f ca="1">Prams!C$5/(U516-Prams!C$6)</f>
        <v>99.389895904505437</v>
      </c>
      <c r="W516">
        <f t="shared" ca="1" si="53"/>
        <v>0.77648356175394873</v>
      </c>
      <c r="X516" t="str">
        <f t="shared" ca="1" si="54"/>
        <v>×</v>
      </c>
    </row>
    <row r="517" spans="1:25" x14ac:dyDescent="0.4">
      <c r="A517" s="1" t="s">
        <v>2209</v>
      </c>
      <c r="B517" s="1">
        <v>141</v>
      </c>
      <c r="C517">
        <v>639</v>
      </c>
      <c r="D517">
        <v>611.5</v>
      </c>
      <c r="E517">
        <v>10.012589999999999</v>
      </c>
      <c r="F517" t="s">
        <v>388</v>
      </c>
      <c r="G517" s="10" t="s">
        <v>1481</v>
      </c>
      <c r="H517">
        <v>101</v>
      </c>
      <c r="I517" t="s">
        <v>768</v>
      </c>
      <c r="J517">
        <f ca="1">VLOOKUP(G517,INDIRECT("球速変換!A$1:B$" &amp; Prams!$B$8),2,)</f>
        <v>121</v>
      </c>
      <c r="K517" t="str">
        <f ca="1">VLOOKUP(I517,INDIRECT("投手名変換!A$1:B$" &amp; Prams!$B$9),2,)</f>
        <v>DD016</v>
      </c>
      <c r="L517">
        <f t="shared" si="49"/>
        <v>40</v>
      </c>
      <c r="M517">
        <f ca="1">(B517-VLOOKUP(K517,INDIRECT("投手データ!B1:D"&amp;Prams!$B$1),3,FALSE)*2)</f>
        <v>47</v>
      </c>
      <c r="N517" t="str">
        <f ca="1">VLOOKUP(F517,INDIRECT("球種変換表!A$1:B$" &amp; Prams!$B$2),2,)</f>
        <v>パーム</v>
      </c>
      <c r="O517">
        <f ca="1">VLOOKUP(N517,球種情報!A:B,2,FALSE)</f>
        <v>17</v>
      </c>
      <c r="P517">
        <f ca="1">VLOOKUP(K517,投手データ!B:AI,output!O517+6,FALSE)</f>
        <v>1</v>
      </c>
      <c r="R517">
        <f t="shared" ca="1" si="50"/>
        <v>8.2644628099173556E-3</v>
      </c>
      <c r="S517">
        <f t="shared" si="51"/>
        <v>0.6586805555555556</v>
      </c>
      <c r="T517">
        <f>Prams!B$5/(S517-Prams!B$6)</f>
        <v>103.31719409331669</v>
      </c>
      <c r="U517">
        <f t="shared" ca="1" si="52"/>
        <v>0.7753472222222223</v>
      </c>
      <c r="V517">
        <f ca="1">Prams!C$5/(U517-Prams!C$6)</f>
        <v>97.860343227996424</v>
      </c>
      <c r="W517">
        <f t="shared" ca="1" si="53"/>
        <v>0.80876316717352414</v>
      </c>
      <c r="X517" t="str">
        <f t="shared" ca="1" si="54"/>
        <v>×</v>
      </c>
    </row>
    <row r="518" spans="1:25" x14ac:dyDescent="0.4">
      <c r="A518" s="1" t="s">
        <v>2210</v>
      </c>
      <c r="B518" s="1">
        <v>140</v>
      </c>
      <c r="C518">
        <v>638</v>
      </c>
      <c r="D518">
        <v>600.5</v>
      </c>
      <c r="E518">
        <v>10.012589999999999</v>
      </c>
      <c r="F518" t="s">
        <v>42</v>
      </c>
      <c r="G518" s="10" t="s">
        <v>1673</v>
      </c>
      <c r="H518">
        <v>101</v>
      </c>
      <c r="I518" t="s">
        <v>768</v>
      </c>
      <c r="J518">
        <f ca="1">VLOOKUP(G518,INDIRECT("球速変換!A$1:B$" &amp; Prams!$B$8),2,)</f>
        <v>122</v>
      </c>
      <c r="K518" t="str">
        <f ca="1">VLOOKUP(I518,INDIRECT("投手名変換!A$1:B$" &amp; Prams!$B$9),2,)</f>
        <v>DD016</v>
      </c>
      <c r="L518">
        <f t="shared" si="49"/>
        <v>39</v>
      </c>
      <c r="M518">
        <f ca="1">(B518-VLOOKUP(K518,INDIRECT("投手データ!B1:D"&amp;Prams!$B$1),3,FALSE)*2)</f>
        <v>46</v>
      </c>
      <c r="N518" t="str">
        <f ca="1">VLOOKUP(F518,INDIRECT("球種変換表!A$1:B$" &amp; Prams!$B$2),2,)</f>
        <v>パーム</v>
      </c>
      <c r="O518">
        <f ca="1">VLOOKUP(N518,球種情報!A:B,2,FALSE)</f>
        <v>17</v>
      </c>
      <c r="P518">
        <f ca="1">VLOOKUP(K518,投手データ!B:AI,output!O518+6,FALSE)</f>
        <v>1</v>
      </c>
      <c r="R518">
        <f t="shared" ca="1" si="50"/>
        <v>8.1967213114754103E-3</v>
      </c>
      <c r="S518">
        <f t="shared" si="51"/>
        <v>0.64965277777777775</v>
      </c>
      <c r="T518">
        <f>Prams!B$5/(S518-Prams!B$6)</f>
        <v>104.89981948182329</v>
      </c>
      <c r="U518">
        <f t="shared" ca="1" si="52"/>
        <v>0.76631944444444444</v>
      </c>
      <c r="V518">
        <f ca="1">Prams!C$5/(U518-Prams!C$6)</f>
        <v>99.279058252557121</v>
      </c>
      <c r="W518">
        <f t="shared" ca="1" si="53"/>
        <v>0.81376277256194363</v>
      </c>
      <c r="X518" t="str">
        <f t="shared" ca="1" si="54"/>
        <v>×</v>
      </c>
    </row>
    <row r="519" spans="1:25" x14ac:dyDescent="0.4">
      <c r="A519" s="1" t="s">
        <v>2211</v>
      </c>
      <c r="B519" s="1">
        <v>140</v>
      </c>
      <c r="C519">
        <v>635.5</v>
      </c>
      <c r="D519">
        <v>604.5</v>
      </c>
      <c r="E519">
        <v>11.510960000000001</v>
      </c>
      <c r="F519" t="s">
        <v>42</v>
      </c>
      <c r="G519" s="10" t="s">
        <v>1620</v>
      </c>
      <c r="H519">
        <v>101</v>
      </c>
      <c r="I519" t="s">
        <v>768</v>
      </c>
      <c r="J519">
        <f ca="1">VLOOKUP(G519,INDIRECT("球速変換!A$1:B$" &amp; Prams!$B$8),2,)</f>
        <v>123</v>
      </c>
      <c r="K519" t="str">
        <f ca="1">VLOOKUP(I519,INDIRECT("投手名変換!A$1:B$" &amp; Prams!$B$9),2,)</f>
        <v>DD016</v>
      </c>
      <c r="L519">
        <f t="shared" si="49"/>
        <v>39</v>
      </c>
      <c r="M519">
        <f ca="1">(B519-VLOOKUP(K519,INDIRECT("投手データ!B1:D"&amp;Prams!$B$1),3,FALSE)*2)</f>
        <v>46</v>
      </c>
      <c r="N519" t="str">
        <f ca="1">VLOOKUP(F519,INDIRECT("球種変換表!A$1:B$" &amp; Prams!$B$2),2,)</f>
        <v>パーム</v>
      </c>
      <c r="O519">
        <f ca="1">VLOOKUP(N519,球種情報!A:B,2,FALSE)</f>
        <v>17</v>
      </c>
      <c r="P519">
        <f ca="1">VLOOKUP(K519,投手データ!B:AI,output!O519+6,FALSE)</f>
        <v>1</v>
      </c>
      <c r="R519">
        <f t="shared" ca="1" si="50"/>
        <v>8.130081300813009E-3</v>
      </c>
      <c r="S519">
        <f t="shared" si="51"/>
        <v>0.64687499999999998</v>
      </c>
      <c r="T519">
        <f>Prams!B$5/(S519-Prams!B$6)</f>
        <v>105.39658185227806</v>
      </c>
      <c r="U519">
        <f t="shared" ca="1" si="52"/>
        <v>0.76354166666666667</v>
      </c>
      <c r="V519">
        <f ca="1">Prams!C$5/(U519-Prams!C$6)</f>
        <v>99.723898753915023</v>
      </c>
      <c r="W519">
        <f t="shared" ca="1" si="53"/>
        <v>0.81076340450337414</v>
      </c>
      <c r="X519" t="str">
        <f t="shared" ca="1" si="54"/>
        <v>×</v>
      </c>
    </row>
    <row r="520" spans="1:25" x14ac:dyDescent="0.4">
      <c r="A520" s="1" t="s">
        <v>2212</v>
      </c>
      <c r="B520" s="1">
        <v>140</v>
      </c>
      <c r="C520">
        <v>637.02502000000004</v>
      </c>
      <c r="D520">
        <v>605</v>
      </c>
      <c r="E520">
        <v>10.025080000000001</v>
      </c>
      <c r="F520" t="s">
        <v>42</v>
      </c>
      <c r="G520" s="10" t="s">
        <v>1543</v>
      </c>
      <c r="H520">
        <v>101</v>
      </c>
      <c r="I520" t="s">
        <v>774</v>
      </c>
      <c r="J520">
        <f ca="1">VLOOKUP(G520,INDIRECT("球速変換!A$1:B$" &amp; Prams!$B$8),2,)</f>
        <v>123</v>
      </c>
      <c r="K520" t="str">
        <f ca="1">VLOOKUP(I520,INDIRECT("投手名変換!A$1:B$" &amp; Prams!$B$9),2,)</f>
        <v>DD016</v>
      </c>
      <c r="L520">
        <f t="shared" si="49"/>
        <v>39</v>
      </c>
      <c r="M520">
        <f ca="1">(B520-VLOOKUP(K520,INDIRECT("投手データ!B1:D"&amp;Prams!$B$1),3,FALSE)*2)</f>
        <v>46</v>
      </c>
      <c r="N520" t="str">
        <f ca="1">VLOOKUP(F520,INDIRECT("球種変換表!A$1:B$" &amp; Prams!$B$2),2,)</f>
        <v>パーム</v>
      </c>
      <c r="O520">
        <f ca="1">VLOOKUP(N520,球種情報!A:B,2,FALSE)</f>
        <v>17</v>
      </c>
      <c r="P520">
        <f ca="1">VLOOKUP(K520,投手データ!B:AI,output!O520+6,FALSE)</f>
        <v>1</v>
      </c>
      <c r="R520">
        <f t="shared" ca="1" si="50"/>
        <v>8.130081300813009E-3</v>
      </c>
      <c r="S520">
        <f t="shared" si="51"/>
        <v>0.6465277777777777</v>
      </c>
      <c r="T520">
        <f>Prams!B$5/(S520-Prams!B$6)</f>
        <v>105.45900815951329</v>
      </c>
      <c r="U520">
        <f t="shared" ca="1" si="52"/>
        <v>0.7631944444444444</v>
      </c>
      <c r="V520">
        <f ca="1">Prams!C$5/(U520-Prams!C$6)</f>
        <v>99.779784267486818</v>
      </c>
      <c r="W520">
        <f t="shared" ca="1" si="53"/>
        <v>0.81121775827225051</v>
      </c>
      <c r="X520" t="str">
        <f t="shared" ca="1" si="54"/>
        <v>×</v>
      </c>
    </row>
    <row r="521" spans="1:25" x14ac:dyDescent="0.4">
      <c r="A521" s="1" t="s">
        <v>2213</v>
      </c>
      <c r="B521" s="1">
        <v>141</v>
      </c>
      <c r="C521">
        <v>640.5</v>
      </c>
      <c r="D521">
        <v>611.5</v>
      </c>
      <c r="E521">
        <v>10.512</v>
      </c>
      <c r="F521" t="s">
        <v>772</v>
      </c>
      <c r="G521" s="10" t="s">
        <v>1481</v>
      </c>
      <c r="H521">
        <v>101</v>
      </c>
      <c r="I521" t="s">
        <v>768</v>
      </c>
      <c r="J521">
        <f ca="1">VLOOKUP(G521,INDIRECT("球速変換!A$1:B$" &amp; Prams!$B$8),2,)</f>
        <v>121</v>
      </c>
      <c r="K521" t="str">
        <f ca="1">VLOOKUP(I521,INDIRECT("投手名変換!A$1:B$" &amp; Prams!$B$9),2,)</f>
        <v>DD016</v>
      </c>
      <c r="L521">
        <f t="shared" si="49"/>
        <v>40</v>
      </c>
      <c r="M521">
        <f ca="1">(B521-VLOOKUP(K521,INDIRECT("投手データ!B1:D"&amp;Prams!$B$1),3,FALSE)*2)</f>
        <v>47</v>
      </c>
      <c r="N521" t="str">
        <f ca="1">VLOOKUP(F521,INDIRECT("球種変換表!A$1:B$" &amp; Prams!$B$2),2,)</f>
        <v>パーム</v>
      </c>
      <c r="O521">
        <f ca="1">VLOOKUP(N521,球種情報!A:B,2,FALSE)</f>
        <v>17</v>
      </c>
      <c r="P521">
        <f ca="1">VLOOKUP(K521,投手データ!B:AI,output!O521+6,FALSE)</f>
        <v>1</v>
      </c>
      <c r="R521">
        <f t="shared" ca="1" si="50"/>
        <v>8.2644628099173556E-3</v>
      </c>
      <c r="S521">
        <f t="shared" si="51"/>
        <v>0.6586805555555556</v>
      </c>
      <c r="T521">
        <f>Prams!B$5/(S521-Prams!B$6)</f>
        <v>103.31719409331669</v>
      </c>
      <c r="U521">
        <f t="shared" ca="1" si="52"/>
        <v>0.7753472222222223</v>
      </c>
      <c r="V521">
        <f ca="1">Prams!C$5/(U521-Prams!C$6)</f>
        <v>97.860343227996424</v>
      </c>
      <c r="W521">
        <f t="shared" ca="1" si="53"/>
        <v>0.80876316717352414</v>
      </c>
      <c r="X521" t="str">
        <f t="shared" ca="1" si="54"/>
        <v>×</v>
      </c>
    </row>
    <row r="522" spans="1:25" x14ac:dyDescent="0.4">
      <c r="A522" s="1" t="s">
        <v>2214</v>
      </c>
      <c r="B522" s="1">
        <v>141</v>
      </c>
      <c r="C522">
        <v>643.5</v>
      </c>
      <c r="D522">
        <v>606.5</v>
      </c>
      <c r="E522">
        <v>11.510960000000001</v>
      </c>
      <c r="F522" t="s">
        <v>42</v>
      </c>
      <c r="G522" s="10" t="s">
        <v>442</v>
      </c>
      <c r="H522">
        <v>101</v>
      </c>
      <c r="I522" t="s">
        <v>768</v>
      </c>
      <c r="J522">
        <f ca="1">VLOOKUP(G522,INDIRECT("球速変換!A$1:B$" &amp; Prams!$B$8),2,)</f>
        <v>128</v>
      </c>
      <c r="K522" t="str">
        <f ca="1">VLOOKUP(I522,INDIRECT("投手名変換!A$1:B$" &amp; Prams!$B$9),2,)</f>
        <v>DD016</v>
      </c>
      <c r="L522">
        <f t="shared" si="49"/>
        <v>40</v>
      </c>
      <c r="M522">
        <f ca="1">(B522-VLOOKUP(K522,INDIRECT("投手データ!B1:D"&amp;Prams!$B$1),3,FALSE)*2)</f>
        <v>47</v>
      </c>
      <c r="N522" t="str">
        <f ca="1">VLOOKUP(F522,INDIRECT("球種変換表!A$1:B$" &amp; Prams!$B$2),2,)</f>
        <v>パーム</v>
      </c>
      <c r="O522">
        <f ca="1">VLOOKUP(N522,球種情報!A:B,2,FALSE)</f>
        <v>17</v>
      </c>
      <c r="P522">
        <f ca="1">VLOOKUP(K522,投手データ!B:AI,output!O522+6,FALSE)</f>
        <v>1</v>
      </c>
      <c r="R522">
        <f t="shared" ca="1" si="50"/>
        <v>7.8125E-3</v>
      </c>
      <c r="S522">
        <f t="shared" si="51"/>
        <v>0.6621527777777777</v>
      </c>
      <c r="T522">
        <f>Prams!B$5/(S522-Prams!B$6)</f>
        <v>102.72113427517806</v>
      </c>
      <c r="U522">
        <f t="shared" ca="1" si="52"/>
        <v>0.7788194444444444</v>
      </c>
      <c r="V522">
        <f ca="1">Prams!C$5/(U522-Prams!C$6)</f>
        <v>97.325421223636639</v>
      </c>
      <c r="W522">
        <f t="shared" ca="1" si="53"/>
        <v>0.76035485330966124</v>
      </c>
      <c r="X522" t="str">
        <f t="shared" ca="1" si="54"/>
        <v>×</v>
      </c>
    </row>
    <row r="523" spans="1:25" x14ac:dyDescent="0.4">
      <c r="A523" s="1" t="s">
        <v>2215</v>
      </c>
      <c r="B523" s="1">
        <v>141</v>
      </c>
      <c r="C523">
        <v>638.5</v>
      </c>
      <c r="D523">
        <v>608.5</v>
      </c>
      <c r="E523">
        <v>10.512</v>
      </c>
      <c r="F523" t="s">
        <v>388</v>
      </c>
      <c r="G523" s="10" t="s">
        <v>1481</v>
      </c>
      <c r="H523">
        <v>101</v>
      </c>
      <c r="I523" t="s">
        <v>768</v>
      </c>
      <c r="J523">
        <f ca="1">VLOOKUP(G523,INDIRECT("球速変換!A$1:B$" &amp; Prams!$B$8),2,)</f>
        <v>121</v>
      </c>
      <c r="K523" t="str">
        <f ca="1">VLOOKUP(I523,INDIRECT("投手名変換!A$1:B$" &amp; Prams!$B$9),2,)</f>
        <v>DD016</v>
      </c>
      <c r="L523">
        <f t="shared" si="49"/>
        <v>40</v>
      </c>
      <c r="M523">
        <f ca="1">(B523-VLOOKUP(K523,INDIRECT("投手データ!B1:D"&amp;Prams!$B$1),3,FALSE)*2)</f>
        <v>47</v>
      </c>
      <c r="N523" t="str">
        <f ca="1">VLOOKUP(F523,INDIRECT("球種変換表!A$1:B$" &amp; Prams!$B$2),2,)</f>
        <v>パーム</v>
      </c>
      <c r="O523">
        <f ca="1">VLOOKUP(N523,球種情報!A:B,2,FALSE)</f>
        <v>17</v>
      </c>
      <c r="P523">
        <f ca="1">VLOOKUP(K523,投手データ!B:AI,output!O523+6,FALSE)</f>
        <v>1</v>
      </c>
      <c r="R523">
        <f t="shared" ca="1" si="50"/>
        <v>8.2644628099173556E-3</v>
      </c>
      <c r="S523">
        <f t="shared" si="51"/>
        <v>0.66076388888888893</v>
      </c>
      <c r="T523">
        <f>Prams!B$5/(S523-Prams!B$6)</f>
        <v>102.95873098113958</v>
      </c>
      <c r="U523">
        <f t="shared" ca="1" si="52"/>
        <v>0.77743055555555562</v>
      </c>
      <c r="V523">
        <f ca="1">Prams!C$5/(U523-Prams!C$6)</f>
        <v>97.538686732784328</v>
      </c>
      <c r="W523">
        <f t="shared" ca="1" si="53"/>
        <v>0.80610484903127544</v>
      </c>
      <c r="X523" t="str">
        <f t="shared" ca="1" si="54"/>
        <v>×</v>
      </c>
    </row>
    <row r="524" spans="1:25" x14ac:dyDescent="0.4">
      <c r="A524" s="1" t="s">
        <v>2216</v>
      </c>
      <c r="B524" s="1">
        <v>140</v>
      </c>
      <c r="C524">
        <v>642.5</v>
      </c>
      <c r="D524">
        <v>605</v>
      </c>
      <c r="E524">
        <v>10.547610000000001</v>
      </c>
      <c r="F524" t="s">
        <v>388</v>
      </c>
      <c r="G524" s="10" t="s">
        <v>773</v>
      </c>
      <c r="H524">
        <v>101</v>
      </c>
      <c r="I524" t="s">
        <v>768</v>
      </c>
      <c r="J524">
        <f ca="1">VLOOKUP(G524,INDIRECT("球速変換!A$1:B$" &amp; Prams!$B$8),2,)</f>
        <v>123</v>
      </c>
      <c r="K524" t="str">
        <f ca="1">VLOOKUP(I524,INDIRECT("投手名変換!A$1:B$" &amp; Prams!$B$9),2,)</f>
        <v>DD016</v>
      </c>
      <c r="L524">
        <f t="shared" si="49"/>
        <v>39</v>
      </c>
      <c r="M524">
        <f ca="1">(B524-VLOOKUP(K524,INDIRECT("投手データ!B1:D"&amp;Prams!$B$1),3,FALSE)*2)</f>
        <v>46</v>
      </c>
      <c r="N524" t="str">
        <f ca="1">VLOOKUP(F524,INDIRECT("球種変換表!A$1:B$" &amp; Prams!$B$2),2,)</f>
        <v>パーム</v>
      </c>
      <c r="O524">
        <f ca="1">VLOOKUP(N524,球種情報!A:B,2,FALSE)</f>
        <v>17</v>
      </c>
      <c r="P524">
        <f ca="1">VLOOKUP(K524,投手データ!B:AI,output!O524+6,FALSE)</f>
        <v>1</v>
      </c>
      <c r="R524">
        <f t="shared" ca="1" si="50"/>
        <v>8.130081300813009E-3</v>
      </c>
      <c r="S524">
        <f t="shared" si="51"/>
        <v>0.6465277777777777</v>
      </c>
      <c r="T524">
        <f>Prams!B$5/(S524-Prams!B$6)</f>
        <v>105.45900815951329</v>
      </c>
      <c r="U524">
        <f t="shared" ca="1" si="52"/>
        <v>0.7631944444444444</v>
      </c>
      <c r="V524">
        <f ca="1">Prams!C$5/(U524-Prams!C$6)</f>
        <v>99.779784267486818</v>
      </c>
      <c r="W524">
        <f t="shared" ca="1" si="53"/>
        <v>0.81121775827225051</v>
      </c>
      <c r="X524" t="str">
        <f t="shared" ca="1" si="54"/>
        <v>×</v>
      </c>
    </row>
    <row r="525" spans="1:25" x14ac:dyDescent="0.4">
      <c r="A525" s="1" t="s">
        <v>2217</v>
      </c>
      <c r="B525" s="1">
        <v>141</v>
      </c>
      <c r="C525">
        <v>638.5</v>
      </c>
      <c r="D525">
        <v>608.5</v>
      </c>
      <c r="E525">
        <v>10.512</v>
      </c>
      <c r="F525" t="s">
        <v>388</v>
      </c>
      <c r="G525" s="10" t="s">
        <v>1481</v>
      </c>
      <c r="H525">
        <v>101</v>
      </c>
      <c r="I525" t="s">
        <v>768</v>
      </c>
      <c r="J525">
        <f ca="1">VLOOKUP(G525,INDIRECT("球速変換!A$1:B$" &amp; Prams!$B$8),2,)</f>
        <v>121</v>
      </c>
      <c r="K525" t="str">
        <f ca="1">VLOOKUP(I525,INDIRECT("投手名変換!A$1:B$" &amp; Prams!$B$9),2,)</f>
        <v>DD016</v>
      </c>
      <c r="L525">
        <f t="shared" si="49"/>
        <v>40</v>
      </c>
      <c r="M525">
        <f ca="1">(B525-VLOOKUP(K525,INDIRECT("投手データ!B1:D"&amp;Prams!$B$1),3,FALSE)*2)</f>
        <v>47</v>
      </c>
      <c r="N525" t="str">
        <f ca="1">VLOOKUP(F525,INDIRECT("球種変換表!A$1:B$" &amp; Prams!$B$2),2,)</f>
        <v>パーム</v>
      </c>
      <c r="O525">
        <f ca="1">VLOOKUP(N525,球種情報!A:B,2,FALSE)</f>
        <v>17</v>
      </c>
      <c r="P525">
        <f ca="1">VLOOKUP(K525,投手データ!B:AI,output!O525+6,FALSE)</f>
        <v>1</v>
      </c>
      <c r="R525">
        <f t="shared" ca="1" si="50"/>
        <v>8.2644628099173556E-3</v>
      </c>
      <c r="S525">
        <f t="shared" si="51"/>
        <v>0.66076388888888893</v>
      </c>
      <c r="T525">
        <f>Prams!B$5/(S525-Prams!B$6)</f>
        <v>102.95873098113958</v>
      </c>
      <c r="U525">
        <f t="shared" ca="1" si="52"/>
        <v>0.77743055555555562</v>
      </c>
      <c r="V525">
        <f ca="1">Prams!C$5/(U525-Prams!C$6)</f>
        <v>97.538686732784328</v>
      </c>
      <c r="W525">
        <f t="shared" ca="1" si="53"/>
        <v>0.80610484903127544</v>
      </c>
      <c r="X525" t="str">
        <f t="shared" ca="1" si="54"/>
        <v>×</v>
      </c>
    </row>
    <row r="526" spans="1:25" x14ac:dyDescent="0.4">
      <c r="A526" s="1" t="s">
        <v>2218</v>
      </c>
      <c r="B526" s="1">
        <v>77</v>
      </c>
      <c r="C526">
        <v>627.54345999999998</v>
      </c>
      <c r="D526">
        <v>609.5</v>
      </c>
      <c r="E526">
        <v>11.55442</v>
      </c>
      <c r="F526" t="s">
        <v>47</v>
      </c>
      <c r="G526" s="10" t="s">
        <v>1481</v>
      </c>
      <c r="H526">
        <v>35</v>
      </c>
      <c r="I526" t="s">
        <v>774</v>
      </c>
      <c r="J526">
        <f ca="1">VLOOKUP(G526,INDIRECT("球速変換!A$1:B$" &amp; Prams!$B$8),2,)</f>
        <v>121</v>
      </c>
      <c r="K526" t="str">
        <f ca="1">VLOOKUP(I526,INDIRECT("投手名変換!A$1:B$" &amp; Prams!$B$9),2,)</f>
        <v>DD016</v>
      </c>
      <c r="L526">
        <f t="shared" si="49"/>
        <v>42</v>
      </c>
      <c r="M526">
        <f ca="1">(B526-VLOOKUP(K526,INDIRECT("投手データ!B1:D"&amp;Prams!$B$1),3,FALSE)*2)</f>
        <v>-17</v>
      </c>
      <c r="N526" t="str">
        <f ca="1">VLOOKUP(F526,INDIRECT("球種変換表!A$1:B$" &amp; Prams!$B$2),2,)</f>
        <v>サークルチェンジ</v>
      </c>
      <c r="O526">
        <f ca="1">VLOOKUP(N526,球種情報!A:B,2,FALSE)</f>
        <v>24</v>
      </c>
      <c r="P526">
        <f ca="1">VLOOKUP(K526,投手データ!B:AI,output!O526+6,FALSE)</f>
        <v>3</v>
      </c>
      <c r="R526">
        <f t="shared" ca="1" si="50"/>
        <v>8.2644628099173556E-3</v>
      </c>
      <c r="S526">
        <f t="shared" si="51"/>
        <v>0.6934027777777777</v>
      </c>
      <c r="T526">
        <f>Prams!B$5/(S526-Prams!B$6)</f>
        <v>97.650811479617602</v>
      </c>
      <c r="U526">
        <f t="shared" ca="1" si="52"/>
        <v>-0.28993055555555552</v>
      </c>
      <c r="V526">
        <f ca="1">Prams!C$5/(U526-Prams!C$6)</f>
        <v>-142.6035586367743</v>
      </c>
      <c r="W526">
        <f t="shared" ca="1" si="53"/>
        <v>-1.17854180691549</v>
      </c>
      <c r="X526" t="str">
        <f t="shared" ca="1" si="54"/>
        <v>×</v>
      </c>
      <c r="Y526" t="s">
        <v>3549</v>
      </c>
    </row>
    <row r="527" spans="1:25" x14ac:dyDescent="0.4">
      <c r="A527" s="1" t="s">
        <v>2219</v>
      </c>
      <c r="B527" s="1">
        <v>140</v>
      </c>
      <c r="C527">
        <v>632</v>
      </c>
      <c r="D527">
        <v>610.5</v>
      </c>
      <c r="E527">
        <v>11.01146</v>
      </c>
      <c r="F527" t="s">
        <v>47</v>
      </c>
      <c r="G527" s="10" t="s">
        <v>1553</v>
      </c>
      <c r="H527">
        <v>98</v>
      </c>
      <c r="I527" t="s">
        <v>774</v>
      </c>
      <c r="J527">
        <f ca="1">VLOOKUP(G527,INDIRECT("球速変換!A$1:B$" &amp; Prams!$B$8),2,)</f>
        <v>121</v>
      </c>
      <c r="K527" t="str">
        <f ca="1">VLOOKUP(I527,INDIRECT("投手名変換!A$1:B$" &amp; Prams!$B$9),2,)</f>
        <v>DD016</v>
      </c>
      <c r="L527">
        <f t="shared" si="49"/>
        <v>42</v>
      </c>
      <c r="M527">
        <f ca="1">(B527-VLOOKUP(K527,INDIRECT("投手データ!B1:D"&amp;Prams!$B$1),3,FALSE)*2)</f>
        <v>46</v>
      </c>
      <c r="N527" t="str">
        <f ca="1">VLOOKUP(F527,INDIRECT("球種変換表!A$1:B$" &amp; Prams!$B$2),2,)</f>
        <v>サークルチェンジ</v>
      </c>
      <c r="O527">
        <f ca="1">VLOOKUP(N527,球種情報!A:B,2,FALSE)</f>
        <v>24</v>
      </c>
      <c r="P527">
        <f ca="1">VLOOKUP(K527,投手データ!B:AI,output!O527+6,FALSE)</f>
        <v>3</v>
      </c>
      <c r="R527">
        <f t="shared" ca="1" si="50"/>
        <v>8.2644628099173556E-3</v>
      </c>
      <c r="S527">
        <f t="shared" si="51"/>
        <v>0.69270833333333337</v>
      </c>
      <c r="T527">
        <f>Prams!B$5/(S527-Prams!B$6)</f>
        <v>97.758041349866247</v>
      </c>
      <c r="U527">
        <f t="shared" ca="1" si="52"/>
        <v>0.75937500000000002</v>
      </c>
      <c r="V527">
        <f ca="1">Prams!C$5/(U527-Prams!C$6)</f>
        <v>100.39868458446674</v>
      </c>
      <c r="W527">
        <f t="shared" ca="1" si="53"/>
        <v>0.82974119491294818</v>
      </c>
      <c r="X527" t="str">
        <f t="shared" ca="1" si="54"/>
        <v>×</v>
      </c>
    </row>
    <row r="528" spans="1:25" x14ac:dyDescent="0.4">
      <c r="A528" s="1" t="s">
        <v>2220</v>
      </c>
      <c r="B528" s="1">
        <v>139</v>
      </c>
      <c r="C528">
        <v>633.95001000000002</v>
      </c>
      <c r="D528">
        <v>601.5</v>
      </c>
      <c r="E528">
        <v>10.062519999999999</v>
      </c>
      <c r="F528" t="s">
        <v>47</v>
      </c>
      <c r="G528" s="10" t="s">
        <v>1543</v>
      </c>
      <c r="H528">
        <v>98</v>
      </c>
      <c r="I528" t="s">
        <v>768</v>
      </c>
      <c r="J528">
        <f ca="1">VLOOKUP(G528,INDIRECT("球速変換!A$1:B$" &amp; Prams!$B$8),2,)</f>
        <v>123</v>
      </c>
      <c r="K528" t="str">
        <f ca="1">VLOOKUP(I528,INDIRECT("投手名変換!A$1:B$" &amp; Prams!$B$9),2,)</f>
        <v>DD016</v>
      </c>
      <c r="L528">
        <f t="shared" si="49"/>
        <v>41</v>
      </c>
      <c r="M528">
        <f ca="1">(B528-VLOOKUP(K528,INDIRECT("投手データ!B1:D"&amp;Prams!$B$1),3,FALSE)*2)</f>
        <v>45</v>
      </c>
      <c r="N528" t="str">
        <f ca="1">VLOOKUP(F528,INDIRECT("球種変換表!A$1:B$" &amp; Prams!$B$2),2,)</f>
        <v>サークルチェンジ</v>
      </c>
      <c r="O528">
        <f ca="1">VLOOKUP(N528,球種情報!A:B,2,FALSE)</f>
        <v>24</v>
      </c>
      <c r="P528">
        <f ca="1">VLOOKUP(K528,投手データ!B:AI,output!O528+6,FALSE)</f>
        <v>3</v>
      </c>
      <c r="R528">
        <f t="shared" ca="1" si="50"/>
        <v>8.130081300813009E-3</v>
      </c>
      <c r="S528">
        <f t="shared" si="51"/>
        <v>0.68229166666666663</v>
      </c>
      <c r="T528">
        <f>Prams!B$5/(S528-Prams!B$6)</f>
        <v>99.395222336848036</v>
      </c>
      <c r="U528">
        <f t="shared" ca="1" si="52"/>
        <v>0.74895833333333328</v>
      </c>
      <c r="V528">
        <f ca="1">Prams!C$5/(U528-Prams!C$6)</f>
        <v>102.12628883719012</v>
      </c>
      <c r="W528">
        <f t="shared" ca="1" si="53"/>
        <v>0.83029503119666759</v>
      </c>
      <c r="X528" t="str">
        <f t="shared" ca="1" si="54"/>
        <v>×</v>
      </c>
    </row>
    <row r="529" spans="1:24" x14ac:dyDescent="0.4">
      <c r="A529" s="1" t="s">
        <v>2221</v>
      </c>
      <c r="B529" s="1">
        <v>140</v>
      </c>
      <c r="C529">
        <v>640.5</v>
      </c>
      <c r="D529">
        <v>610.5</v>
      </c>
      <c r="E529">
        <v>10.512</v>
      </c>
      <c r="F529" t="s">
        <v>47</v>
      </c>
      <c r="G529" s="10" t="s">
        <v>951</v>
      </c>
      <c r="H529">
        <v>98</v>
      </c>
      <c r="I529" t="s">
        <v>768</v>
      </c>
      <c r="J529">
        <f ca="1">VLOOKUP(G529,INDIRECT("球速変換!A$1:B$" &amp; Prams!$B$8),2,)</f>
        <v>122</v>
      </c>
      <c r="K529" t="str">
        <f ca="1">VLOOKUP(I529,INDIRECT("投手名変換!A$1:B$" &amp; Prams!$B$9),2,)</f>
        <v>DD016</v>
      </c>
      <c r="L529">
        <f t="shared" si="49"/>
        <v>42</v>
      </c>
      <c r="M529">
        <f ca="1">(B529-VLOOKUP(K529,INDIRECT("投手データ!B1:D"&amp;Prams!$B$1),3,FALSE)*2)</f>
        <v>46</v>
      </c>
      <c r="N529" t="str">
        <f ca="1">VLOOKUP(F529,INDIRECT("球種変換表!A$1:B$" &amp; Prams!$B$2),2,)</f>
        <v>サークルチェンジ</v>
      </c>
      <c r="O529">
        <f ca="1">VLOOKUP(N529,球種情報!A:B,2,FALSE)</f>
        <v>24</v>
      </c>
      <c r="P529">
        <f ca="1">VLOOKUP(K529,投手データ!B:AI,output!O529+6,FALSE)</f>
        <v>3</v>
      </c>
      <c r="R529">
        <f t="shared" ca="1" si="50"/>
        <v>8.1967213114754103E-3</v>
      </c>
      <c r="S529">
        <f t="shared" si="51"/>
        <v>0.69270833333333337</v>
      </c>
      <c r="T529">
        <f>Prams!B$5/(S529-Prams!B$6)</f>
        <v>97.758041349866247</v>
      </c>
      <c r="U529">
        <f t="shared" ca="1" si="52"/>
        <v>0.75937500000000002</v>
      </c>
      <c r="V529">
        <f ca="1">Prams!C$5/(U529-Prams!C$6)</f>
        <v>100.39868458446674</v>
      </c>
      <c r="W529">
        <f t="shared" ca="1" si="53"/>
        <v>0.82294003757759615</v>
      </c>
      <c r="X529" t="str">
        <f t="shared" ca="1" si="54"/>
        <v>×</v>
      </c>
    </row>
    <row r="530" spans="1:24" x14ac:dyDescent="0.4">
      <c r="A530" s="1" t="s">
        <v>2222</v>
      </c>
      <c r="B530" s="1">
        <v>140</v>
      </c>
      <c r="C530">
        <v>637.04998999999998</v>
      </c>
      <c r="D530">
        <v>606.5</v>
      </c>
      <c r="E530">
        <v>10.06254</v>
      </c>
      <c r="F530" t="s">
        <v>47</v>
      </c>
      <c r="G530" s="10" t="s">
        <v>1481</v>
      </c>
      <c r="H530">
        <v>98</v>
      </c>
      <c r="I530" t="s">
        <v>768</v>
      </c>
      <c r="J530">
        <f ca="1">VLOOKUP(G530,INDIRECT("球速変換!A$1:B$" &amp; Prams!$B$8),2,)</f>
        <v>121</v>
      </c>
      <c r="K530" t="str">
        <f ca="1">VLOOKUP(I530,INDIRECT("投手名変換!A$1:B$" &amp; Prams!$B$9),2,)</f>
        <v>DD016</v>
      </c>
      <c r="L530">
        <f t="shared" si="49"/>
        <v>42</v>
      </c>
      <c r="M530">
        <f ca="1">(B530-VLOOKUP(K530,INDIRECT("投手データ!B1:D"&amp;Prams!$B$1),3,FALSE)*2)</f>
        <v>46</v>
      </c>
      <c r="N530" t="str">
        <f ca="1">VLOOKUP(F530,INDIRECT("球種変換表!A$1:B$" &amp; Prams!$B$2),2,)</f>
        <v>サークルチェンジ</v>
      </c>
      <c r="O530">
        <f ca="1">VLOOKUP(N530,球種情報!A:B,2,FALSE)</f>
        <v>24</v>
      </c>
      <c r="P530">
        <f ca="1">VLOOKUP(K530,投手データ!B:AI,output!O530+6,FALSE)</f>
        <v>3</v>
      </c>
      <c r="R530">
        <f t="shared" ca="1" si="50"/>
        <v>8.2644628099173556E-3</v>
      </c>
      <c r="S530">
        <f t="shared" si="51"/>
        <v>0.69548611111111103</v>
      </c>
      <c r="T530">
        <f>Prams!B$5/(S530-Prams!B$6)</f>
        <v>97.330528672698748</v>
      </c>
      <c r="U530">
        <f t="shared" ca="1" si="52"/>
        <v>0.76215277777777779</v>
      </c>
      <c r="V530">
        <f ca="1">Prams!C$5/(U530-Prams!C$6)</f>
        <v>99.947817261618752</v>
      </c>
      <c r="W530">
        <f t="shared" ca="1" si="53"/>
        <v>0.82601501869106408</v>
      </c>
      <c r="X530" t="str">
        <f t="shared" ca="1" si="54"/>
        <v>×</v>
      </c>
    </row>
    <row r="531" spans="1:24" x14ac:dyDescent="0.4">
      <c r="A531" s="1" t="s">
        <v>2223</v>
      </c>
      <c r="B531" s="1">
        <v>140</v>
      </c>
      <c r="C531">
        <v>639.5</v>
      </c>
      <c r="D531">
        <v>609.5</v>
      </c>
      <c r="E531">
        <v>10.512</v>
      </c>
      <c r="F531" t="s">
        <v>47</v>
      </c>
      <c r="G531" s="10" t="s">
        <v>1481</v>
      </c>
      <c r="H531">
        <v>98</v>
      </c>
      <c r="I531" t="s">
        <v>768</v>
      </c>
      <c r="J531">
        <f ca="1">VLOOKUP(G531,INDIRECT("球速変換!A$1:B$" &amp; Prams!$B$8),2,)</f>
        <v>121</v>
      </c>
      <c r="K531" t="str">
        <f ca="1">VLOOKUP(I531,INDIRECT("投手名変換!A$1:B$" &amp; Prams!$B$9),2,)</f>
        <v>DD016</v>
      </c>
      <c r="L531">
        <f t="shared" si="49"/>
        <v>42</v>
      </c>
      <c r="M531">
        <f ca="1">(B531-VLOOKUP(K531,INDIRECT("投手データ!B1:D"&amp;Prams!$B$1),3,FALSE)*2)</f>
        <v>46</v>
      </c>
      <c r="N531" t="str">
        <f ca="1">VLOOKUP(F531,INDIRECT("球種変換表!A$1:B$" &amp; Prams!$B$2),2,)</f>
        <v>サークルチェンジ</v>
      </c>
      <c r="O531">
        <f ca="1">VLOOKUP(N531,球種情報!A:B,2,FALSE)</f>
        <v>24</v>
      </c>
      <c r="P531">
        <f ca="1">VLOOKUP(K531,投手データ!B:AI,output!O531+6,FALSE)</f>
        <v>3</v>
      </c>
      <c r="R531">
        <f t="shared" ca="1" si="50"/>
        <v>8.2644628099173556E-3</v>
      </c>
      <c r="S531">
        <f t="shared" si="51"/>
        <v>0.6934027777777777</v>
      </c>
      <c r="T531">
        <f>Prams!B$5/(S531-Prams!B$6)</f>
        <v>97.650811479617602</v>
      </c>
      <c r="U531">
        <f t="shared" ca="1" si="52"/>
        <v>0.76006944444444435</v>
      </c>
      <c r="V531">
        <f ca="1">Prams!C$5/(U531-Prams!C$6)</f>
        <v>100.28558683182462</v>
      </c>
      <c r="W531">
        <f t="shared" ca="1" si="53"/>
        <v>0.82880650274235224</v>
      </c>
      <c r="X531" t="str">
        <f t="shared" ca="1" si="54"/>
        <v>×</v>
      </c>
    </row>
    <row r="532" spans="1:24" x14ac:dyDescent="0.4">
      <c r="A532" s="1" t="s">
        <v>2224</v>
      </c>
      <c r="B532" s="1">
        <v>139</v>
      </c>
      <c r="C532">
        <v>634.5</v>
      </c>
      <c r="D532">
        <v>601.5</v>
      </c>
      <c r="E532">
        <v>10.512</v>
      </c>
      <c r="F532" t="s">
        <v>47</v>
      </c>
      <c r="G532" s="10" t="s">
        <v>412</v>
      </c>
      <c r="H532">
        <v>98</v>
      </c>
      <c r="I532" t="s">
        <v>768</v>
      </c>
      <c r="J532">
        <v>123</v>
      </c>
      <c r="K532" t="str">
        <f ca="1">VLOOKUP(I532,INDIRECT("投手名変換!A$1:B$" &amp; Prams!$B$9),2,)</f>
        <v>DD016</v>
      </c>
      <c r="L532">
        <f t="shared" si="49"/>
        <v>41</v>
      </c>
      <c r="M532">
        <f ca="1">(B532-VLOOKUP(K532,INDIRECT("投手データ!B1:D"&amp;Prams!$B$1),3,FALSE)*2)</f>
        <v>45</v>
      </c>
      <c r="N532" t="str">
        <f ca="1">VLOOKUP(F532,INDIRECT("球種変換表!A$1:B$" &amp; Prams!$B$2),2,)</f>
        <v>サークルチェンジ</v>
      </c>
      <c r="O532">
        <f ca="1">VLOOKUP(N532,球種情報!A:B,2,FALSE)</f>
        <v>24</v>
      </c>
      <c r="P532">
        <f ca="1">VLOOKUP(K532,投手データ!B:AI,output!O532+6,FALSE)</f>
        <v>3</v>
      </c>
      <c r="R532">
        <f t="shared" si="50"/>
        <v>8.130081300813009E-3</v>
      </c>
      <c r="S532">
        <f t="shared" si="51"/>
        <v>0.68229166666666663</v>
      </c>
      <c r="T532">
        <f>Prams!B$5/(S532-Prams!B$6)</f>
        <v>99.395222336848036</v>
      </c>
      <c r="U532">
        <f t="shared" ca="1" si="52"/>
        <v>0.74895833333333328</v>
      </c>
      <c r="V532">
        <f ca="1">Prams!C$5/(U532-Prams!C$6)</f>
        <v>102.12628883719012</v>
      </c>
      <c r="W532">
        <f t="shared" ca="1" si="53"/>
        <v>0.83029503119666759</v>
      </c>
      <c r="X532" t="str">
        <f t="shared" ca="1" si="54"/>
        <v>×</v>
      </c>
    </row>
    <row r="533" spans="1:24" x14ac:dyDescent="0.4">
      <c r="A533" s="1" t="s">
        <v>2225</v>
      </c>
      <c r="B533" s="1">
        <v>140</v>
      </c>
      <c r="C533">
        <v>634.5</v>
      </c>
      <c r="D533">
        <v>608</v>
      </c>
      <c r="E533">
        <v>10.547610000000001</v>
      </c>
      <c r="F533" t="s">
        <v>47</v>
      </c>
      <c r="G533" s="10" t="s">
        <v>1481</v>
      </c>
      <c r="H533">
        <v>98</v>
      </c>
      <c r="I533" t="s">
        <v>768</v>
      </c>
      <c r="J533">
        <f ca="1">VLOOKUP(G533,INDIRECT("球速変換!A$1:B$" &amp; Prams!$B$8),2,)</f>
        <v>121</v>
      </c>
      <c r="K533" t="str">
        <f ca="1">VLOOKUP(I533,INDIRECT("投手名変換!A$1:B$" &amp; Prams!$B$9),2,)</f>
        <v>DD016</v>
      </c>
      <c r="L533">
        <f t="shared" si="49"/>
        <v>42</v>
      </c>
      <c r="M533">
        <f ca="1">(B533-VLOOKUP(K533,INDIRECT("投手データ!B1:D"&amp;Prams!$B$1),3,FALSE)*2)</f>
        <v>46</v>
      </c>
      <c r="N533" t="str">
        <f ca="1">VLOOKUP(F533,INDIRECT("球種変換表!A$1:B$" &amp; Prams!$B$2),2,)</f>
        <v>サークルチェンジ</v>
      </c>
      <c r="O533">
        <f ca="1">VLOOKUP(N533,球種情報!A:B,2,FALSE)</f>
        <v>24</v>
      </c>
      <c r="P533">
        <f ca="1">VLOOKUP(K533,投手データ!B:AI,output!O533+6,FALSE)</f>
        <v>3</v>
      </c>
      <c r="R533">
        <f t="shared" ca="1" si="50"/>
        <v>8.2644628099173556E-3</v>
      </c>
      <c r="S533">
        <f t="shared" si="51"/>
        <v>0.69444444444444442</v>
      </c>
      <c r="T533">
        <f>Prams!B$5/(S533-Prams!B$6)</f>
        <v>97.490407022585117</v>
      </c>
      <c r="U533">
        <f t="shared" ca="1" si="52"/>
        <v>0.76111111111111107</v>
      </c>
      <c r="V533">
        <f ca="1">Prams!C$5/(U533-Prams!C$6)</f>
        <v>100.11641715848567</v>
      </c>
      <c r="W533">
        <f t="shared" ca="1" si="53"/>
        <v>0.82740840626847667</v>
      </c>
      <c r="X533" t="str">
        <f t="shared" ca="1" si="54"/>
        <v>×</v>
      </c>
    </row>
    <row r="534" spans="1:24" x14ac:dyDescent="0.4">
      <c r="A534" s="1" t="s">
        <v>2226</v>
      </c>
      <c r="B534" s="1">
        <v>140</v>
      </c>
      <c r="C534">
        <v>626.5</v>
      </c>
      <c r="D534">
        <v>609.5</v>
      </c>
      <c r="E534">
        <v>10.6067</v>
      </c>
      <c r="F534" t="s">
        <v>47</v>
      </c>
      <c r="G534" s="10" t="s">
        <v>1553</v>
      </c>
      <c r="H534">
        <v>98</v>
      </c>
      <c r="I534" t="s">
        <v>768</v>
      </c>
      <c r="J534">
        <f ca="1">VLOOKUP(G534,INDIRECT("球速変換!A$1:B$" &amp; Prams!$B$8),2,)</f>
        <v>121</v>
      </c>
      <c r="K534" t="str">
        <f ca="1">VLOOKUP(I534,INDIRECT("投手名変換!A$1:B$" &amp; Prams!$B$9),2,)</f>
        <v>DD016</v>
      </c>
      <c r="L534">
        <f t="shared" si="49"/>
        <v>42</v>
      </c>
      <c r="M534">
        <f ca="1">(B534-VLOOKUP(K534,INDIRECT("投手データ!B1:D"&amp;Prams!$B$1),3,FALSE)*2)</f>
        <v>46</v>
      </c>
      <c r="N534" t="str">
        <f ca="1">VLOOKUP(F534,INDIRECT("球種変換表!A$1:B$" &amp; Prams!$B$2),2,)</f>
        <v>サークルチェンジ</v>
      </c>
      <c r="O534">
        <f ca="1">VLOOKUP(N534,球種情報!A:B,2,FALSE)</f>
        <v>24</v>
      </c>
      <c r="P534">
        <f ca="1">VLOOKUP(K534,投手データ!B:AI,output!O534+6,FALSE)</f>
        <v>3</v>
      </c>
      <c r="R534">
        <f t="shared" ca="1" si="50"/>
        <v>8.2644628099173556E-3</v>
      </c>
      <c r="S534">
        <f t="shared" si="51"/>
        <v>0.6934027777777777</v>
      </c>
      <c r="T534">
        <f>Prams!B$5/(S534-Prams!B$6)</f>
        <v>97.650811479617602</v>
      </c>
      <c r="U534">
        <f t="shared" ca="1" si="52"/>
        <v>0.76006944444444435</v>
      </c>
      <c r="V534">
        <f ca="1">Prams!C$5/(U534-Prams!C$6)</f>
        <v>100.28558683182462</v>
      </c>
      <c r="W534">
        <f t="shared" ca="1" si="53"/>
        <v>0.82880650274235224</v>
      </c>
      <c r="X534" t="str">
        <f t="shared" ca="1" si="54"/>
        <v>×</v>
      </c>
    </row>
    <row r="535" spans="1:24" x14ac:dyDescent="0.4">
      <c r="A535" s="1" t="s">
        <v>2227</v>
      </c>
      <c r="B535" s="1">
        <v>140</v>
      </c>
      <c r="C535">
        <v>634.5</v>
      </c>
      <c r="D535">
        <v>606.5</v>
      </c>
      <c r="E535">
        <v>10.512</v>
      </c>
      <c r="F535" t="s">
        <v>47</v>
      </c>
      <c r="G535" s="10" t="s">
        <v>1481</v>
      </c>
      <c r="H535">
        <v>98</v>
      </c>
      <c r="I535" t="s">
        <v>768</v>
      </c>
      <c r="J535">
        <f ca="1">VLOOKUP(G535,INDIRECT("球速変換!A$1:B$" &amp; Prams!$B$8),2,)</f>
        <v>121</v>
      </c>
      <c r="K535" t="str">
        <f ca="1">VLOOKUP(I535,INDIRECT("投手名変換!A$1:B$" &amp; Prams!$B$9),2,)</f>
        <v>DD016</v>
      </c>
      <c r="L535">
        <f t="shared" si="49"/>
        <v>42</v>
      </c>
      <c r="M535">
        <f ca="1">(B535-VLOOKUP(K535,INDIRECT("投手データ!B1:D"&amp;Prams!$B$1),3,FALSE)*2)</f>
        <v>46</v>
      </c>
      <c r="N535" t="str">
        <f ca="1">VLOOKUP(F535,INDIRECT("球種変換表!A$1:B$" &amp; Prams!$B$2),2,)</f>
        <v>サークルチェンジ</v>
      </c>
      <c r="O535">
        <f ca="1">VLOOKUP(N535,球種情報!A:B,2,FALSE)</f>
        <v>24</v>
      </c>
      <c r="P535">
        <f ca="1">VLOOKUP(K535,投手データ!B:AI,output!O535+6,FALSE)</f>
        <v>3</v>
      </c>
      <c r="R535">
        <f t="shared" ca="1" si="50"/>
        <v>8.2644628099173556E-3</v>
      </c>
      <c r="S535">
        <f t="shared" si="51"/>
        <v>0.69548611111111103</v>
      </c>
      <c r="T535">
        <f>Prams!B$5/(S535-Prams!B$6)</f>
        <v>97.330528672698748</v>
      </c>
      <c r="U535">
        <f t="shared" ca="1" si="52"/>
        <v>0.76215277777777779</v>
      </c>
      <c r="V535">
        <f ca="1">Prams!C$5/(U535-Prams!C$6)</f>
        <v>99.947817261618752</v>
      </c>
      <c r="W535">
        <f t="shared" ca="1" si="53"/>
        <v>0.82601501869106408</v>
      </c>
      <c r="X535" t="str">
        <f t="shared" ca="1" si="54"/>
        <v>×</v>
      </c>
    </row>
    <row r="536" spans="1:24" x14ac:dyDescent="0.4">
      <c r="A536" s="1" t="s">
        <v>2228</v>
      </c>
      <c r="B536" s="1">
        <v>15</v>
      </c>
      <c r="C536">
        <v>632.5</v>
      </c>
      <c r="D536">
        <v>608.5</v>
      </c>
      <c r="E536">
        <v>10.512</v>
      </c>
      <c r="F536" t="s">
        <v>349</v>
      </c>
      <c r="G536" s="10" t="s">
        <v>2007</v>
      </c>
      <c r="H536">
        <v>1</v>
      </c>
      <c r="I536" t="s">
        <v>768</v>
      </c>
      <c r="J536">
        <f ca="1">VLOOKUP(G536,INDIRECT("球速変換!A$1:B$" &amp; Prams!$B$8),2,)</f>
        <v>97</v>
      </c>
      <c r="K536" t="str">
        <f ca="1">VLOOKUP(I536,INDIRECT("投手名変換!A$1:B$" &amp; Prams!$B$9),2,)</f>
        <v>DD016</v>
      </c>
      <c r="L536">
        <f t="shared" si="49"/>
        <v>14</v>
      </c>
      <c r="M536">
        <f ca="1">(B536-VLOOKUP(K536,INDIRECT("投手データ!B1:D"&amp;Prams!$B$1),3,FALSE)*2)</f>
        <v>-79</v>
      </c>
      <c r="N536" t="str">
        <f ca="1">VLOOKUP(F536,INDIRECT("球種変換表!A$1:B$" &amp; Prams!$B$2),2,)</f>
        <v>シュート</v>
      </c>
      <c r="O536">
        <f ca="1">VLOOKUP(N536,球種情報!A:B,2,FALSE)</f>
        <v>26</v>
      </c>
      <c r="P536">
        <f ca="1">VLOOKUP(K536,投手データ!B:AI,output!O536+6,FALSE)</f>
        <v>1</v>
      </c>
      <c r="R536">
        <f t="shared" ca="1" si="50"/>
        <v>1.0309278350515464E-2</v>
      </c>
      <c r="S536">
        <f t="shared" si="51"/>
        <v>0.22743055555555555</v>
      </c>
      <c r="T536">
        <f>Prams!B$5/(S536-Prams!B$6)</f>
        <v>369.90842155999133</v>
      </c>
      <c r="U536">
        <f t="shared" ca="1" si="52"/>
        <v>-1.3225694444444445</v>
      </c>
      <c r="V536">
        <f ca="1">Prams!C$5/(U536-Prams!C$6)</f>
        <v>-42.166340482853087</v>
      </c>
      <c r="W536">
        <f t="shared" ca="1" si="53"/>
        <v>-0.43470454106034112</v>
      </c>
      <c r="X536" t="str">
        <f t="shared" ca="1" si="54"/>
        <v>×</v>
      </c>
    </row>
    <row r="537" spans="1:24" x14ac:dyDescent="0.4">
      <c r="A537" s="1" t="s">
        <v>2229</v>
      </c>
      <c r="B537" s="1">
        <v>133</v>
      </c>
      <c r="C537">
        <v>626.45239000000004</v>
      </c>
      <c r="D537">
        <v>607.5</v>
      </c>
      <c r="E537">
        <v>10.55955</v>
      </c>
      <c r="F537" t="s">
        <v>349</v>
      </c>
      <c r="G537" s="10" t="s">
        <v>2007</v>
      </c>
      <c r="H537">
        <v>101</v>
      </c>
      <c r="I537" t="s">
        <v>768</v>
      </c>
      <c r="J537">
        <f ca="1">VLOOKUP(G537,INDIRECT("球速変換!A$1:B$" &amp; Prams!$B$8),2,)</f>
        <v>97</v>
      </c>
      <c r="K537" t="str">
        <f ca="1">VLOOKUP(I537,INDIRECT("投手名変換!A$1:B$" &amp; Prams!$B$9),2,)</f>
        <v>DD016</v>
      </c>
      <c r="L537">
        <f t="shared" si="49"/>
        <v>32</v>
      </c>
      <c r="M537">
        <f ca="1">(B537-VLOOKUP(K537,INDIRECT("投手データ!B1:D"&amp;Prams!$B$1),3,FALSE)*2)</f>
        <v>39</v>
      </c>
      <c r="N537" t="str">
        <f ca="1">VLOOKUP(F537,INDIRECT("球種変換表!A$1:B$" &amp; Prams!$B$2),2,)</f>
        <v>シュート</v>
      </c>
      <c r="O537">
        <f ca="1">VLOOKUP(N537,球種情報!A:B,2,FALSE)</f>
        <v>26</v>
      </c>
      <c r="P537">
        <f ca="1">VLOOKUP(K537,投手データ!B:AI,output!O537+6,FALSE)</f>
        <v>1</v>
      </c>
      <c r="R537">
        <f t="shared" ca="1" si="50"/>
        <v>1.0309278350515464E-2</v>
      </c>
      <c r="S537">
        <f t="shared" si="51"/>
        <v>0.52812499999999996</v>
      </c>
      <c r="T537">
        <f>Prams!B$5/(S537-Prams!B$6)</f>
        <v>132.14984235558171</v>
      </c>
      <c r="U537">
        <f t="shared" ca="1" si="52"/>
        <v>0.64479166666666665</v>
      </c>
      <c r="V537">
        <f ca="1">Prams!C$5/(U537-Prams!C$6)</f>
        <v>123.35201104035382</v>
      </c>
      <c r="W537">
        <f t="shared" ca="1" si="53"/>
        <v>1.271670216910864</v>
      </c>
      <c r="X537" t="str">
        <f t="shared" ca="1" si="54"/>
        <v>×</v>
      </c>
    </row>
    <row r="538" spans="1:24" x14ac:dyDescent="0.4">
      <c r="A538" s="1" t="s">
        <v>2230</v>
      </c>
      <c r="B538" s="1">
        <v>134</v>
      </c>
      <c r="C538">
        <v>631.5</v>
      </c>
      <c r="D538">
        <v>615</v>
      </c>
      <c r="E538">
        <v>10.5001</v>
      </c>
      <c r="F538" t="s">
        <v>349</v>
      </c>
      <c r="G538" s="10" t="s">
        <v>2081</v>
      </c>
      <c r="H538">
        <v>101</v>
      </c>
      <c r="I538" t="s">
        <v>768</v>
      </c>
      <c r="J538">
        <f ca="1">VLOOKUP(G538,INDIRECT("球速変換!A$1:B$" &amp; Prams!$B$8),2,)</f>
        <v>133</v>
      </c>
      <c r="K538" t="str">
        <f ca="1">VLOOKUP(I538,INDIRECT("投手名変換!A$1:B$" &amp; Prams!$B$9),2,)</f>
        <v>DD016</v>
      </c>
      <c r="L538">
        <f t="shared" si="49"/>
        <v>33</v>
      </c>
      <c r="M538">
        <f ca="1">(B538-VLOOKUP(K538,INDIRECT("投手データ!B1:D"&amp;Prams!$B$1),3,FALSE)*2)</f>
        <v>40</v>
      </c>
      <c r="N538" t="str">
        <f ca="1">VLOOKUP(F538,INDIRECT("球種変換表!A$1:B$" &amp; Prams!$B$2),2,)</f>
        <v>シュート</v>
      </c>
      <c r="O538">
        <f ca="1">VLOOKUP(N538,球種情報!A:B,2,FALSE)</f>
        <v>26</v>
      </c>
      <c r="P538">
        <f ca="1">VLOOKUP(K538,投手データ!B:AI,output!O538+6,FALSE)</f>
        <v>1</v>
      </c>
      <c r="R538">
        <f t="shared" ca="1" si="50"/>
        <v>7.5187969924812026E-3</v>
      </c>
      <c r="S538">
        <f t="shared" si="51"/>
        <v>0.5395833333333333</v>
      </c>
      <c r="T538">
        <f>Prams!B$5/(S538-Prams!B$6)</f>
        <v>128.99050665924821</v>
      </c>
      <c r="U538">
        <f t="shared" ca="1" si="52"/>
        <v>0.65625</v>
      </c>
      <c r="V538">
        <f ca="1">Prams!C$5/(U538-Prams!C$6)</f>
        <v>120.59494782015018</v>
      </c>
      <c r="W538">
        <f t="shared" ca="1" si="53"/>
        <v>0.90672893097857277</v>
      </c>
      <c r="X538" t="str">
        <f t="shared" ca="1" si="54"/>
        <v>×</v>
      </c>
    </row>
    <row r="539" spans="1:24" x14ac:dyDescent="0.4">
      <c r="A539" s="1" t="s">
        <v>2231</v>
      </c>
      <c r="B539" s="1">
        <v>134</v>
      </c>
      <c r="C539">
        <v>629</v>
      </c>
      <c r="D539">
        <v>617</v>
      </c>
      <c r="E539">
        <v>10.04998</v>
      </c>
      <c r="F539" t="s">
        <v>349</v>
      </c>
      <c r="G539" s="10" t="s">
        <v>651</v>
      </c>
      <c r="H539">
        <v>101</v>
      </c>
      <c r="I539" t="s">
        <v>768</v>
      </c>
      <c r="J539">
        <f ca="1">VLOOKUP(G539,INDIRECT("球速変換!A$1:B$" &amp; Prams!$B$8),2,)</f>
        <v>134</v>
      </c>
      <c r="K539" t="str">
        <f ca="1">VLOOKUP(I539,INDIRECT("投手名変換!A$1:B$" &amp; Prams!$B$9),2,)</f>
        <v>DD016</v>
      </c>
      <c r="L539">
        <f t="shared" si="49"/>
        <v>33</v>
      </c>
      <c r="M539">
        <f ca="1">(B539-VLOOKUP(K539,INDIRECT("投手データ!B1:D"&amp;Prams!$B$1),3,FALSE)*2)</f>
        <v>40</v>
      </c>
      <c r="N539" t="str">
        <f ca="1">VLOOKUP(F539,INDIRECT("球種変換表!A$1:B$" &amp; Prams!$B$2),2,)</f>
        <v>シュート</v>
      </c>
      <c r="O539">
        <f ca="1">VLOOKUP(N539,球種情報!A:B,2,FALSE)</f>
        <v>26</v>
      </c>
      <c r="P539">
        <f ca="1">VLOOKUP(K539,投手データ!B:AI,output!O539+6,FALSE)</f>
        <v>1</v>
      </c>
      <c r="R539">
        <f t="shared" ca="1" si="50"/>
        <v>7.462686567164179E-3</v>
      </c>
      <c r="S539">
        <f t="shared" si="51"/>
        <v>0.53819444444444442</v>
      </c>
      <c r="T539">
        <f>Prams!B$5/(S539-Prams!B$6)</f>
        <v>129.36538752165171</v>
      </c>
      <c r="U539">
        <f t="shared" ca="1" si="52"/>
        <v>0.65486111111111112</v>
      </c>
      <c r="V539">
        <f ca="1">Prams!C$5/(U539-Prams!C$6)</f>
        <v>120.92255533702064</v>
      </c>
      <c r="W539">
        <f t="shared" ca="1" si="53"/>
        <v>0.90240712938075107</v>
      </c>
      <c r="X539" t="str">
        <f t="shared" ca="1" si="54"/>
        <v>×</v>
      </c>
    </row>
    <row r="540" spans="1:24" x14ac:dyDescent="0.4">
      <c r="A540" s="1" t="s">
        <v>2232</v>
      </c>
      <c r="B540" s="1">
        <v>133</v>
      </c>
      <c r="C540">
        <v>634</v>
      </c>
      <c r="D540">
        <v>603</v>
      </c>
      <c r="E540">
        <v>10.04998</v>
      </c>
      <c r="F540" t="s">
        <v>349</v>
      </c>
      <c r="G540" s="10" t="s">
        <v>2003</v>
      </c>
      <c r="H540">
        <v>101</v>
      </c>
      <c r="I540" t="s">
        <v>768</v>
      </c>
      <c r="J540">
        <f ca="1">VLOOKUP(G540,INDIRECT("球速変換!A$1:B$" &amp; Prams!$B$8),2,)</f>
        <v>136</v>
      </c>
      <c r="K540" t="str">
        <f ca="1">VLOOKUP(I540,INDIRECT("投手名変換!A$1:B$" &amp; Prams!$B$9),2,)</f>
        <v>DD016</v>
      </c>
      <c r="L540">
        <f t="shared" si="49"/>
        <v>32</v>
      </c>
      <c r="M540">
        <f ca="1">(B540-VLOOKUP(K540,INDIRECT("投手データ!B1:D"&amp;Prams!$B$1),3,FALSE)*2)</f>
        <v>39</v>
      </c>
      <c r="N540" t="str">
        <f ca="1">VLOOKUP(F540,INDIRECT("球種変換表!A$1:B$" &amp; Prams!$B$2),2,)</f>
        <v>シュート</v>
      </c>
      <c r="O540">
        <f ca="1">VLOOKUP(N540,球種情報!A:B,2,FALSE)</f>
        <v>26</v>
      </c>
      <c r="P540">
        <f ca="1">VLOOKUP(K540,投手データ!B:AI,output!O540+6,FALSE)</f>
        <v>1</v>
      </c>
      <c r="R540">
        <f t="shared" ca="1" si="50"/>
        <v>7.3529411764705881E-3</v>
      </c>
      <c r="S540">
        <f t="shared" si="51"/>
        <v>0.53125</v>
      </c>
      <c r="T540">
        <f>Prams!B$5/(S540-Prams!B$6)</f>
        <v>131.27295891283578</v>
      </c>
      <c r="U540">
        <f t="shared" ca="1" si="52"/>
        <v>0.6479166666666667</v>
      </c>
      <c r="V540">
        <f ca="1">Prams!C$5/(U540-Prams!C$6)</f>
        <v>122.58765986979078</v>
      </c>
      <c r="W540">
        <f t="shared" ca="1" si="53"/>
        <v>0.90137985198375581</v>
      </c>
      <c r="X540" t="str">
        <f t="shared" ca="1" si="54"/>
        <v>×</v>
      </c>
    </row>
    <row r="541" spans="1:24" x14ac:dyDescent="0.4">
      <c r="A541" s="1" t="s">
        <v>2233</v>
      </c>
      <c r="B541" s="1">
        <v>134</v>
      </c>
      <c r="C541">
        <v>635.5</v>
      </c>
      <c r="D541">
        <v>620.5</v>
      </c>
      <c r="E541">
        <v>11.510960000000001</v>
      </c>
      <c r="F541" t="s">
        <v>349</v>
      </c>
      <c r="G541" s="10" t="s">
        <v>651</v>
      </c>
      <c r="H541">
        <v>101</v>
      </c>
      <c r="I541" t="s">
        <v>768</v>
      </c>
      <c r="J541">
        <f ca="1">VLOOKUP(G541,INDIRECT("球速変換!A$1:B$" &amp; Prams!$B$8),2,)</f>
        <v>134</v>
      </c>
      <c r="K541" t="str">
        <f ca="1">VLOOKUP(I541,INDIRECT("投手名変換!A$1:B$" &amp; Prams!$B$9),2,)</f>
        <v>DD016</v>
      </c>
      <c r="L541">
        <f t="shared" si="49"/>
        <v>33</v>
      </c>
      <c r="M541">
        <f ca="1">(B541-VLOOKUP(K541,INDIRECT("投手データ!B1:D"&amp;Prams!$B$1),3,FALSE)*2)</f>
        <v>40</v>
      </c>
      <c r="N541" t="str">
        <f ca="1">VLOOKUP(F541,INDIRECT("球種変換表!A$1:B$" &amp; Prams!$B$2),2,)</f>
        <v>シュート</v>
      </c>
      <c r="O541">
        <f ca="1">VLOOKUP(N541,球種情報!A:B,2,FALSE)</f>
        <v>26</v>
      </c>
      <c r="P541">
        <f ca="1">VLOOKUP(K541,投手データ!B:AI,output!O541+6,FALSE)</f>
        <v>1</v>
      </c>
      <c r="R541">
        <f t="shared" ca="1" si="50"/>
        <v>7.462686567164179E-3</v>
      </c>
      <c r="S541">
        <f t="shared" si="51"/>
        <v>0.53576388888888893</v>
      </c>
      <c r="T541">
        <f>Prams!B$5/(S541-Prams!B$6)</f>
        <v>130.02669907166685</v>
      </c>
      <c r="U541">
        <f t="shared" ca="1" si="52"/>
        <v>0.65243055555555562</v>
      </c>
      <c r="V541">
        <f ca="1">Prams!C$5/(U541-Prams!C$6)</f>
        <v>121.50017196294333</v>
      </c>
      <c r="W541">
        <f t="shared" ca="1" si="53"/>
        <v>0.90671770121599493</v>
      </c>
      <c r="X541" t="str">
        <f t="shared" ca="1" si="54"/>
        <v>×</v>
      </c>
    </row>
    <row r="542" spans="1:24" x14ac:dyDescent="0.4">
      <c r="A542" s="1" t="s">
        <v>2235</v>
      </c>
      <c r="B542" s="1">
        <v>133</v>
      </c>
      <c r="C542">
        <v>623</v>
      </c>
      <c r="D542">
        <v>601.5</v>
      </c>
      <c r="E542">
        <v>10.012589999999999</v>
      </c>
      <c r="F542" t="s">
        <v>349</v>
      </c>
      <c r="G542" s="10" t="s">
        <v>2234</v>
      </c>
      <c r="H542">
        <v>101</v>
      </c>
      <c r="I542" t="s">
        <v>768</v>
      </c>
      <c r="J542">
        <f ca="1">VLOOKUP(G542,INDIRECT("球速変換!A$1:B$" &amp; Prams!$B$8),2,)</f>
        <v>96</v>
      </c>
      <c r="K542" t="str">
        <f ca="1">VLOOKUP(I542,INDIRECT("投手名変換!A$1:B$" &amp; Prams!$B$9),2,)</f>
        <v>DD016</v>
      </c>
      <c r="L542">
        <f t="shared" si="49"/>
        <v>32</v>
      </c>
      <c r="M542">
        <f ca="1">(B542-VLOOKUP(K542,INDIRECT("投手データ!B1:D"&amp;Prams!$B$1),3,FALSE)*2)</f>
        <v>39</v>
      </c>
      <c r="N542" t="str">
        <f ca="1">VLOOKUP(F542,INDIRECT("球種変換表!A$1:B$" &amp; Prams!$B$2),2,)</f>
        <v>シュート</v>
      </c>
      <c r="O542">
        <f ca="1">VLOOKUP(N542,球種情報!A:B,2,FALSE)</f>
        <v>26</v>
      </c>
      <c r="P542">
        <f ca="1">VLOOKUP(K542,投手データ!B:AI,output!O542+6,FALSE)</f>
        <v>1</v>
      </c>
      <c r="R542">
        <f t="shared" ca="1" si="50"/>
        <v>1.0416666666666666E-2</v>
      </c>
      <c r="S542">
        <f t="shared" si="51"/>
        <v>0.53229166666666672</v>
      </c>
      <c r="T542">
        <f>Prams!B$5/(S542-Prams!B$6)</f>
        <v>130.98324476067725</v>
      </c>
      <c r="U542">
        <f t="shared" ca="1" si="52"/>
        <v>0.6489583333333333</v>
      </c>
      <c r="V542">
        <f ca="1">Prams!C$5/(U542-Prams!C$6)</f>
        <v>122.33497683162112</v>
      </c>
      <c r="W542">
        <f t="shared" ca="1" si="53"/>
        <v>1.2743226753293866</v>
      </c>
      <c r="X542" t="str">
        <f t="shared" ca="1" si="54"/>
        <v>×</v>
      </c>
    </row>
    <row r="543" spans="1:24" x14ac:dyDescent="0.4">
      <c r="A543" s="1" t="s">
        <v>2236</v>
      </c>
      <c r="B543" s="1">
        <v>133</v>
      </c>
      <c r="C543">
        <v>627.5</v>
      </c>
      <c r="D543">
        <v>609.5</v>
      </c>
      <c r="E543">
        <v>11.510960000000001</v>
      </c>
      <c r="F543" t="s">
        <v>349</v>
      </c>
      <c r="G543" s="10" t="s">
        <v>1663</v>
      </c>
      <c r="H543">
        <v>101</v>
      </c>
      <c r="I543" t="s">
        <v>768</v>
      </c>
      <c r="J543">
        <f ca="1">VLOOKUP(G543,INDIRECT("球速変換!A$1:B$" &amp; Prams!$B$8),2,)</f>
        <v>147</v>
      </c>
      <c r="K543" t="str">
        <f ca="1">VLOOKUP(I543,INDIRECT("投手名変換!A$1:B$" &amp; Prams!$B$9),2,)</f>
        <v>DD016</v>
      </c>
      <c r="L543">
        <f t="shared" si="49"/>
        <v>32</v>
      </c>
      <c r="M543">
        <f ca="1">(B543-VLOOKUP(K543,INDIRECT("投手データ!B1:D"&amp;Prams!$B$1),3,FALSE)*2)</f>
        <v>39</v>
      </c>
      <c r="N543" t="str">
        <f ca="1">VLOOKUP(F543,INDIRECT("球種変換表!A$1:B$" &amp; Prams!$B$2),2,)</f>
        <v>シュート</v>
      </c>
      <c r="O543">
        <f ca="1">VLOOKUP(N543,球種情報!A:B,2,FALSE)</f>
        <v>26</v>
      </c>
      <c r="P543">
        <f ca="1">VLOOKUP(K543,投手データ!B:AI,output!O543+6,FALSE)</f>
        <v>1</v>
      </c>
      <c r="R543">
        <f t="shared" ca="1" si="50"/>
        <v>6.8027210884353739E-3</v>
      </c>
      <c r="S543">
        <f t="shared" si="51"/>
        <v>0.52673611111111118</v>
      </c>
      <c r="T543">
        <f>Prams!B$5/(S543-Prams!B$6)</f>
        <v>132.54333986433772</v>
      </c>
      <c r="U543">
        <f t="shared" ca="1" si="52"/>
        <v>0.64340277777777777</v>
      </c>
      <c r="V543">
        <f ca="1">Prams!C$5/(U543-Prams!C$6)</f>
        <v>123.69479072300742</v>
      </c>
      <c r="W543">
        <f t="shared" ca="1" si="53"/>
        <v>0.8414611613810028</v>
      </c>
      <c r="X543" t="str">
        <f t="shared" ca="1" si="54"/>
        <v>×</v>
      </c>
    </row>
    <row r="544" spans="1:24" x14ac:dyDescent="0.4">
      <c r="A544" s="1" t="s">
        <v>2237</v>
      </c>
      <c r="B544" s="1">
        <v>134</v>
      </c>
      <c r="C544">
        <v>629.04998999999998</v>
      </c>
      <c r="D544">
        <v>618.5</v>
      </c>
      <c r="E544">
        <v>10.06254</v>
      </c>
      <c r="F544">
        <v>2</v>
      </c>
      <c r="G544" s="10" t="s">
        <v>2012</v>
      </c>
      <c r="H544">
        <v>101</v>
      </c>
      <c r="I544" t="s">
        <v>768</v>
      </c>
      <c r="J544">
        <f ca="1">VLOOKUP(G544,INDIRECT("球速変換!A$1:B$" &amp; Prams!$B$8),2,)</f>
        <v>114</v>
      </c>
      <c r="K544" t="str">
        <f ca="1">VLOOKUP(I544,INDIRECT("投手名変換!A$1:B$" &amp; Prams!$B$9),2,)</f>
        <v>DD016</v>
      </c>
      <c r="L544">
        <f t="shared" si="49"/>
        <v>33</v>
      </c>
      <c r="M544">
        <f ca="1">(B544-VLOOKUP(K544,INDIRECT("投手データ!B1:D"&amp;Prams!$B$1),3,FALSE)*2)</f>
        <v>40</v>
      </c>
      <c r="N544" t="str">
        <f ca="1">VLOOKUP(F544,INDIRECT("球種変換表!A$1:B$" &amp; Prams!$B$2),2,)</f>
        <v>シュート</v>
      </c>
      <c r="O544">
        <f ca="1">VLOOKUP(N544,球種情報!A:B,2,FALSE)</f>
        <v>26</v>
      </c>
      <c r="P544">
        <f ca="1">VLOOKUP(K544,投手データ!B:AI,output!O544+6,FALSE)</f>
        <v>1</v>
      </c>
      <c r="R544">
        <f t="shared" ca="1" si="50"/>
        <v>8.771929824561403E-3</v>
      </c>
      <c r="S544">
        <f t="shared" si="51"/>
        <v>0.5371527777777777</v>
      </c>
      <c r="T544">
        <f>Prams!B$5/(S544-Prams!B$6)</f>
        <v>129.64798126605581</v>
      </c>
      <c r="U544">
        <f t="shared" ca="1" si="52"/>
        <v>0.6538194444444444</v>
      </c>
      <c r="V544">
        <f ca="1">Prams!C$5/(U544-Prams!C$6)</f>
        <v>121.16943145378625</v>
      </c>
      <c r="W544">
        <f t="shared" ca="1" si="53"/>
        <v>1.0628897495946161</v>
      </c>
      <c r="X544" t="str">
        <f t="shared" ca="1" si="54"/>
        <v>×</v>
      </c>
    </row>
    <row r="545" spans="1:24" x14ac:dyDescent="0.4">
      <c r="A545" s="1" t="s">
        <v>2239</v>
      </c>
      <c r="B545" s="1">
        <v>134</v>
      </c>
      <c r="C545">
        <v>630</v>
      </c>
      <c r="D545">
        <v>617</v>
      </c>
      <c r="E545">
        <v>10.04998</v>
      </c>
      <c r="F545">
        <v>2</v>
      </c>
      <c r="G545" s="10" t="s">
        <v>2238</v>
      </c>
      <c r="H545">
        <v>101</v>
      </c>
      <c r="I545" t="s">
        <v>768</v>
      </c>
      <c r="J545">
        <f ca="1">VLOOKUP(G545,INDIRECT("球速変換!A$1:B$" &amp; Prams!$B$8),2,)</f>
        <v>134</v>
      </c>
      <c r="K545" t="str">
        <f ca="1">VLOOKUP(I545,INDIRECT("投手名変換!A$1:B$" &amp; Prams!$B$9),2,)</f>
        <v>DD016</v>
      </c>
      <c r="L545">
        <f t="shared" si="49"/>
        <v>33</v>
      </c>
      <c r="M545">
        <f ca="1">(B545-VLOOKUP(K545,INDIRECT("投手データ!B1:D"&amp;Prams!$B$1),3,FALSE)*2)</f>
        <v>40</v>
      </c>
      <c r="N545" t="str">
        <f ca="1">VLOOKUP(F545,INDIRECT("球種変換表!A$1:B$" &amp; Prams!$B$2),2,)</f>
        <v>シュート</v>
      </c>
      <c r="O545">
        <f ca="1">VLOOKUP(N545,球種情報!A:B,2,FALSE)</f>
        <v>26</v>
      </c>
      <c r="P545">
        <f ca="1">VLOOKUP(K545,投手データ!B:AI,output!O545+6,FALSE)</f>
        <v>1</v>
      </c>
      <c r="R545">
        <f t="shared" ca="1" si="50"/>
        <v>7.462686567164179E-3</v>
      </c>
      <c r="S545">
        <f t="shared" si="51"/>
        <v>0.53819444444444442</v>
      </c>
      <c r="T545">
        <f>Prams!B$5/(S545-Prams!B$6)</f>
        <v>129.36538752165171</v>
      </c>
      <c r="U545">
        <f t="shared" ca="1" si="52"/>
        <v>0.65486111111111112</v>
      </c>
      <c r="V545">
        <f ca="1">Prams!C$5/(U545-Prams!C$6)</f>
        <v>120.92255533702064</v>
      </c>
      <c r="W545">
        <f t="shared" ca="1" si="53"/>
        <v>0.90240712938075107</v>
      </c>
      <c r="X545" t="str">
        <f t="shared" ca="1" si="54"/>
        <v>×</v>
      </c>
    </row>
    <row r="546" spans="1:24" x14ac:dyDescent="0.4">
      <c r="A546" s="1" t="s">
        <v>2240</v>
      </c>
      <c r="B546" s="1">
        <v>129</v>
      </c>
      <c r="C546">
        <v>638</v>
      </c>
      <c r="D546">
        <v>618.5</v>
      </c>
      <c r="E546">
        <v>11.01146</v>
      </c>
      <c r="F546" t="s">
        <v>0</v>
      </c>
      <c r="G546" s="10" t="s">
        <v>791</v>
      </c>
      <c r="H546">
        <v>99</v>
      </c>
      <c r="I546" t="s">
        <v>777</v>
      </c>
      <c r="J546">
        <f ca="1">VLOOKUP(G546,INDIRECT("球速変換!A$1:B$" &amp; Prams!$B$8),2,)</f>
        <v>144</v>
      </c>
      <c r="K546" t="str">
        <f ca="1">VLOOKUP(I546,INDIRECT("投手名変換!A$1:B$" &amp; Prams!$B$9),2,)</f>
        <v>DD018</v>
      </c>
      <c r="L546">
        <f t="shared" si="49"/>
        <v>30</v>
      </c>
      <c r="M546">
        <f ca="1">(B546-VLOOKUP(K546,INDIRECT("投手データ!B1:D"&amp;Prams!$B$1),3,FALSE)*2)</f>
        <v>35</v>
      </c>
      <c r="N546" t="str">
        <f ca="1">VLOOKUP(F546,INDIRECT("球種変換表!A$1:B$" &amp; Prams!$B$2),2,)</f>
        <v>ストレート</v>
      </c>
      <c r="O546">
        <f ca="1">VLOOKUP(N546,球種情報!A:B,2,FALSE)</f>
        <v>1</v>
      </c>
      <c r="P546">
        <f ca="1">VLOOKUP(K546,投手データ!B:AI,output!O546+6,FALSE)</f>
        <v>1</v>
      </c>
      <c r="R546">
        <f t="shared" ca="1" si="50"/>
        <v>6.9444444444444441E-3</v>
      </c>
      <c r="S546">
        <f t="shared" si="51"/>
        <v>0.48715277777777782</v>
      </c>
      <c r="T546">
        <f>Prams!B$5/(S546-Prams!B$6)</f>
        <v>144.83447975167081</v>
      </c>
      <c r="U546">
        <f t="shared" ca="1" si="52"/>
        <v>0.57048611111111103</v>
      </c>
      <c r="V546">
        <f ca="1">Prams!C$5/(U546-Prams!C$6)</f>
        <v>144.82317037461203</v>
      </c>
      <c r="W546">
        <f t="shared" ca="1" si="53"/>
        <v>1.0057164609348057</v>
      </c>
      <c r="X546" t="str">
        <f t="shared" ca="1" si="54"/>
        <v>〇</v>
      </c>
    </row>
    <row r="547" spans="1:24" x14ac:dyDescent="0.4">
      <c r="A547" s="1" t="s">
        <v>2241</v>
      </c>
      <c r="B547" s="1">
        <v>128</v>
      </c>
      <c r="C547">
        <v>636.59520999999995</v>
      </c>
      <c r="D547">
        <v>606</v>
      </c>
      <c r="E547">
        <v>10.595359999999999</v>
      </c>
      <c r="F547" t="s">
        <v>0</v>
      </c>
      <c r="G547" s="10" t="s">
        <v>1584</v>
      </c>
      <c r="H547">
        <v>99</v>
      </c>
      <c r="I547" t="s">
        <v>777</v>
      </c>
      <c r="J547">
        <f ca="1">VLOOKUP(G547,INDIRECT("球速変換!A$1:B$" &amp; Prams!$B$8),2,)</f>
        <v>148</v>
      </c>
      <c r="K547" t="str">
        <f ca="1">VLOOKUP(I547,INDIRECT("投手名変換!A$1:B$" &amp; Prams!$B$9),2,)</f>
        <v>DD018</v>
      </c>
      <c r="L547">
        <f t="shared" si="49"/>
        <v>29</v>
      </c>
      <c r="M547">
        <f ca="1">(B547-VLOOKUP(K547,INDIRECT("投手データ!B1:D"&amp;Prams!$B$1),3,FALSE)*2)</f>
        <v>34</v>
      </c>
      <c r="N547" t="str">
        <f ca="1">VLOOKUP(F547,INDIRECT("球種変換表!A$1:B$" &amp; Prams!$B$2),2,)</f>
        <v>ストレート</v>
      </c>
      <c r="O547">
        <f ca="1">VLOOKUP(N547,球種情報!A:B,2,FALSE)</f>
        <v>1</v>
      </c>
      <c r="P547">
        <f ca="1">VLOOKUP(K547,投手データ!B:AI,output!O547+6,FALSE)</f>
        <v>1</v>
      </c>
      <c r="R547">
        <f t="shared" ca="1" si="50"/>
        <v>6.7567567567567571E-3</v>
      </c>
      <c r="S547">
        <f t="shared" si="51"/>
        <v>0.47916666666666669</v>
      </c>
      <c r="T547">
        <f>Prams!B$5/(S547-Prams!B$6)</f>
        <v>147.59589368136241</v>
      </c>
      <c r="U547">
        <f t="shared" ca="1" si="52"/>
        <v>0.5625</v>
      </c>
      <c r="V547">
        <f ca="1">Prams!C$5/(U547-Prams!C$6)</f>
        <v>147.584148961566</v>
      </c>
      <c r="W547">
        <f t="shared" ca="1" si="53"/>
        <v>0.99719019568625678</v>
      </c>
      <c r="X547" t="str">
        <f t="shared" ca="1" si="54"/>
        <v>〇</v>
      </c>
    </row>
    <row r="548" spans="1:24" x14ac:dyDescent="0.4">
      <c r="A548" s="1" t="s">
        <v>2242</v>
      </c>
      <c r="B548" s="1">
        <v>128</v>
      </c>
      <c r="C548">
        <v>640</v>
      </c>
      <c r="D548">
        <v>606.5</v>
      </c>
      <c r="E548">
        <v>11.01146</v>
      </c>
      <c r="F548" t="s">
        <v>0</v>
      </c>
      <c r="G548" s="10" t="s">
        <v>452</v>
      </c>
      <c r="H548">
        <v>99</v>
      </c>
      <c r="I548" t="s">
        <v>777</v>
      </c>
      <c r="J548">
        <f ca="1">VLOOKUP(G548,INDIRECT("球速変換!A$1:B$" &amp; Prams!$B$8),2,)</f>
        <v>148</v>
      </c>
      <c r="K548" t="str">
        <f ca="1">VLOOKUP(I548,INDIRECT("投手名変換!A$1:B$" &amp; Prams!$B$9),2,)</f>
        <v>DD018</v>
      </c>
      <c r="L548">
        <f t="shared" si="49"/>
        <v>29</v>
      </c>
      <c r="M548">
        <f ca="1">(B548-VLOOKUP(K548,INDIRECT("投手データ!B1:D"&amp;Prams!$B$1),3,FALSE)*2)</f>
        <v>34</v>
      </c>
      <c r="N548" t="str">
        <f ca="1">VLOOKUP(F548,INDIRECT("球種変換表!A$1:B$" &amp; Prams!$B$2),2,)</f>
        <v>ストレート</v>
      </c>
      <c r="O548">
        <f ca="1">VLOOKUP(N548,球種情報!A:B,2,FALSE)</f>
        <v>1</v>
      </c>
      <c r="P548">
        <f ca="1">VLOOKUP(K548,投手データ!B:AI,output!O548+6,FALSE)</f>
        <v>1</v>
      </c>
      <c r="R548">
        <f t="shared" ca="1" si="50"/>
        <v>6.7567567567567571E-3</v>
      </c>
      <c r="S548">
        <f t="shared" si="51"/>
        <v>0.47881944444444446</v>
      </c>
      <c r="T548">
        <f>Prams!B$5/(S548-Prams!B$6)</f>
        <v>147.71834575587224</v>
      </c>
      <c r="U548">
        <f t="shared" ca="1" si="52"/>
        <v>0.56215277777777772</v>
      </c>
      <c r="V548">
        <f ca="1">Prams!C$5/(U548-Prams!C$6)</f>
        <v>147.70658154089159</v>
      </c>
      <c r="W548">
        <f t="shared" ca="1" si="53"/>
        <v>0.99801744284386207</v>
      </c>
      <c r="X548" t="str">
        <f t="shared" ca="1" si="54"/>
        <v>〇</v>
      </c>
    </row>
    <row r="549" spans="1:24" x14ac:dyDescent="0.4">
      <c r="A549" s="1" t="s">
        <v>2243</v>
      </c>
      <c r="B549" s="1">
        <v>129</v>
      </c>
      <c r="C549">
        <v>641.95001000000002</v>
      </c>
      <c r="D549">
        <v>620.5</v>
      </c>
      <c r="E549">
        <v>10.062519999999999</v>
      </c>
      <c r="F549" t="s">
        <v>0</v>
      </c>
      <c r="G549" s="10" t="s">
        <v>1608</v>
      </c>
      <c r="H549">
        <v>99</v>
      </c>
      <c r="I549" t="s">
        <v>777</v>
      </c>
      <c r="J549">
        <f ca="1">VLOOKUP(G549,INDIRECT("球速変換!A$1:B$" &amp; Prams!$B$8),2,)</f>
        <v>146</v>
      </c>
      <c r="K549" t="str">
        <f ca="1">VLOOKUP(I549,INDIRECT("投手名変換!A$1:B$" &amp; Prams!$B$9),2,)</f>
        <v>DD018</v>
      </c>
      <c r="L549">
        <f t="shared" si="49"/>
        <v>30</v>
      </c>
      <c r="M549">
        <f ca="1">(B549-VLOOKUP(K549,INDIRECT("投手データ!B1:D"&amp;Prams!$B$1),3,FALSE)*2)</f>
        <v>35</v>
      </c>
      <c r="N549" t="str">
        <f ca="1">VLOOKUP(F549,INDIRECT("球種変換表!A$1:B$" &amp; Prams!$B$2),2,)</f>
        <v>ストレート</v>
      </c>
      <c r="O549">
        <f ca="1">VLOOKUP(N549,球種情報!A:B,2,FALSE)</f>
        <v>1</v>
      </c>
      <c r="P549">
        <f ca="1">VLOOKUP(K549,投手データ!B:AI,output!O549+6,FALSE)</f>
        <v>1</v>
      </c>
      <c r="R549">
        <f t="shared" ca="1" si="50"/>
        <v>6.8493150684931503E-3</v>
      </c>
      <c r="S549">
        <f t="shared" si="51"/>
        <v>0.48576388888888888</v>
      </c>
      <c r="T549">
        <f>Prams!B$5/(S549-Prams!B$6)</f>
        <v>145.30727898307077</v>
      </c>
      <c r="U549">
        <f t="shared" ca="1" si="52"/>
        <v>0.56909722222222225</v>
      </c>
      <c r="V549">
        <f ca="1">Prams!C$5/(U549-Prams!C$6)</f>
        <v>145.29589565149269</v>
      </c>
      <c r="W549">
        <f t="shared" ca="1" si="53"/>
        <v>0.99517736747597729</v>
      </c>
      <c r="X549" t="str">
        <f t="shared" ca="1" si="54"/>
        <v>〇</v>
      </c>
    </row>
    <row r="550" spans="1:24" x14ac:dyDescent="0.4">
      <c r="A550" s="1" t="s">
        <v>2244</v>
      </c>
      <c r="B550" s="1">
        <v>129</v>
      </c>
      <c r="C550">
        <v>635.52173000000005</v>
      </c>
      <c r="D550">
        <v>616</v>
      </c>
      <c r="E550">
        <v>11.521850000000001</v>
      </c>
      <c r="F550" t="s">
        <v>0</v>
      </c>
      <c r="G550" s="10" t="s">
        <v>771</v>
      </c>
      <c r="H550">
        <v>99</v>
      </c>
      <c r="I550" t="s">
        <v>778</v>
      </c>
      <c r="J550">
        <f ca="1">VLOOKUP(G550,INDIRECT("球速変換!A$1:B$" &amp; Prams!$B$8),2,)</f>
        <v>145</v>
      </c>
      <c r="K550" t="str">
        <f ca="1">VLOOKUP(I550,INDIRECT("投手名変換!A$1:B$" &amp; Prams!$B$9),2,)</f>
        <v>DD018</v>
      </c>
      <c r="L550">
        <f t="shared" si="49"/>
        <v>30</v>
      </c>
      <c r="M550">
        <f ca="1">(B550-VLOOKUP(K550,INDIRECT("投手データ!B1:D"&amp;Prams!$B$1),3,FALSE)*2)</f>
        <v>35</v>
      </c>
      <c r="N550" t="str">
        <f ca="1">VLOOKUP(F550,INDIRECT("球種変換表!A$1:B$" &amp; Prams!$B$2),2,)</f>
        <v>ストレート</v>
      </c>
      <c r="O550">
        <f ca="1">VLOOKUP(N550,球種情報!A:B,2,FALSE)</f>
        <v>1</v>
      </c>
      <c r="P550">
        <f ca="1">VLOOKUP(K550,投手データ!B:AI,output!O550+6,FALSE)</f>
        <v>1</v>
      </c>
      <c r="R550">
        <f t="shared" ca="1" si="50"/>
        <v>6.8965517241379309E-3</v>
      </c>
      <c r="S550">
        <f t="shared" si="51"/>
        <v>0.48888888888888887</v>
      </c>
      <c r="T550">
        <f>Prams!B$5/(S550-Prams!B$6)</f>
        <v>144.24778990485575</v>
      </c>
      <c r="U550">
        <f t="shared" ca="1" si="52"/>
        <v>0.5722222222222223</v>
      </c>
      <c r="V550">
        <f ca="1">Prams!C$5/(U550-Prams!C$6)</f>
        <v>144.23657196184155</v>
      </c>
      <c r="W550">
        <f t="shared" ca="1" si="53"/>
        <v>0.99473497904718311</v>
      </c>
      <c r="X550" t="str">
        <f t="shared" ca="1" si="54"/>
        <v>〇</v>
      </c>
    </row>
    <row r="551" spans="1:24" x14ac:dyDescent="0.4">
      <c r="A551" s="1" t="s">
        <v>2245</v>
      </c>
      <c r="B551" s="1">
        <v>129</v>
      </c>
      <c r="C551">
        <v>639.5</v>
      </c>
      <c r="D551">
        <v>614</v>
      </c>
      <c r="E551">
        <v>10.547610000000001</v>
      </c>
      <c r="F551" t="s">
        <v>0</v>
      </c>
      <c r="G551" s="10" t="s">
        <v>659</v>
      </c>
      <c r="H551">
        <v>99</v>
      </c>
      <c r="I551" t="s">
        <v>777</v>
      </c>
      <c r="J551">
        <f ca="1">VLOOKUP(G551,INDIRECT("球速変換!A$1:B$" &amp; Prams!$B$8),2,)</f>
        <v>144</v>
      </c>
      <c r="K551" t="str">
        <f ca="1">VLOOKUP(I551,INDIRECT("投手名変換!A$1:B$" &amp; Prams!$B$9),2,)</f>
        <v>DD018</v>
      </c>
      <c r="L551">
        <f t="shared" si="49"/>
        <v>30</v>
      </c>
      <c r="M551">
        <f ca="1">(B551-VLOOKUP(K551,INDIRECT("投手データ!B1:D"&amp;Prams!$B$1),3,FALSE)*2)</f>
        <v>35</v>
      </c>
      <c r="N551" t="str">
        <f ca="1">VLOOKUP(F551,INDIRECT("球種変換表!A$1:B$" &amp; Prams!$B$2),2,)</f>
        <v>ストレート</v>
      </c>
      <c r="O551">
        <f ca="1">VLOOKUP(N551,球種情報!A:B,2,FALSE)</f>
        <v>1</v>
      </c>
      <c r="P551">
        <f ca="1">VLOOKUP(K551,投手データ!B:AI,output!O551+6,FALSE)</f>
        <v>1</v>
      </c>
      <c r="R551">
        <f t="shared" ca="1" si="50"/>
        <v>6.9444444444444441E-3</v>
      </c>
      <c r="S551">
        <f t="shared" si="51"/>
        <v>0.49027777777777781</v>
      </c>
      <c r="T551">
        <f>Prams!B$5/(S551-Prams!B$6)</f>
        <v>143.78184919117265</v>
      </c>
      <c r="U551">
        <f t="shared" ca="1" si="52"/>
        <v>0.57361111111111107</v>
      </c>
      <c r="V551">
        <f ca="1">Prams!C$5/(U551-Prams!C$6)</f>
        <v>143.7707035993902</v>
      </c>
      <c r="W551">
        <f t="shared" ca="1" si="53"/>
        <v>0.99840766388465418</v>
      </c>
      <c r="X551" t="str">
        <f t="shared" ca="1" si="54"/>
        <v>〇</v>
      </c>
    </row>
    <row r="552" spans="1:24" x14ac:dyDescent="0.4">
      <c r="A552" s="1" t="s">
        <v>2246</v>
      </c>
      <c r="B552" s="1">
        <v>128</v>
      </c>
      <c r="C552">
        <v>639</v>
      </c>
      <c r="D552">
        <v>606</v>
      </c>
      <c r="E552">
        <v>10.04998</v>
      </c>
      <c r="F552" t="s">
        <v>0</v>
      </c>
      <c r="G552" s="10" t="s">
        <v>452</v>
      </c>
      <c r="H552">
        <v>99</v>
      </c>
      <c r="I552" t="s">
        <v>777</v>
      </c>
      <c r="J552">
        <f ca="1">VLOOKUP(G552,INDIRECT("球速変換!A$1:B$" &amp; Prams!$B$8),2,)</f>
        <v>148</v>
      </c>
      <c r="K552" t="str">
        <f ca="1">VLOOKUP(I552,INDIRECT("投手名変換!A$1:B$" &amp; Prams!$B$9),2,)</f>
        <v>DD018</v>
      </c>
      <c r="L552">
        <f t="shared" si="49"/>
        <v>29</v>
      </c>
      <c r="M552">
        <f ca="1">(B552-VLOOKUP(K552,INDIRECT("投手データ!B1:D"&amp;Prams!$B$1),3,FALSE)*2)</f>
        <v>34</v>
      </c>
      <c r="N552" t="str">
        <f ca="1">VLOOKUP(F552,INDIRECT("球種変換表!A$1:B$" &amp; Prams!$B$2),2,)</f>
        <v>ストレート</v>
      </c>
      <c r="O552">
        <f ca="1">VLOOKUP(N552,球種情報!A:B,2,FALSE)</f>
        <v>1</v>
      </c>
      <c r="P552">
        <f ca="1">VLOOKUP(K552,投手データ!B:AI,output!O552+6,FALSE)</f>
        <v>1</v>
      </c>
      <c r="R552">
        <f t="shared" ca="1" si="50"/>
        <v>6.7567567567567571E-3</v>
      </c>
      <c r="S552">
        <f t="shared" si="51"/>
        <v>0.47916666666666669</v>
      </c>
      <c r="T552">
        <f>Prams!B$5/(S552-Prams!B$6)</f>
        <v>147.59589368136241</v>
      </c>
      <c r="U552">
        <f t="shared" ca="1" si="52"/>
        <v>0.5625</v>
      </c>
      <c r="V552">
        <f ca="1">Prams!C$5/(U552-Prams!C$6)</f>
        <v>147.584148961566</v>
      </c>
      <c r="W552">
        <f t="shared" ca="1" si="53"/>
        <v>0.99719019568625678</v>
      </c>
      <c r="X552" t="str">
        <f t="shared" ca="1" si="54"/>
        <v>〇</v>
      </c>
    </row>
    <row r="553" spans="1:24" x14ac:dyDescent="0.4">
      <c r="A553" s="1" t="s">
        <v>2247</v>
      </c>
      <c r="B553" s="1">
        <v>129</v>
      </c>
      <c r="C553">
        <v>640.5</v>
      </c>
      <c r="D553">
        <v>617</v>
      </c>
      <c r="E553">
        <v>10.547610000000001</v>
      </c>
      <c r="F553" t="s">
        <v>0</v>
      </c>
      <c r="G553" s="10" t="s">
        <v>2037</v>
      </c>
      <c r="H553">
        <v>99</v>
      </c>
      <c r="I553" t="s">
        <v>777</v>
      </c>
      <c r="J553">
        <f ca="1">VLOOKUP(G553,INDIRECT("球速変換!A$1:B$" &amp; Prams!$B$8),2,)</f>
        <v>145</v>
      </c>
      <c r="K553" t="str">
        <f ca="1">VLOOKUP(I553,INDIRECT("投手名変換!A$1:B$" &amp; Prams!$B$9),2,)</f>
        <v>DD018</v>
      </c>
      <c r="L553">
        <f t="shared" si="49"/>
        <v>30</v>
      </c>
      <c r="M553">
        <f ca="1">(B553-VLOOKUP(K553,INDIRECT("投手データ!B1:D"&amp;Prams!$B$1),3,FALSE)*2)</f>
        <v>35</v>
      </c>
      <c r="N553" t="str">
        <f ca="1">VLOOKUP(F553,INDIRECT("球種変換表!A$1:B$" &amp; Prams!$B$2),2,)</f>
        <v>ストレート</v>
      </c>
      <c r="O553">
        <f ca="1">VLOOKUP(N553,球種情報!A:B,2,FALSE)</f>
        <v>1</v>
      </c>
      <c r="P553">
        <f ca="1">VLOOKUP(K553,投手データ!B:AI,output!O553+6,FALSE)</f>
        <v>1</v>
      </c>
      <c r="R553">
        <f t="shared" ca="1" si="50"/>
        <v>6.8965517241379309E-3</v>
      </c>
      <c r="S553">
        <f t="shared" si="51"/>
        <v>0.48819444444444449</v>
      </c>
      <c r="T553">
        <f>Prams!B$5/(S553-Prams!B$6)</f>
        <v>144.48189454824009</v>
      </c>
      <c r="U553">
        <f t="shared" ca="1" si="52"/>
        <v>0.57152777777777775</v>
      </c>
      <c r="V553">
        <f ca="1">Prams!C$5/(U553-Prams!C$6)</f>
        <v>144.47064016513693</v>
      </c>
      <c r="W553">
        <f t="shared" ca="1" si="53"/>
        <v>0.99634924251818568</v>
      </c>
      <c r="X553" t="str">
        <f t="shared" ca="1" si="54"/>
        <v>〇</v>
      </c>
    </row>
    <row r="554" spans="1:24" x14ac:dyDescent="0.4">
      <c r="A554" s="1" t="s">
        <v>2248</v>
      </c>
      <c r="B554" s="1">
        <v>129</v>
      </c>
      <c r="C554">
        <v>639.5</v>
      </c>
      <c r="D554">
        <v>620.5</v>
      </c>
      <c r="E554">
        <v>10.512</v>
      </c>
      <c r="F554" t="s">
        <v>0</v>
      </c>
      <c r="G554" s="10" t="s">
        <v>440</v>
      </c>
      <c r="H554">
        <v>99</v>
      </c>
      <c r="I554" t="s">
        <v>777</v>
      </c>
      <c r="J554">
        <f ca="1">VLOOKUP(G554,INDIRECT("球速変換!A$1:B$" &amp; Prams!$B$8),2,)</f>
        <v>146</v>
      </c>
      <c r="K554" t="str">
        <f ca="1">VLOOKUP(I554,INDIRECT("投手名変換!A$1:B$" &amp; Prams!$B$9),2,)</f>
        <v>DD018</v>
      </c>
      <c r="L554">
        <f t="shared" ref="L554:L617" si="55">B554-H554</f>
        <v>30</v>
      </c>
      <c r="M554">
        <f ca="1">(B554-VLOOKUP(K554,INDIRECT("投手データ!B1:D"&amp;Prams!$B$1),3,FALSE)*2)</f>
        <v>35</v>
      </c>
      <c r="N554" t="str">
        <f ca="1">VLOOKUP(F554,INDIRECT("球種変換表!A$1:B$" &amp; Prams!$B$2),2,)</f>
        <v>ストレート</v>
      </c>
      <c r="O554">
        <f ca="1">VLOOKUP(N554,球種情報!A:B,2,FALSE)</f>
        <v>1</v>
      </c>
      <c r="P554">
        <f ca="1">VLOOKUP(K554,投手データ!B:AI,output!O554+6,FALSE)</f>
        <v>1</v>
      </c>
      <c r="R554">
        <f t="shared" ref="R554:R617" ca="1" si="56">1/J554</f>
        <v>6.8493150684931503E-3</v>
      </c>
      <c r="S554">
        <f t="shared" ref="S554:S617" si="57">(L554-(D554-600)/24)*2/120</f>
        <v>0.48576388888888888</v>
      </c>
      <c r="T554">
        <f>Prams!B$5/(S554-Prams!B$6)</f>
        <v>145.30727898307077</v>
      </c>
      <c r="U554">
        <f t="shared" ref="U554:U617" ca="1" si="58">(M554-(D554-600)/24)*2/120</f>
        <v>0.56909722222222225</v>
      </c>
      <c r="V554">
        <f ca="1">Prams!C$5/(U554-Prams!C$6)</f>
        <v>145.29589565149269</v>
      </c>
      <c r="W554">
        <f t="shared" ref="W554:W617" ca="1" si="59">V554/J554</f>
        <v>0.99517736747597729</v>
      </c>
      <c r="X554" t="str">
        <f t="shared" ca="1" si="54"/>
        <v>〇</v>
      </c>
    </row>
    <row r="555" spans="1:24" x14ac:dyDescent="0.4">
      <c r="A555" s="1" t="s">
        <v>2249</v>
      </c>
      <c r="B555" s="1">
        <v>128</v>
      </c>
      <c r="C555">
        <v>639</v>
      </c>
      <c r="D555">
        <v>606</v>
      </c>
      <c r="E555">
        <v>10.04998</v>
      </c>
      <c r="F555" t="s">
        <v>0</v>
      </c>
      <c r="G555" s="10" t="s">
        <v>1594</v>
      </c>
      <c r="H555">
        <v>99</v>
      </c>
      <c r="I555" t="s">
        <v>777</v>
      </c>
      <c r="J555">
        <f ca="1">VLOOKUP(G555,INDIRECT("球速変換!A$1:B$" &amp; Prams!$B$8),2,)</f>
        <v>147</v>
      </c>
      <c r="K555" t="str">
        <f ca="1">VLOOKUP(I555,INDIRECT("投手名変換!A$1:B$" &amp; Prams!$B$9),2,)</f>
        <v>DD018</v>
      </c>
      <c r="L555">
        <f t="shared" si="55"/>
        <v>29</v>
      </c>
      <c r="M555">
        <f ca="1">(B555-VLOOKUP(K555,INDIRECT("投手データ!B1:D"&amp;Prams!$B$1),3,FALSE)*2)</f>
        <v>34</v>
      </c>
      <c r="N555" t="str">
        <f ca="1">VLOOKUP(F555,INDIRECT("球種変換表!A$1:B$" &amp; Prams!$B$2),2,)</f>
        <v>ストレート</v>
      </c>
      <c r="O555">
        <f ca="1">VLOOKUP(N555,球種情報!A:B,2,FALSE)</f>
        <v>1</v>
      </c>
      <c r="P555">
        <f ca="1">VLOOKUP(K555,投手データ!B:AI,output!O555+6,FALSE)</f>
        <v>1</v>
      </c>
      <c r="R555">
        <f t="shared" ca="1" si="56"/>
        <v>6.8027210884353739E-3</v>
      </c>
      <c r="S555">
        <f t="shared" si="57"/>
        <v>0.47916666666666669</v>
      </c>
      <c r="T555">
        <f>Prams!B$5/(S555-Prams!B$6)</f>
        <v>147.59589368136241</v>
      </c>
      <c r="U555">
        <f t="shared" ca="1" si="58"/>
        <v>0.5625</v>
      </c>
      <c r="V555">
        <f ca="1">Prams!C$5/(U555-Prams!C$6)</f>
        <v>147.584148961566</v>
      </c>
      <c r="W555">
        <f t="shared" ca="1" si="59"/>
        <v>1.0039738024596327</v>
      </c>
      <c r="X555" t="str">
        <f t="shared" ca="1" si="54"/>
        <v>〇</v>
      </c>
    </row>
    <row r="556" spans="1:24" x14ac:dyDescent="0.4">
      <c r="A556" s="1" t="s">
        <v>2250</v>
      </c>
      <c r="B556" s="1">
        <v>125</v>
      </c>
      <c r="C556">
        <v>641.5</v>
      </c>
      <c r="D556">
        <v>619.5</v>
      </c>
      <c r="E556">
        <v>10.512</v>
      </c>
      <c r="F556" t="s">
        <v>1504</v>
      </c>
      <c r="G556" s="10" t="s">
        <v>1594</v>
      </c>
      <c r="H556">
        <v>98</v>
      </c>
      <c r="I556" t="s">
        <v>777</v>
      </c>
      <c r="J556">
        <f ca="1">VLOOKUP(G556,INDIRECT("球速変換!A$1:B$" &amp; Prams!$B$8),2,)</f>
        <v>147</v>
      </c>
      <c r="K556" t="str">
        <f ca="1">VLOOKUP(I556,INDIRECT("投手名変換!A$1:B$" &amp; Prams!$B$9),2,)</f>
        <v>DD018</v>
      </c>
      <c r="L556">
        <f t="shared" si="55"/>
        <v>27</v>
      </c>
      <c r="M556">
        <f ca="1">(B556-VLOOKUP(K556,INDIRECT("投手データ!B1:D"&amp;Prams!$B$1),3,FALSE)*2)</f>
        <v>31</v>
      </c>
      <c r="N556" t="str">
        <f ca="1">VLOOKUP(F556,INDIRECT("球種変換表!A$1:B$" &amp; Prams!$B$2),2,)</f>
        <v>全力ストレート</v>
      </c>
      <c r="O556">
        <f ca="1">VLOOKUP(N556,球種情報!A:B,2,FALSE)</f>
        <v>2</v>
      </c>
      <c r="P556">
        <f ca="1">VLOOKUP(K556,投手データ!B:AI,output!O556+6,FALSE)</f>
        <v>1</v>
      </c>
      <c r="R556">
        <f t="shared" ca="1" si="56"/>
        <v>6.8027210884353739E-3</v>
      </c>
      <c r="S556">
        <f t="shared" si="57"/>
        <v>0.43645833333333334</v>
      </c>
      <c r="T556">
        <f>Prams!B$5/(S556-Prams!B$6)</f>
        <v>164.35366312944461</v>
      </c>
      <c r="U556">
        <f t="shared" ca="1" si="58"/>
        <v>0.50312500000000004</v>
      </c>
      <c r="V556">
        <f ca="1">Prams!C$5/(U556-Prams!C$6)</f>
        <v>171.95744384952366</v>
      </c>
      <c r="W556">
        <f t="shared" ca="1" si="59"/>
        <v>1.1697785295885963</v>
      </c>
      <c r="X556" t="str">
        <f t="shared" ca="1" si="54"/>
        <v>×</v>
      </c>
    </row>
    <row r="557" spans="1:24" x14ac:dyDescent="0.4">
      <c r="A557" s="1" t="s">
        <v>2251</v>
      </c>
      <c r="B557" s="1">
        <v>125</v>
      </c>
      <c r="C557">
        <v>640.5</v>
      </c>
      <c r="D557">
        <v>614.5</v>
      </c>
      <c r="E557">
        <v>10.512</v>
      </c>
      <c r="F557" t="s">
        <v>1504</v>
      </c>
      <c r="G557" s="10" t="s">
        <v>791</v>
      </c>
      <c r="H557">
        <v>98</v>
      </c>
      <c r="I557" t="s">
        <v>780</v>
      </c>
      <c r="J557">
        <f ca="1">VLOOKUP(G557,INDIRECT("球速変換!A$1:B$" &amp; Prams!$B$8),2,)</f>
        <v>144</v>
      </c>
      <c r="K557" t="str">
        <f ca="1">VLOOKUP(I557,INDIRECT("投手名変換!A$1:B$" &amp; Prams!$B$9),2,)</f>
        <v>DD018</v>
      </c>
      <c r="L557">
        <f t="shared" si="55"/>
        <v>27</v>
      </c>
      <c r="M557">
        <f ca="1">(B557-VLOOKUP(K557,INDIRECT("投手データ!B1:D"&amp;Prams!$B$1),3,FALSE)*2)</f>
        <v>31</v>
      </c>
      <c r="N557" t="str">
        <f ca="1">VLOOKUP(F557,INDIRECT("球種変換表!A$1:B$" &amp; Prams!$B$2),2,)</f>
        <v>全力ストレート</v>
      </c>
      <c r="O557">
        <f ca="1">VLOOKUP(N557,球種情報!A:B,2,FALSE)</f>
        <v>2</v>
      </c>
      <c r="P557">
        <f ca="1">VLOOKUP(K557,投手データ!B:AI,output!O557+6,FALSE)</f>
        <v>1</v>
      </c>
      <c r="R557">
        <f t="shared" ca="1" si="56"/>
        <v>6.9444444444444441E-3</v>
      </c>
      <c r="S557">
        <f t="shared" si="57"/>
        <v>0.43993055555555555</v>
      </c>
      <c r="T557">
        <f>Prams!B$5/(S557-Prams!B$6)</f>
        <v>162.85043207211692</v>
      </c>
      <c r="U557">
        <f t="shared" ca="1" si="58"/>
        <v>0.50659722222222225</v>
      </c>
      <c r="V557">
        <f ca="1">Prams!C$5/(U557-Prams!C$6)</f>
        <v>170.31259804559264</v>
      </c>
      <c r="W557">
        <f t="shared" ca="1" si="59"/>
        <v>1.1827263753166155</v>
      </c>
      <c r="X557" t="str">
        <f t="shared" ca="1" si="54"/>
        <v>×</v>
      </c>
    </row>
    <row r="558" spans="1:24" x14ac:dyDescent="0.4">
      <c r="A558" s="1" t="s">
        <v>2252</v>
      </c>
      <c r="B558" s="1">
        <v>125</v>
      </c>
      <c r="C558">
        <v>641.95001000000002</v>
      </c>
      <c r="D558">
        <v>622.5</v>
      </c>
      <c r="E558">
        <v>10.062519999999999</v>
      </c>
      <c r="F558" t="s">
        <v>1504</v>
      </c>
      <c r="G558" s="10" t="s">
        <v>1584</v>
      </c>
      <c r="H558">
        <v>98</v>
      </c>
      <c r="I558" t="s">
        <v>777</v>
      </c>
      <c r="J558">
        <f ca="1">VLOOKUP(G558,INDIRECT("球速変換!A$1:B$" &amp; Prams!$B$8),2,)</f>
        <v>148</v>
      </c>
      <c r="K558" t="str">
        <f ca="1">VLOOKUP(I558,INDIRECT("投手名変換!A$1:B$" &amp; Prams!$B$9),2,)</f>
        <v>DD018</v>
      </c>
      <c r="L558">
        <f t="shared" si="55"/>
        <v>27</v>
      </c>
      <c r="M558">
        <f ca="1">(B558-VLOOKUP(K558,INDIRECT("投手データ!B1:D"&amp;Prams!$B$1),3,FALSE)*2)</f>
        <v>31</v>
      </c>
      <c r="N558" t="str">
        <f ca="1">VLOOKUP(F558,INDIRECT("球種変換表!A$1:B$" &amp; Prams!$B$2),2,)</f>
        <v>全力ストレート</v>
      </c>
      <c r="O558">
        <f ca="1">VLOOKUP(N558,球種情報!A:B,2,FALSE)</f>
        <v>2</v>
      </c>
      <c r="P558">
        <f ca="1">VLOOKUP(K558,投手データ!B:AI,output!O558+6,FALSE)</f>
        <v>1</v>
      </c>
      <c r="R558">
        <f t="shared" ca="1" si="56"/>
        <v>6.7567567567567571E-3</v>
      </c>
      <c r="S558">
        <f t="shared" si="57"/>
        <v>0.43437500000000001</v>
      </c>
      <c r="T558">
        <f>Prams!B$5/(S558-Prams!B$6)</f>
        <v>165.26899685891868</v>
      </c>
      <c r="U558">
        <f t="shared" ca="1" si="58"/>
        <v>0.50104166666666672</v>
      </c>
      <c r="V558">
        <f ca="1">Prams!C$5/(U558-Prams!C$6)</f>
        <v>172.9596903923717</v>
      </c>
      <c r="W558">
        <f t="shared" ca="1" si="59"/>
        <v>1.1686465567052142</v>
      </c>
      <c r="X558" t="str">
        <f t="shared" ca="1" si="54"/>
        <v>×</v>
      </c>
    </row>
    <row r="559" spans="1:24" x14ac:dyDescent="0.4">
      <c r="A559" s="1" t="s">
        <v>2253</v>
      </c>
      <c r="B559" s="1">
        <v>125</v>
      </c>
      <c r="C559">
        <v>640.5</v>
      </c>
      <c r="D559">
        <v>612</v>
      </c>
      <c r="E559">
        <v>10.547610000000001</v>
      </c>
      <c r="F559" t="s">
        <v>1504</v>
      </c>
      <c r="G559" s="10" t="s">
        <v>669</v>
      </c>
      <c r="H559">
        <v>98</v>
      </c>
      <c r="I559" t="s">
        <v>777</v>
      </c>
      <c r="J559">
        <f ca="1">VLOOKUP(G559,INDIRECT("球速変換!A$1:B$" &amp; Prams!$B$8),2,)</f>
        <v>144</v>
      </c>
      <c r="K559" t="str">
        <f ca="1">VLOOKUP(I559,INDIRECT("投手名変換!A$1:B$" &amp; Prams!$B$9),2,)</f>
        <v>DD018</v>
      </c>
      <c r="L559">
        <f t="shared" si="55"/>
        <v>27</v>
      </c>
      <c r="M559">
        <f ca="1">(B559-VLOOKUP(K559,INDIRECT("投手データ!B1:D"&amp;Prams!$B$1),3,FALSE)*2)</f>
        <v>31</v>
      </c>
      <c r="N559" t="str">
        <f ca="1">VLOOKUP(F559,INDIRECT("球種変換表!A$1:B$" &amp; Prams!$B$2),2,)</f>
        <v>全力ストレート</v>
      </c>
      <c r="O559">
        <f ca="1">VLOOKUP(N559,球種情報!A:B,2,FALSE)</f>
        <v>2</v>
      </c>
      <c r="P559">
        <f ca="1">VLOOKUP(K559,投手データ!B:AI,output!O559+6,FALSE)</f>
        <v>1</v>
      </c>
      <c r="R559">
        <f t="shared" ca="1" si="56"/>
        <v>6.9444444444444441E-3</v>
      </c>
      <c r="S559">
        <f t="shared" si="57"/>
        <v>0.44166666666666665</v>
      </c>
      <c r="T559">
        <f>Prams!B$5/(S559-Prams!B$6)</f>
        <v>162.1090813740058</v>
      </c>
      <c r="U559">
        <f t="shared" ca="1" si="58"/>
        <v>0.5083333333333333</v>
      </c>
      <c r="V559">
        <f ca="1">Prams!C$5/(U559-Prams!C$6)</f>
        <v>169.50191921038203</v>
      </c>
      <c r="W559">
        <f t="shared" ca="1" si="59"/>
        <v>1.1770966611832085</v>
      </c>
      <c r="X559" t="str">
        <f t="shared" ca="1" si="54"/>
        <v>×</v>
      </c>
    </row>
    <row r="560" spans="1:24" x14ac:dyDescent="0.4">
      <c r="A560" s="1" t="s">
        <v>2254</v>
      </c>
      <c r="B560" s="1">
        <v>125</v>
      </c>
      <c r="C560">
        <v>640.5</v>
      </c>
      <c r="D560">
        <v>615.5</v>
      </c>
      <c r="E560">
        <v>10.512</v>
      </c>
      <c r="F560" t="s">
        <v>1504</v>
      </c>
      <c r="G560" s="10" t="s">
        <v>405</v>
      </c>
      <c r="H560">
        <v>98</v>
      </c>
      <c r="I560" t="s">
        <v>777</v>
      </c>
      <c r="J560">
        <v>145</v>
      </c>
      <c r="K560" t="str">
        <f ca="1">VLOOKUP(I560,INDIRECT("投手名変換!A$1:B$" &amp; Prams!$B$9),2,)</f>
        <v>DD018</v>
      </c>
      <c r="L560">
        <f t="shared" si="55"/>
        <v>27</v>
      </c>
      <c r="M560">
        <f ca="1">(B560-VLOOKUP(K560,INDIRECT("投手データ!B1:D"&amp;Prams!$B$1),3,FALSE)*2)</f>
        <v>31</v>
      </c>
      <c r="N560" t="str">
        <f ca="1">VLOOKUP(F560,INDIRECT("球種変換表!A$1:B$" &amp; Prams!$B$2),2,)</f>
        <v>全力ストレート</v>
      </c>
      <c r="O560">
        <f ca="1">VLOOKUP(N560,球種情報!A:B,2,FALSE)</f>
        <v>2</v>
      </c>
      <c r="P560">
        <f ca="1">VLOOKUP(K560,投手データ!B:AI,output!O560+6,FALSE)</f>
        <v>1</v>
      </c>
      <c r="R560">
        <f t="shared" si="56"/>
        <v>6.8965517241379309E-3</v>
      </c>
      <c r="S560">
        <f t="shared" si="57"/>
        <v>0.4392361111111111</v>
      </c>
      <c r="T560">
        <f>Prams!B$5/(S560-Prams!B$6)</f>
        <v>163.14887440714867</v>
      </c>
      <c r="U560">
        <f t="shared" ca="1" si="58"/>
        <v>0.50590277777777781</v>
      </c>
      <c r="V560">
        <f ca="1">Prams!C$5/(U560-Prams!C$6)</f>
        <v>170.63904499766156</v>
      </c>
      <c r="W560">
        <f t="shared" ca="1" si="59"/>
        <v>1.1768209999838728</v>
      </c>
      <c r="X560" t="str">
        <f t="shared" ca="1" si="54"/>
        <v>×</v>
      </c>
    </row>
    <row r="561" spans="1:24" x14ac:dyDescent="0.4">
      <c r="A561" s="1" t="s">
        <v>2255</v>
      </c>
      <c r="B561" s="1">
        <v>125</v>
      </c>
      <c r="C561">
        <v>641</v>
      </c>
      <c r="D561">
        <v>617.5</v>
      </c>
      <c r="E561">
        <v>11.01146</v>
      </c>
      <c r="F561" t="s">
        <v>1504</v>
      </c>
      <c r="G561" s="10" t="s">
        <v>1608</v>
      </c>
      <c r="H561">
        <v>98</v>
      </c>
      <c r="I561" t="s">
        <v>778</v>
      </c>
      <c r="J561">
        <f ca="1">VLOOKUP(G561,INDIRECT("球速変換!A$1:B$" &amp; Prams!$B$8),2,)</f>
        <v>146</v>
      </c>
      <c r="K561" t="str">
        <f ca="1">VLOOKUP(I561,INDIRECT("投手名変換!A$1:B$" &amp; Prams!$B$9),2,)</f>
        <v>DD018</v>
      </c>
      <c r="L561">
        <f t="shared" si="55"/>
        <v>27</v>
      </c>
      <c r="M561">
        <f ca="1">(B561-VLOOKUP(K561,INDIRECT("投手データ!B1:D"&amp;Prams!$B$1),3,FALSE)*2)</f>
        <v>31</v>
      </c>
      <c r="N561" t="str">
        <f ca="1">VLOOKUP(F561,INDIRECT("球種変換表!A$1:B$" &amp; Prams!$B$2),2,)</f>
        <v>全力ストレート</v>
      </c>
      <c r="O561">
        <f ca="1">VLOOKUP(N561,球種情報!A:B,2,FALSE)</f>
        <v>2</v>
      </c>
      <c r="P561">
        <f ca="1">VLOOKUP(K561,投手データ!B:AI,output!O561+6,FALSE)</f>
        <v>1</v>
      </c>
      <c r="R561">
        <f t="shared" ca="1" si="56"/>
        <v>6.8493150684931503E-3</v>
      </c>
      <c r="S561">
        <f t="shared" si="57"/>
        <v>0.43784722222222222</v>
      </c>
      <c r="T561">
        <f>Prams!B$5/(S561-Prams!B$6)</f>
        <v>163.74905273071067</v>
      </c>
      <c r="U561">
        <f t="shared" ca="1" si="58"/>
        <v>0.50451388888888882</v>
      </c>
      <c r="V561">
        <f ca="1">Prams!C$5/(U561-Prams!C$6)</f>
        <v>171.2957076557197</v>
      </c>
      <c r="W561">
        <f t="shared" ca="1" si="59"/>
        <v>1.1732582716145186</v>
      </c>
      <c r="X561" t="str">
        <f t="shared" ca="1" si="54"/>
        <v>×</v>
      </c>
    </row>
    <row r="562" spans="1:24" x14ac:dyDescent="0.4">
      <c r="A562" s="1" t="s">
        <v>2256</v>
      </c>
      <c r="B562" s="1">
        <v>125</v>
      </c>
      <c r="C562">
        <v>641.95001000000002</v>
      </c>
      <c r="D562">
        <v>622.5</v>
      </c>
      <c r="E562">
        <v>10.062519999999999</v>
      </c>
      <c r="F562" t="s">
        <v>1504</v>
      </c>
      <c r="G562" s="10" t="s">
        <v>1668</v>
      </c>
      <c r="H562">
        <v>98</v>
      </c>
      <c r="I562" t="s">
        <v>777</v>
      </c>
      <c r="J562">
        <f ca="1">VLOOKUP(G562,INDIRECT("球速変換!A$1:B$" &amp; Prams!$B$8),2,)</f>
        <v>148</v>
      </c>
      <c r="K562" t="str">
        <f ca="1">VLOOKUP(I562,INDIRECT("投手名変換!A$1:B$" &amp; Prams!$B$9),2,)</f>
        <v>DD018</v>
      </c>
      <c r="L562">
        <f t="shared" si="55"/>
        <v>27</v>
      </c>
      <c r="M562">
        <f ca="1">(B562-VLOOKUP(K562,INDIRECT("投手データ!B1:D"&amp;Prams!$B$1),3,FALSE)*2)</f>
        <v>31</v>
      </c>
      <c r="N562" t="str">
        <f ca="1">VLOOKUP(F562,INDIRECT("球種変換表!A$1:B$" &amp; Prams!$B$2),2,)</f>
        <v>全力ストレート</v>
      </c>
      <c r="O562">
        <f ca="1">VLOOKUP(N562,球種情報!A:B,2,FALSE)</f>
        <v>2</v>
      </c>
      <c r="P562">
        <f ca="1">VLOOKUP(K562,投手データ!B:AI,output!O562+6,FALSE)</f>
        <v>1</v>
      </c>
      <c r="R562">
        <f t="shared" ca="1" si="56"/>
        <v>6.7567567567567571E-3</v>
      </c>
      <c r="S562">
        <f t="shared" si="57"/>
        <v>0.43437500000000001</v>
      </c>
      <c r="T562">
        <f>Prams!B$5/(S562-Prams!B$6)</f>
        <v>165.26899685891868</v>
      </c>
      <c r="U562">
        <f t="shared" ca="1" si="58"/>
        <v>0.50104166666666672</v>
      </c>
      <c r="V562">
        <f ca="1">Prams!C$5/(U562-Prams!C$6)</f>
        <v>172.9596903923717</v>
      </c>
      <c r="W562">
        <f t="shared" ca="1" si="59"/>
        <v>1.1686465567052142</v>
      </c>
      <c r="X562" t="str">
        <f t="shared" ca="1" si="54"/>
        <v>×</v>
      </c>
    </row>
    <row r="563" spans="1:24" x14ac:dyDescent="0.4">
      <c r="A563" s="1" t="s">
        <v>2257</v>
      </c>
      <c r="B563" s="1">
        <v>125</v>
      </c>
      <c r="C563">
        <v>641</v>
      </c>
      <c r="D563">
        <v>617.5</v>
      </c>
      <c r="E563">
        <v>11.01146</v>
      </c>
      <c r="F563" t="s">
        <v>1504</v>
      </c>
      <c r="G563" s="10" t="s">
        <v>440</v>
      </c>
      <c r="H563">
        <v>98</v>
      </c>
      <c r="I563" t="s">
        <v>777</v>
      </c>
      <c r="J563">
        <f ca="1">VLOOKUP(G563,INDIRECT("球速変換!A$1:B$" &amp; Prams!$B$8),2,)</f>
        <v>146</v>
      </c>
      <c r="K563" t="str">
        <f ca="1">VLOOKUP(I563,INDIRECT("投手名変換!A$1:B$" &amp; Prams!$B$9),2,)</f>
        <v>DD018</v>
      </c>
      <c r="L563">
        <f t="shared" si="55"/>
        <v>27</v>
      </c>
      <c r="M563">
        <f ca="1">(B563-VLOOKUP(K563,INDIRECT("投手データ!B1:D"&amp;Prams!$B$1),3,FALSE)*2)</f>
        <v>31</v>
      </c>
      <c r="N563" t="str">
        <f ca="1">VLOOKUP(F563,INDIRECT("球種変換表!A$1:B$" &amp; Prams!$B$2),2,)</f>
        <v>全力ストレート</v>
      </c>
      <c r="O563">
        <f ca="1">VLOOKUP(N563,球種情報!A:B,2,FALSE)</f>
        <v>2</v>
      </c>
      <c r="P563">
        <f ca="1">VLOOKUP(K563,投手データ!B:AI,output!O563+6,FALSE)</f>
        <v>1</v>
      </c>
      <c r="R563">
        <f t="shared" ca="1" si="56"/>
        <v>6.8493150684931503E-3</v>
      </c>
      <c r="S563">
        <f t="shared" si="57"/>
        <v>0.43784722222222222</v>
      </c>
      <c r="T563">
        <f>Prams!B$5/(S563-Prams!B$6)</f>
        <v>163.74905273071067</v>
      </c>
      <c r="U563">
        <f t="shared" ca="1" si="58"/>
        <v>0.50451388888888882</v>
      </c>
      <c r="V563">
        <f ca="1">Prams!C$5/(U563-Prams!C$6)</f>
        <v>171.2957076557197</v>
      </c>
      <c r="W563">
        <f t="shared" ca="1" si="59"/>
        <v>1.1732582716145186</v>
      </c>
      <c r="X563" t="str">
        <f t="shared" ca="1" si="54"/>
        <v>×</v>
      </c>
    </row>
    <row r="564" spans="1:24" x14ac:dyDescent="0.4">
      <c r="A564" s="1" t="s">
        <v>2258</v>
      </c>
      <c r="B564" s="1">
        <v>125</v>
      </c>
      <c r="C564">
        <v>640.02270999999996</v>
      </c>
      <c r="D564">
        <v>611</v>
      </c>
      <c r="E564">
        <v>11.02285</v>
      </c>
      <c r="F564" t="s">
        <v>1504</v>
      </c>
      <c r="G564" s="10" t="s">
        <v>435</v>
      </c>
      <c r="H564">
        <v>98</v>
      </c>
      <c r="I564" t="s">
        <v>777</v>
      </c>
      <c r="J564">
        <f ca="1">VLOOKUP(G564,INDIRECT("球速変換!A$1:B$" &amp; Prams!$B$8),2,)</f>
        <v>144</v>
      </c>
      <c r="K564" t="str">
        <f ca="1">VLOOKUP(I564,INDIRECT("投手名変換!A$1:B$" &amp; Prams!$B$9),2,)</f>
        <v>DD018</v>
      </c>
      <c r="L564">
        <f t="shared" si="55"/>
        <v>27</v>
      </c>
      <c r="M564">
        <f ca="1">(B564-VLOOKUP(K564,INDIRECT("投手データ!B1:D"&amp;Prams!$B$1),3,FALSE)*2)</f>
        <v>31</v>
      </c>
      <c r="N564" t="str">
        <f ca="1">VLOOKUP(F564,INDIRECT("球種変換表!A$1:B$" &amp; Prams!$B$2),2,)</f>
        <v>全力ストレート</v>
      </c>
      <c r="O564">
        <f ca="1">VLOOKUP(N564,球種情報!A:B,2,FALSE)</f>
        <v>2</v>
      </c>
      <c r="P564">
        <f ca="1">VLOOKUP(K564,投手データ!B:AI,output!O564+6,FALSE)</f>
        <v>1</v>
      </c>
      <c r="R564">
        <f t="shared" ca="1" si="56"/>
        <v>6.9444444444444441E-3</v>
      </c>
      <c r="S564">
        <f t="shared" si="57"/>
        <v>0.44236111111111115</v>
      </c>
      <c r="T564">
        <f>Prams!B$5/(S564-Prams!B$6)</f>
        <v>161.81442759302612</v>
      </c>
      <c r="U564">
        <f t="shared" ca="1" si="58"/>
        <v>0.50902777777777775</v>
      </c>
      <c r="V564">
        <f ca="1">Prams!C$5/(U564-Prams!C$6)</f>
        <v>169.1798044909315</v>
      </c>
      <c r="W564">
        <f t="shared" ca="1" si="59"/>
        <v>1.1748597534092466</v>
      </c>
      <c r="X564" t="str">
        <f t="shared" ca="1" si="54"/>
        <v>×</v>
      </c>
    </row>
    <row r="565" spans="1:24" x14ac:dyDescent="0.4">
      <c r="A565" s="1" t="s">
        <v>2259</v>
      </c>
      <c r="B565" s="1">
        <v>125</v>
      </c>
      <c r="C565">
        <v>641.95001000000002</v>
      </c>
      <c r="D565">
        <v>622.5</v>
      </c>
      <c r="E565">
        <v>10.062519999999999</v>
      </c>
      <c r="F565" t="s">
        <v>1504</v>
      </c>
      <c r="G565" s="10" t="s">
        <v>452</v>
      </c>
      <c r="H565">
        <v>98</v>
      </c>
      <c r="I565" t="s">
        <v>777</v>
      </c>
      <c r="J565">
        <f ca="1">VLOOKUP(G565,INDIRECT("球速変換!A$1:B$" &amp; Prams!$B$8),2,)</f>
        <v>148</v>
      </c>
      <c r="K565" t="str">
        <f ca="1">VLOOKUP(I565,INDIRECT("投手名変換!A$1:B$" &amp; Prams!$B$9),2,)</f>
        <v>DD018</v>
      </c>
      <c r="L565">
        <f t="shared" si="55"/>
        <v>27</v>
      </c>
      <c r="M565">
        <f ca="1">(B565-VLOOKUP(K565,INDIRECT("投手データ!B1:D"&amp;Prams!$B$1),3,FALSE)*2)</f>
        <v>31</v>
      </c>
      <c r="N565" t="str">
        <f ca="1">VLOOKUP(F565,INDIRECT("球種変換表!A$1:B$" &amp; Prams!$B$2),2,)</f>
        <v>全力ストレート</v>
      </c>
      <c r="O565">
        <f ca="1">VLOOKUP(N565,球種情報!A:B,2,FALSE)</f>
        <v>2</v>
      </c>
      <c r="P565">
        <f ca="1">VLOOKUP(K565,投手データ!B:AI,output!O565+6,FALSE)</f>
        <v>1</v>
      </c>
      <c r="R565">
        <f t="shared" ca="1" si="56"/>
        <v>6.7567567567567571E-3</v>
      </c>
      <c r="S565">
        <f t="shared" si="57"/>
        <v>0.43437500000000001</v>
      </c>
      <c r="T565">
        <f>Prams!B$5/(S565-Prams!B$6)</f>
        <v>165.26899685891868</v>
      </c>
      <c r="U565">
        <f t="shared" ca="1" si="58"/>
        <v>0.50104166666666672</v>
      </c>
      <c r="V565">
        <f ca="1">Prams!C$5/(U565-Prams!C$6)</f>
        <v>172.9596903923717</v>
      </c>
      <c r="W565">
        <f t="shared" ca="1" si="59"/>
        <v>1.1686465567052142</v>
      </c>
      <c r="X565" t="str">
        <f t="shared" ca="1" si="54"/>
        <v>×</v>
      </c>
    </row>
    <row r="566" spans="1:24" x14ac:dyDescent="0.4">
      <c r="A566" s="1" t="s">
        <v>2261</v>
      </c>
      <c r="B566" s="1">
        <v>40</v>
      </c>
      <c r="C566">
        <v>645</v>
      </c>
      <c r="D566">
        <v>602</v>
      </c>
      <c r="E566">
        <v>10.04998</v>
      </c>
      <c r="F566" t="s">
        <v>16</v>
      </c>
      <c r="G566" s="10" t="s">
        <v>2260</v>
      </c>
      <c r="H566">
        <v>1</v>
      </c>
      <c r="I566" t="s">
        <v>778</v>
      </c>
      <c r="J566">
        <f ca="1">VLOOKUP(G566,INDIRECT("球速変換!A$1:B$" &amp; Prams!$B$8),2,)</f>
        <v>123</v>
      </c>
      <c r="K566" t="str">
        <f ca="1">VLOOKUP(I566,INDIRECT("投手名変換!A$1:B$" &amp; Prams!$B$9),2,)</f>
        <v>DD018</v>
      </c>
      <c r="L566">
        <f t="shared" si="55"/>
        <v>39</v>
      </c>
      <c r="M566">
        <f ca="1">(B566-VLOOKUP(K566,INDIRECT("投手データ!B1:D"&amp;Prams!$B$1),3,FALSE)*2)</f>
        <v>-54</v>
      </c>
      <c r="N566" t="str">
        <f ca="1">VLOOKUP(F566,INDIRECT("球種変換表!A$1:B$" &amp; Prams!$B$2),2,)</f>
        <v>ナックルカーブ</v>
      </c>
      <c r="O566">
        <f ca="1">VLOOKUP(N566,球種情報!A:B,2,FALSE)</f>
        <v>14</v>
      </c>
      <c r="P566">
        <f ca="1">VLOOKUP(K566,投手データ!B:AI,output!O566+6,FALSE)</f>
        <v>4</v>
      </c>
      <c r="R566">
        <f t="shared" ca="1" si="56"/>
        <v>8.130081300813009E-3</v>
      </c>
      <c r="S566">
        <f t="shared" si="57"/>
        <v>0.64861111111111103</v>
      </c>
      <c r="T566">
        <f>Prams!B$5/(S566-Prams!B$6)</f>
        <v>105.08555563949537</v>
      </c>
      <c r="U566">
        <f t="shared" ca="1" si="58"/>
        <v>-0.90138888888888891</v>
      </c>
      <c r="V566">
        <f ca="1">Prams!C$5/(U566-Prams!C$6)</f>
        <v>-59.16139459218067</v>
      </c>
      <c r="W566">
        <f t="shared" ca="1" si="59"/>
        <v>-0.48098694790390789</v>
      </c>
      <c r="X566" t="str">
        <f t="shared" ca="1" si="54"/>
        <v>×</v>
      </c>
    </row>
    <row r="567" spans="1:24" x14ac:dyDescent="0.4">
      <c r="A567" s="1" t="s">
        <v>2262</v>
      </c>
      <c r="B567" s="1">
        <v>141</v>
      </c>
      <c r="C567">
        <v>655.5</v>
      </c>
      <c r="D567">
        <v>602.5</v>
      </c>
      <c r="E567">
        <v>10.512</v>
      </c>
      <c r="F567" t="s">
        <v>16</v>
      </c>
      <c r="G567" s="10" t="s">
        <v>1517</v>
      </c>
      <c r="H567">
        <v>101</v>
      </c>
      <c r="I567" t="s">
        <v>777</v>
      </c>
      <c r="J567">
        <f ca="1">VLOOKUP(G567,INDIRECT("球速変換!A$1:B$" &amp; Prams!$B$8),2,)</f>
        <v>126</v>
      </c>
      <c r="K567" t="str">
        <f ca="1">VLOOKUP(I567,INDIRECT("投手名変換!A$1:B$" &amp; Prams!$B$9),2,)</f>
        <v>DD018</v>
      </c>
      <c r="L567">
        <f t="shared" si="55"/>
        <v>40</v>
      </c>
      <c r="M567">
        <f ca="1">(B567-VLOOKUP(K567,INDIRECT("投手データ!B1:D"&amp;Prams!$B$1),3,FALSE)*2)</f>
        <v>47</v>
      </c>
      <c r="N567" t="str">
        <f ca="1">VLOOKUP(F567,INDIRECT("球種変換表!A$1:B$" &amp; Prams!$B$2),2,)</f>
        <v>ナックルカーブ</v>
      </c>
      <c r="O567">
        <f ca="1">VLOOKUP(N567,球種情報!A:B,2,FALSE)</f>
        <v>14</v>
      </c>
      <c r="P567">
        <f ca="1">VLOOKUP(K567,投手データ!B:AI,output!O567+6,FALSE)</f>
        <v>4</v>
      </c>
      <c r="R567">
        <f t="shared" ca="1" si="56"/>
        <v>7.9365079365079361E-3</v>
      </c>
      <c r="S567">
        <f t="shared" si="57"/>
        <v>0.66493055555555558</v>
      </c>
      <c r="T567">
        <f>Prams!B$5/(S567-Prams!B$6)</f>
        <v>102.24921554484602</v>
      </c>
      <c r="U567">
        <f t="shared" ca="1" si="58"/>
        <v>0.78159722222222228</v>
      </c>
      <c r="V567">
        <f ca="1">Prams!C$5/(U567-Prams!C$6)</f>
        <v>96.901675817118658</v>
      </c>
      <c r="W567">
        <f t="shared" ca="1" si="59"/>
        <v>0.76906091918348141</v>
      </c>
      <c r="X567" t="str">
        <f t="shared" ca="1" si="54"/>
        <v>×</v>
      </c>
    </row>
    <row r="568" spans="1:24" x14ac:dyDescent="0.4">
      <c r="A568" s="1" t="s">
        <v>2264</v>
      </c>
      <c r="B568" s="1">
        <v>141</v>
      </c>
      <c r="C568">
        <v>652</v>
      </c>
      <c r="D568">
        <v>602.5</v>
      </c>
      <c r="E568">
        <v>11.01146</v>
      </c>
      <c r="F568" t="s">
        <v>16</v>
      </c>
      <c r="G568" s="10" t="s">
        <v>2263</v>
      </c>
      <c r="H568">
        <v>101</v>
      </c>
      <c r="I568" t="s">
        <v>777</v>
      </c>
      <c r="J568">
        <f ca="1">VLOOKUP(G568,INDIRECT("球速変換!A$1:B$" &amp; Prams!$B$8),2,)</f>
        <v>126</v>
      </c>
      <c r="K568" t="str">
        <f ca="1">VLOOKUP(I568,INDIRECT("投手名変換!A$1:B$" &amp; Prams!$B$9),2,)</f>
        <v>DD018</v>
      </c>
      <c r="L568">
        <f t="shared" si="55"/>
        <v>40</v>
      </c>
      <c r="M568">
        <f ca="1">(B568-VLOOKUP(K568,INDIRECT("投手データ!B1:D"&amp;Prams!$B$1),3,FALSE)*2)</f>
        <v>47</v>
      </c>
      <c r="N568" t="str">
        <f ca="1">VLOOKUP(F568,INDIRECT("球種変換表!A$1:B$" &amp; Prams!$B$2),2,)</f>
        <v>ナックルカーブ</v>
      </c>
      <c r="O568">
        <f ca="1">VLOOKUP(N568,球種情報!A:B,2,FALSE)</f>
        <v>14</v>
      </c>
      <c r="P568">
        <f ca="1">VLOOKUP(K568,投手データ!B:AI,output!O568+6,FALSE)</f>
        <v>4</v>
      </c>
      <c r="R568">
        <f t="shared" ca="1" si="56"/>
        <v>7.9365079365079361E-3</v>
      </c>
      <c r="S568">
        <f t="shared" si="57"/>
        <v>0.66493055555555558</v>
      </c>
      <c r="T568">
        <f>Prams!B$5/(S568-Prams!B$6)</f>
        <v>102.24921554484602</v>
      </c>
      <c r="U568">
        <f t="shared" ca="1" si="58"/>
        <v>0.78159722222222228</v>
      </c>
      <c r="V568">
        <f ca="1">Prams!C$5/(U568-Prams!C$6)</f>
        <v>96.901675817118658</v>
      </c>
      <c r="W568">
        <f t="shared" ca="1" si="59"/>
        <v>0.76906091918348141</v>
      </c>
      <c r="X568" t="str">
        <f t="shared" ca="1" si="54"/>
        <v>×</v>
      </c>
    </row>
    <row r="569" spans="1:24" x14ac:dyDescent="0.4">
      <c r="A569" s="1" t="s">
        <v>2265</v>
      </c>
      <c r="B569" s="1">
        <v>141</v>
      </c>
      <c r="C569">
        <v>647.5</v>
      </c>
      <c r="D569">
        <v>600.5</v>
      </c>
      <c r="E569">
        <v>10.512</v>
      </c>
      <c r="F569" t="s">
        <v>16</v>
      </c>
      <c r="G569" s="10" t="s">
        <v>1517</v>
      </c>
      <c r="H569">
        <v>101</v>
      </c>
      <c r="I569" t="s">
        <v>777</v>
      </c>
      <c r="J569">
        <f ca="1">VLOOKUP(G569,INDIRECT("球速変換!A$1:B$" &amp; Prams!$B$8),2,)</f>
        <v>126</v>
      </c>
      <c r="K569" t="str">
        <f ca="1">VLOOKUP(I569,INDIRECT("投手名変換!A$1:B$" &amp; Prams!$B$9),2,)</f>
        <v>DD018</v>
      </c>
      <c r="L569">
        <f t="shared" si="55"/>
        <v>40</v>
      </c>
      <c r="M569">
        <f ca="1">(B569-VLOOKUP(K569,INDIRECT("投手データ!B1:D"&amp;Prams!$B$1),3,FALSE)*2)</f>
        <v>47</v>
      </c>
      <c r="N569" t="str">
        <f ca="1">VLOOKUP(F569,INDIRECT("球種変換表!A$1:B$" &amp; Prams!$B$2),2,)</f>
        <v>ナックルカーブ</v>
      </c>
      <c r="O569">
        <f ca="1">VLOOKUP(N569,球種情報!A:B,2,FALSE)</f>
        <v>14</v>
      </c>
      <c r="P569">
        <f ca="1">VLOOKUP(K569,投手データ!B:AI,output!O569+6,FALSE)</f>
        <v>4</v>
      </c>
      <c r="R569">
        <f t="shared" ca="1" si="56"/>
        <v>7.9365079365079361E-3</v>
      </c>
      <c r="S569">
        <f t="shared" si="57"/>
        <v>0.66631944444444435</v>
      </c>
      <c r="T569">
        <f>Prams!B$5/(S569-Prams!B$6)</f>
        <v>102.01487851049886</v>
      </c>
      <c r="U569">
        <f t="shared" ca="1" si="58"/>
        <v>0.78298611111111105</v>
      </c>
      <c r="V569">
        <f ca="1">Prams!C$5/(U569-Prams!C$6)</f>
        <v>96.691183817811378</v>
      </c>
      <c r="W569">
        <f t="shared" ca="1" si="59"/>
        <v>0.76739034776040771</v>
      </c>
      <c r="X569" t="str">
        <f t="shared" ca="1" si="54"/>
        <v>×</v>
      </c>
    </row>
    <row r="570" spans="1:24" x14ac:dyDescent="0.4">
      <c r="A570" s="1" t="s">
        <v>2266</v>
      </c>
      <c r="B570" s="1">
        <v>142</v>
      </c>
      <c r="C570">
        <v>643.47826999999995</v>
      </c>
      <c r="D570">
        <v>607</v>
      </c>
      <c r="E570">
        <v>11.52183</v>
      </c>
      <c r="F570" t="s">
        <v>16</v>
      </c>
      <c r="G570" s="10" t="s">
        <v>464</v>
      </c>
      <c r="H570">
        <v>101</v>
      </c>
      <c r="I570" t="s">
        <v>777</v>
      </c>
      <c r="J570">
        <f ca="1">VLOOKUP(G570,INDIRECT("球速変換!A$1:B$" &amp; Prams!$B$8),2,)</f>
        <v>124</v>
      </c>
      <c r="K570" t="str">
        <f ca="1">VLOOKUP(I570,INDIRECT("投手名変換!A$1:B$" &amp; Prams!$B$9),2,)</f>
        <v>DD018</v>
      </c>
      <c r="L570">
        <f t="shared" si="55"/>
        <v>41</v>
      </c>
      <c r="M570">
        <f ca="1">(B570-VLOOKUP(K570,INDIRECT("投手データ!B1:D"&amp;Prams!$B$1),3,FALSE)*2)</f>
        <v>48</v>
      </c>
      <c r="N570" t="str">
        <f ca="1">VLOOKUP(F570,INDIRECT("球種変換表!A$1:B$" &amp; Prams!$B$2),2,)</f>
        <v>ナックルカーブ</v>
      </c>
      <c r="O570">
        <f ca="1">VLOOKUP(N570,球種情報!A:B,2,FALSE)</f>
        <v>14</v>
      </c>
      <c r="P570">
        <f ca="1">VLOOKUP(K570,投手データ!B:AI,output!O570+6,FALSE)</f>
        <v>4</v>
      </c>
      <c r="R570">
        <f t="shared" ca="1" si="56"/>
        <v>8.0645161290322578E-3</v>
      </c>
      <c r="S570">
        <f t="shared" si="57"/>
        <v>0.67847222222222225</v>
      </c>
      <c r="T570">
        <f>Prams!B$5/(S570-Prams!B$6)</f>
        <v>100.00934655031409</v>
      </c>
      <c r="U570">
        <f t="shared" ca="1" si="58"/>
        <v>0.79513888888888895</v>
      </c>
      <c r="V570">
        <f ca="1">Prams!C$5/(U570-Prams!C$6)</f>
        <v>94.887659131799069</v>
      </c>
      <c r="W570">
        <f t="shared" ca="1" si="59"/>
        <v>0.76522305751450859</v>
      </c>
      <c r="X570" t="str">
        <f t="shared" ca="1" si="54"/>
        <v>×</v>
      </c>
    </row>
    <row r="571" spans="1:24" x14ac:dyDescent="0.4">
      <c r="A571" s="1" t="s">
        <v>2267</v>
      </c>
      <c r="B571" s="1">
        <v>142</v>
      </c>
      <c r="C571">
        <v>646</v>
      </c>
      <c r="D571">
        <v>613.5</v>
      </c>
      <c r="E571">
        <v>11.01146</v>
      </c>
      <c r="F571" t="s">
        <v>1042</v>
      </c>
      <c r="G571" s="10" t="s">
        <v>1620</v>
      </c>
      <c r="H571">
        <v>101</v>
      </c>
      <c r="I571" t="s">
        <v>777</v>
      </c>
      <c r="J571">
        <f ca="1">VLOOKUP(G571,INDIRECT("球速変換!A$1:B$" &amp; Prams!$B$8),2,)</f>
        <v>123</v>
      </c>
      <c r="K571" t="str">
        <f ca="1">VLOOKUP(I571,INDIRECT("投手名変換!A$1:B$" &amp; Prams!$B$9),2,)</f>
        <v>DD018</v>
      </c>
      <c r="L571">
        <f t="shared" si="55"/>
        <v>41</v>
      </c>
      <c r="M571">
        <f ca="1">(B571-VLOOKUP(K571,INDIRECT("投手データ!B1:D"&amp;Prams!$B$1),3,FALSE)*2)</f>
        <v>48</v>
      </c>
      <c r="N571" t="str">
        <f ca="1">VLOOKUP(F571,INDIRECT("球種変換表!A$1:B$" &amp; Prams!$B$2),2,)</f>
        <v>ナックルカーブ</v>
      </c>
      <c r="O571">
        <f ca="1">VLOOKUP(N571,球種情報!A:B,2,FALSE)</f>
        <v>14</v>
      </c>
      <c r="P571">
        <f ca="1">VLOOKUP(K571,投手データ!B:AI,output!O571+6,FALSE)</f>
        <v>4</v>
      </c>
      <c r="R571">
        <f t="shared" ca="1" si="56"/>
        <v>8.130081300813009E-3</v>
      </c>
      <c r="S571">
        <f t="shared" si="57"/>
        <v>0.67395833333333333</v>
      </c>
      <c r="T571">
        <f>Prams!B$5/(S571-Prams!B$6)</f>
        <v>100.74498567335245</v>
      </c>
      <c r="U571">
        <f t="shared" ca="1" si="58"/>
        <v>0.79062500000000002</v>
      </c>
      <c r="V571">
        <f ca="1">Prams!C$5/(U571-Prams!C$6)</f>
        <v>95.549631003438819</v>
      </c>
      <c r="W571">
        <f t="shared" ca="1" si="59"/>
        <v>0.77682626832064083</v>
      </c>
      <c r="X571" t="str">
        <f t="shared" ca="1" si="54"/>
        <v>×</v>
      </c>
    </row>
    <row r="572" spans="1:24" x14ac:dyDescent="0.4">
      <c r="A572" s="1" t="s">
        <v>2268</v>
      </c>
      <c r="B572" s="1">
        <v>142</v>
      </c>
      <c r="C572">
        <v>659.5</v>
      </c>
      <c r="D572">
        <v>613.5</v>
      </c>
      <c r="E572">
        <v>11.510960000000001</v>
      </c>
      <c r="F572" t="s">
        <v>16</v>
      </c>
      <c r="G572" s="10" t="s">
        <v>1629</v>
      </c>
      <c r="H572">
        <v>101</v>
      </c>
      <c r="I572" t="s">
        <v>777</v>
      </c>
      <c r="J572">
        <f ca="1">VLOOKUP(G572,INDIRECT("球速変換!A$1:B$" &amp; Prams!$B$8),2,)</f>
        <v>125</v>
      </c>
      <c r="K572" t="str">
        <f ca="1">VLOOKUP(I572,INDIRECT("投手名変換!A$1:B$" &amp; Prams!$B$9),2,)</f>
        <v>DD018</v>
      </c>
      <c r="L572">
        <f t="shared" si="55"/>
        <v>41</v>
      </c>
      <c r="M572">
        <f ca="1">(B572-VLOOKUP(K572,INDIRECT("投手データ!B1:D"&amp;Prams!$B$1),3,FALSE)*2)</f>
        <v>48</v>
      </c>
      <c r="N572" t="str">
        <f ca="1">VLOOKUP(F572,INDIRECT("球種変換表!A$1:B$" &amp; Prams!$B$2),2,)</f>
        <v>ナックルカーブ</v>
      </c>
      <c r="O572">
        <f ca="1">VLOOKUP(N572,球種情報!A:B,2,FALSE)</f>
        <v>14</v>
      </c>
      <c r="P572">
        <f ca="1">VLOOKUP(K572,投手データ!B:AI,output!O572+6,FALSE)</f>
        <v>4</v>
      </c>
      <c r="R572">
        <f t="shared" ca="1" si="56"/>
        <v>8.0000000000000002E-3</v>
      </c>
      <c r="S572">
        <f t="shared" si="57"/>
        <v>0.67395833333333333</v>
      </c>
      <c r="T572">
        <f>Prams!B$5/(S572-Prams!B$6)</f>
        <v>100.74498567335245</v>
      </c>
      <c r="U572">
        <f t="shared" ca="1" si="58"/>
        <v>0.79062500000000002</v>
      </c>
      <c r="V572">
        <f ca="1">Prams!C$5/(U572-Prams!C$6)</f>
        <v>95.549631003438819</v>
      </c>
      <c r="W572">
        <f t="shared" ca="1" si="59"/>
        <v>0.76439704802751052</v>
      </c>
      <c r="X572" t="str">
        <f t="shared" ca="1" si="54"/>
        <v>×</v>
      </c>
    </row>
    <row r="573" spans="1:24" x14ac:dyDescent="0.4">
      <c r="A573" s="1" t="s">
        <v>2269</v>
      </c>
      <c r="B573" s="1">
        <v>141</v>
      </c>
      <c r="C573">
        <v>649.95001000000002</v>
      </c>
      <c r="D573">
        <v>602.5</v>
      </c>
      <c r="E573">
        <v>10.062519999999999</v>
      </c>
      <c r="F573" t="s">
        <v>1043</v>
      </c>
      <c r="G573" s="10" t="s">
        <v>1517</v>
      </c>
      <c r="H573">
        <v>101</v>
      </c>
      <c r="I573" t="s">
        <v>778</v>
      </c>
      <c r="J573">
        <f ca="1">VLOOKUP(G573,INDIRECT("球速変換!A$1:B$" &amp; Prams!$B$8),2,)</f>
        <v>126</v>
      </c>
      <c r="K573" t="str">
        <f ca="1">VLOOKUP(I573,INDIRECT("投手名変換!A$1:B$" &amp; Prams!$B$9),2,)</f>
        <v>DD018</v>
      </c>
      <c r="L573">
        <f t="shared" si="55"/>
        <v>40</v>
      </c>
      <c r="M573">
        <f ca="1">(B573-VLOOKUP(K573,INDIRECT("投手データ!B1:D"&amp;Prams!$B$1),3,FALSE)*2)</f>
        <v>47</v>
      </c>
      <c r="N573" t="str">
        <f ca="1">VLOOKUP(F573,INDIRECT("球種変換表!A$1:B$" &amp; Prams!$B$2),2,)</f>
        <v>ナックルカーブ</v>
      </c>
      <c r="O573">
        <f ca="1">VLOOKUP(N573,球種情報!A:B,2,FALSE)</f>
        <v>14</v>
      </c>
      <c r="P573">
        <f ca="1">VLOOKUP(K573,投手データ!B:AI,output!O573+6,FALSE)</f>
        <v>4</v>
      </c>
      <c r="R573">
        <f t="shared" ca="1" si="56"/>
        <v>7.9365079365079361E-3</v>
      </c>
      <c r="S573">
        <f t="shared" si="57"/>
        <v>0.66493055555555558</v>
      </c>
      <c r="T573">
        <f>Prams!B$5/(S573-Prams!B$6)</f>
        <v>102.24921554484602</v>
      </c>
      <c r="U573">
        <f t="shared" ca="1" si="58"/>
        <v>0.78159722222222228</v>
      </c>
      <c r="V573">
        <f ca="1">Prams!C$5/(U573-Prams!C$6)</f>
        <v>96.901675817118658</v>
      </c>
      <c r="W573">
        <f t="shared" ca="1" si="59"/>
        <v>0.76906091918348141</v>
      </c>
      <c r="X573" t="str">
        <f t="shared" ca="1" si="54"/>
        <v>×</v>
      </c>
    </row>
    <row r="574" spans="1:24" x14ac:dyDescent="0.4">
      <c r="A574" s="1" t="s">
        <v>2270</v>
      </c>
      <c r="B574" s="1">
        <v>142</v>
      </c>
      <c r="C574">
        <v>654</v>
      </c>
      <c r="D574">
        <v>601.5</v>
      </c>
      <c r="E574">
        <v>11.01146</v>
      </c>
      <c r="F574" t="s">
        <v>16</v>
      </c>
      <c r="G574" s="10" t="s">
        <v>2260</v>
      </c>
      <c r="H574">
        <v>101</v>
      </c>
      <c r="I574" t="s">
        <v>777</v>
      </c>
      <c r="J574">
        <f ca="1">VLOOKUP(G574,INDIRECT("球速変換!A$1:B$" &amp; Prams!$B$8),2,)</f>
        <v>123</v>
      </c>
      <c r="K574" t="str">
        <f ca="1">VLOOKUP(I574,INDIRECT("投手名変換!A$1:B$" &amp; Prams!$B$9),2,)</f>
        <v>DD018</v>
      </c>
      <c r="L574">
        <f t="shared" si="55"/>
        <v>41</v>
      </c>
      <c r="M574">
        <f ca="1">(B574-VLOOKUP(K574,INDIRECT("投手データ!B1:D"&amp;Prams!$B$1),3,FALSE)*2)</f>
        <v>48</v>
      </c>
      <c r="N574" t="str">
        <f ca="1">VLOOKUP(F574,INDIRECT("球種変換表!A$1:B$" &amp; Prams!$B$2),2,)</f>
        <v>ナックルカーブ</v>
      </c>
      <c r="O574">
        <f ca="1">VLOOKUP(N574,球種情報!A:B,2,FALSE)</f>
        <v>14</v>
      </c>
      <c r="P574">
        <f ca="1">VLOOKUP(K574,投手データ!B:AI,output!O574+6,FALSE)</f>
        <v>4</v>
      </c>
      <c r="R574">
        <f t="shared" ca="1" si="56"/>
        <v>8.130081300813009E-3</v>
      </c>
      <c r="S574">
        <f t="shared" si="57"/>
        <v>0.68229166666666663</v>
      </c>
      <c r="T574">
        <f>Prams!B$5/(S574-Prams!B$6)</f>
        <v>99.395222336848036</v>
      </c>
      <c r="U574">
        <f t="shared" ca="1" si="58"/>
        <v>0.79895833333333333</v>
      </c>
      <c r="V574">
        <f ca="1">Prams!C$5/(U574-Prams!C$6)</f>
        <v>94.334651526518584</v>
      </c>
      <c r="W574">
        <f t="shared" ca="1" si="59"/>
        <v>0.76694838639446006</v>
      </c>
      <c r="X574" t="str">
        <f t="shared" ca="1" si="54"/>
        <v>×</v>
      </c>
    </row>
    <row r="575" spans="1:24" x14ac:dyDescent="0.4">
      <c r="A575" s="1" t="s">
        <v>2271</v>
      </c>
      <c r="B575" s="1">
        <v>142</v>
      </c>
      <c r="C575">
        <v>636.5</v>
      </c>
      <c r="D575">
        <v>601</v>
      </c>
      <c r="E575">
        <v>10.547610000000001</v>
      </c>
      <c r="F575" t="s">
        <v>16</v>
      </c>
      <c r="G575" s="10" t="s">
        <v>412</v>
      </c>
      <c r="H575">
        <v>101</v>
      </c>
      <c r="I575" t="s">
        <v>777</v>
      </c>
      <c r="J575">
        <f ca="1">VLOOKUP(G575,INDIRECT("球速変換!A$1:B$" &amp; Prams!$B$8),2,)</f>
        <v>128</v>
      </c>
      <c r="K575" t="str">
        <f ca="1">VLOOKUP(I575,INDIRECT("投手名変換!A$1:B$" &amp; Prams!$B$9),2,)</f>
        <v>DD018</v>
      </c>
      <c r="L575">
        <f t="shared" si="55"/>
        <v>41</v>
      </c>
      <c r="M575">
        <f ca="1">(B575-VLOOKUP(K575,INDIRECT("投手データ!B1:D"&amp;Prams!$B$1),3,FALSE)*2)</f>
        <v>48</v>
      </c>
      <c r="N575" t="str">
        <f ca="1">VLOOKUP(F575,INDIRECT("球種変換表!A$1:B$" &amp; Prams!$B$2),2,)</f>
        <v>ナックルカーブ</v>
      </c>
      <c r="O575">
        <f ca="1">VLOOKUP(N575,球種情報!A:B,2,FALSE)</f>
        <v>14</v>
      </c>
      <c r="P575">
        <f ca="1">VLOOKUP(K575,投手データ!B:AI,output!O575+6,FALSE)</f>
        <v>4</v>
      </c>
      <c r="R575">
        <f t="shared" ca="1" si="56"/>
        <v>7.8125E-3</v>
      </c>
      <c r="S575">
        <f t="shared" si="57"/>
        <v>0.68263888888888891</v>
      </c>
      <c r="T575">
        <f>Prams!B$5/(S575-Prams!B$6)</f>
        <v>99.339766650895811</v>
      </c>
      <c r="U575">
        <f t="shared" ca="1" si="58"/>
        <v>0.7993055555555556</v>
      </c>
      <c r="V575">
        <f ca="1">Prams!C$5/(U575-Prams!C$6)</f>
        <v>94.284697569200276</v>
      </c>
      <c r="W575">
        <f t="shared" ca="1" si="59"/>
        <v>0.73659919975937715</v>
      </c>
      <c r="X575" t="str">
        <f t="shared" ca="1" si="54"/>
        <v>×</v>
      </c>
    </row>
    <row r="576" spans="1:24" x14ac:dyDescent="0.4">
      <c r="A576" s="1" t="s">
        <v>2272</v>
      </c>
      <c r="B576" s="1">
        <v>141</v>
      </c>
      <c r="C576">
        <v>649.95001000000002</v>
      </c>
      <c r="D576">
        <v>602.5</v>
      </c>
      <c r="E576">
        <v>10.062519999999999</v>
      </c>
      <c r="F576" t="s">
        <v>16</v>
      </c>
      <c r="G576" s="10" t="s">
        <v>409</v>
      </c>
      <c r="H576">
        <v>101</v>
      </c>
      <c r="I576" t="s">
        <v>777</v>
      </c>
      <c r="J576">
        <f ca="1">VLOOKUP(G576,INDIRECT("球速変換!A$1:B$" &amp; Prams!$B$8),2,)</f>
        <v>126</v>
      </c>
      <c r="K576" t="str">
        <f ca="1">VLOOKUP(I576,INDIRECT("投手名変換!A$1:B$" &amp; Prams!$B$9),2,)</f>
        <v>DD018</v>
      </c>
      <c r="L576">
        <f t="shared" si="55"/>
        <v>40</v>
      </c>
      <c r="M576">
        <f ca="1">(B576-VLOOKUP(K576,INDIRECT("投手データ!B1:D"&amp;Prams!$B$1),3,FALSE)*2)</f>
        <v>47</v>
      </c>
      <c r="N576" t="str">
        <f ca="1">VLOOKUP(F576,INDIRECT("球種変換表!A$1:B$" &amp; Prams!$B$2),2,)</f>
        <v>ナックルカーブ</v>
      </c>
      <c r="O576">
        <f ca="1">VLOOKUP(N576,球種情報!A:B,2,FALSE)</f>
        <v>14</v>
      </c>
      <c r="P576">
        <f ca="1">VLOOKUP(K576,投手データ!B:AI,output!O576+6,FALSE)</f>
        <v>4</v>
      </c>
      <c r="R576">
        <f t="shared" ca="1" si="56"/>
        <v>7.9365079365079361E-3</v>
      </c>
      <c r="S576">
        <f t="shared" si="57"/>
        <v>0.66493055555555558</v>
      </c>
      <c r="T576">
        <f>Prams!B$5/(S576-Prams!B$6)</f>
        <v>102.24921554484602</v>
      </c>
      <c r="U576">
        <f t="shared" ca="1" si="58"/>
        <v>0.78159722222222228</v>
      </c>
      <c r="V576">
        <f ca="1">Prams!C$5/(U576-Prams!C$6)</f>
        <v>96.901675817118658</v>
      </c>
      <c r="W576">
        <f t="shared" ca="1" si="59"/>
        <v>0.76906091918348141</v>
      </c>
      <c r="X576" t="str">
        <f t="shared" ca="1" si="54"/>
        <v>×</v>
      </c>
    </row>
    <row r="577" spans="1:24" x14ac:dyDescent="0.4">
      <c r="A577" s="1" t="s">
        <v>2273</v>
      </c>
      <c r="B577" s="1">
        <v>142</v>
      </c>
      <c r="C577">
        <v>653.55260999999996</v>
      </c>
      <c r="D577">
        <v>601.5</v>
      </c>
      <c r="E577">
        <v>9.5658300000000001</v>
      </c>
      <c r="F577" t="s">
        <v>16</v>
      </c>
      <c r="G577" s="10" t="s">
        <v>1543</v>
      </c>
      <c r="H577">
        <v>101</v>
      </c>
      <c r="I577" t="s">
        <v>780</v>
      </c>
      <c r="J577">
        <f ca="1">VLOOKUP(G577,INDIRECT("球速変換!A$1:B$" &amp; Prams!$B$8),2,)</f>
        <v>123</v>
      </c>
      <c r="K577" t="str">
        <f ca="1">VLOOKUP(I577,INDIRECT("投手名変換!A$1:B$" &amp; Prams!$B$9),2,)</f>
        <v>DD018</v>
      </c>
      <c r="L577">
        <f t="shared" si="55"/>
        <v>41</v>
      </c>
      <c r="M577">
        <f ca="1">(B577-VLOOKUP(K577,INDIRECT("投手データ!B1:D"&amp;Prams!$B$1),3,FALSE)*2)</f>
        <v>48</v>
      </c>
      <c r="N577" t="str">
        <f ca="1">VLOOKUP(F577,INDIRECT("球種変換表!A$1:B$" &amp; Prams!$B$2),2,)</f>
        <v>ナックルカーブ</v>
      </c>
      <c r="O577">
        <f ca="1">VLOOKUP(N577,球種情報!A:B,2,FALSE)</f>
        <v>14</v>
      </c>
      <c r="P577">
        <f ca="1">VLOOKUP(K577,投手データ!B:AI,output!O577+6,FALSE)</f>
        <v>4</v>
      </c>
      <c r="R577">
        <f t="shared" ca="1" si="56"/>
        <v>8.130081300813009E-3</v>
      </c>
      <c r="S577">
        <f t="shared" si="57"/>
        <v>0.68229166666666663</v>
      </c>
      <c r="T577">
        <f>Prams!B$5/(S577-Prams!B$6)</f>
        <v>99.395222336848036</v>
      </c>
      <c r="U577">
        <f t="shared" ca="1" si="58"/>
        <v>0.79895833333333333</v>
      </c>
      <c r="V577">
        <f ca="1">Prams!C$5/(U577-Prams!C$6)</f>
        <v>94.334651526518584</v>
      </c>
      <c r="W577">
        <f t="shared" ca="1" si="59"/>
        <v>0.76694838639446006</v>
      </c>
      <c r="X577" t="str">
        <f t="shared" ca="1" si="54"/>
        <v>×</v>
      </c>
    </row>
    <row r="578" spans="1:24" x14ac:dyDescent="0.4">
      <c r="A578" s="1" t="s">
        <v>2274</v>
      </c>
      <c r="B578" s="1">
        <v>141</v>
      </c>
      <c r="C578">
        <v>637.07501000000002</v>
      </c>
      <c r="D578">
        <v>609</v>
      </c>
      <c r="E578">
        <v>10.12459</v>
      </c>
      <c r="F578" t="s">
        <v>388</v>
      </c>
      <c r="G578" s="10" t="s">
        <v>1481</v>
      </c>
      <c r="H578">
        <v>101</v>
      </c>
      <c r="I578" t="s">
        <v>777</v>
      </c>
      <c r="J578">
        <f ca="1">VLOOKUP(G578,INDIRECT("球速変換!A$1:B$" &amp; Prams!$B$8),2,)</f>
        <v>121</v>
      </c>
      <c r="K578" t="str">
        <f ca="1">VLOOKUP(I578,INDIRECT("投手名変換!A$1:B$" &amp; Prams!$B$9),2,)</f>
        <v>DD018</v>
      </c>
      <c r="L578">
        <f t="shared" si="55"/>
        <v>40</v>
      </c>
      <c r="M578">
        <f ca="1">(B578-VLOOKUP(K578,INDIRECT("投手データ!B1:D"&amp;Prams!$B$1),3,FALSE)*2)</f>
        <v>47</v>
      </c>
      <c r="N578" t="str">
        <f ca="1">VLOOKUP(F578,INDIRECT("球種変換表!A$1:B$" &amp; Prams!$B$2),2,)</f>
        <v>パーム</v>
      </c>
      <c r="O578">
        <f ca="1">VLOOKUP(N578,球種情報!A:B,2,FALSE)</f>
        <v>17</v>
      </c>
      <c r="P578">
        <f ca="1">VLOOKUP(K578,投手データ!B:AI,output!O578+6,FALSE)</f>
        <v>3</v>
      </c>
      <c r="R578">
        <f t="shared" ca="1" si="56"/>
        <v>8.2644628099173556E-3</v>
      </c>
      <c r="S578">
        <f t="shared" si="57"/>
        <v>0.66041666666666665</v>
      </c>
      <c r="T578">
        <f>Prams!B$5/(S578-Prams!B$6)</f>
        <v>103.01830199683396</v>
      </c>
      <c r="U578">
        <f t="shared" ca="1" si="58"/>
        <v>0.77708333333333335</v>
      </c>
      <c r="V578">
        <f ca="1">Prams!C$5/(U578-Prams!C$6)</f>
        <v>97.59214922781446</v>
      </c>
      <c r="W578">
        <f t="shared" ca="1" si="59"/>
        <v>0.8065466878331774</v>
      </c>
      <c r="X578" t="str">
        <f t="shared" ca="1" si="54"/>
        <v>×</v>
      </c>
    </row>
    <row r="579" spans="1:24" x14ac:dyDescent="0.4">
      <c r="A579" s="1" t="s">
        <v>2275</v>
      </c>
      <c r="B579" s="1">
        <v>141</v>
      </c>
      <c r="C579">
        <v>639</v>
      </c>
      <c r="D579">
        <v>608.5</v>
      </c>
      <c r="E579">
        <v>11.01146</v>
      </c>
      <c r="F579" t="s">
        <v>388</v>
      </c>
      <c r="G579" s="10" t="s">
        <v>1481</v>
      </c>
      <c r="H579">
        <v>101</v>
      </c>
      <c r="I579" t="s">
        <v>777</v>
      </c>
      <c r="J579">
        <f ca="1">VLOOKUP(G579,INDIRECT("球速変換!A$1:B$" &amp; Prams!$B$8),2,)</f>
        <v>121</v>
      </c>
      <c r="K579" t="str">
        <f ca="1">VLOOKUP(I579,INDIRECT("投手名変換!A$1:B$" &amp; Prams!$B$9),2,)</f>
        <v>DD018</v>
      </c>
      <c r="L579">
        <f t="shared" si="55"/>
        <v>40</v>
      </c>
      <c r="M579">
        <f ca="1">(B579-VLOOKUP(K579,INDIRECT("投手データ!B1:D"&amp;Prams!$B$1),3,FALSE)*2)</f>
        <v>47</v>
      </c>
      <c r="N579" t="str">
        <f ca="1">VLOOKUP(F579,INDIRECT("球種変換表!A$1:B$" &amp; Prams!$B$2),2,)</f>
        <v>パーム</v>
      </c>
      <c r="O579">
        <f ca="1">VLOOKUP(N579,球種情報!A:B,2,FALSE)</f>
        <v>17</v>
      </c>
      <c r="P579">
        <f ca="1">VLOOKUP(K579,投手データ!B:AI,output!O579+6,FALSE)</f>
        <v>3</v>
      </c>
      <c r="R579">
        <f t="shared" ca="1" si="56"/>
        <v>8.2644628099173556E-3</v>
      </c>
      <c r="S579">
        <f t="shared" si="57"/>
        <v>0.66076388888888893</v>
      </c>
      <c r="T579">
        <f>Prams!B$5/(S579-Prams!B$6)</f>
        <v>102.95873098113958</v>
      </c>
      <c r="U579">
        <f t="shared" ca="1" si="58"/>
        <v>0.77743055555555562</v>
      </c>
      <c r="V579">
        <f ca="1">Prams!C$5/(U579-Prams!C$6)</f>
        <v>97.538686732784328</v>
      </c>
      <c r="W579">
        <f t="shared" ca="1" si="59"/>
        <v>0.80610484903127544</v>
      </c>
      <c r="X579" t="str">
        <f t="shared" ref="X579:X642" ca="1" si="60">IF(AND($V579&gt;$J579+X$1-2,$J579+X$1+2&gt;$V579),"〇","×")</f>
        <v>×</v>
      </c>
    </row>
    <row r="580" spans="1:24" x14ac:dyDescent="0.4">
      <c r="A580" s="1" t="s">
        <v>2276</v>
      </c>
      <c r="B580" s="1">
        <v>140</v>
      </c>
      <c r="C580">
        <v>642</v>
      </c>
      <c r="D580">
        <v>602</v>
      </c>
      <c r="E580">
        <v>10.04998</v>
      </c>
      <c r="F580" t="s">
        <v>42</v>
      </c>
      <c r="G580" s="10" t="s">
        <v>2260</v>
      </c>
      <c r="H580">
        <v>101</v>
      </c>
      <c r="I580" t="s">
        <v>778</v>
      </c>
      <c r="J580">
        <f ca="1">VLOOKUP(G580,INDIRECT("球速変換!A$1:B$" &amp; Prams!$B$8),2,)</f>
        <v>123</v>
      </c>
      <c r="K580" t="str">
        <f ca="1">VLOOKUP(I580,INDIRECT("投手名変換!A$1:B$" &amp; Prams!$B$9),2,)</f>
        <v>DD018</v>
      </c>
      <c r="L580">
        <f t="shared" si="55"/>
        <v>39</v>
      </c>
      <c r="M580">
        <f ca="1">(B580-VLOOKUP(K580,INDIRECT("投手データ!B1:D"&amp;Prams!$B$1),3,FALSE)*2)</f>
        <v>46</v>
      </c>
      <c r="N580" t="str">
        <f ca="1">VLOOKUP(F580,INDIRECT("球種変換表!A$1:B$" &amp; Prams!$B$2),2,)</f>
        <v>パーム</v>
      </c>
      <c r="O580">
        <f ca="1">VLOOKUP(N580,球種情報!A:B,2,FALSE)</f>
        <v>17</v>
      </c>
      <c r="P580">
        <f ca="1">VLOOKUP(K580,投手データ!B:AI,output!O580+6,FALSE)</f>
        <v>3</v>
      </c>
      <c r="R580">
        <f t="shared" ca="1" si="56"/>
        <v>8.130081300813009E-3</v>
      </c>
      <c r="S580">
        <f t="shared" si="57"/>
        <v>0.64861111111111103</v>
      </c>
      <c r="T580">
        <f>Prams!B$5/(S580-Prams!B$6)</f>
        <v>105.08555563949537</v>
      </c>
      <c r="U580">
        <f t="shared" ca="1" si="58"/>
        <v>0.76527777777777772</v>
      </c>
      <c r="V580">
        <f ca="1">Prams!C$5/(U580-Prams!C$6)</f>
        <v>99.445407588783041</v>
      </c>
      <c r="W580">
        <f t="shared" ca="1" si="59"/>
        <v>0.80849924868929302</v>
      </c>
      <c r="X580" t="str">
        <f t="shared" ca="1" si="60"/>
        <v>×</v>
      </c>
    </row>
    <row r="581" spans="1:24" x14ac:dyDescent="0.4">
      <c r="A581" s="1" t="s">
        <v>2277</v>
      </c>
      <c r="B581" s="1">
        <v>140</v>
      </c>
      <c r="C581">
        <v>642.5</v>
      </c>
      <c r="D581">
        <v>602.5</v>
      </c>
      <c r="E581">
        <v>10.512</v>
      </c>
      <c r="F581" t="s">
        <v>388</v>
      </c>
      <c r="G581" s="10" t="s">
        <v>2260</v>
      </c>
      <c r="H581">
        <v>101</v>
      </c>
      <c r="I581" t="s">
        <v>778</v>
      </c>
      <c r="J581">
        <f ca="1">VLOOKUP(G581,INDIRECT("球速変換!A$1:B$" &amp; Prams!$B$8),2,)</f>
        <v>123</v>
      </c>
      <c r="K581" t="str">
        <f ca="1">VLOOKUP(I581,INDIRECT("投手名変換!A$1:B$" &amp; Prams!$B$9),2,)</f>
        <v>DD018</v>
      </c>
      <c r="L581">
        <f t="shared" si="55"/>
        <v>39</v>
      </c>
      <c r="M581">
        <f ca="1">(B581-VLOOKUP(K581,INDIRECT("投手データ!B1:D"&amp;Prams!$B$1),3,FALSE)*2)</f>
        <v>46</v>
      </c>
      <c r="N581" t="str">
        <f ca="1">VLOOKUP(F581,INDIRECT("球種変換表!A$1:B$" &amp; Prams!$B$2),2,)</f>
        <v>パーム</v>
      </c>
      <c r="O581">
        <f ca="1">VLOOKUP(N581,球種情報!A:B,2,FALSE)</f>
        <v>17</v>
      </c>
      <c r="P581">
        <f ca="1">VLOOKUP(K581,投手データ!B:AI,output!O581+6,FALSE)</f>
        <v>3</v>
      </c>
      <c r="R581">
        <f t="shared" ca="1" si="56"/>
        <v>8.130081300813009E-3</v>
      </c>
      <c r="S581">
        <f t="shared" si="57"/>
        <v>0.64826388888888897</v>
      </c>
      <c r="T581">
        <f>Prams!B$5/(S581-Prams!B$6)</f>
        <v>105.14761394076544</v>
      </c>
      <c r="U581">
        <f t="shared" ca="1" si="58"/>
        <v>0.76493055555555556</v>
      </c>
      <c r="V581">
        <f ca="1">Prams!C$5/(U581-Prams!C$6)</f>
        <v>99.500981316976564</v>
      </c>
      <c r="W581">
        <f t="shared" ca="1" si="59"/>
        <v>0.80895106761769564</v>
      </c>
      <c r="X581" t="str">
        <f t="shared" ca="1" si="60"/>
        <v>×</v>
      </c>
    </row>
    <row r="582" spans="1:24" x14ac:dyDescent="0.4">
      <c r="A582" s="1" t="s">
        <v>2278</v>
      </c>
      <c r="B582" s="1">
        <v>140</v>
      </c>
      <c r="C582">
        <v>635.5</v>
      </c>
      <c r="D582">
        <v>601</v>
      </c>
      <c r="E582">
        <v>10.5001</v>
      </c>
      <c r="F582" t="s">
        <v>388</v>
      </c>
      <c r="G582" s="10" t="s">
        <v>412</v>
      </c>
      <c r="H582">
        <v>101</v>
      </c>
      <c r="I582" t="s">
        <v>778</v>
      </c>
      <c r="J582">
        <f ca="1">VLOOKUP(G582,INDIRECT("球速変換!A$1:B$" &amp; Prams!$B$8),2,)</f>
        <v>128</v>
      </c>
      <c r="K582" t="str">
        <f ca="1">VLOOKUP(I582,INDIRECT("投手名変換!A$1:B$" &amp; Prams!$B$9),2,)</f>
        <v>DD018</v>
      </c>
      <c r="L582">
        <f t="shared" si="55"/>
        <v>39</v>
      </c>
      <c r="M582">
        <f ca="1">(B582-VLOOKUP(K582,INDIRECT("投手データ!B1:D"&amp;Prams!$B$1),3,FALSE)*2)</f>
        <v>46</v>
      </c>
      <c r="N582" t="str">
        <f ca="1">VLOOKUP(F582,INDIRECT("球種変換表!A$1:B$" &amp; Prams!$B$2),2,)</f>
        <v>パーム</v>
      </c>
      <c r="O582">
        <f ca="1">VLOOKUP(N582,球種情報!A:B,2,FALSE)</f>
        <v>17</v>
      </c>
      <c r="P582">
        <f ca="1">VLOOKUP(K582,投手データ!B:AI,output!O582+6,FALSE)</f>
        <v>3</v>
      </c>
      <c r="R582">
        <f t="shared" ca="1" si="56"/>
        <v>7.8125E-3</v>
      </c>
      <c r="S582">
        <f t="shared" si="57"/>
        <v>0.64930555555555558</v>
      </c>
      <c r="T582">
        <f>Prams!B$5/(S582-Prams!B$6)</f>
        <v>104.96165853934598</v>
      </c>
      <c r="U582">
        <f t="shared" ca="1" si="58"/>
        <v>0.76597222222222228</v>
      </c>
      <c r="V582">
        <f ca="1">Prams!C$5/(U582-Prams!C$6)</f>
        <v>99.334446160300629</v>
      </c>
      <c r="W582">
        <f t="shared" ca="1" si="59"/>
        <v>0.77605036062734867</v>
      </c>
      <c r="X582" t="str">
        <f t="shared" ca="1" si="60"/>
        <v>×</v>
      </c>
    </row>
    <row r="583" spans="1:24" x14ac:dyDescent="0.4">
      <c r="A583" s="1" t="s">
        <v>2279</v>
      </c>
      <c r="B583" s="1">
        <v>141</v>
      </c>
      <c r="C583">
        <v>635</v>
      </c>
      <c r="D583">
        <v>609.5</v>
      </c>
      <c r="E583">
        <v>11.01146</v>
      </c>
      <c r="F583" t="s">
        <v>42</v>
      </c>
      <c r="G583" s="10" t="s">
        <v>1553</v>
      </c>
      <c r="H583">
        <v>101</v>
      </c>
      <c r="I583" t="s">
        <v>777</v>
      </c>
      <c r="J583">
        <f ca="1">VLOOKUP(G583,INDIRECT("球速変換!A$1:B$" &amp; Prams!$B$8),2,)</f>
        <v>121</v>
      </c>
      <c r="K583" t="str">
        <f ca="1">VLOOKUP(I583,INDIRECT("投手名変換!A$1:B$" &amp; Prams!$B$9),2,)</f>
        <v>DD018</v>
      </c>
      <c r="L583">
        <f t="shared" si="55"/>
        <v>40</v>
      </c>
      <c r="M583">
        <f ca="1">(B583-VLOOKUP(K583,INDIRECT("投手データ!B1:D"&amp;Prams!$B$1),3,FALSE)*2)</f>
        <v>47</v>
      </c>
      <c r="N583" t="str">
        <f ca="1">VLOOKUP(F583,INDIRECT("球種変換表!A$1:B$" &amp; Prams!$B$2),2,)</f>
        <v>パーム</v>
      </c>
      <c r="O583">
        <f ca="1">VLOOKUP(N583,球種情報!A:B,2,FALSE)</f>
        <v>17</v>
      </c>
      <c r="P583">
        <f ca="1">VLOOKUP(K583,投手データ!B:AI,output!O583+6,FALSE)</f>
        <v>3</v>
      </c>
      <c r="R583">
        <f t="shared" ca="1" si="56"/>
        <v>8.2644628099173556E-3</v>
      </c>
      <c r="S583">
        <f t="shared" si="57"/>
        <v>0.66006944444444438</v>
      </c>
      <c r="T583">
        <f>Prams!B$5/(S583-Prams!B$6)</f>
        <v>103.07794198696723</v>
      </c>
      <c r="U583">
        <f t="shared" ca="1" si="58"/>
        <v>0.77673611111111107</v>
      </c>
      <c r="V583">
        <f ca="1">Prams!C$5/(U583-Prams!C$6)</f>
        <v>97.645670362261924</v>
      </c>
      <c r="W583">
        <f t="shared" ca="1" si="59"/>
        <v>0.80698901125836298</v>
      </c>
      <c r="X583" t="str">
        <f t="shared" ca="1" si="60"/>
        <v>×</v>
      </c>
    </row>
    <row r="584" spans="1:24" x14ac:dyDescent="0.4">
      <c r="A584" s="1" t="s">
        <v>2280</v>
      </c>
      <c r="B584" s="1">
        <v>141</v>
      </c>
      <c r="C584">
        <v>642.54760999999996</v>
      </c>
      <c r="D584">
        <v>611.5</v>
      </c>
      <c r="E584">
        <v>10.55958</v>
      </c>
      <c r="F584" t="s">
        <v>388</v>
      </c>
      <c r="G584" s="10" t="s">
        <v>410</v>
      </c>
      <c r="H584">
        <v>101</v>
      </c>
      <c r="I584" t="s">
        <v>777</v>
      </c>
      <c r="J584">
        <f ca="1">VLOOKUP(G584,INDIRECT("球速変換!A$1:B$" &amp; Prams!$B$8),2,)</f>
        <v>127</v>
      </c>
      <c r="K584" t="str">
        <f ca="1">VLOOKUP(I584,INDIRECT("投手名変換!A$1:B$" &amp; Prams!$B$9),2,)</f>
        <v>DD018</v>
      </c>
      <c r="L584">
        <f t="shared" si="55"/>
        <v>40</v>
      </c>
      <c r="M584">
        <f ca="1">(B584-VLOOKUP(K584,INDIRECT("投手データ!B1:D"&amp;Prams!$B$1),3,FALSE)*2)</f>
        <v>47</v>
      </c>
      <c r="N584" t="str">
        <f ca="1">VLOOKUP(F584,INDIRECT("球種変換表!A$1:B$" &amp; Prams!$B$2),2,)</f>
        <v>パーム</v>
      </c>
      <c r="O584">
        <f ca="1">VLOOKUP(N584,球種情報!A:B,2,FALSE)</f>
        <v>17</v>
      </c>
      <c r="P584">
        <f ca="1">VLOOKUP(K584,投手データ!B:AI,output!O584+6,FALSE)</f>
        <v>3</v>
      </c>
      <c r="R584">
        <f t="shared" ca="1" si="56"/>
        <v>7.874015748031496E-3</v>
      </c>
      <c r="S584">
        <f t="shared" si="57"/>
        <v>0.6586805555555556</v>
      </c>
      <c r="T584">
        <f>Prams!B$5/(S584-Prams!B$6)</f>
        <v>103.31719409331669</v>
      </c>
      <c r="U584">
        <f t="shared" ca="1" si="58"/>
        <v>0.7753472222222223</v>
      </c>
      <c r="V584">
        <f ca="1">Prams!C$5/(U584-Prams!C$6)</f>
        <v>97.860343227996424</v>
      </c>
      <c r="W584">
        <f t="shared" ca="1" si="59"/>
        <v>0.77055388368501121</v>
      </c>
      <c r="X584" t="str">
        <f t="shared" ca="1" si="60"/>
        <v>×</v>
      </c>
    </row>
    <row r="585" spans="1:24" x14ac:dyDescent="0.4">
      <c r="A585" s="1" t="s">
        <v>2281</v>
      </c>
      <c r="B585" s="1">
        <v>141</v>
      </c>
      <c r="C585">
        <v>642.45239000000004</v>
      </c>
      <c r="D585">
        <v>612.5</v>
      </c>
      <c r="E585">
        <v>10.55955</v>
      </c>
      <c r="F585" t="s">
        <v>42</v>
      </c>
      <c r="G585" s="10" t="s">
        <v>1673</v>
      </c>
      <c r="H585">
        <v>101</v>
      </c>
      <c r="I585" t="s">
        <v>777</v>
      </c>
      <c r="J585">
        <f ca="1">VLOOKUP(G585,INDIRECT("球速変換!A$1:B$" &amp; Prams!$B$8),2,)</f>
        <v>122</v>
      </c>
      <c r="K585" t="str">
        <f ca="1">VLOOKUP(I585,INDIRECT("投手名変換!A$1:B$" &amp; Prams!$B$9),2,)</f>
        <v>DD018</v>
      </c>
      <c r="L585">
        <f t="shared" si="55"/>
        <v>40</v>
      </c>
      <c r="M585">
        <f ca="1">(B585-VLOOKUP(K585,INDIRECT("投手データ!B1:D"&amp;Prams!$B$1),3,FALSE)*2)</f>
        <v>47</v>
      </c>
      <c r="N585" t="str">
        <f ca="1">VLOOKUP(F585,INDIRECT("球種変換表!A$1:B$" &amp; Prams!$B$2),2,)</f>
        <v>パーム</v>
      </c>
      <c r="O585">
        <f ca="1">VLOOKUP(N585,球種情報!A:B,2,FALSE)</f>
        <v>17</v>
      </c>
      <c r="P585">
        <f ca="1">VLOOKUP(K585,投手データ!B:AI,output!O585+6,FALSE)</f>
        <v>3</v>
      </c>
      <c r="R585">
        <f t="shared" ca="1" si="56"/>
        <v>8.1967213114754103E-3</v>
      </c>
      <c r="S585">
        <f t="shared" si="57"/>
        <v>0.65798611111111105</v>
      </c>
      <c r="T585">
        <f>Prams!B$5/(S585-Prams!B$6)</f>
        <v>103.43723712279301</v>
      </c>
      <c r="U585">
        <f t="shared" ca="1" si="58"/>
        <v>0.77465277777777775</v>
      </c>
      <c r="V585">
        <f ca="1">Prams!C$5/(U585-Prams!C$6)</f>
        <v>97.968034017228717</v>
      </c>
      <c r="W585">
        <f t="shared" ca="1" si="59"/>
        <v>0.80301667227236651</v>
      </c>
      <c r="X585" t="str">
        <f t="shared" ca="1" si="60"/>
        <v>×</v>
      </c>
    </row>
    <row r="586" spans="1:24" x14ac:dyDescent="0.4">
      <c r="A586" s="1" t="s">
        <v>2282</v>
      </c>
      <c r="B586" s="1">
        <v>141</v>
      </c>
      <c r="C586">
        <v>636</v>
      </c>
      <c r="D586">
        <v>605.5</v>
      </c>
      <c r="E586">
        <v>11.01146</v>
      </c>
      <c r="F586" t="s">
        <v>42</v>
      </c>
      <c r="G586" s="10" t="s">
        <v>1560</v>
      </c>
      <c r="H586">
        <v>101</v>
      </c>
      <c r="I586" t="s">
        <v>778</v>
      </c>
      <c r="J586">
        <f ca="1">VLOOKUP(G586,INDIRECT("球速変換!A$1:B$" &amp; Prams!$B$8),2,)</f>
        <v>120</v>
      </c>
      <c r="K586" t="str">
        <f ca="1">VLOOKUP(I586,INDIRECT("投手名変換!A$1:B$" &amp; Prams!$B$9),2,)</f>
        <v>DD018</v>
      </c>
      <c r="L586">
        <f t="shared" si="55"/>
        <v>40</v>
      </c>
      <c r="M586">
        <f ca="1">(B586-VLOOKUP(K586,INDIRECT("投手データ!B1:D"&amp;Prams!$B$1),3,FALSE)*2)</f>
        <v>47</v>
      </c>
      <c r="N586" t="str">
        <f ca="1">VLOOKUP(F586,INDIRECT("球種変換表!A$1:B$" &amp; Prams!$B$2),2,)</f>
        <v>パーム</v>
      </c>
      <c r="O586">
        <f ca="1">VLOOKUP(N586,球種情報!A:B,2,FALSE)</f>
        <v>17</v>
      </c>
      <c r="P586">
        <f ca="1">VLOOKUP(K586,投手データ!B:AI,output!O586+6,FALSE)</f>
        <v>3</v>
      </c>
      <c r="R586">
        <f t="shared" ca="1" si="56"/>
        <v>8.3333333333333332E-3</v>
      </c>
      <c r="S586">
        <f t="shared" si="57"/>
        <v>0.66284722222222225</v>
      </c>
      <c r="T586">
        <f>Prams!B$5/(S586-Prams!B$6)</f>
        <v>102.60274667269047</v>
      </c>
      <c r="U586">
        <f t="shared" ca="1" si="58"/>
        <v>0.77951388888888895</v>
      </c>
      <c r="V586">
        <f ca="1">Prams!C$5/(U586-Prams!C$6)</f>
        <v>97.219137811286473</v>
      </c>
      <c r="W586">
        <f t="shared" ca="1" si="59"/>
        <v>0.81015948176072061</v>
      </c>
      <c r="X586" t="str">
        <f t="shared" ca="1" si="60"/>
        <v>×</v>
      </c>
    </row>
    <row r="587" spans="1:24" x14ac:dyDescent="0.4">
      <c r="A587" s="1" t="s">
        <v>2283</v>
      </c>
      <c r="B587" s="1">
        <v>141</v>
      </c>
      <c r="C587">
        <v>634.45239000000004</v>
      </c>
      <c r="D587">
        <v>613.5</v>
      </c>
      <c r="E587">
        <v>10.55955</v>
      </c>
      <c r="F587" t="s">
        <v>42</v>
      </c>
      <c r="G587" s="10" t="s">
        <v>1673</v>
      </c>
      <c r="H587">
        <v>101</v>
      </c>
      <c r="I587" t="s">
        <v>777</v>
      </c>
      <c r="J587">
        <f ca="1">VLOOKUP(G587,INDIRECT("球速変換!A$1:B$" &amp; Prams!$B$8),2,)</f>
        <v>122</v>
      </c>
      <c r="K587" t="str">
        <f ca="1">VLOOKUP(I587,INDIRECT("投手名変換!A$1:B$" &amp; Prams!$B$9),2,)</f>
        <v>DD018</v>
      </c>
      <c r="L587">
        <f t="shared" si="55"/>
        <v>40</v>
      </c>
      <c r="M587">
        <f ca="1">(B587-VLOOKUP(K587,INDIRECT("投手データ!B1:D"&amp;Prams!$B$1),3,FALSE)*2)</f>
        <v>47</v>
      </c>
      <c r="N587" t="str">
        <f ca="1">VLOOKUP(F587,INDIRECT("球種変換表!A$1:B$" &amp; Prams!$B$2),2,)</f>
        <v>パーム</v>
      </c>
      <c r="O587">
        <f ca="1">VLOOKUP(N587,球種情報!A:B,2,FALSE)</f>
        <v>17</v>
      </c>
      <c r="P587">
        <f ca="1">VLOOKUP(K587,投手データ!B:AI,output!O587+6,FALSE)</f>
        <v>3</v>
      </c>
      <c r="R587">
        <f t="shared" ca="1" si="56"/>
        <v>8.1967213114754103E-3</v>
      </c>
      <c r="S587">
        <f t="shared" si="57"/>
        <v>0.65729166666666672</v>
      </c>
      <c r="T587">
        <f>Prams!B$5/(S587-Prams!B$6)</f>
        <v>103.55755942991945</v>
      </c>
      <c r="U587">
        <f t="shared" ca="1" si="58"/>
        <v>0.7739583333333333</v>
      </c>
      <c r="V587">
        <f ca="1">Prams!C$5/(U587-Prams!C$6)</f>
        <v>98.075962085057441</v>
      </c>
      <c r="W587">
        <f t="shared" ca="1" si="59"/>
        <v>0.80390132856604457</v>
      </c>
      <c r="X587" t="str">
        <f t="shared" ca="1" si="60"/>
        <v>×</v>
      </c>
    </row>
    <row r="588" spans="1:24" x14ac:dyDescent="0.4">
      <c r="A588" s="1" t="s">
        <v>2284</v>
      </c>
      <c r="B588" s="1">
        <v>139</v>
      </c>
      <c r="C588">
        <v>642</v>
      </c>
      <c r="D588">
        <v>602</v>
      </c>
      <c r="E588">
        <v>10.04998</v>
      </c>
      <c r="F588" t="s">
        <v>47</v>
      </c>
      <c r="G588" s="10" t="s">
        <v>1543</v>
      </c>
      <c r="H588">
        <v>98</v>
      </c>
      <c r="I588" t="s">
        <v>777</v>
      </c>
      <c r="J588">
        <f ca="1">VLOOKUP(G588,INDIRECT("球速変換!A$1:B$" &amp; Prams!$B$8),2,)</f>
        <v>123</v>
      </c>
      <c r="K588" t="str">
        <f ca="1">VLOOKUP(I588,INDIRECT("投手名変換!A$1:B$" &amp; Prams!$B$9),2,)</f>
        <v>DD018</v>
      </c>
      <c r="L588">
        <f t="shared" si="55"/>
        <v>41</v>
      </c>
      <c r="M588">
        <f ca="1">(B588-VLOOKUP(K588,INDIRECT("投手データ!B1:D"&amp;Prams!$B$1),3,FALSE)*2)</f>
        <v>45</v>
      </c>
      <c r="N588" t="str">
        <f ca="1">VLOOKUP(F588,INDIRECT("球種変換表!A$1:B$" &amp; Prams!$B$2),2,)</f>
        <v>サークルチェンジ</v>
      </c>
      <c r="O588">
        <f ca="1">VLOOKUP(N588,球種情報!A:B,2,FALSE)</f>
        <v>24</v>
      </c>
      <c r="P588">
        <f ca="1">VLOOKUP(K588,投手データ!B:AI,output!O588+6,FALSE)</f>
        <v>2</v>
      </c>
      <c r="R588">
        <f t="shared" ca="1" si="56"/>
        <v>8.130081300813009E-3</v>
      </c>
      <c r="S588">
        <f t="shared" si="57"/>
        <v>0.68194444444444435</v>
      </c>
      <c r="T588">
        <f>Prams!B$5/(S588-Prams!B$6)</f>
        <v>99.45073997283194</v>
      </c>
      <c r="U588">
        <f t="shared" ca="1" si="58"/>
        <v>0.74861111111111112</v>
      </c>
      <c r="V588">
        <f ca="1">Prams!C$5/(U588-Prams!C$6)</f>
        <v>102.18490018548786</v>
      </c>
      <c r="W588">
        <f t="shared" ca="1" si="59"/>
        <v>0.8307715462234786</v>
      </c>
      <c r="X588" t="str">
        <f t="shared" ca="1" si="60"/>
        <v>×</v>
      </c>
    </row>
    <row r="589" spans="1:24" x14ac:dyDescent="0.4">
      <c r="A589" s="1" t="s">
        <v>2285</v>
      </c>
      <c r="B589" s="1">
        <v>139</v>
      </c>
      <c r="C589">
        <v>631.5</v>
      </c>
      <c r="D589">
        <v>606</v>
      </c>
      <c r="E589">
        <v>10.547610000000001</v>
      </c>
      <c r="F589" t="s">
        <v>47</v>
      </c>
      <c r="G589" s="10" t="s">
        <v>1543</v>
      </c>
      <c r="H589">
        <v>98</v>
      </c>
      <c r="I589" t="s">
        <v>777</v>
      </c>
      <c r="J589">
        <f ca="1">VLOOKUP(G589,INDIRECT("球速変換!A$1:B$" &amp; Prams!$B$8),2,)</f>
        <v>123</v>
      </c>
      <c r="K589" t="str">
        <f ca="1">VLOOKUP(I589,INDIRECT("投手名変換!A$1:B$" &amp; Prams!$B$9),2,)</f>
        <v>DD018</v>
      </c>
      <c r="L589">
        <f t="shared" si="55"/>
        <v>41</v>
      </c>
      <c r="M589">
        <f ca="1">(B589-VLOOKUP(K589,INDIRECT("投手データ!B1:D"&amp;Prams!$B$1),3,FALSE)*2)</f>
        <v>45</v>
      </c>
      <c r="N589" t="str">
        <f ca="1">VLOOKUP(F589,INDIRECT("球種変換表!A$1:B$" &amp; Prams!$B$2),2,)</f>
        <v>サークルチェンジ</v>
      </c>
      <c r="O589">
        <f ca="1">VLOOKUP(N589,球種情報!A:B,2,FALSE)</f>
        <v>24</v>
      </c>
      <c r="P589">
        <f ca="1">VLOOKUP(K589,投手データ!B:AI,output!O589+6,FALSE)</f>
        <v>2</v>
      </c>
      <c r="R589">
        <f t="shared" ca="1" si="56"/>
        <v>8.130081300813009E-3</v>
      </c>
      <c r="S589">
        <f t="shared" si="57"/>
        <v>0.6791666666666667</v>
      </c>
      <c r="T589">
        <f>Prams!B$5/(S589-Prams!B$6)</f>
        <v>99.897123774641813</v>
      </c>
      <c r="U589">
        <f t="shared" ca="1" si="58"/>
        <v>0.74583333333333335</v>
      </c>
      <c r="V589">
        <f ca="1">Prams!C$5/(U589-Prams!C$6)</f>
        <v>102.65622405490673</v>
      </c>
      <c r="W589">
        <f t="shared" ca="1" si="59"/>
        <v>0.83460344760086769</v>
      </c>
      <c r="X589" t="str">
        <f t="shared" ca="1" si="60"/>
        <v>×</v>
      </c>
    </row>
    <row r="590" spans="1:24" x14ac:dyDescent="0.4">
      <c r="A590" s="1" t="s">
        <v>2286</v>
      </c>
      <c r="B590" s="1">
        <v>140</v>
      </c>
      <c r="C590">
        <v>635</v>
      </c>
      <c r="D590">
        <v>604.5</v>
      </c>
      <c r="E590">
        <v>11.01146</v>
      </c>
      <c r="F590" t="s">
        <v>47</v>
      </c>
      <c r="G590" s="10" t="s">
        <v>1560</v>
      </c>
      <c r="H590">
        <v>98</v>
      </c>
      <c r="I590" t="s">
        <v>777</v>
      </c>
      <c r="J590">
        <f ca="1">VLOOKUP(G590,INDIRECT("球速変換!A$1:B$" &amp; Prams!$B$8),2,)</f>
        <v>120</v>
      </c>
      <c r="K590" t="str">
        <f ca="1">VLOOKUP(I590,INDIRECT("投手名変換!A$1:B$" &amp; Prams!$B$9),2,)</f>
        <v>DD018</v>
      </c>
      <c r="L590">
        <f t="shared" si="55"/>
        <v>42</v>
      </c>
      <c r="M590">
        <f ca="1">(B590-VLOOKUP(K590,INDIRECT("投手データ!B1:D"&amp;Prams!$B$1),3,FALSE)*2)</f>
        <v>46</v>
      </c>
      <c r="N590" t="str">
        <f ca="1">VLOOKUP(F590,INDIRECT("球種変換表!A$1:B$" &amp; Prams!$B$2),2,)</f>
        <v>サークルチェンジ</v>
      </c>
      <c r="O590">
        <f ca="1">VLOOKUP(N590,球種情報!A:B,2,FALSE)</f>
        <v>24</v>
      </c>
      <c r="P590">
        <f ca="1">VLOOKUP(K590,投手データ!B:AI,output!O590+6,FALSE)</f>
        <v>2</v>
      </c>
      <c r="R590">
        <f t="shared" ca="1" si="56"/>
        <v>8.3333333333333332E-3</v>
      </c>
      <c r="S590">
        <f t="shared" si="57"/>
        <v>0.69687500000000002</v>
      </c>
      <c r="T590">
        <f>Prams!B$5/(S590-Prams!B$6)</f>
        <v>97.118171464477868</v>
      </c>
      <c r="U590">
        <f t="shared" ca="1" si="58"/>
        <v>0.76354166666666667</v>
      </c>
      <c r="V590">
        <f ca="1">Prams!C$5/(U590-Prams!C$6)</f>
        <v>99.723898753915023</v>
      </c>
      <c r="W590">
        <f t="shared" ca="1" si="59"/>
        <v>0.83103248961595855</v>
      </c>
      <c r="X590" t="str">
        <f t="shared" ca="1" si="60"/>
        <v>×</v>
      </c>
    </row>
    <row r="591" spans="1:24" x14ac:dyDescent="0.4">
      <c r="A591" s="1" t="s">
        <v>2287</v>
      </c>
      <c r="B591" s="1">
        <v>140</v>
      </c>
      <c r="C591">
        <v>642.5</v>
      </c>
      <c r="D591">
        <v>608.5</v>
      </c>
      <c r="E591">
        <v>10.6067</v>
      </c>
      <c r="F591" t="s">
        <v>47</v>
      </c>
      <c r="G591" s="10" t="s">
        <v>1481</v>
      </c>
      <c r="H591">
        <v>98</v>
      </c>
      <c r="I591" t="s">
        <v>777</v>
      </c>
      <c r="J591">
        <f ca="1">VLOOKUP(G591,INDIRECT("球速変換!A$1:B$" &amp; Prams!$B$8),2,)</f>
        <v>121</v>
      </c>
      <c r="K591" t="str">
        <f ca="1">VLOOKUP(I591,INDIRECT("投手名変換!A$1:B$" &amp; Prams!$B$9),2,)</f>
        <v>DD018</v>
      </c>
      <c r="L591">
        <f t="shared" si="55"/>
        <v>42</v>
      </c>
      <c r="M591">
        <f ca="1">(B591-VLOOKUP(K591,INDIRECT("投手データ!B1:D"&amp;Prams!$B$1),3,FALSE)*2)</f>
        <v>46</v>
      </c>
      <c r="N591" t="str">
        <f ca="1">VLOOKUP(F591,INDIRECT("球種変換表!A$1:B$" &amp; Prams!$B$2),2,)</f>
        <v>サークルチェンジ</v>
      </c>
      <c r="O591">
        <f ca="1">VLOOKUP(N591,球種情報!A:B,2,FALSE)</f>
        <v>24</v>
      </c>
      <c r="P591">
        <f ca="1">VLOOKUP(K591,投手データ!B:AI,output!O591+6,FALSE)</f>
        <v>2</v>
      </c>
      <c r="R591">
        <f t="shared" ca="1" si="56"/>
        <v>8.2644628099173556E-3</v>
      </c>
      <c r="S591">
        <f t="shared" si="57"/>
        <v>0.69409722222222225</v>
      </c>
      <c r="T591">
        <f>Prams!B$5/(S591-Prams!B$6)</f>
        <v>97.543816590479778</v>
      </c>
      <c r="U591">
        <f t="shared" ca="1" si="58"/>
        <v>0.76076388888888891</v>
      </c>
      <c r="V591">
        <f ca="1">Prams!C$5/(U591-Prams!C$6)</f>
        <v>100.17274359862994</v>
      </c>
      <c r="W591">
        <f t="shared" ca="1" si="59"/>
        <v>0.82787391403826394</v>
      </c>
      <c r="X591" t="str">
        <f t="shared" ca="1" si="60"/>
        <v>×</v>
      </c>
    </row>
    <row r="592" spans="1:24" x14ac:dyDescent="0.4">
      <c r="A592" s="1" t="s">
        <v>2288</v>
      </c>
      <c r="B592" s="1">
        <v>139</v>
      </c>
      <c r="C592">
        <v>633.95001000000002</v>
      </c>
      <c r="D592">
        <v>604.5</v>
      </c>
      <c r="E592">
        <v>10.062519999999999</v>
      </c>
      <c r="F592" t="s">
        <v>47</v>
      </c>
      <c r="G592" s="10" t="s">
        <v>1543</v>
      </c>
      <c r="H592">
        <v>98</v>
      </c>
      <c r="I592" t="s">
        <v>777</v>
      </c>
      <c r="J592">
        <f ca="1">VLOOKUP(G592,INDIRECT("球速変換!A$1:B$" &amp; Prams!$B$8),2,)</f>
        <v>123</v>
      </c>
      <c r="K592" t="str">
        <f ca="1">VLOOKUP(I592,INDIRECT("投手名変換!A$1:B$" &amp; Prams!$B$9),2,)</f>
        <v>DD018</v>
      </c>
      <c r="L592">
        <f t="shared" si="55"/>
        <v>41</v>
      </c>
      <c r="M592">
        <f ca="1">(B592-VLOOKUP(K592,INDIRECT("投手データ!B1:D"&amp;Prams!$B$1),3,FALSE)*2)</f>
        <v>45</v>
      </c>
      <c r="N592" t="str">
        <f ca="1">VLOOKUP(F592,INDIRECT("球種変換表!A$1:B$" &amp; Prams!$B$2),2,)</f>
        <v>サークルチェンジ</v>
      </c>
      <c r="O592">
        <f ca="1">VLOOKUP(N592,球種情報!A:B,2,FALSE)</f>
        <v>24</v>
      </c>
      <c r="P592">
        <f ca="1">VLOOKUP(K592,投手データ!B:AI,output!O592+6,FALSE)</f>
        <v>2</v>
      </c>
      <c r="R592">
        <f t="shared" ca="1" si="56"/>
        <v>8.130081300813009E-3</v>
      </c>
      <c r="S592">
        <f t="shared" si="57"/>
        <v>0.6802083333333333</v>
      </c>
      <c r="T592">
        <f>Prams!B$5/(S592-Prams!B$6)</f>
        <v>99.729261046660127</v>
      </c>
      <c r="U592">
        <f t="shared" ca="1" si="58"/>
        <v>0.74687499999999996</v>
      </c>
      <c r="V592">
        <f ca="1">Prams!C$5/(U592-Prams!C$6)</f>
        <v>102.4789689610874</v>
      </c>
      <c r="W592">
        <f t="shared" ca="1" si="59"/>
        <v>0.8331623492771334</v>
      </c>
      <c r="X592" t="str">
        <f t="shared" ca="1" si="60"/>
        <v>×</v>
      </c>
    </row>
    <row r="593" spans="1:24" x14ac:dyDescent="0.4">
      <c r="A593" s="1" t="s">
        <v>2289</v>
      </c>
      <c r="B593" s="1">
        <v>139</v>
      </c>
      <c r="C593">
        <v>637.5</v>
      </c>
      <c r="D593">
        <v>605</v>
      </c>
      <c r="E593">
        <v>9.5525900000000004</v>
      </c>
      <c r="F593" t="s">
        <v>47</v>
      </c>
      <c r="G593" s="10" t="s">
        <v>1543</v>
      </c>
      <c r="H593">
        <v>98</v>
      </c>
      <c r="I593" t="s">
        <v>777</v>
      </c>
      <c r="J593">
        <f ca="1">VLOOKUP(G593,INDIRECT("球速変換!A$1:B$" &amp; Prams!$B$8),2,)</f>
        <v>123</v>
      </c>
      <c r="K593" t="str">
        <f ca="1">VLOOKUP(I593,INDIRECT("投手名変換!A$1:B$" &amp; Prams!$B$9),2,)</f>
        <v>DD018</v>
      </c>
      <c r="L593">
        <f t="shared" si="55"/>
        <v>41</v>
      </c>
      <c r="M593">
        <f ca="1">(B593-VLOOKUP(K593,INDIRECT("投手データ!B1:D"&amp;Prams!$B$1),3,FALSE)*2)</f>
        <v>45</v>
      </c>
      <c r="N593" t="str">
        <f ca="1">VLOOKUP(F593,INDIRECT("球種変換表!A$1:B$" &amp; Prams!$B$2),2,)</f>
        <v>サークルチェンジ</v>
      </c>
      <c r="O593">
        <f ca="1">VLOOKUP(N593,球種情報!A:B,2,FALSE)</f>
        <v>24</v>
      </c>
      <c r="P593">
        <f ca="1">VLOOKUP(K593,投手データ!B:AI,output!O593+6,FALSE)</f>
        <v>2</v>
      </c>
      <c r="R593">
        <f t="shared" ca="1" si="56"/>
        <v>8.130081300813009E-3</v>
      </c>
      <c r="S593">
        <f t="shared" si="57"/>
        <v>0.67986111111111103</v>
      </c>
      <c r="T593">
        <f>Prams!B$5/(S593-Prams!B$6)</f>
        <v>99.785152572161309</v>
      </c>
      <c r="U593">
        <f t="shared" ca="1" si="58"/>
        <v>0.74652777777777779</v>
      </c>
      <c r="V593">
        <f ca="1">Prams!C$5/(U593-Prams!C$6)</f>
        <v>102.53798593898293</v>
      </c>
      <c r="W593">
        <f t="shared" ca="1" si="59"/>
        <v>0.83364216210555231</v>
      </c>
      <c r="X593" t="str">
        <f t="shared" ca="1" si="60"/>
        <v>×</v>
      </c>
    </row>
    <row r="594" spans="1:24" x14ac:dyDescent="0.4">
      <c r="A594" s="1" t="s">
        <v>2290</v>
      </c>
      <c r="B594" s="1">
        <v>139</v>
      </c>
      <c r="C594">
        <v>633.95001000000002</v>
      </c>
      <c r="D594">
        <v>600.5</v>
      </c>
      <c r="E594">
        <v>10.062519999999999</v>
      </c>
      <c r="F594" t="s">
        <v>47</v>
      </c>
      <c r="G594" s="10" t="s">
        <v>410</v>
      </c>
      <c r="H594">
        <v>98</v>
      </c>
      <c r="I594" t="s">
        <v>777</v>
      </c>
      <c r="J594">
        <v>122</v>
      </c>
      <c r="K594" t="str">
        <f ca="1">VLOOKUP(I594,INDIRECT("投手名変換!A$1:B$" &amp; Prams!$B$9),2,)</f>
        <v>DD018</v>
      </c>
      <c r="L594">
        <f t="shared" si="55"/>
        <v>41</v>
      </c>
      <c r="M594">
        <f ca="1">(B594-VLOOKUP(K594,INDIRECT("投手データ!B1:D"&amp;Prams!$B$1),3,FALSE)*2)</f>
        <v>45</v>
      </c>
      <c r="N594" t="str">
        <f ca="1">VLOOKUP(F594,INDIRECT("球種変換表!A$1:B$" &amp; Prams!$B$2),2,)</f>
        <v>サークルチェンジ</v>
      </c>
      <c r="O594">
        <f ca="1">VLOOKUP(N594,球種情報!A:B,2,FALSE)</f>
        <v>24</v>
      </c>
      <c r="P594">
        <f ca="1">VLOOKUP(K594,投手データ!B:AI,output!O594+6,FALSE)</f>
        <v>2</v>
      </c>
      <c r="R594">
        <f t="shared" si="56"/>
        <v>8.1967213114754103E-3</v>
      </c>
      <c r="S594">
        <f t="shared" si="57"/>
        <v>0.68298611111111107</v>
      </c>
      <c r="T594">
        <f>Prams!B$5/(S594-Prams!B$6)</f>
        <v>99.284372811341555</v>
      </c>
      <c r="U594">
        <f t="shared" ca="1" si="58"/>
        <v>0.74965277777777772</v>
      </c>
      <c r="V594">
        <f ca="1">Prams!C$5/(U594-Prams!C$6)</f>
        <v>102.00926761970676</v>
      </c>
      <c r="W594">
        <f t="shared" ca="1" si="59"/>
        <v>0.83614153786644885</v>
      </c>
      <c r="X594" t="str">
        <f t="shared" ca="1" si="60"/>
        <v>×</v>
      </c>
    </row>
    <row r="595" spans="1:24" x14ac:dyDescent="0.4">
      <c r="A595" s="1" t="s">
        <v>2291</v>
      </c>
      <c r="B595" s="1">
        <v>139</v>
      </c>
      <c r="C595">
        <v>640.5</v>
      </c>
      <c r="D595">
        <v>600.5</v>
      </c>
      <c r="E595">
        <v>10.512</v>
      </c>
      <c r="F595" t="s">
        <v>47</v>
      </c>
      <c r="G595" s="10" t="s">
        <v>1673</v>
      </c>
      <c r="H595">
        <v>98</v>
      </c>
      <c r="I595" t="s">
        <v>777</v>
      </c>
      <c r="J595">
        <f ca="1">VLOOKUP(G595,INDIRECT("球速変換!A$1:B$" &amp; Prams!$B$8),2,)</f>
        <v>122</v>
      </c>
      <c r="K595" t="str">
        <f ca="1">VLOOKUP(I595,INDIRECT("投手名変換!A$1:B$" &amp; Prams!$B$9),2,)</f>
        <v>DD018</v>
      </c>
      <c r="L595">
        <f t="shared" si="55"/>
        <v>41</v>
      </c>
      <c r="M595">
        <f ca="1">(B595-VLOOKUP(K595,INDIRECT("投手データ!B1:D"&amp;Prams!$B$1),3,FALSE)*2)</f>
        <v>45</v>
      </c>
      <c r="N595" t="str">
        <f ca="1">VLOOKUP(F595,INDIRECT("球種変換表!A$1:B$" &amp; Prams!$B$2),2,)</f>
        <v>サークルチェンジ</v>
      </c>
      <c r="O595">
        <f ca="1">VLOOKUP(N595,球種情報!A:B,2,FALSE)</f>
        <v>24</v>
      </c>
      <c r="P595">
        <f ca="1">VLOOKUP(K595,投手データ!B:AI,output!O595+6,FALSE)</f>
        <v>2</v>
      </c>
      <c r="R595">
        <f t="shared" ca="1" si="56"/>
        <v>8.1967213114754103E-3</v>
      </c>
      <c r="S595">
        <f t="shared" si="57"/>
        <v>0.68298611111111107</v>
      </c>
      <c r="T595">
        <f>Prams!B$5/(S595-Prams!B$6)</f>
        <v>99.284372811341555</v>
      </c>
      <c r="U595">
        <f t="shared" ca="1" si="58"/>
        <v>0.74965277777777772</v>
      </c>
      <c r="V595">
        <f ca="1">Prams!C$5/(U595-Prams!C$6)</f>
        <v>102.00926761970676</v>
      </c>
      <c r="W595">
        <f t="shared" ca="1" si="59"/>
        <v>0.83614153786644885</v>
      </c>
      <c r="X595" t="str">
        <f t="shared" ca="1" si="60"/>
        <v>×</v>
      </c>
    </row>
    <row r="596" spans="1:24" x14ac:dyDescent="0.4">
      <c r="A596" s="1" t="s">
        <v>2292</v>
      </c>
      <c r="B596" s="1">
        <v>140</v>
      </c>
      <c r="C596">
        <v>636.5</v>
      </c>
      <c r="D596">
        <v>610</v>
      </c>
      <c r="E596">
        <v>10.547610000000001</v>
      </c>
      <c r="F596" t="s">
        <v>47</v>
      </c>
      <c r="G596" s="10" t="s">
        <v>1481</v>
      </c>
      <c r="H596">
        <v>98</v>
      </c>
      <c r="I596" t="s">
        <v>777</v>
      </c>
      <c r="J596">
        <f ca="1">VLOOKUP(G596,INDIRECT("球速変換!A$1:B$" &amp; Prams!$B$8),2,)</f>
        <v>121</v>
      </c>
      <c r="K596" t="str">
        <f ca="1">VLOOKUP(I596,INDIRECT("投手名変換!A$1:B$" &amp; Prams!$B$9),2,)</f>
        <v>DD018</v>
      </c>
      <c r="L596">
        <f t="shared" si="55"/>
        <v>42</v>
      </c>
      <c r="M596">
        <f ca="1">(B596-VLOOKUP(K596,INDIRECT("投手データ!B1:D"&amp;Prams!$B$1),3,FALSE)*2)</f>
        <v>46</v>
      </c>
      <c r="N596" t="str">
        <f ca="1">VLOOKUP(F596,INDIRECT("球種変換表!A$1:B$" &amp; Prams!$B$2),2,)</f>
        <v>サークルチェンジ</v>
      </c>
      <c r="O596">
        <f ca="1">VLOOKUP(N596,球種情報!A:B,2,FALSE)</f>
        <v>24</v>
      </c>
      <c r="P596">
        <f ca="1">VLOOKUP(K596,投手データ!B:AI,output!O596+6,FALSE)</f>
        <v>2</v>
      </c>
      <c r="R596">
        <f t="shared" ca="1" si="56"/>
        <v>8.2644628099173556E-3</v>
      </c>
      <c r="S596">
        <f t="shared" si="57"/>
        <v>0.69305555555555565</v>
      </c>
      <c r="T596">
        <f>Prams!B$5/(S596-Prams!B$6)</f>
        <v>97.704396993748674</v>
      </c>
      <c r="U596">
        <f t="shared" ca="1" si="58"/>
        <v>0.7597222222222223</v>
      </c>
      <c r="V596">
        <f ca="1">Prams!C$5/(U596-Prams!C$6)</f>
        <v>100.3421038394258</v>
      </c>
      <c r="W596">
        <f t="shared" ca="1" si="59"/>
        <v>0.82927358544980001</v>
      </c>
      <c r="X596" t="str">
        <f t="shared" ca="1" si="60"/>
        <v>×</v>
      </c>
    </row>
    <row r="597" spans="1:24" x14ac:dyDescent="0.4">
      <c r="A597" s="1" t="s">
        <v>2293</v>
      </c>
      <c r="B597" s="1">
        <v>139</v>
      </c>
      <c r="C597">
        <v>635</v>
      </c>
      <c r="D597">
        <v>601.5</v>
      </c>
      <c r="E597">
        <v>11.01146</v>
      </c>
      <c r="F597" t="s">
        <v>47</v>
      </c>
      <c r="G597" s="10" t="s">
        <v>410</v>
      </c>
      <c r="H597">
        <v>98</v>
      </c>
      <c r="I597" t="s">
        <v>777</v>
      </c>
      <c r="J597">
        <v>122</v>
      </c>
      <c r="K597" t="str">
        <f ca="1">VLOOKUP(I597,INDIRECT("投手名変換!A$1:B$" &amp; Prams!$B$9),2,)</f>
        <v>DD018</v>
      </c>
      <c r="L597">
        <f t="shared" si="55"/>
        <v>41</v>
      </c>
      <c r="M597">
        <f ca="1">(B597-VLOOKUP(K597,INDIRECT("投手データ!B1:D"&amp;Prams!$B$1),3,FALSE)*2)</f>
        <v>45</v>
      </c>
      <c r="N597" t="str">
        <f ca="1">VLOOKUP(F597,INDIRECT("球種変換表!A$1:B$" &amp; Prams!$B$2),2,)</f>
        <v>サークルチェンジ</v>
      </c>
      <c r="O597">
        <f ca="1">VLOOKUP(N597,球種情報!A:B,2,FALSE)</f>
        <v>24</v>
      </c>
      <c r="P597">
        <f ca="1">VLOOKUP(K597,投手データ!B:AI,output!O597+6,FALSE)</f>
        <v>2</v>
      </c>
      <c r="R597">
        <f t="shared" si="56"/>
        <v>8.1967213114754103E-3</v>
      </c>
      <c r="S597">
        <f t="shared" si="57"/>
        <v>0.68229166666666663</v>
      </c>
      <c r="T597">
        <f>Prams!B$5/(S597-Prams!B$6)</f>
        <v>99.395222336848036</v>
      </c>
      <c r="U597">
        <f t="shared" ca="1" si="58"/>
        <v>0.74895833333333328</v>
      </c>
      <c r="V597">
        <f ca="1">Prams!C$5/(U597-Prams!C$6)</f>
        <v>102.12628883719012</v>
      </c>
      <c r="W597">
        <f t="shared" ca="1" si="59"/>
        <v>0.83710072817368952</v>
      </c>
      <c r="X597" t="str">
        <f t="shared" ca="1" si="60"/>
        <v>×</v>
      </c>
    </row>
    <row r="598" spans="1:24" x14ac:dyDescent="0.4">
      <c r="A598" s="1" t="s">
        <v>2294</v>
      </c>
      <c r="B598" s="1">
        <v>139</v>
      </c>
      <c r="C598">
        <v>633.95001000000002</v>
      </c>
      <c r="D598">
        <v>600.5</v>
      </c>
      <c r="E598">
        <v>10.062519999999999</v>
      </c>
      <c r="F598" t="s">
        <v>47</v>
      </c>
      <c r="G598" s="10" t="s">
        <v>1673</v>
      </c>
      <c r="H598">
        <v>98</v>
      </c>
      <c r="I598" t="s">
        <v>777</v>
      </c>
      <c r="J598">
        <f ca="1">VLOOKUP(G598,INDIRECT("球速変換!A$1:B$" &amp; Prams!$B$8),2,)</f>
        <v>122</v>
      </c>
      <c r="K598" t="str">
        <f ca="1">VLOOKUP(I598,INDIRECT("投手名変換!A$1:B$" &amp; Prams!$B$9),2,)</f>
        <v>DD018</v>
      </c>
      <c r="L598">
        <f t="shared" si="55"/>
        <v>41</v>
      </c>
      <c r="M598">
        <f ca="1">(B598-VLOOKUP(K598,INDIRECT("投手データ!B1:D"&amp;Prams!$B$1),3,FALSE)*2)</f>
        <v>45</v>
      </c>
      <c r="N598" t="str">
        <f ca="1">VLOOKUP(F598,INDIRECT("球種変換表!A$1:B$" &amp; Prams!$B$2),2,)</f>
        <v>サークルチェンジ</v>
      </c>
      <c r="O598">
        <f ca="1">VLOOKUP(N598,球種情報!A:B,2,FALSE)</f>
        <v>24</v>
      </c>
      <c r="P598">
        <f ca="1">VLOOKUP(K598,投手データ!B:AI,output!O598+6,FALSE)</f>
        <v>2</v>
      </c>
      <c r="R598">
        <f t="shared" ca="1" si="56"/>
        <v>8.1967213114754103E-3</v>
      </c>
      <c r="S598">
        <f t="shared" si="57"/>
        <v>0.68298611111111107</v>
      </c>
      <c r="T598">
        <f>Prams!B$5/(S598-Prams!B$6)</f>
        <v>99.284372811341555</v>
      </c>
      <c r="U598">
        <f t="shared" ca="1" si="58"/>
        <v>0.74965277777777772</v>
      </c>
      <c r="V598">
        <f ca="1">Prams!C$5/(U598-Prams!C$6)</f>
        <v>102.00926761970676</v>
      </c>
      <c r="W598">
        <f t="shared" ca="1" si="59"/>
        <v>0.83614153786644885</v>
      </c>
      <c r="X598" t="str">
        <f t="shared" ca="1" si="60"/>
        <v>×</v>
      </c>
    </row>
    <row r="599" spans="1:24" x14ac:dyDescent="0.4">
      <c r="A599" s="1" t="s">
        <v>2295</v>
      </c>
      <c r="B599" s="1">
        <v>139</v>
      </c>
      <c r="C599">
        <v>640.5</v>
      </c>
      <c r="D599">
        <v>600.5</v>
      </c>
      <c r="E599">
        <v>10.512</v>
      </c>
      <c r="F599" t="s">
        <v>47</v>
      </c>
      <c r="G599" s="10" t="s">
        <v>1673</v>
      </c>
      <c r="H599">
        <v>98</v>
      </c>
      <c r="I599" t="s">
        <v>777</v>
      </c>
      <c r="J599">
        <f ca="1">VLOOKUP(G599,INDIRECT("球速変換!A$1:B$" &amp; Prams!$B$8),2,)</f>
        <v>122</v>
      </c>
      <c r="K599" t="str">
        <f ca="1">VLOOKUP(I599,INDIRECT("投手名変換!A$1:B$" &amp; Prams!$B$9),2,)</f>
        <v>DD018</v>
      </c>
      <c r="L599">
        <f t="shared" si="55"/>
        <v>41</v>
      </c>
      <c r="M599">
        <f ca="1">(B599-VLOOKUP(K599,INDIRECT("投手データ!B1:D"&amp;Prams!$B$1),3,FALSE)*2)</f>
        <v>45</v>
      </c>
      <c r="N599" t="str">
        <f ca="1">VLOOKUP(F599,INDIRECT("球種変換表!A$1:B$" &amp; Prams!$B$2),2,)</f>
        <v>サークルチェンジ</v>
      </c>
      <c r="O599">
        <f ca="1">VLOOKUP(N599,球種情報!A:B,2,FALSE)</f>
        <v>24</v>
      </c>
      <c r="P599">
        <f ca="1">VLOOKUP(K599,投手データ!B:AI,output!O599+6,FALSE)</f>
        <v>2</v>
      </c>
      <c r="R599">
        <f t="shared" ca="1" si="56"/>
        <v>8.1967213114754103E-3</v>
      </c>
      <c r="S599">
        <f t="shared" si="57"/>
        <v>0.68298611111111107</v>
      </c>
      <c r="T599">
        <f>Prams!B$5/(S599-Prams!B$6)</f>
        <v>99.284372811341555</v>
      </c>
      <c r="U599">
        <f t="shared" ca="1" si="58"/>
        <v>0.74965277777777772</v>
      </c>
      <c r="V599">
        <f ca="1">Prams!C$5/(U599-Prams!C$6)</f>
        <v>102.00926761970676</v>
      </c>
      <c r="W599">
        <f t="shared" ca="1" si="59"/>
        <v>0.83614153786644885</v>
      </c>
      <c r="X599" t="str">
        <f t="shared" ca="1" si="60"/>
        <v>×</v>
      </c>
    </row>
    <row r="600" spans="1:24" x14ac:dyDescent="0.4">
      <c r="A600" s="1" t="s">
        <v>2296</v>
      </c>
      <c r="B600" s="1">
        <v>140</v>
      </c>
      <c r="C600">
        <v>636.57141000000001</v>
      </c>
      <c r="D600">
        <v>610</v>
      </c>
      <c r="E600">
        <v>10.618740000000001</v>
      </c>
      <c r="F600" t="s">
        <v>47</v>
      </c>
      <c r="G600" s="10" t="s">
        <v>1481</v>
      </c>
      <c r="H600">
        <v>98</v>
      </c>
      <c r="I600" t="s">
        <v>777</v>
      </c>
      <c r="J600">
        <f ca="1">VLOOKUP(G600,INDIRECT("球速変換!A$1:B$" &amp; Prams!$B$8),2,)</f>
        <v>121</v>
      </c>
      <c r="K600" t="str">
        <f ca="1">VLOOKUP(I600,INDIRECT("投手名変換!A$1:B$" &amp; Prams!$B$9),2,)</f>
        <v>DD018</v>
      </c>
      <c r="L600">
        <f t="shared" si="55"/>
        <v>42</v>
      </c>
      <c r="M600">
        <f ca="1">(B600-VLOOKUP(K600,INDIRECT("投手データ!B1:D"&amp;Prams!$B$1),3,FALSE)*2)</f>
        <v>46</v>
      </c>
      <c r="N600" t="str">
        <f ca="1">VLOOKUP(F600,INDIRECT("球種変換表!A$1:B$" &amp; Prams!$B$2),2,)</f>
        <v>サークルチェンジ</v>
      </c>
      <c r="O600">
        <f ca="1">VLOOKUP(N600,球種情報!A:B,2,FALSE)</f>
        <v>24</v>
      </c>
      <c r="P600">
        <f ca="1">VLOOKUP(K600,投手データ!B:AI,output!O600+6,FALSE)</f>
        <v>2</v>
      </c>
      <c r="R600">
        <f t="shared" ca="1" si="56"/>
        <v>8.2644628099173556E-3</v>
      </c>
      <c r="S600">
        <f t="shared" si="57"/>
        <v>0.69305555555555565</v>
      </c>
      <c r="T600">
        <f>Prams!B$5/(S600-Prams!B$6)</f>
        <v>97.704396993748674</v>
      </c>
      <c r="U600">
        <f t="shared" ca="1" si="58"/>
        <v>0.7597222222222223</v>
      </c>
      <c r="V600">
        <f ca="1">Prams!C$5/(U600-Prams!C$6)</f>
        <v>100.3421038394258</v>
      </c>
      <c r="W600">
        <f t="shared" ca="1" si="59"/>
        <v>0.82927358544980001</v>
      </c>
      <c r="X600" t="str">
        <f t="shared" ca="1" si="60"/>
        <v>×</v>
      </c>
    </row>
    <row r="601" spans="1:24" x14ac:dyDescent="0.4">
      <c r="A601" s="1" t="s">
        <v>2298</v>
      </c>
      <c r="B601" s="1">
        <v>128</v>
      </c>
      <c r="C601">
        <v>634.5</v>
      </c>
      <c r="D601">
        <v>606</v>
      </c>
      <c r="E601">
        <v>10.547610000000001</v>
      </c>
      <c r="F601" t="s">
        <v>0</v>
      </c>
      <c r="G601" s="10" t="s">
        <v>452</v>
      </c>
      <c r="H601">
        <v>99</v>
      </c>
      <c r="I601" t="s">
        <v>2297</v>
      </c>
      <c r="J601">
        <f ca="1">VLOOKUP(G601,INDIRECT("球速変換!A$1:B$" &amp; Prams!$B$8),2,)</f>
        <v>148</v>
      </c>
      <c r="K601" t="e">
        <f ca="1">VLOOKUP(I601,INDIRECT("投手名変換!A$1:B$" &amp; Prams!$B$9),2,)</f>
        <v>#N/A</v>
      </c>
      <c r="L601">
        <f t="shared" si="55"/>
        <v>29</v>
      </c>
      <c r="M601" t="e">
        <f ca="1">(B601-VLOOKUP(K601,INDIRECT("投手データ!B1:D"&amp;Prams!$B$1),3,FALSE)*2)</f>
        <v>#N/A</v>
      </c>
      <c r="N601" t="str">
        <f ca="1">VLOOKUP(F601,INDIRECT("球種変換表!A$1:B$" &amp; Prams!$B$2),2,)</f>
        <v>ストレート</v>
      </c>
      <c r="O601">
        <f ca="1">VLOOKUP(N601,球種情報!A:B,2,FALSE)</f>
        <v>1</v>
      </c>
      <c r="P601" t="e">
        <f ca="1">VLOOKUP(K601,投手データ!B:AI,output!O601+6,FALSE)</f>
        <v>#N/A</v>
      </c>
      <c r="R601">
        <f t="shared" ca="1" si="56"/>
        <v>6.7567567567567571E-3</v>
      </c>
      <c r="S601">
        <f t="shared" si="57"/>
        <v>0.47916666666666669</v>
      </c>
      <c r="T601">
        <f>Prams!B$5/(S601-Prams!B$6)</f>
        <v>147.59589368136241</v>
      </c>
      <c r="U601" t="e">
        <f t="shared" ca="1" si="58"/>
        <v>#N/A</v>
      </c>
      <c r="V601" t="e">
        <f ca="1">Prams!C$5/(U601-Prams!C$6)</f>
        <v>#N/A</v>
      </c>
      <c r="W601" t="e">
        <f t="shared" ca="1" si="59"/>
        <v>#N/A</v>
      </c>
      <c r="X601" t="e">
        <f t="shared" ca="1" si="60"/>
        <v>#N/A</v>
      </c>
    </row>
    <row r="602" spans="1:24" x14ac:dyDescent="0.4">
      <c r="A602" s="1" t="s">
        <v>2299</v>
      </c>
      <c r="B602" s="1">
        <v>129</v>
      </c>
      <c r="C602">
        <v>644.02270999999996</v>
      </c>
      <c r="D602">
        <v>617</v>
      </c>
      <c r="E602">
        <v>11.02285</v>
      </c>
      <c r="F602" t="s">
        <v>0</v>
      </c>
      <c r="G602" s="10" t="s">
        <v>789</v>
      </c>
      <c r="H602">
        <v>99</v>
      </c>
      <c r="I602" t="s">
        <v>788</v>
      </c>
      <c r="J602">
        <f ca="1">VLOOKUP(G602,INDIRECT("球速変換!A$1:B$" &amp; Prams!$B$8),2,)</f>
        <v>144</v>
      </c>
      <c r="K602" t="str">
        <f ca="1">VLOOKUP(I602,INDIRECT("投手名変換!A$1:B$" &amp; Prams!$B$9),2,)</f>
        <v>DD020</v>
      </c>
      <c r="L602">
        <f t="shared" si="55"/>
        <v>30</v>
      </c>
      <c r="M602">
        <f ca="1">(B602-VLOOKUP(K602,INDIRECT("投手データ!B1:D"&amp;Prams!$B$1),3,FALSE)*2)</f>
        <v>35</v>
      </c>
      <c r="N602" t="str">
        <f ca="1">VLOOKUP(F602,INDIRECT("球種変換表!A$1:B$" &amp; Prams!$B$2),2,)</f>
        <v>ストレート</v>
      </c>
      <c r="O602">
        <f ca="1">VLOOKUP(N602,球種情報!A:B,2,FALSE)</f>
        <v>1</v>
      </c>
      <c r="P602">
        <f ca="1">VLOOKUP(K602,投手データ!B:AI,output!O602+6,FALSE)</f>
        <v>1</v>
      </c>
      <c r="R602">
        <f t="shared" ca="1" si="56"/>
        <v>6.9444444444444441E-3</v>
      </c>
      <c r="S602">
        <f t="shared" si="57"/>
        <v>0.48819444444444449</v>
      </c>
      <c r="T602">
        <f>Prams!B$5/(S602-Prams!B$6)</f>
        <v>144.48189454824009</v>
      </c>
      <c r="U602">
        <f t="shared" ca="1" si="58"/>
        <v>0.57152777777777775</v>
      </c>
      <c r="V602">
        <f ca="1">Prams!C$5/(U602-Prams!C$6)</f>
        <v>144.47064016513693</v>
      </c>
      <c r="W602">
        <f t="shared" ca="1" si="59"/>
        <v>1.0032683344801177</v>
      </c>
      <c r="X602" t="str">
        <f t="shared" ca="1" si="60"/>
        <v>〇</v>
      </c>
    </row>
    <row r="603" spans="1:24" x14ac:dyDescent="0.4">
      <c r="A603" s="1" t="s">
        <v>2300</v>
      </c>
      <c r="B603" s="1">
        <v>129</v>
      </c>
      <c r="C603">
        <v>641.5</v>
      </c>
      <c r="D603">
        <v>618.5</v>
      </c>
      <c r="E603">
        <v>11.510960000000001</v>
      </c>
      <c r="F603" t="s">
        <v>0</v>
      </c>
      <c r="G603" s="10" t="s">
        <v>2037</v>
      </c>
      <c r="H603">
        <v>99</v>
      </c>
      <c r="I603" t="s">
        <v>788</v>
      </c>
      <c r="J603">
        <f ca="1">VLOOKUP(G603,INDIRECT("球速変換!A$1:B$" &amp; Prams!$B$8),2,)</f>
        <v>145</v>
      </c>
      <c r="K603" t="str">
        <f ca="1">VLOOKUP(I603,INDIRECT("投手名変換!A$1:B$" &amp; Prams!$B$9),2,)</f>
        <v>DD020</v>
      </c>
      <c r="L603">
        <f t="shared" si="55"/>
        <v>30</v>
      </c>
      <c r="M603">
        <f ca="1">(B603-VLOOKUP(K603,INDIRECT("投手データ!B1:D"&amp;Prams!$B$1),3,FALSE)*2)</f>
        <v>35</v>
      </c>
      <c r="N603" t="str">
        <f ca="1">VLOOKUP(F603,INDIRECT("球種変換表!A$1:B$" &amp; Prams!$B$2),2,)</f>
        <v>ストレート</v>
      </c>
      <c r="O603">
        <f ca="1">VLOOKUP(N603,球種情報!A:B,2,FALSE)</f>
        <v>1</v>
      </c>
      <c r="P603">
        <f ca="1">VLOOKUP(K603,投手データ!B:AI,output!O603+6,FALSE)</f>
        <v>1</v>
      </c>
      <c r="R603">
        <f t="shared" ca="1" si="56"/>
        <v>6.8965517241379309E-3</v>
      </c>
      <c r="S603">
        <f t="shared" si="57"/>
        <v>0.48715277777777782</v>
      </c>
      <c r="T603">
        <f>Prams!B$5/(S603-Prams!B$6)</f>
        <v>144.83447975167081</v>
      </c>
      <c r="U603">
        <f t="shared" ca="1" si="58"/>
        <v>0.57048611111111103</v>
      </c>
      <c r="V603">
        <f ca="1">Prams!C$5/(U603-Prams!C$6)</f>
        <v>144.82317037461203</v>
      </c>
      <c r="W603">
        <f t="shared" ca="1" si="59"/>
        <v>0.99878048534215191</v>
      </c>
      <c r="X603" t="str">
        <f t="shared" ca="1" si="60"/>
        <v>〇</v>
      </c>
    </row>
    <row r="604" spans="1:24" x14ac:dyDescent="0.4">
      <c r="A604" s="1" t="s">
        <v>2302</v>
      </c>
      <c r="B604" s="1">
        <v>129</v>
      </c>
      <c r="C604">
        <v>644.5</v>
      </c>
      <c r="D604">
        <v>622</v>
      </c>
      <c r="E604">
        <v>10.547610000000001</v>
      </c>
      <c r="F604" t="s">
        <v>0</v>
      </c>
      <c r="G604" s="10" t="s">
        <v>455</v>
      </c>
      <c r="H604">
        <v>99</v>
      </c>
      <c r="I604" t="s">
        <v>2301</v>
      </c>
      <c r="J604">
        <f ca="1">VLOOKUP(G604,INDIRECT("球速変換!A$1:B$" &amp; Prams!$B$8),2,)</f>
        <v>146</v>
      </c>
      <c r="K604" t="e">
        <f ca="1">VLOOKUP(I604,INDIRECT("投手名変換!A$1:B$" &amp; Prams!$B$9),2,)</f>
        <v>#N/A</v>
      </c>
      <c r="L604">
        <f t="shared" si="55"/>
        <v>30</v>
      </c>
      <c r="M604" t="e">
        <f ca="1">(B604-VLOOKUP(K604,INDIRECT("投手データ!B1:D"&amp;Prams!$B$1),3,FALSE)*2)</f>
        <v>#N/A</v>
      </c>
      <c r="N604" t="str">
        <f ca="1">VLOOKUP(F604,INDIRECT("球種変換表!A$1:B$" &amp; Prams!$B$2),2,)</f>
        <v>ストレート</v>
      </c>
      <c r="O604">
        <f ca="1">VLOOKUP(N604,球種情報!A:B,2,FALSE)</f>
        <v>1</v>
      </c>
      <c r="P604" t="e">
        <f ca="1">VLOOKUP(K604,投手データ!B:AI,output!O604+6,FALSE)</f>
        <v>#N/A</v>
      </c>
      <c r="R604">
        <f t="shared" ca="1" si="56"/>
        <v>6.8493150684931503E-3</v>
      </c>
      <c r="S604">
        <f t="shared" si="57"/>
        <v>0.48472222222222222</v>
      </c>
      <c r="T604">
        <f>Prams!B$5/(S604-Prams!B$6)</f>
        <v>145.66390910518876</v>
      </c>
      <c r="U604" t="e">
        <f t="shared" ca="1" si="58"/>
        <v>#N/A</v>
      </c>
      <c r="V604" t="e">
        <f ca="1">Prams!C$5/(U604-Prams!C$6)</f>
        <v>#N/A</v>
      </c>
      <c r="W604" t="e">
        <f t="shared" ca="1" si="59"/>
        <v>#N/A</v>
      </c>
      <c r="X604" t="e">
        <f t="shared" ca="1" si="60"/>
        <v>#N/A</v>
      </c>
    </row>
    <row r="605" spans="1:24" x14ac:dyDescent="0.4">
      <c r="A605" s="1" t="s">
        <v>2303</v>
      </c>
      <c r="B605" s="1">
        <v>129</v>
      </c>
      <c r="C605">
        <v>641.95001000000002</v>
      </c>
      <c r="D605">
        <v>615.5</v>
      </c>
      <c r="E605">
        <v>10.062519999999999</v>
      </c>
      <c r="F605" t="s">
        <v>0</v>
      </c>
      <c r="G605" s="10" t="s">
        <v>669</v>
      </c>
      <c r="H605">
        <v>99</v>
      </c>
      <c r="I605" t="s">
        <v>787</v>
      </c>
      <c r="J605">
        <f ca="1">VLOOKUP(G605,INDIRECT("球速変換!A$1:B$" &amp; Prams!$B$8),2,)</f>
        <v>144</v>
      </c>
      <c r="K605" t="str">
        <f ca="1">VLOOKUP(I605,INDIRECT("投手名変換!A$1:B$" &amp; Prams!$B$9),2,)</f>
        <v>DD020</v>
      </c>
      <c r="L605">
        <f t="shared" si="55"/>
        <v>30</v>
      </c>
      <c r="M605">
        <f ca="1">(B605-VLOOKUP(K605,INDIRECT("投手データ!B1:D"&amp;Prams!$B$1),3,FALSE)*2)</f>
        <v>35</v>
      </c>
      <c r="N605" t="str">
        <f ca="1">VLOOKUP(F605,INDIRECT("球種変換表!A$1:B$" &amp; Prams!$B$2),2,)</f>
        <v>ストレート</v>
      </c>
      <c r="O605">
        <f ca="1">VLOOKUP(N605,球種情報!A:B,2,FALSE)</f>
        <v>1</v>
      </c>
      <c r="P605">
        <f ca="1">VLOOKUP(K605,投手データ!B:AI,output!O605+6,FALSE)</f>
        <v>1</v>
      </c>
      <c r="R605">
        <f t="shared" ca="1" si="56"/>
        <v>6.9444444444444441E-3</v>
      </c>
      <c r="S605">
        <f t="shared" si="57"/>
        <v>0.48923611111111115</v>
      </c>
      <c r="T605">
        <f>Prams!B$5/(S605-Prams!B$6)</f>
        <v>144.13102184344987</v>
      </c>
      <c r="U605">
        <f t="shared" ca="1" si="58"/>
        <v>0.57256944444444435</v>
      </c>
      <c r="V605">
        <f ca="1">Prams!C$5/(U605-Prams!C$6)</f>
        <v>144.1198220541479</v>
      </c>
      <c r="W605">
        <f t="shared" ca="1" si="59"/>
        <v>1.0008320975982494</v>
      </c>
      <c r="X605" t="str">
        <f t="shared" ca="1" si="60"/>
        <v>〇</v>
      </c>
    </row>
    <row r="606" spans="1:24" x14ac:dyDescent="0.4">
      <c r="A606" s="1" t="s">
        <v>2304</v>
      </c>
      <c r="B606" s="1">
        <v>128</v>
      </c>
      <c r="C606">
        <v>640.5</v>
      </c>
      <c r="D606">
        <v>603.5</v>
      </c>
      <c r="E606">
        <v>10.512</v>
      </c>
      <c r="F606" t="s">
        <v>0</v>
      </c>
      <c r="G606" s="10" t="s">
        <v>1663</v>
      </c>
      <c r="H606">
        <v>99</v>
      </c>
      <c r="I606" t="s">
        <v>787</v>
      </c>
      <c r="J606">
        <f ca="1">VLOOKUP(G606,INDIRECT("球速変換!A$1:B$" &amp; Prams!$B$8),2,)</f>
        <v>147</v>
      </c>
      <c r="K606" t="str">
        <f ca="1">VLOOKUP(I606,INDIRECT("投手名変換!A$1:B$" &amp; Prams!$B$9),2,)</f>
        <v>DD020</v>
      </c>
      <c r="L606">
        <f t="shared" si="55"/>
        <v>29</v>
      </c>
      <c r="M606">
        <f ca="1">(B606-VLOOKUP(K606,INDIRECT("投手データ!B1:D"&amp;Prams!$B$1),3,FALSE)*2)</f>
        <v>34</v>
      </c>
      <c r="N606" t="str">
        <f ca="1">VLOOKUP(F606,INDIRECT("球種変換表!A$1:B$" &amp; Prams!$B$2),2,)</f>
        <v>ストレート</v>
      </c>
      <c r="O606">
        <f ca="1">VLOOKUP(N606,球種情報!A:B,2,FALSE)</f>
        <v>1</v>
      </c>
      <c r="P606">
        <f ca="1">VLOOKUP(K606,投手データ!B:AI,output!O606+6,FALSE)</f>
        <v>1</v>
      </c>
      <c r="R606">
        <f t="shared" ca="1" si="56"/>
        <v>6.8027210884353739E-3</v>
      </c>
      <c r="S606">
        <f t="shared" si="57"/>
        <v>0.48090277777777779</v>
      </c>
      <c r="T606">
        <f>Prams!B$5/(S606-Prams!B$6)</f>
        <v>146.98666596221031</v>
      </c>
      <c r="U606">
        <f t="shared" ca="1" si="58"/>
        <v>0.56423611111111105</v>
      </c>
      <c r="V606">
        <f ca="1">Prams!C$5/(U606-Prams!C$6)</f>
        <v>146.97501799523212</v>
      </c>
      <c r="W606">
        <f t="shared" ca="1" si="59"/>
        <v>0.99983005438933414</v>
      </c>
      <c r="X606" t="str">
        <f t="shared" ca="1" si="60"/>
        <v>〇</v>
      </c>
    </row>
    <row r="607" spans="1:24" x14ac:dyDescent="0.4">
      <c r="A607" s="1" t="s">
        <v>2305</v>
      </c>
      <c r="B607" s="1">
        <v>129</v>
      </c>
      <c r="C607">
        <v>643.5</v>
      </c>
      <c r="D607">
        <v>614.5</v>
      </c>
      <c r="E607">
        <v>11.510960000000001</v>
      </c>
      <c r="F607" t="s">
        <v>0</v>
      </c>
      <c r="G607" s="10" t="s">
        <v>669</v>
      </c>
      <c r="H607">
        <v>99</v>
      </c>
      <c r="I607" t="s">
        <v>787</v>
      </c>
      <c r="J607">
        <f ca="1">VLOOKUP(G607,INDIRECT("球速変換!A$1:B$" &amp; Prams!$B$8),2,)</f>
        <v>144</v>
      </c>
      <c r="K607" t="str">
        <f ca="1">VLOOKUP(I607,INDIRECT("投手名変換!A$1:B$" &amp; Prams!$B$9),2,)</f>
        <v>DD020</v>
      </c>
      <c r="L607">
        <f t="shared" si="55"/>
        <v>30</v>
      </c>
      <c r="M607">
        <f ca="1">(B607-VLOOKUP(K607,INDIRECT("投手データ!B1:D"&amp;Prams!$B$1),3,FALSE)*2)</f>
        <v>35</v>
      </c>
      <c r="N607" t="str">
        <f ca="1">VLOOKUP(F607,INDIRECT("球種変換表!A$1:B$" &amp; Prams!$B$2),2,)</f>
        <v>ストレート</v>
      </c>
      <c r="O607">
        <f ca="1">VLOOKUP(N607,球種情報!A:B,2,FALSE)</f>
        <v>1</v>
      </c>
      <c r="P607">
        <f ca="1">VLOOKUP(K607,投手データ!B:AI,output!O607+6,FALSE)</f>
        <v>1</v>
      </c>
      <c r="R607">
        <f t="shared" ca="1" si="56"/>
        <v>6.9444444444444441E-3</v>
      </c>
      <c r="S607">
        <f t="shared" si="57"/>
        <v>0.48993055555555554</v>
      </c>
      <c r="T607">
        <f>Prams!B$5/(S607-Prams!B$6)</f>
        <v>143.89805194385357</v>
      </c>
      <c r="U607">
        <f t="shared" ca="1" si="58"/>
        <v>0.57326388888888891</v>
      </c>
      <c r="V607">
        <f ca="1">Prams!C$5/(U607-Prams!C$6)</f>
        <v>143.88688833002541</v>
      </c>
      <c r="W607">
        <f t="shared" ca="1" si="59"/>
        <v>0.99921450229184317</v>
      </c>
      <c r="X607" t="str">
        <f t="shared" ca="1" si="60"/>
        <v>〇</v>
      </c>
    </row>
    <row r="608" spans="1:24" x14ac:dyDescent="0.4">
      <c r="A608" s="1" t="s">
        <v>2306</v>
      </c>
      <c r="B608" s="1">
        <v>129</v>
      </c>
      <c r="C608">
        <v>639</v>
      </c>
      <c r="D608">
        <v>620.5</v>
      </c>
      <c r="E608">
        <v>11.01146</v>
      </c>
      <c r="F608" t="s">
        <v>0</v>
      </c>
      <c r="G608" s="10" t="s">
        <v>440</v>
      </c>
      <c r="H608">
        <v>99</v>
      </c>
      <c r="I608" t="s">
        <v>788</v>
      </c>
      <c r="J608">
        <f ca="1">VLOOKUP(G608,INDIRECT("球速変換!A$1:B$" &amp; Prams!$B$8),2,)</f>
        <v>146</v>
      </c>
      <c r="K608" t="str">
        <f ca="1">VLOOKUP(I608,INDIRECT("投手名変換!A$1:B$" &amp; Prams!$B$9),2,)</f>
        <v>DD020</v>
      </c>
      <c r="L608">
        <f t="shared" si="55"/>
        <v>30</v>
      </c>
      <c r="M608">
        <f ca="1">(B608-VLOOKUP(K608,INDIRECT("投手データ!B1:D"&amp;Prams!$B$1),3,FALSE)*2)</f>
        <v>35</v>
      </c>
      <c r="N608" t="str">
        <f ca="1">VLOOKUP(F608,INDIRECT("球種変換表!A$1:B$" &amp; Prams!$B$2),2,)</f>
        <v>ストレート</v>
      </c>
      <c r="O608">
        <f ca="1">VLOOKUP(N608,球種情報!A:B,2,FALSE)</f>
        <v>1</v>
      </c>
      <c r="P608">
        <f ca="1">VLOOKUP(K608,投手データ!B:AI,output!O608+6,FALSE)</f>
        <v>1</v>
      </c>
      <c r="R608">
        <f t="shared" ca="1" si="56"/>
        <v>6.8493150684931503E-3</v>
      </c>
      <c r="S608">
        <f t="shared" si="57"/>
        <v>0.48576388888888888</v>
      </c>
      <c r="T608">
        <f>Prams!B$5/(S608-Prams!B$6)</f>
        <v>145.30727898307077</v>
      </c>
      <c r="U608">
        <f t="shared" ca="1" si="58"/>
        <v>0.56909722222222225</v>
      </c>
      <c r="V608">
        <f ca="1">Prams!C$5/(U608-Prams!C$6)</f>
        <v>145.29589565149269</v>
      </c>
      <c r="W608">
        <f t="shared" ca="1" si="59"/>
        <v>0.99517736747597729</v>
      </c>
      <c r="X608" t="str">
        <f t="shared" ca="1" si="60"/>
        <v>〇</v>
      </c>
    </row>
    <row r="609" spans="1:24" x14ac:dyDescent="0.4">
      <c r="A609" s="1" t="s">
        <v>2307</v>
      </c>
      <c r="B609" s="1">
        <v>129</v>
      </c>
      <c r="C609">
        <v>641</v>
      </c>
      <c r="D609">
        <v>619</v>
      </c>
      <c r="E609">
        <v>11.0001</v>
      </c>
      <c r="F609" t="s">
        <v>0</v>
      </c>
      <c r="G609" s="10" t="s">
        <v>2037</v>
      </c>
      <c r="H609">
        <v>99</v>
      </c>
      <c r="I609" t="s">
        <v>787</v>
      </c>
      <c r="J609">
        <f ca="1">VLOOKUP(G609,INDIRECT("球速変換!A$1:B$" &amp; Prams!$B$8),2,)</f>
        <v>145</v>
      </c>
      <c r="K609" t="str">
        <f ca="1">VLOOKUP(I609,INDIRECT("投手名変換!A$1:B$" &amp; Prams!$B$9),2,)</f>
        <v>DD020</v>
      </c>
      <c r="L609">
        <f t="shared" si="55"/>
        <v>30</v>
      </c>
      <c r="M609">
        <f ca="1">(B609-VLOOKUP(K609,INDIRECT("投手データ!B1:D"&amp;Prams!$B$1),3,FALSE)*2)</f>
        <v>35</v>
      </c>
      <c r="N609" t="str">
        <f ca="1">VLOOKUP(F609,INDIRECT("球種変換表!A$1:B$" &amp; Prams!$B$2),2,)</f>
        <v>ストレート</v>
      </c>
      <c r="O609">
        <f ca="1">VLOOKUP(N609,球種情報!A:B,2,FALSE)</f>
        <v>1</v>
      </c>
      <c r="P609">
        <f ca="1">VLOOKUP(K609,投手データ!B:AI,output!O609+6,FALSE)</f>
        <v>1</v>
      </c>
      <c r="R609">
        <f t="shared" ca="1" si="56"/>
        <v>6.8965517241379309E-3</v>
      </c>
      <c r="S609">
        <f t="shared" si="57"/>
        <v>0.48680555555555555</v>
      </c>
      <c r="T609">
        <f>Prams!B$5/(S609-Prams!B$6)</f>
        <v>144.95239087676336</v>
      </c>
      <c r="U609">
        <f t="shared" ca="1" si="58"/>
        <v>0.57013888888888897</v>
      </c>
      <c r="V609">
        <f ca="1">Prams!C$5/(U609-Prams!C$6)</f>
        <v>144.94106307878658</v>
      </c>
      <c r="W609">
        <f t="shared" ca="1" si="59"/>
        <v>0.99959353847439025</v>
      </c>
      <c r="X609" t="str">
        <f t="shared" ca="1" si="60"/>
        <v>〇</v>
      </c>
    </row>
    <row r="610" spans="1:24" x14ac:dyDescent="0.4">
      <c r="A610" s="1" t="s">
        <v>2308</v>
      </c>
      <c r="B610" s="1">
        <v>129</v>
      </c>
      <c r="C610">
        <v>641</v>
      </c>
      <c r="D610">
        <v>616.5</v>
      </c>
      <c r="E610">
        <v>11.01146</v>
      </c>
      <c r="F610" t="s">
        <v>0</v>
      </c>
      <c r="G610" s="10" t="s">
        <v>2037</v>
      </c>
      <c r="H610">
        <v>99</v>
      </c>
      <c r="I610" t="s">
        <v>787</v>
      </c>
      <c r="J610">
        <f ca="1">VLOOKUP(G610,INDIRECT("球速変換!A$1:B$" &amp; Prams!$B$8),2,)</f>
        <v>145</v>
      </c>
      <c r="K610" t="str">
        <f ca="1">VLOOKUP(I610,INDIRECT("投手名変換!A$1:B$" &amp; Prams!$B$9),2,)</f>
        <v>DD020</v>
      </c>
      <c r="L610">
        <f t="shared" si="55"/>
        <v>30</v>
      </c>
      <c r="M610">
        <f ca="1">(B610-VLOOKUP(K610,INDIRECT("投手データ!B1:D"&amp;Prams!$B$1),3,FALSE)*2)</f>
        <v>35</v>
      </c>
      <c r="N610" t="str">
        <f ca="1">VLOOKUP(F610,INDIRECT("球種変換表!A$1:B$" &amp; Prams!$B$2),2,)</f>
        <v>ストレート</v>
      </c>
      <c r="O610">
        <f ca="1">VLOOKUP(N610,球種情報!A:B,2,FALSE)</f>
        <v>1</v>
      </c>
      <c r="P610">
        <f ca="1">VLOOKUP(K610,投手データ!B:AI,output!O610+6,FALSE)</f>
        <v>1</v>
      </c>
      <c r="R610">
        <f t="shared" ca="1" si="56"/>
        <v>6.8965517241379309E-3</v>
      </c>
      <c r="S610">
        <f t="shared" si="57"/>
        <v>0.48854166666666665</v>
      </c>
      <c r="T610">
        <f>Prams!B$5/(S610-Prams!B$6)</f>
        <v>144.36474731946527</v>
      </c>
      <c r="U610">
        <f t="shared" ca="1" si="58"/>
        <v>0.57187500000000002</v>
      </c>
      <c r="V610">
        <f ca="1">Prams!C$5/(U610-Prams!C$6)</f>
        <v>144.35351117856516</v>
      </c>
      <c r="W610">
        <f t="shared" ca="1" si="59"/>
        <v>0.99554145640389768</v>
      </c>
      <c r="X610" t="str">
        <f t="shared" ca="1" si="60"/>
        <v>〇</v>
      </c>
    </row>
    <row r="611" spans="1:24" x14ac:dyDescent="0.4">
      <c r="A611" s="1" t="s">
        <v>2310</v>
      </c>
      <c r="B611" s="1">
        <v>125</v>
      </c>
      <c r="C611">
        <v>640.02270999999996</v>
      </c>
      <c r="D611">
        <v>613</v>
      </c>
      <c r="E611">
        <v>11.02285</v>
      </c>
      <c r="F611" t="s">
        <v>1504</v>
      </c>
      <c r="G611" s="10" t="s">
        <v>2309</v>
      </c>
      <c r="H611">
        <v>98</v>
      </c>
      <c r="I611" t="s">
        <v>788</v>
      </c>
      <c r="J611">
        <f ca="1">VLOOKUP(G611,INDIRECT("球速変換!A$1:B$" &amp; Prams!$B$8),2,)</f>
        <v>144</v>
      </c>
      <c r="K611" t="str">
        <f ca="1">VLOOKUP(I611,INDIRECT("投手名変換!A$1:B$" &amp; Prams!$B$9),2,)</f>
        <v>DD020</v>
      </c>
      <c r="L611">
        <f t="shared" si="55"/>
        <v>27</v>
      </c>
      <c r="M611">
        <f ca="1">(B611-VLOOKUP(K611,INDIRECT("投手データ!B1:D"&amp;Prams!$B$1),3,FALSE)*2)</f>
        <v>31</v>
      </c>
      <c r="N611" t="str">
        <f ca="1">VLOOKUP(F611,INDIRECT("球種変換表!A$1:B$" &amp; Prams!$B$2),2,)</f>
        <v>全力ストレート</v>
      </c>
      <c r="O611">
        <f ca="1">VLOOKUP(N611,球種情報!A:B,2,FALSE)</f>
        <v>2</v>
      </c>
      <c r="P611">
        <f ca="1">VLOOKUP(K611,投手データ!B:AI,output!O611+6,FALSE)</f>
        <v>1</v>
      </c>
      <c r="R611">
        <f t="shared" ca="1" si="56"/>
        <v>6.9444444444444441E-3</v>
      </c>
      <c r="S611">
        <f t="shared" si="57"/>
        <v>0.44097222222222221</v>
      </c>
      <c r="T611">
        <f>Prams!B$5/(S611-Prams!B$6)</f>
        <v>162.40481020417099</v>
      </c>
      <c r="U611">
        <f t="shared" ca="1" si="58"/>
        <v>0.50763888888888886</v>
      </c>
      <c r="V611">
        <f ca="1">Prams!C$5/(U611-Prams!C$6)</f>
        <v>169.82526286874113</v>
      </c>
      <c r="W611">
        <f t="shared" ca="1" si="59"/>
        <v>1.1793421032551468</v>
      </c>
      <c r="X611" t="str">
        <f t="shared" ca="1" si="60"/>
        <v>×</v>
      </c>
    </row>
    <row r="612" spans="1:24" x14ac:dyDescent="0.4">
      <c r="A612" s="1" t="s">
        <v>2313</v>
      </c>
      <c r="B612" s="1">
        <v>125</v>
      </c>
      <c r="C612">
        <v>640.5</v>
      </c>
      <c r="D612">
        <v>613</v>
      </c>
      <c r="E612">
        <v>10.547610000000001</v>
      </c>
      <c r="F612" t="s">
        <v>1504</v>
      </c>
      <c r="G612" s="10" t="s">
        <v>2311</v>
      </c>
      <c r="H612">
        <v>98</v>
      </c>
      <c r="I612" t="s">
        <v>2312</v>
      </c>
      <c r="J612">
        <f ca="1">VLOOKUP(G612,INDIRECT("球速変換!A$1:B$" &amp; Prams!$B$8),2,)</f>
        <v>144</v>
      </c>
      <c r="K612" t="e">
        <f ca="1">VLOOKUP(I612,INDIRECT("投手名変換!A$1:B$" &amp; Prams!$B$9),2,)</f>
        <v>#N/A</v>
      </c>
      <c r="L612">
        <f t="shared" si="55"/>
        <v>27</v>
      </c>
      <c r="M612" t="e">
        <f ca="1">(B612-VLOOKUP(K612,INDIRECT("投手データ!B1:D"&amp;Prams!$B$1),3,FALSE)*2)</f>
        <v>#N/A</v>
      </c>
      <c r="N612" t="str">
        <f ca="1">VLOOKUP(F612,INDIRECT("球種変換表!A$1:B$" &amp; Prams!$B$2),2,)</f>
        <v>全力ストレート</v>
      </c>
      <c r="O612">
        <f ca="1">VLOOKUP(N612,球種情報!A:B,2,FALSE)</f>
        <v>2</v>
      </c>
      <c r="P612" t="e">
        <f ca="1">VLOOKUP(K612,投手データ!B:AI,output!O612+6,FALSE)</f>
        <v>#N/A</v>
      </c>
      <c r="R612">
        <f t="shared" ca="1" si="56"/>
        <v>6.9444444444444441E-3</v>
      </c>
      <c r="S612">
        <f t="shared" si="57"/>
        <v>0.44097222222222221</v>
      </c>
      <c r="T612">
        <f>Prams!B$5/(S612-Prams!B$6)</f>
        <v>162.40481020417099</v>
      </c>
      <c r="U612" t="e">
        <f t="shared" ca="1" si="58"/>
        <v>#N/A</v>
      </c>
      <c r="V612" t="e">
        <f ca="1">Prams!C$5/(U612-Prams!C$6)</f>
        <v>#N/A</v>
      </c>
      <c r="W612" t="e">
        <f t="shared" ca="1" si="59"/>
        <v>#N/A</v>
      </c>
      <c r="X612" t="e">
        <f t="shared" ca="1" si="60"/>
        <v>#N/A</v>
      </c>
    </row>
    <row r="613" spans="1:24" x14ac:dyDescent="0.4">
      <c r="A613" s="1" t="s">
        <v>2314</v>
      </c>
      <c r="B613" s="1">
        <v>125</v>
      </c>
      <c r="C613">
        <v>640</v>
      </c>
      <c r="D613">
        <v>611</v>
      </c>
      <c r="E613">
        <v>11.0001</v>
      </c>
      <c r="F613" t="s">
        <v>1504</v>
      </c>
      <c r="G613" s="10" t="s">
        <v>435</v>
      </c>
      <c r="H613">
        <v>98</v>
      </c>
      <c r="I613" t="s">
        <v>787</v>
      </c>
      <c r="J613">
        <f ca="1">VLOOKUP(G613,INDIRECT("球速変換!A$1:B$" &amp; Prams!$B$8),2,)</f>
        <v>144</v>
      </c>
      <c r="K613" t="str">
        <f ca="1">VLOOKUP(I613,INDIRECT("投手名変換!A$1:B$" &amp; Prams!$B$9),2,)</f>
        <v>DD020</v>
      </c>
      <c r="L613">
        <f t="shared" si="55"/>
        <v>27</v>
      </c>
      <c r="M613">
        <f ca="1">(B613-VLOOKUP(K613,INDIRECT("投手データ!B1:D"&amp;Prams!$B$1),3,FALSE)*2)</f>
        <v>31</v>
      </c>
      <c r="N613" t="str">
        <f ca="1">VLOOKUP(F613,INDIRECT("球種変換表!A$1:B$" &amp; Prams!$B$2),2,)</f>
        <v>全力ストレート</v>
      </c>
      <c r="O613">
        <f ca="1">VLOOKUP(N613,球種情報!A:B,2,FALSE)</f>
        <v>2</v>
      </c>
      <c r="P613">
        <f ca="1">VLOOKUP(K613,投手データ!B:AI,output!O613+6,FALSE)</f>
        <v>1</v>
      </c>
      <c r="R613">
        <f t="shared" ca="1" si="56"/>
        <v>6.9444444444444441E-3</v>
      </c>
      <c r="S613">
        <f t="shared" si="57"/>
        <v>0.44236111111111115</v>
      </c>
      <c r="T613">
        <f>Prams!B$5/(S613-Prams!B$6)</f>
        <v>161.81442759302612</v>
      </c>
      <c r="U613">
        <f t="shared" ca="1" si="58"/>
        <v>0.50902777777777775</v>
      </c>
      <c r="V613">
        <f ca="1">Prams!C$5/(U613-Prams!C$6)</f>
        <v>169.1798044909315</v>
      </c>
      <c r="W613">
        <f t="shared" ca="1" si="59"/>
        <v>1.1748597534092466</v>
      </c>
      <c r="X613" t="str">
        <f t="shared" ca="1" si="60"/>
        <v>×</v>
      </c>
    </row>
    <row r="614" spans="1:24" x14ac:dyDescent="0.4">
      <c r="A614" s="1" t="s">
        <v>2315</v>
      </c>
      <c r="B614" s="1">
        <v>125</v>
      </c>
      <c r="C614">
        <v>641</v>
      </c>
      <c r="D614">
        <v>618.5</v>
      </c>
      <c r="E614">
        <v>11.01146</v>
      </c>
      <c r="F614" t="s">
        <v>1504</v>
      </c>
      <c r="G614" s="10" t="s">
        <v>432</v>
      </c>
      <c r="H614">
        <v>98</v>
      </c>
      <c r="I614" t="s">
        <v>787</v>
      </c>
      <c r="J614">
        <f ca="1">VLOOKUP(G614,INDIRECT("球速変換!A$1:B$" &amp; Prams!$B$8),2,)</f>
        <v>146</v>
      </c>
      <c r="K614" t="str">
        <f ca="1">VLOOKUP(I614,INDIRECT("投手名変換!A$1:B$" &amp; Prams!$B$9),2,)</f>
        <v>DD020</v>
      </c>
      <c r="L614">
        <f t="shared" si="55"/>
        <v>27</v>
      </c>
      <c r="M614">
        <f ca="1">(B614-VLOOKUP(K614,INDIRECT("投手データ!B1:D"&amp;Prams!$B$1),3,FALSE)*2)</f>
        <v>31</v>
      </c>
      <c r="N614" t="str">
        <f ca="1">VLOOKUP(F614,INDIRECT("球種変換表!A$1:B$" &amp; Prams!$B$2),2,)</f>
        <v>全力ストレート</v>
      </c>
      <c r="O614">
        <f ca="1">VLOOKUP(N614,球種情報!A:B,2,FALSE)</f>
        <v>2</v>
      </c>
      <c r="P614">
        <f ca="1">VLOOKUP(K614,投手データ!B:AI,output!O614+6,FALSE)</f>
        <v>1</v>
      </c>
      <c r="R614">
        <f t="shared" ca="1" si="56"/>
        <v>6.8493150684931503E-3</v>
      </c>
      <c r="S614">
        <f t="shared" si="57"/>
        <v>0.43715277777777778</v>
      </c>
      <c r="T614">
        <f>Prams!B$5/(S614-Prams!B$6)</f>
        <v>164.05080085798315</v>
      </c>
      <c r="U614">
        <f t="shared" ca="1" si="58"/>
        <v>0.50381944444444449</v>
      </c>
      <c r="V614">
        <f ca="1">Prams!C$5/(U614-Prams!C$6)</f>
        <v>171.6259378927968</v>
      </c>
      <c r="W614">
        <f t="shared" ca="1" si="59"/>
        <v>1.1755201225534027</v>
      </c>
      <c r="X614" t="str">
        <f t="shared" ca="1" si="60"/>
        <v>×</v>
      </c>
    </row>
    <row r="615" spans="1:24" x14ac:dyDescent="0.4">
      <c r="A615" s="1" t="s">
        <v>2316</v>
      </c>
      <c r="B615" s="1">
        <v>125</v>
      </c>
      <c r="C615">
        <v>641</v>
      </c>
      <c r="D615">
        <v>617.5</v>
      </c>
      <c r="E615">
        <v>11.01146</v>
      </c>
      <c r="F615" t="s">
        <v>1504</v>
      </c>
      <c r="G615" s="10" t="s">
        <v>439</v>
      </c>
      <c r="H615">
        <v>98</v>
      </c>
      <c r="I615" t="s">
        <v>787</v>
      </c>
      <c r="J615">
        <f ca="1">VLOOKUP(G615,INDIRECT("球速変換!A$1:B$" &amp; Prams!$B$8),2,)</f>
        <v>146</v>
      </c>
      <c r="K615" t="str">
        <f ca="1">VLOOKUP(I615,INDIRECT("投手名変換!A$1:B$" &amp; Prams!$B$9),2,)</f>
        <v>DD020</v>
      </c>
      <c r="L615">
        <f t="shared" si="55"/>
        <v>27</v>
      </c>
      <c r="M615">
        <f ca="1">(B615-VLOOKUP(K615,INDIRECT("投手データ!B1:D"&amp;Prams!$B$1),3,FALSE)*2)</f>
        <v>31</v>
      </c>
      <c r="N615" t="str">
        <f ca="1">VLOOKUP(F615,INDIRECT("球種変換表!A$1:B$" &amp; Prams!$B$2),2,)</f>
        <v>全力ストレート</v>
      </c>
      <c r="O615">
        <f ca="1">VLOOKUP(N615,球種情報!A:B,2,FALSE)</f>
        <v>2</v>
      </c>
      <c r="P615">
        <f ca="1">VLOOKUP(K615,投手データ!B:AI,output!O615+6,FALSE)</f>
        <v>1</v>
      </c>
      <c r="R615">
        <f t="shared" ca="1" si="56"/>
        <v>6.8493150684931503E-3</v>
      </c>
      <c r="S615">
        <f t="shared" si="57"/>
        <v>0.43784722222222222</v>
      </c>
      <c r="T615">
        <f>Prams!B$5/(S615-Prams!B$6)</f>
        <v>163.74905273071067</v>
      </c>
      <c r="U615">
        <f t="shared" ca="1" si="58"/>
        <v>0.50451388888888882</v>
      </c>
      <c r="V615">
        <f ca="1">Prams!C$5/(U615-Prams!C$6)</f>
        <v>171.2957076557197</v>
      </c>
      <c r="W615">
        <f t="shared" ca="1" si="59"/>
        <v>1.1732582716145186</v>
      </c>
      <c r="X615" t="str">
        <f t="shared" ca="1" si="60"/>
        <v>×</v>
      </c>
    </row>
    <row r="616" spans="1:24" x14ac:dyDescent="0.4">
      <c r="A616" s="1" t="s">
        <v>2317</v>
      </c>
      <c r="B616" s="1">
        <v>125</v>
      </c>
      <c r="C616">
        <v>641.5</v>
      </c>
      <c r="D616">
        <v>622.5</v>
      </c>
      <c r="E616">
        <v>10.512</v>
      </c>
      <c r="F616" t="s">
        <v>1504</v>
      </c>
      <c r="G616" s="10" t="s">
        <v>452</v>
      </c>
      <c r="H616">
        <v>98</v>
      </c>
      <c r="I616" t="s">
        <v>788</v>
      </c>
      <c r="J616">
        <f ca="1">VLOOKUP(G616,INDIRECT("球速変換!A$1:B$" &amp; Prams!$B$8),2,)</f>
        <v>148</v>
      </c>
      <c r="K616" t="str">
        <f ca="1">VLOOKUP(I616,INDIRECT("投手名変換!A$1:B$" &amp; Prams!$B$9),2,)</f>
        <v>DD020</v>
      </c>
      <c r="L616">
        <f t="shared" si="55"/>
        <v>27</v>
      </c>
      <c r="M616">
        <f ca="1">(B616-VLOOKUP(K616,INDIRECT("投手データ!B1:D"&amp;Prams!$B$1),3,FALSE)*2)</f>
        <v>31</v>
      </c>
      <c r="N616" t="str">
        <f ca="1">VLOOKUP(F616,INDIRECT("球種変換表!A$1:B$" &amp; Prams!$B$2),2,)</f>
        <v>全力ストレート</v>
      </c>
      <c r="O616">
        <f ca="1">VLOOKUP(N616,球種情報!A:B,2,FALSE)</f>
        <v>2</v>
      </c>
      <c r="P616">
        <f ca="1">VLOOKUP(K616,投手データ!B:AI,output!O616+6,FALSE)</f>
        <v>1</v>
      </c>
      <c r="R616">
        <f t="shared" ca="1" si="56"/>
        <v>6.7567567567567571E-3</v>
      </c>
      <c r="S616">
        <f t="shared" si="57"/>
        <v>0.43437500000000001</v>
      </c>
      <c r="T616">
        <f>Prams!B$5/(S616-Prams!B$6)</f>
        <v>165.26899685891868</v>
      </c>
      <c r="U616">
        <f t="shared" ca="1" si="58"/>
        <v>0.50104166666666672</v>
      </c>
      <c r="V616">
        <f ca="1">Prams!C$5/(U616-Prams!C$6)</f>
        <v>172.9596903923717</v>
      </c>
      <c r="W616">
        <f t="shared" ca="1" si="59"/>
        <v>1.1686465567052142</v>
      </c>
      <c r="X616" t="str">
        <f t="shared" ca="1" si="60"/>
        <v>×</v>
      </c>
    </row>
    <row r="617" spans="1:24" x14ac:dyDescent="0.4">
      <c r="A617" s="1" t="s">
        <v>2318</v>
      </c>
      <c r="B617" s="1">
        <v>125</v>
      </c>
      <c r="C617">
        <v>641.5</v>
      </c>
      <c r="D617">
        <v>619.5</v>
      </c>
      <c r="E617">
        <v>10.512</v>
      </c>
      <c r="F617" t="s">
        <v>1504</v>
      </c>
      <c r="G617" s="10" t="s">
        <v>1594</v>
      </c>
      <c r="H617">
        <v>98</v>
      </c>
      <c r="I617" t="s">
        <v>788</v>
      </c>
      <c r="J617">
        <f ca="1">VLOOKUP(G617,INDIRECT("球速変換!A$1:B$" &amp; Prams!$B$8),2,)</f>
        <v>147</v>
      </c>
      <c r="K617" t="str">
        <f ca="1">VLOOKUP(I617,INDIRECT("投手名変換!A$1:B$" &amp; Prams!$B$9),2,)</f>
        <v>DD020</v>
      </c>
      <c r="L617">
        <f t="shared" si="55"/>
        <v>27</v>
      </c>
      <c r="M617">
        <f ca="1">(B617-VLOOKUP(K617,INDIRECT("投手データ!B1:D"&amp;Prams!$B$1),3,FALSE)*2)</f>
        <v>31</v>
      </c>
      <c r="N617" t="str">
        <f ca="1">VLOOKUP(F617,INDIRECT("球種変換表!A$1:B$" &amp; Prams!$B$2),2,)</f>
        <v>全力ストレート</v>
      </c>
      <c r="O617">
        <f ca="1">VLOOKUP(N617,球種情報!A:B,2,FALSE)</f>
        <v>2</v>
      </c>
      <c r="P617">
        <f ca="1">VLOOKUP(K617,投手データ!B:AI,output!O617+6,FALSE)</f>
        <v>1</v>
      </c>
      <c r="R617">
        <f t="shared" ca="1" si="56"/>
        <v>6.8027210884353739E-3</v>
      </c>
      <c r="S617">
        <f t="shared" si="57"/>
        <v>0.43645833333333334</v>
      </c>
      <c r="T617">
        <f>Prams!B$5/(S617-Prams!B$6)</f>
        <v>164.35366312944461</v>
      </c>
      <c r="U617">
        <f t="shared" ca="1" si="58"/>
        <v>0.50312500000000004</v>
      </c>
      <c r="V617">
        <f ca="1">Prams!C$5/(U617-Prams!C$6)</f>
        <v>171.95744384952366</v>
      </c>
      <c r="W617">
        <f t="shared" ca="1" si="59"/>
        <v>1.1697785295885963</v>
      </c>
      <c r="X617" t="str">
        <f t="shared" ca="1" si="60"/>
        <v>×</v>
      </c>
    </row>
    <row r="618" spans="1:24" x14ac:dyDescent="0.4">
      <c r="A618" s="1" t="s">
        <v>2320</v>
      </c>
      <c r="B618" s="1">
        <v>125</v>
      </c>
      <c r="C618">
        <v>640.5</v>
      </c>
      <c r="D618">
        <v>612</v>
      </c>
      <c r="E618">
        <v>11.5001</v>
      </c>
      <c r="F618" t="s">
        <v>1504</v>
      </c>
      <c r="G618" s="10" t="s">
        <v>435</v>
      </c>
      <c r="H618">
        <v>98</v>
      </c>
      <c r="I618" t="s">
        <v>2319</v>
      </c>
      <c r="J618">
        <f ca="1">VLOOKUP(G618,INDIRECT("球速変換!A$1:B$" &amp; Prams!$B$8),2,)</f>
        <v>144</v>
      </c>
      <c r="K618" t="e">
        <f ca="1">VLOOKUP(I618,INDIRECT("投手名変換!A$1:B$" &amp; Prams!$B$9),2,)</f>
        <v>#N/A</v>
      </c>
      <c r="L618">
        <f t="shared" ref="L618:L681" si="61">B618-H618</f>
        <v>27</v>
      </c>
      <c r="M618" t="e">
        <f ca="1">(B618-VLOOKUP(K618,INDIRECT("投手データ!B1:D"&amp;Prams!$B$1),3,FALSE)*2)</f>
        <v>#N/A</v>
      </c>
      <c r="N618" t="str">
        <f ca="1">VLOOKUP(F618,INDIRECT("球種変換表!A$1:B$" &amp; Prams!$B$2),2,)</f>
        <v>全力ストレート</v>
      </c>
      <c r="O618">
        <f ca="1">VLOOKUP(N618,球種情報!A:B,2,FALSE)</f>
        <v>2</v>
      </c>
      <c r="P618" t="e">
        <f ca="1">VLOOKUP(K618,投手データ!B:AI,output!O618+6,FALSE)</f>
        <v>#N/A</v>
      </c>
      <c r="R618">
        <f t="shared" ref="R618:R681" ca="1" si="62">1/J618</f>
        <v>6.9444444444444441E-3</v>
      </c>
      <c r="S618">
        <f t="shared" ref="S618:S681" si="63">(L618-(D618-600)/24)*2/120</f>
        <v>0.44166666666666665</v>
      </c>
      <c r="T618">
        <f>Prams!B$5/(S618-Prams!B$6)</f>
        <v>162.1090813740058</v>
      </c>
      <c r="U618" t="e">
        <f t="shared" ref="U618:U681" ca="1" si="64">(M618-(D618-600)/24)*2/120</f>
        <v>#N/A</v>
      </c>
      <c r="V618" t="e">
        <f ca="1">Prams!C$5/(U618-Prams!C$6)</f>
        <v>#N/A</v>
      </c>
      <c r="W618" t="e">
        <f t="shared" ref="W618:W681" ca="1" si="65">V618/J618</f>
        <v>#N/A</v>
      </c>
      <c r="X618" t="e">
        <f t="shared" ca="1" si="60"/>
        <v>#N/A</v>
      </c>
    </row>
    <row r="619" spans="1:24" x14ac:dyDescent="0.4">
      <c r="A619" s="1" t="s">
        <v>2321</v>
      </c>
      <c r="B619" s="1">
        <v>125</v>
      </c>
      <c r="C619">
        <v>640.97729000000004</v>
      </c>
      <c r="D619">
        <v>613</v>
      </c>
      <c r="E619">
        <v>11.02281</v>
      </c>
      <c r="F619" t="s">
        <v>1504</v>
      </c>
      <c r="G619" s="10" t="s">
        <v>1044</v>
      </c>
      <c r="H619">
        <v>98</v>
      </c>
      <c r="I619" t="s">
        <v>787</v>
      </c>
      <c r="J619">
        <f ca="1">VLOOKUP(G619,INDIRECT("球速変換!A$1:B$" &amp; Prams!$B$8),2,)</f>
        <v>144</v>
      </c>
      <c r="K619" t="str">
        <f ca="1">VLOOKUP(I619,INDIRECT("投手名変換!A$1:B$" &amp; Prams!$B$9),2,)</f>
        <v>DD020</v>
      </c>
      <c r="L619">
        <f t="shared" si="61"/>
        <v>27</v>
      </c>
      <c r="M619">
        <f ca="1">(B619-VLOOKUP(K619,INDIRECT("投手データ!B1:D"&amp;Prams!$B$1),3,FALSE)*2)</f>
        <v>31</v>
      </c>
      <c r="N619" t="str">
        <f ca="1">VLOOKUP(F619,INDIRECT("球種変換表!A$1:B$" &amp; Prams!$B$2),2,)</f>
        <v>全力ストレート</v>
      </c>
      <c r="O619">
        <f ca="1">VLOOKUP(N619,球種情報!A:B,2,FALSE)</f>
        <v>2</v>
      </c>
      <c r="P619">
        <f ca="1">VLOOKUP(K619,投手データ!B:AI,output!O619+6,FALSE)</f>
        <v>1</v>
      </c>
      <c r="R619">
        <f t="shared" ca="1" si="62"/>
        <v>6.9444444444444441E-3</v>
      </c>
      <c r="S619">
        <f t="shared" si="63"/>
        <v>0.44097222222222221</v>
      </c>
      <c r="T619">
        <f>Prams!B$5/(S619-Prams!B$6)</f>
        <v>162.40481020417099</v>
      </c>
      <c r="U619">
        <f t="shared" ca="1" si="64"/>
        <v>0.50763888888888886</v>
      </c>
      <c r="V619">
        <f ca="1">Prams!C$5/(U619-Prams!C$6)</f>
        <v>169.82526286874113</v>
      </c>
      <c r="W619">
        <f t="shared" ca="1" si="65"/>
        <v>1.1793421032551468</v>
      </c>
      <c r="X619" t="str">
        <f t="shared" ca="1" si="60"/>
        <v>×</v>
      </c>
    </row>
    <row r="620" spans="1:24" x14ac:dyDescent="0.4">
      <c r="A620" s="1" t="s">
        <v>2322</v>
      </c>
      <c r="B620" s="1">
        <v>125</v>
      </c>
      <c r="C620">
        <v>641</v>
      </c>
      <c r="D620">
        <v>615.5</v>
      </c>
      <c r="E620">
        <v>10.012589999999999</v>
      </c>
      <c r="F620" t="s">
        <v>1504</v>
      </c>
      <c r="G620" s="10" t="s">
        <v>2037</v>
      </c>
      <c r="H620">
        <v>98</v>
      </c>
      <c r="I620" t="s">
        <v>787</v>
      </c>
      <c r="J620">
        <f ca="1">VLOOKUP(G620,INDIRECT("球速変換!A$1:B$" &amp; Prams!$B$8),2,)</f>
        <v>145</v>
      </c>
      <c r="K620" t="str">
        <f ca="1">VLOOKUP(I620,INDIRECT("投手名変換!A$1:B$" &amp; Prams!$B$9),2,)</f>
        <v>DD020</v>
      </c>
      <c r="L620">
        <f t="shared" si="61"/>
        <v>27</v>
      </c>
      <c r="M620">
        <f ca="1">(B620-VLOOKUP(K620,INDIRECT("投手データ!B1:D"&amp;Prams!$B$1),3,FALSE)*2)</f>
        <v>31</v>
      </c>
      <c r="N620" t="str">
        <f ca="1">VLOOKUP(F620,INDIRECT("球種変換表!A$1:B$" &amp; Prams!$B$2),2,)</f>
        <v>全力ストレート</v>
      </c>
      <c r="O620">
        <f ca="1">VLOOKUP(N620,球種情報!A:B,2,FALSE)</f>
        <v>2</v>
      </c>
      <c r="P620">
        <f ca="1">VLOOKUP(K620,投手データ!B:AI,output!O620+6,FALSE)</f>
        <v>1</v>
      </c>
      <c r="R620">
        <f t="shared" ca="1" si="62"/>
        <v>6.8965517241379309E-3</v>
      </c>
      <c r="S620">
        <f t="shared" si="63"/>
        <v>0.4392361111111111</v>
      </c>
      <c r="T620">
        <f>Prams!B$5/(S620-Prams!B$6)</f>
        <v>163.14887440714867</v>
      </c>
      <c r="U620">
        <f t="shared" ca="1" si="64"/>
        <v>0.50590277777777781</v>
      </c>
      <c r="V620">
        <f ca="1">Prams!C$5/(U620-Prams!C$6)</f>
        <v>170.63904499766156</v>
      </c>
      <c r="W620">
        <f t="shared" ca="1" si="65"/>
        <v>1.1768209999838728</v>
      </c>
      <c r="X620" t="str">
        <f t="shared" ca="1" si="60"/>
        <v>×</v>
      </c>
    </row>
    <row r="621" spans="1:24" x14ac:dyDescent="0.4">
      <c r="A621" s="1" t="s">
        <v>2323</v>
      </c>
      <c r="B621" s="1">
        <v>141</v>
      </c>
      <c r="C621">
        <v>638.5</v>
      </c>
      <c r="D621">
        <v>611</v>
      </c>
      <c r="E621">
        <v>10.547610000000001</v>
      </c>
      <c r="F621" t="s">
        <v>388</v>
      </c>
      <c r="G621" s="10" t="s">
        <v>1481</v>
      </c>
      <c r="H621">
        <v>101</v>
      </c>
      <c r="I621" t="s">
        <v>787</v>
      </c>
      <c r="J621">
        <f ca="1">VLOOKUP(G621,INDIRECT("球速変換!A$1:B$" &amp; Prams!$B$8),2,)</f>
        <v>121</v>
      </c>
      <c r="K621" t="str">
        <f ca="1">VLOOKUP(I621,INDIRECT("投手名変換!A$1:B$" &amp; Prams!$B$9),2,)</f>
        <v>DD020</v>
      </c>
      <c r="L621">
        <f t="shared" si="61"/>
        <v>40</v>
      </c>
      <c r="M621">
        <f ca="1">(B621-VLOOKUP(K621,INDIRECT("投手データ!B1:D"&amp;Prams!$B$1),3,FALSE)*2)</f>
        <v>47</v>
      </c>
      <c r="N621" t="str">
        <f ca="1">VLOOKUP(F621,INDIRECT("球種変換表!A$1:B$" &amp; Prams!$B$2),2,)</f>
        <v>パーム</v>
      </c>
      <c r="O621">
        <f ca="1">VLOOKUP(N621,球種情報!A:B,2,FALSE)</f>
        <v>17</v>
      </c>
      <c r="P621">
        <f ca="1">VLOOKUP(K621,投手データ!B:AI,output!O621+6,FALSE)</f>
        <v>6</v>
      </c>
      <c r="R621">
        <f t="shared" ca="1" si="62"/>
        <v>8.2644628099173556E-3</v>
      </c>
      <c r="S621">
        <f t="shared" si="63"/>
        <v>0.65902777777777777</v>
      </c>
      <c r="T621">
        <f>Prams!B$5/(S621-Prams!B$6)</f>
        <v>103.25727700401778</v>
      </c>
      <c r="U621">
        <f t="shared" ca="1" si="64"/>
        <v>0.77569444444444435</v>
      </c>
      <c r="V621">
        <f ca="1">Prams!C$5/(U621-Prams!C$6)</f>
        <v>97.80658656846289</v>
      </c>
      <c r="W621">
        <f t="shared" ca="1" si="65"/>
        <v>0.80831889726002393</v>
      </c>
      <c r="X621" t="str">
        <f t="shared" ca="1" si="60"/>
        <v>×</v>
      </c>
    </row>
    <row r="622" spans="1:24" x14ac:dyDescent="0.4">
      <c r="A622" s="1" t="s">
        <v>2324</v>
      </c>
      <c r="B622" s="1">
        <v>141</v>
      </c>
      <c r="C622">
        <v>641</v>
      </c>
      <c r="D622">
        <v>604.5</v>
      </c>
      <c r="E622">
        <v>11.01146</v>
      </c>
      <c r="F622" t="s">
        <v>42</v>
      </c>
      <c r="G622" s="10" t="s">
        <v>1560</v>
      </c>
      <c r="H622">
        <v>101</v>
      </c>
      <c r="I622" t="s">
        <v>787</v>
      </c>
      <c r="J622">
        <f ca="1">VLOOKUP(G622,INDIRECT("球速変換!A$1:B$" &amp; Prams!$B$8),2,)</f>
        <v>120</v>
      </c>
      <c r="K622" t="str">
        <f ca="1">VLOOKUP(I622,INDIRECT("投手名変換!A$1:B$" &amp; Prams!$B$9),2,)</f>
        <v>DD020</v>
      </c>
      <c r="L622">
        <f t="shared" si="61"/>
        <v>40</v>
      </c>
      <c r="M622">
        <f ca="1">(B622-VLOOKUP(K622,INDIRECT("投手データ!B1:D"&amp;Prams!$B$1),3,FALSE)*2)</f>
        <v>47</v>
      </c>
      <c r="N622" t="str">
        <f ca="1">VLOOKUP(F622,INDIRECT("球種変換表!A$1:B$" &amp; Prams!$B$2),2,)</f>
        <v>パーム</v>
      </c>
      <c r="O622">
        <f ca="1">VLOOKUP(N622,球種情報!A:B,2,FALSE)</f>
        <v>17</v>
      </c>
      <c r="P622">
        <f ca="1">VLOOKUP(K622,投手データ!B:AI,output!O622+6,FALSE)</f>
        <v>6</v>
      </c>
      <c r="R622">
        <f t="shared" ca="1" si="62"/>
        <v>8.3333333333333332E-3</v>
      </c>
      <c r="S622">
        <f t="shared" si="63"/>
        <v>0.6635416666666667</v>
      </c>
      <c r="T622">
        <f>Prams!B$5/(S622-Prams!B$6)</f>
        <v>102.48463164292917</v>
      </c>
      <c r="U622">
        <f t="shared" ca="1" si="64"/>
        <v>0.78020833333333328</v>
      </c>
      <c r="V622">
        <f ca="1">Prams!C$5/(U622-Prams!C$6)</f>
        <v>97.113086277538542</v>
      </c>
      <c r="W622">
        <f t="shared" ca="1" si="65"/>
        <v>0.8092757189794878</v>
      </c>
      <c r="X622" t="str">
        <f t="shared" ca="1" si="60"/>
        <v>×</v>
      </c>
    </row>
    <row r="623" spans="1:24" x14ac:dyDescent="0.4">
      <c r="A623" s="1" t="s">
        <v>2325</v>
      </c>
      <c r="B623" s="1">
        <v>141</v>
      </c>
      <c r="C623">
        <v>638.5</v>
      </c>
      <c r="D623">
        <v>615</v>
      </c>
      <c r="E623">
        <v>10.5001</v>
      </c>
      <c r="F623" t="s">
        <v>42</v>
      </c>
      <c r="G623" s="10" t="s">
        <v>1045</v>
      </c>
      <c r="H623">
        <v>101</v>
      </c>
      <c r="I623" t="s">
        <v>788</v>
      </c>
      <c r="J623">
        <f ca="1">VLOOKUP(G623,INDIRECT("球速変換!A$1:B$" &amp; Prams!$B$8),2,)</f>
        <v>122</v>
      </c>
      <c r="K623" t="str">
        <f ca="1">VLOOKUP(I623,INDIRECT("投手名変換!A$1:B$" &amp; Prams!$B$9),2,)</f>
        <v>DD020</v>
      </c>
      <c r="L623">
        <f t="shared" si="61"/>
        <v>40</v>
      </c>
      <c r="M623">
        <f ca="1">(B623-VLOOKUP(K623,INDIRECT("投手データ!B1:D"&amp;Prams!$B$1),3,FALSE)*2)</f>
        <v>47</v>
      </c>
      <c r="N623" t="str">
        <f ca="1">VLOOKUP(F623,INDIRECT("球種変換表!A$1:B$" &amp; Prams!$B$2),2,)</f>
        <v>パーム</v>
      </c>
      <c r="O623">
        <f ca="1">VLOOKUP(N623,球種情報!A:B,2,FALSE)</f>
        <v>17</v>
      </c>
      <c r="P623">
        <f ca="1">VLOOKUP(K623,投手データ!B:AI,output!O623+6,FALSE)</f>
        <v>6</v>
      </c>
      <c r="R623">
        <f t="shared" ca="1" si="62"/>
        <v>8.1967213114754103E-3</v>
      </c>
      <c r="S623">
        <f t="shared" si="63"/>
        <v>0.65625</v>
      </c>
      <c r="T623">
        <f>Prams!B$5/(S623-Prams!B$6)</f>
        <v>103.73856867186845</v>
      </c>
      <c r="U623">
        <f t="shared" ca="1" si="64"/>
        <v>0.7729166666666667</v>
      </c>
      <c r="V623">
        <f ca="1">Prams!C$5/(U623-Prams!C$6)</f>
        <v>98.238300802457687</v>
      </c>
      <c r="W623">
        <f t="shared" ca="1" si="65"/>
        <v>0.80523197379063682</v>
      </c>
      <c r="X623" t="str">
        <f t="shared" ca="1" si="60"/>
        <v>×</v>
      </c>
    </row>
    <row r="624" spans="1:24" x14ac:dyDescent="0.4">
      <c r="A624" s="1" t="s">
        <v>2326</v>
      </c>
      <c r="B624" s="1">
        <v>141</v>
      </c>
      <c r="C624">
        <v>645.04998999999998</v>
      </c>
      <c r="D624">
        <v>609.5</v>
      </c>
      <c r="E624">
        <v>10.06254</v>
      </c>
      <c r="F624" t="s">
        <v>388</v>
      </c>
      <c r="G624" s="10" t="s">
        <v>1481</v>
      </c>
      <c r="H624">
        <v>101</v>
      </c>
      <c r="I624" t="s">
        <v>788</v>
      </c>
      <c r="J624">
        <f ca="1">VLOOKUP(G624,INDIRECT("球速変換!A$1:B$" &amp; Prams!$B$8),2,)</f>
        <v>121</v>
      </c>
      <c r="K624" t="str">
        <f ca="1">VLOOKUP(I624,INDIRECT("投手名変換!A$1:B$" &amp; Prams!$B$9),2,)</f>
        <v>DD020</v>
      </c>
      <c r="L624">
        <f t="shared" si="61"/>
        <v>40</v>
      </c>
      <c r="M624">
        <f ca="1">(B624-VLOOKUP(K624,INDIRECT("投手データ!B1:D"&amp;Prams!$B$1),3,FALSE)*2)</f>
        <v>47</v>
      </c>
      <c r="N624" t="str">
        <f ca="1">VLOOKUP(F624,INDIRECT("球種変換表!A$1:B$" &amp; Prams!$B$2),2,)</f>
        <v>パーム</v>
      </c>
      <c r="O624">
        <f ca="1">VLOOKUP(N624,球種情報!A:B,2,FALSE)</f>
        <v>17</v>
      </c>
      <c r="P624">
        <f ca="1">VLOOKUP(K624,投手データ!B:AI,output!O624+6,FALSE)</f>
        <v>6</v>
      </c>
      <c r="R624">
        <f t="shared" ca="1" si="62"/>
        <v>8.2644628099173556E-3</v>
      </c>
      <c r="S624">
        <f t="shared" si="63"/>
        <v>0.66006944444444438</v>
      </c>
      <c r="T624">
        <f>Prams!B$5/(S624-Prams!B$6)</f>
        <v>103.07794198696723</v>
      </c>
      <c r="U624">
        <f t="shared" ca="1" si="64"/>
        <v>0.77673611111111107</v>
      </c>
      <c r="V624">
        <f ca="1">Prams!C$5/(U624-Prams!C$6)</f>
        <v>97.645670362261924</v>
      </c>
      <c r="W624">
        <f t="shared" ca="1" si="65"/>
        <v>0.80698901125836298</v>
      </c>
      <c r="X624" t="str">
        <f t="shared" ca="1" si="60"/>
        <v>×</v>
      </c>
    </row>
    <row r="625" spans="1:24" x14ac:dyDescent="0.4">
      <c r="A625" s="1" t="s">
        <v>2327</v>
      </c>
      <c r="B625" s="1">
        <v>141</v>
      </c>
      <c r="C625">
        <v>645.04998999999998</v>
      </c>
      <c r="D625">
        <v>609.5</v>
      </c>
      <c r="E625">
        <v>10.06254</v>
      </c>
      <c r="F625" t="s">
        <v>42</v>
      </c>
      <c r="G625" s="10" t="s">
        <v>1481</v>
      </c>
      <c r="H625">
        <v>101</v>
      </c>
      <c r="I625" t="s">
        <v>788</v>
      </c>
      <c r="J625">
        <f ca="1">VLOOKUP(G625,INDIRECT("球速変換!A$1:B$" &amp; Prams!$B$8),2,)</f>
        <v>121</v>
      </c>
      <c r="K625" t="str">
        <f ca="1">VLOOKUP(I625,INDIRECT("投手名変換!A$1:B$" &amp; Prams!$B$9),2,)</f>
        <v>DD020</v>
      </c>
      <c r="L625">
        <f t="shared" si="61"/>
        <v>40</v>
      </c>
      <c r="M625">
        <f ca="1">(B625-VLOOKUP(K625,INDIRECT("投手データ!B1:D"&amp;Prams!$B$1),3,FALSE)*2)</f>
        <v>47</v>
      </c>
      <c r="N625" t="str">
        <f ca="1">VLOOKUP(F625,INDIRECT("球種変換表!A$1:B$" &amp; Prams!$B$2),2,)</f>
        <v>パーム</v>
      </c>
      <c r="O625">
        <f ca="1">VLOOKUP(N625,球種情報!A:B,2,FALSE)</f>
        <v>17</v>
      </c>
      <c r="P625">
        <f ca="1">VLOOKUP(K625,投手データ!B:AI,output!O625+6,FALSE)</f>
        <v>6</v>
      </c>
      <c r="R625">
        <f t="shared" ca="1" si="62"/>
        <v>8.2644628099173556E-3</v>
      </c>
      <c r="S625">
        <f t="shared" si="63"/>
        <v>0.66006944444444438</v>
      </c>
      <c r="T625">
        <f>Prams!B$5/(S625-Prams!B$6)</f>
        <v>103.07794198696723</v>
      </c>
      <c r="U625">
        <f t="shared" ca="1" si="64"/>
        <v>0.77673611111111107</v>
      </c>
      <c r="V625">
        <f ca="1">Prams!C$5/(U625-Prams!C$6)</f>
        <v>97.645670362261924</v>
      </c>
      <c r="W625">
        <f t="shared" ca="1" si="65"/>
        <v>0.80698901125836298</v>
      </c>
      <c r="X625" t="str">
        <f t="shared" ca="1" si="60"/>
        <v>×</v>
      </c>
    </row>
    <row r="626" spans="1:24" x14ac:dyDescent="0.4">
      <c r="A626" s="1" t="s">
        <v>2328</v>
      </c>
      <c r="B626" s="1">
        <v>141</v>
      </c>
      <c r="C626">
        <v>644.5</v>
      </c>
      <c r="D626">
        <v>611</v>
      </c>
      <c r="E626">
        <v>10.547610000000001</v>
      </c>
      <c r="F626" t="s">
        <v>42</v>
      </c>
      <c r="G626" s="10" t="s">
        <v>1553</v>
      </c>
      <c r="H626">
        <v>101</v>
      </c>
      <c r="I626" t="s">
        <v>788</v>
      </c>
      <c r="J626">
        <f ca="1">VLOOKUP(G626,INDIRECT("球速変換!A$1:B$" &amp; Prams!$B$8),2,)</f>
        <v>121</v>
      </c>
      <c r="K626" t="str">
        <f ca="1">VLOOKUP(I626,INDIRECT("投手名変換!A$1:B$" &amp; Prams!$B$9),2,)</f>
        <v>DD020</v>
      </c>
      <c r="L626">
        <f t="shared" si="61"/>
        <v>40</v>
      </c>
      <c r="M626">
        <f ca="1">(B626-VLOOKUP(K626,INDIRECT("投手データ!B1:D"&amp;Prams!$B$1),3,FALSE)*2)</f>
        <v>47</v>
      </c>
      <c r="N626" t="str">
        <f ca="1">VLOOKUP(F626,INDIRECT("球種変換表!A$1:B$" &amp; Prams!$B$2),2,)</f>
        <v>パーム</v>
      </c>
      <c r="O626">
        <f ca="1">VLOOKUP(N626,球種情報!A:B,2,FALSE)</f>
        <v>17</v>
      </c>
      <c r="P626">
        <f ca="1">VLOOKUP(K626,投手データ!B:AI,output!O626+6,FALSE)</f>
        <v>6</v>
      </c>
      <c r="R626">
        <f t="shared" ca="1" si="62"/>
        <v>8.2644628099173556E-3</v>
      </c>
      <c r="S626">
        <f t="shared" si="63"/>
        <v>0.65902777777777777</v>
      </c>
      <c r="T626">
        <f>Prams!B$5/(S626-Prams!B$6)</f>
        <v>103.25727700401778</v>
      </c>
      <c r="U626">
        <f t="shared" ca="1" si="64"/>
        <v>0.77569444444444435</v>
      </c>
      <c r="V626">
        <f ca="1">Prams!C$5/(U626-Prams!C$6)</f>
        <v>97.80658656846289</v>
      </c>
      <c r="W626">
        <f t="shared" ca="1" si="65"/>
        <v>0.80831889726002393</v>
      </c>
      <c r="X626" t="str">
        <f t="shared" ca="1" si="60"/>
        <v>×</v>
      </c>
    </row>
    <row r="627" spans="1:24" x14ac:dyDescent="0.4">
      <c r="A627" s="1" t="s">
        <v>2329</v>
      </c>
      <c r="B627" s="1">
        <v>141</v>
      </c>
      <c r="C627">
        <v>637.5</v>
      </c>
      <c r="D627">
        <v>614</v>
      </c>
      <c r="E627">
        <v>10.547610000000001</v>
      </c>
      <c r="F627" t="s">
        <v>386</v>
      </c>
      <c r="G627" s="10" t="s">
        <v>1673</v>
      </c>
      <c r="H627">
        <v>101</v>
      </c>
      <c r="I627" t="s">
        <v>788</v>
      </c>
      <c r="J627">
        <f ca="1">VLOOKUP(G627,INDIRECT("球速変換!A$1:B$" &amp; Prams!$B$8),2,)</f>
        <v>122</v>
      </c>
      <c r="K627" t="str">
        <f ca="1">VLOOKUP(I627,INDIRECT("投手名変換!A$1:B$" &amp; Prams!$B$9),2,)</f>
        <v>DD020</v>
      </c>
      <c r="L627">
        <f t="shared" si="61"/>
        <v>40</v>
      </c>
      <c r="M627">
        <f ca="1">(B627-VLOOKUP(K627,INDIRECT("投手データ!B1:D"&amp;Prams!$B$1),3,FALSE)*2)</f>
        <v>47</v>
      </c>
      <c r="N627" t="str">
        <f ca="1">VLOOKUP(F627,INDIRECT("球種変換表!A$1:B$" &amp; Prams!$B$2),2,)</f>
        <v>パーム</v>
      </c>
      <c r="O627">
        <f ca="1">VLOOKUP(N627,球種情報!A:B,2,FALSE)</f>
        <v>17</v>
      </c>
      <c r="P627">
        <f ca="1">VLOOKUP(K627,投手データ!B:AI,output!O627+6,FALSE)</f>
        <v>6</v>
      </c>
      <c r="R627">
        <f t="shared" ca="1" si="62"/>
        <v>8.1967213114754103E-3</v>
      </c>
      <c r="S627">
        <f t="shared" si="63"/>
        <v>0.65694444444444444</v>
      </c>
      <c r="T627">
        <f>Prams!B$5/(S627-Prams!B$6)</f>
        <v>103.61782561734144</v>
      </c>
      <c r="U627">
        <f t="shared" ca="1" si="64"/>
        <v>0.77361111111111103</v>
      </c>
      <c r="V627">
        <f ca="1">Prams!C$5/(U627-Prams!C$6)</f>
        <v>98.130015343644743</v>
      </c>
      <c r="W627">
        <f t="shared" ca="1" si="65"/>
        <v>0.80434438806266184</v>
      </c>
      <c r="X627" t="str">
        <f t="shared" ca="1" si="60"/>
        <v>×</v>
      </c>
    </row>
    <row r="628" spans="1:24" x14ac:dyDescent="0.4">
      <c r="A628" s="1" t="s">
        <v>2330</v>
      </c>
      <c r="B628" s="1">
        <v>140</v>
      </c>
      <c r="C628">
        <v>637.04998999999998</v>
      </c>
      <c r="D628">
        <v>600.5</v>
      </c>
      <c r="E628">
        <v>10.06254</v>
      </c>
      <c r="F628" t="s">
        <v>388</v>
      </c>
      <c r="G628" s="10" t="s">
        <v>2260</v>
      </c>
      <c r="H628">
        <v>101</v>
      </c>
      <c r="I628" t="s">
        <v>787</v>
      </c>
      <c r="J628">
        <f ca="1">VLOOKUP(G628,INDIRECT("球速変換!A$1:B$" &amp; Prams!$B$8),2,)</f>
        <v>123</v>
      </c>
      <c r="K628" t="str">
        <f ca="1">VLOOKUP(I628,INDIRECT("投手名変換!A$1:B$" &amp; Prams!$B$9),2,)</f>
        <v>DD020</v>
      </c>
      <c r="L628">
        <f t="shared" si="61"/>
        <v>39</v>
      </c>
      <c r="M628">
        <f ca="1">(B628-VLOOKUP(K628,INDIRECT("投手データ!B1:D"&amp;Prams!$B$1),3,FALSE)*2)</f>
        <v>46</v>
      </c>
      <c r="N628" t="str">
        <f ca="1">VLOOKUP(F628,INDIRECT("球種変換表!A$1:B$" &amp; Prams!$B$2),2,)</f>
        <v>パーム</v>
      </c>
      <c r="O628">
        <f ca="1">VLOOKUP(N628,球種情報!A:B,2,FALSE)</f>
        <v>17</v>
      </c>
      <c r="P628">
        <f ca="1">VLOOKUP(K628,投手データ!B:AI,output!O628+6,FALSE)</f>
        <v>6</v>
      </c>
      <c r="R628">
        <f t="shared" ca="1" si="62"/>
        <v>8.130081300813009E-3</v>
      </c>
      <c r="S628">
        <f t="shared" si="63"/>
        <v>0.64965277777777775</v>
      </c>
      <c r="T628">
        <f>Prams!B$5/(S628-Prams!B$6)</f>
        <v>104.89981948182329</v>
      </c>
      <c r="U628">
        <f t="shared" ca="1" si="64"/>
        <v>0.76631944444444444</v>
      </c>
      <c r="V628">
        <f ca="1">Prams!C$5/(U628-Prams!C$6)</f>
        <v>99.279058252557121</v>
      </c>
      <c r="W628">
        <f t="shared" ca="1" si="65"/>
        <v>0.80714681506144004</v>
      </c>
      <c r="X628" t="str">
        <f t="shared" ca="1" si="60"/>
        <v>×</v>
      </c>
    </row>
    <row r="629" spans="1:24" x14ac:dyDescent="0.4">
      <c r="A629" s="1" t="s">
        <v>2332</v>
      </c>
      <c r="B629" s="1">
        <v>140</v>
      </c>
      <c r="C629">
        <v>634.97729000000004</v>
      </c>
      <c r="D629">
        <v>604</v>
      </c>
      <c r="E629">
        <v>11.02281</v>
      </c>
      <c r="F629" t="s">
        <v>42</v>
      </c>
      <c r="G629" s="10" t="s">
        <v>773</v>
      </c>
      <c r="H629">
        <v>101</v>
      </c>
      <c r="I629" t="s">
        <v>2331</v>
      </c>
      <c r="J629">
        <f ca="1">VLOOKUP(G629,INDIRECT("球速変換!A$1:B$" &amp; Prams!$B$8),2,)</f>
        <v>123</v>
      </c>
      <c r="K629" t="e">
        <f ca="1">VLOOKUP(I629,INDIRECT("投手名変換!A$1:B$" &amp; Prams!$B$9),2,)</f>
        <v>#N/A</v>
      </c>
      <c r="L629">
        <f t="shared" si="61"/>
        <v>39</v>
      </c>
      <c r="M629" t="e">
        <f ca="1">(B629-VLOOKUP(K629,INDIRECT("投手データ!B1:D"&amp;Prams!$B$1),3,FALSE)*2)</f>
        <v>#N/A</v>
      </c>
      <c r="N629" t="str">
        <f ca="1">VLOOKUP(F629,INDIRECT("球種変換表!A$1:B$" &amp; Prams!$B$2),2,)</f>
        <v>パーム</v>
      </c>
      <c r="O629">
        <f ca="1">VLOOKUP(N629,球種情報!A:B,2,FALSE)</f>
        <v>17</v>
      </c>
      <c r="P629" t="e">
        <f ca="1">VLOOKUP(K629,投手データ!B:AI,output!O629+6,FALSE)</f>
        <v>#N/A</v>
      </c>
      <c r="R629">
        <f t="shared" ca="1" si="62"/>
        <v>8.130081300813009E-3</v>
      </c>
      <c r="S629">
        <f t="shared" si="63"/>
        <v>0.64722222222222225</v>
      </c>
      <c r="T629">
        <f>Prams!B$5/(S629-Prams!B$6)</f>
        <v>105.3342294076444</v>
      </c>
      <c r="U629" t="e">
        <f t="shared" ca="1" si="64"/>
        <v>#N/A</v>
      </c>
      <c r="V629" t="e">
        <f ca="1">Prams!C$5/(U629-Prams!C$6)</f>
        <v>#N/A</v>
      </c>
      <c r="W629" t="e">
        <f t="shared" ca="1" si="65"/>
        <v>#N/A</v>
      </c>
      <c r="X629" t="e">
        <f t="shared" ca="1" si="60"/>
        <v>#N/A</v>
      </c>
    </row>
    <row r="630" spans="1:24" x14ac:dyDescent="0.4">
      <c r="A630" s="1" t="s">
        <v>2333</v>
      </c>
      <c r="B630" s="1">
        <v>141</v>
      </c>
      <c r="C630">
        <v>638</v>
      </c>
      <c r="D630">
        <v>606.5</v>
      </c>
      <c r="E630">
        <v>11.01146</v>
      </c>
      <c r="F630" t="s">
        <v>388</v>
      </c>
      <c r="G630" s="10" t="s">
        <v>1481</v>
      </c>
      <c r="H630">
        <v>101</v>
      </c>
      <c r="I630" t="s">
        <v>788</v>
      </c>
      <c r="J630">
        <f ca="1">VLOOKUP(G630,INDIRECT("球速変換!A$1:B$" &amp; Prams!$B$8),2,)</f>
        <v>121</v>
      </c>
      <c r="K630" t="str">
        <f ca="1">VLOOKUP(I630,INDIRECT("投手名変換!A$1:B$" &amp; Prams!$B$9),2,)</f>
        <v>DD020</v>
      </c>
      <c r="L630">
        <f t="shared" si="61"/>
        <v>40</v>
      </c>
      <c r="M630">
        <f ca="1">(B630-VLOOKUP(K630,INDIRECT("投手データ!B1:D"&amp;Prams!$B$1),3,FALSE)*2)</f>
        <v>47</v>
      </c>
      <c r="N630" t="str">
        <f ca="1">VLOOKUP(F630,INDIRECT("球種変換表!A$1:B$" &amp; Prams!$B$2),2,)</f>
        <v>パーム</v>
      </c>
      <c r="O630">
        <f ca="1">VLOOKUP(N630,球種情報!A:B,2,FALSE)</f>
        <v>17</v>
      </c>
      <c r="P630">
        <f ca="1">VLOOKUP(K630,投手データ!B:AI,output!O630+6,FALSE)</f>
        <v>6</v>
      </c>
      <c r="R630">
        <f t="shared" ca="1" si="62"/>
        <v>8.2644628099173556E-3</v>
      </c>
      <c r="S630">
        <f t="shared" si="63"/>
        <v>0.6621527777777777</v>
      </c>
      <c r="T630">
        <f>Prams!B$5/(S630-Prams!B$6)</f>
        <v>102.72113427517806</v>
      </c>
      <c r="U630">
        <f t="shared" ca="1" si="64"/>
        <v>0.7788194444444444</v>
      </c>
      <c r="V630">
        <f ca="1">Prams!C$5/(U630-Prams!C$6)</f>
        <v>97.325421223636639</v>
      </c>
      <c r="W630">
        <f t="shared" ca="1" si="65"/>
        <v>0.80434232416228624</v>
      </c>
      <c r="X630" t="str">
        <f t="shared" ca="1" si="60"/>
        <v>×</v>
      </c>
    </row>
    <row r="631" spans="1:24" x14ac:dyDescent="0.4">
      <c r="A631" s="1" t="s">
        <v>2334</v>
      </c>
      <c r="B631" s="1">
        <v>133</v>
      </c>
      <c r="C631">
        <v>620.5</v>
      </c>
      <c r="D631">
        <v>606</v>
      </c>
      <c r="E631">
        <v>10.547610000000001</v>
      </c>
      <c r="F631" t="s">
        <v>348</v>
      </c>
      <c r="G631" s="10" t="s">
        <v>2003</v>
      </c>
      <c r="H631">
        <v>101</v>
      </c>
      <c r="I631">
        <v>0</v>
      </c>
      <c r="J631">
        <f ca="1">VLOOKUP(G631,INDIRECT("球速変換!A$1:B$" &amp; Prams!$B$8),2,)</f>
        <v>136</v>
      </c>
      <c r="K631" t="str">
        <f ca="1">VLOOKUP(I631,INDIRECT("投手名変換!A$1:B$" &amp; Prams!$B$9),2,)</f>
        <v>DD022</v>
      </c>
      <c r="L631">
        <f t="shared" si="61"/>
        <v>32</v>
      </c>
      <c r="M631">
        <f ca="1">(B631-VLOOKUP(K631,INDIRECT("投手データ!B1:D"&amp;Prams!$B$1),3,FALSE)*2)</f>
        <v>39</v>
      </c>
      <c r="N631" t="str">
        <f ca="1">VLOOKUP(F631,INDIRECT("球種変換表!A$1:B$" &amp; Prams!$B$2),2,)</f>
        <v>シュート</v>
      </c>
      <c r="O631">
        <f ca="1">VLOOKUP(N631,球種情報!A:B,2,FALSE)</f>
        <v>26</v>
      </c>
      <c r="P631">
        <f ca="1">VLOOKUP(K631,投手データ!B:AI,output!O631+6,FALSE)</f>
        <v>0</v>
      </c>
      <c r="R631">
        <f t="shared" ca="1" si="62"/>
        <v>7.3529411764705881E-3</v>
      </c>
      <c r="S631">
        <f t="shared" si="63"/>
        <v>0.52916666666666667</v>
      </c>
      <c r="T631">
        <f>Prams!B$5/(S631-Prams!B$6)</f>
        <v>131.85624911133229</v>
      </c>
      <c r="U631">
        <f t="shared" ca="1" si="64"/>
        <v>0.64583333333333337</v>
      </c>
      <c r="V631">
        <f ca="1">Prams!C$5/(U631-Prams!C$6)</f>
        <v>123.09617043870712</v>
      </c>
      <c r="W631">
        <f t="shared" ca="1" si="65"/>
        <v>0.90511890028461117</v>
      </c>
      <c r="X631" t="str">
        <f t="shared" ca="1" si="60"/>
        <v>×</v>
      </c>
    </row>
    <row r="632" spans="1:24" x14ac:dyDescent="0.4">
      <c r="A632" s="1" t="s">
        <v>2335</v>
      </c>
      <c r="B632" s="1">
        <v>134</v>
      </c>
      <c r="C632">
        <v>617</v>
      </c>
      <c r="D632">
        <v>617</v>
      </c>
      <c r="E632">
        <v>11.04546</v>
      </c>
      <c r="F632" t="s">
        <v>348</v>
      </c>
      <c r="G632" s="10" t="s">
        <v>2012</v>
      </c>
      <c r="H632">
        <v>101</v>
      </c>
      <c r="I632" t="s">
        <v>788</v>
      </c>
      <c r="J632">
        <f ca="1">VLOOKUP(G632,INDIRECT("球速変換!A$1:B$" &amp; Prams!$B$8),2,)</f>
        <v>114</v>
      </c>
      <c r="K632" t="str">
        <f ca="1">VLOOKUP(I632,INDIRECT("投手名変換!A$1:B$" &amp; Prams!$B$9),2,)</f>
        <v>DD020</v>
      </c>
      <c r="L632">
        <f t="shared" si="61"/>
        <v>33</v>
      </c>
      <c r="M632">
        <f ca="1">(B632-VLOOKUP(K632,INDIRECT("投手データ!B1:D"&amp;Prams!$B$1),3,FALSE)*2)</f>
        <v>40</v>
      </c>
      <c r="N632" t="str">
        <f ca="1">VLOOKUP(F632,INDIRECT("球種変換表!A$1:B$" &amp; Prams!$B$2),2,)</f>
        <v>シュート</v>
      </c>
      <c r="O632">
        <f ca="1">VLOOKUP(N632,球種情報!A:B,2,FALSE)</f>
        <v>26</v>
      </c>
      <c r="P632">
        <f ca="1">VLOOKUP(K632,投手データ!B:AI,output!O632+6,FALSE)</f>
        <v>3</v>
      </c>
      <c r="R632">
        <f t="shared" ca="1" si="62"/>
        <v>8.771929824561403E-3</v>
      </c>
      <c r="S632">
        <f t="shared" si="63"/>
        <v>0.53819444444444442</v>
      </c>
      <c r="T632">
        <f>Prams!B$5/(S632-Prams!B$6)</f>
        <v>129.36538752165171</v>
      </c>
      <c r="U632">
        <f t="shared" ca="1" si="64"/>
        <v>0.65486111111111112</v>
      </c>
      <c r="V632">
        <f ca="1">Prams!C$5/(U632-Prams!C$6)</f>
        <v>120.92255533702064</v>
      </c>
      <c r="W632">
        <f t="shared" ca="1" si="65"/>
        <v>1.0607241696229881</v>
      </c>
      <c r="X632" t="str">
        <f t="shared" ca="1" si="60"/>
        <v>×</v>
      </c>
    </row>
    <row r="633" spans="1:24" x14ac:dyDescent="0.4">
      <c r="A633" s="1" t="s">
        <v>2336</v>
      </c>
      <c r="B633" s="1">
        <v>133</v>
      </c>
      <c r="C633">
        <v>617.92498999999998</v>
      </c>
      <c r="D633">
        <v>608</v>
      </c>
      <c r="E633">
        <v>10.12462</v>
      </c>
      <c r="F633" t="s">
        <v>349</v>
      </c>
      <c r="G633" s="10" t="s">
        <v>549</v>
      </c>
      <c r="H633">
        <v>101</v>
      </c>
      <c r="I633" t="s">
        <v>788</v>
      </c>
      <c r="J633">
        <f ca="1">VLOOKUP(G633,INDIRECT("球速変換!A$1:B$" &amp; Prams!$B$8),2,)</f>
        <v>97</v>
      </c>
      <c r="K633" t="str">
        <f ca="1">VLOOKUP(I633,INDIRECT("投手名変換!A$1:B$" &amp; Prams!$B$9),2,)</f>
        <v>DD020</v>
      </c>
      <c r="L633">
        <f t="shared" si="61"/>
        <v>32</v>
      </c>
      <c r="M633">
        <f ca="1">(B633-VLOOKUP(K633,INDIRECT("投手データ!B1:D"&amp;Prams!$B$1),3,FALSE)*2)</f>
        <v>39</v>
      </c>
      <c r="N633" t="str">
        <f ca="1">VLOOKUP(F633,INDIRECT("球種変換表!A$1:B$" &amp; Prams!$B$2),2,)</f>
        <v>シュート</v>
      </c>
      <c r="O633">
        <f ca="1">VLOOKUP(N633,球種情報!A:B,2,FALSE)</f>
        <v>26</v>
      </c>
      <c r="P633">
        <f ca="1">VLOOKUP(K633,投手データ!B:AI,output!O633+6,FALSE)</f>
        <v>3</v>
      </c>
      <c r="R633">
        <f t="shared" ca="1" si="62"/>
        <v>1.0309278350515464E-2</v>
      </c>
      <c r="S633">
        <f t="shared" si="63"/>
        <v>0.52777777777777779</v>
      </c>
      <c r="T633">
        <f>Prams!B$5/(S633-Prams!B$6)</f>
        <v>132.24799752810591</v>
      </c>
      <c r="U633">
        <f t="shared" ca="1" si="64"/>
        <v>0.64444444444444438</v>
      </c>
      <c r="V633">
        <f ca="1">Prams!C$5/(U633-Prams!C$6)</f>
        <v>123.4375277309433</v>
      </c>
      <c r="W633">
        <f t="shared" ca="1" si="65"/>
        <v>1.272551832277766</v>
      </c>
      <c r="X633" t="str">
        <f t="shared" ca="1" si="60"/>
        <v>×</v>
      </c>
    </row>
    <row r="634" spans="1:24" x14ac:dyDescent="0.4">
      <c r="A634" s="1" t="s">
        <v>2337</v>
      </c>
      <c r="B634" s="1">
        <v>133</v>
      </c>
      <c r="C634">
        <v>617.97497999999996</v>
      </c>
      <c r="D634">
        <v>603</v>
      </c>
      <c r="E634">
        <v>10.025119999999999</v>
      </c>
      <c r="F634" t="s">
        <v>349</v>
      </c>
      <c r="G634" s="10" t="s">
        <v>745</v>
      </c>
      <c r="H634">
        <v>101</v>
      </c>
      <c r="I634" t="s">
        <v>788</v>
      </c>
      <c r="J634">
        <f ca="1">VLOOKUP(G634,INDIRECT("球速変換!A$1:B$" &amp; Prams!$B$8),2,)</f>
        <v>135</v>
      </c>
      <c r="K634" t="str">
        <f ca="1">VLOOKUP(I634,INDIRECT("投手名変換!A$1:B$" &amp; Prams!$B$9),2,)</f>
        <v>DD020</v>
      </c>
      <c r="L634">
        <f t="shared" si="61"/>
        <v>32</v>
      </c>
      <c r="M634">
        <f ca="1">(B634-VLOOKUP(K634,INDIRECT("投手データ!B1:D"&amp;Prams!$B$1),3,FALSE)*2)</f>
        <v>39</v>
      </c>
      <c r="N634" t="str">
        <f ca="1">VLOOKUP(F634,INDIRECT("球種変換表!A$1:B$" &amp; Prams!$B$2),2,)</f>
        <v>シュート</v>
      </c>
      <c r="O634">
        <f ca="1">VLOOKUP(N634,球種情報!A:B,2,FALSE)</f>
        <v>26</v>
      </c>
      <c r="P634">
        <f ca="1">VLOOKUP(K634,投手データ!B:AI,output!O634+6,FALSE)</f>
        <v>3</v>
      </c>
      <c r="R634">
        <f t="shared" ca="1" si="62"/>
        <v>7.4074074074074077E-3</v>
      </c>
      <c r="S634">
        <f t="shared" si="63"/>
        <v>0.53125</v>
      </c>
      <c r="T634">
        <f>Prams!B$5/(S634-Prams!B$6)</f>
        <v>131.27295891283578</v>
      </c>
      <c r="U634">
        <f t="shared" ca="1" si="64"/>
        <v>0.6479166666666667</v>
      </c>
      <c r="V634">
        <f ca="1">Prams!C$5/(U634-Prams!C$6)</f>
        <v>122.58765986979078</v>
      </c>
      <c r="W634">
        <f t="shared" ca="1" si="65"/>
        <v>0.90805673977622803</v>
      </c>
      <c r="X634" t="str">
        <f t="shared" ca="1" si="60"/>
        <v>×</v>
      </c>
    </row>
    <row r="635" spans="1:24" x14ac:dyDescent="0.4">
      <c r="A635" s="1" t="s">
        <v>2338</v>
      </c>
      <c r="B635" s="1">
        <v>133</v>
      </c>
      <c r="C635">
        <v>623.45239000000004</v>
      </c>
      <c r="D635">
        <v>609.5</v>
      </c>
      <c r="E635">
        <v>10.55955</v>
      </c>
      <c r="F635" t="s">
        <v>349</v>
      </c>
      <c r="G635" s="10" t="s">
        <v>2007</v>
      </c>
      <c r="H635">
        <v>101</v>
      </c>
      <c r="I635" t="s">
        <v>787</v>
      </c>
      <c r="J635">
        <f ca="1">VLOOKUP(G635,INDIRECT("球速変換!A$1:B$" &amp; Prams!$B$8),2,)</f>
        <v>97</v>
      </c>
      <c r="K635" t="str">
        <f ca="1">VLOOKUP(I635,INDIRECT("投手名変換!A$1:B$" &amp; Prams!$B$9),2,)</f>
        <v>DD020</v>
      </c>
      <c r="L635">
        <f t="shared" si="61"/>
        <v>32</v>
      </c>
      <c r="M635">
        <f ca="1">(B635-VLOOKUP(K635,INDIRECT("投手データ!B1:D"&amp;Prams!$B$1),3,FALSE)*2)</f>
        <v>39</v>
      </c>
      <c r="N635" t="str">
        <f ca="1">VLOOKUP(F635,INDIRECT("球種変換表!A$1:B$" &amp; Prams!$B$2),2,)</f>
        <v>シュート</v>
      </c>
      <c r="O635">
        <f ca="1">VLOOKUP(N635,球種情報!A:B,2,FALSE)</f>
        <v>26</v>
      </c>
      <c r="P635">
        <f ca="1">VLOOKUP(K635,投手データ!B:AI,output!O635+6,FALSE)</f>
        <v>3</v>
      </c>
      <c r="R635">
        <f t="shared" ca="1" si="62"/>
        <v>1.0309278350515464E-2</v>
      </c>
      <c r="S635">
        <f t="shared" si="63"/>
        <v>0.52673611111111118</v>
      </c>
      <c r="T635">
        <f>Prams!B$5/(S635-Prams!B$6)</f>
        <v>132.54333986433772</v>
      </c>
      <c r="U635">
        <f t="shared" ca="1" si="64"/>
        <v>0.64340277777777777</v>
      </c>
      <c r="V635">
        <f ca="1">Prams!C$5/(U635-Prams!C$6)</f>
        <v>123.69479072300742</v>
      </c>
      <c r="W635">
        <f t="shared" ca="1" si="65"/>
        <v>1.2752040280722414</v>
      </c>
      <c r="X635" t="str">
        <f t="shared" ca="1" si="60"/>
        <v>×</v>
      </c>
    </row>
    <row r="636" spans="1:24" x14ac:dyDescent="0.4">
      <c r="A636" s="1" t="s">
        <v>2339</v>
      </c>
      <c r="B636" s="1">
        <v>133</v>
      </c>
      <c r="C636">
        <v>614</v>
      </c>
      <c r="D636">
        <v>607</v>
      </c>
      <c r="E636">
        <v>11.04546</v>
      </c>
      <c r="F636" t="s">
        <v>348</v>
      </c>
      <c r="G636" s="10" t="s">
        <v>2007</v>
      </c>
      <c r="H636">
        <v>101</v>
      </c>
      <c r="I636" t="s">
        <v>788</v>
      </c>
      <c r="J636">
        <f ca="1">VLOOKUP(G636,INDIRECT("球速変換!A$1:B$" &amp; Prams!$B$8),2,)</f>
        <v>97</v>
      </c>
      <c r="K636" t="str">
        <f ca="1">VLOOKUP(I636,INDIRECT("投手名変換!A$1:B$" &amp; Prams!$B$9),2,)</f>
        <v>DD020</v>
      </c>
      <c r="L636">
        <f t="shared" si="61"/>
        <v>32</v>
      </c>
      <c r="M636">
        <f ca="1">(B636-VLOOKUP(K636,INDIRECT("投手データ!B1:D"&amp;Prams!$B$1),3,FALSE)*2)</f>
        <v>39</v>
      </c>
      <c r="N636" t="str">
        <f ca="1">VLOOKUP(F636,INDIRECT("球種変換表!A$1:B$" &amp; Prams!$B$2),2,)</f>
        <v>シュート</v>
      </c>
      <c r="O636">
        <f ca="1">VLOOKUP(N636,球種情報!A:B,2,FALSE)</f>
        <v>26</v>
      </c>
      <c r="P636">
        <f ca="1">VLOOKUP(K636,投手データ!B:AI,output!O636+6,FALSE)</f>
        <v>3</v>
      </c>
      <c r="R636">
        <f t="shared" ca="1" si="62"/>
        <v>1.0309278350515464E-2</v>
      </c>
      <c r="S636">
        <f t="shared" si="63"/>
        <v>0.52847222222222223</v>
      </c>
      <c r="T636">
        <f>Prams!B$5/(S636-Prams!B$6)</f>
        <v>132.05183277758661</v>
      </c>
      <c r="U636">
        <f t="shared" ca="1" si="64"/>
        <v>0.64513888888888893</v>
      </c>
      <c r="V636">
        <f ca="1">Prams!C$5/(U636-Prams!C$6)</f>
        <v>123.26661275850989</v>
      </c>
      <c r="W636">
        <f t="shared" ca="1" si="65"/>
        <v>1.2707898222526792</v>
      </c>
      <c r="X636" t="str">
        <f t="shared" ca="1" si="60"/>
        <v>×</v>
      </c>
    </row>
    <row r="637" spans="1:24" x14ac:dyDescent="0.4">
      <c r="A637" s="1" t="s">
        <v>2341</v>
      </c>
      <c r="B637" s="1">
        <v>134</v>
      </c>
      <c r="C637">
        <v>617</v>
      </c>
      <c r="D637">
        <v>617</v>
      </c>
      <c r="E637">
        <v>11.04546</v>
      </c>
      <c r="F637" t="s">
        <v>348</v>
      </c>
      <c r="G637" s="10" t="s">
        <v>2340</v>
      </c>
      <c r="H637">
        <v>101</v>
      </c>
      <c r="I637" t="s">
        <v>788</v>
      </c>
      <c r="J637">
        <f ca="1">VLOOKUP(G637,INDIRECT("球速変換!A$1:B$" &amp; Prams!$B$8),2,)</f>
        <v>134</v>
      </c>
      <c r="K637" t="str">
        <f ca="1">VLOOKUP(I637,INDIRECT("投手名変換!A$1:B$" &amp; Prams!$B$9),2,)</f>
        <v>DD020</v>
      </c>
      <c r="L637">
        <f t="shared" si="61"/>
        <v>33</v>
      </c>
      <c r="M637">
        <f ca="1">(B637-VLOOKUP(K637,INDIRECT("投手データ!B1:D"&amp;Prams!$B$1),3,FALSE)*2)</f>
        <v>40</v>
      </c>
      <c r="N637" t="str">
        <f ca="1">VLOOKUP(F637,INDIRECT("球種変換表!A$1:B$" &amp; Prams!$B$2),2,)</f>
        <v>シュート</v>
      </c>
      <c r="O637">
        <f ca="1">VLOOKUP(N637,球種情報!A:B,2,FALSE)</f>
        <v>26</v>
      </c>
      <c r="P637">
        <f ca="1">VLOOKUP(K637,投手データ!B:AI,output!O637+6,FALSE)</f>
        <v>3</v>
      </c>
      <c r="R637">
        <f t="shared" ca="1" si="62"/>
        <v>7.462686567164179E-3</v>
      </c>
      <c r="S637">
        <f t="shared" si="63"/>
        <v>0.53819444444444442</v>
      </c>
      <c r="T637">
        <f>Prams!B$5/(S637-Prams!B$6)</f>
        <v>129.36538752165171</v>
      </c>
      <c r="U637">
        <f t="shared" ca="1" si="64"/>
        <v>0.65486111111111112</v>
      </c>
      <c r="V637">
        <f ca="1">Prams!C$5/(U637-Prams!C$6)</f>
        <v>120.92255533702064</v>
      </c>
      <c r="W637">
        <f t="shared" ca="1" si="65"/>
        <v>0.90240712938075107</v>
      </c>
      <c r="X637" t="str">
        <f t="shared" ca="1" si="60"/>
        <v>×</v>
      </c>
    </row>
    <row r="638" spans="1:24" x14ac:dyDescent="0.4">
      <c r="A638" s="1" t="s">
        <v>2343</v>
      </c>
      <c r="B638" s="1">
        <v>133</v>
      </c>
      <c r="C638">
        <v>617.95001000000002</v>
      </c>
      <c r="D638">
        <v>600.5</v>
      </c>
      <c r="E638">
        <v>10.062519999999999</v>
      </c>
      <c r="F638">
        <v>2</v>
      </c>
      <c r="G638" s="10" t="s">
        <v>2342</v>
      </c>
      <c r="H638">
        <v>101</v>
      </c>
      <c r="I638" t="s">
        <v>787</v>
      </c>
      <c r="J638">
        <f ca="1">VLOOKUP(G638,INDIRECT("球速変換!A$1:B$" &amp; Prams!$B$8),2,)</f>
        <v>139</v>
      </c>
      <c r="K638" t="str">
        <f ca="1">VLOOKUP(I638,INDIRECT("投手名変換!A$1:B$" &amp; Prams!$B$9),2,)</f>
        <v>DD020</v>
      </c>
      <c r="L638">
        <f t="shared" si="61"/>
        <v>32</v>
      </c>
      <c r="M638">
        <f ca="1">(B638-VLOOKUP(K638,INDIRECT("投手データ!B1:D"&amp;Prams!$B$1),3,FALSE)*2)</f>
        <v>39</v>
      </c>
      <c r="N638" t="str">
        <f ca="1">VLOOKUP(F638,INDIRECT("球種変換表!A$1:B$" &amp; Prams!$B$2),2,)</f>
        <v>シュート</v>
      </c>
      <c r="O638">
        <f ca="1">VLOOKUP(N638,球種情報!A:B,2,FALSE)</f>
        <v>26</v>
      </c>
      <c r="P638">
        <f ca="1">VLOOKUP(K638,投手データ!B:AI,output!O638+6,FALSE)</f>
        <v>3</v>
      </c>
      <c r="R638">
        <f t="shared" ca="1" si="62"/>
        <v>7.1942446043165471E-3</v>
      </c>
      <c r="S638">
        <f t="shared" si="63"/>
        <v>0.53298611111111116</v>
      </c>
      <c r="T638">
        <f>Prams!B$5/(S638-Prams!B$6)</f>
        <v>130.79081137940963</v>
      </c>
      <c r="U638">
        <f t="shared" ca="1" si="64"/>
        <v>0.64965277777777775</v>
      </c>
      <c r="V638">
        <f ca="1">Prams!C$5/(U638-Prams!C$6)</f>
        <v>122.16709939125808</v>
      </c>
      <c r="W638">
        <f t="shared" ca="1" si="65"/>
        <v>0.87889999562056176</v>
      </c>
      <c r="X638" t="str">
        <f t="shared" ca="1" si="60"/>
        <v>×</v>
      </c>
    </row>
    <row r="639" spans="1:24" x14ac:dyDescent="0.4">
      <c r="A639" s="1" t="s">
        <v>2344</v>
      </c>
      <c r="B639" s="1">
        <v>134</v>
      </c>
      <c r="C639">
        <v>615</v>
      </c>
      <c r="D639">
        <v>614.5</v>
      </c>
      <c r="E639">
        <v>11.01146</v>
      </c>
      <c r="F639" t="s">
        <v>349</v>
      </c>
      <c r="G639" s="10" t="s">
        <v>2081</v>
      </c>
      <c r="H639">
        <v>101</v>
      </c>
      <c r="I639" t="s">
        <v>2319</v>
      </c>
      <c r="J639">
        <f ca="1">VLOOKUP(G639,INDIRECT("球速変換!A$1:B$" &amp; Prams!$B$8),2,)</f>
        <v>133</v>
      </c>
      <c r="K639" t="e">
        <f ca="1">VLOOKUP(I639,INDIRECT("投手名変換!A$1:B$" &amp; Prams!$B$9),2,)</f>
        <v>#N/A</v>
      </c>
      <c r="L639">
        <f t="shared" si="61"/>
        <v>33</v>
      </c>
      <c r="M639" t="e">
        <f ca="1">(B639-VLOOKUP(K639,INDIRECT("投手データ!B1:D"&amp;Prams!$B$1),3,FALSE)*2)</f>
        <v>#N/A</v>
      </c>
      <c r="N639" t="str">
        <f ca="1">VLOOKUP(F639,INDIRECT("球種変換表!A$1:B$" &amp; Prams!$B$2),2,)</f>
        <v>シュート</v>
      </c>
      <c r="O639">
        <f ca="1">VLOOKUP(N639,球種情報!A:B,2,FALSE)</f>
        <v>26</v>
      </c>
      <c r="P639" t="e">
        <f ca="1">VLOOKUP(K639,投手データ!B:AI,output!O639+6,FALSE)</f>
        <v>#N/A</v>
      </c>
      <c r="R639">
        <f t="shared" ca="1" si="62"/>
        <v>7.5187969924812026E-3</v>
      </c>
      <c r="S639">
        <f t="shared" si="63"/>
        <v>0.53993055555555558</v>
      </c>
      <c r="T639">
        <f>Prams!B$5/(S639-Prams!B$6)</f>
        <v>128.89712568122457</v>
      </c>
      <c r="U639" t="e">
        <f t="shared" ca="1" si="64"/>
        <v>#N/A</v>
      </c>
      <c r="V639" t="e">
        <f ca="1">Prams!C$5/(U639-Prams!C$6)</f>
        <v>#N/A</v>
      </c>
      <c r="W639" t="e">
        <f t="shared" ca="1" si="65"/>
        <v>#N/A</v>
      </c>
      <c r="X639" t="e">
        <f t="shared" ca="1" si="60"/>
        <v>#N/A</v>
      </c>
    </row>
    <row r="640" spans="1:24" x14ac:dyDescent="0.4">
      <c r="A640" s="1" t="s">
        <v>2346</v>
      </c>
      <c r="B640" s="1">
        <v>133</v>
      </c>
      <c r="C640">
        <v>619.5</v>
      </c>
      <c r="D640">
        <v>601</v>
      </c>
      <c r="E640">
        <v>11.5001</v>
      </c>
      <c r="F640" t="s">
        <v>349</v>
      </c>
      <c r="G640" s="10" t="s">
        <v>2345</v>
      </c>
      <c r="H640">
        <v>101</v>
      </c>
      <c r="I640" t="s">
        <v>788</v>
      </c>
      <c r="J640">
        <f ca="1">VLOOKUP(G640,INDIRECT("球速変換!A$1:B$" &amp; Prams!$B$8),2,)</f>
        <v>139</v>
      </c>
      <c r="K640" t="str">
        <f ca="1">VLOOKUP(I640,INDIRECT("投手名変換!A$1:B$" &amp; Prams!$B$9),2,)</f>
        <v>DD020</v>
      </c>
      <c r="L640">
        <f t="shared" si="61"/>
        <v>32</v>
      </c>
      <c r="M640">
        <f ca="1">(B640-VLOOKUP(K640,INDIRECT("投手データ!B1:D"&amp;Prams!$B$1),3,FALSE)*2)</f>
        <v>39</v>
      </c>
      <c r="N640" t="str">
        <f ca="1">VLOOKUP(F640,INDIRECT("球種変換表!A$1:B$" &amp; Prams!$B$2),2,)</f>
        <v>シュート</v>
      </c>
      <c r="O640">
        <f ca="1">VLOOKUP(N640,球種情報!A:B,2,FALSE)</f>
        <v>26</v>
      </c>
      <c r="P640">
        <f ca="1">VLOOKUP(K640,投手データ!B:AI,output!O640+6,FALSE)</f>
        <v>3</v>
      </c>
      <c r="R640">
        <f t="shared" ca="1" si="62"/>
        <v>7.1942446043165471E-3</v>
      </c>
      <c r="S640">
        <f t="shared" si="63"/>
        <v>0.53263888888888888</v>
      </c>
      <c r="T640">
        <f>Prams!B$5/(S640-Prams!B$6)</f>
        <v>130.88695733995132</v>
      </c>
      <c r="U640">
        <f t="shared" ca="1" si="64"/>
        <v>0.64930555555555558</v>
      </c>
      <c r="V640">
        <f ca="1">Prams!C$5/(U640-Prams!C$6)</f>
        <v>122.2509804783196</v>
      </c>
      <c r="W640">
        <f t="shared" ca="1" si="65"/>
        <v>0.87950345667855834</v>
      </c>
      <c r="X640" t="str">
        <f t="shared" ca="1" si="60"/>
        <v>×</v>
      </c>
    </row>
    <row r="641" spans="1:25" x14ac:dyDescent="0.4">
      <c r="A641" s="1" t="s">
        <v>2347</v>
      </c>
      <c r="B641" s="1">
        <v>128</v>
      </c>
      <c r="C641">
        <v>636.5</v>
      </c>
      <c r="D641">
        <v>610</v>
      </c>
      <c r="E641">
        <v>10.547610000000001</v>
      </c>
      <c r="F641" t="s">
        <v>0</v>
      </c>
      <c r="G641" s="10" t="s">
        <v>1680</v>
      </c>
      <c r="H641">
        <v>99</v>
      </c>
      <c r="I641" t="s">
        <v>804</v>
      </c>
      <c r="J641">
        <f ca="1">VLOOKUP(G641,INDIRECT("球速変換!A$1:B$" &amp; Prams!$B$8),2,)</f>
        <v>149</v>
      </c>
      <c r="K641" t="str">
        <f ca="1">VLOOKUP(I641,INDIRECT("投手名変換!A$1:B$" &amp; Prams!$B$9),2,)</f>
        <v>DD005</v>
      </c>
      <c r="L641">
        <f t="shared" si="61"/>
        <v>29</v>
      </c>
      <c r="M641">
        <f ca="1">(B641-VLOOKUP(K641,INDIRECT("投手データ!B1:D"&amp;Prams!$B$1),3,FALSE)*2)</f>
        <v>34</v>
      </c>
      <c r="N641" t="str">
        <f ca="1">VLOOKUP(F641,INDIRECT("球種変換表!A$1:B$" &amp; Prams!$B$2),2,)</f>
        <v>ストレート</v>
      </c>
      <c r="O641">
        <f ca="1">VLOOKUP(N641,球種情報!A:B,2,FALSE)</f>
        <v>1</v>
      </c>
      <c r="P641">
        <f ca="1">VLOOKUP(K641,投手データ!B:AI,output!O641+6,FALSE)</f>
        <v>1</v>
      </c>
      <c r="R641">
        <f t="shared" ca="1" si="62"/>
        <v>6.7114093959731542E-3</v>
      </c>
      <c r="S641">
        <f t="shared" si="63"/>
        <v>0.47638888888888886</v>
      </c>
      <c r="T641">
        <f>Prams!B$5/(S641-Prams!B$6)</f>
        <v>148.58123264259774</v>
      </c>
      <c r="U641">
        <f t="shared" ca="1" si="64"/>
        <v>0.55972222222222223</v>
      </c>
      <c r="V641">
        <f ca="1">Prams!C$5/(U641-Prams!C$6)</f>
        <v>148.56933059197351</v>
      </c>
      <c r="W641">
        <f t="shared" ca="1" si="65"/>
        <v>0.99710960128841286</v>
      </c>
      <c r="X641" t="str">
        <f t="shared" ca="1" si="60"/>
        <v>〇</v>
      </c>
    </row>
    <row r="642" spans="1:25" x14ac:dyDescent="0.4">
      <c r="A642" s="1" t="s">
        <v>2348</v>
      </c>
      <c r="B642" s="1">
        <v>128</v>
      </c>
      <c r="C642">
        <v>636.54760999999996</v>
      </c>
      <c r="D642">
        <v>621.5</v>
      </c>
      <c r="E642">
        <v>10.55958</v>
      </c>
      <c r="F642" t="s">
        <v>0</v>
      </c>
      <c r="G642" s="10" t="s">
        <v>1966</v>
      </c>
      <c r="H642">
        <v>99</v>
      </c>
      <c r="I642" t="s">
        <v>801</v>
      </c>
      <c r="J642">
        <f ca="1">VLOOKUP(G642,INDIRECT("球速変換!A$1:B$" &amp; Prams!$B$8),2,)</f>
        <v>152</v>
      </c>
      <c r="K642" t="str">
        <f ca="1">VLOOKUP(I642,INDIRECT("投手名変換!A$1:B$" &amp; Prams!$B$9),2,)</f>
        <v>DD005</v>
      </c>
      <c r="L642">
        <f t="shared" si="61"/>
        <v>29</v>
      </c>
      <c r="M642">
        <f ca="1">(B642-VLOOKUP(K642,INDIRECT("投手データ!B1:D"&amp;Prams!$B$1),3,FALSE)*2)</f>
        <v>34</v>
      </c>
      <c r="N642" t="str">
        <f ca="1">VLOOKUP(F642,INDIRECT("球種変換表!A$1:B$" &amp; Prams!$B$2),2,)</f>
        <v>ストレート</v>
      </c>
      <c r="O642">
        <f ca="1">VLOOKUP(N642,球種情報!A:B,2,FALSE)</f>
        <v>1</v>
      </c>
      <c r="P642">
        <f ca="1">VLOOKUP(K642,投手データ!B:AI,output!O642+6,FALSE)</f>
        <v>1</v>
      </c>
      <c r="R642">
        <f t="shared" ca="1" si="62"/>
        <v>6.5789473684210523E-3</v>
      </c>
      <c r="S642">
        <f t="shared" si="63"/>
        <v>0.46840277777777778</v>
      </c>
      <c r="T642">
        <f>Prams!B$5/(S642-Prams!B$6)</f>
        <v>151.48879979852572</v>
      </c>
      <c r="U642">
        <f t="shared" ca="1" si="64"/>
        <v>0.55173611111111109</v>
      </c>
      <c r="V642">
        <f ca="1">Prams!C$5/(U642-Prams!C$6)</f>
        <v>151.47642739009999</v>
      </c>
      <c r="W642">
        <f t="shared" ca="1" si="65"/>
        <v>0.99655544335592094</v>
      </c>
      <c r="X642" t="str">
        <f t="shared" ca="1" si="60"/>
        <v>〇</v>
      </c>
    </row>
    <row r="643" spans="1:25" x14ac:dyDescent="0.4">
      <c r="A643" s="1" t="s">
        <v>2349</v>
      </c>
      <c r="B643" s="1">
        <v>128</v>
      </c>
      <c r="C643">
        <v>636</v>
      </c>
      <c r="D643">
        <v>611</v>
      </c>
      <c r="E643">
        <v>11.0001</v>
      </c>
      <c r="F643" t="s">
        <v>0</v>
      </c>
      <c r="G643" s="10" t="s">
        <v>1680</v>
      </c>
      <c r="H643">
        <v>99</v>
      </c>
      <c r="I643" t="s">
        <v>802</v>
      </c>
      <c r="J643">
        <f ca="1">VLOOKUP(G643,INDIRECT("球速変換!A$1:B$" &amp; Prams!$B$8),2,)</f>
        <v>149</v>
      </c>
      <c r="K643" t="str">
        <f ca="1">VLOOKUP(I643,INDIRECT("投手名変換!A$1:B$" &amp; Prams!$B$9),2,)</f>
        <v>DD005</v>
      </c>
      <c r="L643">
        <f t="shared" si="61"/>
        <v>29</v>
      </c>
      <c r="M643">
        <f ca="1">(B643-VLOOKUP(K643,INDIRECT("投手データ!B1:D"&amp;Prams!$B$1),3,FALSE)*2)</f>
        <v>34</v>
      </c>
      <c r="N643" t="str">
        <f ca="1">VLOOKUP(F643,INDIRECT("球種変換表!A$1:B$" &amp; Prams!$B$2),2,)</f>
        <v>ストレート</v>
      </c>
      <c r="O643">
        <f ca="1">VLOOKUP(N643,球種情報!A:B,2,FALSE)</f>
        <v>1</v>
      </c>
      <c r="P643">
        <f ca="1">VLOOKUP(K643,投手データ!B:AI,output!O643+6,FALSE)</f>
        <v>1</v>
      </c>
      <c r="R643">
        <f t="shared" ca="1" si="62"/>
        <v>6.7114093959731542E-3</v>
      </c>
      <c r="S643">
        <f t="shared" si="63"/>
        <v>0.47569444444444448</v>
      </c>
      <c r="T643">
        <f>Prams!B$5/(S643-Prams!B$6)</f>
        <v>148.82962645945619</v>
      </c>
      <c r="U643">
        <f t="shared" ca="1" si="64"/>
        <v>0.55902777777777779</v>
      </c>
      <c r="V643">
        <f ca="1">Prams!C$5/(U643-Prams!C$6)</f>
        <v>148.81768458215763</v>
      </c>
      <c r="W643">
        <f t="shared" ca="1" si="65"/>
        <v>0.99877640659166189</v>
      </c>
      <c r="X643" t="str">
        <f t="shared" ref="X643:X706" ca="1" si="66">IF(AND($V643&gt;$J643+X$1-2,$J643+X$1+2&gt;$V643),"〇","×")</f>
        <v>〇</v>
      </c>
    </row>
    <row r="644" spans="1:25" x14ac:dyDescent="0.4">
      <c r="A644" s="1" t="s">
        <v>2350</v>
      </c>
      <c r="B644" s="1">
        <v>128</v>
      </c>
      <c r="C644">
        <v>641.5</v>
      </c>
      <c r="D644">
        <v>620.5</v>
      </c>
      <c r="E644">
        <v>10.512</v>
      </c>
      <c r="F644" t="s">
        <v>1649</v>
      </c>
      <c r="G644" s="10" t="s">
        <v>1966</v>
      </c>
      <c r="H644">
        <v>99</v>
      </c>
      <c r="I644" t="s">
        <v>804</v>
      </c>
      <c r="J644">
        <f ca="1">VLOOKUP(G644,INDIRECT("球速変換!A$1:B$" &amp; Prams!$B$8),2,)</f>
        <v>152</v>
      </c>
      <c r="K644" t="str">
        <f ca="1">VLOOKUP(I644,INDIRECT("投手名変換!A$1:B$" &amp; Prams!$B$9),2,)</f>
        <v>DD005</v>
      </c>
      <c r="L644">
        <f t="shared" si="61"/>
        <v>29</v>
      </c>
      <c r="M644">
        <f ca="1">(B644-VLOOKUP(K644,INDIRECT("投手データ!B1:D"&amp;Prams!$B$1),3,FALSE)*2)</f>
        <v>34</v>
      </c>
      <c r="N644" t="str">
        <f ca="1">VLOOKUP(F644,INDIRECT("球種変換表!A$1:B$" &amp; Prams!$B$2),2,)</f>
        <v>ストレート</v>
      </c>
      <c r="O644">
        <f ca="1">VLOOKUP(N644,球種情報!A:B,2,FALSE)</f>
        <v>1</v>
      </c>
      <c r="P644">
        <f ca="1">VLOOKUP(K644,投手データ!B:AI,output!O644+6,FALSE)</f>
        <v>1</v>
      </c>
      <c r="R644">
        <f t="shared" ca="1" si="62"/>
        <v>6.5789473684210523E-3</v>
      </c>
      <c r="S644">
        <f t="shared" si="63"/>
        <v>0.46909722222222222</v>
      </c>
      <c r="T644">
        <f>Prams!B$5/(S644-Prams!B$6)</f>
        <v>151.23145813939269</v>
      </c>
      <c r="U644">
        <f t="shared" ca="1" si="64"/>
        <v>0.55243055555555565</v>
      </c>
      <c r="V644">
        <f ca="1">Prams!C$5/(U644-Prams!C$6)</f>
        <v>151.21912772881998</v>
      </c>
      <c r="W644">
        <f t="shared" ca="1" si="65"/>
        <v>0.99486268242644726</v>
      </c>
      <c r="X644" t="str">
        <f t="shared" ca="1" si="66"/>
        <v>〇</v>
      </c>
    </row>
    <row r="645" spans="1:25" x14ac:dyDescent="0.4">
      <c r="A645" s="1" t="s">
        <v>2351</v>
      </c>
      <c r="B645" s="1">
        <v>128</v>
      </c>
      <c r="C645">
        <v>642.97729000000004</v>
      </c>
      <c r="D645">
        <v>608</v>
      </c>
      <c r="E645">
        <v>11.02281</v>
      </c>
      <c r="F645" t="s">
        <v>0</v>
      </c>
      <c r="G645" s="10" t="s">
        <v>452</v>
      </c>
      <c r="H645">
        <v>99</v>
      </c>
      <c r="I645" t="s">
        <v>802</v>
      </c>
      <c r="J645">
        <f ca="1">VLOOKUP(G645,INDIRECT("球速変換!A$1:B$" &amp; Prams!$B$8),2,)</f>
        <v>148</v>
      </c>
      <c r="K645" t="str">
        <f ca="1">VLOOKUP(I645,INDIRECT("投手名変換!A$1:B$" &amp; Prams!$B$9),2,)</f>
        <v>DD005</v>
      </c>
      <c r="L645">
        <f t="shared" si="61"/>
        <v>29</v>
      </c>
      <c r="M645">
        <f ca="1">(B645-VLOOKUP(K645,INDIRECT("投手データ!B1:D"&amp;Prams!$B$1),3,FALSE)*2)</f>
        <v>34</v>
      </c>
      <c r="N645" t="str">
        <f ca="1">VLOOKUP(F645,INDIRECT("球種変換表!A$1:B$" &amp; Prams!$B$2),2,)</f>
        <v>ストレート</v>
      </c>
      <c r="O645">
        <f ca="1">VLOOKUP(N645,球種情報!A:B,2,FALSE)</f>
        <v>1</v>
      </c>
      <c r="P645">
        <f ca="1">VLOOKUP(K645,投手データ!B:AI,output!O645+6,FALSE)</f>
        <v>1</v>
      </c>
      <c r="R645">
        <f t="shared" ca="1" si="62"/>
        <v>6.7567567567567571E-3</v>
      </c>
      <c r="S645">
        <f t="shared" si="63"/>
        <v>0.4777777777777778</v>
      </c>
      <c r="T645">
        <f>Prams!B$5/(S645-Prams!B$6)</f>
        <v>148.08692412104438</v>
      </c>
      <c r="U645">
        <f t="shared" ca="1" si="64"/>
        <v>0.56111111111111112</v>
      </c>
      <c r="V645">
        <f ca="1">Prams!C$5/(U645-Prams!C$6)</f>
        <v>148.07510112837983</v>
      </c>
      <c r="W645">
        <f t="shared" ca="1" si="65"/>
        <v>1.0005074400566205</v>
      </c>
      <c r="X645" t="str">
        <f t="shared" ca="1" si="66"/>
        <v>〇</v>
      </c>
    </row>
    <row r="646" spans="1:25" x14ac:dyDescent="0.4">
      <c r="A646" s="1" t="s">
        <v>2352</v>
      </c>
      <c r="B646" s="1">
        <v>128</v>
      </c>
      <c r="C646">
        <v>640</v>
      </c>
      <c r="D646">
        <v>612.5</v>
      </c>
      <c r="E646">
        <v>11.01146</v>
      </c>
      <c r="F646" t="s">
        <v>0</v>
      </c>
      <c r="G646" s="10" t="s">
        <v>779</v>
      </c>
      <c r="H646">
        <v>99</v>
      </c>
      <c r="I646" t="s">
        <v>804</v>
      </c>
      <c r="J646">
        <f ca="1">VLOOKUP(G646,INDIRECT("球速変換!A$1:B$" &amp; Prams!$B$8),2,)</f>
        <v>148</v>
      </c>
      <c r="K646" t="str">
        <f ca="1">VLOOKUP(I646,INDIRECT("投手名変換!A$1:B$" &amp; Prams!$B$9),2,)</f>
        <v>DD005</v>
      </c>
      <c r="L646">
        <f t="shared" si="61"/>
        <v>29</v>
      </c>
      <c r="M646">
        <f ca="1">(B646-VLOOKUP(K646,INDIRECT("投手データ!B1:D"&amp;Prams!$B$1),3,FALSE)*2)</f>
        <v>34</v>
      </c>
      <c r="N646" t="str">
        <f ca="1">VLOOKUP(F646,INDIRECT("球種変換表!A$1:B$" &amp; Prams!$B$2),2,)</f>
        <v>ストレート</v>
      </c>
      <c r="O646">
        <f ca="1">VLOOKUP(N646,球種情報!A:B,2,FALSE)</f>
        <v>1</v>
      </c>
      <c r="P646">
        <f ca="1">VLOOKUP(K646,投手データ!B:AI,output!O646+6,FALSE)</f>
        <v>1</v>
      </c>
      <c r="R646">
        <f t="shared" ca="1" si="62"/>
        <v>6.7567567567567571E-3</v>
      </c>
      <c r="S646">
        <f t="shared" si="63"/>
        <v>0.47465277777777781</v>
      </c>
      <c r="T646">
        <f>Prams!B$5/(S646-Prams!B$6)</f>
        <v>149.20377831557917</v>
      </c>
      <c r="U646">
        <f t="shared" ca="1" si="64"/>
        <v>0.55798611111111107</v>
      </c>
      <c r="V646">
        <f ca="1">Prams!C$5/(U646-Prams!C$6)</f>
        <v>149.19177632240465</v>
      </c>
      <c r="W646">
        <f t="shared" ca="1" si="65"/>
        <v>1.0080525427189504</v>
      </c>
      <c r="X646" t="str">
        <f t="shared" ca="1" si="66"/>
        <v>〇</v>
      </c>
    </row>
    <row r="647" spans="1:25" x14ac:dyDescent="0.4">
      <c r="A647" s="1" t="s">
        <v>2353</v>
      </c>
      <c r="B647" s="1">
        <v>128</v>
      </c>
      <c r="C647">
        <v>644.5</v>
      </c>
      <c r="D647">
        <v>618</v>
      </c>
      <c r="E647">
        <v>10.547610000000001</v>
      </c>
      <c r="F647" t="s">
        <v>0</v>
      </c>
      <c r="G647" s="10" t="s">
        <v>635</v>
      </c>
      <c r="H647">
        <v>99</v>
      </c>
      <c r="I647" t="s">
        <v>801</v>
      </c>
      <c r="J647">
        <f ca="1">VLOOKUP(G647,INDIRECT("球速変換!A$1:B$" &amp; Prams!$B$8),2,)</f>
        <v>151</v>
      </c>
      <c r="K647" t="str">
        <f ca="1">VLOOKUP(I647,INDIRECT("投手名変換!A$1:B$" &amp; Prams!$B$9),2,)</f>
        <v>DD005</v>
      </c>
      <c r="L647">
        <f t="shared" si="61"/>
        <v>29</v>
      </c>
      <c r="M647">
        <f ca="1">(B647-VLOOKUP(K647,INDIRECT("投手データ!B1:D"&amp;Prams!$B$1),3,FALSE)*2)</f>
        <v>34</v>
      </c>
      <c r="N647" t="str">
        <f ca="1">VLOOKUP(F647,INDIRECT("球種変換表!A$1:B$" &amp; Prams!$B$2),2,)</f>
        <v>ストレート</v>
      </c>
      <c r="O647">
        <f ca="1">VLOOKUP(N647,球種情報!A:B,2,FALSE)</f>
        <v>1</v>
      </c>
      <c r="P647">
        <f ca="1">VLOOKUP(K647,投手データ!B:AI,output!O647+6,FALSE)</f>
        <v>1</v>
      </c>
      <c r="R647">
        <f t="shared" ca="1" si="62"/>
        <v>6.6225165562913907E-3</v>
      </c>
      <c r="S647">
        <f t="shared" si="63"/>
        <v>0.47083333333333333</v>
      </c>
      <c r="T647">
        <f>Prams!B$5/(S647-Prams!B$6)</f>
        <v>150.59191295875286</v>
      </c>
      <c r="U647">
        <f t="shared" ca="1" si="64"/>
        <v>0.5541666666666667</v>
      </c>
      <c r="V647">
        <f ca="1">Prams!C$5/(U647-Prams!C$6)</f>
        <v>150.57968661199968</v>
      </c>
      <c r="W647">
        <f t="shared" ca="1" si="65"/>
        <v>0.99721646762913696</v>
      </c>
      <c r="X647" t="str">
        <f t="shared" ca="1" si="66"/>
        <v>〇</v>
      </c>
    </row>
    <row r="648" spans="1:25" x14ac:dyDescent="0.4">
      <c r="A648" s="1" t="s">
        <v>2354</v>
      </c>
      <c r="B648" s="1">
        <v>128</v>
      </c>
      <c r="C648">
        <v>638.5</v>
      </c>
      <c r="D648">
        <v>622</v>
      </c>
      <c r="E648">
        <v>10.547610000000001</v>
      </c>
      <c r="F648" t="s">
        <v>0</v>
      </c>
      <c r="G648" s="10" t="s">
        <v>1966</v>
      </c>
      <c r="H648">
        <v>99</v>
      </c>
      <c r="I648" t="s">
        <v>804</v>
      </c>
      <c r="J648">
        <f ca="1">VLOOKUP(G648,INDIRECT("球速変換!A$1:B$" &amp; Prams!$B$8),2,)</f>
        <v>152</v>
      </c>
      <c r="K648" t="str">
        <f ca="1">VLOOKUP(I648,INDIRECT("投手名変換!A$1:B$" &amp; Prams!$B$9),2,)</f>
        <v>DD005</v>
      </c>
      <c r="L648">
        <f t="shared" si="61"/>
        <v>29</v>
      </c>
      <c r="M648">
        <f ca="1">(B648-VLOOKUP(K648,INDIRECT("投手データ!B1:D"&amp;Prams!$B$1),3,FALSE)*2)</f>
        <v>34</v>
      </c>
      <c r="N648" t="str">
        <f ca="1">VLOOKUP(F648,INDIRECT("球種変換表!A$1:B$" &amp; Prams!$B$2),2,)</f>
        <v>ストレート</v>
      </c>
      <c r="O648">
        <f ca="1">VLOOKUP(N648,球種情報!A:B,2,FALSE)</f>
        <v>1</v>
      </c>
      <c r="P648">
        <f ca="1">VLOOKUP(K648,投手データ!B:AI,output!O648+6,FALSE)</f>
        <v>1</v>
      </c>
      <c r="R648">
        <f t="shared" ca="1" si="62"/>
        <v>6.5789473684210523E-3</v>
      </c>
      <c r="S648">
        <f t="shared" si="63"/>
        <v>0.46805555555555556</v>
      </c>
      <c r="T648">
        <f>Prams!B$5/(S648-Prams!B$6)</f>
        <v>151.61779933511363</v>
      </c>
      <c r="U648">
        <f t="shared" ca="1" si="64"/>
        <v>0.55138888888888893</v>
      </c>
      <c r="V648">
        <f ca="1">Prams!C$5/(U648-Prams!C$6)</f>
        <v>151.60540584725211</v>
      </c>
      <c r="W648">
        <f t="shared" ca="1" si="65"/>
        <v>0.99740398583718493</v>
      </c>
      <c r="X648" t="str">
        <f t="shared" ca="1" si="66"/>
        <v>〇</v>
      </c>
    </row>
    <row r="649" spans="1:25" x14ac:dyDescent="0.4">
      <c r="A649" s="1" t="s">
        <v>2355</v>
      </c>
      <c r="B649" s="1">
        <v>127</v>
      </c>
      <c r="C649">
        <v>643</v>
      </c>
      <c r="D649">
        <v>600.5</v>
      </c>
      <c r="E649">
        <v>11.01146</v>
      </c>
      <c r="F649" t="s">
        <v>0</v>
      </c>
      <c r="G649" s="10" t="s">
        <v>1966</v>
      </c>
      <c r="H649">
        <v>99</v>
      </c>
      <c r="I649" t="s">
        <v>804</v>
      </c>
      <c r="J649">
        <f ca="1">VLOOKUP(G649,INDIRECT("球速変換!A$1:B$" &amp; Prams!$B$8),2,)</f>
        <v>152</v>
      </c>
      <c r="K649" t="str">
        <f ca="1">VLOOKUP(I649,INDIRECT("投手名変換!A$1:B$" &amp; Prams!$B$9),2,)</f>
        <v>DD005</v>
      </c>
      <c r="L649">
        <f t="shared" si="61"/>
        <v>28</v>
      </c>
      <c r="M649">
        <f ca="1">(B649-VLOOKUP(K649,INDIRECT("投手データ!B1:D"&amp;Prams!$B$1),3,FALSE)*2)</f>
        <v>33</v>
      </c>
      <c r="N649" t="str">
        <f ca="1">VLOOKUP(F649,INDIRECT("球種変換表!A$1:B$" &amp; Prams!$B$2),2,)</f>
        <v>ストレート</v>
      </c>
      <c r="O649">
        <f ca="1">VLOOKUP(N649,球種情報!A:B,2,FALSE)</f>
        <v>1</v>
      </c>
      <c r="P649">
        <f ca="1">VLOOKUP(K649,投手データ!B:AI,output!O649+6,FALSE)</f>
        <v>1</v>
      </c>
      <c r="R649">
        <f t="shared" ca="1" si="62"/>
        <v>6.5789473684210523E-3</v>
      </c>
      <c r="S649">
        <f t="shared" si="63"/>
        <v>0.46631944444444445</v>
      </c>
      <c r="T649">
        <f>Prams!B$5/(S649-Prams!B$6)</f>
        <v>152.2661065767239</v>
      </c>
      <c r="U649">
        <f t="shared" ca="1" si="64"/>
        <v>0.54965277777777777</v>
      </c>
      <c r="V649">
        <f ca="1">Prams!C$5/(U649-Prams!C$6)</f>
        <v>152.25360687923711</v>
      </c>
      <c r="W649">
        <f t="shared" ca="1" si="65"/>
        <v>1.0016684663107704</v>
      </c>
      <c r="X649" t="str">
        <f t="shared" ca="1" si="66"/>
        <v>〇</v>
      </c>
    </row>
    <row r="650" spans="1:25" x14ac:dyDescent="0.4">
      <c r="A650" s="1" t="s">
        <v>2356</v>
      </c>
      <c r="B650" s="1">
        <v>128</v>
      </c>
      <c r="C650">
        <v>642.95452999999998</v>
      </c>
      <c r="D650">
        <v>621.5</v>
      </c>
      <c r="E650">
        <v>11.05688</v>
      </c>
      <c r="F650" t="s">
        <v>1489</v>
      </c>
      <c r="G650" s="10" t="s">
        <v>1489</v>
      </c>
      <c r="H650">
        <v>99</v>
      </c>
      <c r="I650" t="s">
        <v>1489</v>
      </c>
      <c r="J650" t="e">
        <f ca="1">VLOOKUP(G650,INDIRECT("球速変換!A$1:B$" &amp; Prams!$B$8),2,)</f>
        <v>#N/A</v>
      </c>
      <c r="K650" t="e">
        <f ca="1">VLOOKUP(I650,INDIRECT("投手名変換!A$1:B$" &amp; Prams!$B$9),2,)</f>
        <v>#N/A</v>
      </c>
      <c r="L650">
        <f t="shared" si="61"/>
        <v>29</v>
      </c>
      <c r="M650" t="e">
        <f ca="1">(B650-VLOOKUP(K650,INDIRECT("投手データ!B1:D"&amp;Prams!$B$1),3,FALSE)*2)</f>
        <v>#N/A</v>
      </c>
      <c r="N650" t="e">
        <f ca="1">VLOOKUP(F650,INDIRECT("球種変換表!A$1:B$" &amp; Prams!$B$2),2,)</f>
        <v>#N/A</v>
      </c>
      <c r="O650" t="e">
        <f ca="1">VLOOKUP(N650,球種情報!A:B,2,FALSE)</f>
        <v>#N/A</v>
      </c>
      <c r="P650" t="e">
        <f ca="1">VLOOKUP(K650,投手データ!B:AI,output!O650+6,FALSE)</f>
        <v>#N/A</v>
      </c>
      <c r="R650" t="e">
        <f t="shared" ca="1" si="62"/>
        <v>#N/A</v>
      </c>
      <c r="S650">
        <f t="shared" si="63"/>
        <v>0.46840277777777778</v>
      </c>
      <c r="T650">
        <f>Prams!B$5/(S650-Prams!B$6)</f>
        <v>151.48879979852572</v>
      </c>
      <c r="U650" t="e">
        <f t="shared" ca="1" si="64"/>
        <v>#N/A</v>
      </c>
      <c r="V650" t="e">
        <f ca="1">Prams!C$5/(U650-Prams!C$6)</f>
        <v>#N/A</v>
      </c>
      <c r="W650" t="e">
        <f t="shared" ca="1" si="65"/>
        <v>#N/A</v>
      </c>
      <c r="X650" t="e">
        <f t="shared" ca="1" si="66"/>
        <v>#N/A</v>
      </c>
    </row>
    <row r="651" spans="1:25" x14ac:dyDescent="0.4">
      <c r="A651" s="1" t="s">
        <v>2357</v>
      </c>
      <c r="B651" s="1">
        <v>94</v>
      </c>
      <c r="C651">
        <v>642</v>
      </c>
      <c r="D651">
        <v>625.5</v>
      </c>
      <c r="E651">
        <v>11.101900000000001</v>
      </c>
      <c r="F651" t="s">
        <v>1504</v>
      </c>
      <c r="G651" s="10" t="s">
        <v>1584</v>
      </c>
      <c r="H651">
        <v>67</v>
      </c>
      <c r="I651" t="s">
        <v>798</v>
      </c>
      <c r="J651">
        <f ca="1">VLOOKUP(G651,INDIRECT("球速変換!A$1:B$" &amp; Prams!$B$8),2,)</f>
        <v>148</v>
      </c>
      <c r="K651" t="str">
        <f ca="1">VLOOKUP(I651,INDIRECT("投手名変換!A$1:B$" &amp; Prams!$B$9),2,)</f>
        <v>DD005</v>
      </c>
      <c r="L651">
        <f t="shared" si="61"/>
        <v>27</v>
      </c>
      <c r="M651">
        <f ca="1">(B651-VLOOKUP(K651,INDIRECT("投手データ!B1:D"&amp;Prams!$B$1),3,FALSE)*2)</f>
        <v>0</v>
      </c>
      <c r="N651" t="str">
        <f ca="1">VLOOKUP(F651,INDIRECT("球種変換表!A$1:B$" &amp; Prams!$B$2),2,)</f>
        <v>全力ストレート</v>
      </c>
      <c r="O651">
        <f ca="1">VLOOKUP(N651,球種情報!A:B,2,FALSE)</f>
        <v>2</v>
      </c>
      <c r="P651">
        <f ca="1">VLOOKUP(K651,投手データ!B:AI,output!O651+6,FALSE)</f>
        <v>1</v>
      </c>
      <c r="R651">
        <f t="shared" ca="1" si="62"/>
        <v>6.7567567567567571E-3</v>
      </c>
      <c r="S651">
        <f t="shared" si="63"/>
        <v>0.43229166666666669</v>
      </c>
      <c r="T651">
        <f>Prams!B$5/(S651-Prams!B$6)</f>
        <v>166.19458321198951</v>
      </c>
      <c r="U651">
        <f t="shared" ca="1" si="64"/>
        <v>-1.7708333333333333E-2</v>
      </c>
      <c r="V651">
        <f ca="1">Prams!C$5/(U651-Prams!C$6)</f>
        <v>-383.25980265537015</v>
      </c>
      <c r="W651">
        <f t="shared" ca="1" si="65"/>
        <v>-2.5895932611849335</v>
      </c>
      <c r="X651" t="str">
        <f t="shared" ca="1" si="66"/>
        <v>×</v>
      </c>
      <c r="Y651" t="s">
        <v>1065</v>
      </c>
    </row>
    <row r="652" spans="1:25" x14ac:dyDescent="0.4">
      <c r="A652" s="1" t="s">
        <v>2358</v>
      </c>
      <c r="B652" s="1">
        <v>124</v>
      </c>
      <c r="C652">
        <v>640.5</v>
      </c>
      <c r="D652">
        <v>610.5</v>
      </c>
      <c r="E652">
        <v>10.512</v>
      </c>
      <c r="F652" t="s">
        <v>1504</v>
      </c>
      <c r="G652" s="10" t="s">
        <v>541</v>
      </c>
      <c r="H652">
        <v>98</v>
      </c>
      <c r="I652" t="s">
        <v>804</v>
      </c>
      <c r="J652">
        <v>153</v>
      </c>
      <c r="K652" t="str">
        <f ca="1">VLOOKUP(I652,INDIRECT("投手名変換!A$1:B$" &amp; Prams!$B$9),2,)</f>
        <v>DD005</v>
      </c>
      <c r="L652">
        <f t="shared" si="61"/>
        <v>26</v>
      </c>
      <c r="M652">
        <f ca="1">(B652-VLOOKUP(K652,INDIRECT("投手データ!B1:D"&amp;Prams!$B$1),3,FALSE)*2)</f>
        <v>30</v>
      </c>
      <c r="N652" t="str">
        <f ca="1">VLOOKUP(F652,INDIRECT("球種変換表!A$1:B$" &amp; Prams!$B$2),2,)</f>
        <v>全力ストレート</v>
      </c>
      <c r="O652">
        <f ca="1">VLOOKUP(N652,球種情報!A:B,2,FALSE)</f>
        <v>2</v>
      </c>
      <c r="P652">
        <f ca="1">VLOOKUP(K652,投手データ!B:AI,output!O652+6,FALSE)</f>
        <v>1</v>
      </c>
      <c r="R652">
        <f t="shared" si="62"/>
        <v>6.5359477124183009E-3</v>
      </c>
      <c r="S652">
        <f t="shared" si="63"/>
        <v>0.42604166666666665</v>
      </c>
      <c r="T652">
        <f>Prams!B$5/(S652-Prams!B$6)</f>
        <v>169.03461003896194</v>
      </c>
      <c r="U652">
        <f t="shared" ca="1" si="64"/>
        <v>0.49270833333333336</v>
      </c>
      <c r="V652">
        <f ca="1">Prams!C$5/(U652-Prams!C$6)</f>
        <v>177.0882963740959</v>
      </c>
      <c r="W652">
        <f t="shared" ca="1" si="65"/>
        <v>1.1574398455823263</v>
      </c>
      <c r="X652" t="str">
        <f t="shared" ca="1" si="66"/>
        <v>×</v>
      </c>
    </row>
    <row r="653" spans="1:25" x14ac:dyDescent="0.4">
      <c r="A653" s="1" t="s">
        <v>2359</v>
      </c>
      <c r="B653" s="1">
        <v>124</v>
      </c>
      <c r="C653">
        <v>639.5</v>
      </c>
      <c r="D653">
        <v>608</v>
      </c>
      <c r="E653">
        <v>10.5001</v>
      </c>
      <c r="F653" t="s">
        <v>1504</v>
      </c>
      <c r="G653" s="10" t="s">
        <v>1966</v>
      </c>
      <c r="H653">
        <v>98</v>
      </c>
      <c r="I653" t="s">
        <v>797</v>
      </c>
      <c r="J653">
        <f ca="1">VLOOKUP(G653,INDIRECT("球速変換!A$1:B$" &amp; Prams!$B$8),2,)</f>
        <v>152</v>
      </c>
      <c r="K653" t="str">
        <f ca="1">VLOOKUP(I653,INDIRECT("投手名変換!A$1:B$" &amp; Prams!$B$9),2,)</f>
        <v>DD005</v>
      </c>
      <c r="L653">
        <f t="shared" si="61"/>
        <v>26</v>
      </c>
      <c r="M653">
        <f ca="1">(B653-VLOOKUP(K653,INDIRECT("投手データ!B1:D"&amp;Prams!$B$1),3,FALSE)*2)</f>
        <v>30</v>
      </c>
      <c r="N653" t="str">
        <f ca="1">VLOOKUP(F653,INDIRECT("球種変換表!A$1:B$" &amp; Prams!$B$2),2,)</f>
        <v>全力ストレート</v>
      </c>
      <c r="O653">
        <f ca="1">VLOOKUP(N653,球種情報!A:B,2,FALSE)</f>
        <v>2</v>
      </c>
      <c r="P653">
        <f ca="1">VLOOKUP(K653,投手データ!B:AI,output!O653+6,FALSE)</f>
        <v>1</v>
      </c>
      <c r="R653">
        <f t="shared" ca="1" si="62"/>
        <v>6.5789473684210523E-3</v>
      </c>
      <c r="S653">
        <f t="shared" si="63"/>
        <v>0.42777777777777781</v>
      </c>
      <c r="T653">
        <f>Prams!B$5/(S653-Prams!B$6)</f>
        <v>168.23602334230338</v>
      </c>
      <c r="U653">
        <f t="shared" ca="1" si="64"/>
        <v>0.49444444444444446</v>
      </c>
      <c r="V653">
        <f ca="1">Prams!C$5/(U653-Prams!C$6)</f>
        <v>176.21199645300229</v>
      </c>
      <c r="W653">
        <f t="shared" ca="1" si="65"/>
        <v>1.1592894503486992</v>
      </c>
      <c r="X653" t="str">
        <f t="shared" ca="1" si="66"/>
        <v>×</v>
      </c>
    </row>
    <row r="654" spans="1:25" x14ac:dyDescent="0.4">
      <c r="A654" s="1" t="s">
        <v>2360</v>
      </c>
      <c r="B654" s="1">
        <v>125</v>
      </c>
      <c r="C654">
        <v>642.5</v>
      </c>
      <c r="D654">
        <v>627</v>
      </c>
      <c r="E654">
        <v>11.5001</v>
      </c>
      <c r="F654" t="s">
        <v>1046</v>
      </c>
      <c r="G654" s="10" t="s">
        <v>1680</v>
      </c>
      <c r="H654">
        <v>98</v>
      </c>
      <c r="I654" t="s">
        <v>806</v>
      </c>
      <c r="J654">
        <f ca="1">VLOOKUP(G654,INDIRECT("球速変換!A$1:B$" &amp; Prams!$B$8),2,)</f>
        <v>149</v>
      </c>
      <c r="K654" t="str">
        <f ca="1">VLOOKUP(I654,INDIRECT("投手名変換!A$1:B$" &amp; Prams!$B$9),2,)</f>
        <v>DD005</v>
      </c>
      <c r="L654">
        <f t="shared" si="61"/>
        <v>27</v>
      </c>
      <c r="M654">
        <f ca="1">(B654-VLOOKUP(K654,INDIRECT("投手データ!B1:D"&amp;Prams!$B$1),3,FALSE)*2)</f>
        <v>31</v>
      </c>
      <c r="N654" t="str">
        <f ca="1">VLOOKUP(F654,INDIRECT("球種変換表!A$1:B$" &amp; Prams!$B$2),2,)</f>
        <v>全力ストレート</v>
      </c>
      <c r="O654">
        <f ca="1">VLOOKUP(N654,球種情報!A:B,2,FALSE)</f>
        <v>2</v>
      </c>
      <c r="P654">
        <f ca="1">VLOOKUP(K654,投手データ!B:AI,output!O654+6,FALSE)</f>
        <v>1</v>
      </c>
      <c r="R654">
        <f t="shared" ca="1" si="62"/>
        <v>6.7114093959731542E-3</v>
      </c>
      <c r="S654">
        <f t="shared" si="63"/>
        <v>0.43125000000000002</v>
      </c>
      <c r="T654">
        <f>Prams!B$5/(S654-Prams!B$6)</f>
        <v>166.66127510446151</v>
      </c>
      <c r="U654">
        <f t="shared" ca="1" si="64"/>
        <v>0.49791666666666667</v>
      </c>
      <c r="V654">
        <f ca="1">Prams!C$5/(U654-Prams!C$6)</f>
        <v>174.48515922668045</v>
      </c>
      <c r="W654">
        <f t="shared" ca="1" si="65"/>
        <v>1.1710413370918151</v>
      </c>
      <c r="X654" t="str">
        <f t="shared" ca="1" si="66"/>
        <v>×</v>
      </c>
    </row>
    <row r="655" spans="1:25" x14ac:dyDescent="0.4">
      <c r="A655" s="1" t="s">
        <v>2361</v>
      </c>
      <c r="B655" s="1">
        <v>124</v>
      </c>
      <c r="C655">
        <v>639.5</v>
      </c>
      <c r="D655">
        <v>606.5</v>
      </c>
      <c r="E655">
        <v>10.512</v>
      </c>
      <c r="F655" t="s">
        <v>1504</v>
      </c>
      <c r="G655" s="10" t="s">
        <v>635</v>
      </c>
      <c r="H655">
        <v>98</v>
      </c>
      <c r="I655" t="s">
        <v>798</v>
      </c>
      <c r="J655">
        <f ca="1">VLOOKUP(G655,INDIRECT("球速変換!A$1:B$" &amp; Prams!$B$8),2,)</f>
        <v>151</v>
      </c>
      <c r="K655" t="str">
        <f ca="1">VLOOKUP(I655,INDIRECT("投手名変換!A$1:B$" &amp; Prams!$B$9),2,)</f>
        <v>DD005</v>
      </c>
      <c r="L655">
        <f t="shared" si="61"/>
        <v>26</v>
      </c>
      <c r="M655">
        <f ca="1">(B655-VLOOKUP(K655,INDIRECT("投手データ!B1:D"&amp;Prams!$B$1),3,FALSE)*2)</f>
        <v>30</v>
      </c>
      <c r="N655" t="str">
        <f ca="1">VLOOKUP(F655,INDIRECT("球種変換表!A$1:B$" &amp; Prams!$B$2),2,)</f>
        <v>全力ストレート</v>
      </c>
      <c r="O655">
        <f ca="1">VLOOKUP(N655,球種情報!A:B,2,FALSE)</f>
        <v>2</v>
      </c>
      <c r="P655">
        <f ca="1">VLOOKUP(K655,投手データ!B:AI,output!O655+6,FALSE)</f>
        <v>1</v>
      </c>
      <c r="R655">
        <f t="shared" ca="1" si="62"/>
        <v>6.6225165562913907E-3</v>
      </c>
      <c r="S655">
        <f t="shared" si="63"/>
        <v>0.42881944444444448</v>
      </c>
      <c r="T655">
        <f>Prams!B$5/(S655-Prams!B$6)</f>
        <v>167.76048301386177</v>
      </c>
      <c r="U655">
        <f t="shared" ca="1" si="64"/>
        <v>0.49548611111111113</v>
      </c>
      <c r="V655">
        <f ca="1">Prams!C$5/(U655-Prams!C$6)</f>
        <v>175.6903669905825</v>
      </c>
      <c r="W655">
        <f t="shared" ca="1" si="65"/>
        <v>1.163512364176043</v>
      </c>
      <c r="X655" t="str">
        <f t="shared" ca="1" si="66"/>
        <v>×</v>
      </c>
    </row>
    <row r="656" spans="1:25" x14ac:dyDescent="0.4">
      <c r="A656" s="1" t="s">
        <v>2362</v>
      </c>
      <c r="B656" s="1">
        <v>124</v>
      </c>
      <c r="C656">
        <v>640</v>
      </c>
      <c r="D656">
        <v>608.5</v>
      </c>
      <c r="E656">
        <v>11.01146</v>
      </c>
      <c r="F656" t="s">
        <v>1504</v>
      </c>
      <c r="G656" s="10" t="s">
        <v>1966</v>
      </c>
      <c r="H656">
        <v>98</v>
      </c>
      <c r="I656" t="s">
        <v>806</v>
      </c>
      <c r="J656">
        <f ca="1">VLOOKUP(G656,INDIRECT("球速変換!A$1:B$" &amp; Prams!$B$8),2,)</f>
        <v>152</v>
      </c>
      <c r="K656" t="str">
        <f ca="1">VLOOKUP(I656,INDIRECT("投手名変換!A$1:B$" &amp; Prams!$B$9),2,)</f>
        <v>DD005</v>
      </c>
      <c r="L656">
        <f t="shared" si="61"/>
        <v>26</v>
      </c>
      <c r="M656">
        <f ca="1">(B656-VLOOKUP(K656,INDIRECT("投手データ!B1:D"&amp;Prams!$B$1),3,FALSE)*2)</f>
        <v>30</v>
      </c>
      <c r="N656" t="str">
        <f ca="1">VLOOKUP(F656,INDIRECT("球種変換表!A$1:B$" &amp; Prams!$B$2),2,)</f>
        <v>全力ストレート</v>
      </c>
      <c r="O656">
        <f ca="1">VLOOKUP(N656,球種情報!A:B,2,FALSE)</f>
        <v>2</v>
      </c>
      <c r="P656">
        <f ca="1">VLOOKUP(K656,投手データ!B:AI,output!O656+6,FALSE)</f>
        <v>1</v>
      </c>
      <c r="R656">
        <f t="shared" ca="1" si="62"/>
        <v>6.5789473684210523E-3</v>
      </c>
      <c r="S656">
        <f t="shared" si="63"/>
        <v>0.42743055555555554</v>
      </c>
      <c r="T656">
        <f>Prams!B$5/(S656-Prams!B$6)</f>
        <v>168.3951364561502</v>
      </c>
      <c r="U656">
        <f t="shared" ca="1" si="64"/>
        <v>0.49409722222222219</v>
      </c>
      <c r="V656">
        <f ca="1">Prams!C$5/(U656-Prams!C$6)</f>
        <v>176.38656194770923</v>
      </c>
      <c r="W656">
        <f t="shared" ca="1" si="65"/>
        <v>1.1604379075507185</v>
      </c>
      <c r="X656" t="str">
        <f t="shared" ca="1" si="66"/>
        <v>×</v>
      </c>
    </row>
    <row r="657" spans="1:24" x14ac:dyDescent="0.4">
      <c r="A657" s="1" t="s">
        <v>2363</v>
      </c>
      <c r="B657" s="1">
        <v>124</v>
      </c>
      <c r="C657">
        <v>640.5</v>
      </c>
      <c r="D657">
        <v>610.5</v>
      </c>
      <c r="E657">
        <v>10.512</v>
      </c>
      <c r="F657" t="s">
        <v>1504</v>
      </c>
      <c r="G657" s="10" t="s">
        <v>541</v>
      </c>
      <c r="H657">
        <v>98</v>
      </c>
      <c r="I657" t="s">
        <v>801</v>
      </c>
      <c r="J657">
        <v>153</v>
      </c>
      <c r="K657" t="str">
        <f ca="1">VLOOKUP(I657,INDIRECT("投手名変換!A$1:B$" &amp; Prams!$B$9),2,)</f>
        <v>DD005</v>
      </c>
      <c r="L657">
        <f t="shared" si="61"/>
        <v>26</v>
      </c>
      <c r="M657">
        <f ca="1">(B657-VLOOKUP(K657,INDIRECT("投手データ!B1:D"&amp;Prams!$B$1),3,FALSE)*2)</f>
        <v>30</v>
      </c>
      <c r="N657" t="str">
        <f ca="1">VLOOKUP(F657,INDIRECT("球種変換表!A$1:B$" &amp; Prams!$B$2),2,)</f>
        <v>全力ストレート</v>
      </c>
      <c r="O657">
        <f ca="1">VLOOKUP(N657,球種情報!A:B,2,FALSE)</f>
        <v>2</v>
      </c>
      <c r="P657">
        <f ca="1">VLOOKUP(K657,投手データ!B:AI,output!O657+6,FALSE)</f>
        <v>1</v>
      </c>
      <c r="R657">
        <f t="shared" si="62"/>
        <v>6.5359477124183009E-3</v>
      </c>
      <c r="S657">
        <f t="shared" si="63"/>
        <v>0.42604166666666665</v>
      </c>
      <c r="T657">
        <f>Prams!B$5/(S657-Prams!B$6)</f>
        <v>169.03461003896194</v>
      </c>
      <c r="U657">
        <f t="shared" ca="1" si="64"/>
        <v>0.49270833333333336</v>
      </c>
      <c r="V657">
        <f ca="1">Prams!C$5/(U657-Prams!C$6)</f>
        <v>177.0882963740959</v>
      </c>
      <c r="W657">
        <f t="shared" ca="1" si="65"/>
        <v>1.1574398455823263</v>
      </c>
      <c r="X657" t="str">
        <f t="shared" ca="1" si="66"/>
        <v>×</v>
      </c>
    </row>
    <row r="658" spans="1:24" x14ac:dyDescent="0.4">
      <c r="A658" s="1" t="s">
        <v>2364</v>
      </c>
      <c r="B658" s="1">
        <v>125</v>
      </c>
      <c r="C658">
        <v>643</v>
      </c>
      <c r="D658">
        <v>625.5</v>
      </c>
      <c r="E658">
        <v>11.101900000000001</v>
      </c>
      <c r="F658" t="s">
        <v>1504</v>
      </c>
      <c r="G658" s="10" t="s">
        <v>1584</v>
      </c>
      <c r="H658">
        <v>98</v>
      </c>
      <c r="I658" t="s">
        <v>800</v>
      </c>
      <c r="J658">
        <f ca="1">VLOOKUP(G658,INDIRECT("球速変換!A$1:B$" &amp; Prams!$B$8),2,)</f>
        <v>148</v>
      </c>
      <c r="K658" t="str">
        <f ca="1">VLOOKUP(I658,INDIRECT("投手名変換!A$1:B$" &amp; Prams!$B$9),2,)</f>
        <v>DD005</v>
      </c>
      <c r="L658">
        <f t="shared" si="61"/>
        <v>27</v>
      </c>
      <c r="M658">
        <f ca="1">(B658-VLOOKUP(K658,INDIRECT("投手データ!B1:D"&amp;Prams!$B$1),3,FALSE)*2)</f>
        <v>31</v>
      </c>
      <c r="N658" t="str">
        <f ca="1">VLOOKUP(F658,INDIRECT("球種変換表!A$1:B$" &amp; Prams!$B$2),2,)</f>
        <v>全力ストレート</v>
      </c>
      <c r="O658">
        <f ca="1">VLOOKUP(N658,球種情報!A:B,2,FALSE)</f>
        <v>2</v>
      </c>
      <c r="P658">
        <f ca="1">VLOOKUP(K658,投手データ!B:AI,output!O658+6,FALSE)</f>
        <v>1</v>
      </c>
      <c r="R658">
        <f t="shared" ca="1" si="62"/>
        <v>6.7567567567567571E-3</v>
      </c>
      <c r="S658">
        <f t="shared" si="63"/>
        <v>0.43229166666666669</v>
      </c>
      <c r="T658">
        <f>Prams!B$5/(S658-Prams!B$6)</f>
        <v>166.19458321198951</v>
      </c>
      <c r="U658">
        <f t="shared" ca="1" si="64"/>
        <v>0.49895833333333334</v>
      </c>
      <c r="V658">
        <f ca="1">Prams!C$5/(U658-Prams!C$6)</f>
        <v>173.9736885303567</v>
      </c>
      <c r="W658">
        <f t="shared" ca="1" si="65"/>
        <v>1.1754978954753832</v>
      </c>
      <c r="X658" t="str">
        <f t="shared" ca="1" si="66"/>
        <v>×</v>
      </c>
    </row>
    <row r="659" spans="1:24" x14ac:dyDescent="0.4">
      <c r="A659" s="1" t="s">
        <v>2365</v>
      </c>
      <c r="B659" s="1">
        <v>124</v>
      </c>
      <c r="C659">
        <v>640.5</v>
      </c>
      <c r="D659">
        <v>610.5</v>
      </c>
      <c r="E659">
        <v>10.512</v>
      </c>
      <c r="F659" t="s">
        <v>1504</v>
      </c>
      <c r="G659" s="10" t="s">
        <v>1988</v>
      </c>
      <c r="H659">
        <v>98</v>
      </c>
      <c r="I659" t="s">
        <v>804</v>
      </c>
      <c r="J659">
        <f ca="1">VLOOKUP(G659,INDIRECT("球速変換!A$1:B$" &amp; Prams!$B$8),2,)</f>
        <v>153</v>
      </c>
      <c r="K659" t="str">
        <f ca="1">VLOOKUP(I659,INDIRECT("投手名変換!A$1:B$" &amp; Prams!$B$9),2,)</f>
        <v>DD005</v>
      </c>
      <c r="L659">
        <f t="shared" si="61"/>
        <v>26</v>
      </c>
      <c r="M659">
        <f ca="1">(B659-VLOOKUP(K659,INDIRECT("投手データ!B1:D"&amp;Prams!$B$1),3,FALSE)*2)</f>
        <v>30</v>
      </c>
      <c r="N659" t="str">
        <f ca="1">VLOOKUP(F659,INDIRECT("球種変換表!A$1:B$" &amp; Prams!$B$2),2,)</f>
        <v>全力ストレート</v>
      </c>
      <c r="O659">
        <f ca="1">VLOOKUP(N659,球種情報!A:B,2,FALSE)</f>
        <v>2</v>
      </c>
      <c r="P659">
        <f ca="1">VLOOKUP(K659,投手データ!B:AI,output!O659+6,FALSE)</f>
        <v>1</v>
      </c>
      <c r="R659">
        <f t="shared" ca="1" si="62"/>
        <v>6.5359477124183009E-3</v>
      </c>
      <c r="S659">
        <f t="shared" si="63"/>
        <v>0.42604166666666665</v>
      </c>
      <c r="T659">
        <f>Prams!B$5/(S659-Prams!B$6)</f>
        <v>169.03461003896194</v>
      </c>
      <c r="U659">
        <f t="shared" ca="1" si="64"/>
        <v>0.49270833333333336</v>
      </c>
      <c r="V659">
        <f ca="1">Prams!C$5/(U659-Prams!C$6)</f>
        <v>177.0882963740959</v>
      </c>
      <c r="W659">
        <f t="shared" ca="1" si="65"/>
        <v>1.1574398455823263</v>
      </c>
      <c r="X659" t="str">
        <f t="shared" ca="1" si="66"/>
        <v>×</v>
      </c>
    </row>
    <row r="660" spans="1:24" x14ac:dyDescent="0.4">
      <c r="A660" s="1" t="s">
        <v>2366</v>
      </c>
      <c r="B660" s="1">
        <v>138</v>
      </c>
      <c r="C660">
        <v>645</v>
      </c>
      <c r="D660">
        <v>613.5</v>
      </c>
      <c r="E660">
        <v>10.111969999999999</v>
      </c>
      <c r="F660" t="s">
        <v>40</v>
      </c>
      <c r="G660" s="10" t="s">
        <v>1515</v>
      </c>
      <c r="H660">
        <v>101</v>
      </c>
      <c r="I660" t="s">
        <v>804</v>
      </c>
      <c r="J660">
        <f ca="1">VLOOKUP(G660,INDIRECT("球速変換!A$1:B$" &amp; Prams!$B$8),2,)</f>
        <v>129</v>
      </c>
      <c r="K660" t="str">
        <f ca="1">VLOOKUP(I660,INDIRECT("投手名変換!A$1:B$" &amp; Prams!$B$9),2,)</f>
        <v>DD005</v>
      </c>
      <c r="L660">
        <f t="shared" si="61"/>
        <v>37</v>
      </c>
      <c r="M660">
        <f ca="1">(B660-VLOOKUP(K660,INDIRECT("投手データ!B1:D"&amp;Prams!$B$1),3,FALSE)*2)</f>
        <v>44</v>
      </c>
      <c r="N660" t="str">
        <f ca="1">VLOOKUP(F660,INDIRECT("球種変換表!A$1:B$" &amp; Prams!$B$2),2,)</f>
        <v>ドロップカーブ</v>
      </c>
      <c r="O660">
        <f ca="1">VLOOKUP(N660,球種情報!A:B,2,FALSE)</f>
        <v>12</v>
      </c>
      <c r="P660">
        <f ca="1">VLOOKUP(K660,投手データ!B:AI,output!O660+6,FALSE)</f>
        <v>4</v>
      </c>
      <c r="R660">
        <f t="shared" ca="1" si="62"/>
        <v>7.7519379844961239E-3</v>
      </c>
      <c r="S660">
        <f t="shared" si="63"/>
        <v>0.60729166666666667</v>
      </c>
      <c r="T660">
        <f>Prams!B$5/(S660-Prams!B$6)</f>
        <v>113.023659714499</v>
      </c>
      <c r="U660">
        <f t="shared" ca="1" si="64"/>
        <v>0.72395833333333337</v>
      </c>
      <c r="V660">
        <f ca="1">Prams!C$5/(U660-Prams!C$6)</f>
        <v>106.52556610140287</v>
      </c>
      <c r="W660">
        <f t="shared" ca="1" si="65"/>
        <v>0.82577958218141767</v>
      </c>
      <c r="X660" t="str">
        <f t="shared" ca="1" si="66"/>
        <v>×</v>
      </c>
    </row>
    <row r="661" spans="1:24" x14ac:dyDescent="0.4">
      <c r="A661" s="1" t="s">
        <v>2367</v>
      </c>
      <c r="B661" s="1">
        <v>138</v>
      </c>
      <c r="C661">
        <v>645.04998999999998</v>
      </c>
      <c r="D661">
        <v>605.5</v>
      </c>
      <c r="E661">
        <v>10.06254</v>
      </c>
      <c r="F661" t="s">
        <v>40</v>
      </c>
      <c r="G661" s="10" t="s">
        <v>1519</v>
      </c>
      <c r="H661">
        <v>101</v>
      </c>
      <c r="I661" t="s">
        <v>805</v>
      </c>
      <c r="J661">
        <f ca="1">VLOOKUP(G661,INDIRECT("球速変換!A$1:B$" &amp; Prams!$B$8),2,)</f>
        <v>127</v>
      </c>
      <c r="K661" t="str">
        <f ca="1">VLOOKUP(I661,INDIRECT("投手名変換!A$1:B$" &amp; Prams!$B$9),2,)</f>
        <v>DD005</v>
      </c>
      <c r="L661">
        <f t="shared" si="61"/>
        <v>37</v>
      </c>
      <c r="M661">
        <f ca="1">(B661-VLOOKUP(K661,INDIRECT("投手データ!B1:D"&amp;Prams!$B$1),3,FALSE)*2)</f>
        <v>44</v>
      </c>
      <c r="N661" t="str">
        <f ca="1">VLOOKUP(F661,INDIRECT("球種変換表!A$1:B$" &amp; Prams!$B$2),2,)</f>
        <v>ドロップカーブ</v>
      </c>
      <c r="O661">
        <f ca="1">VLOOKUP(N661,球種情報!A:B,2,FALSE)</f>
        <v>12</v>
      </c>
      <c r="P661">
        <f ca="1">VLOOKUP(K661,投手データ!B:AI,output!O661+6,FALSE)</f>
        <v>4</v>
      </c>
      <c r="R661">
        <f t="shared" ca="1" si="62"/>
        <v>7.874015748031496E-3</v>
      </c>
      <c r="S661">
        <f t="shared" si="63"/>
        <v>0.61284722222222221</v>
      </c>
      <c r="T661">
        <f>Prams!B$5/(S661-Prams!B$6)</f>
        <v>111.88726956469282</v>
      </c>
      <c r="U661">
        <f t="shared" ca="1" si="64"/>
        <v>0.72951388888888891</v>
      </c>
      <c r="V661">
        <f ca="1">Prams!C$5/(U661-Prams!C$6)</f>
        <v>105.51550521739543</v>
      </c>
      <c r="W661">
        <f t="shared" ca="1" si="65"/>
        <v>0.83083074974327109</v>
      </c>
      <c r="X661" t="str">
        <f t="shared" ca="1" si="66"/>
        <v>×</v>
      </c>
    </row>
    <row r="662" spans="1:24" x14ac:dyDescent="0.4">
      <c r="A662" s="1" t="s">
        <v>2369</v>
      </c>
      <c r="B662" s="1">
        <v>138</v>
      </c>
      <c r="C662">
        <v>636</v>
      </c>
      <c r="D662">
        <v>602</v>
      </c>
      <c r="E662">
        <v>11.04546</v>
      </c>
      <c r="F662" t="s">
        <v>40</v>
      </c>
      <c r="G662" s="10" t="s">
        <v>1517</v>
      </c>
      <c r="H662">
        <v>101</v>
      </c>
      <c r="I662" t="s">
        <v>2368</v>
      </c>
      <c r="J662">
        <f ca="1">VLOOKUP(G662,INDIRECT("球速変換!A$1:B$" &amp; Prams!$B$8),2,)</f>
        <v>126</v>
      </c>
      <c r="K662" t="e">
        <f ca="1">VLOOKUP(I662,INDIRECT("投手名変換!A$1:B$" &amp; Prams!$B$9),2,)</f>
        <v>#N/A</v>
      </c>
      <c r="L662">
        <f t="shared" si="61"/>
        <v>37</v>
      </c>
      <c r="M662" t="e">
        <f ca="1">(B662-VLOOKUP(K662,INDIRECT("投手データ!B1:D"&amp;Prams!$B$1),3,FALSE)*2)</f>
        <v>#N/A</v>
      </c>
      <c r="N662" t="str">
        <f ca="1">VLOOKUP(F662,INDIRECT("球種変換表!A$1:B$" &amp; Prams!$B$2),2,)</f>
        <v>ドロップカーブ</v>
      </c>
      <c r="O662">
        <f ca="1">VLOOKUP(N662,球種情報!A:B,2,FALSE)</f>
        <v>12</v>
      </c>
      <c r="P662" t="e">
        <f ca="1">VLOOKUP(K662,投手データ!B:AI,output!O662+6,FALSE)</f>
        <v>#N/A</v>
      </c>
      <c r="R662">
        <f t="shared" ca="1" si="62"/>
        <v>7.9365079365079361E-3</v>
      </c>
      <c r="S662">
        <f t="shared" si="63"/>
        <v>0.6152777777777777</v>
      </c>
      <c r="T662">
        <f>Prams!B$5/(S662-Prams!B$6)</f>
        <v>111.39725314326903</v>
      </c>
      <c r="U662" t="e">
        <f t="shared" ca="1" si="64"/>
        <v>#N/A</v>
      </c>
      <c r="V662" t="e">
        <f ca="1">Prams!C$5/(U662-Prams!C$6)</f>
        <v>#N/A</v>
      </c>
      <c r="W662" t="e">
        <f t="shared" ca="1" si="65"/>
        <v>#N/A</v>
      </c>
      <c r="X662" t="e">
        <f t="shared" ca="1" si="66"/>
        <v>#N/A</v>
      </c>
    </row>
    <row r="663" spans="1:24" x14ac:dyDescent="0.4">
      <c r="A663" s="1" t="s">
        <v>2370</v>
      </c>
      <c r="B663" s="1">
        <v>139</v>
      </c>
      <c r="C663">
        <v>652.54760999999996</v>
      </c>
      <c r="D663">
        <v>614.5</v>
      </c>
      <c r="E663">
        <v>10.55958</v>
      </c>
      <c r="F663" t="s">
        <v>40</v>
      </c>
      <c r="G663" s="10" t="s">
        <v>793</v>
      </c>
      <c r="H663">
        <v>101</v>
      </c>
      <c r="I663" t="s">
        <v>804</v>
      </c>
      <c r="J663">
        <f ca="1">VLOOKUP(G663,INDIRECT("球速変換!A$1:B$" &amp; Prams!$B$8),2,)</f>
        <v>120</v>
      </c>
      <c r="K663" t="str">
        <f ca="1">VLOOKUP(I663,INDIRECT("投手名変換!A$1:B$" &amp; Prams!$B$9),2,)</f>
        <v>DD005</v>
      </c>
      <c r="L663">
        <f t="shared" si="61"/>
        <v>38</v>
      </c>
      <c r="M663">
        <f ca="1">(B663-VLOOKUP(K663,INDIRECT("投手データ!B1:D"&amp;Prams!$B$1),3,FALSE)*2)</f>
        <v>45</v>
      </c>
      <c r="N663" t="str">
        <f ca="1">VLOOKUP(F663,INDIRECT("球種変換表!A$1:B$" &amp; Prams!$B$2),2,)</f>
        <v>ドロップカーブ</v>
      </c>
      <c r="O663">
        <f ca="1">VLOOKUP(N663,球種情報!A:B,2,FALSE)</f>
        <v>12</v>
      </c>
      <c r="P663">
        <f ca="1">VLOOKUP(K663,投手データ!B:AI,output!O663+6,FALSE)</f>
        <v>4</v>
      </c>
      <c r="R663">
        <f t="shared" ca="1" si="62"/>
        <v>8.3333333333333332E-3</v>
      </c>
      <c r="S663">
        <f t="shared" si="63"/>
        <v>0.62326388888888895</v>
      </c>
      <c r="T663">
        <f>Prams!B$5/(S663-Prams!B$6)</f>
        <v>109.81699043258152</v>
      </c>
      <c r="U663">
        <f t="shared" ca="1" si="64"/>
        <v>0.73993055555555565</v>
      </c>
      <c r="V663">
        <f ca="1">Prams!C$5/(U663-Prams!C$6)</f>
        <v>103.67236664974217</v>
      </c>
      <c r="W663">
        <f t="shared" ca="1" si="65"/>
        <v>0.86393638874785139</v>
      </c>
      <c r="X663" t="str">
        <f t="shared" ca="1" si="66"/>
        <v>×</v>
      </c>
    </row>
    <row r="664" spans="1:24" x14ac:dyDescent="0.4">
      <c r="A664" s="1" t="s">
        <v>2372</v>
      </c>
      <c r="B664" s="1">
        <v>139</v>
      </c>
      <c r="C664">
        <v>648.5</v>
      </c>
      <c r="D664">
        <v>614</v>
      </c>
      <c r="E664">
        <v>10.547610000000001</v>
      </c>
      <c r="F664" t="s">
        <v>40</v>
      </c>
      <c r="G664" s="10" t="s">
        <v>409</v>
      </c>
      <c r="H664">
        <v>101</v>
      </c>
      <c r="I664" t="s">
        <v>2371</v>
      </c>
      <c r="J664">
        <f ca="1">VLOOKUP(G664,INDIRECT("球速変換!A$1:B$" &amp; Prams!$B$8),2,)</f>
        <v>126</v>
      </c>
      <c r="K664" t="e">
        <f ca="1">VLOOKUP(I664,INDIRECT("投手名変換!A$1:B$" &amp; Prams!$B$9),2,)</f>
        <v>#N/A</v>
      </c>
      <c r="L664">
        <f t="shared" si="61"/>
        <v>38</v>
      </c>
      <c r="M664" t="e">
        <f ca="1">(B664-VLOOKUP(K664,INDIRECT("投手データ!B1:D"&amp;Prams!$B$1),3,FALSE)*2)</f>
        <v>#N/A</v>
      </c>
      <c r="N664" t="str">
        <f ca="1">VLOOKUP(F664,INDIRECT("球種変換表!A$1:B$" &amp; Prams!$B$2),2,)</f>
        <v>ドロップカーブ</v>
      </c>
      <c r="O664">
        <f ca="1">VLOOKUP(N664,球種情報!A:B,2,FALSE)</f>
        <v>12</v>
      </c>
      <c r="P664" t="e">
        <f ca="1">VLOOKUP(K664,投手データ!B:AI,output!O664+6,FALSE)</f>
        <v>#N/A</v>
      </c>
      <c r="R664">
        <f t="shared" ca="1" si="62"/>
        <v>7.9365079365079361E-3</v>
      </c>
      <c r="S664">
        <f t="shared" si="63"/>
        <v>0.62361111111111112</v>
      </c>
      <c r="T664">
        <f>Prams!B$5/(S664-Prams!B$6)</f>
        <v>109.74929977513906</v>
      </c>
      <c r="U664" t="e">
        <f t="shared" ca="1" si="64"/>
        <v>#N/A</v>
      </c>
      <c r="V664" t="e">
        <f ca="1">Prams!C$5/(U664-Prams!C$6)</f>
        <v>#N/A</v>
      </c>
      <c r="W664" t="e">
        <f t="shared" ca="1" si="65"/>
        <v>#N/A</v>
      </c>
      <c r="X664" t="e">
        <f t="shared" ca="1" si="66"/>
        <v>#N/A</v>
      </c>
    </row>
    <row r="665" spans="1:24" x14ac:dyDescent="0.4">
      <c r="A665" s="1" t="s">
        <v>2373</v>
      </c>
      <c r="B665" s="1">
        <v>138</v>
      </c>
      <c r="C665">
        <v>637.04998999999998</v>
      </c>
      <c r="D665">
        <v>604.5</v>
      </c>
      <c r="E665">
        <v>10.06254</v>
      </c>
      <c r="F665" t="s">
        <v>40</v>
      </c>
      <c r="G665" s="10" t="s">
        <v>1519</v>
      </c>
      <c r="H665">
        <v>101</v>
      </c>
      <c r="I665" t="s">
        <v>806</v>
      </c>
      <c r="J665">
        <f ca="1">VLOOKUP(G665,INDIRECT("球速変換!A$1:B$" &amp; Prams!$B$8),2,)</f>
        <v>127</v>
      </c>
      <c r="K665" t="str">
        <f ca="1">VLOOKUP(I665,INDIRECT("投手名変換!A$1:B$" &amp; Prams!$B$9),2,)</f>
        <v>DD005</v>
      </c>
      <c r="L665">
        <f t="shared" si="61"/>
        <v>37</v>
      </c>
      <c r="M665">
        <f ca="1">(B665-VLOOKUP(K665,INDIRECT("投手データ!B1:D"&amp;Prams!$B$1),3,FALSE)*2)</f>
        <v>44</v>
      </c>
      <c r="N665" t="str">
        <f ca="1">VLOOKUP(F665,INDIRECT("球種変換表!A$1:B$" &amp; Prams!$B$2),2,)</f>
        <v>ドロップカーブ</v>
      </c>
      <c r="O665">
        <f ca="1">VLOOKUP(N665,球種情報!A:B,2,FALSE)</f>
        <v>12</v>
      </c>
      <c r="P665">
        <f ca="1">VLOOKUP(K665,投手データ!B:AI,output!O665+6,FALSE)</f>
        <v>4</v>
      </c>
      <c r="R665">
        <f t="shared" ca="1" si="62"/>
        <v>7.874015748031496E-3</v>
      </c>
      <c r="S665">
        <f t="shared" si="63"/>
        <v>0.61354166666666665</v>
      </c>
      <c r="T665">
        <f>Prams!B$5/(S665-Prams!B$6)</f>
        <v>111.74682552832549</v>
      </c>
      <c r="U665">
        <f t="shared" ca="1" si="64"/>
        <v>0.73020833333333335</v>
      </c>
      <c r="V665">
        <f ca="1">Prams!C$5/(U665-Prams!C$6)</f>
        <v>105.39059281462644</v>
      </c>
      <c r="W665">
        <f t="shared" ca="1" si="65"/>
        <v>0.82984718751674369</v>
      </c>
      <c r="X665" t="str">
        <f t="shared" ca="1" si="66"/>
        <v>×</v>
      </c>
    </row>
    <row r="666" spans="1:24" x14ac:dyDescent="0.4">
      <c r="A666" s="1" t="s">
        <v>2375</v>
      </c>
      <c r="B666" s="1">
        <v>138</v>
      </c>
      <c r="C666">
        <v>636.5</v>
      </c>
      <c r="D666">
        <v>606</v>
      </c>
      <c r="E666">
        <v>10.547610000000001</v>
      </c>
      <c r="F666" t="s">
        <v>811</v>
      </c>
      <c r="G666" s="10" t="s">
        <v>1519</v>
      </c>
      <c r="H666">
        <v>101</v>
      </c>
      <c r="I666" t="s">
        <v>2374</v>
      </c>
      <c r="J666">
        <f ca="1">VLOOKUP(G666,INDIRECT("球速変換!A$1:B$" &amp; Prams!$B$8),2,)</f>
        <v>127</v>
      </c>
      <c r="K666" t="e">
        <f ca="1">VLOOKUP(I666,INDIRECT("投手名変換!A$1:B$" &amp; Prams!$B$9),2,)</f>
        <v>#N/A</v>
      </c>
      <c r="L666">
        <f t="shared" si="61"/>
        <v>37</v>
      </c>
      <c r="M666" t="e">
        <f ca="1">(B666-VLOOKUP(K666,INDIRECT("投手データ!B1:D"&amp;Prams!$B$1),3,FALSE)*2)</f>
        <v>#N/A</v>
      </c>
      <c r="N666" t="str">
        <f ca="1">VLOOKUP(F666,INDIRECT("球種変換表!A$1:B$" &amp; Prams!$B$2),2,)</f>
        <v>ドロップカーブ</v>
      </c>
      <c r="O666">
        <f ca="1">VLOOKUP(N666,球種情報!A:B,2,FALSE)</f>
        <v>12</v>
      </c>
      <c r="P666" t="e">
        <f ca="1">VLOOKUP(K666,投手データ!B:AI,output!O666+6,FALSE)</f>
        <v>#N/A</v>
      </c>
      <c r="R666">
        <f t="shared" ca="1" si="62"/>
        <v>7.874015748031496E-3</v>
      </c>
      <c r="S666">
        <f t="shared" si="63"/>
        <v>0.61250000000000004</v>
      </c>
      <c r="T666">
        <f>Prams!B$5/(S666-Prams!B$6)</f>
        <v>111.95762404925752</v>
      </c>
      <c r="U666" t="e">
        <f t="shared" ca="1" si="64"/>
        <v>#N/A</v>
      </c>
      <c r="V666" t="e">
        <f ca="1">Prams!C$5/(U666-Prams!C$6)</f>
        <v>#N/A</v>
      </c>
      <c r="W666" t="e">
        <f t="shared" ca="1" si="65"/>
        <v>#N/A</v>
      </c>
      <c r="X666" t="e">
        <f t="shared" ca="1" si="66"/>
        <v>#N/A</v>
      </c>
    </row>
    <row r="667" spans="1:24" x14ac:dyDescent="0.4">
      <c r="A667" s="1" t="s">
        <v>2376</v>
      </c>
      <c r="B667" s="1">
        <v>139</v>
      </c>
      <c r="C667">
        <v>640</v>
      </c>
      <c r="D667">
        <v>613</v>
      </c>
      <c r="E667">
        <v>11.0001</v>
      </c>
      <c r="F667" t="s">
        <v>811</v>
      </c>
      <c r="G667" s="10" t="s">
        <v>409</v>
      </c>
      <c r="H667">
        <v>101</v>
      </c>
      <c r="I667" t="s">
        <v>797</v>
      </c>
      <c r="J667">
        <f ca="1">VLOOKUP(G667,INDIRECT("球速変換!A$1:B$" &amp; Prams!$B$8),2,)</f>
        <v>126</v>
      </c>
      <c r="K667" t="str">
        <f ca="1">VLOOKUP(I667,INDIRECT("投手名変換!A$1:B$" &amp; Prams!$B$9),2,)</f>
        <v>DD005</v>
      </c>
      <c r="L667">
        <f t="shared" si="61"/>
        <v>38</v>
      </c>
      <c r="M667">
        <f ca="1">(B667-VLOOKUP(K667,INDIRECT("投手データ!B1:D"&amp;Prams!$B$1),3,FALSE)*2)</f>
        <v>45</v>
      </c>
      <c r="N667" t="str">
        <f ca="1">VLOOKUP(F667,INDIRECT("球種変換表!A$1:B$" &amp; Prams!$B$2),2,)</f>
        <v>ドロップカーブ</v>
      </c>
      <c r="O667">
        <f ca="1">VLOOKUP(N667,球種情報!A:B,2,FALSE)</f>
        <v>12</v>
      </c>
      <c r="P667">
        <f ca="1">VLOOKUP(K667,投手データ!B:AI,output!O667+6,FALSE)</f>
        <v>4</v>
      </c>
      <c r="R667">
        <f t="shared" ca="1" si="62"/>
        <v>7.9365079365079361E-3</v>
      </c>
      <c r="S667">
        <f t="shared" si="63"/>
        <v>0.62430555555555556</v>
      </c>
      <c r="T667">
        <f>Prams!B$5/(S667-Prams!B$6)</f>
        <v>109.61416849715823</v>
      </c>
      <c r="U667">
        <f t="shared" ca="1" si="64"/>
        <v>0.74097222222222225</v>
      </c>
      <c r="V667">
        <f ca="1">Prams!C$5/(U667-Prams!C$6)</f>
        <v>103.49158815925303</v>
      </c>
      <c r="W667">
        <f t="shared" ca="1" si="65"/>
        <v>0.82136181078772241</v>
      </c>
      <c r="X667" t="str">
        <f t="shared" ca="1" si="66"/>
        <v>×</v>
      </c>
    </row>
    <row r="668" spans="1:24" x14ac:dyDescent="0.4">
      <c r="A668" s="1" t="s">
        <v>2377</v>
      </c>
      <c r="B668" s="1">
        <v>138</v>
      </c>
      <c r="C668">
        <v>650.5</v>
      </c>
      <c r="D668">
        <v>615</v>
      </c>
      <c r="E668">
        <v>10.547610000000001</v>
      </c>
      <c r="F668" t="s">
        <v>40</v>
      </c>
      <c r="G668" s="10" t="s">
        <v>1515</v>
      </c>
      <c r="H668">
        <v>101</v>
      </c>
      <c r="I668" t="s">
        <v>804</v>
      </c>
      <c r="J668">
        <f ca="1">VLOOKUP(G668,INDIRECT("球速変換!A$1:B$" &amp; Prams!$B$8),2,)</f>
        <v>129</v>
      </c>
      <c r="K668" t="str">
        <f ca="1">VLOOKUP(I668,INDIRECT("投手名変換!A$1:B$" &amp; Prams!$B$9),2,)</f>
        <v>DD005</v>
      </c>
      <c r="L668">
        <f t="shared" si="61"/>
        <v>37</v>
      </c>
      <c r="M668">
        <f ca="1">(B668-VLOOKUP(K668,INDIRECT("投手データ!B1:D"&amp;Prams!$B$1),3,FALSE)*2)</f>
        <v>44</v>
      </c>
      <c r="N668" t="str">
        <f ca="1">VLOOKUP(F668,INDIRECT("球種変換表!A$1:B$" &amp; Prams!$B$2),2,)</f>
        <v>ドロップカーブ</v>
      </c>
      <c r="O668">
        <f ca="1">VLOOKUP(N668,球種情報!A:B,2,FALSE)</f>
        <v>12</v>
      </c>
      <c r="P668">
        <f ca="1">VLOOKUP(K668,投手データ!B:AI,output!O668+6,FALSE)</f>
        <v>4</v>
      </c>
      <c r="R668">
        <f t="shared" ca="1" si="62"/>
        <v>7.7519379844961239E-3</v>
      </c>
      <c r="S668">
        <f t="shared" si="63"/>
        <v>0.60624999999999996</v>
      </c>
      <c r="T668">
        <f>Prams!B$5/(S668-Prams!B$6)</f>
        <v>113.23930762890376</v>
      </c>
      <c r="U668">
        <f t="shared" ca="1" si="64"/>
        <v>0.72291666666666665</v>
      </c>
      <c r="V668">
        <f ca="1">Prams!C$5/(U668-Prams!C$6)</f>
        <v>106.71710923789522</v>
      </c>
      <c r="W668">
        <f t="shared" ca="1" si="65"/>
        <v>0.82726441269686213</v>
      </c>
      <c r="X668" t="str">
        <f t="shared" ca="1" si="66"/>
        <v>×</v>
      </c>
    </row>
    <row r="669" spans="1:24" x14ac:dyDescent="0.4">
      <c r="A669" s="1" t="s">
        <v>2378</v>
      </c>
      <c r="B669" s="1">
        <v>138</v>
      </c>
      <c r="C669">
        <v>647.5</v>
      </c>
      <c r="D669">
        <v>611</v>
      </c>
      <c r="E669">
        <v>10.547610000000001</v>
      </c>
      <c r="F669" t="s">
        <v>40</v>
      </c>
      <c r="G669" s="10" t="s">
        <v>412</v>
      </c>
      <c r="H669">
        <v>101</v>
      </c>
      <c r="I669" t="s">
        <v>802</v>
      </c>
      <c r="J669">
        <f ca="1">VLOOKUP(G669,INDIRECT("球速変換!A$1:B$" &amp; Prams!$B$8),2,)</f>
        <v>128</v>
      </c>
      <c r="K669" t="str">
        <f ca="1">VLOOKUP(I669,INDIRECT("投手名変換!A$1:B$" &amp; Prams!$B$9),2,)</f>
        <v>DD005</v>
      </c>
      <c r="L669">
        <f t="shared" si="61"/>
        <v>37</v>
      </c>
      <c r="M669">
        <f ca="1">(B669-VLOOKUP(K669,INDIRECT("投手データ!B1:D"&amp;Prams!$B$1),3,FALSE)*2)</f>
        <v>44</v>
      </c>
      <c r="N669" t="str">
        <f ca="1">VLOOKUP(F669,INDIRECT("球種変換表!A$1:B$" &amp; Prams!$B$2),2,)</f>
        <v>ドロップカーブ</v>
      </c>
      <c r="O669">
        <f ca="1">VLOOKUP(N669,球種情報!A:B,2,FALSE)</f>
        <v>12</v>
      </c>
      <c r="P669">
        <f ca="1">VLOOKUP(K669,投手データ!B:AI,output!O669+6,FALSE)</f>
        <v>4</v>
      </c>
      <c r="R669">
        <f t="shared" ca="1" si="62"/>
        <v>7.8125E-3</v>
      </c>
      <c r="S669">
        <f t="shared" si="63"/>
        <v>0.60902777777777772</v>
      </c>
      <c r="T669">
        <f>Prams!B$5/(S669-Prams!B$6)</f>
        <v>112.66606595053206</v>
      </c>
      <c r="U669">
        <f t="shared" ca="1" si="64"/>
        <v>0.72569444444444442</v>
      </c>
      <c r="V669">
        <f ca="1">Prams!C$5/(U669-Prams!C$6)</f>
        <v>106.20785095965718</v>
      </c>
      <c r="W669">
        <f t="shared" ca="1" si="65"/>
        <v>0.82974883562232171</v>
      </c>
      <c r="X669" t="str">
        <f t="shared" ca="1" si="66"/>
        <v>×</v>
      </c>
    </row>
    <row r="670" spans="1:24" x14ac:dyDescent="0.4">
      <c r="A670" s="1" t="s">
        <v>2379</v>
      </c>
      <c r="B670" s="1">
        <v>133</v>
      </c>
      <c r="C670">
        <v>622</v>
      </c>
      <c r="D670">
        <v>615.5</v>
      </c>
      <c r="E670">
        <v>10.012589999999999</v>
      </c>
      <c r="F670">
        <v>2</v>
      </c>
      <c r="G670" s="10" t="s">
        <v>2005</v>
      </c>
      <c r="H670">
        <v>101</v>
      </c>
      <c r="I670" t="s">
        <v>804</v>
      </c>
      <c r="J670">
        <f ca="1">VLOOKUP(G670,INDIRECT("球速変換!A$1:B$" &amp; Prams!$B$8),2,)</f>
        <v>138</v>
      </c>
      <c r="K670" t="str">
        <f ca="1">VLOOKUP(I670,INDIRECT("投手名変換!A$1:B$" &amp; Prams!$B$9),2,)</f>
        <v>DD005</v>
      </c>
      <c r="L670">
        <f t="shared" si="61"/>
        <v>32</v>
      </c>
      <c r="M670">
        <f ca="1">(B670-VLOOKUP(K670,INDIRECT("投手データ!B1:D"&amp;Prams!$B$1),3,FALSE)*2)</f>
        <v>39</v>
      </c>
      <c r="N670" t="str">
        <f ca="1">VLOOKUP(F670,INDIRECT("球種変換表!A$1:B$" &amp; Prams!$B$2),2,)</f>
        <v>シュート</v>
      </c>
      <c r="O670">
        <f ca="1">VLOOKUP(N670,球種情報!A:B,2,FALSE)</f>
        <v>26</v>
      </c>
      <c r="P670">
        <f ca="1">VLOOKUP(K670,投手データ!B:AI,output!O670+6,FALSE)</f>
        <v>7</v>
      </c>
      <c r="R670">
        <f t="shared" ca="1" si="62"/>
        <v>7.246376811594203E-3</v>
      </c>
      <c r="S670">
        <f t="shared" si="63"/>
        <v>0.52256944444444442</v>
      </c>
      <c r="T670">
        <f>Prams!B$5/(S670-Prams!B$6)</f>
        <v>133.73801955329085</v>
      </c>
      <c r="U670">
        <f t="shared" ca="1" si="64"/>
        <v>0.63923611111111112</v>
      </c>
      <c r="V670">
        <f ca="1">Prams!C$5/(U670-Prams!C$6)</f>
        <v>124.73465636191426</v>
      </c>
      <c r="W670">
        <f t="shared" ca="1" si="65"/>
        <v>0.90387432146314683</v>
      </c>
      <c r="X670" t="str">
        <f t="shared" ca="1" si="66"/>
        <v>×</v>
      </c>
    </row>
    <row r="671" spans="1:24" x14ac:dyDescent="0.4">
      <c r="A671" s="1" t="s">
        <v>2380</v>
      </c>
      <c r="B671" s="1">
        <v>132</v>
      </c>
      <c r="C671">
        <v>617.44739000000004</v>
      </c>
      <c r="D671">
        <v>602.5</v>
      </c>
      <c r="E671">
        <v>9.5657899999999998</v>
      </c>
      <c r="F671" t="s">
        <v>1047</v>
      </c>
      <c r="G671" s="10" t="s">
        <v>406</v>
      </c>
      <c r="H671">
        <v>101</v>
      </c>
      <c r="I671" t="s">
        <v>801</v>
      </c>
      <c r="J671">
        <f ca="1">VLOOKUP(G671,INDIRECT("球速変換!A$1:B$" &amp; Prams!$B$8),2,)</f>
        <v>140</v>
      </c>
      <c r="K671" t="str">
        <f ca="1">VLOOKUP(I671,INDIRECT("投手名変換!A$1:B$" &amp; Prams!$B$9),2,)</f>
        <v>DD005</v>
      </c>
      <c r="L671">
        <f t="shared" si="61"/>
        <v>31</v>
      </c>
      <c r="M671">
        <f ca="1">(B671-VLOOKUP(K671,INDIRECT("投手データ!B1:D"&amp;Prams!$B$1),3,FALSE)*2)</f>
        <v>38</v>
      </c>
      <c r="N671" t="str">
        <f ca="1">VLOOKUP(F671,INDIRECT("球種変換表!A$1:B$" &amp; Prams!$B$2),2,)</f>
        <v>シュート</v>
      </c>
      <c r="O671">
        <f ca="1">VLOOKUP(N671,球種情報!A:B,2,FALSE)</f>
        <v>26</v>
      </c>
      <c r="P671">
        <f ca="1">VLOOKUP(K671,投手データ!B:AI,output!O671+6,FALSE)</f>
        <v>7</v>
      </c>
      <c r="R671">
        <f t="shared" ca="1" si="62"/>
        <v>7.1428571428571426E-3</v>
      </c>
      <c r="S671">
        <f t="shared" si="63"/>
        <v>0.51493055555555556</v>
      </c>
      <c r="T671">
        <f>Prams!B$5/(S671-Prams!B$6)</f>
        <v>135.98514055979521</v>
      </c>
      <c r="U671">
        <f t="shared" ca="1" si="64"/>
        <v>0.63159722222222225</v>
      </c>
      <c r="V671">
        <f ca="1">Prams!C$5/(U671-Prams!C$6)</f>
        <v>126.68719653458865</v>
      </c>
      <c r="W671">
        <f t="shared" ca="1" si="65"/>
        <v>0.90490854667563325</v>
      </c>
      <c r="X671" t="str">
        <f t="shared" ca="1" si="66"/>
        <v>×</v>
      </c>
    </row>
    <row r="672" spans="1:24" x14ac:dyDescent="0.4">
      <c r="A672" s="1" t="s">
        <v>2381</v>
      </c>
      <c r="B672" s="1">
        <v>133</v>
      </c>
      <c r="C672">
        <v>613.07501000000002</v>
      </c>
      <c r="D672">
        <v>614</v>
      </c>
      <c r="E672">
        <v>10.12459</v>
      </c>
      <c r="F672" t="s">
        <v>349</v>
      </c>
      <c r="G672" s="10" t="s">
        <v>1998</v>
      </c>
      <c r="H672">
        <v>101</v>
      </c>
      <c r="I672" t="s">
        <v>804</v>
      </c>
      <c r="J672">
        <f ca="1">VLOOKUP(G672,INDIRECT("球速変換!A$1:B$" &amp; Prams!$B$8),2,)</f>
        <v>92</v>
      </c>
      <c r="K672" t="str">
        <f ca="1">VLOOKUP(I672,INDIRECT("投手名変換!A$1:B$" &amp; Prams!$B$9),2,)</f>
        <v>DD005</v>
      </c>
      <c r="L672">
        <f t="shared" si="61"/>
        <v>32</v>
      </c>
      <c r="M672">
        <f ca="1">(B672-VLOOKUP(K672,INDIRECT("投手データ!B1:D"&amp;Prams!$B$1),3,FALSE)*2)</f>
        <v>39</v>
      </c>
      <c r="N672" t="str">
        <f ca="1">VLOOKUP(F672,INDIRECT("球種変換表!A$1:B$" &amp; Prams!$B$2),2,)</f>
        <v>シュート</v>
      </c>
      <c r="O672">
        <f ca="1">VLOOKUP(N672,球種情報!A:B,2,FALSE)</f>
        <v>26</v>
      </c>
      <c r="P672">
        <f ca="1">VLOOKUP(K672,投手データ!B:AI,output!O672+6,FALSE)</f>
        <v>7</v>
      </c>
      <c r="R672">
        <f t="shared" ca="1" si="62"/>
        <v>1.0869565217391304E-2</v>
      </c>
      <c r="S672">
        <f t="shared" si="63"/>
        <v>0.52361111111111114</v>
      </c>
      <c r="T672">
        <f>Prams!B$5/(S672-Prams!B$6)</f>
        <v>133.43733512398677</v>
      </c>
      <c r="U672">
        <f t="shared" ca="1" si="64"/>
        <v>0.64027777777777772</v>
      </c>
      <c r="V672">
        <f ca="1">Prams!C$5/(U672-Prams!C$6)</f>
        <v>124.47305429408739</v>
      </c>
      <c r="W672">
        <f t="shared" ca="1" si="65"/>
        <v>1.3529679814574715</v>
      </c>
      <c r="X672" t="str">
        <f t="shared" ca="1" si="66"/>
        <v>×</v>
      </c>
    </row>
    <row r="673" spans="1:25" x14ac:dyDescent="0.4">
      <c r="A673" s="1" t="s">
        <v>2382</v>
      </c>
      <c r="B673" s="1">
        <v>133</v>
      </c>
      <c r="C673">
        <v>616</v>
      </c>
      <c r="D673">
        <v>615</v>
      </c>
      <c r="E673">
        <v>11.0001</v>
      </c>
      <c r="F673" t="s">
        <v>349</v>
      </c>
      <c r="G673" s="10" t="s">
        <v>2005</v>
      </c>
      <c r="H673">
        <v>101</v>
      </c>
      <c r="I673" t="s">
        <v>798</v>
      </c>
      <c r="J673">
        <f ca="1">VLOOKUP(G673,INDIRECT("球速変換!A$1:B$" &amp; Prams!$B$8),2,)</f>
        <v>138</v>
      </c>
      <c r="K673" t="str">
        <f ca="1">VLOOKUP(I673,INDIRECT("投手名変換!A$1:B$" &amp; Prams!$B$9),2,)</f>
        <v>DD005</v>
      </c>
      <c r="L673">
        <f t="shared" si="61"/>
        <v>32</v>
      </c>
      <c r="M673">
        <f ca="1">(B673-VLOOKUP(K673,INDIRECT("投手データ!B1:D"&amp;Prams!$B$1),3,FALSE)*2)</f>
        <v>39</v>
      </c>
      <c r="N673" t="str">
        <f ca="1">VLOOKUP(F673,INDIRECT("球種変換表!A$1:B$" &amp; Prams!$B$2),2,)</f>
        <v>シュート</v>
      </c>
      <c r="O673">
        <f ca="1">VLOOKUP(N673,球種情報!A:B,2,FALSE)</f>
        <v>26</v>
      </c>
      <c r="P673">
        <f ca="1">VLOOKUP(K673,投手データ!B:AI,output!O673+6,FALSE)</f>
        <v>7</v>
      </c>
      <c r="R673">
        <f t="shared" ca="1" si="62"/>
        <v>7.246376811594203E-3</v>
      </c>
      <c r="S673">
        <f t="shared" si="63"/>
        <v>0.5229166666666667</v>
      </c>
      <c r="T673">
        <f>Prams!B$5/(S673-Prams!B$6)</f>
        <v>133.63764095543468</v>
      </c>
      <c r="U673">
        <f t="shared" ca="1" si="64"/>
        <v>0.63958333333333328</v>
      </c>
      <c r="V673">
        <f ca="1">Prams!C$5/(U673-Prams!C$6)</f>
        <v>124.6473335797574</v>
      </c>
      <c r="W673">
        <f t="shared" ca="1" si="65"/>
        <v>0.90324154767940146</v>
      </c>
      <c r="X673" t="str">
        <f t="shared" ca="1" si="66"/>
        <v>×</v>
      </c>
    </row>
    <row r="674" spans="1:25" x14ac:dyDescent="0.4">
      <c r="A674" s="1" t="s">
        <v>2383</v>
      </c>
      <c r="B674" s="1">
        <v>132</v>
      </c>
      <c r="C674">
        <v>616.5</v>
      </c>
      <c r="D674">
        <v>607</v>
      </c>
      <c r="E674">
        <v>10.5001</v>
      </c>
      <c r="F674" t="s">
        <v>349</v>
      </c>
      <c r="G674" s="10" t="s">
        <v>1493</v>
      </c>
      <c r="H674">
        <v>101</v>
      </c>
      <c r="I674" t="s">
        <v>804</v>
      </c>
      <c r="J674">
        <f ca="1">VLOOKUP(G674,INDIRECT("球速変換!A$1:B$" &amp; Prams!$B$8),2,)</f>
        <v>142</v>
      </c>
      <c r="K674" t="str">
        <f ca="1">VLOOKUP(I674,INDIRECT("投手名変換!A$1:B$" &amp; Prams!$B$9),2,)</f>
        <v>DD005</v>
      </c>
      <c r="L674">
        <f t="shared" si="61"/>
        <v>31</v>
      </c>
      <c r="M674">
        <f ca="1">(B674-VLOOKUP(K674,INDIRECT("投手データ!B1:D"&amp;Prams!$B$1),3,FALSE)*2)</f>
        <v>38</v>
      </c>
      <c r="N674" t="str">
        <f ca="1">VLOOKUP(F674,INDIRECT("球種変換表!A$1:B$" &amp; Prams!$B$2),2,)</f>
        <v>シュート</v>
      </c>
      <c r="O674">
        <f ca="1">VLOOKUP(N674,球種情報!A:B,2,FALSE)</f>
        <v>26</v>
      </c>
      <c r="P674">
        <f ca="1">VLOOKUP(K674,投手データ!B:AI,output!O674+6,FALSE)</f>
        <v>7</v>
      </c>
      <c r="R674">
        <f t="shared" ca="1" si="62"/>
        <v>7.0422535211267607E-3</v>
      </c>
      <c r="S674">
        <f t="shared" si="63"/>
        <v>0.51180555555555551</v>
      </c>
      <c r="T674">
        <f>Prams!B$5/(S674-Prams!B$6)</f>
        <v>136.92633288626942</v>
      </c>
      <c r="U674">
        <f t="shared" ca="1" si="64"/>
        <v>0.62847222222222221</v>
      </c>
      <c r="V674">
        <f ca="1">Prams!C$5/(U674-Prams!C$6)</f>
        <v>127.50369513159252</v>
      </c>
      <c r="W674">
        <f t="shared" ca="1" si="65"/>
        <v>0.89791334599713046</v>
      </c>
      <c r="X674" t="str">
        <f t="shared" ca="1" si="66"/>
        <v>×</v>
      </c>
    </row>
    <row r="675" spans="1:25" x14ac:dyDescent="0.4">
      <c r="A675" s="1" t="s">
        <v>2385</v>
      </c>
      <c r="B675" s="1">
        <v>132</v>
      </c>
      <c r="C675">
        <v>611.5</v>
      </c>
      <c r="D675">
        <v>604.5</v>
      </c>
      <c r="E675">
        <v>11.510960000000001</v>
      </c>
      <c r="F675" t="s">
        <v>348</v>
      </c>
      <c r="G675" s="10" t="s">
        <v>2384</v>
      </c>
      <c r="H675">
        <v>101</v>
      </c>
      <c r="I675" t="s">
        <v>806</v>
      </c>
      <c r="J675">
        <f ca="1">VLOOKUP(G675,INDIRECT("球速変換!A$1:B$" &amp; Prams!$B$8),2,)</f>
        <v>141</v>
      </c>
      <c r="K675" t="str">
        <f ca="1">VLOOKUP(I675,INDIRECT("投手名変換!A$1:B$" &amp; Prams!$B$9),2,)</f>
        <v>DD005</v>
      </c>
      <c r="L675">
        <f t="shared" si="61"/>
        <v>31</v>
      </c>
      <c r="M675">
        <f ca="1">(B675-VLOOKUP(K675,INDIRECT("投手データ!B1:D"&amp;Prams!$B$1),3,FALSE)*2)</f>
        <v>38</v>
      </c>
      <c r="N675" t="str">
        <f ca="1">VLOOKUP(F675,INDIRECT("球種変換表!A$1:B$" &amp; Prams!$B$2),2,)</f>
        <v>シュート</v>
      </c>
      <c r="O675">
        <f ca="1">VLOOKUP(N675,球種情報!A:B,2,FALSE)</f>
        <v>26</v>
      </c>
      <c r="P675">
        <f ca="1">VLOOKUP(K675,投手データ!B:AI,output!O675+6,FALSE)</f>
        <v>7</v>
      </c>
      <c r="R675">
        <f t="shared" ca="1" si="62"/>
        <v>7.0921985815602835E-3</v>
      </c>
      <c r="S675">
        <f t="shared" si="63"/>
        <v>0.51354166666666667</v>
      </c>
      <c r="T675">
        <f>Prams!B$5/(S675-Prams!B$6)</f>
        <v>136.40184596149956</v>
      </c>
      <c r="U675">
        <f t="shared" ca="1" si="64"/>
        <v>0.63020833333333337</v>
      </c>
      <c r="V675">
        <f ca="1">Prams!C$5/(U675-Prams!C$6)</f>
        <v>127.04879009470312</v>
      </c>
      <c r="W675">
        <f t="shared" ca="1" si="65"/>
        <v>0.90105524889860367</v>
      </c>
      <c r="X675" t="str">
        <f t="shared" ca="1" si="66"/>
        <v>×</v>
      </c>
    </row>
    <row r="676" spans="1:25" x14ac:dyDescent="0.4">
      <c r="A676" s="1" t="s">
        <v>2386</v>
      </c>
      <c r="B676" s="1">
        <v>132</v>
      </c>
      <c r="C676">
        <v>618.5</v>
      </c>
      <c r="D676">
        <v>602.5</v>
      </c>
      <c r="E676">
        <v>10.512</v>
      </c>
      <c r="F676" t="s">
        <v>348</v>
      </c>
      <c r="G676" s="10" t="s">
        <v>1498</v>
      </c>
      <c r="H676">
        <v>101</v>
      </c>
      <c r="I676" t="s">
        <v>805</v>
      </c>
      <c r="J676">
        <f ca="1">VLOOKUP(G676,INDIRECT("球速変換!A$1:B$" &amp; Prams!$B$8),2,)</f>
        <v>140</v>
      </c>
      <c r="K676" t="str">
        <f ca="1">VLOOKUP(I676,INDIRECT("投手名変換!A$1:B$" &amp; Prams!$B$9),2,)</f>
        <v>DD005</v>
      </c>
      <c r="L676">
        <f t="shared" si="61"/>
        <v>31</v>
      </c>
      <c r="M676">
        <f ca="1">(B676-VLOOKUP(K676,INDIRECT("投手データ!B1:D"&amp;Prams!$B$1),3,FALSE)*2)</f>
        <v>38</v>
      </c>
      <c r="N676" t="str">
        <f ca="1">VLOOKUP(F676,INDIRECT("球種変換表!A$1:B$" &amp; Prams!$B$2),2,)</f>
        <v>シュート</v>
      </c>
      <c r="O676">
        <f ca="1">VLOOKUP(N676,球種情報!A:B,2,FALSE)</f>
        <v>26</v>
      </c>
      <c r="P676">
        <f ca="1">VLOOKUP(K676,投手データ!B:AI,output!O676+6,FALSE)</f>
        <v>7</v>
      </c>
      <c r="R676">
        <f t="shared" ca="1" si="62"/>
        <v>7.1428571428571426E-3</v>
      </c>
      <c r="S676">
        <f t="shared" si="63"/>
        <v>0.51493055555555556</v>
      </c>
      <c r="T676">
        <f>Prams!B$5/(S676-Prams!B$6)</f>
        <v>135.98514055979521</v>
      </c>
      <c r="U676">
        <f t="shared" ca="1" si="64"/>
        <v>0.63159722222222225</v>
      </c>
      <c r="V676">
        <f ca="1">Prams!C$5/(U676-Prams!C$6)</f>
        <v>126.68719653458865</v>
      </c>
      <c r="W676">
        <f t="shared" ca="1" si="65"/>
        <v>0.90490854667563325</v>
      </c>
      <c r="X676" t="str">
        <f t="shared" ca="1" si="66"/>
        <v>×</v>
      </c>
    </row>
    <row r="677" spans="1:25" x14ac:dyDescent="0.4">
      <c r="A677" s="1" t="s">
        <v>2388</v>
      </c>
      <c r="B677" s="1">
        <v>133</v>
      </c>
      <c r="C677">
        <v>612.57141000000001</v>
      </c>
      <c r="D677">
        <v>614</v>
      </c>
      <c r="E677">
        <v>10.618740000000001</v>
      </c>
      <c r="F677" t="s">
        <v>349</v>
      </c>
      <c r="G677" s="10" t="s">
        <v>2387</v>
      </c>
      <c r="H677">
        <v>101</v>
      </c>
      <c r="I677" t="s">
        <v>800</v>
      </c>
      <c r="J677">
        <f ca="1">VLOOKUP(G677,INDIRECT("球速変換!A$1:B$" &amp; Prams!$B$8),2,)</f>
        <v>138</v>
      </c>
      <c r="K677" t="str">
        <f ca="1">VLOOKUP(I677,INDIRECT("投手名変換!A$1:B$" &amp; Prams!$B$9),2,)</f>
        <v>DD005</v>
      </c>
      <c r="L677">
        <f t="shared" si="61"/>
        <v>32</v>
      </c>
      <c r="M677">
        <f ca="1">(B677-VLOOKUP(K677,INDIRECT("投手データ!B1:D"&amp;Prams!$B$1),3,FALSE)*2)</f>
        <v>39</v>
      </c>
      <c r="N677" t="str">
        <f ca="1">VLOOKUP(F677,INDIRECT("球種変換表!A$1:B$" &amp; Prams!$B$2),2,)</f>
        <v>シュート</v>
      </c>
      <c r="O677">
        <f ca="1">VLOOKUP(N677,球種情報!A:B,2,FALSE)</f>
        <v>26</v>
      </c>
      <c r="P677">
        <f ca="1">VLOOKUP(K677,投手データ!B:AI,output!O677+6,FALSE)</f>
        <v>7</v>
      </c>
      <c r="R677">
        <f t="shared" ca="1" si="62"/>
        <v>7.246376811594203E-3</v>
      </c>
      <c r="S677">
        <f t="shared" si="63"/>
        <v>0.52361111111111114</v>
      </c>
      <c r="T677">
        <f>Prams!B$5/(S677-Prams!B$6)</f>
        <v>133.43733512398677</v>
      </c>
      <c r="U677">
        <f t="shared" ca="1" si="64"/>
        <v>0.64027777777777772</v>
      </c>
      <c r="V677">
        <f ca="1">Prams!C$5/(U677-Prams!C$6)</f>
        <v>124.47305429408739</v>
      </c>
      <c r="W677">
        <f t="shared" ca="1" si="65"/>
        <v>0.90197865430498114</v>
      </c>
      <c r="X677" t="str">
        <f t="shared" ca="1" si="66"/>
        <v>×</v>
      </c>
    </row>
    <row r="678" spans="1:25" x14ac:dyDescent="0.4">
      <c r="A678" s="1" t="s">
        <v>2389</v>
      </c>
      <c r="B678" s="1">
        <v>133</v>
      </c>
      <c r="C678">
        <v>610.45239000000004</v>
      </c>
      <c r="D678">
        <v>618.5</v>
      </c>
      <c r="E678">
        <v>10.55955</v>
      </c>
      <c r="F678" t="s">
        <v>349</v>
      </c>
      <c r="G678" s="10" t="s">
        <v>585</v>
      </c>
      <c r="H678">
        <v>101</v>
      </c>
      <c r="I678" t="s">
        <v>804</v>
      </c>
      <c r="J678">
        <f ca="1">VLOOKUP(G678,INDIRECT("球速変換!A$1:B$" &amp; Prams!$B$8),2,)</f>
        <v>139</v>
      </c>
      <c r="K678" t="str">
        <f ca="1">VLOOKUP(I678,INDIRECT("投手名変換!A$1:B$" &amp; Prams!$B$9),2,)</f>
        <v>DD005</v>
      </c>
      <c r="L678">
        <f t="shared" si="61"/>
        <v>32</v>
      </c>
      <c r="M678">
        <f ca="1">(B678-VLOOKUP(K678,INDIRECT("投手データ!B1:D"&amp;Prams!$B$1),3,FALSE)*2)</f>
        <v>39</v>
      </c>
      <c r="N678" t="str">
        <f ca="1">VLOOKUP(F678,INDIRECT("球種変換表!A$1:B$" &amp; Prams!$B$2),2,)</f>
        <v>シュート</v>
      </c>
      <c r="O678">
        <f ca="1">VLOOKUP(N678,球種情報!A:B,2,FALSE)</f>
        <v>26</v>
      </c>
      <c r="P678">
        <f ca="1">VLOOKUP(K678,投手データ!B:AI,output!O678+6,FALSE)</f>
        <v>7</v>
      </c>
      <c r="R678">
        <f t="shared" ca="1" si="62"/>
        <v>7.1942446043165471E-3</v>
      </c>
      <c r="S678">
        <f t="shared" si="63"/>
        <v>0.52048611111111109</v>
      </c>
      <c r="T678">
        <f>Prams!B$5/(S678-Prams!B$6)</f>
        <v>134.34347214593132</v>
      </c>
      <c r="U678">
        <f t="shared" ca="1" si="64"/>
        <v>0.63715277777777779</v>
      </c>
      <c r="V678">
        <f ca="1">Prams!C$5/(U678-Prams!C$6)</f>
        <v>125.26117323938114</v>
      </c>
      <c r="W678">
        <f t="shared" ca="1" si="65"/>
        <v>0.90115951970777797</v>
      </c>
      <c r="X678" t="str">
        <f t="shared" ca="1" si="66"/>
        <v>×</v>
      </c>
    </row>
    <row r="679" spans="1:25" x14ac:dyDescent="0.4">
      <c r="A679" s="1" t="s">
        <v>2390</v>
      </c>
      <c r="B679" s="1">
        <v>132</v>
      </c>
      <c r="C679">
        <v>620.5</v>
      </c>
      <c r="D679">
        <v>602</v>
      </c>
      <c r="E679">
        <v>10.547610000000001</v>
      </c>
      <c r="F679" t="s">
        <v>348</v>
      </c>
      <c r="G679" s="10" t="s">
        <v>818</v>
      </c>
      <c r="H679">
        <v>101</v>
      </c>
      <c r="I679" t="s">
        <v>804</v>
      </c>
      <c r="J679">
        <f ca="1">VLOOKUP(G679,INDIRECT("球速変換!A$1:B$" &amp; Prams!$B$8),2,)</f>
        <v>145</v>
      </c>
      <c r="K679" t="str">
        <f ca="1">VLOOKUP(I679,INDIRECT("投手名変換!A$1:B$" &amp; Prams!$B$9),2,)</f>
        <v>DD005</v>
      </c>
      <c r="L679">
        <f t="shared" si="61"/>
        <v>31</v>
      </c>
      <c r="M679">
        <f ca="1">(B679-VLOOKUP(K679,INDIRECT("投手データ!B1:D"&amp;Prams!$B$1),3,FALSE)*2)</f>
        <v>38</v>
      </c>
      <c r="N679" t="str">
        <f ca="1">VLOOKUP(F679,INDIRECT("球種変換表!A$1:B$" &amp; Prams!$B$2),2,)</f>
        <v>シュート</v>
      </c>
      <c r="O679">
        <f ca="1">VLOOKUP(N679,球種情報!A:B,2,FALSE)</f>
        <v>26</v>
      </c>
      <c r="P679">
        <f ca="1">VLOOKUP(K679,投手データ!B:AI,output!O679+6,FALSE)</f>
        <v>7</v>
      </c>
      <c r="R679">
        <f t="shared" ca="1" si="62"/>
        <v>6.8965517241379309E-3</v>
      </c>
      <c r="S679">
        <f t="shared" si="63"/>
        <v>0.51527777777777783</v>
      </c>
      <c r="T679">
        <f>Prams!B$5/(S679-Prams!B$6)</f>
        <v>135.88136172706848</v>
      </c>
      <c r="U679">
        <f t="shared" ca="1" si="64"/>
        <v>0.63194444444444442</v>
      </c>
      <c r="V679">
        <f ca="1">Prams!C$5/(U679-Prams!C$6)</f>
        <v>126.59711951946487</v>
      </c>
      <c r="W679">
        <f t="shared" ca="1" si="65"/>
        <v>0.87308358289286114</v>
      </c>
      <c r="X679" t="str">
        <f t="shared" ca="1" si="66"/>
        <v>×</v>
      </c>
    </row>
    <row r="680" spans="1:25" x14ac:dyDescent="0.4">
      <c r="A680" s="1" t="s">
        <v>2391</v>
      </c>
      <c r="B680" s="1">
        <v>128</v>
      </c>
      <c r="C680">
        <v>638.5</v>
      </c>
      <c r="D680">
        <v>600.5</v>
      </c>
      <c r="E680">
        <v>10.512</v>
      </c>
      <c r="F680" t="s">
        <v>1649</v>
      </c>
      <c r="G680" s="10" t="s">
        <v>439</v>
      </c>
      <c r="H680">
        <v>99</v>
      </c>
      <c r="I680" t="s">
        <v>816</v>
      </c>
      <c r="J680">
        <f ca="1">VLOOKUP(G680,INDIRECT("球速変換!A$1:B$" &amp; Prams!$B$8),2,)</f>
        <v>146</v>
      </c>
      <c r="K680" t="str">
        <f ca="1">VLOOKUP(I680,INDIRECT("投手名変換!A$1:B$" &amp; Prams!$B$9),2,)</f>
        <v>DD010</v>
      </c>
      <c r="L680">
        <f t="shared" si="61"/>
        <v>29</v>
      </c>
      <c r="M680">
        <f ca="1">(B680-VLOOKUP(K680,INDIRECT("投手データ!B1:D"&amp;Prams!$B$1),3,FALSE)*2)</f>
        <v>34</v>
      </c>
      <c r="N680" t="str">
        <f ca="1">VLOOKUP(F680,INDIRECT("球種変換表!A$1:B$" &amp; Prams!$B$2),2,)</f>
        <v>ストレート</v>
      </c>
      <c r="O680">
        <f ca="1">VLOOKUP(N680,球種情報!A:B,2,FALSE)</f>
        <v>1</v>
      </c>
      <c r="P680">
        <f ca="1">VLOOKUP(K680,投手データ!B:AI,output!O680+6,FALSE)</f>
        <v>1</v>
      </c>
      <c r="R680">
        <f t="shared" ca="1" si="62"/>
        <v>6.8493150684931503E-3</v>
      </c>
      <c r="S680">
        <f t="shared" si="63"/>
        <v>0.48298611111111112</v>
      </c>
      <c r="T680">
        <f>Prams!B$5/(S680-Prams!B$6)</f>
        <v>146.26219876845835</v>
      </c>
      <c r="U680">
        <f t="shared" ca="1" si="64"/>
        <v>0.56631944444444438</v>
      </c>
      <c r="V680">
        <f ca="1">Prams!C$5/(U680-Prams!C$6)</f>
        <v>146.2506653349017</v>
      </c>
      <c r="W680">
        <f t="shared" ca="1" si="65"/>
        <v>1.001716885855491</v>
      </c>
      <c r="X680" t="str">
        <f t="shared" ca="1" si="66"/>
        <v>〇</v>
      </c>
      <c r="Y680" t="s">
        <v>50</v>
      </c>
    </row>
    <row r="681" spans="1:25" x14ac:dyDescent="0.4">
      <c r="A681" s="1" t="s">
        <v>2392</v>
      </c>
      <c r="B681" s="1">
        <v>129</v>
      </c>
      <c r="C681">
        <v>640</v>
      </c>
      <c r="D681">
        <v>614</v>
      </c>
      <c r="E681">
        <v>11.04546</v>
      </c>
      <c r="F681" t="s">
        <v>509</v>
      </c>
      <c r="G681" s="10" t="s">
        <v>659</v>
      </c>
      <c r="H681">
        <v>99</v>
      </c>
      <c r="I681" t="s">
        <v>816</v>
      </c>
      <c r="J681">
        <f ca="1">VLOOKUP(G681,INDIRECT("球速変換!A$1:B$" &amp; Prams!$B$8),2,)</f>
        <v>144</v>
      </c>
      <c r="K681" t="str">
        <f ca="1">VLOOKUP(I681,INDIRECT("投手名変換!A$1:B$" &amp; Prams!$B$9),2,)</f>
        <v>DD010</v>
      </c>
      <c r="L681">
        <f t="shared" si="61"/>
        <v>30</v>
      </c>
      <c r="M681">
        <f ca="1">(B681-VLOOKUP(K681,INDIRECT("投手データ!B1:D"&amp;Prams!$B$1),3,FALSE)*2)</f>
        <v>35</v>
      </c>
      <c r="N681" t="str">
        <f ca="1">VLOOKUP(F681,INDIRECT("球種変換表!A$1:B$" &amp; Prams!$B$2),2,)</f>
        <v>ストレート</v>
      </c>
      <c r="O681">
        <f ca="1">VLOOKUP(N681,球種情報!A:B,2,FALSE)</f>
        <v>1</v>
      </c>
      <c r="P681">
        <f ca="1">VLOOKUP(K681,投手データ!B:AI,output!O681+6,FALSE)</f>
        <v>1</v>
      </c>
      <c r="R681">
        <f t="shared" ca="1" si="62"/>
        <v>6.9444444444444441E-3</v>
      </c>
      <c r="S681">
        <f t="shared" si="63"/>
        <v>0.49027777777777781</v>
      </c>
      <c r="T681">
        <f>Prams!B$5/(S681-Prams!B$6)</f>
        <v>143.78184919117265</v>
      </c>
      <c r="U681">
        <f t="shared" ca="1" si="64"/>
        <v>0.57361111111111107</v>
      </c>
      <c r="V681">
        <f ca="1">Prams!C$5/(U681-Prams!C$6)</f>
        <v>143.7707035993902</v>
      </c>
      <c r="W681">
        <f t="shared" ca="1" si="65"/>
        <v>0.99840766388465418</v>
      </c>
      <c r="X681" t="str">
        <f t="shared" ca="1" si="66"/>
        <v>〇</v>
      </c>
      <c r="Y681" t="s">
        <v>50</v>
      </c>
    </row>
    <row r="682" spans="1:25" x14ac:dyDescent="0.4">
      <c r="A682" s="1" t="s">
        <v>2393</v>
      </c>
      <c r="B682" s="1">
        <v>128</v>
      </c>
      <c r="C682">
        <v>637.55260999999996</v>
      </c>
      <c r="D682">
        <v>604.5</v>
      </c>
      <c r="E682">
        <v>9.5658300000000001</v>
      </c>
      <c r="F682" t="s">
        <v>0</v>
      </c>
      <c r="G682" s="10" t="s">
        <v>1587</v>
      </c>
      <c r="H682">
        <v>99</v>
      </c>
      <c r="I682" t="s">
        <v>823</v>
      </c>
      <c r="J682">
        <f ca="1">VLOOKUP(G682,INDIRECT("球速変換!A$1:B$" &amp; Prams!$B$8),2,)</f>
        <v>147</v>
      </c>
      <c r="K682" t="str">
        <f ca="1">VLOOKUP(I682,INDIRECT("投手名変換!A$1:B$" &amp; Prams!$B$9),2,)</f>
        <v>DD010</v>
      </c>
      <c r="L682">
        <f t="shared" ref="L682:L745" si="67">B682-H682</f>
        <v>29</v>
      </c>
      <c r="M682">
        <f ca="1">(B682-VLOOKUP(K682,INDIRECT("投手データ!B1:D"&amp;Prams!$B$1),3,FALSE)*2)</f>
        <v>34</v>
      </c>
      <c r="N682" t="str">
        <f ca="1">VLOOKUP(F682,INDIRECT("球種変換表!A$1:B$" &amp; Prams!$B$2),2,)</f>
        <v>ストレート</v>
      </c>
      <c r="O682">
        <f ca="1">VLOOKUP(N682,球種情報!A:B,2,FALSE)</f>
        <v>1</v>
      </c>
      <c r="P682">
        <f ca="1">VLOOKUP(K682,投手データ!B:AI,output!O682+6,FALSE)</f>
        <v>1</v>
      </c>
      <c r="R682">
        <f t="shared" ref="R682:R745" ca="1" si="68">1/J682</f>
        <v>6.8027210884353739E-3</v>
      </c>
      <c r="S682">
        <f t="shared" ref="S682:S745" si="69">(L682-(D682-600)/24)*2/120</f>
        <v>0.48020833333333335</v>
      </c>
      <c r="T682">
        <f>Prams!B$5/(S682-Prams!B$6)</f>
        <v>147.22975252535275</v>
      </c>
      <c r="U682">
        <f t="shared" ref="U682:U745" ca="1" si="70">(M682-(D682-600)/24)*2/120</f>
        <v>0.56354166666666672</v>
      </c>
      <c r="V682">
        <f ca="1">Prams!C$5/(U682-Prams!C$6)</f>
        <v>147.21806600123031</v>
      </c>
      <c r="W682">
        <f t="shared" ref="W682:W745" ca="1" si="71">V682/J682</f>
        <v>1.0014834421852403</v>
      </c>
      <c r="X682" t="str">
        <f t="shared" ca="1" si="66"/>
        <v>〇</v>
      </c>
      <c r="Y682" t="s">
        <v>50</v>
      </c>
    </row>
    <row r="683" spans="1:25" x14ac:dyDescent="0.4">
      <c r="A683" s="1" t="s">
        <v>2394</v>
      </c>
      <c r="B683" s="1">
        <v>128</v>
      </c>
      <c r="C683">
        <v>643</v>
      </c>
      <c r="D683">
        <v>601</v>
      </c>
      <c r="E683">
        <v>11.04546</v>
      </c>
      <c r="F683" t="s">
        <v>0</v>
      </c>
      <c r="G683" s="10" t="s">
        <v>432</v>
      </c>
      <c r="H683">
        <v>99</v>
      </c>
      <c r="I683" t="s">
        <v>813</v>
      </c>
      <c r="J683">
        <f ca="1">VLOOKUP(G683,INDIRECT("球速変換!A$1:B$" &amp; Prams!$B$8),2,)</f>
        <v>146</v>
      </c>
      <c r="K683" t="str">
        <f ca="1">VLOOKUP(I683,INDIRECT("投手名変換!A$1:B$" &amp; Prams!$B$9),2,)</f>
        <v>DD010</v>
      </c>
      <c r="L683">
        <f t="shared" si="67"/>
        <v>29</v>
      </c>
      <c r="M683">
        <f ca="1">(B683-VLOOKUP(K683,INDIRECT("投手データ!B1:D"&amp;Prams!$B$1),3,FALSE)*2)</f>
        <v>34</v>
      </c>
      <c r="N683" t="str">
        <f ca="1">VLOOKUP(F683,INDIRECT("球種変換表!A$1:B$" &amp; Prams!$B$2),2,)</f>
        <v>ストレート</v>
      </c>
      <c r="O683">
        <f ca="1">VLOOKUP(N683,球種情報!A:B,2,FALSE)</f>
        <v>1</v>
      </c>
      <c r="P683">
        <f ca="1">VLOOKUP(K683,投手データ!B:AI,output!O683+6,FALSE)</f>
        <v>1</v>
      </c>
      <c r="R683">
        <f t="shared" ca="1" si="68"/>
        <v>6.8493150684931503E-3</v>
      </c>
      <c r="S683">
        <f t="shared" si="69"/>
        <v>0.4826388888888889</v>
      </c>
      <c r="T683">
        <f>Prams!B$5/(S683-Prams!B$6)</f>
        <v>146.38244695544654</v>
      </c>
      <c r="U683">
        <f t="shared" ca="1" si="70"/>
        <v>0.56597222222222221</v>
      </c>
      <c r="V683">
        <f ca="1">Prams!C$5/(U683-Prams!C$6)</f>
        <v>146.37089455062019</v>
      </c>
      <c r="W683">
        <f t="shared" ca="1" si="71"/>
        <v>1.002540373634385</v>
      </c>
      <c r="X683" t="str">
        <f t="shared" ca="1" si="66"/>
        <v>〇</v>
      </c>
      <c r="Y683" t="s">
        <v>50</v>
      </c>
    </row>
    <row r="684" spans="1:25" x14ac:dyDescent="0.4">
      <c r="A684" s="1" t="s">
        <v>2395</v>
      </c>
      <c r="B684" s="1">
        <v>128</v>
      </c>
      <c r="C684">
        <v>634.5</v>
      </c>
      <c r="D684">
        <v>603</v>
      </c>
      <c r="E684">
        <v>10.547610000000001</v>
      </c>
      <c r="F684" t="s">
        <v>0</v>
      </c>
      <c r="G684" s="10" t="s">
        <v>1587</v>
      </c>
      <c r="H684">
        <v>99</v>
      </c>
      <c r="I684" t="s">
        <v>813</v>
      </c>
      <c r="J684">
        <f ca="1">VLOOKUP(G684,INDIRECT("球速変換!A$1:B$" &amp; Prams!$B$8),2,)</f>
        <v>147</v>
      </c>
      <c r="K684" t="str">
        <f ca="1">VLOOKUP(I684,INDIRECT("投手名変換!A$1:B$" &amp; Prams!$B$9),2,)</f>
        <v>DD010</v>
      </c>
      <c r="L684">
        <f t="shared" si="67"/>
        <v>29</v>
      </c>
      <c r="M684">
        <f ca="1">(B684-VLOOKUP(K684,INDIRECT("投手データ!B1:D"&amp;Prams!$B$1),3,FALSE)*2)</f>
        <v>34</v>
      </c>
      <c r="N684" t="str">
        <f ca="1">VLOOKUP(F684,INDIRECT("球種変換表!A$1:B$" &amp; Prams!$B$2),2,)</f>
        <v>ストレート</v>
      </c>
      <c r="O684">
        <f ca="1">VLOOKUP(N684,球種情報!A:B,2,FALSE)</f>
        <v>1</v>
      </c>
      <c r="P684">
        <f ca="1">VLOOKUP(K684,投手データ!B:AI,output!O684+6,FALSE)</f>
        <v>1</v>
      </c>
      <c r="R684">
        <f t="shared" ca="1" si="68"/>
        <v>6.8027210884353739E-3</v>
      </c>
      <c r="S684">
        <f t="shared" si="69"/>
        <v>0.48125000000000001</v>
      </c>
      <c r="T684">
        <f>Prams!B$5/(S684-Prams!B$6)</f>
        <v>146.8654234469652</v>
      </c>
      <c r="U684">
        <f t="shared" ca="1" si="70"/>
        <v>0.56458333333333333</v>
      </c>
      <c r="V684">
        <f ca="1">Prams!C$5/(U684-Prams!C$6)</f>
        <v>146.85379468704224</v>
      </c>
      <c r="W684">
        <f t="shared" ca="1" si="71"/>
        <v>0.99900540603430099</v>
      </c>
      <c r="X684" t="str">
        <f t="shared" ca="1" si="66"/>
        <v>〇</v>
      </c>
      <c r="Y684" t="s">
        <v>50</v>
      </c>
    </row>
    <row r="685" spans="1:25" x14ac:dyDescent="0.4">
      <c r="A685" s="1" t="s">
        <v>2396</v>
      </c>
      <c r="B685" s="1">
        <v>129</v>
      </c>
      <c r="C685">
        <v>640.5</v>
      </c>
      <c r="D685">
        <v>616</v>
      </c>
      <c r="E685">
        <v>11.5001</v>
      </c>
      <c r="F685" t="s">
        <v>0</v>
      </c>
      <c r="G685" s="10" t="s">
        <v>644</v>
      </c>
      <c r="H685">
        <v>99</v>
      </c>
      <c r="I685" t="s">
        <v>813</v>
      </c>
      <c r="J685">
        <v>144</v>
      </c>
      <c r="K685" t="str">
        <f ca="1">VLOOKUP(I685,INDIRECT("投手名変換!A$1:B$" &amp; Prams!$B$9),2,)</f>
        <v>DD010</v>
      </c>
      <c r="L685">
        <f t="shared" si="67"/>
        <v>30</v>
      </c>
      <c r="M685">
        <f ca="1">(B685-VLOOKUP(K685,INDIRECT("投手データ!B1:D"&amp;Prams!$B$1),3,FALSE)*2)</f>
        <v>35</v>
      </c>
      <c r="N685" t="str">
        <f ca="1">VLOOKUP(F685,INDIRECT("球種変換表!A$1:B$" &amp; Prams!$B$2),2,)</f>
        <v>ストレート</v>
      </c>
      <c r="O685">
        <f ca="1">VLOOKUP(N685,球種情報!A:B,2,FALSE)</f>
        <v>1</v>
      </c>
      <c r="P685">
        <f ca="1">VLOOKUP(K685,投手データ!B:AI,output!O685+6,FALSE)</f>
        <v>1</v>
      </c>
      <c r="R685">
        <f t="shared" si="68"/>
        <v>6.9444444444444441E-3</v>
      </c>
      <c r="S685">
        <f t="shared" si="69"/>
        <v>0.48888888888888887</v>
      </c>
      <c r="T685">
        <f>Prams!B$5/(S685-Prams!B$6)</f>
        <v>144.24778990485575</v>
      </c>
      <c r="U685">
        <f t="shared" ca="1" si="70"/>
        <v>0.5722222222222223</v>
      </c>
      <c r="V685">
        <f ca="1">Prams!C$5/(U685-Prams!C$6)</f>
        <v>144.23657196184155</v>
      </c>
      <c r="W685">
        <f t="shared" ca="1" si="71"/>
        <v>1.0016428608461219</v>
      </c>
      <c r="X685" t="str">
        <f t="shared" ca="1" si="66"/>
        <v>〇</v>
      </c>
      <c r="Y685" t="s">
        <v>50</v>
      </c>
    </row>
    <row r="686" spans="1:25" x14ac:dyDescent="0.4">
      <c r="A686" s="1" t="s">
        <v>2397</v>
      </c>
      <c r="B686" s="1">
        <v>129</v>
      </c>
      <c r="C686">
        <v>635.5</v>
      </c>
      <c r="D686">
        <v>621</v>
      </c>
      <c r="E686">
        <v>11.5435</v>
      </c>
      <c r="F686" t="s">
        <v>0</v>
      </c>
      <c r="G686" s="10" t="s">
        <v>432</v>
      </c>
      <c r="H686">
        <v>99</v>
      </c>
      <c r="I686" t="s">
        <v>816</v>
      </c>
      <c r="J686">
        <f ca="1">VLOOKUP(G686,INDIRECT("球速変換!A$1:B$" &amp; Prams!$B$8),2,)</f>
        <v>146</v>
      </c>
      <c r="K686" t="str">
        <f ca="1">VLOOKUP(I686,INDIRECT("投手名変換!A$1:B$" &amp; Prams!$B$9),2,)</f>
        <v>DD010</v>
      </c>
      <c r="L686">
        <f t="shared" si="67"/>
        <v>30</v>
      </c>
      <c r="M686">
        <f ca="1">(B686-VLOOKUP(K686,INDIRECT("投手データ!B1:D"&amp;Prams!$B$1),3,FALSE)*2)</f>
        <v>35</v>
      </c>
      <c r="N686" t="str">
        <f ca="1">VLOOKUP(F686,INDIRECT("球種変換表!A$1:B$" &amp; Prams!$B$2),2,)</f>
        <v>ストレート</v>
      </c>
      <c r="O686">
        <f ca="1">VLOOKUP(N686,球種情報!A:B,2,FALSE)</f>
        <v>1</v>
      </c>
      <c r="P686">
        <f ca="1">VLOOKUP(K686,投手データ!B:AI,output!O686+6,FALSE)</f>
        <v>1</v>
      </c>
      <c r="R686">
        <f t="shared" ca="1" si="68"/>
        <v>6.8493150684931503E-3</v>
      </c>
      <c r="S686">
        <f t="shared" si="69"/>
        <v>0.48541666666666666</v>
      </c>
      <c r="T686">
        <f>Prams!B$5/(S686-Prams!B$6)</f>
        <v>145.42596150076452</v>
      </c>
      <c r="U686">
        <f t="shared" ca="1" si="70"/>
        <v>0.56874999999999998</v>
      </c>
      <c r="V686">
        <f ca="1">Prams!C$5/(U686-Prams!C$6)</f>
        <v>145.41455956721157</v>
      </c>
      <c r="W686">
        <f t="shared" ca="1" si="71"/>
        <v>0.9959901340219971</v>
      </c>
      <c r="X686" t="str">
        <f t="shared" ca="1" si="66"/>
        <v>〇</v>
      </c>
      <c r="Y686" t="s">
        <v>50</v>
      </c>
    </row>
    <row r="687" spans="1:25" x14ac:dyDescent="0.4">
      <c r="A687" s="1" t="s">
        <v>2398</v>
      </c>
      <c r="B687" s="1">
        <v>129</v>
      </c>
      <c r="C687">
        <v>640.5</v>
      </c>
      <c r="D687">
        <v>616</v>
      </c>
      <c r="E687">
        <v>11.5001</v>
      </c>
      <c r="F687" t="s">
        <v>0</v>
      </c>
      <c r="G687" s="10" t="s">
        <v>669</v>
      </c>
      <c r="H687">
        <v>99</v>
      </c>
      <c r="I687" t="s">
        <v>813</v>
      </c>
      <c r="J687">
        <f ca="1">VLOOKUP(G687,INDIRECT("球速変換!A$1:B$" &amp; Prams!$B$8),2,)</f>
        <v>144</v>
      </c>
      <c r="K687" t="str">
        <f ca="1">VLOOKUP(I687,INDIRECT("投手名変換!A$1:B$" &amp; Prams!$B$9),2,)</f>
        <v>DD010</v>
      </c>
      <c r="L687">
        <f t="shared" si="67"/>
        <v>30</v>
      </c>
      <c r="M687">
        <f ca="1">(B687-VLOOKUP(K687,INDIRECT("投手データ!B1:D"&amp;Prams!$B$1),3,FALSE)*2)</f>
        <v>35</v>
      </c>
      <c r="N687" t="str">
        <f ca="1">VLOOKUP(F687,INDIRECT("球種変換表!A$1:B$" &amp; Prams!$B$2),2,)</f>
        <v>ストレート</v>
      </c>
      <c r="O687">
        <f ca="1">VLOOKUP(N687,球種情報!A:B,2,FALSE)</f>
        <v>1</v>
      </c>
      <c r="P687">
        <f ca="1">VLOOKUP(K687,投手データ!B:AI,output!O687+6,FALSE)</f>
        <v>1</v>
      </c>
      <c r="R687">
        <f t="shared" ca="1" si="68"/>
        <v>6.9444444444444441E-3</v>
      </c>
      <c r="S687">
        <f t="shared" si="69"/>
        <v>0.48888888888888887</v>
      </c>
      <c r="T687">
        <f>Prams!B$5/(S687-Prams!B$6)</f>
        <v>144.24778990485575</v>
      </c>
      <c r="U687">
        <f t="shared" ca="1" si="70"/>
        <v>0.5722222222222223</v>
      </c>
      <c r="V687">
        <f ca="1">Prams!C$5/(U687-Prams!C$6)</f>
        <v>144.23657196184155</v>
      </c>
      <c r="W687">
        <f t="shared" ca="1" si="71"/>
        <v>1.0016428608461219</v>
      </c>
      <c r="X687" t="str">
        <f t="shared" ca="1" si="66"/>
        <v>〇</v>
      </c>
      <c r="Y687" t="s">
        <v>50</v>
      </c>
    </row>
    <row r="688" spans="1:25" x14ac:dyDescent="0.4">
      <c r="A688" s="1" t="s">
        <v>2399</v>
      </c>
      <c r="B688" s="1">
        <v>128</v>
      </c>
      <c r="C688">
        <v>638</v>
      </c>
      <c r="D688">
        <v>604.5</v>
      </c>
      <c r="E688">
        <v>10.012589999999999</v>
      </c>
      <c r="F688" t="s">
        <v>0</v>
      </c>
      <c r="G688" s="10" t="s">
        <v>1587</v>
      </c>
      <c r="H688">
        <v>99</v>
      </c>
      <c r="I688" t="s">
        <v>816</v>
      </c>
      <c r="J688">
        <f ca="1">VLOOKUP(G688,INDIRECT("球速変換!A$1:B$" &amp; Prams!$B$8),2,)</f>
        <v>147</v>
      </c>
      <c r="K688" t="str">
        <f ca="1">VLOOKUP(I688,INDIRECT("投手名変換!A$1:B$" &amp; Prams!$B$9),2,)</f>
        <v>DD010</v>
      </c>
      <c r="L688">
        <f t="shared" si="67"/>
        <v>29</v>
      </c>
      <c r="M688">
        <f ca="1">(B688-VLOOKUP(K688,INDIRECT("投手データ!B1:D"&amp;Prams!$B$1),3,FALSE)*2)</f>
        <v>34</v>
      </c>
      <c r="N688" t="str">
        <f ca="1">VLOOKUP(F688,INDIRECT("球種変換表!A$1:B$" &amp; Prams!$B$2),2,)</f>
        <v>ストレート</v>
      </c>
      <c r="O688">
        <f ca="1">VLOOKUP(N688,球種情報!A:B,2,FALSE)</f>
        <v>1</v>
      </c>
      <c r="P688">
        <f ca="1">VLOOKUP(K688,投手データ!B:AI,output!O688+6,FALSE)</f>
        <v>1</v>
      </c>
      <c r="R688">
        <f t="shared" ca="1" si="68"/>
        <v>6.8027210884353739E-3</v>
      </c>
      <c r="S688">
        <f t="shared" si="69"/>
        <v>0.48020833333333335</v>
      </c>
      <c r="T688">
        <f>Prams!B$5/(S688-Prams!B$6)</f>
        <v>147.22975252535275</v>
      </c>
      <c r="U688">
        <f t="shared" ca="1" si="70"/>
        <v>0.56354166666666672</v>
      </c>
      <c r="V688">
        <f ca="1">Prams!C$5/(U688-Prams!C$6)</f>
        <v>147.21806600123031</v>
      </c>
      <c r="W688">
        <f t="shared" ca="1" si="71"/>
        <v>1.0014834421852403</v>
      </c>
      <c r="X688" t="str">
        <f t="shared" ca="1" si="66"/>
        <v>〇</v>
      </c>
      <c r="Y688" t="s">
        <v>50</v>
      </c>
    </row>
    <row r="689" spans="1:25" x14ac:dyDescent="0.4">
      <c r="A689" s="1" t="s">
        <v>2400</v>
      </c>
      <c r="B689" s="1">
        <v>128</v>
      </c>
      <c r="C689">
        <v>638.5</v>
      </c>
      <c r="D689">
        <v>604.5</v>
      </c>
      <c r="E689">
        <v>10.512</v>
      </c>
      <c r="F689" t="s">
        <v>0</v>
      </c>
      <c r="G689" s="10" t="s">
        <v>1587</v>
      </c>
      <c r="H689">
        <v>99</v>
      </c>
      <c r="I689" t="s">
        <v>813</v>
      </c>
      <c r="J689">
        <f ca="1">VLOOKUP(G689,INDIRECT("球速変換!A$1:B$" &amp; Prams!$B$8),2,)</f>
        <v>147</v>
      </c>
      <c r="K689" t="str">
        <f ca="1">VLOOKUP(I689,INDIRECT("投手名変換!A$1:B$" &amp; Prams!$B$9),2,)</f>
        <v>DD010</v>
      </c>
      <c r="L689">
        <f t="shared" si="67"/>
        <v>29</v>
      </c>
      <c r="M689">
        <f ca="1">(B689-VLOOKUP(K689,INDIRECT("投手データ!B1:D"&amp;Prams!$B$1),3,FALSE)*2)</f>
        <v>34</v>
      </c>
      <c r="N689" t="str">
        <f ca="1">VLOOKUP(F689,INDIRECT("球種変換表!A$1:B$" &amp; Prams!$B$2),2,)</f>
        <v>ストレート</v>
      </c>
      <c r="O689">
        <f ca="1">VLOOKUP(N689,球種情報!A:B,2,FALSE)</f>
        <v>1</v>
      </c>
      <c r="P689">
        <f ca="1">VLOOKUP(K689,投手データ!B:AI,output!O689+6,FALSE)</f>
        <v>1</v>
      </c>
      <c r="R689">
        <f t="shared" ca="1" si="68"/>
        <v>6.8027210884353739E-3</v>
      </c>
      <c r="S689">
        <f t="shared" si="69"/>
        <v>0.48020833333333335</v>
      </c>
      <c r="T689">
        <f>Prams!B$5/(S689-Prams!B$6)</f>
        <v>147.22975252535275</v>
      </c>
      <c r="U689">
        <f t="shared" ca="1" si="70"/>
        <v>0.56354166666666672</v>
      </c>
      <c r="V689">
        <f ca="1">Prams!C$5/(U689-Prams!C$6)</f>
        <v>147.21806600123031</v>
      </c>
      <c r="W689">
        <f t="shared" ca="1" si="71"/>
        <v>1.0014834421852403</v>
      </c>
      <c r="X689" t="str">
        <f t="shared" ca="1" si="66"/>
        <v>〇</v>
      </c>
      <c r="Y689" t="s">
        <v>50</v>
      </c>
    </row>
    <row r="690" spans="1:25" x14ac:dyDescent="0.4">
      <c r="A690" s="1" t="s">
        <v>2401</v>
      </c>
      <c r="B690" s="1">
        <v>125</v>
      </c>
      <c r="C690">
        <v>641.5</v>
      </c>
      <c r="D690">
        <v>619.5</v>
      </c>
      <c r="E690">
        <v>10.512</v>
      </c>
      <c r="F690" t="s">
        <v>1504</v>
      </c>
      <c r="G690" s="10" t="s">
        <v>1594</v>
      </c>
      <c r="H690">
        <v>98</v>
      </c>
      <c r="I690" t="s">
        <v>816</v>
      </c>
      <c r="J690">
        <f ca="1">VLOOKUP(G690,INDIRECT("球速変換!A$1:B$" &amp; Prams!$B$8),2,)</f>
        <v>147</v>
      </c>
      <c r="K690" t="str">
        <f ca="1">VLOOKUP(I690,INDIRECT("投手名変換!A$1:B$" &amp; Prams!$B$9),2,)</f>
        <v>DD010</v>
      </c>
      <c r="L690">
        <f t="shared" si="67"/>
        <v>27</v>
      </c>
      <c r="M690">
        <f ca="1">(B690-VLOOKUP(K690,INDIRECT("投手データ!B1:D"&amp;Prams!$B$1),3,FALSE)*2)</f>
        <v>31</v>
      </c>
      <c r="N690" t="str">
        <f ca="1">VLOOKUP(F690,INDIRECT("球種変換表!A$1:B$" &amp; Prams!$B$2),2,)</f>
        <v>全力ストレート</v>
      </c>
      <c r="O690">
        <f ca="1">VLOOKUP(N690,球種情報!A:B,2,FALSE)</f>
        <v>2</v>
      </c>
      <c r="P690">
        <f ca="1">VLOOKUP(K690,投手データ!B:AI,output!O690+6,FALSE)</f>
        <v>1</v>
      </c>
      <c r="R690">
        <f t="shared" ca="1" si="68"/>
        <v>6.8027210884353739E-3</v>
      </c>
      <c r="S690">
        <f t="shared" si="69"/>
        <v>0.43645833333333334</v>
      </c>
      <c r="T690">
        <f>Prams!B$5/(S690-Prams!B$6)</f>
        <v>164.35366312944461</v>
      </c>
      <c r="U690">
        <f t="shared" ca="1" si="70"/>
        <v>0.50312500000000004</v>
      </c>
      <c r="V690">
        <f ca="1">Prams!C$5/(U690-Prams!C$6)</f>
        <v>171.95744384952366</v>
      </c>
      <c r="W690">
        <f t="shared" ca="1" si="71"/>
        <v>1.1697785295885963</v>
      </c>
      <c r="X690" t="str">
        <f t="shared" ca="1" si="66"/>
        <v>×</v>
      </c>
      <c r="Y690" t="s">
        <v>50</v>
      </c>
    </row>
    <row r="691" spans="1:25" x14ac:dyDescent="0.4">
      <c r="A691" s="1" t="s">
        <v>2402</v>
      </c>
      <c r="B691" s="1">
        <v>125</v>
      </c>
      <c r="C691">
        <v>640</v>
      </c>
      <c r="D691">
        <v>609</v>
      </c>
      <c r="E691">
        <v>11.04546</v>
      </c>
      <c r="F691" t="s">
        <v>1504</v>
      </c>
      <c r="G691" s="10" t="s">
        <v>2191</v>
      </c>
      <c r="H691">
        <v>98</v>
      </c>
      <c r="I691" t="s">
        <v>813</v>
      </c>
      <c r="J691">
        <f ca="1">VLOOKUP(G691,INDIRECT("球速変換!A$1:B$" &amp; Prams!$B$8),2,)</f>
        <v>143</v>
      </c>
      <c r="K691" t="str">
        <f ca="1">VLOOKUP(I691,INDIRECT("投手名変換!A$1:B$" &amp; Prams!$B$9),2,)</f>
        <v>DD010</v>
      </c>
      <c r="L691">
        <f t="shared" si="67"/>
        <v>27</v>
      </c>
      <c r="M691">
        <f ca="1">(B691-VLOOKUP(K691,INDIRECT("投手データ!B1:D"&amp;Prams!$B$1),3,FALSE)*2)</f>
        <v>31</v>
      </c>
      <c r="N691" t="str">
        <f ca="1">VLOOKUP(F691,INDIRECT("球種変換表!A$1:B$" &amp; Prams!$B$2),2,)</f>
        <v>全力ストレート</v>
      </c>
      <c r="O691">
        <f ca="1">VLOOKUP(N691,球種情報!A:B,2,FALSE)</f>
        <v>2</v>
      </c>
      <c r="P691">
        <f ca="1">VLOOKUP(K691,投手データ!B:AI,output!O691+6,FALSE)</f>
        <v>1</v>
      </c>
      <c r="R691">
        <f t="shared" ca="1" si="68"/>
        <v>6.993006993006993E-3</v>
      </c>
      <c r="S691">
        <f t="shared" si="69"/>
        <v>0.44374999999999998</v>
      </c>
      <c r="T691">
        <f>Prams!B$5/(S691-Prams!B$6)</f>
        <v>161.22832181509978</v>
      </c>
      <c r="U691">
        <f t="shared" ca="1" si="70"/>
        <v>0.51041666666666663</v>
      </c>
      <c r="V691">
        <f ca="1">Prams!C$5/(U691-Prams!C$6)</f>
        <v>168.53923394974785</v>
      </c>
      <c r="W691">
        <f t="shared" ca="1" si="71"/>
        <v>1.1785960416066283</v>
      </c>
      <c r="X691" t="str">
        <f t="shared" ca="1" si="66"/>
        <v>×</v>
      </c>
      <c r="Y691" t="s">
        <v>50</v>
      </c>
    </row>
    <row r="692" spans="1:25" x14ac:dyDescent="0.4">
      <c r="A692" s="1" t="s">
        <v>2403</v>
      </c>
      <c r="B692" s="1">
        <v>125</v>
      </c>
      <c r="C692">
        <v>641</v>
      </c>
      <c r="D692">
        <v>614.5</v>
      </c>
      <c r="E692">
        <v>11.01146</v>
      </c>
      <c r="F692" t="s">
        <v>390</v>
      </c>
      <c r="G692" s="10" t="s">
        <v>704</v>
      </c>
      <c r="H692">
        <v>98</v>
      </c>
      <c r="I692" t="s">
        <v>813</v>
      </c>
      <c r="J692">
        <f ca="1">VLOOKUP(G692,INDIRECT("球速変換!A$1:B$" &amp; Prams!$B$8),2,)</f>
        <v>145</v>
      </c>
      <c r="K692" t="str">
        <f ca="1">VLOOKUP(I692,INDIRECT("投手名変換!A$1:B$" &amp; Prams!$B$9),2,)</f>
        <v>DD010</v>
      </c>
      <c r="L692">
        <f t="shared" si="67"/>
        <v>27</v>
      </c>
      <c r="M692">
        <f ca="1">(B692-VLOOKUP(K692,INDIRECT("投手データ!B1:D"&amp;Prams!$B$1),3,FALSE)*2)</f>
        <v>31</v>
      </c>
      <c r="N692" t="str">
        <f ca="1">VLOOKUP(F692,INDIRECT("球種変換表!A$1:B$" &amp; Prams!$B$2),2,)</f>
        <v>全力ストレート</v>
      </c>
      <c r="O692">
        <f ca="1">VLOOKUP(N692,球種情報!A:B,2,FALSE)</f>
        <v>2</v>
      </c>
      <c r="P692">
        <f ca="1">VLOOKUP(K692,投手データ!B:AI,output!O692+6,FALSE)</f>
        <v>1</v>
      </c>
      <c r="R692">
        <f t="shared" ca="1" si="68"/>
        <v>6.8965517241379309E-3</v>
      </c>
      <c r="S692">
        <f t="shared" si="69"/>
        <v>0.43993055555555555</v>
      </c>
      <c r="T692">
        <f>Prams!B$5/(S692-Prams!B$6)</f>
        <v>162.85043207211692</v>
      </c>
      <c r="U692">
        <f t="shared" ca="1" si="70"/>
        <v>0.50659722222222225</v>
      </c>
      <c r="V692">
        <f ca="1">Prams!C$5/(U692-Prams!C$6)</f>
        <v>170.31259804559264</v>
      </c>
      <c r="W692">
        <f t="shared" ca="1" si="71"/>
        <v>1.1745696416937423</v>
      </c>
      <c r="X692" t="str">
        <f t="shared" ca="1" si="66"/>
        <v>×</v>
      </c>
      <c r="Y692" t="s">
        <v>50</v>
      </c>
    </row>
    <row r="693" spans="1:25" x14ac:dyDescent="0.4">
      <c r="A693" s="1" t="s">
        <v>2405</v>
      </c>
      <c r="B693" s="1">
        <v>125</v>
      </c>
      <c r="C693">
        <v>640.5</v>
      </c>
      <c r="D693">
        <v>617</v>
      </c>
      <c r="E693">
        <v>10.547610000000001</v>
      </c>
      <c r="F693" t="s">
        <v>1504</v>
      </c>
      <c r="G693" s="10" t="s">
        <v>2404</v>
      </c>
      <c r="H693">
        <v>98</v>
      </c>
      <c r="I693" t="s">
        <v>815</v>
      </c>
      <c r="J693">
        <f ca="1">VLOOKUP(G693,INDIRECT("球速変換!A$1:B$" &amp; Prams!$B$8),2,)</f>
        <v>146</v>
      </c>
      <c r="K693" t="str">
        <f ca="1">VLOOKUP(I693,INDIRECT("投手名変換!A$1:B$" &amp; Prams!$B$9),2,)</f>
        <v>DD010</v>
      </c>
      <c r="L693">
        <f t="shared" si="67"/>
        <v>27</v>
      </c>
      <c r="M693">
        <f ca="1">(B693-VLOOKUP(K693,INDIRECT("投手データ!B1:D"&amp;Prams!$B$1),3,FALSE)*2)</f>
        <v>31</v>
      </c>
      <c r="N693" t="str">
        <f ca="1">VLOOKUP(F693,INDIRECT("球種変換表!A$1:B$" &amp; Prams!$B$2),2,)</f>
        <v>全力ストレート</v>
      </c>
      <c r="O693">
        <f ca="1">VLOOKUP(N693,球種情報!A:B,2,FALSE)</f>
        <v>2</v>
      </c>
      <c r="P693">
        <f ca="1">VLOOKUP(K693,投手データ!B:AI,output!O693+6,FALSE)</f>
        <v>1</v>
      </c>
      <c r="R693">
        <f t="shared" ca="1" si="68"/>
        <v>6.8493150684931503E-3</v>
      </c>
      <c r="S693">
        <f t="shared" si="69"/>
        <v>0.43819444444444444</v>
      </c>
      <c r="T693">
        <f>Prams!B$5/(S693-Prams!B$6)</f>
        <v>163.59859455168257</v>
      </c>
      <c r="U693">
        <f t="shared" ca="1" si="70"/>
        <v>0.50486111111111109</v>
      </c>
      <c r="V693">
        <f ca="1">Prams!C$5/(U693-Prams!C$6)</f>
        <v>171.13106863302937</v>
      </c>
      <c r="W693">
        <f t="shared" ca="1" si="71"/>
        <v>1.1721306070755437</v>
      </c>
      <c r="X693" t="str">
        <f t="shared" ca="1" si="66"/>
        <v>×</v>
      </c>
      <c r="Y693" t="s">
        <v>50</v>
      </c>
    </row>
    <row r="694" spans="1:25" x14ac:dyDescent="0.4">
      <c r="A694" s="1" t="s">
        <v>2407</v>
      </c>
      <c r="B694" s="1">
        <v>125</v>
      </c>
      <c r="C694">
        <v>641</v>
      </c>
      <c r="D694">
        <v>617.5</v>
      </c>
      <c r="E694">
        <v>11.01146</v>
      </c>
      <c r="F694" t="s">
        <v>1504</v>
      </c>
      <c r="G694" s="10" t="s">
        <v>2406</v>
      </c>
      <c r="H694">
        <v>98</v>
      </c>
      <c r="I694" t="s">
        <v>813</v>
      </c>
      <c r="J694">
        <f ca="1">VLOOKUP(G694,INDIRECT("球速変換!A$1:B$" &amp; Prams!$B$8),2,)</f>
        <v>145</v>
      </c>
      <c r="K694" t="str">
        <f ca="1">VLOOKUP(I694,INDIRECT("投手名変換!A$1:B$" &amp; Prams!$B$9),2,)</f>
        <v>DD010</v>
      </c>
      <c r="L694">
        <f t="shared" si="67"/>
        <v>27</v>
      </c>
      <c r="M694">
        <f ca="1">(B694-VLOOKUP(K694,INDIRECT("投手データ!B1:D"&amp;Prams!$B$1),3,FALSE)*2)</f>
        <v>31</v>
      </c>
      <c r="N694" t="str">
        <f ca="1">VLOOKUP(F694,INDIRECT("球種変換表!A$1:B$" &amp; Prams!$B$2),2,)</f>
        <v>全力ストレート</v>
      </c>
      <c r="O694">
        <f ca="1">VLOOKUP(N694,球種情報!A:B,2,FALSE)</f>
        <v>2</v>
      </c>
      <c r="P694">
        <f ca="1">VLOOKUP(K694,投手データ!B:AI,output!O694+6,FALSE)</f>
        <v>1</v>
      </c>
      <c r="R694">
        <f t="shared" ca="1" si="68"/>
        <v>6.8965517241379309E-3</v>
      </c>
      <c r="S694">
        <f t="shared" si="69"/>
        <v>0.43784722222222222</v>
      </c>
      <c r="T694">
        <f>Prams!B$5/(S694-Prams!B$6)</f>
        <v>163.74905273071067</v>
      </c>
      <c r="U694">
        <f t="shared" ca="1" si="70"/>
        <v>0.50451388888888882</v>
      </c>
      <c r="V694">
        <f ca="1">Prams!C$5/(U694-Prams!C$6)</f>
        <v>171.2957076557197</v>
      </c>
      <c r="W694">
        <f t="shared" ca="1" si="71"/>
        <v>1.1813497079704807</v>
      </c>
      <c r="X694" t="str">
        <f t="shared" ca="1" si="66"/>
        <v>×</v>
      </c>
      <c r="Y694" t="s">
        <v>50</v>
      </c>
    </row>
    <row r="695" spans="1:25" x14ac:dyDescent="0.4">
      <c r="A695" s="1" t="s">
        <v>2408</v>
      </c>
      <c r="B695" s="1">
        <v>125</v>
      </c>
      <c r="C695">
        <v>640.5</v>
      </c>
      <c r="D695">
        <v>616.5</v>
      </c>
      <c r="E695">
        <v>10.512</v>
      </c>
      <c r="F695" t="s">
        <v>1504</v>
      </c>
      <c r="G695" s="10" t="s">
        <v>432</v>
      </c>
      <c r="H695">
        <v>98</v>
      </c>
      <c r="I695" t="s">
        <v>813</v>
      </c>
      <c r="J695">
        <f ca="1">VLOOKUP(G695,INDIRECT("球速変換!A$1:B$" &amp; Prams!$B$8),2,)</f>
        <v>146</v>
      </c>
      <c r="K695" t="str">
        <f ca="1">VLOOKUP(I695,INDIRECT("投手名変換!A$1:B$" &amp; Prams!$B$9),2,)</f>
        <v>DD010</v>
      </c>
      <c r="L695">
        <f t="shared" si="67"/>
        <v>27</v>
      </c>
      <c r="M695">
        <f ca="1">(B695-VLOOKUP(K695,INDIRECT("投手データ!B1:D"&amp;Prams!$B$1),3,FALSE)*2)</f>
        <v>31</v>
      </c>
      <c r="N695" t="str">
        <f ca="1">VLOOKUP(F695,INDIRECT("球種変換表!A$1:B$" &amp; Prams!$B$2),2,)</f>
        <v>全力ストレート</v>
      </c>
      <c r="O695">
        <f ca="1">VLOOKUP(N695,球種情報!A:B,2,FALSE)</f>
        <v>2</v>
      </c>
      <c r="P695">
        <f ca="1">VLOOKUP(K695,投手データ!B:AI,output!O695+6,FALSE)</f>
        <v>1</v>
      </c>
      <c r="R695">
        <f t="shared" ca="1" si="68"/>
        <v>6.8493150684931503E-3</v>
      </c>
      <c r="S695">
        <f t="shared" si="69"/>
        <v>0.43854166666666666</v>
      </c>
      <c r="T695">
        <f>Prams!B$5/(S695-Prams!B$6)</f>
        <v>163.44841261098506</v>
      </c>
      <c r="U695">
        <f t="shared" ca="1" si="70"/>
        <v>0.50520833333333337</v>
      </c>
      <c r="V695">
        <f ca="1">Prams!C$5/(U695-Prams!C$6)</f>
        <v>170.96674578849121</v>
      </c>
      <c r="W695">
        <f t="shared" ca="1" si="71"/>
        <v>1.1710051081403507</v>
      </c>
      <c r="X695" t="str">
        <f t="shared" ca="1" si="66"/>
        <v>×</v>
      </c>
      <c r="Y695" t="s">
        <v>50</v>
      </c>
    </row>
    <row r="696" spans="1:25" x14ac:dyDescent="0.4">
      <c r="A696" s="1" t="s">
        <v>2409</v>
      </c>
      <c r="B696" s="1">
        <v>125</v>
      </c>
      <c r="C696">
        <v>641.90002000000004</v>
      </c>
      <c r="D696">
        <v>623</v>
      </c>
      <c r="E696">
        <v>10.10008</v>
      </c>
      <c r="F696" t="s">
        <v>1504</v>
      </c>
      <c r="G696" s="10" t="s">
        <v>1668</v>
      </c>
      <c r="H696">
        <v>98</v>
      </c>
      <c r="I696" t="s">
        <v>813</v>
      </c>
      <c r="J696">
        <f ca="1">VLOOKUP(G696,INDIRECT("球速変換!A$1:B$" &amp; Prams!$B$8),2,)</f>
        <v>148</v>
      </c>
      <c r="K696" t="str">
        <f ca="1">VLOOKUP(I696,INDIRECT("投手名変換!A$1:B$" &amp; Prams!$B$9),2,)</f>
        <v>DD010</v>
      </c>
      <c r="L696">
        <f t="shared" si="67"/>
        <v>27</v>
      </c>
      <c r="M696">
        <f ca="1">(B696-VLOOKUP(K696,INDIRECT("投手データ!B1:D"&amp;Prams!$B$1),3,FALSE)*2)</f>
        <v>31</v>
      </c>
      <c r="N696" t="str">
        <f ca="1">VLOOKUP(F696,INDIRECT("球種変換表!A$1:B$" &amp; Prams!$B$2),2,)</f>
        <v>全力ストレート</v>
      </c>
      <c r="O696">
        <f ca="1">VLOOKUP(N696,球種情報!A:B,2,FALSE)</f>
        <v>2</v>
      </c>
      <c r="P696">
        <f ca="1">VLOOKUP(K696,投手データ!B:AI,output!O696+6,FALSE)</f>
        <v>1</v>
      </c>
      <c r="R696">
        <f t="shared" ca="1" si="68"/>
        <v>6.7567567567567571E-3</v>
      </c>
      <c r="S696">
        <f t="shared" si="69"/>
        <v>0.43402777777777779</v>
      </c>
      <c r="T696">
        <f>Prams!B$5/(S696-Prams!B$6)</f>
        <v>165.42254463290274</v>
      </c>
      <c r="U696">
        <f t="shared" ca="1" si="70"/>
        <v>0.50069444444444444</v>
      </c>
      <c r="V696">
        <f ca="1">Prams!C$5/(U696-Prams!C$6)</f>
        <v>173.12786844438912</v>
      </c>
      <c r="W696">
        <f t="shared" ca="1" si="71"/>
        <v>1.169782894894521</v>
      </c>
      <c r="X696" t="str">
        <f t="shared" ca="1" si="66"/>
        <v>×</v>
      </c>
      <c r="Y696" t="s">
        <v>50</v>
      </c>
    </row>
    <row r="697" spans="1:25" x14ac:dyDescent="0.4">
      <c r="A697" s="1" t="s">
        <v>2410</v>
      </c>
      <c r="B697" s="1">
        <v>125</v>
      </c>
      <c r="C697">
        <v>640</v>
      </c>
      <c r="D697">
        <v>614</v>
      </c>
      <c r="E697">
        <v>11.04546</v>
      </c>
      <c r="F697" t="s">
        <v>384</v>
      </c>
      <c r="G697" s="10" t="s">
        <v>2037</v>
      </c>
      <c r="H697">
        <v>98</v>
      </c>
      <c r="I697" t="s">
        <v>813</v>
      </c>
      <c r="J697">
        <f ca="1">VLOOKUP(G697,INDIRECT("球速変換!A$1:B$" &amp; Prams!$B$8),2,)</f>
        <v>145</v>
      </c>
      <c r="K697" t="str">
        <f ca="1">VLOOKUP(I697,INDIRECT("投手名変換!A$1:B$" &amp; Prams!$B$9),2,)</f>
        <v>DD010</v>
      </c>
      <c r="L697">
        <f t="shared" si="67"/>
        <v>27</v>
      </c>
      <c r="M697">
        <f ca="1">(B697-VLOOKUP(K697,INDIRECT("投手データ!B1:D"&amp;Prams!$B$1),3,FALSE)*2)</f>
        <v>31</v>
      </c>
      <c r="N697" t="str">
        <f ca="1">VLOOKUP(F697,INDIRECT("球種変換表!A$1:B$" &amp; Prams!$B$2),2,)</f>
        <v>全力ストレート</v>
      </c>
      <c r="O697">
        <f ca="1">VLOOKUP(N697,球種情報!A:B,2,FALSE)</f>
        <v>2</v>
      </c>
      <c r="P697">
        <f ca="1">VLOOKUP(K697,投手データ!B:AI,output!O697+6,FALSE)</f>
        <v>1</v>
      </c>
      <c r="R697">
        <f t="shared" ca="1" si="68"/>
        <v>6.8965517241379309E-3</v>
      </c>
      <c r="S697">
        <f t="shared" si="69"/>
        <v>0.44027777777777782</v>
      </c>
      <c r="T697">
        <f>Prams!B$5/(S697-Prams!B$6)</f>
        <v>162.70161997777646</v>
      </c>
      <c r="U697">
        <f t="shared" ca="1" si="70"/>
        <v>0.50694444444444442</v>
      </c>
      <c r="V697">
        <f ca="1">Prams!C$5/(U697-Prams!C$6)</f>
        <v>170.14984251246142</v>
      </c>
      <c r="W697">
        <f t="shared" ca="1" si="71"/>
        <v>1.1734471897411132</v>
      </c>
      <c r="X697" t="str">
        <f t="shared" ca="1" si="66"/>
        <v>×</v>
      </c>
      <c r="Y697" t="s">
        <v>50</v>
      </c>
    </row>
    <row r="698" spans="1:25" x14ac:dyDescent="0.4">
      <c r="A698" s="1" t="s">
        <v>2411</v>
      </c>
      <c r="B698" s="1">
        <v>125</v>
      </c>
      <c r="C698">
        <v>642.45239000000004</v>
      </c>
      <c r="D698">
        <v>622.5</v>
      </c>
      <c r="E698">
        <v>10.55955</v>
      </c>
      <c r="F698" t="s">
        <v>1504</v>
      </c>
      <c r="G698" s="10" t="s">
        <v>827</v>
      </c>
      <c r="H698">
        <v>98</v>
      </c>
      <c r="I698" t="s">
        <v>816</v>
      </c>
      <c r="J698">
        <f ca="1">VLOOKUP(G698,INDIRECT("球速変換!A$1:B$" &amp; Prams!$B$8),2,)</f>
        <v>148</v>
      </c>
      <c r="K698" t="str">
        <f ca="1">VLOOKUP(I698,INDIRECT("投手名変換!A$1:B$" &amp; Prams!$B$9),2,)</f>
        <v>DD010</v>
      </c>
      <c r="L698">
        <f t="shared" si="67"/>
        <v>27</v>
      </c>
      <c r="M698">
        <f ca="1">(B698-VLOOKUP(K698,INDIRECT("投手データ!B1:D"&amp;Prams!$B$1),3,FALSE)*2)</f>
        <v>31</v>
      </c>
      <c r="N698" t="str">
        <f ca="1">VLOOKUP(F698,INDIRECT("球種変換表!A$1:B$" &amp; Prams!$B$2),2,)</f>
        <v>全力ストレート</v>
      </c>
      <c r="O698">
        <f ca="1">VLOOKUP(N698,球種情報!A:B,2,FALSE)</f>
        <v>2</v>
      </c>
      <c r="P698">
        <f ca="1">VLOOKUP(K698,投手データ!B:AI,output!O698+6,FALSE)</f>
        <v>1</v>
      </c>
      <c r="R698">
        <f t="shared" ca="1" si="68"/>
        <v>6.7567567567567571E-3</v>
      </c>
      <c r="S698">
        <f t="shared" si="69"/>
        <v>0.43437500000000001</v>
      </c>
      <c r="T698">
        <f>Prams!B$5/(S698-Prams!B$6)</f>
        <v>165.26899685891868</v>
      </c>
      <c r="U698">
        <f t="shared" ca="1" si="70"/>
        <v>0.50104166666666672</v>
      </c>
      <c r="V698">
        <f ca="1">Prams!C$5/(U698-Prams!C$6)</f>
        <v>172.9596903923717</v>
      </c>
      <c r="W698">
        <f t="shared" ca="1" si="71"/>
        <v>1.1686465567052142</v>
      </c>
      <c r="X698" t="str">
        <f t="shared" ca="1" si="66"/>
        <v>×</v>
      </c>
      <c r="Y698" t="s">
        <v>50</v>
      </c>
    </row>
    <row r="699" spans="1:25" x14ac:dyDescent="0.4">
      <c r="A699" s="1" t="s">
        <v>2412</v>
      </c>
      <c r="B699" s="1">
        <v>125</v>
      </c>
      <c r="C699">
        <v>640.5</v>
      </c>
      <c r="D699">
        <v>616.5</v>
      </c>
      <c r="E699">
        <v>10.512</v>
      </c>
      <c r="F699" t="s">
        <v>1504</v>
      </c>
      <c r="G699" s="10" t="s">
        <v>440</v>
      </c>
      <c r="H699">
        <v>98</v>
      </c>
      <c r="I699" t="s">
        <v>813</v>
      </c>
      <c r="J699">
        <f ca="1">VLOOKUP(G699,INDIRECT("球速変換!A$1:B$" &amp; Prams!$B$8),2,)</f>
        <v>146</v>
      </c>
      <c r="K699" t="str">
        <f ca="1">VLOOKUP(I699,INDIRECT("投手名変換!A$1:B$" &amp; Prams!$B$9),2,)</f>
        <v>DD010</v>
      </c>
      <c r="L699">
        <f t="shared" si="67"/>
        <v>27</v>
      </c>
      <c r="M699">
        <f ca="1">(B699-VLOOKUP(K699,INDIRECT("投手データ!B1:D"&amp;Prams!$B$1),3,FALSE)*2)</f>
        <v>31</v>
      </c>
      <c r="N699" t="str">
        <f ca="1">VLOOKUP(F699,INDIRECT("球種変換表!A$1:B$" &amp; Prams!$B$2),2,)</f>
        <v>全力ストレート</v>
      </c>
      <c r="O699">
        <f ca="1">VLOOKUP(N699,球種情報!A:B,2,FALSE)</f>
        <v>2</v>
      </c>
      <c r="P699">
        <f ca="1">VLOOKUP(K699,投手データ!B:AI,output!O699+6,FALSE)</f>
        <v>1</v>
      </c>
      <c r="R699">
        <f t="shared" ca="1" si="68"/>
        <v>6.8493150684931503E-3</v>
      </c>
      <c r="S699">
        <f t="shared" si="69"/>
        <v>0.43854166666666666</v>
      </c>
      <c r="T699">
        <f>Prams!B$5/(S699-Prams!B$6)</f>
        <v>163.44841261098506</v>
      </c>
      <c r="U699">
        <f t="shared" ca="1" si="70"/>
        <v>0.50520833333333337</v>
      </c>
      <c r="V699">
        <f ca="1">Prams!C$5/(U699-Prams!C$6)</f>
        <v>170.96674578849121</v>
      </c>
      <c r="W699">
        <f t="shared" ca="1" si="71"/>
        <v>1.1710051081403507</v>
      </c>
      <c r="X699" t="str">
        <f t="shared" ca="1" si="66"/>
        <v>×</v>
      </c>
      <c r="Y699" t="s">
        <v>50</v>
      </c>
    </row>
    <row r="700" spans="1:25" x14ac:dyDescent="0.4">
      <c r="A700" s="1" t="s">
        <v>2414</v>
      </c>
      <c r="B700" s="1">
        <v>1</v>
      </c>
      <c r="C700">
        <v>675.5</v>
      </c>
      <c r="D700">
        <v>627</v>
      </c>
      <c r="E700">
        <v>11.5001</v>
      </c>
      <c r="F700" t="s">
        <v>9</v>
      </c>
      <c r="G700" s="10" t="s">
        <v>541</v>
      </c>
      <c r="H700">
        <v>1</v>
      </c>
      <c r="I700" t="s">
        <v>2413</v>
      </c>
      <c r="J700">
        <f ca="1">VLOOKUP(G700,INDIRECT("球速変換!A$1:B$" &amp; Prams!$B$8),2,)</f>
        <v>93</v>
      </c>
      <c r="K700" t="e">
        <f ca="1">VLOOKUP(I700,INDIRECT("投手名変換!A$1:B$" &amp; Prams!$B$9),2,)</f>
        <v>#N/A</v>
      </c>
      <c r="L700">
        <f t="shared" si="67"/>
        <v>0</v>
      </c>
      <c r="M700" t="e">
        <f ca="1">(B700-VLOOKUP(K700,INDIRECT("投手データ!B1:D"&amp;Prams!$B$1),3,FALSE)*2)</f>
        <v>#N/A</v>
      </c>
      <c r="N700" t="str">
        <f ca="1">VLOOKUP(F700,INDIRECT("球種変換表!A$1:B$" &amp; Prams!$B$2),2,)</f>
        <v>スライダー</v>
      </c>
      <c r="O700">
        <f ca="1">VLOOKUP(N700,球種情報!A:B,2,FALSE)</f>
        <v>6</v>
      </c>
      <c r="P700" t="e">
        <f ca="1">VLOOKUP(K700,投手データ!B:AI,output!O700+6,FALSE)</f>
        <v>#N/A</v>
      </c>
      <c r="R700">
        <f t="shared" ca="1" si="68"/>
        <v>1.0752688172043012E-2</v>
      </c>
      <c r="S700">
        <f t="shared" si="69"/>
        <v>-1.8749999999999999E-2</v>
      </c>
      <c r="T700">
        <f>Prams!B$5/(S700-Prams!B$6)</f>
        <v>-782.0746363061354</v>
      </c>
      <c r="U700" t="e">
        <f t="shared" ca="1" si="70"/>
        <v>#N/A</v>
      </c>
      <c r="V700" t="e">
        <f ca="1">Prams!C$5/(U700-Prams!C$6)</f>
        <v>#N/A</v>
      </c>
      <c r="W700" t="e">
        <f t="shared" ca="1" si="71"/>
        <v>#N/A</v>
      </c>
      <c r="X700" t="e">
        <f t="shared" ca="1" si="66"/>
        <v>#N/A</v>
      </c>
      <c r="Y700" t="s">
        <v>50</v>
      </c>
    </row>
    <row r="701" spans="1:25" x14ac:dyDescent="0.4">
      <c r="A701" s="1" t="s">
        <v>2415</v>
      </c>
      <c r="B701" s="1">
        <v>134</v>
      </c>
      <c r="C701">
        <v>656</v>
      </c>
      <c r="D701">
        <v>604.5</v>
      </c>
      <c r="E701">
        <v>10.012589999999999</v>
      </c>
      <c r="F701" t="s">
        <v>9</v>
      </c>
      <c r="G701" s="10" t="s">
        <v>429</v>
      </c>
      <c r="H701">
        <v>101</v>
      </c>
      <c r="I701" t="s">
        <v>816</v>
      </c>
      <c r="J701">
        <f ca="1">VLOOKUP(G701,INDIRECT("球速変換!A$1:B$" &amp; Prams!$B$8),2,)</f>
        <v>132</v>
      </c>
      <c r="K701" t="str">
        <f ca="1">VLOOKUP(I701,INDIRECT("投手名変換!A$1:B$" &amp; Prams!$B$9),2,)</f>
        <v>DD010</v>
      </c>
      <c r="L701">
        <f t="shared" si="67"/>
        <v>33</v>
      </c>
      <c r="M701">
        <f ca="1">(B701-VLOOKUP(K701,INDIRECT("投手データ!B1:D"&amp;Prams!$B$1),3,FALSE)*2)</f>
        <v>40</v>
      </c>
      <c r="N701" t="str">
        <f ca="1">VLOOKUP(F701,INDIRECT("球種変換表!A$1:B$" &amp; Prams!$B$2),2,)</f>
        <v>スライダー</v>
      </c>
      <c r="O701">
        <f ca="1">VLOOKUP(N701,球種情報!A:B,2,FALSE)</f>
        <v>6</v>
      </c>
      <c r="P701">
        <f ca="1">VLOOKUP(K701,投手データ!B:AI,output!O701+6,FALSE)</f>
        <v>0</v>
      </c>
      <c r="R701">
        <f t="shared" ca="1" si="68"/>
        <v>7.575757575757576E-3</v>
      </c>
      <c r="S701">
        <f t="shared" si="69"/>
        <v>0.546875</v>
      </c>
      <c r="T701">
        <f>Prams!B$5/(S701-Prams!B$6)</f>
        <v>127.05749370600627</v>
      </c>
      <c r="U701">
        <f t="shared" ca="1" si="70"/>
        <v>0.6635416666666667</v>
      </c>
      <c r="V701">
        <f ca="1">Prams!C$5/(U701-Prams!C$6)</f>
        <v>118.903723174074</v>
      </c>
      <c r="W701">
        <f t="shared" ca="1" si="71"/>
        <v>0.9007857816217727</v>
      </c>
      <c r="X701" t="str">
        <f t="shared" ca="1" si="66"/>
        <v>×</v>
      </c>
      <c r="Y701" t="s">
        <v>50</v>
      </c>
    </row>
    <row r="702" spans="1:25" x14ac:dyDescent="0.4">
      <c r="A702" s="1" t="s">
        <v>2416</v>
      </c>
      <c r="B702" s="1">
        <v>134</v>
      </c>
      <c r="C702">
        <v>660.5</v>
      </c>
      <c r="D702">
        <v>600.5</v>
      </c>
      <c r="E702">
        <v>10.512</v>
      </c>
      <c r="F702" t="s">
        <v>9</v>
      </c>
      <c r="G702" s="10" t="s">
        <v>635</v>
      </c>
      <c r="H702">
        <v>101</v>
      </c>
      <c r="I702" t="s">
        <v>813</v>
      </c>
      <c r="J702">
        <f ca="1">VLOOKUP(G702,INDIRECT("球速変換!A$1:B$" &amp; Prams!$B$8),2,)</f>
        <v>151</v>
      </c>
      <c r="K702" t="str">
        <f ca="1">VLOOKUP(I702,INDIRECT("投手名変換!A$1:B$" &amp; Prams!$B$9),2,)</f>
        <v>DD010</v>
      </c>
      <c r="L702">
        <f t="shared" si="67"/>
        <v>33</v>
      </c>
      <c r="M702">
        <f ca="1">(B702-VLOOKUP(K702,INDIRECT("投手データ!B1:D"&amp;Prams!$B$1),3,FALSE)*2)</f>
        <v>40</v>
      </c>
      <c r="N702" t="str">
        <f ca="1">VLOOKUP(F702,INDIRECT("球種変換表!A$1:B$" &amp; Prams!$B$2),2,)</f>
        <v>スライダー</v>
      </c>
      <c r="O702">
        <f ca="1">VLOOKUP(N702,球種情報!A:B,2,FALSE)</f>
        <v>6</v>
      </c>
      <c r="P702">
        <f ca="1">VLOOKUP(K702,投手データ!B:AI,output!O702+6,FALSE)</f>
        <v>0</v>
      </c>
      <c r="R702">
        <f t="shared" ca="1" si="68"/>
        <v>6.6225165562913907E-3</v>
      </c>
      <c r="S702">
        <f t="shared" si="69"/>
        <v>0.54965277777777777</v>
      </c>
      <c r="T702">
        <f>Prams!B$5/(S702-Prams!B$6)</f>
        <v>126.33626048011263</v>
      </c>
      <c r="U702">
        <f t="shared" ca="1" si="70"/>
        <v>0.66631944444444435</v>
      </c>
      <c r="V702">
        <f ca="1">Prams!C$5/(U702-Prams!C$6)</f>
        <v>118.27185817758627</v>
      </c>
      <c r="W702">
        <f t="shared" ca="1" si="71"/>
        <v>0.78325733892441241</v>
      </c>
      <c r="X702" t="str">
        <f t="shared" ca="1" si="66"/>
        <v>×</v>
      </c>
      <c r="Y702" t="s">
        <v>50</v>
      </c>
    </row>
    <row r="703" spans="1:25" x14ac:dyDescent="0.4">
      <c r="A703" s="1" t="s">
        <v>2417</v>
      </c>
      <c r="B703" s="1">
        <v>134</v>
      </c>
      <c r="C703">
        <v>661.5</v>
      </c>
      <c r="D703">
        <v>605</v>
      </c>
      <c r="E703">
        <v>9.5525900000000004</v>
      </c>
      <c r="F703" t="s">
        <v>9</v>
      </c>
      <c r="G703" s="10" t="s">
        <v>821</v>
      </c>
      <c r="H703">
        <v>101</v>
      </c>
      <c r="I703" t="s">
        <v>813</v>
      </c>
      <c r="J703">
        <f ca="1">VLOOKUP(G703,INDIRECT("球速変換!A$1:B$" &amp; Prams!$B$8),2,)</f>
        <v>132</v>
      </c>
      <c r="K703" t="str">
        <f ca="1">VLOOKUP(I703,INDIRECT("投手名変換!A$1:B$" &amp; Prams!$B$9),2,)</f>
        <v>DD010</v>
      </c>
      <c r="L703">
        <f t="shared" si="67"/>
        <v>33</v>
      </c>
      <c r="M703">
        <f ca="1">(B703-VLOOKUP(K703,INDIRECT("投手データ!B1:D"&amp;Prams!$B$1),3,FALSE)*2)</f>
        <v>40</v>
      </c>
      <c r="N703" t="str">
        <f ca="1">VLOOKUP(F703,INDIRECT("球種変換表!A$1:B$" &amp; Prams!$B$2),2,)</f>
        <v>スライダー</v>
      </c>
      <c r="O703">
        <f ca="1">VLOOKUP(N703,球種情報!A:B,2,FALSE)</f>
        <v>6</v>
      </c>
      <c r="P703">
        <f ca="1">VLOOKUP(K703,投手データ!B:AI,output!O703+6,FALSE)</f>
        <v>0</v>
      </c>
      <c r="R703">
        <f t="shared" ca="1" si="68"/>
        <v>7.575757575757576E-3</v>
      </c>
      <c r="S703">
        <f t="shared" si="69"/>
        <v>0.54652777777777772</v>
      </c>
      <c r="T703">
        <f>Prams!B$5/(S703-Prams!B$6)</f>
        <v>127.14822728259506</v>
      </c>
      <c r="U703">
        <f t="shared" ca="1" si="70"/>
        <v>0.66319444444444442</v>
      </c>
      <c r="V703">
        <f ca="1">Prams!C$5/(U703-Prams!C$6)</f>
        <v>118.98318132731724</v>
      </c>
      <c r="W703">
        <f t="shared" ca="1" si="71"/>
        <v>0.90138773732816091</v>
      </c>
      <c r="X703" t="str">
        <f t="shared" ca="1" si="66"/>
        <v>×</v>
      </c>
      <c r="Y703" t="s">
        <v>50</v>
      </c>
    </row>
    <row r="704" spans="1:25" x14ac:dyDescent="0.4">
      <c r="A704" s="1" t="s">
        <v>2418</v>
      </c>
      <c r="B704" s="1">
        <v>134</v>
      </c>
      <c r="C704">
        <v>655.5</v>
      </c>
      <c r="D704">
        <v>606.5</v>
      </c>
      <c r="E704">
        <v>10.512</v>
      </c>
      <c r="F704" t="s">
        <v>9</v>
      </c>
      <c r="G704" s="10" t="s">
        <v>821</v>
      </c>
      <c r="H704">
        <v>101</v>
      </c>
      <c r="I704" t="s">
        <v>813</v>
      </c>
      <c r="J704">
        <f ca="1">VLOOKUP(G704,INDIRECT("球速変換!A$1:B$" &amp; Prams!$B$8),2,)</f>
        <v>132</v>
      </c>
      <c r="K704" t="str">
        <f ca="1">VLOOKUP(I704,INDIRECT("投手名変換!A$1:B$" &amp; Prams!$B$9),2,)</f>
        <v>DD010</v>
      </c>
      <c r="L704">
        <f t="shared" si="67"/>
        <v>33</v>
      </c>
      <c r="M704">
        <f ca="1">(B704-VLOOKUP(K704,INDIRECT("投手データ!B1:D"&amp;Prams!$B$1),3,FALSE)*2)</f>
        <v>40</v>
      </c>
      <c r="N704" t="str">
        <f ca="1">VLOOKUP(F704,INDIRECT("球種変換表!A$1:B$" &amp; Prams!$B$2),2,)</f>
        <v>スライダー</v>
      </c>
      <c r="O704">
        <f ca="1">VLOOKUP(N704,球種情報!A:B,2,FALSE)</f>
        <v>6</v>
      </c>
      <c r="P704">
        <f ca="1">VLOOKUP(K704,投手データ!B:AI,output!O704+6,FALSE)</f>
        <v>0</v>
      </c>
      <c r="R704">
        <f t="shared" ca="1" si="68"/>
        <v>7.575757575757576E-3</v>
      </c>
      <c r="S704">
        <f t="shared" si="69"/>
        <v>0.54548611111111112</v>
      </c>
      <c r="T704">
        <f>Prams!B$5/(S704-Prams!B$6)</f>
        <v>127.42120721143662</v>
      </c>
      <c r="U704">
        <f t="shared" ca="1" si="70"/>
        <v>0.6621527777777777</v>
      </c>
      <c r="V704">
        <f ca="1">Prams!C$5/(U704-Prams!C$6)</f>
        <v>119.22219424788008</v>
      </c>
      <c r="W704">
        <f t="shared" ca="1" si="71"/>
        <v>0.90319844127181881</v>
      </c>
      <c r="X704" t="str">
        <f t="shared" ca="1" si="66"/>
        <v>×</v>
      </c>
      <c r="Y704" t="s">
        <v>50</v>
      </c>
    </row>
    <row r="705" spans="1:25" x14ac:dyDescent="0.4">
      <c r="A705" s="1" t="s">
        <v>2419</v>
      </c>
      <c r="B705" s="1">
        <v>136</v>
      </c>
      <c r="C705">
        <v>670</v>
      </c>
      <c r="D705">
        <v>640.5</v>
      </c>
      <c r="E705">
        <v>12.093489999999999</v>
      </c>
      <c r="F705" t="s">
        <v>9</v>
      </c>
      <c r="G705" s="10" t="s">
        <v>1577</v>
      </c>
      <c r="H705">
        <v>101</v>
      </c>
      <c r="I705" t="s">
        <v>816</v>
      </c>
      <c r="J705">
        <f ca="1">VLOOKUP(G705,INDIRECT("球速変換!A$1:B$" &amp; Prams!$B$8),2,)</f>
        <v>131</v>
      </c>
      <c r="K705" t="str">
        <f ca="1">VLOOKUP(I705,INDIRECT("投手名変換!A$1:B$" &amp; Prams!$B$9),2,)</f>
        <v>DD010</v>
      </c>
      <c r="L705">
        <f t="shared" si="67"/>
        <v>35</v>
      </c>
      <c r="M705">
        <f ca="1">(B705-VLOOKUP(K705,INDIRECT("投手データ!B1:D"&amp;Prams!$B$1),3,FALSE)*2)</f>
        <v>42</v>
      </c>
      <c r="N705" t="str">
        <f ca="1">VLOOKUP(F705,INDIRECT("球種変換表!A$1:B$" &amp; Prams!$B$2),2,)</f>
        <v>スライダー</v>
      </c>
      <c r="O705">
        <f ca="1">VLOOKUP(N705,球種情報!A:B,2,FALSE)</f>
        <v>6</v>
      </c>
      <c r="P705">
        <f ca="1">VLOOKUP(K705,投手データ!B:AI,output!O705+6,FALSE)</f>
        <v>0</v>
      </c>
      <c r="R705">
        <f t="shared" ca="1" si="68"/>
        <v>7.6335877862595417E-3</v>
      </c>
      <c r="S705">
        <f t="shared" si="69"/>
        <v>0.5552083333333333</v>
      </c>
      <c r="T705">
        <f>Prams!B$5/(S705-Prams!B$6)</f>
        <v>124.91808247318528</v>
      </c>
      <c r="U705">
        <f t="shared" ca="1" si="70"/>
        <v>0.671875</v>
      </c>
      <c r="V705">
        <f ca="1">Prams!C$5/(U705-Prams!C$6)</f>
        <v>117.0280630353509</v>
      </c>
      <c r="W705">
        <f t="shared" ca="1" si="71"/>
        <v>0.8933439926362664</v>
      </c>
      <c r="X705" t="str">
        <f t="shared" ca="1" si="66"/>
        <v>×</v>
      </c>
      <c r="Y705" t="s">
        <v>50</v>
      </c>
    </row>
    <row r="706" spans="1:25" x14ac:dyDescent="0.4">
      <c r="A706" s="1" t="s">
        <v>2420</v>
      </c>
      <c r="B706" s="1">
        <v>134</v>
      </c>
      <c r="C706">
        <v>657.95001000000002</v>
      </c>
      <c r="D706">
        <v>607.5</v>
      </c>
      <c r="E706">
        <v>10.062519999999999</v>
      </c>
      <c r="F706" t="s">
        <v>9</v>
      </c>
      <c r="G706" s="10" t="s">
        <v>541</v>
      </c>
      <c r="H706">
        <v>101</v>
      </c>
      <c r="I706" t="s">
        <v>813</v>
      </c>
      <c r="J706">
        <f ca="1">VLOOKUP(G706,INDIRECT("球速変換!A$1:B$" &amp; Prams!$B$8),2,)</f>
        <v>93</v>
      </c>
      <c r="K706" t="str">
        <f ca="1">VLOOKUP(I706,INDIRECT("投手名変換!A$1:B$" &amp; Prams!$B$9),2,)</f>
        <v>DD010</v>
      </c>
      <c r="L706">
        <f t="shared" si="67"/>
        <v>33</v>
      </c>
      <c r="M706">
        <f ca="1">(B706-VLOOKUP(K706,INDIRECT("投手データ!B1:D"&amp;Prams!$B$1),3,FALSE)*2)</f>
        <v>40</v>
      </c>
      <c r="N706" t="str">
        <f ca="1">VLOOKUP(F706,INDIRECT("球種変換表!A$1:B$" &amp; Prams!$B$2),2,)</f>
        <v>スライダー</v>
      </c>
      <c r="O706">
        <f ca="1">VLOOKUP(N706,球種情報!A:B,2,FALSE)</f>
        <v>6</v>
      </c>
      <c r="P706">
        <f ca="1">VLOOKUP(K706,投手データ!B:AI,output!O706+6,FALSE)</f>
        <v>0</v>
      </c>
      <c r="R706">
        <f t="shared" ca="1" si="68"/>
        <v>1.0752688172043012E-2</v>
      </c>
      <c r="S706">
        <f t="shared" si="69"/>
        <v>0.54479166666666667</v>
      </c>
      <c r="T706">
        <f>Prams!B$5/(S706-Prams!B$6)</f>
        <v>127.60384595538279</v>
      </c>
      <c r="U706">
        <f t="shared" ca="1" si="70"/>
        <v>0.66145833333333337</v>
      </c>
      <c r="V706">
        <f ca="1">Prams!C$5/(U706-Prams!C$6)</f>
        <v>119.3820703860451</v>
      </c>
      <c r="W706">
        <f t="shared" ca="1" si="71"/>
        <v>1.2836781761940332</v>
      </c>
      <c r="X706" t="str">
        <f t="shared" ca="1" si="66"/>
        <v>×</v>
      </c>
      <c r="Y706" t="s">
        <v>50</v>
      </c>
    </row>
    <row r="707" spans="1:25" x14ac:dyDescent="0.4">
      <c r="A707" s="1" t="s">
        <v>2421</v>
      </c>
      <c r="B707" s="1">
        <v>134</v>
      </c>
      <c r="C707">
        <v>661.55260999999996</v>
      </c>
      <c r="D707">
        <v>603.5</v>
      </c>
      <c r="E707">
        <v>9.5658300000000001</v>
      </c>
      <c r="F707" t="s">
        <v>9</v>
      </c>
      <c r="G707" s="10" t="s">
        <v>429</v>
      </c>
      <c r="H707">
        <v>101</v>
      </c>
      <c r="I707" t="s">
        <v>813</v>
      </c>
      <c r="J707">
        <f ca="1">VLOOKUP(G707,INDIRECT("球速変換!A$1:B$" &amp; Prams!$B$8),2,)</f>
        <v>132</v>
      </c>
      <c r="K707" t="str">
        <f ca="1">VLOOKUP(I707,INDIRECT("投手名変換!A$1:B$" &amp; Prams!$B$9),2,)</f>
        <v>DD010</v>
      </c>
      <c r="L707">
        <f t="shared" si="67"/>
        <v>33</v>
      </c>
      <c r="M707">
        <f ca="1">(B707-VLOOKUP(K707,INDIRECT("投手データ!B1:D"&amp;Prams!$B$1),3,FALSE)*2)</f>
        <v>40</v>
      </c>
      <c r="N707" t="str">
        <f ca="1">VLOOKUP(F707,INDIRECT("球種変換表!A$1:B$" &amp; Prams!$B$2),2,)</f>
        <v>スライダー</v>
      </c>
      <c r="O707">
        <f ca="1">VLOOKUP(N707,球種情報!A:B,2,FALSE)</f>
        <v>6</v>
      </c>
      <c r="P707">
        <f ca="1">VLOOKUP(K707,投手データ!B:AI,output!O707+6,FALSE)</f>
        <v>0</v>
      </c>
      <c r="R707">
        <f t="shared" ca="1" si="68"/>
        <v>7.575757575757576E-3</v>
      </c>
      <c r="S707">
        <f t="shared" si="69"/>
        <v>0.54756944444444444</v>
      </c>
      <c r="T707">
        <f>Prams!B$5/(S707-Prams!B$6)</f>
        <v>126.8764144866233</v>
      </c>
      <c r="U707">
        <f t="shared" ca="1" si="70"/>
        <v>0.66423611111111103</v>
      </c>
      <c r="V707">
        <f ca="1">Prams!C$5/(U707-Prams!C$6)</f>
        <v>118.74512482059875</v>
      </c>
      <c r="W707">
        <f t="shared" ca="1" si="71"/>
        <v>0.89958427894392989</v>
      </c>
      <c r="X707" t="str">
        <f t="shared" ref="X707:X770" ca="1" si="72">IF(AND($V707&gt;$J707+X$1-2,$J707+X$1+2&gt;$V707),"〇","×")</f>
        <v>×</v>
      </c>
      <c r="Y707" t="s">
        <v>50</v>
      </c>
    </row>
    <row r="708" spans="1:25" x14ac:dyDescent="0.4">
      <c r="A708" s="1" t="s">
        <v>2422</v>
      </c>
      <c r="B708" s="1">
        <v>134</v>
      </c>
      <c r="C708">
        <v>648.5</v>
      </c>
      <c r="D708">
        <v>604.5</v>
      </c>
      <c r="E708">
        <v>10.512</v>
      </c>
      <c r="F708" t="s">
        <v>9</v>
      </c>
      <c r="G708" s="10" t="s">
        <v>429</v>
      </c>
      <c r="H708">
        <v>101</v>
      </c>
      <c r="I708" t="s">
        <v>813</v>
      </c>
      <c r="J708">
        <f ca="1">VLOOKUP(G708,INDIRECT("球速変換!A$1:B$" &amp; Prams!$B$8),2,)</f>
        <v>132</v>
      </c>
      <c r="K708" t="str">
        <f ca="1">VLOOKUP(I708,INDIRECT("投手名変換!A$1:B$" &amp; Prams!$B$9),2,)</f>
        <v>DD010</v>
      </c>
      <c r="L708">
        <f t="shared" si="67"/>
        <v>33</v>
      </c>
      <c r="M708">
        <f ca="1">(B708-VLOOKUP(K708,INDIRECT("投手データ!B1:D"&amp;Prams!$B$1),3,FALSE)*2)</f>
        <v>40</v>
      </c>
      <c r="N708" t="str">
        <f ca="1">VLOOKUP(F708,INDIRECT("球種変換表!A$1:B$" &amp; Prams!$B$2),2,)</f>
        <v>スライダー</v>
      </c>
      <c r="O708">
        <f ca="1">VLOOKUP(N708,球種情報!A:B,2,FALSE)</f>
        <v>6</v>
      </c>
      <c r="P708">
        <f ca="1">VLOOKUP(K708,投手データ!B:AI,output!O708+6,FALSE)</f>
        <v>0</v>
      </c>
      <c r="R708">
        <f t="shared" ca="1" si="68"/>
        <v>7.575757575757576E-3</v>
      </c>
      <c r="S708">
        <f t="shared" si="69"/>
        <v>0.546875</v>
      </c>
      <c r="T708">
        <f>Prams!B$5/(S708-Prams!B$6)</f>
        <v>127.05749370600627</v>
      </c>
      <c r="U708">
        <f t="shared" ca="1" si="70"/>
        <v>0.6635416666666667</v>
      </c>
      <c r="V708">
        <f ca="1">Prams!C$5/(U708-Prams!C$6)</f>
        <v>118.903723174074</v>
      </c>
      <c r="W708">
        <f t="shared" ca="1" si="71"/>
        <v>0.9007857816217727</v>
      </c>
      <c r="X708" t="str">
        <f t="shared" ca="1" si="72"/>
        <v>×</v>
      </c>
      <c r="Y708" t="s">
        <v>50</v>
      </c>
    </row>
    <row r="709" spans="1:25" x14ac:dyDescent="0.4">
      <c r="A709" s="1" t="s">
        <v>2423</v>
      </c>
      <c r="B709" s="1">
        <v>135</v>
      </c>
      <c r="C709">
        <v>657.90002000000004</v>
      </c>
      <c r="D709">
        <v>616</v>
      </c>
      <c r="E709">
        <v>10.10008</v>
      </c>
      <c r="F709" t="s">
        <v>9</v>
      </c>
      <c r="G709" s="10" t="s">
        <v>1572</v>
      </c>
      <c r="H709">
        <v>101</v>
      </c>
      <c r="I709" t="s">
        <v>817</v>
      </c>
      <c r="J709">
        <f ca="1">VLOOKUP(G709,INDIRECT("球速変換!A$1:B$" &amp; Prams!$B$8),2,)</f>
        <v>130</v>
      </c>
      <c r="K709" t="str">
        <f ca="1">VLOOKUP(I709,INDIRECT("投手名変換!A$1:B$" &amp; Prams!$B$9),2,)</f>
        <v>DD010</v>
      </c>
      <c r="L709">
        <f t="shared" si="67"/>
        <v>34</v>
      </c>
      <c r="M709">
        <f ca="1">(B709-VLOOKUP(K709,INDIRECT("投手データ!B1:D"&amp;Prams!$B$1),3,FALSE)*2)</f>
        <v>41</v>
      </c>
      <c r="N709" t="str">
        <f ca="1">VLOOKUP(F709,INDIRECT("球種変換表!A$1:B$" &amp; Prams!$B$2),2,)</f>
        <v>スライダー</v>
      </c>
      <c r="O709">
        <f ca="1">VLOOKUP(N709,球種情報!A:B,2,FALSE)</f>
        <v>6</v>
      </c>
      <c r="P709">
        <f ca="1">VLOOKUP(K709,投手データ!B:AI,output!O709+6,FALSE)</f>
        <v>0</v>
      </c>
      <c r="R709">
        <f t="shared" ca="1" si="68"/>
        <v>7.6923076923076927E-3</v>
      </c>
      <c r="S709">
        <f t="shared" si="69"/>
        <v>0.55555555555555558</v>
      </c>
      <c r="T709">
        <f>Prams!B$5/(S709-Prams!B$6)</f>
        <v>124.83050277073565</v>
      </c>
      <c r="U709">
        <f t="shared" ca="1" si="70"/>
        <v>0.67222222222222228</v>
      </c>
      <c r="V709">
        <f ca="1">Prams!C$5/(U709-Prams!C$6)</f>
        <v>116.95119387926684</v>
      </c>
      <c r="W709">
        <f t="shared" ca="1" si="71"/>
        <v>0.89962456830205262</v>
      </c>
      <c r="X709" t="str">
        <f t="shared" ca="1" si="72"/>
        <v>×</v>
      </c>
      <c r="Y709" t="s">
        <v>50</v>
      </c>
    </row>
    <row r="710" spans="1:25" x14ac:dyDescent="0.4">
      <c r="A710" s="1" t="s">
        <v>2424</v>
      </c>
      <c r="B710" s="1">
        <v>133</v>
      </c>
      <c r="C710">
        <v>628.54760999999996</v>
      </c>
      <c r="D710">
        <v>612.5</v>
      </c>
      <c r="E710">
        <v>10.55958</v>
      </c>
      <c r="F710" t="s">
        <v>6</v>
      </c>
      <c r="G710" s="10" t="s">
        <v>1517</v>
      </c>
      <c r="H710">
        <v>98</v>
      </c>
      <c r="I710" t="s">
        <v>813</v>
      </c>
      <c r="J710">
        <f ca="1">VLOOKUP(G710,INDIRECT("球速変換!A$1:B$" &amp; Prams!$B$8),2,)</f>
        <v>126</v>
      </c>
      <c r="K710" t="str">
        <f ca="1">VLOOKUP(I710,INDIRECT("投手名変換!A$1:B$" &amp; Prams!$B$9),2,)</f>
        <v>DD010</v>
      </c>
      <c r="L710">
        <f t="shared" si="67"/>
        <v>35</v>
      </c>
      <c r="M710">
        <f ca="1">(B710-VLOOKUP(K710,INDIRECT("投手データ!B1:D"&amp;Prams!$B$1),3,FALSE)*2)</f>
        <v>39</v>
      </c>
      <c r="N710" t="str">
        <f ca="1">VLOOKUP(F710,INDIRECT("球種変換表!A$1:B$" &amp; Prams!$B$2),2,)</f>
        <v>フォーク</v>
      </c>
      <c r="O710">
        <f ca="1">VLOOKUP(N710,球種情報!A:B,2,FALSE)</f>
        <v>16</v>
      </c>
      <c r="P710">
        <f ca="1">VLOOKUP(K710,投手データ!B:AI,output!O710+6,FALSE)</f>
        <v>0</v>
      </c>
      <c r="R710">
        <f t="shared" ca="1" si="68"/>
        <v>7.9365079365079361E-3</v>
      </c>
      <c r="S710">
        <f t="shared" si="69"/>
        <v>0.57465277777777779</v>
      </c>
      <c r="T710">
        <f>Prams!B$5/(S710-Prams!B$6)</f>
        <v>120.19571521923453</v>
      </c>
      <c r="U710">
        <f t="shared" ca="1" si="70"/>
        <v>0.64131944444444444</v>
      </c>
      <c r="V710">
        <f ca="1">Prams!C$5/(U710-Prams!C$6)</f>
        <v>124.21254722930701</v>
      </c>
      <c r="W710">
        <f t="shared" ca="1" si="71"/>
        <v>0.98581386689926198</v>
      </c>
      <c r="X710" t="str">
        <f t="shared" ca="1" si="72"/>
        <v>〇</v>
      </c>
      <c r="Y710" t="s">
        <v>50</v>
      </c>
    </row>
    <row r="711" spans="1:25" x14ac:dyDescent="0.4">
      <c r="A711" s="1" t="s">
        <v>2425</v>
      </c>
      <c r="B711" s="1">
        <v>132</v>
      </c>
      <c r="C711">
        <v>640.5</v>
      </c>
      <c r="D711">
        <v>603.5</v>
      </c>
      <c r="E711">
        <v>10.512</v>
      </c>
      <c r="F711" t="s">
        <v>6</v>
      </c>
      <c r="G711" s="10" t="s">
        <v>1048</v>
      </c>
      <c r="H711">
        <v>98</v>
      </c>
      <c r="I711" t="s">
        <v>813</v>
      </c>
      <c r="J711">
        <f ca="1">VLOOKUP(G711,INDIRECT("球速変換!A$1:B$" &amp; Prams!$B$8),2,)</f>
        <v>128</v>
      </c>
      <c r="K711" t="str">
        <f ca="1">VLOOKUP(I711,INDIRECT("投手名変換!A$1:B$" &amp; Prams!$B$9),2,)</f>
        <v>DD010</v>
      </c>
      <c r="L711">
        <f t="shared" si="67"/>
        <v>34</v>
      </c>
      <c r="M711">
        <f ca="1">(B711-VLOOKUP(K711,INDIRECT("投手データ!B1:D"&amp;Prams!$B$1),3,FALSE)*2)</f>
        <v>38</v>
      </c>
      <c r="N711" t="str">
        <f ca="1">VLOOKUP(F711,INDIRECT("球種変換表!A$1:B$" &amp; Prams!$B$2),2,)</f>
        <v>フォーク</v>
      </c>
      <c r="O711">
        <f ca="1">VLOOKUP(N711,球種情報!A:B,2,FALSE)</f>
        <v>16</v>
      </c>
      <c r="P711">
        <f ca="1">VLOOKUP(K711,投手データ!B:AI,output!O711+6,FALSE)</f>
        <v>0</v>
      </c>
      <c r="R711">
        <f t="shared" ca="1" si="68"/>
        <v>7.8125E-3</v>
      </c>
      <c r="S711">
        <f t="shared" si="69"/>
        <v>0.56423611111111105</v>
      </c>
      <c r="T711">
        <f>Prams!B$5/(S711-Prams!B$6)</f>
        <v>122.6802339361802</v>
      </c>
      <c r="U711">
        <f t="shared" ca="1" si="70"/>
        <v>0.6309027777777777</v>
      </c>
      <c r="V711">
        <f ca="1">Prams!C$5/(U711-Prams!C$6)</f>
        <v>126.8677356651409</v>
      </c>
      <c r="W711">
        <f t="shared" ca="1" si="71"/>
        <v>0.99115418488391327</v>
      </c>
      <c r="X711" t="str">
        <f t="shared" ca="1" si="72"/>
        <v>〇</v>
      </c>
      <c r="Y711" t="s">
        <v>50</v>
      </c>
    </row>
    <row r="712" spans="1:25" x14ac:dyDescent="0.4">
      <c r="A712" s="1" t="s">
        <v>2426</v>
      </c>
      <c r="B712" s="1">
        <v>132</v>
      </c>
      <c r="C712">
        <v>634.97729000000004</v>
      </c>
      <c r="D712">
        <v>606</v>
      </c>
      <c r="E712">
        <v>11.02281</v>
      </c>
      <c r="F712" t="s">
        <v>6</v>
      </c>
      <c r="G712" s="10" t="s">
        <v>1515</v>
      </c>
      <c r="H712">
        <v>98</v>
      </c>
      <c r="I712" t="s">
        <v>816</v>
      </c>
      <c r="J712">
        <f ca="1">VLOOKUP(G712,INDIRECT("球速変換!A$1:B$" &amp; Prams!$B$8),2,)</f>
        <v>129</v>
      </c>
      <c r="K712" t="str">
        <f ca="1">VLOOKUP(I712,INDIRECT("投手名変換!A$1:B$" &amp; Prams!$B$9),2,)</f>
        <v>DD010</v>
      </c>
      <c r="L712">
        <f t="shared" si="67"/>
        <v>34</v>
      </c>
      <c r="M712">
        <f ca="1">(B712-VLOOKUP(K712,INDIRECT("投手データ!B1:D"&amp;Prams!$B$1),3,FALSE)*2)</f>
        <v>38</v>
      </c>
      <c r="N712" t="str">
        <f ca="1">VLOOKUP(F712,INDIRECT("球種変換表!A$1:B$" &amp; Prams!$B$2),2,)</f>
        <v>フォーク</v>
      </c>
      <c r="O712">
        <f ca="1">VLOOKUP(N712,球種情報!A:B,2,FALSE)</f>
        <v>16</v>
      </c>
      <c r="P712">
        <f ca="1">VLOOKUP(K712,投手データ!B:AI,output!O712+6,FALSE)</f>
        <v>0</v>
      </c>
      <c r="R712">
        <f t="shared" ca="1" si="68"/>
        <v>7.7519379844961239E-3</v>
      </c>
      <c r="S712">
        <f t="shared" si="69"/>
        <v>0.5625</v>
      </c>
      <c r="T712">
        <f>Prams!B$5/(S712-Prams!B$6)</f>
        <v>123.10434090003983</v>
      </c>
      <c r="U712">
        <f t="shared" ca="1" si="70"/>
        <v>0.62916666666666665</v>
      </c>
      <c r="V712">
        <f ca="1">Prams!C$5/(U712-Prams!C$6)</f>
        <v>127.32134276103523</v>
      </c>
      <c r="W712">
        <f t="shared" ca="1" si="71"/>
        <v>0.98698715318631958</v>
      </c>
      <c r="X712" t="str">
        <f t="shared" ca="1" si="72"/>
        <v>〇</v>
      </c>
      <c r="Y712" t="s">
        <v>50</v>
      </c>
    </row>
    <row r="713" spans="1:25" x14ac:dyDescent="0.4">
      <c r="A713" s="1" t="s">
        <v>2427</v>
      </c>
      <c r="B713" s="1">
        <v>133</v>
      </c>
      <c r="C713">
        <v>648</v>
      </c>
      <c r="D713">
        <v>618</v>
      </c>
      <c r="E713">
        <v>11.04546</v>
      </c>
      <c r="F713" t="s">
        <v>6</v>
      </c>
      <c r="G713" s="10" t="s">
        <v>1519</v>
      </c>
      <c r="H713">
        <v>98</v>
      </c>
      <c r="I713" t="s">
        <v>816</v>
      </c>
      <c r="J713">
        <f ca="1">VLOOKUP(G713,INDIRECT("球速変換!A$1:B$" &amp; Prams!$B$8),2,)</f>
        <v>127</v>
      </c>
      <c r="K713" t="str">
        <f ca="1">VLOOKUP(I713,INDIRECT("投手名変換!A$1:B$" &amp; Prams!$B$9),2,)</f>
        <v>DD010</v>
      </c>
      <c r="L713">
        <f t="shared" si="67"/>
        <v>35</v>
      </c>
      <c r="M713">
        <f ca="1">(B713-VLOOKUP(K713,INDIRECT("投手データ!B1:D"&amp;Prams!$B$1),3,FALSE)*2)</f>
        <v>39</v>
      </c>
      <c r="N713" t="str">
        <f ca="1">VLOOKUP(F713,INDIRECT("球種変換表!A$1:B$" &amp; Prams!$B$2),2,)</f>
        <v>フォーク</v>
      </c>
      <c r="O713">
        <f ca="1">VLOOKUP(N713,球種情報!A:B,2,FALSE)</f>
        <v>16</v>
      </c>
      <c r="P713">
        <f ca="1">VLOOKUP(K713,投手データ!B:AI,output!O713+6,FALSE)</f>
        <v>0</v>
      </c>
      <c r="R713">
        <f t="shared" ca="1" si="68"/>
        <v>7.874015748031496E-3</v>
      </c>
      <c r="S713">
        <f t="shared" si="69"/>
        <v>0.5708333333333333</v>
      </c>
      <c r="T713">
        <f>Prams!B$5/(S713-Prams!B$6)</f>
        <v>121.09493340297729</v>
      </c>
      <c r="U713">
        <f t="shared" ca="1" si="70"/>
        <v>0.63749999999999996</v>
      </c>
      <c r="V713">
        <f ca="1">Prams!C$5/(U713-Prams!C$6)</f>
        <v>125.17311196598503</v>
      </c>
      <c r="W713">
        <f t="shared" ca="1" si="71"/>
        <v>0.98561505485027578</v>
      </c>
      <c r="X713" t="str">
        <f t="shared" ca="1" si="72"/>
        <v>〇</v>
      </c>
      <c r="Y713" t="s">
        <v>50</v>
      </c>
    </row>
    <row r="714" spans="1:25" x14ac:dyDescent="0.4">
      <c r="A714" s="1" t="s">
        <v>2429</v>
      </c>
      <c r="B714" s="1">
        <v>133</v>
      </c>
      <c r="C714">
        <v>638.5</v>
      </c>
      <c r="D714">
        <v>611.5</v>
      </c>
      <c r="E714">
        <v>10.512</v>
      </c>
      <c r="F714" t="s">
        <v>6</v>
      </c>
      <c r="G714" s="10" t="s">
        <v>2428</v>
      </c>
      <c r="H714">
        <v>98</v>
      </c>
      <c r="I714" t="s">
        <v>470</v>
      </c>
      <c r="J714">
        <f ca="1">VLOOKUP(G714,INDIRECT("球速変換!A$1:B$" &amp; Prams!$B$8),2,)</f>
        <v>126</v>
      </c>
      <c r="K714" t="str">
        <f ca="1">VLOOKUP(I714,INDIRECT("投手名変換!A$1:B$" &amp; Prams!$B$9),2,)</f>
        <v>DD010</v>
      </c>
      <c r="L714">
        <f t="shared" si="67"/>
        <v>35</v>
      </c>
      <c r="M714">
        <f ca="1">(B714-VLOOKUP(K714,INDIRECT("投手データ!B1:D"&amp;Prams!$B$1),3,FALSE)*2)</f>
        <v>39</v>
      </c>
      <c r="N714" t="str">
        <f ca="1">VLOOKUP(F714,INDIRECT("球種変換表!A$1:B$" &amp; Prams!$B$2),2,)</f>
        <v>フォーク</v>
      </c>
      <c r="O714">
        <f ca="1">VLOOKUP(N714,球種情報!A:B,2,FALSE)</f>
        <v>16</v>
      </c>
      <c r="P714">
        <f ca="1">VLOOKUP(K714,投手データ!B:AI,output!O714+6,FALSE)</f>
        <v>0</v>
      </c>
      <c r="R714">
        <f t="shared" ca="1" si="68"/>
        <v>7.9365079365079361E-3</v>
      </c>
      <c r="S714">
        <f t="shared" si="69"/>
        <v>0.57534722222222223</v>
      </c>
      <c r="T714">
        <f>Prams!B$5/(S714-Prams!B$6)</f>
        <v>120.03365387208294</v>
      </c>
      <c r="U714">
        <f t="shared" ca="1" si="70"/>
        <v>0.64201388888888888</v>
      </c>
      <c r="V714">
        <f ca="1">Prams!C$5/(U714-Prams!C$6)</f>
        <v>124.03948079741848</v>
      </c>
      <c r="W714">
        <f t="shared" ca="1" si="71"/>
        <v>0.98444032378903557</v>
      </c>
      <c r="X714" t="str">
        <f t="shared" ca="1" si="72"/>
        <v>〇</v>
      </c>
      <c r="Y714" t="s">
        <v>50</v>
      </c>
    </row>
    <row r="715" spans="1:25" x14ac:dyDescent="0.4">
      <c r="A715" s="1" t="s">
        <v>2430</v>
      </c>
      <c r="B715" s="1">
        <v>133</v>
      </c>
      <c r="C715">
        <v>646.5</v>
      </c>
      <c r="D715">
        <v>617.5</v>
      </c>
      <c r="E715">
        <v>10.512</v>
      </c>
      <c r="F715" t="s">
        <v>6</v>
      </c>
      <c r="G715" s="10" t="s">
        <v>1519</v>
      </c>
      <c r="H715">
        <v>98</v>
      </c>
      <c r="I715" t="s">
        <v>816</v>
      </c>
      <c r="J715">
        <f ca="1">VLOOKUP(G715,INDIRECT("球速変換!A$1:B$" &amp; Prams!$B$8),2,)</f>
        <v>127</v>
      </c>
      <c r="K715" t="str">
        <f ca="1">VLOOKUP(I715,INDIRECT("投手名変換!A$1:B$" &amp; Prams!$B$9),2,)</f>
        <v>DD010</v>
      </c>
      <c r="L715">
        <f t="shared" si="67"/>
        <v>35</v>
      </c>
      <c r="M715">
        <f ca="1">(B715-VLOOKUP(K715,INDIRECT("投手データ!B1:D"&amp;Prams!$B$1),3,FALSE)*2)</f>
        <v>39</v>
      </c>
      <c r="N715" t="str">
        <f ca="1">VLOOKUP(F715,INDIRECT("球種変換表!A$1:B$" &amp; Prams!$B$2),2,)</f>
        <v>フォーク</v>
      </c>
      <c r="O715">
        <f ca="1">VLOOKUP(N715,球種情報!A:B,2,FALSE)</f>
        <v>16</v>
      </c>
      <c r="P715">
        <f ca="1">VLOOKUP(K715,投手データ!B:AI,output!O715+6,FALSE)</f>
        <v>0</v>
      </c>
      <c r="R715">
        <f t="shared" ca="1" si="68"/>
        <v>7.874015748031496E-3</v>
      </c>
      <c r="S715">
        <f t="shared" si="69"/>
        <v>0.57118055555555558</v>
      </c>
      <c r="T715">
        <f>Prams!B$5/(S715-Prams!B$6)</f>
        <v>121.01263069754292</v>
      </c>
      <c r="U715">
        <f t="shared" ca="1" si="70"/>
        <v>0.63784722222222223</v>
      </c>
      <c r="V715">
        <f ca="1">Prams!C$5/(U715-Prams!C$6)</f>
        <v>125.085174423506</v>
      </c>
      <c r="W715">
        <f t="shared" ca="1" si="71"/>
        <v>0.98492263325595275</v>
      </c>
      <c r="X715" t="str">
        <f t="shared" ca="1" si="72"/>
        <v>〇</v>
      </c>
      <c r="Y715" t="s">
        <v>50</v>
      </c>
    </row>
    <row r="716" spans="1:25" x14ac:dyDescent="0.4">
      <c r="A716" s="1" t="s">
        <v>2431</v>
      </c>
      <c r="B716" s="1">
        <v>132</v>
      </c>
      <c r="C716">
        <v>637.04998999999998</v>
      </c>
      <c r="D716">
        <v>603.5</v>
      </c>
      <c r="E716">
        <v>10.06254</v>
      </c>
      <c r="F716" t="s">
        <v>6</v>
      </c>
      <c r="G716" s="10" t="s">
        <v>412</v>
      </c>
      <c r="H716">
        <v>98</v>
      </c>
      <c r="I716" t="s">
        <v>813</v>
      </c>
      <c r="J716">
        <f ca="1">VLOOKUP(G716,INDIRECT("球速変換!A$1:B$" &amp; Prams!$B$8),2,)</f>
        <v>128</v>
      </c>
      <c r="K716" t="str">
        <f ca="1">VLOOKUP(I716,INDIRECT("投手名変換!A$1:B$" &amp; Prams!$B$9),2,)</f>
        <v>DD010</v>
      </c>
      <c r="L716">
        <f t="shared" si="67"/>
        <v>34</v>
      </c>
      <c r="M716">
        <f ca="1">(B716-VLOOKUP(K716,INDIRECT("投手データ!B1:D"&amp;Prams!$B$1),3,FALSE)*2)</f>
        <v>38</v>
      </c>
      <c r="N716" t="str">
        <f ca="1">VLOOKUP(F716,INDIRECT("球種変換表!A$1:B$" &amp; Prams!$B$2),2,)</f>
        <v>フォーク</v>
      </c>
      <c r="O716">
        <f ca="1">VLOOKUP(N716,球種情報!A:B,2,FALSE)</f>
        <v>16</v>
      </c>
      <c r="P716">
        <f ca="1">VLOOKUP(K716,投手データ!B:AI,output!O716+6,FALSE)</f>
        <v>0</v>
      </c>
      <c r="R716">
        <f t="shared" ca="1" si="68"/>
        <v>7.8125E-3</v>
      </c>
      <c r="S716">
        <f t="shared" si="69"/>
        <v>0.56423611111111105</v>
      </c>
      <c r="T716">
        <f>Prams!B$5/(S716-Prams!B$6)</f>
        <v>122.6802339361802</v>
      </c>
      <c r="U716">
        <f t="shared" ca="1" si="70"/>
        <v>0.6309027777777777</v>
      </c>
      <c r="V716">
        <f ca="1">Prams!C$5/(U716-Prams!C$6)</f>
        <v>126.8677356651409</v>
      </c>
      <c r="W716">
        <f t="shared" ca="1" si="71"/>
        <v>0.99115418488391327</v>
      </c>
      <c r="X716" t="str">
        <f t="shared" ca="1" si="72"/>
        <v>〇</v>
      </c>
      <c r="Y716" t="s">
        <v>50</v>
      </c>
    </row>
    <row r="717" spans="1:25" x14ac:dyDescent="0.4">
      <c r="A717" s="1" t="s">
        <v>2432</v>
      </c>
      <c r="B717" s="1">
        <v>133</v>
      </c>
      <c r="C717">
        <v>640</v>
      </c>
      <c r="D717">
        <v>616</v>
      </c>
      <c r="E717">
        <v>11.0001</v>
      </c>
      <c r="F717" t="s">
        <v>6</v>
      </c>
      <c r="G717" s="10" t="s">
        <v>410</v>
      </c>
      <c r="H717">
        <v>98</v>
      </c>
      <c r="I717" t="s">
        <v>813</v>
      </c>
      <c r="J717">
        <f ca="1">VLOOKUP(G717,INDIRECT("球速変換!A$1:B$" &amp; Prams!$B$8),2,)</f>
        <v>127</v>
      </c>
      <c r="K717" t="str">
        <f ca="1">VLOOKUP(I717,INDIRECT("投手名変換!A$1:B$" &amp; Prams!$B$9),2,)</f>
        <v>DD010</v>
      </c>
      <c r="L717">
        <f t="shared" si="67"/>
        <v>35</v>
      </c>
      <c r="M717">
        <f ca="1">(B717-VLOOKUP(K717,INDIRECT("投手データ!B1:D"&amp;Prams!$B$1),3,FALSE)*2)</f>
        <v>39</v>
      </c>
      <c r="N717" t="str">
        <f ca="1">VLOOKUP(F717,INDIRECT("球種変換表!A$1:B$" &amp; Prams!$B$2),2,)</f>
        <v>フォーク</v>
      </c>
      <c r="O717">
        <f ca="1">VLOOKUP(N717,球種情報!A:B,2,FALSE)</f>
        <v>16</v>
      </c>
      <c r="P717">
        <f ca="1">VLOOKUP(K717,投手データ!B:AI,output!O717+6,FALSE)</f>
        <v>0</v>
      </c>
      <c r="R717">
        <f t="shared" ca="1" si="68"/>
        <v>7.874015748031496E-3</v>
      </c>
      <c r="S717">
        <f t="shared" si="69"/>
        <v>0.5722222222222223</v>
      </c>
      <c r="T717">
        <f>Prams!B$5/(S717-Prams!B$6)</f>
        <v>120.76639246413299</v>
      </c>
      <c r="U717">
        <f t="shared" ca="1" si="70"/>
        <v>0.63888888888888895</v>
      </c>
      <c r="V717">
        <f ca="1">Prams!C$5/(U717-Prams!C$6)</f>
        <v>124.82210157932518</v>
      </c>
      <c r="W717">
        <f t="shared" ca="1" si="71"/>
        <v>0.98285119353799355</v>
      </c>
      <c r="X717" t="str">
        <f t="shared" ca="1" si="72"/>
        <v>×</v>
      </c>
      <c r="Y717" t="s">
        <v>50</v>
      </c>
    </row>
    <row r="718" spans="1:25" x14ac:dyDescent="0.4">
      <c r="A718" s="1" t="s">
        <v>2433</v>
      </c>
      <c r="B718" s="1">
        <v>133</v>
      </c>
      <c r="C718">
        <v>634.40479000000005</v>
      </c>
      <c r="D718">
        <v>614</v>
      </c>
      <c r="E718">
        <v>10.59531</v>
      </c>
      <c r="F718" t="s">
        <v>6</v>
      </c>
      <c r="G718" s="10" t="s">
        <v>409</v>
      </c>
      <c r="H718">
        <v>98</v>
      </c>
      <c r="I718" t="s">
        <v>813</v>
      </c>
      <c r="J718">
        <f ca="1">VLOOKUP(G718,INDIRECT("球速変換!A$1:B$" &amp; Prams!$B$8),2,)</f>
        <v>126</v>
      </c>
      <c r="K718" t="str">
        <f ca="1">VLOOKUP(I718,INDIRECT("投手名変換!A$1:B$" &amp; Prams!$B$9),2,)</f>
        <v>DD010</v>
      </c>
      <c r="L718">
        <f t="shared" si="67"/>
        <v>35</v>
      </c>
      <c r="M718">
        <f ca="1">(B718-VLOOKUP(K718,INDIRECT("投手データ!B1:D"&amp;Prams!$B$1),3,FALSE)*2)</f>
        <v>39</v>
      </c>
      <c r="N718" t="str">
        <f ca="1">VLOOKUP(F718,INDIRECT("球種変換表!A$1:B$" &amp; Prams!$B$2),2,)</f>
        <v>フォーク</v>
      </c>
      <c r="O718">
        <f ca="1">VLOOKUP(N718,球種情報!A:B,2,FALSE)</f>
        <v>16</v>
      </c>
      <c r="P718">
        <f ca="1">VLOOKUP(K718,投手データ!B:AI,output!O718+6,FALSE)</f>
        <v>0</v>
      </c>
      <c r="R718">
        <f t="shared" ca="1" si="68"/>
        <v>7.9365079365079361E-3</v>
      </c>
      <c r="S718">
        <f t="shared" si="69"/>
        <v>0.57361111111111107</v>
      </c>
      <c r="T718">
        <f>Prams!B$5/(S718-Prams!B$6)</f>
        <v>120.43962942118708</v>
      </c>
      <c r="U718">
        <f t="shared" ca="1" si="70"/>
        <v>0.64027777777777772</v>
      </c>
      <c r="V718">
        <f ca="1">Prams!C$5/(U718-Prams!C$6)</f>
        <v>124.47305429408739</v>
      </c>
      <c r="W718">
        <f t="shared" ca="1" si="71"/>
        <v>0.98788138328640784</v>
      </c>
      <c r="X718" t="str">
        <f t="shared" ca="1" si="72"/>
        <v>〇</v>
      </c>
      <c r="Y718" t="s">
        <v>50</v>
      </c>
    </row>
    <row r="719" spans="1:25" x14ac:dyDescent="0.4">
      <c r="A719" s="1" t="s">
        <v>2434</v>
      </c>
      <c r="B719" s="1">
        <v>133</v>
      </c>
      <c r="C719">
        <v>644.5</v>
      </c>
      <c r="D719">
        <v>610.5</v>
      </c>
      <c r="E719">
        <v>10.512</v>
      </c>
      <c r="F719" t="s">
        <v>6</v>
      </c>
      <c r="G719" s="10" t="s">
        <v>1620</v>
      </c>
      <c r="H719">
        <v>98</v>
      </c>
      <c r="I719" t="s">
        <v>816</v>
      </c>
      <c r="J719">
        <f ca="1">VLOOKUP(G719,INDIRECT("球速変換!A$1:B$" &amp; Prams!$B$8),2,)</f>
        <v>123</v>
      </c>
      <c r="K719" t="str">
        <f ca="1">VLOOKUP(I719,INDIRECT("投手名変換!A$1:B$" &amp; Prams!$B$9),2,)</f>
        <v>DD010</v>
      </c>
      <c r="L719">
        <f t="shared" si="67"/>
        <v>35</v>
      </c>
      <c r="M719">
        <f ca="1">(B719-VLOOKUP(K719,INDIRECT("投手データ!B1:D"&amp;Prams!$B$1),3,FALSE)*2)</f>
        <v>39</v>
      </c>
      <c r="N719" t="str">
        <f ca="1">VLOOKUP(F719,INDIRECT("球種変換表!A$1:B$" &amp; Prams!$B$2),2,)</f>
        <v>フォーク</v>
      </c>
      <c r="O719">
        <f ca="1">VLOOKUP(N719,球種情報!A:B,2,FALSE)</f>
        <v>16</v>
      </c>
      <c r="P719">
        <f ca="1">VLOOKUP(K719,投手データ!B:AI,output!O719+6,FALSE)</f>
        <v>0</v>
      </c>
      <c r="R719">
        <f t="shared" ca="1" si="68"/>
        <v>8.130081300813009E-3</v>
      </c>
      <c r="S719">
        <f t="shared" si="69"/>
        <v>0.57604166666666667</v>
      </c>
      <c r="T719">
        <f>Prams!B$5/(S719-Prams!B$6)</f>
        <v>119.87202895506472</v>
      </c>
      <c r="U719">
        <f t="shared" ca="1" si="70"/>
        <v>0.64270833333333333</v>
      </c>
      <c r="V719">
        <f ca="1">Prams!C$5/(U719-Prams!C$6)</f>
        <v>123.86689596446998</v>
      </c>
      <c r="W719">
        <f t="shared" ca="1" si="71"/>
        <v>1.0070479346704877</v>
      </c>
      <c r="X719" t="str">
        <f t="shared" ca="1" si="72"/>
        <v>〇</v>
      </c>
      <c r="Y719" t="s">
        <v>50</v>
      </c>
    </row>
    <row r="720" spans="1:25" x14ac:dyDescent="0.4">
      <c r="A720" s="1" t="s">
        <v>2435</v>
      </c>
      <c r="B720" s="1">
        <v>128</v>
      </c>
      <c r="C720">
        <v>636.5</v>
      </c>
      <c r="D720">
        <v>601</v>
      </c>
      <c r="E720">
        <v>10.547610000000001</v>
      </c>
      <c r="F720" t="s">
        <v>0</v>
      </c>
      <c r="G720" s="10" t="s">
        <v>2406</v>
      </c>
      <c r="H720">
        <v>99</v>
      </c>
      <c r="I720" t="s">
        <v>826</v>
      </c>
      <c r="J720">
        <f ca="1">VLOOKUP(G720,INDIRECT("球速変換!A$1:B$" &amp; Prams!$B$8),2,)</f>
        <v>145</v>
      </c>
      <c r="K720" t="str">
        <f ca="1">VLOOKUP(I720,INDIRECT("投手名変換!A$1:B$" &amp; Prams!$B$9),2,)</f>
        <v>DD001</v>
      </c>
      <c r="L720">
        <f t="shared" si="67"/>
        <v>29</v>
      </c>
      <c r="M720">
        <f ca="1">(B720-VLOOKUP(K720,INDIRECT("投手データ!B1:D"&amp;Prams!$B$1),3,FALSE)*2)</f>
        <v>34</v>
      </c>
      <c r="N720" t="str">
        <f ca="1">VLOOKUP(F720,INDIRECT("球種変換表!A$1:B$" &amp; Prams!$B$2),2,)</f>
        <v>ストレート</v>
      </c>
      <c r="O720">
        <f ca="1">VLOOKUP(N720,球種情報!A:B,2,FALSE)</f>
        <v>1</v>
      </c>
      <c r="P720">
        <f ca="1">VLOOKUP(K720,投手データ!B:AI,output!O720+6,FALSE)</f>
        <v>1</v>
      </c>
      <c r="R720">
        <f t="shared" ca="1" si="68"/>
        <v>6.8965517241379309E-3</v>
      </c>
      <c r="S720">
        <f t="shared" si="69"/>
        <v>0.4826388888888889</v>
      </c>
      <c r="T720">
        <f>Prams!B$5/(S720-Prams!B$6)</f>
        <v>146.38244695544654</v>
      </c>
      <c r="U720">
        <f t="shared" ca="1" si="70"/>
        <v>0.56597222222222221</v>
      </c>
      <c r="V720">
        <f ca="1">Prams!C$5/(U720-Prams!C$6)</f>
        <v>146.37089455062019</v>
      </c>
      <c r="W720">
        <f t="shared" ca="1" si="71"/>
        <v>1.0094544451766909</v>
      </c>
      <c r="X720" t="str">
        <f t="shared" ca="1" si="72"/>
        <v>〇</v>
      </c>
    </row>
    <row r="721" spans="1:24" x14ac:dyDescent="0.4">
      <c r="A721" s="1" t="s">
        <v>2436</v>
      </c>
      <c r="B721" s="1">
        <v>128</v>
      </c>
      <c r="C721">
        <v>639.5</v>
      </c>
      <c r="D721">
        <v>603.5</v>
      </c>
      <c r="E721">
        <v>10.512</v>
      </c>
      <c r="F721" t="s">
        <v>0</v>
      </c>
      <c r="G721" s="10" t="s">
        <v>837</v>
      </c>
      <c r="H721">
        <v>99</v>
      </c>
      <c r="I721" t="s">
        <v>826</v>
      </c>
      <c r="J721">
        <f ca="1">VLOOKUP(G721,INDIRECT("球速変換!A$1:B$" &amp; Prams!$B$8),2,)</f>
        <v>147</v>
      </c>
      <c r="K721" t="str">
        <f ca="1">VLOOKUP(I721,INDIRECT("投手名変換!A$1:B$" &amp; Prams!$B$9),2,)</f>
        <v>DD001</v>
      </c>
      <c r="L721">
        <f t="shared" si="67"/>
        <v>29</v>
      </c>
      <c r="M721">
        <f ca="1">(B721-VLOOKUP(K721,INDIRECT("投手データ!B1:D"&amp;Prams!$B$1),3,FALSE)*2)</f>
        <v>34</v>
      </c>
      <c r="N721" t="str">
        <f ca="1">VLOOKUP(F721,INDIRECT("球種変換表!A$1:B$" &amp; Prams!$B$2),2,)</f>
        <v>ストレート</v>
      </c>
      <c r="O721">
        <f ca="1">VLOOKUP(N721,球種情報!A:B,2,FALSE)</f>
        <v>1</v>
      </c>
      <c r="P721">
        <f ca="1">VLOOKUP(K721,投手データ!B:AI,output!O721+6,FALSE)</f>
        <v>1</v>
      </c>
      <c r="R721">
        <f t="shared" ca="1" si="68"/>
        <v>6.8027210884353739E-3</v>
      </c>
      <c r="S721">
        <f t="shared" si="69"/>
        <v>0.48090277777777779</v>
      </c>
      <c r="T721">
        <f>Prams!B$5/(S721-Prams!B$6)</f>
        <v>146.98666596221031</v>
      </c>
      <c r="U721">
        <f t="shared" ca="1" si="70"/>
        <v>0.56423611111111105</v>
      </c>
      <c r="V721">
        <f ca="1">Prams!C$5/(U721-Prams!C$6)</f>
        <v>146.97501799523212</v>
      </c>
      <c r="W721">
        <f t="shared" ca="1" si="71"/>
        <v>0.99983005438933414</v>
      </c>
      <c r="X721" t="str">
        <f t="shared" ca="1" si="72"/>
        <v>〇</v>
      </c>
    </row>
    <row r="722" spans="1:24" x14ac:dyDescent="0.4">
      <c r="A722" s="1" t="s">
        <v>2438</v>
      </c>
      <c r="B722" s="1">
        <v>128</v>
      </c>
      <c r="C722">
        <v>644.5</v>
      </c>
      <c r="D722">
        <v>608.5</v>
      </c>
      <c r="E722">
        <v>10.512</v>
      </c>
      <c r="F722" t="s">
        <v>0</v>
      </c>
      <c r="G722" s="10" t="s">
        <v>665</v>
      </c>
      <c r="H722">
        <v>99</v>
      </c>
      <c r="I722" t="s">
        <v>2437</v>
      </c>
      <c r="J722">
        <f ca="1">VLOOKUP(G722,INDIRECT("球速変換!A$1:B$" &amp; Prams!$B$8),2,)</f>
        <v>148</v>
      </c>
      <c r="K722" t="e">
        <f ca="1">VLOOKUP(I722,INDIRECT("投手名変換!A$1:B$" &amp; Prams!$B$9),2,)</f>
        <v>#N/A</v>
      </c>
      <c r="L722">
        <f t="shared" si="67"/>
        <v>29</v>
      </c>
      <c r="M722" t="e">
        <f ca="1">(B722-VLOOKUP(K722,INDIRECT("投手データ!B1:D"&amp;Prams!$B$1),3,FALSE)*2)</f>
        <v>#N/A</v>
      </c>
      <c r="N722" t="str">
        <f ca="1">VLOOKUP(F722,INDIRECT("球種変換表!A$1:B$" &amp; Prams!$B$2),2,)</f>
        <v>ストレート</v>
      </c>
      <c r="O722">
        <f ca="1">VLOOKUP(N722,球種情報!A:B,2,FALSE)</f>
        <v>1</v>
      </c>
      <c r="P722" t="e">
        <f ca="1">VLOOKUP(K722,投手データ!B:AI,output!O722+6,FALSE)</f>
        <v>#N/A</v>
      </c>
      <c r="R722">
        <f t="shared" ca="1" si="68"/>
        <v>6.7567567567567571E-3</v>
      </c>
      <c r="S722">
        <f t="shared" si="69"/>
        <v>0.47743055555555552</v>
      </c>
      <c r="T722">
        <f>Prams!B$5/(S722-Prams!B$6)</f>
        <v>148.21019265218058</v>
      </c>
      <c r="U722" t="e">
        <f t="shared" ca="1" si="70"/>
        <v>#N/A</v>
      </c>
      <c r="V722" t="e">
        <f ca="1">Prams!C$5/(U722-Prams!C$6)</f>
        <v>#N/A</v>
      </c>
      <c r="W722" t="e">
        <f t="shared" ca="1" si="71"/>
        <v>#N/A</v>
      </c>
      <c r="X722" t="e">
        <f t="shared" ca="1" si="72"/>
        <v>#N/A</v>
      </c>
    </row>
    <row r="723" spans="1:24" x14ac:dyDescent="0.4">
      <c r="A723" s="1" t="s">
        <v>2439</v>
      </c>
      <c r="B723" s="1">
        <v>128</v>
      </c>
      <c r="C723">
        <v>637</v>
      </c>
      <c r="D723">
        <v>605</v>
      </c>
      <c r="E723">
        <v>10.04998</v>
      </c>
      <c r="F723" t="s">
        <v>0</v>
      </c>
      <c r="G723" s="10" t="s">
        <v>1587</v>
      </c>
      <c r="H723">
        <v>99</v>
      </c>
      <c r="I723" t="s">
        <v>829</v>
      </c>
      <c r="J723">
        <f ca="1">VLOOKUP(G723,INDIRECT("球速変換!A$1:B$" &amp; Prams!$B$8),2,)</f>
        <v>147</v>
      </c>
      <c r="K723" t="str">
        <f ca="1">VLOOKUP(I723,INDIRECT("投手名変換!A$1:B$" &amp; Prams!$B$9),2,)</f>
        <v>DD001</v>
      </c>
      <c r="L723">
        <f t="shared" si="67"/>
        <v>29</v>
      </c>
      <c r="M723">
        <f ca="1">(B723-VLOOKUP(K723,INDIRECT("投手データ!B1:D"&amp;Prams!$B$1),3,FALSE)*2)</f>
        <v>34</v>
      </c>
      <c r="N723" t="str">
        <f ca="1">VLOOKUP(F723,INDIRECT("球種変換表!A$1:B$" &amp; Prams!$B$2),2,)</f>
        <v>ストレート</v>
      </c>
      <c r="O723">
        <f ca="1">VLOOKUP(N723,球種情報!A:B,2,FALSE)</f>
        <v>1</v>
      </c>
      <c r="P723">
        <f ca="1">VLOOKUP(K723,投手データ!B:AI,output!O723+6,FALSE)</f>
        <v>1</v>
      </c>
      <c r="R723">
        <f t="shared" ca="1" si="68"/>
        <v>6.8027210884353739E-3</v>
      </c>
      <c r="S723">
        <f t="shared" si="69"/>
        <v>0.47986111111111113</v>
      </c>
      <c r="T723">
        <f>Prams!B$5/(S723-Prams!B$6)</f>
        <v>147.35159756888814</v>
      </c>
      <c r="U723">
        <f t="shared" ca="1" si="70"/>
        <v>0.56319444444444444</v>
      </c>
      <c r="V723">
        <f ca="1">Prams!C$5/(U723-Prams!C$6)</f>
        <v>147.33989169436097</v>
      </c>
      <c r="W723">
        <f t="shared" ca="1" si="71"/>
        <v>1.0023121883970134</v>
      </c>
      <c r="X723" t="str">
        <f t="shared" ca="1" si="72"/>
        <v>〇</v>
      </c>
    </row>
    <row r="724" spans="1:24" x14ac:dyDescent="0.4">
      <c r="A724" s="1" t="s">
        <v>2440</v>
      </c>
      <c r="B724" s="1">
        <v>128</v>
      </c>
      <c r="C724">
        <v>638.52380000000005</v>
      </c>
      <c r="D724">
        <v>605</v>
      </c>
      <c r="E724">
        <v>10.52392</v>
      </c>
      <c r="F724" t="s">
        <v>0</v>
      </c>
      <c r="G724" s="10" t="s">
        <v>1594</v>
      </c>
      <c r="H724">
        <v>99</v>
      </c>
      <c r="I724" t="s">
        <v>826</v>
      </c>
      <c r="J724">
        <f ca="1">VLOOKUP(G724,INDIRECT("球速変換!A$1:B$" &amp; Prams!$B$8),2,)</f>
        <v>147</v>
      </c>
      <c r="K724" t="str">
        <f ca="1">VLOOKUP(I724,INDIRECT("投手名変換!A$1:B$" &amp; Prams!$B$9),2,)</f>
        <v>DD001</v>
      </c>
      <c r="L724">
        <f t="shared" si="67"/>
        <v>29</v>
      </c>
      <c r="M724">
        <f ca="1">(B724-VLOOKUP(K724,INDIRECT("投手データ!B1:D"&amp;Prams!$B$1),3,FALSE)*2)</f>
        <v>34</v>
      </c>
      <c r="N724" t="str">
        <f ca="1">VLOOKUP(F724,INDIRECT("球種変換表!A$1:B$" &amp; Prams!$B$2),2,)</f>
        <v>ストレート</v>
      </c>
      <c r="O724">
        <f ca="1">VLOOKUP(N724,球種情報!A:B,2,FALSE)</f>
        <v>1</v>
      </c>
      <c r="P724">
        <f ca="1">VLOOKUP(K724,投手データ!B:AI,output!O724+6,FALSE)</f>
        <v>1</v>
      </c>
      <c r="R724">
        <f t="shared" ca="1" si="68"/>
        <v>6.8027210884353739E-3</v>
      </c>
      <c r="S724">
        <f t="shared" si="69"/>
        <v>0.47986111111111113</v>
      </c>
      <c r="T724">
        <f>Prams!B$5/(S724-Prams!B$6)</f>
        <v>147.35159756888814</v>
      </c>
      <c r="U724">
        <f t="shared" ca="1" si="70"/>
        <v>0.56319444444444444</v>
      </c>
      <c r="V724">
        <f ca="1">Prams!C$5/(U724-Prams!C$6)</f>
        <v>147.33989169436097</v>
      </c>
      <c r="W724">
        <f t="shared" ca="1" si="71"/>
        <v>1.0023121883970134</v>
      </c>
      <c r="X724" t="str">
        <f t="shared" ca="1" si="72"/>
        <v>〇</v>
      </c>
    </row>
    <row r="725" spans="1:24" x14ac:dyDescent="0.4">
      <c r="A725" s="1" t="s">
        <v>2441</v>
      </c>
      <c r="B725" s="1">
        <v>128</v>
      </c>
      <c r="C725">
        <v>639.5</v>
      </c>
      <c r="D725">
        <v>609</v>
      </c>
      <c r="E725">
        <v>10.547610000000001</v>
      </c>
      <c r="F725" t="s">
        <v>0</v>
      </c>
      <c r="G725" s="10" t="s">
        <v>430</v>
      </c>
      <c r="H725">
        <v>99</v>
      </c>
      <c r="I725" t="s">
        <v>831</v>
      </c>
      <c r="J725">
        <f ca="1">VLOOKUP(G725,INDIRECT("球速変換!A$1:B$" &amp; Prams!$B$8),2,)</f>
        <v>148</v>
      </c>
      <c r="K725" t="str">
        <f ca="1">VLOOKUP(I725,INDIRECT("投手名変換!A$1:B$" &amp; Prams!$B$9),2,)</f>
        <v>DD001</v>
      </c>
      <c r="L725">
        <f t="shared" si="67"/>
        <v>29</v>
      </c>
      <c r="M725">
        <f ca="1">(B725-VLOOKUP(K725,INDIRECT("投手データ!B1:D"&amp;Prams!$B$1),3,FALSE)*2)</f>
        <v>34</v>
      </c>
      <c r="N725" t="str">
        <f ca="1">VLOOKUP(F725,INDIRECT("球種変換表!A$1:B$" &amp; Prams!$B$2),2,)</f>
        <v>ストレート</v>
      </c>
      <c r="O725">
        <f ca="1">VLOOKUP(N725,球種情報!A:B,2,FALSE)</f>
        <v>1</v>
      </c>
      <c r="P725">
        <f ca="1">VLOOKUP(K725,投手データ!B:AI,output!O725+6,FALSE)</f>
        <v>1</v>
      </c>
      <c r="R725">
        <f t="shared" ca="1" si="68"/>
        <v>6.7567567567567571E-3</v>
      </c>
      <c r="S725">
        <f t="shared" si="69"/>
        <v>0.47708333333333336</v>
      </c>
      <c r="T725">
        <f>Prams!B$5/(S725-Prams!B$6)</f>
        <v>148.33366657335947</v>
      </c>
      <c r="U725">
        <f t="shared" ca="1" si="70"/>
        <v>0.56041666666666667</v>
      </c>
      <c r="V725">
        <f ca="1">Prams!C$5/(U725-Prams!C$6)</f>
        <v>148.32180415050581</v>
      </c>
      <c r="W725">
        <f t="shared" ca="1" si="71"/>
        <v>1.0021743523682825</v>
      </c>
      <c r="X725" t="str">
        <f t="shared" ca="1" si="72"/>
        <v>〇</v>
      </c>
    </row>
    <row r="726" spans="1:24" x14ac:dyDescent="0.4">
      <c r="A726" s="1" t="s">
        <v>2442</v>
      </c>
      <c r="B726" s="1">
        <v>129</v>
      </c>
      <c r="C726">
        <v>645</v>
      </c>
      <c r="D726">
        <v>621.5</v>
      </c>
      <c r="E726">
        <v>11.01146</v>
      </c>
      <c r="F726" t="s">
        <v>1649</v>
      </c>
      <c r="G726" s="10" t="s">
        <v>432</v>
      </c>
      <c r="H726">
        <v>99</v>
      </c>
      <c r="I726" t="s">
        <v>832</v>
      </c>
      <c r="J726">
        <f ca="1">VLOOKUP(G726,INDIRECT("球速変換!A$1:B$" &amp; Prams!$B$8),2,)</f>
        <v>146</v>
      </c>
      <c r="K726" t="str">
        <f ca="1">VLOOKUP(I726,INDIRECT("投手名変換!A$1:B$" &amp; Prams!$B$9),2,)</f>
        <v>DD001</v>
      </c>
      <c r="L726">
        <f t="shared" si="67"/>
        <v>30</v>
      </c>
      <c r="M726">
        <f ca="1">(B726-VLOOKUP(K726,INDIRECT("投手データ!B1:D"&amp;Prams!$B$1),3,FALSE)*2)</f>
        <v>35</v>
      </c>
      <c r="N726" t="str">
        <f ca="1">VLOOKUP(F726,INDIRECT("球種変換表!A$1:B$" &amp; Prams!$B$2),2,)</f>
        <v>ストレート</v>
      </c>
      <c r="O726">
        <f ca="1">VLOOKUP(N726,球種情報!A:B,2,FALSE)</f>
        <v>1</v>
      </c>
      <c r="P726">
        <f ca="1">VLOOKUP(K726,投手データ!B:AI,output!O726+6,FALSE)</f>
        <v>1</v>
      </c>
      <c r="R726">
        <f t="shared" ca="1" si="68"/>
        <v>6.8493150684931503E-3</v>
      </c>
      <c r="S726">
        <f t="shared" si="69"/>
        <v>0.48506944444444444</v>
      </c>
      <c r="T726">
        <f>Prams!B$5/(S726-Prams!B$6)</f>
        <v>145.54483804939935</v>
      </c>
      <c r="U726">
        <f t="shared" ca="1" si="70"/>
        <v>0.5684027777777777</v>
      </c>
      <c r="V726">
        <f ca="1">Prams!C$5/(U726-Prams!C$6)</f>
        <v>145.53341746823693</v>
      </c>
      <c r="W726">
        <f t="shared" ca="1" si="71"/>
        <v>0.99680422923449952</v>
      </c>
      <c r="X726" t="str">
        <f t="shared" ca="1" si="72"/>
        <v>〇</v>
      </c>
    </row>
    <row r="727" spans="1:24" x14ac:dyDescent="0.4">
      <c r="A727" s="1" t="s">
        <v>2443</v>
      </c>
      <c r="B727" s="1">
        <v>128</v>
      </c>
      <c r="C727">
        <v>640.5</v>
      </c>
      <c r="D727">
        <v>606.5</v>
      </c>
      <c r="E727">
        <v>10.512</v>
      </c>
      <c r="F727" t="s">
        <v>0</v>
      </c>
      <c r="G727" s="10" t="s">
        <v>452</v>
      </c>
      <c r="H727">
        <v>99</v>
      </c>
      <c r="I727" t="s">
        <v>829</v>
      </c>
      <c r="J727">
        <f ca="1">VLOOKUP(G727,INDIRECT("球速変換!A$1:B$" &amp; Prams!$B$8),2,)</f>
        <v>148</v>
      </c>
      <c r="K727" t="str">
        <f ca="1">VLOOKUP(I727,INDIRECT("投手名変換!A$1:B$" &amp; Prams!$B$9),2,)</f>
        <v>DD001</v>
      </c>
      <c r="L727">
        <f t="shared" si="67"/>
        <v>29</v>
      </c>
      <c r="M727">
        <f ca="1">(B727-VLOOKUP(K727,INDIRECT("投手データ!B1:D"&amp;Prams!$B$1),3,FALSE)*2)</f>
        <v>34</v>
      </c>
      <c r="N727" t="str">
        <f ca="1">VLOOKUP(F727,INDIRECT("球種変換表!A$1:B$" &amp; Prams!$B$2),2,)</f>
        <v>ストレート</v>
      </c>
      <c r="O727">
        <f ca="1">VLOOKUP(N727,球種情報!A:B,2,FALSE)</f>
        <v>1</v>
      </c>
      <c r="P727">
        <f ca="1">VLOOKUP(K727,投手データ!B:AI,output!O727+6,FALSE)</f>
        <v>1</v>
      </c>
      <c r="R727">
        <f t="shared" ca="1" si="68"/>
        <v>6.7567567567567571E-3</v>
      </c>
      <c r="S727">
        <f t="shared" si="69"/>
        <v>0.47881944444444446</v>
      </c>
      <c r="T727">
        <f>Prams!B$5/(S727-Prams!B$6)</f>
        <v>147.71834575587224</v>
      </c>
      <c r="U727">
        <f t="shared" ca="1" si="70"/>
        <v>0.56215277777777772</v>
      </c>
      <c r="V727">
        <f ca="1">Prams!C$5/(U727-Prams!C$6)</f>
        <v>147.70658154089159</v>
      </c>
      <c r="W727">
        <f t="shared" ca="1" si="71"/>
        <v>0.99801744284386207</v>
      </c>
      <c r="X727" t="str">
        <f t="shared" ca="1" si="72"/>
        <v>〇</v>
      </c>
    </row>
    <row r="728" spans="1:24" x14ac:dyDescent="0.4">
      <c r="A728" s="1" t="s">
        <v>2444</v>
      </c>
      <c r="B728" s="1">
        <v>128</v>
      </c>
      <c r="C728">
        <v>634.47619999999995</v>
      </c>
      <c r="D728">
        <v>602</v>
      </c>
      <c r="E728">
        <v>10.523899999999999</v>
      </c>
      <c r="F728" t="s">
        <v>0</v>
      </c>
      <c r="G728" s="10" t="s">
        <v>439</v>
      </c>
      <c r="H728">
        <v>99</v>
      </c>
      <c r="I728" t="s">
        <v>829</v>
      </c>
      <c r="J728">
        <f ca="1">VLOOKUP(G728,INDIRECT("球速変換!A$1:B$" &amp; Prams!$B$8),2,)</f>
        <v>146</v>
      </c>
      <c r="K728" t="str">
        <f ca="1">VLOOKUP(I728,INDIRECT("投手名変換!A$1:B$" &amp; Prams!$B$9),2,)</f>
        <v>DD001</v>
      </c>
      <c r="L728">
        <f t="shared" si="67"/>
        <v>29</v>
      </c>
      <c r="M728">
        <f ca="1">(B728-VLOOKUP(K728,INDIRECT("投手データ!B1:D"&amp;Prams!$B$1),3,FALSE)*2)</f>
        <v>34</v>
      </c>
      <c r="N728" t="str">
        <f ca="1">VLOOKUP(F728,INDIRECT("球種変換表!A$1:B$" &amp; Prams!$B$2),2,)</f>
        <v>ストレート</v>
      </c>
      <c r="O728">
        <f ca="1">VLOOKUP(N728,球種情報!A:B,2,FALSE)</f>
        <v>1</v>
      </c>
      <c r="P728">
        <f ca="1">VLOOKUP(K728,投手データ!B:AI,output!O728+6,FALSE)</f>
        <v>1</v>
      </c>
      <c r="R728">
        <f t="shared" ca="1" si="68"/>
        <v>6.8493150684931503E-3</v>
      </c>
      <c r="S728">
        <f t="shared" si="69"/>
        <v>0.48194444444444445</v>
      </c>
      <c r="T728">
        <f>Prams!B$5/(S728-Prams!B$6)</f>
        <v>146.62353747233055</v>
      </c>
      <c r="U728">
        <f t="shared" ca="1" si="70"/>
        <v>0.56527777777777777</v>
      </c>
      <c r="V728">
        <f ca="1">Prams!C$5/(U728-Prams!C$6)</f>
        <v>146.6119469842692</v>
      </c>
      <c r="W728">
        <f t="shared" ca="1" si="71"/>
        <v>1.004191417700474</v>
      </c>
      <c r="X728" t="str">
        <f t="shared" ca="1" si="72"/>
        <v>〇</v>
      </c>
    </row>
    <row r="729" spans="1:24" x14ac:dyDescent="0.4">
      <c r="A729" s="1" t="s">
        <v>2445</v>
      </c>
      <c r="B729" s="1">
        <v>128</v>
      </c>
      <c r="C729">
        <v>641</v>
      </c>
      <c r="D729">
        <v>613.5</v>
      </c>
      <c r="E729">
        <v>11.01146</v>
      </c>
      <c r="F729" t="s">
        <v>0</v>
      </c>
      <c r="G729" s="10" t="s">
        <v>1698</v>
      </c>
      <c r="H729">
        <v>99</v>
      </c>
      <c r="I729" t="s">
        <v>829</v>
      </c>
      <c r="J729">
        <f ca="1">VLOOKUP(G729,INDIRECT("球速変換!A$1:B$" &amp; Prams!$B$8),2,)</f>
        <v>150</v>
      </c>
      <c r="K729" t="str">
        <f ca="1">VLOOKUP(I729,INDIRECT("投手名変換!A$1:B$" &amp; Prams!$B$9),2,)</f>
        <v>DD001</v>
      </c>
      <c r="L729">
        <f t="shared" si="67"/>
        <v>29</v>
      </c>
      <c r="M729">
        <f ca="1">(B729-VLOOKUP(K729,INDIRECT("投手データ!B1:D"&amp;Prams!$B$1),3,FALSE)*2)</f>
        <v>34</v>
      </c>
      <c r="N729" t="str">
        <f ca="1">VLOOKUP(F729,INDIRECT("球種変換表!A$1:B$" &amp; Prams!$B$2),2,)</f>
        <v>ストレート</v>
      </c>
      <c r="O729">
        <f ca="1">VLOOKUP(N729,球種情報!A:B,2,FALSE)</f>
        <v>1</v>
      </c>
      <c r="P729">
        <f ca="1">VLOOKUP(K729,投手データ!B:AI,output!O729+6,FALSE)</f>
        <v>1</v>
      </c>
      <c r="R729">
        <f t="shared" ca="1" si="68"/>
        <v>6.6666666666666671E-3</v>
      </c>
      <c r="S729">
        <f t="shared" si="69"/>
        <v>0.47395833333333331</v>
      </c>
      <c r="T729">
        <f>Prams!B$5/(S729-Prams!B$6)</f>
        <v>149.45425975543424</v>
      </c>
      <c r="U729">
        <f t="shared" ca="1" si="70"/>
        <v>0.55729166666666663</v>
      </c>
      <c r="V729">
        <f ca="1">Prams!C$5/(U729-Prams!C$6)</f>
        <v>149.44221743246783</v>
      </c>
      <c r="W729">
        <f t="shared" ca="1" si="71"/>
        <v>0.99628144954978548</v>
      </c>
      <c r="X729" t="str">
        <f t="shared" ca="1" si="72"/>
        <v>〇</v>
      </c>
    </row>
    <row r="730" spans="1:24" x14ac:dyDescent="0.4">
      <c r="A730" s="1" t="s">
        <v>2446</v>
      </c>
      <c r="B730" s="1">
        <v>124</v>
      </c>
      <c r="C730">
        <v>639</v>
      </c>
      <c r="D730">
        <v>602</v>
      </c>
      <c r="E730">
        <v>10.04998</v>
      </c>
      <c r="F730" t="s">
        <v>1504</v>
      </c>
      <c r="G730" s="10" t="s">
        <v>1698</v>
      </c>
      <c r="H730">
        <v>98</v>
      </c>
      <c r="I730" t="s">
        <v>826</v>
      </c>
      <c r="J730">
        <f ca="1">VLOOKUP(G730,INDIRECT("球速変換!A$1:B$" &amp; Prams!$B$8),2,)</f>
        <v>150</v>
      </c>
      <c r="K730" t="str">
        <f ca="1">VLOOKUP(I730,INDIRECT("投手名変換!A$1:B$" &amp; Prams!$B$9),2,)</f>
        <v>DD001</v>
      </c>
      <c r="L730">
        <f t="shared" si="67"/>
        <v>26</v>
      </c>
      <c r="M730">
        <f ca="1">(B730-VLOOKUP(K730,INDIRECT("投手データ!B1:D"&amp;Prams!$B$1),3,FALSE)*2)</f>
        <v>30</v>
      </c>
      <c r="N730" t="str">
        <f ca="1">VLOOKUP(F730,INDIRECT("球種変換表!A$1:B$" &amp; Prams!$B$2),2,)</f>
        <v>全力ストレート</v>
      </c>
      <c r="O730">
        <f ca="1">VLOOKUP(N730,球種情報!A:B,2,FALSE)</f>
        <v>2</v>
      </c>
      <c r="P730">
        <f ca="1">VLOOKUP(K730,投手データ!B:AI,output!O730+6,FALSE)</f>
        <v>1</v>
      </c>
      <c r="R730">
        <f t="shared" ca="1" si="68"/>
        <v>6.6666666666666671E-3</v>
      </c>
      <c r="S730">
        <f t="shared" si="69"/>
        <v>0.43194444444444446</v>
      </c>
      <c r="T730">
        <f>Prams!B$5/(S730-Prams!B$6)</f>
        <v>166.3498564936618</v>
      </c>
      <c r="U730">
        <f t="shared" ca="1" si="70"/>
        <v>0.49861111111111112</v>
      </c>
      <c r="V730">
        <f ca="1">Prams!C$5/(U730-Prams!C$6)</f>
        <v>174.14384526305906</v>
      </c>
      <c r="W730">
        <f t="shared" ca="1" si="71"/>
        <v>1.1609589684203938</v>
      </c>
      <c r="X730" t="str">
        <f t="shared" ca="1" si="72"/>
        <v>×</v>
      </c>
    </row>
    <row r="731" spans="1:24" x14ac:dyDescent="0.4">
      <c r="A731" s="1" t="s">
        <v>2447</v>
      </c>
      <c r="B731" s="1">
        <v>124</v>
      </c>
      <c r="C731">
        <v>638.5</v>
      </c>
      <c r="D731">
        <v>601.5</v>
      </c>
      <c r="E731">
        <v>10.512</v>
      </c>
      <c r="F731" t="s">
        <v>1504</v>
      </c>
      <c r="G731" s="10" t="s">
        <v>1698</v>
      </c>
      <c r="H731">
        <v>98</v>
      </c>
      <c r="I731" t="s">
        <v>829</v>
      </c>
      <c r="J731">
        <f ca="1">VLOOKUP(G731,INDIRECT("球速変換!A$1:B$" &amp; Prams!$B$8),2,)</f>
        <v>150</v>
      </c>
      <c r="K731" t="str">
        <f ca="1">VLOOKUP(I731,INDIRECT("投手名変換!A$1:B$" &amp; Prams!$B$9),2,)</f>
        <v>DD001</v>
      </c>
      <c r="L731">
        <f t="shared" si="67"/>
        <v>26</v>
      </c>
      <c r="M731">
        <f ca="1">(B731-VLOOKUP(K731,INDIRECT("投手データ!B1:D"&amp;Prams!$B$1),3,FALSE)*2)</f>
        <v>30</v>
      </c>
      <c r="N731" t="str">
        <f ca="1">VLOOKUP(F731,INDIRECT("球種変換表!A$1:B$" &amp; Prams!$B$2),2,)</f>
        <v>全力ストレート</v>
      </c>
      <c r="O731">
        <f ca="1">VLOOKUP(N731,球種情報!A:B,2,FALSE)</f>
        <v>2</v>
      </c>
      <c r="P731">
        <f ca="1">VLOOKUP(K731,投手データ!B:AI,output!O731+6,FALSE)</f>
        <v>1</v>
      </c>
      <c r="R731">
        <f t="shared" ca="1" si="68"/>
        <v>6.6666666666666671E-3</v>
      </c>
      <c r="S731">
        <f t="shared" si="69"/>
        <v>0.43229166666666669</v>
      </c>
      <c r="T731">
        <f>Prams!B$5/(S731-Prams!B$6)</f>
        <v>166.19458321198951</v>
      </c>
      <c r="U731">
        <f t="shared" ca="1" si="70"/>
        <v>0.49895833333333334</v>
      </c>
      <c r="V731">
        <f ca="1">Prams!C$5/(U731-Prams!C$6)</f>
        <v>173.9736885303567</v>
      </c>
      <c r="W731">
        <f t="shared" ca="1" si="71"/>
        <v>1.159824590202378</v>
      </c>
      <c r="X731" t="str">
        <f t="shared" ca="1" si="72"/>
        <v>×</v>
      </c>
    </row>
    <row r="732" spans="1:24" x14ac:dyDescent="0.4">
      <c r="A732" s="1" t="s">
        <v>2448</v>
      </c>
      <c r="B732" s="1">
        <v>125</v>
      </c>
      <c r="C732">
        <v>642.5</v>
      </c>
      <c r="D732">
        <v>626</v>
      </c>
      <c r="E732">
        <v>10.547610000000001</v>
      </c>
      <c r="F732" t="s">
        <v>1504</v>
      </c>
      <c r="G732" s="10" t="s">
        <v>459</v>
      </c>
      <c r="H732">
        <v>98</v>
      </c>
      <c r="I732" t="s">
        <v>826</v>
      </c>
      <c r="J732">
        <f ca="1">VLOOKUP(G732,INDIRECT("球速変換!A$1:B$" &amp; Prams!$B$8),2,)</f>
        <v>149</v>
      </c>
      <c r="K732" t="str">
        <f ca="1">VLOOKUP(I732,INDIRECT("投手名変換!A$1:B$" &amp; Prams!$B$9),2,)</f>
        <v>DD001</v>
      </c>
      <c r="L732">
        <f t="shared" si="67"/>
        <v>27</v>
      </c>
      <c r="M732">
        <f ca="1">(B732-VLOOKUP(K732,INDIRECT("投手データ!B1:D"&amp;Prams!$B$1),3,FALSE)*2)</f>
        <v>31</v>
      </c>
      <c r="N732" t="str">
        <f ca="1">VLOOKUP(F732,INDIRECT("球種変換表!A$1:B$" &amp; Prams!$B$2),2,)</f>
        <v>全力ストレート</v>
      </c>
      <c r="O732">
        <f ca="1">VLOOKUP(N732,球種情報!A:B,2,FALSE)</f>
        <v>2</v>
      </c>
      <c r="P732">
        <f ca="1">VLOOKUP(K732,投手データ!B:AI,output!O732+6,FALSE)</f>
        <v>1</v>
      </c>
      <c r="R732">
        <f t="shared" ca="1" si="68"/>
        <v>6.7114093959731542E-3</v>
      </c>
      <c r="S732">
        <f t="shared" si="69"/>
        <v>0.43194444444444446</v>
      </c>
      <c r="T732">
        <f>Prams!B$5/(S732-Prams!B$6)</f>
        <v>166.3498564936618</v>
      </c>
      <c r="U732">
        <f t="shared" ca="1" si="70"/>
        <v>0.49861111111111112</v>
      </c>
      <c r="V732">
        <f ca="1">Prams!C$5/(U732-Prams!C$6)</f>
        <v>174.14384526305906</v>
      </c>
      <c r="W732">
        <f t="shared" ca="1" si="71"/>
        <v>1.1687506393493896</v>
      </c>
      <c r="X732" t="str">
        <f t="shared" ca="1" si="72"/>
        <v>×</v>
      </c>
    </row>
    <row r="733" spans="1:24" x14ac:dyDescent="0.4">
      <c r="A733" s="1" t="s">
        <v>2449</v>
      </c>
      <c r="B733" s="1">
        <v>125</v>
      </c>
      <c r="C733">
        <v>642</v>
      </c>
      <c r="D733">
        <v>625.5</v>
      </c>
      <c r="E733">
        <v>11.101900000000001</v>
      </c>
      <c r="F733" t="s">
        <v>1504</v>
      </c>
      <c r="G733" s="10" t="s">
        <v>1668</v>
      </c>
      <c r="H733">
        <v>98</v>
      </c>
      <c r="I733" t="s">
        <v>829</v>
      </c>
      <c r="J733">
        <f ca="1">VLOOKUP(G733,INDIRECT("球速変換!A$1:B$" &amp; Prams!$B$8),2,)</f>
        <v>148</v>
      </c>
      <c r="K733" t="str">
        <f ca="1">VLOOKUP(I733,INDIRECT("投手名変換!A$1:B$" &amp; Prams!$B$9),2,)</f>
        <v>DD001</v>
      </c>
      <c r="L733">
        <f t="shared" si="67"/>
        <v>27</v>
      </c>
      <c r="M733">
        <f ca="1">(B733-VLOOKUP(K733,INDIRECT("投手データ!B1:D"&amp;Prams!$B$1),3,FALSE)*2)</f>
        <v>31</v>
      </c>
      <c r="N733" t="str">
        <f ca="1">VLOOKUP(F733,INDIRECT("球種変換表!A$1:B$" &amp; Prams!$B$2),2,)</f>
        <v>全力ストレート</v>
      </c>
      <c r="O733">
        <f ca="1">VLOOKUP(N733,球種情報!A:B,2,FALSE)</f>
        <v>2</v>
      </c>
      <c r="P733">
        <f ca="1">VLOOKUP(K733,投手データ!B:AI,output!O733+6,FALSE)</f>
        <v>1</v>
      </c>
      <c r="R733">
        <f t="shared" ca="1" si="68"/>
        <v>6.7567567567567571E-3</v>
      </c>
      <c r="S733">
        <f t="shared" si="69"/>
        <v>0.43229166666666669</v>
      </c>
      <c r="T733">
        <f>Prams!B$5/(S733-Prams!B$6)</f>
        <v>166.19458321198951</v>
      </c>
      <c r="U733">
        <f t="shared" ca="1" si="70"/>
        <v>0.49895833333333334</v>
      </c>
      <c r="V733">
        <f ca="1">Prams!C$5/(U733-Prams!C$6)</f>
        <v>173.9736885303567</v>
      </c>
      <c r="W733">
        <f t="shared" ca="1" si="71"/>
        <v>1.1754978954753832</v>
      </c>
      <c r="X733" t="str">
        <f t="shared" ca="1" si="72"/>
        <v>×</v>
      </c>
    </row>
    <row r="734" spans="1:24" x14ac:dyDescent="0.4">
      <c r="A734" s="1" t="s">
        <v>2450</v>
      </c>
      <c r="B734" s="1">
        <v>125</v>
      </c>
      <c r="C734">
        <v>641.5</v>
      </c>
      <c r="D734">
        <v>619.5</v>
      </c>
      <c r="E734">
        <v>10.512</v>
      </c>
      <c r="F734" t="s">
        <v>1504</v>
      </c>
      <c r="G734" s="10" t="s">
        <v>1594</v>
      </c>
      <c r="H734">
        <v>98</v>
      </c>
      <c r="I734" t="s">
        <v>829</v>
      </c>
      <c r="J734">
        <f ca="1">VLOOKUP(G734,INDIRECT("球速変換!A$1:B$" &amp; Prams!$B$8),2,)</f>
        <v>147</v>
      </c>
      <c r="K734" t="str">
        <f ca="1">VLOOKUP(I734,INDIRECT("投手名変換!A$1:B$" &amp; Prams!$B$9),2,)</f>
        <v>DD001</v>
      </c>
      <c r="L734">
        <f t="shared" si="67"/>
        <v>27</v>
      </c>
      <c r="M734">
        <f ca="1">(B734-VLOOKUP(K734,INDIRECT("投手データ!B1:D"&amp;Prams!$B$1),3,FALSE)*2)</f>
        <v>31</v>
      </c>
      <c r="N734" t="str">
        <f ca="1">VLOOKUP(F734,INDIRECT("球種変換表!A$1:B$" &amp; Prams!$B$2),2,)</f>
        <v>全力ストレート</v>
      </c>
      <c r="O734">
        <f ca="1">VLOOKUP(N734,球種情報!A:B,2,FALSE)</f>
        <v>2</v>
      </c>
      <c r="P734">
        <f ca="1">VLOOKUP(K734,投手データ!B:AI,output!O734+6,FALSE)</f>
        <v>1</v>
      </c>
      <c r="R734">
        <f t="shared" ca="1" si="68"/>
        <v>6.8027210884353739E-3</v>
      </c>
      <c r="S734">
        <f t="shared" si="69"/>
        <v>0.43645833333333334</v>
      </c>
      <c r="T734">
        <f>Prams!B$5/(S734-Prams!B$6)</f>
        <v>164.35366312944461</v>
      </c>
      <c r="U734">
        <f t="shared" ca="1" si="70"/>
        <v>0.50312500000000004</v>
      </c>
      <c r="V734">
        <f ca="1">Prams!C$5/(U734-Prams!C$6)</f>
        <v>171.95744384952366</v>
      </c>
      <c r="W734">
        <f t="shared" ca="1" si="71"/>
        <v>1.1697785295885963</v>
      </c>
      <c r="X734" t="str">
        <f t="shared" ca="1" si="72"/>
        <v>×</v>
      </c>
    </row>
    <row r="735" spans="1:24" x14ac:dyDescent="0.4">
      <c r="A735" s="1" t="s">
        <v>2451</v>
      </c>
      <c r="B735" s="1">
        <v>125</v>
      </c>
      <c r="C735">
        <v>642.5</v>
      </c>
      <c r="D735">
        <v>626</v>
      </c>
      <c r="E735">
        <v>10.547610000000001</v>
      </c>
      <c r="F735" t="s">
        <v>1504</v>
      </c>
      <c r="G735" s="10" t="s">
        <v>799</v>
      </c>
      <c r="H735">
        <v>98</v>
      </c>
      <c r="I735" t="s">
        <v>836</v>
      </c>
      <c r="J735">
        <f ca="1">VLOOKUP(G735,INDIRECT("球速変換!A$1:B$" &amp; Prams!$B$8),2,)</f>
        <v>149</v>
      </c>
      <c r="K735" t="str">
        <f ca="1">VLOOKUP(I735,INDIRECT("投手名変換!A$1:B$" &amp; Prams!$B$9),2,)</f>
        <v>DD001</v>
      </c>
      <c r="L735">
        <f t="shared" si="67"/>
        <v>27</v>
      </c>
      <c r="M735">
        <f ca="1">(B735-VLOOKUP(K735,INDIRECT("投手データ!B1:D"&amp;Prams!$B$1),3,FALSE)*2)</f>
        <v>31</v>
      </c>
      <c r="N735" t="str">
        <f ca="1">VLOOKUP(F735,INDIRECT("球種変換表!A$1:B$" &amp; Prams!$B$2),2,)</f>
        <v>全力ストレート</v>
      </c>
      <c r="O735">
        <f ca="1">VLOOKUP(N735,球種情報!A:B,2,FALSE)</f>
        <v>2</v>
      </c>
      <c r="P735">
        <f ca="1">VLOOKUP(K735,投手データ!B:AI,output!O735+6,FALSE)</f>
        <v>1</v>
      </c>
      <c r="R735">
        <f t="shared" ca="1" si="68"/>
        <v>6.7114093959731542E-3</v>
      </c>
      <c r="S735">
        <f t="shared" si="69"/>
        <v>0.43194444444444446</v>
      </c>
      <c r="T735">
        <f>Prams!B$5/(S735-Prams!B$6)</f>
        <v>166.3498564936618</v>
      </c>
      <c r="U735">
        <f t="shared" ca="1" si="70"/>
        <v>0.49861111111111112</v>
      </c>
      <c r="V735">
        <f ca="1">Prams!C$5/(U735-Prams!C$6)</f>
        <v>174.14384526305906</v>
      </c>
      <c r="W735">
        <f t="shared" ca="1" si="71"/>
        <v>1.1687506393493896</v>
      </c>
      <c r="X735" t="str">
        <f t="shared" ca="1" si="72"/>
        <v>×</v>
      </c>
    </row>
    <row r="736" spans="1:24" x14ac:dyDescent="0.4">
      <c r="A736" s="1" t="s">
        <v>2452</v>
      </c>
      <c r="B736" s="1">
        <v>125</v>
      </c>
      <c r="C736">
        <v>641.95001000000002</v>
      </c>
      <c r="D736">
        <v>623.5</v>
      </c>
      <c r="E736">
        <v>10.062519999999999</v>
      </c>
      <c r="F736" t="s">
        <v>1049</v>
      </c>
      <c r="G736" s="10" t="s">
        <v>452</v>
      </c>
      <c r="H736">
        <v>98</v>
      </c>
      <c r="I736" t="s">
        <v>829</v>
      </c>
      <c r="J736">
        <f ca="1">VLOOKUP(G736,INDIRECT("球速変換!A$1:B$" &amp; Prams!$B$8),2,)</f>
        <v>148</v>
      </c>
      <c r="K736" t="str">
        <f ca="1">VLOOKUP(I736,INDIRECT("投手名変換!A$1:B$" &amp; Prams!$B$9),2,)</f>
        <v>DD001</v>
      </c>
      <c r="L736">
        <f t="shared" si="67"/>
        <v>27</v>
      </c>
      <c r="M736">
        <f ca="1">(B736-VLOOKUP(K736,INDIRECT("投手データ!B1:D"&amp;Prams!$B$1),3,FALSE)*2)</f>
        <v>31</v>
      </c>
      <c r="N736" t="str">
        <f ca="1">VLOOKUP(F736,INDIRECT("球種変換表!A$1:B$" &amp; Prams!$B$2),2,)</f>
        <v>全力ストレート</v>
      </c>
      <c r="O736">
        <f ca="1">VLOOKUP(N736,球種情報!A:B,2,FALSE)</f>
        <v>2</v>
      </c>
      <c r="P736">
        <f ca="1">VLOOKUP(K736,投手データ!B:AI,output!O736+6,FALSE)</f>
        <v>1</v>
      </c>
      <c r="R736">
        <f t="shared" ca="1" si="68"/>
        <v>6.7567567567567571E-3</v>
      </c>
      <c r="S736">
        <f t="shared" si="69"/>
        <v>0.43368055555555551</v>
      </c>
      <c r="T736">
        <f>Prams!B$5/(S736-Prams!B$6)</f>
        <v>165.57637798790336</v>
      </c>
      <c r="U736">
        <f t="shared" ca="1" si="70"/>
        <v>0.50034722222222217</v>
      </c>
      <c r="V736">
        <f ca="1">Prams!C$5/(U736-Prams!C$6)</f>
        <v>173.29637387194484</v>
      </c>
      <c r="W736">
        <f t="shared" ca="1" si="71"/>
        <v>1.1709214450807084</v>
      </c>
      <c r="X736" t="str">
        <f t="shared" ca="1" si="72"/>
        <v>×</v>
      </c>
    </row>
    <row r="737" spans="1:24" x14ac:dyDescent="0.4">
      <c r="A737" s="1" t="s">
        <v>2453</v>
      </c>
      <c r="B737" s="1">
        <v>125</v>
      </c>
      <c r="C737">
        <v>641.95001000000002</v>
      </c>
      <c r="D737">
        <v>621.5</v>
      </c>
      <c r="E737">
        <v>10.062519999999999</v>
      </c>
      <c r="F737" t="s">
        <v>1050</v>
      </c>
      <c r="G737" s="10" t="s">
        <v>1594</v>
      </c>
      <c r="H737">
        <v>98</v>
      </c>
      <c r="I737" t="s">
        <v>832</v>
      </c>
      <c r="J737">
        <f ca="1">VLOOKUP(G737,INDIRECT("球速変換!A$1:B$" &amp; Prams!$B$8),2,)</f>
        <v>147</v>
      </c>
      <c r="K737" t="str">
        <f ca="1">VLOOKUP(I737,INDIRECT("投手名変換!A$1:B$" &amp; Prams!$B$9),2,)</f>
        <v>DD001</v>
      </c>
      <c r="L737">
        <f t="shared" si="67"/>
        <v>27</v>
      </c>
      <c r="M737">
        <f ca="1">(B737-VLOOKUP(K737,INDIRECT("投手データ!B1:D"&amp;Prams!$B$1),3,FALSE)*2)</f>
        <v>31</v>
      </c>
      <c r="N737" t="str">
        <f ca="1">VLOOKUP(F737,INDIRECT("球種変換表!A$1:B$" &amp; Prams!$B$2),2,)</f>
        <v>全力ストレート</v>
      </c>
      <c r="O737">
        <f ca="1">VLOOKUP(N737,球種情報!A:B,2,FALSE)</f>
        <v>2</v>
      </c>
      <c r="P737">
        <f ca="1">VLOOKUP(K737,投手データ!B:AI,output!O737+6,FALSE)</f>
        <v>1</v>
      </c>
      <c r="R737">
        <f t="shared" ca="1" si="68"/>
        <v>6.8027210884353739E-3</v>
      </c>
      <c r="S737">
        <f t="shared" si="69"/>
        <v>0.43506944444444445</v>
      </c>
      <c r="T737">
        <f>Prams!B$5/(S737-Prams!B$6)</f>
        <v>164.96275487892558</v>
      </c>
      <c r="U737">
        <f t="shared" ca="1" si="70"/>
        <v>0.50173611111111116</v>
      </c>
      <c r="V737">
        <f ca="1">Prams!C$5/(U737-Prams!C$6)</f>
        <v>172.62431260616307</v>
      </c>
      <c r="W737">
        <f t="shared" ca="1" si="71"/>
        <v>1.174315051742606</v>
      </c>
      <c r="X737" t="str">
        <f t="shared" ca="1" si="72"/>
        <v>×</v>
      </c>
    </row>
    <row r="738" spans="1:24" x14ac:dyDescent="0.4">
      <c r="A738" s="1" t="s">
        <v>2454</v>
      </c>
      <c r="B738" s="1">
        <v>125</v>
      </c>
      <c r="C738">
        <v>641</v>
      </c>
      <c r="D738">
        <v>623.5</v>
      </c>
      <c r="E738">
        <v>11.01146</v>
      </c>
      <c r="F738" t="s">
        <v>1504</v>
      </c>
      <c r="G738" s="10" t="s">
        <v>1584</v>
      </c>
      <c r="H738">
        <v>98</v>
      </c>
      <c r="I738" t="s">
        <v>826</v>
      </c>
      <c r="J738">
        <f ca="1">VLOOKUP(G738,INDIRECT("球速変換!A$1:B$" &amp; Prams!$B$8),2,)</f>
        <v>148</v>
      </c>
      <c r="K738" t="str">
        <f ca="1">VLOOKUP(I738,INDIRECT("投手名変換!A$1:B$" &amp; Prams!$B$9),2,)</f>
        <v>DD001</v>
      </c>
      <c r="L738">
        <f t="shared" si="67"/>
        <v>27</v>
      </c>
      <c r="M738">
        <f ca="1">(B738-VLOOKUP(K738,INDIRECT("投手データ!B1:D"&amp;Prams!$B$1),3,FALSE)*2)</f>
        <v>31</v>
      </c>
      <c r="N738" t="str">
        <f ca="1">VLOOKUP(F738,INDIRECT("球種変換表!A$1:B$" &amp; Prams!$B$2),2,)</f>
        <v>全力ストレート</v>
      </c>
      <c r="O738">
        <f ca="1">VLOOKUP(N738,球種情報!A:B,2,FALSE)</f>
        <v>2</v>
      </c>
      <c r="P738">
        <f ca="1">VLOOKUP(K738,投手データ!B:AI,output!O738+6,FALSE)</f>
        <v>1</v>
      </c>
      <c r="R738">
        <f t="shared" ca="1" si="68"/>
        <v>6.7567567567567571E-3</v>
      </c>
      <c r="S738">
        <f t="shared" si="69"/>
        <v>0.43368055555555551</v>
      </c>
      <c r="T738">
        <f>Prams!B$5/(S738-Prams!B$6)</f>
        <v>165.57637798790336</v>
      </c>
      <c r="U738">
        <f t="shared" ca="1" si="70"/>
        <v>0.50034722222222217</v>
      </c>
      <c r="V738">
        <f ca="1">Prams!C$5/(U738-Prams!C$6)</f>
        <v>173.29637387194484</v>
      </c>
      <c r="W738">
        <f t="shared" ca="1" si="71"/>
        <v>1.1709214450807084</v>
      </c>
      <c r="X738" t="str">
        <f t="shared" ca="1" si="72"/>
        <v>×</v>
      </c>
    </row>
    <row r="739" spans="1:24" x14ac:dyDescent="0.4">
      <c r="A739" s="1" t="s">
        <v>2455</v>
      </c>
      <c r="B739" s="1">
        <v>125</v>
      </c>
      <c r="C739">
        <v>641</v>
      </c>
      <c r="D739">
        <v>619.5</v>
      </c>
      <c r="E739">
        <v>10.012589999999999</v>
      </c>
      <c r="F739" t="s">
        <v>1504</v>
      </c>
      <c r="G739" s="10" t="s">
        <v>1594</v>
      </c>
      <c r="H739">
        <v>98</v>
      </c>
      <c r="I739" t="s">
        <v>828</v>
      </c>
      <c r="J739">
        <f ca="1">VLOOKUP(G739,INDIRECT("球速変換!A$1:B$" &amp; Prams!$B$8),2,)</f>
        <v>147</v>
      </c>
      <c r="K739" t="str">
        <f ca="1">VLOOKUP(I739,INDIRECT("投手名変換!A$1:B$" &amp; Prams!$B$9),2,)</f>
        <v>DD001</v>
      </c>
      <c r="L739">
        <f t="shared" si="67"/>
        <v>27</v>
      </c>
      <c r="M739">
        <f ca="1">(B739-VLOOKUP(K739,INDIRECT("投手データ!B1:D"&amp;Prams!$B$1),3,FALSE)*2)</f>
        <v>31</v>
      </c>
      <c r="N739" t="str">
        <f ca="1">VLOOKUP(F739,INDIRECT("球種変換表!A$1:B$" &amp; Prams!$B$2),2,)</f>
        <v>全力ストレート</v>
      </c>
      <c r="O739">
        <f ca="1">VLOOKUP(N739,球種情報!A:B,2,FALSE)</f>
        <v>2</v>
      </c>
      <c r="P739">
        <f ca="1">VLOOKUP(K739,投手データ!B:AI,output!O739+6,FALSE)</f>
        <v>1</v>
      </c>
      <c r="R739">
        <f t="shared" ca="1" si="68"/>
        <v>6.8027210884353739E-3</v>
      </c>
      <c r="S739">
        <f t="shared" si="69"/>
        <v>0.43645833333333334</v>
      </c>
      <c r="T739">
        <f>Prams!B$5/(S739-Prams!B$6)</f>
        <v>164.35366312944461</v>
      </c>
      <c r="U739">
        <f t="shared" ca="1" si="70"/>
        <v>0.50312500000000004</v>
      </c>
      <c r="V739">
        <f ca="1">Prams!C$5/(U739-Prams!C$6)</f>
        <v>171.95744384952366</v>
      </c>
      <c r="W739">
        <f t="shared" ca="1" si="71"/>
        <v>1.1697785295885963</v>
      </c>
      <c r="X739" t="str">
        <f t="shared" ca="1" si="72"/>
        <v>×</v>
      </c>
    </row>
    <row r="740" spans="1:24" x14ac:dyDescent="0.4">
      <c r="A740" s="1" t="s">
        <v>2456</v>
      </c>
      <c r="B740" s="1">
        <v>133</v>
      </c>
      <c r="C740">
        <v>647</v>
      </c>
      <c r="D740">
        <v>619.5</v>
      </c>
      <c r="E740">
        <v>11.01146</v>
      </c>
      <c r="F740" t="s">
        <v>1051</v>
      </c>
      <c r="G740" s="10" t="s">
        <v>1500</v>
      </c>
      <c r="H740">
        <v>101</v>
      </c>
      <c r="I740" t="s">
        <v>846</v>
      </c>
      <c r="J740">
        <f ca="1">VLOOKUP(G740,INDIRECT("球速変換!A$1:B$" &amp; Prams!$B$8),2,)</f>
        <v>139</v>
      </c>
      <c r="K740" t="str">
        <f ca="1">VLOOKUP(I740,INDIRECT("投手名変換!A$1:B$" &amp; Prams!$B$9),2,)</f>
        <v>DD001</v>
      </c>
      <c r="L740">
        <f t="shared" si="67"/>
        <v>32</v>
      </c>
      <c r="M740">
        <f ca="1">(B740-VLOOKUP(K740,INDIRECT("投手データ!B1:D"&amp;Prams!$B$1),3,FALSE)*2)</f>
        <v>39</v>
      </c>
      <c r="N740" t="str">
        <f ca="1">VLOOKUP(F740,INDIRECT("球種変換表!A$1:B$" &amp; Prams!$B$2),2,)</f>
        <v>カットボール</v>
      </c>
      <c r="O740">
        <f ca="1">VLOOKUP(N740,球種情報!A:B,2,FALSE)</f>
        <v>8</v>
      </c>
      <c r="P740">
        <f ca="1">VLOOKUP(K740,投手データ!B:AI,output!O740+6,FALSE)</f>
        <v>0</v>
      </c>
      <c r="R740">
        <f t="shared" ca="1" si="68"/>
        <v>7.1942446043165471E-3</v>
      </c>
      <c r="S740">
        <f t="shared" si="69"/>
        <v>0.51979166666666665</v>
      </c>
      <c r="T740">
        <f>Prams!B$5/(S740-Prams!B$6)</f>
        <v>134.5465097299552</v>
      </c>
      <c r="U740">
        <f t="shared" ca="1" si="70"/>
        <v>0.63645833333333335</v>
      </c>
      <c r="V740">
        <f ca="1">Prams!C$5/(U740-Prams!C$6)</f>
        <v>125.43766802495647</v>
      </c>
      <c r="W740">
        <f t="shared" ca="1" si="71"/>
        <v>0.90242926636659326</v>
      </c>
      <c r="X740" t="str">
        <f t="shared" ca="1" si="72"/>
        <v>×</v>
      </c>
    </row>
    <row r="741" spans="1:24" x14ac:dyDescent="0.4">
      <c r="A741" s="1" t="s">
        <v>2458</v>
      </c>
      <c r="B741" s="1">
        <v>133</v>
      </c>
      <c r="C741">
        <v>651.5</v>
      </c>
      <c r="D741">
        <v>616.5</v>
      </c>
      <c r="E741">
        <v>11.510960000000001</v>
      </c>
      <c r="F741" t="s">
        <v>2457</v>
      </c>
      <c r="G741" s="10" t="s">
        <v>1500</v>
      </c>
      <c r="H741">
        <v>101</v>
      </c>
      <c r="I741" t="s">
        <v>830</v>
      </c>
      <c r="J741">
        <f ca="1">VLOOKUP(G741,INDIRECT("球速変換!A$1:B$" &amp; Prams!$B$8),2,)</f>
        <v>139</v>
      </c>
      <c r="K741" t="str">
        <f ca="1">VLOOKUP(I741,INDIRECT("投手名変換!A$1:B$" &amp; Prams!$B$9),2,)</f>
        <v>DD001</v>
      </c>
      <c r="L741">
        <f t="shared" si="67"/>
        <v>32</v>
      </c>
      <c r="M741">
        <f ca="1">(B741-VLOOKUP(K741,INDIRECT("投手データ!B1:D"&amp;Prams!$B$1),3,FALSE)*2)</f>
        <v>39</v>
      </c>
      <c r="N741" t="str">
        <f ca="1">VLOOKUP(F741,INDIRECT("球種変換表!A$1:B$" &amp; Prams!$B$2),2,)</f>
        <v>Hスライダー</v>
      </c>
      <c r="O741">
        <f ca="1">VLOOKUP(N741,球種情報!A:B,2,FALSE)</f>
        <v>7</v>
      </c>
      <c r="P741">
        <f ca="1">VLOOKUP(K741,投手データ!B:AI,output!O741+6,FALSE)</f>
        <v>1</v>
      </c>
      <c r="R741">
        <f t="shared" ca="1" si="68"/>
        <v>7.1942446043165471E-3</v>
      </c>
      <c r="S741">
        <f t="shared" si="69"/>
        <v>0.52187499999999998</v>
      </c>
      <c r="T741">
        <f>Prams!B$5/(S741-Prams!B$6)</f>
        <v>133.9392298109733</v>
      </c>
      <c r="U741">
        <f t="shared" ca="1" si="70"/>
        <v>0.63854166666666667</v>
      </c>
      <c r="V741">
        <f ca="1">Prams!C$5/(U741-Prams!C$6)</f>
        <v>124.90966948967051</v>
      </c>
      <c r="W741">
        <f t="shared" ca="1" si="71"/>
        <v>0.89863071575302522</v>
      </c>
      <c r="X741" t="str">
        <f t="shared" ca="1" si="72"/>
        <v>×</v>
      </c>
    </row>
    <row r="742" spans="1:24" x14ac:dyDescent="0.4">
      <c r="A742" s="1" t="s">
        <v>2459</v>
      </c>
      <c r="B742" s="1">
        <v>132</v>
      </c>
      <c r="C742">
        <v>635.5</v>
      </c>
      <c r="D742">
        <v>602.5</v>
      </c>
      <c r="E742">
        <v>11.510960000000001</v>
      </c>
      <c r="F742" t="s">
        <v>38</v>
      </c>
      <c r="G742" s="10" t="s">
        <v>1498</v>
      </c>
      <c r="H742">
        <v>101</v>
      </c>
      <c r="I742" t="s">
        <v>829</v>
      </c>
      <c r="J742">
        <f ca="1">VLOOKUP(G742,INDIRECT("球速変換!A$1:B$" &amp; Prams!$B$8),2,)</f>
        <v>140</v>
      </c>
      <c r="K742" t="str">
        <f ca="1">VLOOKUP(I742,INDIRECT("投手名変換!A$1:B$" &amp; Prams!$B$9),2,)</f>
        <v>DD001</v>
      </c>
      <c r="L742">
        <f t="shared" si="67"/>
        <v>31</v>
      </c>
      <c r="M742">
        <f ca="1">(B742-VLOOKUP(K742,INDIRECT("投手データ!B1:D"&amp;Prams!$B$1),3,FALSE)*2)</f>
        <v>38</v>
      </c>
      <c r="N742" t="str">
        <f ca="1">VLOOKUP(F742,INDIRECT("球種変換表!A$1:B$" &amp; Prams!$B$2),2,)</f>
        <v>Hスライダー</v>
      </c>
      <c r="O742">
        <f ca="1">VLOOKUP(N742,球種情報!A:B,2,FALSE)</f>
        <v>7</v>
      </c>
      <c r="P742">
        <f ca="1">VLOOKUP(K742,投手データ!B:AI,output!O742+6,FALSE)</f>
        <v>1</v>
      </c>
      <c r="R742">
        <f t="shared" ca="1" si="68"/>
        <v>7.1428571428571426E-3</v>
      </c>
      <c r="S742">
        <f t="shared" si="69"/>
        <v>0.51493055555555556</v>
      </c>
      <c r="T742">
        <f>Prams!B$5/(S742-Prams!B$6)</f>
        <v>135.98514055979521</v>
      </c>
      <c r="U742">
        <f t="shared" ca="1" si="70"/>
        <v>0.63159722222222225</v>
      </c>
      <c r="V742">
        <f ca="1">Prams!C$5/(U742-Prams!C$6)</f>
        <v>126.68719653458865</v>
      </c>
      <c r="W742">
        <f t="shared" ca="1" si="71"/>
        <v>0.90490854667563325</v>
      </c>
      <c r="X742" t="str">
        <f t="shared" ca="1" si="72"/>
        <v>×</v>
      </c>
    </row>
    <row r="743" spans="1:24" x14ac:dyDescent="0.4">
      <c r="A743" s="1" t="s">
        <v>2460</v>
      </c>
      <c r="B743" s="1">
        <v>132</v>
      </c>
      <c r="C743">
        <v>643.5</v>
      </c>
      <c r="D743">
        <v>604.5</v>
      </c>
      <c r="E743">
        <v>11.510960000000001</v>
      </c>
      <c r="F743" t="s">
        <v>38</v>
      </c>
      <c r="G743" s="10" t="s">
        <v>461</v>
      </c>
      <c r="H743">
        <v>101</v>
      </c>
      <c r="I743" t="s">
        <v>829</v>
      </c>
      <c r="J743">
        <f ca="1">VLOOKUP(G743,INDIRECT("球速変換!A$1:B$" &amp; Prams!$B$8),2,)</f>
        <v>141</v>
      </c>
      <c r="K743" t="str">
        <f ca="1">VLOOKUP(I743,INDIRECT("投手名変換!A$1:B$" &amp; Prams!$B$9),2,)</f>
        <v>DD001</v>
      </c>
      <c r="L743">
        <f t="shared" si="67"/>
        <v>31</v>
      </c>
      <c r="M743">
        <f ca="1">(B743-VLOOKUP(K743,INDIRECT("投手データ!B1:D"&amp;Prams!$B$1),3,FALSE)*2)</f>
        <v>38</v>
      </c>
      <c r="N743" t="str">
        <f ca="1">VLOOKUP(F743,INDIRECT("球種変換表!A$1:B$" &amp; Prams!$B$2),2,)</f>
        <v>Hスライダー</v>
      </c>
      <c r="O743">
        <f ca="1">VLOOKUP(N743,球種情報!A:B,2,FALSE)</f>
        <v>7</v>
      </c>
      <c r="P743">
        <f ca="1">VLOOKUP(K743,投手データ!B:AI,output!O743+6,FALSE)</f>
        <v>1</v>
      </c>
      <c r="R743">
        <f t="shared" ca="1" si="68"/>
        <v>7.0921985815602835E-3</v>
      </c>
      <c r="S743">
        <f t="shared" si="69"/>
        <v>0.51354166666666667</v>
      </c>
      <c r="T743">
        <f>Prams!B$5/(S743-Prams!B$6)</f>
        <v>136.40184596149956</v>
      </c>
      <c r="U743">
        <f t="shared" ca="1" si="70"/>
        <v>0.63020833333333337</v>
      </c>
      <c r="V743">
        <f ca="1">Prams!C$5/(U743-Prams!C$6)</f>
        <v>127.04879009470312</v>
      </c>
      <c r="W743">
        <f t="shared" ca="1" si="71"/>
        <v>0.90105524889860367</v>
      </c>
      <c r="X743" t="str">
        <f t="shared" ca="1" si="72"/>
        <v>×</v>
      </c>
    </row>
    <row r="744" spans="1:24" x14ac:dyDescent="0.4">
      <c r="A744" s="1" t="s">
        <v>2462</v>
      </c>
      <c r="B744" s="1">
        <v>133</v>
      </c>
      <c r="C744">
        <v>649</v>
      </c>
      <c r="D744">
        <v>615</v>
      </c>
      <c r="E744">
        <v>10.04998</v>
      </c>
      <c r="F744" t="s">
        <v>1052</v>
      </c>
      <c r="G744" s="10" t="s">
        <v>1998</v>
      </c>
      <c r="H744">
        <v>101</v>
      </c>
      <c r="I744" t="s">
        <v>2461</v>
      </c>
      <c r="J744">
        <f ca="1">VLOOKUP(G744,INDIRECT("球速変換!A$1:B$" &amp; Prams!$B$8),2,)</f>
        <v>92</v>
      </c>
      <c r="K744" t="e">
        <f ca="1">VLOOKUP(I744,INDIRECT("投手名変換!A$1:B$" &amp; Prams!$B$9),2,)</f>
        <v>#N/A</v>
      </c>
      <c r="L744">
        <f t="shared" si="67"/>
        <v>32</v>
      </c>
      <c r="M744" t="e">
        <f ca="1">(B744-VLOOKUP(K744,INDIRECT("投手データ!B1:D"&amp;Prams!$B$1),3,FALSE)*2)</f>
        <v>#N/A</v>
      </c>
      <c r="N744" t="str">
        <f ca="1">VLOOKUP(F744,INDIRECT("球種変換表!A$1:B$" &amp; Prams!$B$2),2,)</f>
        <v>Hスライダー</v>
      </c>
      <c r="O744">
        <f ca="1">VLOOKUP(N744,球種情報!A:B,2,FALSE)</f>
        <v>7</v>
      </c>
      <c r="P744" t="e">
        <f ca="1">VLOOKUP(K744,投手データ!B:AI,output!O744+6,FALSE)</f>
        <v>#N/A</v>
      </c>
      <c r="R744">
        <f t="shared" ca="1" si="68"/>
        <v>1.0869565217391304E-2</v>
      </c>
      <c r="S744">
        <f t="shared" si="69"/>
        <v>0.5229166666666667</v>
      </c>
      <c r="T744">
        <f>Prams!B$5/(S744-Prams!B$6)</f>
        <v>133.63764095543468</v>
      </c>
      <c r="U744" t="e">
        <f t="shared" ca="1" si="70"/>
        <v>#N/A</v>
      </c>
      <c r="V744" t="e">
        <f ca="1">Prams!C$5/(U744-Prams!C$6)</f>
        <v>#N/A</v>
      </c>
      <c r="W744" t="e">
        <f t="shared" ca="1" si="71"/>
        <v>#N/A</v>
      </c>
      <c r="X744" t="e">
        <f t="shared" ca="1" si="72"/>
        <v>#N/A</v>
      </c>
    </row>
    <row r="745" spans="1:24" x14ac:dyDescent="0.4">
      <c r="A745" s="1" t="s">
        <v>2463</v>
      </c>
      <c r="B745" s="1">
        <v>133</v>
      </c>
      <c r="C745">
        <v>638.5</v>
      </c>
      <c r="D745">
        <v>614.5</v>
      </c>
      <c r="E745">
        <v>10.512</v>
      </c>
      <c r="F745" t="s">
        <v>38</v>
      </c>
      <c r="G745" s="10" t="s">
        <v>1998</v>
      </c>
      <c r="H745">
        <v>101</v>
      </c>
      <c r="I745" t="s">
        <v>826</v>
      </c>
      <c r="J745">
        <f ca="1">VLOOKUP(G745,INDIRECT("球速変換!A$1:B$" &amp; Prams!$B$8),2,)</f>
        <v>92</v>
      </c>
      <c r="K745" t="str">
        <f ca="1">VLOOKUP(I745,INDIRECT("投手名変換!A$1:B$" &amp; Prams!$B$9),2,)</f>
        <v>DD001</v>
      </c>
      <c r="L745">
        <f t="shared" si="67"/>
        <v>32</v>
      </c>
      <c r="M745">
        <f ca="1">(B745-VLOOKUP(K745,INDIRECT("投手データ!B1:D"&amp;Prams!$B$1),3,FALSE)*2)</f>
        <v>39</v>
      </c>
      <c r="N745" t="str">
        <f ca="1">VLOOKUP(F745,INDIRECT("球種変換表!A$1:B$" &amp; Prams!$B$2),2,)</f>
        <v>Hスライダー</v>
      </c>
      <c r="O745">
        <f ca="1">VLOOKUP(N745,球種情報!A:B,2,FALSE)</f>
        <v>7</v>
      </c>
      <c r="P745">
        <f ca="1">VLOOKUP(K745,投手データ!B:AI,output!O745+6,FALSE)</f>
        <v>1</v>
      </c>
      <c r="R745">
        <f t="shared" ca="1" si="68"/>
        <v>1.0869565217391304E-2</v>
      </c>
      <c r="S745">
        <f t="shared" si="69"/>
        <v>0.52326388888888886</v>
      </c>
      <c r="T745">
        <f>Prams!B$5/(S745-Prams!B$6)</f>
        <v>133.53741292517415</v>
      </c>
      <c r="U745">
        <f t="shared" ca="1" si="70"/>
        <v>0.63993055555555556</v>
      </c>
      <c r="V745">
        <f ca="1">Prams!C$5/(U745-Prams!C$6)</f>
        <v>124.56013297589533</v>
      </c>
      <c r="W745">
        <f t="shared" ca="1" si="71"/>
        <v>1.3539144888684276</v>
      </c>
      <c r="X745" t="str">
        <f t="shared" ca="1" si="72"/>
        <v>×</v>
      </c>
    </row>
    <row r="746" spans="1:24" x14ac:dyDescent="0.4">
      <c r="A746" s="1" t="s">
        <v>2465</v>
      </c>
      <c r="B746" s="1">
        <v>132</v>
      </c>
      <c r="C746">
        <v>638.5</v>
      </c>
      <c r="D746">
        <v>608</v>
      </c>
      <c r="E746">
        <v>10.5001</v>
      </c>
      <c r="F746" t="s">
        <v>2464</v>
      </c>
      <c r="G746" s="10" t="s">
        <v>723</v>
      </c>
      <c r="H746">
        <v>101</v>
      </c>
      <c r="I746" t="s">
        <v>832</v>
      </c>
      <c r="J746">
        <f ca="1">VLOOKUP(G746,INDIRECT("球速変換!A$1:B$" &amp; Prams!$B$8),2,)</f>
        <v>142</v>
      </c>
      <c r="K746" t="str">
        <f ca="1">VLOOKUP(I746,INDIRECT("投手名変換!A$1:B$" &amp; Prams!$B$9),2,)</f>
        <v>DD001</v>
      </c>
      <c r="L746">
        <f t="shared" ref="L746:L809" si="73">B746-H746</f>
        <v>31</v>
      </c>
      <c r="M746">
        <f ca="1">(B746-VLOOKUP(K746,INDIRECT("投手データ!B1:D"&amp;Prams!$B$1),3,FALSE)*2)</f>
        <v>38</v>
      </c>
      <c r="N746" t="str">
        <f ca="1">VLOOKUP(F746,INDIRECT("球種変換表!A$1:B$" &amp; Prams!$B$2),2,)</f>
        <v>Hスライダー</v>
      </c>
      <c r="O746">
        <f ca="1">VLOOKUP(N746,球種情報!A:B,2,FALSE)</f>
        <v>7</v>
      </c>
      <c r="P746">
        <f ca="1">VLOOKUP(K746,投手データ!B:AI,output!O746+6,FALSE)</f>
        <v>1</v>
      </c>
      <c r="R746">
        <f t="shared" ref="R746:R809" ca="1" si="74">1/J746</f>
        <v>7.0422535211267607E-3</v>
      </c>
      <c r="S746">
        <f t="shared" ref="S746:S809" si="75">(L746-(D746-600)/24)*2/120</f>
        <v>0.51111111111111118</v>
      </c>
      <c r="T746">
        <f>Prams!B$5/(S746-Prams!B$6)</f>
        <v>137.1372587681463</v>
      </c>
      <c r="U746">
        <f t="shared" ref="U746:U809" ca="1" si="76">(M746-(D746-600)/24)*2/120</f>
        <v>0.62777777777777777</v>
      </c>
      <c r="V746">
        <f ca="1">Prams!C$5/(U746-Prams!C$6)</f>
        <v>127.68657058931522</v>
      </c>
      <c r="W746">
        <f t="shared" ref="W746:W809" ca="1" si="77">V746/J746</f>
        <v>0.8992012013332058</v>
      </c>
      <c r="X746" t="str">
        <f t="shared" ca="1" si="72"/>
        <v>×</v>
      </c>
    </row>
    <row r="747" spans="1:24" x14ac:dyDescent="0.4">
      <c r="A747" s="1" t="s">
        <v>2466</v>
      </c>
      <c r="B747" s="1">
        <v>132</v>
      </c>
      <c r="C747">
        <v>642.5</v>
      </c>
      <c r="D747">
        <v>603</v>
      </c>
      <c r="E747">
        <v>10.547610000000001</v>
      </c>
      <c r="F747" t="s">
        <v>839</v>
      </c>
      <c r="G747" s="10" t="s">
        <v>1498</v>
      </c>
      <c r="H747">
        <v>101</v>
      </c>
      <c r="I747" t="s">
        <v>828</v>
      </c>
      <c r="J747">
        <f ca="1">VLOOKUP(G747,INDIRECT("球速変換!A$1:B$" &amp; Prams!$B$8),2,)</f>
        <v>140</v>
      </c>
      <c r="K747" t="str">
        <f ca="1">VLOOKUP(I747,INDIRECT("投手名変換!A$1:B$" &amp; Prams!$B$9),2,)</f>
        <v>DD001</v>
      </c>
      <c r="L747">
        <f t="shared" si="73"/>
        <v>31</v>
      </c>
      <c r="M747">
        <f ca="1">(B747-VLOOKUP(K747,INDIRECT("投手データ!B1:D"&amp;Prams!$B$1),3,FALSE)*2)</f>
        <v>38</v>
      </c>
      <c r="N747" t="str">
        <f ca="1">VLOOKUP(F747,INDIRECT("球種変換表!A$1:B$" &amp; Prams!$B$2),2,)</f>
        <v>Hスライダー</v>
      </c>
      <c r="O747">
        <f ca="1">VLOOKUP(N747,球種情報!A:B,2,FALSE)</f>
        <v>7</v>
      </c>
      <c r="P747">
        <f ca="1">VLOOKUP(K747,投手データ!B:AI,output!O747+6,FALSE)</f>
        <v>1</v>
      </c>
      <c r="R747">
        <f t="shared" ca="1" si="74"/>
        <v>7.1428571428571426E-3</v>
      </c>
      <c r="S747">
        <f t="shared" si="75"/>
        <v>0.51458333333333328</v>
      </c>
      <c r="T747">
        <f>Prams!B$5/(S747-Prams!B$6)</f>
        <v>136.0890780350002</v>
      </c>
      <c r="U747">
        <f t="shared" ca="1" si="76"/>
        <v>0.63124999999999998</v>
      </c>
      <c r="V747">
        <f ca="1">Prams!C$5/(U747-Prams!C$6)</f>
        <v>126.77740182507947</v>
      </c>
      <c r="W747">
        <f t="shared" ca="1" si="77"/>
        <v>0.90555287017913899</v>
      </c>
      <c r="X747" t="str">
        <f t="shared" ca="1" si="72"/>
        <v>×</v>
      </c>
    </row>
    <row r="748" spans="1:24" x14ac:dyDescent="0.4">
      <c r="A748" s="1" t="s">
        <v>2467</v>
      </c>
      <c r="B748" s="1">
        <v>134</v>
      </c>
      <c r="C748">
        <v>656.47997999999995</v>
      </c>
      <c r="D748">
        <v>643</v>
      </c>
      <c r="E748">
        <v>12.52012</v>
      </c>
      <c r="F748" t="s">
        <v>845</v>
      </c>
      <c r="G748" s="10" t="s">
        <v>1498</v>
      </c>
      <c r="H748">
        <v>101</v>
      </c>
      <c r="I748" t="s">
        <v>826</v>
      </c>
      <c r="J748">
        <f ca="1">VLOOKUP(G748,INDIRECT("球速変換!A$1:B$" &amp; Prams!$B$8),2,)</f>
        <v>140</v>
      </c>
      <c r="K748" t="str">
        <f ca="1">VLOOKUP(I748,INDIRECT("投手名変換!A$1:B$" &amp; Prams!$B$9),2,)</f>
        <v>DD001</v>
      </c>
      <c r="L748">
        <f t="shared" si="73"/>
        <v>33</v>
      </c>
      <c r="M748">
        <f ca="1">(B748-VLOOKUP(K748,INDIRECT("投手データ!B1:D"&amp;Prams!$B$1),3,FALSE)*2)</f>
        <v>40</v>
      </c>
      <c r="N748" t="str">
        <f ca="1">VLOOKUP(F748,INDIRECT("球種変換表!A$1:B$" &amp; Prams!$B$2),2,)</f>
        <v>Hスライダー</v>
      </c>
      <c r="O748">
        <f ca="1">VLOOKUP(N748,球種情報!A:B,2,FALSE)</f>
        <v>7</v>
      </c>
      <c r="P748">
        <f ca="1">VLOOKUP(K748,投手データ!B:AI,output!O748+6,FALSE)</f>
        <v>1</v>
      </c>
      <c r="R748">
        <f t="shared" ca="1" si="74"/>
        <v>7.1428571428571426E-3</v>
      </c>
      <c r="S748">
        <f t="shared" si="75"/>
        <v>0.52013888888888882</v>
      </c>
      <c r="T748">
        <f>Prams!B$5/(S748-Prams!B$6)</f>
        <v>134.44491428157207</v>
      </c>
      <c r="U748">
        <f t="shared" ca="1" si="76"/>
        <v>0.63680555555555562</v>
      </c>
      <c r="V748">
        <f ca="1">Prams!C$5/(U748-Prams!C$6)</f>
        <v>125.34935850501817</v>
      </c>
      <c r="W748">
        <f t="shared" ca="1" si="77"/>
        <v>0.89535256075012981</v>
      </c>
      <c r="X748" t="str">
        <f t="shared" ca="1" si="72"/>
        <v>×</v>
      </c>
    </row>
    <row r="749" spans="1:24" x14ac:dyDescent="0.4">
      <c r="A749" s="1" t="s">
        <v>2468</v>
      </c>
      <c r="B749" s="1">
        <v>133</v>
      </c>
      <c r="C749">
        <v>647.5</v>
      </c>
      <c r="D749">
        <v>618.5</v>
      </c>
      <c r="E749">
        <v>10.512</v>
      </c>
      <c r="F749" t="s">
        <v>841</v>
      </c>
      <c r="G749" s="10" t="s">
        <v>1495</v>
      </c>
      <c r="H749">
        <v>101</v>
      </c>
      <c r="I749" t="s">
        <v>829</v>
      </c>
      <c r="J749">
        <f ca="1">VLOOKUP(G749,INDIRECT("球速変換!A$1:B$" &amp; Prams!$B$8),2,)</f>
        <v>139</v>
      </c>
      <c r="K749" t="str">
        <f ca="1">VLOOKUP(I749,INDIRECT("投手名変換!A$1:B$" &amp; Prams!$B$9),2,)</f>
        <v>DD001</v>
      </c>
      <c r="L749">
        <f t="shared" si="73"/>
        <v>32</v>
      </c>
      <c r="M749">
        <f ca="1">(B749-VLOOKUP(K749,INDIRECT("投手データ!B1:D"&amp;Prams!$B$1),3,FALSE)*2)</f>
        <v>39</v>
      </c>
      <c r="N749" t="str">
        <f ca="1">VLOOKUP(F749,INDIRECT("球種変換表!A$1:B$" &amp; Prams!$B$2),2,)</f>
        <v>Hスライダー</v>
      </c>
      <c r="O749">
        <f ca="1">VLOOKUP(N749,球種情報!A:B,2,FALSE)</f>
        <v>7</v>
      </c>
      <c r="P749">
        <f ca="1">VLOOKUP(K749,投手データ!B:AI,output!O749+6,FALSE)</f>
        <v>1</v>
      </c>
      <c r="R749">
        <f t="shared" ca="1" si="74"/>
        <v>7.1942446043165471E-3</v>
      </c>
      <c r="S749">
        <f t="shared" si="75"/>
        <v>0.52048611111111109</v>
      </c>
      <c r="T749">
        <f>Prams!B$5/(S749-Prams!B$6)</f>
        <v>134.34347214593132</v>
      </c>
      <c r="U749">
        <f t="shared" ca="1" si="76"/>
        <v>0.63715277777777779</v>
      </c>
      <c r="V749">
        <f ca="1">Prams!C$5/(U749-Prams!C$6)</f>
        <v>125.26117323938114</v>
      </c>
      <c r="W749">
        <f t="shared" ca="1" si="77"/>
        <v>0.90115951970777797</v>
      </c>
      <c r="X749" t="str">
        <f t="shared" ca="1" si="72"/>
        <v>×</v>
      </c>
    </row>
    <row r="750" spans="1:24" x14ac:dyDescent="0.4">
      <c r="A750" s="1" t="s">
        <v>2469</v>
      </c>
      <c r="B750" s="1">
        <v>141</v>
      </c>
      <c r="C750">
        <v>647</v>
      </c>
      <c r="D750">
        <v>606</v>
      </c>
      <c r="E750">
        <v>10.04998</v>
      </c>
      <c r="F750" t="s">
        <v>16</v>
      </c>
      <c r="G750" s="10" t="s">
        <v>412</v>
      </c>
      <c r="H750">
        <v>101</v>
      </c>
      <c r="I750" t="s">
        <v>828</v>
      </c>
      <c r="J750">
        <f ca="1">VLOOKUP(G750,INDIRECT("球速変換!A$1:B$" &amp; Prams!$B$8),2,)</f>
        <v>128</v>
      </c>
      <c r="K750" t="str">
        <f ca="1">VLOOKUP(I750,INDIRECT("投手名変換!A$1:B$" &amp; Prams!$B$9),2,)</f>
        <v>DD001</v>
      </c>
      <c r="L750">
        <f t="shared" si="73"/>
        <v>40</v>
      </c>
      <c r="M750">
        <f ca="1">(B750-VLOOKUP(K750,INDIRECT("投手データ!B1:D"&amp;Prams!$B$1),3,FALSE)*2)</f>
        <v>47</v>
      </c>
      <c r="N750" t="str">
        <f ca="1">VLOOKUP(F750,INDIRECT("球種変換表!A$1:B$" &amp; Prams!$B$2),2,)</f>
        <v>ナックルカーブ</v>
      </c>
      <c r="O750">
        <f ca="1">VLOOKUP(N750,球種情報!A:B,2,FALSE)</f>
        <v>14</v>
      </c>
      <c r="P750">
        <f ca="1">VLOOKUP(K750,投手データ!B:AI,output!O750+6,FALSE)</f>
        <v>4</v>
      </c>
      <c r="R750">
        <f t="shared" ca="1" si="74"/>
        <v>7.8125E-3</v>
      </c>
      <c r="S750">
        <f t="shared" si="75"/>
        <v>0.66249999999999998</v>
      </c>
      <c r="T750">
        <f>Prams!B$5/(S750-Prams!B$6)</f>
        <v>102.66190634340751</v>
      </c>
      <c r="U750">
        <f t="shared" ca="1" si="76"/>
        <v>0.77916666666666667</v>
      </c>
      <c r="V750">
        <f ca="1">Prams!C$5/(U750-Prams!C$6)</f>
        <v>97.272250485131394</v>
      </c>
      <c r="W750">
        <f t="shared" ca="1" si="77"/>
        <v>0.75993945691508902</v>
      </c>
      <c r="X750" t="str">
        <f t="shared" ca="1" si="72"/>
        <v>×</v>
      </c>
    </row>
    <row r="751" spans="1:24" x14ac:dyDescent="0.4">
      <c r="A751" s="1" t="s">
        <v>2470</v>
      </c>
      <c r="B751" s="1">
        <v>142</v>
      </c>
      <c r="C751">
        <v>662</v>
      </c>
      <c r="D751">
        <v>614.5</v>
      </c>
      <c r="E751">
        <v>11.01146</v>
      </c>
      <c r="F751" t="s">
        <v>16</v>
      </c>
      <c r="G751" s="10" t="s">
        <v>793</v>
      </c>
      <c r="H751">
        <v>101</v>
      </c>
      <c r="I751" t="s">
        <v>2461</v>
      </c>
      <c r="J751">
        <f ca="1">VLOOKUP(G751,INDIRECT("球速変換!A$1:B$" &amp; Prams!$B$8),2,)</f>
        <v>120</v>
      </c>
      <c r="K751" t="e">
        <f ca="1">VLOOKUP(I751,INDIRECT("投手名変換!A$1:B$" &amp; Prams!$B$9),2,)</f>
        <v>#N/A</v>
      </c>
      <c r="L751">
        <f t="shared" si="73"/>
        <v>41</v>
      </c>
      <c r="M751" t="e">
        <f ca="1">(B751-VLOOKUP(K751,INDIRECT("投手データ!B1:D"&amp;Prams!$B$1),3,FALSE)*2)</f>
        <v>#N/A</v>
      </c>
      <c r="N751" t="str">
        <f ca="1">VLOOKUP(F751,INDIRECT("球種変換表!A$1:B$" &amp; Prams!$B$2),2,)</f>
        <v>ナックルカーブ</v>
      </c>
      <c r="O751">
        <f ca="1">VLOOKUP(N751,球種情報!A:B,2,FALSE)</f>
        <v>14</v>
      </c>
      <c r="P751" t="e">
        <f ca="1">VLOOKUP(K751,投手データ!B:AI,output!O751+6,FALSE)</f>
        <v>#N/A</v>
      </c>
      <c r="R751">
        <f t="shared" ca="1" si="74"/>
        <v>8.3333333333333332E-3</v>
      </c>
      <c r="S751">
        <f t="shared" si="75"/>
        <v>0.67326388888888888</v>
      </c>
      <c r="T751">
        <f>Prams!B$5/(S751-Prams!B$6)</f>
        <v>100.85912256930126</v>
      </c>
      <c r="U751" t="e">
        <f t="shared" ca="1" si="76"/>
        <v>#N/A</v>
      </c>
      <c r="V751" t="e">
        <f ca="1">Prams!C$5/(U751-Prams!C$6)</f>
        <v>#N/A</v>
      </c>
      <c r="W751" t="e">
        <f t="shared" ca="1" si="77"/>
        <v>#N/A</v>
      </c>
      <c r="X751" t="e">
        <f t="shared" ca="1" si="72"/>
        <v>#N/A</v>
      </c>
    </row>
    <row r="752" spans="1:24" x14ac:dyDescent="0.4">
      <c r="A752" s="1" t="s">
        <v>2471</v>
      </c>
      <c r="B752" s="1">
        <v>141</v>
      </c>
      <c r="C752">
        <v>639</v>
      </c>
      <c r="D752">
        <v>602.5</v>
      </c>
      <c r="E752">
        <v>11.01146</v>
      </c>
      <c r="F752" t="s">
        <v>16</v>
      </c>
      <c r="G752" s="10" t="s">
        <v>1517</v>
      </c>
      <c r="H752">
        <v>101</v>
      </c>
      <c r="I752" t="s">
        <v>826</v>
      </c>
      <c r="J752">
        <f ca="1">VLOOKUP(G752,INDIRECT("球速変換!A$1:B$" &amp; Prams!$B$8),2,)</f>
        <v>126</v>
      </c>
      <c r="K752" t="str">
        <f ca="1">VLOOKUP(I752,INDIRECT("投手名変換!A$1:B$" &amp; Prams!$B$9),2,)</f>
        <v>DD001</v>
      </c>
      <c r="L752">
        <f t="shared" si="73"/>
        <v>40</v>
      </c>
      <c r="M752">
        <f ca="1">(B752-VLOOKUP(K752,INDIRECT("投手データ!B1:D"&amp;Prams!$B$1),3,FALSE)*2)</f>
        <v>47</v>
      </c>
      <c r="N752" t="str">
        <f ca="1">VLOOKUP(F752,INDIRECT("球種変換表!A$1:B$" &amp; Prams!$B$2),2,)</f>
        <v>ナックルカーブ</v>
      </c>
      <c r="O752">
        <f ca="1">VLOOKUP(N752,球種情報!A:B,2,FALSE)</f>
        <v>14</v>
      </c>
      <c r="P752">
        <f ca="1">VLOOKUP(K752,投手データ!B:AI,output!O752+6,FALSE)</f>
        <v>4</v>
      </c>
      <c r="R752">
        <f t="shared" ca="1" si="74"/>
        <v>7.9365079365079361E-3</v>
      </c>
      <c r="S752">
        <f t="shared" si="75"/>
        <v>0.66493055555555558</v>
      </c>
      <c r="T752">
        <f>Prams!B$5/(S752-Prams!B$6)</f>
        <v>102.24921554484602</v>
      </c>
      <c r="U752">
        <f t="shared" ca="1" si="76"/>
        <v>0.78159722222222228</v>
      </c>
      <c r="V752">
        <f ca="1">Prams!C$5/(U752-Prams!C$6)</f>
        <v>96.901675817118658</v>
      </c>
      <c r="W752">
        <f t="shared" ca="1" si="77"/>
        <v>0.76906091918348141</v>
      </c>
      <c r="X752" t="str">
        <f t="shared" ca="1" si="72"/>
        <v>×</v>
      </c>
    </row>
    <row r="753" spans="1:24" x14ac:dyDescent="0.4">
      <c r="A753" s="1" t="s">
        <v>2472</v>
      </c>
      <c r="B753" s="1">
        <v>142</v>
      </c>
      <c r="C753">
        <v>650.42858999999999</v>
      </c>
      <c r="D753">
        <v>609</v>
      </c>
      <c r="E753">
        <v>10.6187</v>
      </c>
      <c r="F753" t="s">
        <v>16</v>
      </c>
      <c r="G753" s="10" t="s">
        <v>464</v>
      </c>
      <c r="H753">
        <v>101</v>
      </c>
      <c r="I753" t="s">
        <v>832</v>
      </c>
      <c r="J753">
        <f ca="1">VLOOKUP(G753,INDIRECT("球速変換!A$1:B$" &amp; Prams!$B$8),2,)</f>
        <v>124</v>
      </c>
      <c r="K753" t="str">
        <f ca="1">VLOOKUP(I753,INDIRECT("投手名変換!A$1:B$" &amp; Prams!$B$9),2,)</f>
        <v>DD001</v>
      </c>
      <c r="L753">
        <f t="shared" si="73"/>
        <v>41</v>
      </c>
      <c r="M753">
        <f ca="1">(B753-VLOOKUP(K753,INDIRECT("投手データ!B1:D"&amp;Prams!$B$1),3,FALSE)*2)</f>
        <v>48</v>
      </c>
      <c r="N753" t="str">
        <f ca="1">VLOOKUP(F753,INDIRECT("球種変換表!A$1:B$" &amp; Prams!$B$2),2,)</f>
        <v>ナックルカーブ</v>
      </c>
      <c r="O753">
        <f ca="1">VLOOKUP(N753,球種情報!A:B,2,FALSE)</f>
        <v>14</v>
      </c>
      <c r="P753">
        <f ca="1">VLOOKUP(K753,投手データ!B:AI,output!O753+6,FALSE)</f>
        <v>4</v>
      </c>
      <c r="R753">
        <f t="shared" ca="1" si="74"/>
        <v>8.0645161290322578E-3</v>
      </c>
      <c r="S753">
        <f t="shared" si="75"/>
        <v>0.67708333333333337</v>
      </c>
      <c r="T753">
        <f>Prams!B$5/(S753-Prams!B$6)</f>
        <v>100.2345502202286</v>
      </c>
      <c r="U753">
        <f t="shared" ca="1" si="76"/>
        <v>0.79374999999999996</v>
      </c>
      <c r="V753">
        <f ca="1">Prams!C$5/(U753-Prams!C$6)</f>
        <v>95.090363762208725</v>
      </c>
      <c r="W753">
        <f t="shared" ca="1" si="77"/>
        <v>0.76685777227587681</v>
      </c>
      <c r="X753" t="str">
        <f t="shared" ca="1" si="72"/>
        <v>×</v>
      </c>
    </row>
    <row r="754" spans="1:24" x14ac:dyDescent="0.4">
      <c r="A754" s="1" t="s">
        <v>2474</v>
      </c>
      <c r="B754" s="1">
        <v>141</v>
      </c>
      <c r="C754">
        <v>645.04998999999998</v>
      </c>
      <c r="D754">
        <v>604.5</v>
      </c>
      <c r="E754">
        <v>10.06254</v>
      </c>
      <c r="F754" t="s">
        <v>2473</v>
      </c>
      <c r="G754" s="10" t="s">
        <v>1517</v>
      </c>
      <c r="H754">
        <v>101</v>
      </c>
      <c r="I754" t="s">
        <v>832</v>
      </c>
      <c r="J754">
        <f ca="1">VLOOKUP(G754,INDIRECT("球速変換!A$1:B$" &amp; Prams!$B$8),2,)</f>
        <v>126</v>
      </c>
      <c r="K754" t="str">
        <f ca="1">VLOOKUP(I754,INDIRECT("投手名変換!A$1:B$" &amp; Prams!$B$9),2,)</f>
        <v>DD001</v>
      </c>
      <c r="L754">
        <f t="shared" si="73"/>
        <v>40</v>
      </c>
      <c r="M754">
        <f ca="1">(B754-VLOOKUP(K754,INDIRECT("投手データ!B1:D"&amp;Prams!$B$1),3,FALSE)*2)</f>
        <v>47</v>
      </c>
      <c r="N754" t="str">
        <f ca="1">VLOOKUP(F754,INDIRECT("球種変換表!A$1:B$" &amp; Prams!$B$2),2,)</f>
        <v>ナックルカーブ</v>
      </c>
      <c r="O754">
        <f ca="1">VLOOKUP(N754,球種情報!A:B,2,FALSE)</f>
        <v>14</v>
      </c>
      <c r="P754">
        <f ca="1">VLOOKUP(K754,投手データ!B:AI,output!O754+6,FALSE)</f>
        <v>4</v>
      </c>
      <c r="R754">
        <f t="shared" ca="1" si="74"/>
        <v>7.9365079365079361E-3</v>
      </c>
      <c r="S754">
        <f t="shared" si="75"/>
        <v>0.6635416666666667</v>
      </c>
      <c r="T754">
        <f>Prams!B$5/(S754-Prams!B$6)</f>
        <v>102.48463164292917</v>
      </c>
      <c r="U754">
        <f t="shared" ca="1" si="76"/>
        <v>0.78020833333333328</v>
      </c>
      <c r="V754">
        <f ca="1">Prams!C$5/(U754-Prams!C$6)</f>
        <v>97.113086277538542</v>
      </c>
      <c r="W754">
        <f t="shared" ca="1" si="77"/>
        <v>0.77073877998046458</v>
      </c>
      <c r="X754" t="str">
        <f t="shared" ca="1" si="72"/>
        <v>×</v>
      </c>
    </row>
    <row r="755" spans="1:24" x14ac:dyDescent="0.4">
      <c r="A755" s="1" t="s">
        <v>2475</v>
      </c>
      <c r="B755" s="1">
        <v>141</v>
      </c>
      <c r="C755">
        <v>653</v>
      </c>
      <c r="D755">
        <v>604</v>
      </c>
      <c r="E755">
        <v>10.04998</v>
      </c>
      <c r="F755" t="s">
        <v>16</v>
      </c>
      <c r="G755" s="10" t="s">
        <v>1517</v>
      </c>
      <c r="H755">
        <v>101</v>
      </c>
      <c r="I755" t="s">
        <v>828</v>
      </c>
      <c r="J755">
        <f ca="1">VLOOKUP(G755,INDIRECT("球速変換!A$1:B$" &amp; Prams!$B$8),2,)</f>
        <v>126</v>
      </c>
      <c r="K755" t="str">
        <f ca="1">VLOOKUP(I755,INDIRECT("投手名変換!A$1:B$" &amp; Prams!$B$9),2,)</f>
        <v>DD001</v>
      </c>
      <c r="L755">
        <f t="shared" si="73"/>
        <v>40</v>
      </c>
      <c r="M755">
        <f ca="1">(B755-VLOOKUP(K755,INDIRECT("投手データ!B1:D"&amp;Prams!$B$1),3,FALSE)*2)</f>
        <v>47</v>
      </c>
      <c r="N755" t="str">
        <f ca="1">VLOOKUP(F755,INDIRECT("球種変換表!A$1:B$" &amp; Prams!$B$2),2,)</f>
        <v>ナックルカーブ</v>
      </c>
      <c r="O755">
        <f ca="1">VLOOKUP(N755,球種情報!A:B,2,FALSE)</f>
        <v>14</v>
      </c>
      <c r="P755">
        <f ca="1">VLOOKUP(K755,投手データ!B:AI,output!O755+6,FALSE)</f>
        <v>4</v>
      </c>
      <c r="R755">
        <f t="shared" ca="1" si="74"/>
        <v>7.9365079365079361E-3</v>
      </c>
      <c r="S755">
        <f t="shared" si="75"/>
        <v>0.66388888888888897</v>
      </c>
      <c r="T755">
        <f>Prams!B$5/(S755-Prams!B$6)</f>
        <v>102.42567604881908</v>
      </c>
      <c r="U755">
        <f t="shared" ca="1" si="76"/>
        <v>0.78055555555555556</v>
      </c>
      <c r="V755">
        <f ca="1">Prams!C$5/(U755-Prams!C$6)</f>
        <v>97.060147228133843</v>
      </c>
      <c r="W755">
        <f t="shared" ca="1" si="77"/>
        <v>0.77031862879471302</v>
      </c>
      <c r="X755" t="str">
        <f t="shared" ca="1" si="72"/>
        <v>×</v>
      </c>
    </row>
    <row r="756" spans="1:24" x14ac:dyDescent="0.4">
      <c r="A756" s="1" t="s">
        <v>2476</v>
      </c>
      <c r="B756" s="1">
        <v>141</v>
      </c>
      <c r="C756">
        <v>655.5</v>
      </c>
      <c r="D756">
        <v>607.5</v>
      </c>
      <c r="E756">
        <v>10.512</v>
      </c>
      <c r="F756" t="s">
        <v>16</v>
      </c>
      <c r="G756" s="10" t="s">
        <v>1481</v>
      </c>
      <c r="H756">
        <v>101</v>
      </c>
      <c r="I756" t="s">
        <v>826</v>
      </c>
      <c r="J756">
        <f ca="1">VLOOKUP(G756,INDIRECT("球速変換!A$1:B$" &amp; Prams!$B$8),2,)</f>
        <v>121</v>
      </c>
      <c r="K756" t="str">
        <f ca="1">VLOOKUP(I756,INDIRECT("投手名変換!A$1:B$" &amp; Prams!$B$9),2,)</f>
        <v>DD001</v>
      </c>
      <c r="L756">
        <f t="shared" si="73"/>
        <v>40</v>
      </c>
      <c r="M756">
        <f ca="1">(B756-VLOOKUP(K756,INDIRECT("投手データ!B1:D"&amp;Prams!$B$1),3,FALSE)*2)</f>
        <v>47</v>
      </c>
      <c r="N756" t="str">
        <f ca="1">VLOOKUP(F756,INDIRECT("球種変換表!A$1:B$" &amp; Prams!$B$2),2,)</f>
        <v>ナックルカーブ</v>
      </c>
      <c r="O756">
        <f ca="1">VLOOKUP(N756,球種情報!A:B,2,FALSE)</f>
        <v>14</v>
      </c>
      <c r="P756">
        <f ca="1">VLOOKUP(K756,投手データ!B:AI,output!O756+6,FALSE)</f>
        <v>4</v>
      </c>
      <c r="R756">
        <f t="shared" ca="1" si="74"/>
        <v>8.2644628099173556E-3</v>
      </c>
      <c r="S756">
        <f t="shared" si="75"/>
        <v>0.66145833333333337</v>
      </c>
      <c r="T756">
        <f>Prams!B$5/(S756-Prams!B$6)</f>
        <v>102.83979539500132</v>
      </c>
      <c r="U756">
        <f t="shared" ca="1" si="76"/>
        <v>0.77812499999999996</v>
      </c>
      <c r="V756">
        <f ca="1">Prams!C$5/(U756-Prams!C$6)</f>
        <v>97.431937275915061</v>
      </c>
      <c r="W756">
        <f t="shared" ca="1" si="77"/>
        <v>0.80522262211500051</v>
      </c>
      <c r="X756" t="str">
        <f t="shared" ca="1" si="72"/>
        <v>×</v>
      </c>
    </row>
    <row r="757" spans="1:24" x14ac:dyDescent="0.4">
      <c r="A757" s="1" t="s">
        <v>2477</v>
      </c>
      <c r="B757" s="1">
        <v>141</v>
      </c>
      <c r="C757">
        <v>649.95001000000002</v>
      </c>
      <c r="D757">
        <v>603.5</v>
      </c>
      <c r="E757">
        <v>10.062519999999999</v>
      </c>
      <c r="F757" t="s">
        <v>16</v>
      </c>
      <c r="G757" s="10" t="s">
        <v>410</v>
      </c>
      <c r="H757">
        <v>101</v>
      </c>
      <c r="I757" t="s">
        <v>825</v>
      </c>
      <c r="J757">
        <f ca="1">VLOOKUP(G757,INDIRECT("球速変換!A$1:B$" &amp; Prams!$B$8),2,)</f>
        <v>127</v>
      </c>
      <c r="K757" t="str">
        <f ca="1">VLOOKUP(I757,INDIRECT("投手名変換!A$1:B$" &amp; Prams!$B$9),2,)</f>
        <v>DD001</v>
      </c>
      <c r="L757">
        <f t="shared" si="73"/>
        <v>40</v>
      </c>
      <c r="M757">
        <f ca="1">(B757-VLOOKUP(K757,INDIRECT("投手データ!B1:D"&amp;Prams!$B$1),3,FALSE)*2)</f>
        <v>47</v>
      </c>
      <c r="N757" t="str">
        <f ca="1">VLOOKUP(F757,INDIRECT("球種変換表!A$1:B$" &amp; Prams!$B$2),2,)</f>
        <v>ナックルカーブ</v>
      </c>
      <c r="O757">
        <f ca="1">VLOOKUP(N757,球種情報!A:B,2,FALSE)</f>
        <v>14</v>
      </c>
      <c r="P757">
        <f ca="1">VLOOKUP(K757,投手データ!B:AI,output!O757+6,FALSE)</f>
        <v>4</v>
      </c>
      <c r="R757">
        <f t="shared" ca="1" si="74"/>
        <v>7.874015748031496E-3</v>
      </c>
      <c r="S757">
        <f t="shared" si="75"/>
        <v>0.66423611111111103</v>
      </c>
      <c r="T757">
        <f>Prams!B$5/(S757-Prams!B$6)</f>
        <v>102.36678824562938</v>
      </c>
      <c r="U757">
        <f t="shared" ca="1" si="76"/>
        <v>0.78090277777777772</v>
      </c>
      <c r="V757">
        <f ca="1">Prams!C$5/(U757-Prams!C$6)</f>
        <v>97.007265864385062</v>
      </c>
      <c r="W757">
        <f t="shared" ca="1" si="77"/>
        <v>0.76383673908964611</v>
      </c>
      <c r="X757" t="str">
        <f t="shared" ca="1" si="72"/>
        <v>×</v>
      </c>
    </row>
    <row r="758" spans="1:24" x14ac:dyDescent="0.4">
      <c r="A758" s="1" t="s">
        <v>2478</v>
      </c>
      <c r="B758" s="1">
        <v>142</v>
      </c>
      <c r="C758">
        <v>654.5</v>
      </c>
      <c r="D758">
        <v>615</v>
      </c>
      <c r="E758">
        <v>11.5435</v>
      </c>
      <c r="F758" t="s">
        <v>16</v>
      </c>
      <c r="G758" s="10" t="s">
        <v>1620</v>
      </c>
      <c r="H758">
        <v>101</v>
      </c>
      <c r="I758" t="s">
        <v>826</v>
      </c>
      <c r="J758">
        <f ca="1">VLOOKUP(G758,INDIRECT("球速変換!A$1:B$" &amp; Prams!$B$8),2,)</f>
        <v>123</v>
      </c>
      <c r="K758" t="str">
        <f ca="1">VLOOKUP(I758,INDIRECT("投手名変換!A$1:B$" &amp; Prams!$B$9),2,)</f>
        <v>DD001</v>
      </c>
      <c r="L758">
        <f t="shared" si="73"/>
        <v>41</v>
      </c>
      <c r="M758">
        <f ca="1">(B758-VLOOKUP(K758,INDIRECT("投手データ!B1:D"&amp;Prams!$B$1),3,FALSE)*2)</f>
        <v>48</v>
      </c>
      <c r="N758" t="str">
        <f ca="1">VLOOKUP(F758,INDIRECT("球種変換表!A$1:B$" &amp; Prams!$B$2),2,)</f>
        <v>ナックルカーブ</v>
      </c>
      <c r="O758">
        <f ca="1">VLOOKUP(N758,球種情報!A:B,2,FALSE)</f>
        <v>14</v>
      </c>
      <c r="P758">
        <f ca="1">VLOOKUP(K758,投手データ!B:AI,output!O758+6,FALSE)</f>
        <v>4</v>
      </c>
      <c r="R758">
        <f t="shared" ca="1" si="74"/>
        <v>8.130081300813009E-3</v>
      </c>
      <c r="S758">
        <f t="shared" si="75"/>
        <v>0.67291666666666672</v>
      </c>
      <c r="T758">
        <f>Prams!B$5/(S758-Prams!B$6)</f>
        <v>100.9162880539761</v>
      </c>
      <c r="U758">
        <f t="shared" ca="1" si="76"/>
        <v>0.7895833333333333</v>
      </c>
      <c r="V758">
        <f ca="1">Prams!C$5/(U758-Prams!C$6)</f>
        <v>95.703707525993963</v>
      </c>
      <c r="W758">
        <f t="shared" ca="1" si="77"/>
        <v>0.77807892297556069</v>
      </c>
      <c r="X758" t="str">
        <f t="shared" ca="1" si="72"/>
        <v>×</v>
      </c>
    </row>
    <row r="759" spans="1:24" x14ac:dyDescent="0.4">
      <c r="A759" s="1" t="s">
        <v>2479</v>
      </c>
      <c r="B759" s="1">
        <v>142</v>
      </c>
      <c r="C759">
        <v>650.47619999999995</v>
      </c>
      <c r="D759">
        <v>610</v>
      </c>
      <c r="E759">
        <v>10.523899999999999</v>
      </c>
      <c r="F759" t="s">
        <v>16</v>
      </c>
      <c r="G759" s="10" t="s">
        <v>464</v>
      </c>
      <c r="H759">
        <v>101</v>
      </c>
      <c r="I759" t="s">
        <v>2437</v>
      </c>
      <c r="J759">
        <f ca="1">VLOOKUP(G759,INDIRECT("球速変換!A$1:B$" &amp; Prams!$B$8),2,)</f>
        <v>124</v>
      </c>
      <c r="K759" t="e">
        <f ca="1">VLOOKUP(I759,INDIRECT("投手名変換!A$1:B$" &amp; Prams!$B$9),2,)</f>
        <v>#N/A</v>
      </c>
      <c r="L759">
        <f t="shared" si="73"/>
        <v>41</v>
      </c>
      <c r="M759" t="e">
        <f ca="1">(B759-VLOOKUP(K759,INDIRECT("投手データ!B1:D"&amp;Prams!$B$1),3,FALSE)*2)</f>
        <v>#N/A</v>
      </c>
      <c r="N759" t="str">
        <f ca="1">VLOOKUP(F759,INDIRECT("球種変換表!A$1:B$" &amp; Prams!$B$2),2,)</f>
        <v>ナックルカーブ</v>
      </c>
      <c r="O759">
        <f ca="1">VLOOKUP(N759,球種情報!A:B,2,FALSE)</f>
        <v>14</v>
      </c>
      <c r="P759" t="e">
        <f ca="1">VLOOKUP(K759,投手データ!B:AI,output!O759+6,FALSE)</f>
        <v>#N/A</v>
      </c>
      <c r="R759">
        <f t="shared" ca="1" si="74"/>
        <v>8.0645161290322578E-3</v>
      </c>
      <c r="S759">
        <f t="shared" si="75"/>
        <v>0.67638888888888893</v>
      </c>
      <c r="T759">
        <f>Prams!B$5/(S759-Prams!B$6)</f>
        <v>100.34753282354639</v>
      </c>
      <c r="U759" t="e">
        <f t="shared" ca="1" si="76"/>
        <v>#N/A</v>
      </c>
      <c r="V759" t="e">
        <f ca="1">Prams!C$5/(U759-Prams!C$6)</f>
        <v>#N/A</v>
      </c>
      <c r="W759" t="e">
        <f t="shared" ca="1" si="77"/>
        <v>#N/A</v>
      </c>
      <c r="X759" t="e">
        <f t="shared" ca="1" si="72"/>
        <v>#N/A</v>
      </c>
    </row>
    <row r="760" spans="1:24" x14ac:dyDescent="0.4">
      <c r="A760" s="1" t="s">
        <v>2480</v>
      </c>
      <c r="B760" s="1">
        <v>141</v>
      </c>
      <c r="C760">
        <v>649.5</v>
      </c>
      <c r="D760">
        <v>603.5</v>
      </c>
      <c r="E760">
        <v>10.512</v>
      </c>
      <c r="F760" t="s">
        <v>16</v>
      </c>
      <c r="G760" s="10" t="s">
        <v>851</v>
      </c>
      <c r="H760">
        <v>101</v>
      </c>
      <c r="I760" t="s">
        <v>829</v>
      </c>
      <c r="J760">
        <f ca="1">VLOOKUP(G760,INDIRECT("球速変換!A$1:B$" &amp; Prams!$B$8),2,)</f>
        <v>127</v>
      </c>
      <c r="K760" t="str">
        <f ca="1">VLOOKUP(I760,INDIRECT("投手名変換!A$1:B$" &amp; Prams!$B$9),2,)</f>
        <v>DD001</v>
      </c>
      <c r="L760">
        <f t="shared" si="73"/>
        <v>40</v>
      </c>
      <c r="M760">
        <f ca="1">(B760-VLOOKUP(K760,INDIRECT("投手データ!B1:D"&amp;Prams!$B$1),3,FALSE)*2)</f>
        <v>47</v>
      </c>
      <c r="N760" t="str">
        <f ca="1">VLOOKUP(F760,INDIRECT("球種変換表!A$1:B$" &amp; Prams!$B$2),2,)</f>
        <v>ナックルカーブ</v>
      </c>
      <c r="O760">
        <f ca="1">VLOOKUP(N760,球種情報!A:B,2,FALSE)</f>
        <v>14</v>
      </c>
      <c r="P760">
        <f ca="1">VLOOKUP(K760,投手データ!B:AI,output!O760+6,FALSE)</f>
        <v>4</v>
      </c>
      <c r="R760">
        <f t="shared" ca="1" si="74"/>
        <v>7.874015748031496E-3</v>
      </c>
      <c r="S760">
        <f t="shared" si="75"/>
        <v>0.66423611111111103</v>
      </c>
      <c r="T760">
        <f>Prams!B$5/(S760-Prams!B$6)</f>
        <v>102.36678824562938</v>
      </c>
      <c r="U760">
        <f t="shared" ca="1" si="76"/>
        <v>0.78090277777777772</v>
      </c>
      <c r="V760">
        <f ca="1">Prams!C$5/(U760-Prams!C$6)</f>
        <v>97.007265864385062</v>
      </c>
      <c r="W760">
        <f t="shared" ca="1" si="77"/>
        <v>0.76383673908964611</v>
      </c>
      <c r="X760" t="str">
        <f t="shared" ca="1" si="72"/>
        <v>×</v>
      </c>
    </row>
    <row r="761" spans="1:24" x14ac:dyDescent="0.4">
      <c r="A761" s="1" t="s">
        <v>2481</v>
      </c>
      <c r="B761" s="1">
        <v>141</v>
      </c>
      <c r="C761">
        <v>647</v>
      </c>
      <c r="D761">
        <v>600.5</v>
      </c>
      <c r="E761">
        <v>10.012589999999999</v>
      </c>
      <c r="F761" t="s">
        <v>16</v>
      </c>
      <c r="G761" s="10" t="s">
        <v>793</v>
      </c>
      <c r="H761">
        <v>101</v>
      </c>
      <c r="I761" t="s">
        <v>829</v>
      </c>
      <c r="J761">
        <f ca="1">VLOOKUP(G761,INDIRECT("球速変換!A$1:B$" &amp; Prams!$B$8),2,)</f>
        <v>120</v>
      </c>
      <c r="K761" t="str">
        <f ca="1">VLOOKUP(I761,INDIRECT("投手名変換!A$1:B$" &amp; Prams!$B$9),2,)</f>
        <v>DD001</v>
      </c>
      <c r="L761">
        <f t="shared" si="73"/>
        <v>40</v>
      </c>
      <c r="M761">
        <f ca="1">(B761-VLOOKUP(K761,INDIRECT("投手データ!B1:D"&amp;Prams!$B$1),3,FALSE)*2)</f>
        <v>47</v>
      </c>
      <c r="N761" t="str">
        <f ca="1">VLOOKUP(F761,INDIRECT("球種変換表!A$1:B$" &amp; Prams!$B$2),2,)</f>
        <v>ナックルカーブ</v>
      </c>
      <c r="O761">
        <f ca="1">VLOOKUP(N761,球種情報!A:B,2,FALSE)</f>
        <v>14</v>
      </c>
      <c r="P761">
        <f ca="1">VLOOKUP(K761,投手データ!B:AI,output!O761+6,FALSE)</f>
        <v>4</v>
      </c>
      <c r="R761">
        <f t="shared" ca="1" si="74"/>
        <v>8.3333333333333332E-3</v>
      </c>
      <c r="S761">
        <f t="shared" si="75"/>
        <v>0.66631944444444435</v>
      </c>
      <c r="T761">
        <f>Prams!B$5/(S761-Prams!B$6)</f>
        <v>102.01487851049886</v>
      </c>
      <c r="U761">
        <f t="shared" ca="1" si="76"/>
        <v>0.78298611111111105</v>
      </c>
      <c r="V761">
        <f ca="1">Prams!C$5/(U761-Prams!C$6)</f>
        <v>96.691183817811378</v>
      </c>
      <c r="W761">
        <f t="shared" ca="1" si="77"/>
        <v>0.80575986514842812</v>
      </c>
      <c r="X761" t="str">
        <f t="shared" ca="1" si="72"/>
        <v>×</v>
      </c>
    </row>
    <row r="762" spans="1:24" x14ac:dyDescent="0.4">
      <c r="A762" s="1" t="s">
        <v>2482</v>
      </c>
      <c r="B762" s="1">
        <v>142</v>
      </c>
      <c r="C762">
        <v>650.45239000000004</v>
      </c>
      <c r="D762">
        <v>609.5</v>
      </c>
      <c r="E762">
        <v>10.55955</v>
      </c>
      <c r="F762" t="s">
        <v>16</v>
      </c>
      <c r="G762" s="10" t="s">
        <v>1551</v>
      </c>
      <c r="H762">
        <v>101</v>
      </c>
      <c r="I762" t="s">
        <v>829</v>
      </c>
      <c r="J762">
        <f ca="1">VLOOKUP(G762,INDIRECT("球速変換!A$1:B$" &amp; Prams!$B$8),2,)</f>
        <v>124</v>
      </c>
      <c r="K762" t="str">
        <f ca="1">VLOOKUP(I762,INDIRECT("投手名変換!A$1:B$" &amp; Prams!$B$9),2,)</f>
        <v>DD001</v>
      </c>
      <c r="L762">
        <f t="shared" si="73"/>
        <v>41</v>
      </c>
      <c r="M762">
        <f ca="1">(B762-VLOOKUP(K762,INDIRECT("投手データ!B1:D"&amp;Prams!$B$1),3,FALSE)*2)</f>
        <v>48</v>
      </c>
      <c r="N762" t="str">
        <f ca="1">VLOOKUP(F762,INDIRECT("球種変換表!A$1:B$" &amp; Prams!$B$2),2,)</f>
        <v>ナックルカーブ</v>
      </c>
      <c r="O762">
        <f ca="1">VLOOKUP(N762,球種情報!A:B,2,FALSE)</f>
        <v>14</v>
      </c>
      <c r="P762">
        <f ca="1">VLOOKUP(K762,投手データ!B:AI,output!O762+6,FALSE)</f>
        <v>4</v>
      </c>
      <c r="R762">
        <f t="shared" ca="1" si="74"/>
        <v>8.0645161290322578E-3</v>
      </c>
      <c r="S762">
        <f t="shared" si="75"/>
        <v>0.67673611111111109</v>
      </c>
      <c r="T762">
        <f>Prams!B$5/(S762-Prams!B$6)</f>
        <v>100.29100970182546</v>
      </c>
      <c r="U762">
        <f t="shared" ca="1" si="76"/>
        <v>0.79340277777777779</v>
      </c>
      <c r="V762">
        <f ca="1">Prams!C$5/(U762-Prams!C$6)</f>
        <v>95.141175313877298</v>
      </c>
      <c r="W762">
        <f t="shared" ca="1" si="77"/>
        <v>0.76726754285384913</v>
      </c>
      <c r="X762" t="str">
        <f t="shared" ca="1" si="72"/>
        <v>×</v>
      </c>
    </row>
    <row r="763" spans="1:24" x14ac:dyDescent="0.4">
      <c r="A763" s="1" t="s">
        <v>2483</v>
      </c>
      <c r="B763" s="1">
        <v>139</v>
      </c>
      <c r="C763">
        <v>626.5</v>
      </c>
      <c r="D763">
        <v>609.5</v>
      </c>
      <c r="E763">
        <v>10.6067</v>
      </c>
      <c r="F763" t="s">
        <v>47</v>
      </c>
      <c r="G763" s="10" t="s">
        <v>1629</v>
      </c>
      <c r="H763">
        <v>98</v>
      </c>
      <c r="I763" t="s">
        <v>829</v>
      </c>
      <c r="J763">
        <f ca="1">VLOOKUP(G763,INDIRECT("球速変換!A$1:B$" &amp; Prams!$B$8),2,)</f>
        <v>125</v>
      </c>
      <c r="K763" t="str">
        <f ca="1">VLOOKUP(I763,INDIRECT("投手名変換!A$1:B$" &amp; Prams!$B$9),2,)</f>
        <v>DD001</v>
      </c>
      <c r="L763">
        <f t="shared" si="73"/>
        <v>41</v>
      </c>
      <c r="M763">
        <f ca="1">(B763-VLOOKUP(K763,INDIRECT("投手データ!B1:D"&amp;Prams!$B$1),3,FALSE)*2)</f>
        <v>45</v>
      </c>
      <c r="N763" t="str">
        <f ca="1">VLOOKUP(F763,INDIRECT("球種変換表!A$1:B$" &amp; Prams!$B$2),2,)</f>
        <v>サークルチェンジ</v>
      </c>
      <c r="O763">
        <f ca="1">VLOOKUP(N763,球種情報!A:B,2,FALSE)</f>
        <v>24</v>
      </c>
      <c r="P763">
        <f ca="1">VLOOKUP(K763,投手データ!B:AI,output!O763+6,FALSE)</f>
        <v>3</v>
      </c>
      <c r="R763">
        <f t="shared" ca="1" si="74"/>
        <v>8.0000000000000002E-3</v>
      </c>
      <c r="S763">
        <f t="shared" si="75"/>
        <v>0.67673611111111109</v>
      </c>
      <c r="T763">
        <f>Prams!B$5/(S763-Prams!B$6)</f>
        <v>100.29100970182546</v>
      </c>
      <c r="U763">
        <f t="shared" ca="1" si="76"/>
        <v>0.74340277777777775</v>
      </c>
      <c r="V763">
        <f ca="1">Prams!C$5/(U763-Prams!C$6)</f>
        <v>103.07221355167673</v>
      </c>
      <c r="W763">
        <f t="shared" ca="1" si="77"/>
        <v>0.82457770841341382</v>
      </c>
      <c r="X763" t="str">
        <f t="shared" ca="1" si="72"/>
        <v>×</v>
      </c>
    </row>
    <row r="764" spans="1:24" x14ac:dyDescent="0.4">
      <c r="A764" s="1" t="s">
        <v>2484</v>
      </c>
      <c r="B764" s="1">
        <v>139</v>
      </c>
      <c r="C764">
        <v>640</v>
      </c>
      <c r="D764">
        <v>601.5</v>
      </c>
      <c r="E764">
        <v>10.111969999999999</v>
      </c>
      <c r="F764" t="s">
        <v>47</v>
      </c>
      <c r="G764" s="10" t="s">
        <v>1543</v>
      </c>
      <c r="H764">
        <v>98</v>
      </c>
      <c r="I764" t="s">
        <v>832</v>
      </c>
      <c r="J764">
        <f ca="1">VLOOKUP(G764,INDIRECT("球速変換!A$1:B$" &amp; Prams!$B$8),2,)</f>
        <v>123</v>
      </c>
      <c r="K764" t="str">
        <f ca="1">VLOOKUP(I764,INDIRECT("投手名変換!A$1:B$" &amp; Prams!$B$9),2,)</f>
        <v>DD001</v>
      </c>
      <c r="L764">
        <f t="shared" si="73"/>
        <v>41</v>
      </c>
      <c r="M764">
        <f ca="1">(B764-VLOOKUP(K764,INDIRECT("投手データ!B1:D"&amp;Prams!$B$1),3,FALSE)*2)</f>
        <v>45</v>
      </c>
      <c r="N764" t="str">
        <f ca="1">VLOOKUP(F764,INDIRECT("球種変換表!A$1:B$" &amp; Prams!$B$2),2,)</f>
        <v>サークルチェンジ</v>
      </c>
      <c r="O764">
        <f ca="1">VLOOKUP(N764,球種情報!A:B,2,FALSE)</f>
        <v>24</v>
      </c>
      <c r="P764">
        <f ca="1">VLOOKUP(K764,投手データ!B:AI,output!O764+6,FALSE)</f>
        <v>3</v>
      </c>
      <c r="R764">
        <f t="shared" ca="1" si="74"/>
        <v>8.130081300813009E-3</v>
      </c>
      <c r="S764">
        <f t="shared" si="75"/>
        <v>0.68229166666666663</v>
      </c>
      <c r="T764">
        <f>Prams!B$5/(S764-Prams!B$6)</f>
        <v>99.395222336848036</v>
      </c>
      <c r="U764">
        <f t="shared" ca="1" si="76"/>
        <v>0.74895833333333328</v>
      </c>
      <c r="V764">
        <f ca="1">Prams!C$5/(U764-Prams!C$6)</f>
        <v>102.12628883719012</v>
      </c>
      <c r="W764">
        <f t="shared" ca="1" si="77"/>
        <v>0.83029503119666759</v>
      </c>
      <c r="X764" t="str">
        <f t="shared" ca="1" si="72"/>
        <v>×</v>
      </c>
    </row>
    <row r="765" spans="1:24" x14ac:dyDescent="0.4">
      <c r="A765" s="1" t="s">
        <v>2485</v>
      </c>
      <c r="B765" s="1">
        <v>139</v>
      </c>
      <c r="C765">
        <v>633</v>
      </c>
      <c r="D765">
        <v>605</v>
      </c>
      <c r="E765">
        <v>10.04998</v>
      </c>
      <c r="F765" t="s">
        <v>47</v>
      </c>
      <c r="G765" s="10" t="s">
        <v>412</v>
      </c>
      <c r="H765">
        <v>98</v>
      </c>
      <c r="I765" t="s">
        <v>836</v>
      </c>
      <c r="J765">
        <v>124</v>
      </c>
      <c r="K765" t="str">
        <f ca="1">VLOOKUP(I765,INDIRECT("投手名変換!A$1:B$" &amp; Prams!$B$9),2,)</f>
        <v>DD001</v>
      </c>
      <c r="L765">
        <f t="shared" si="73"/>
        <v>41</v>
      </c>
      <c r="M765">
        <f ca="1">(B765-VLOOKUP(K765,INDIRECT("投手データ!B1:D"&amp;Prams!$B$1),3,FALSE)*2)</f>
        <v>45</v>
      </c>
      <c r="N765" t="str">
        <f ca="1">VLOOKUP(F765,INDIRECT("球種変換表!A$1:B$" &amp; Prams!$B$2),2,)</f>
        <v>サークルチェンジ</v>
      </c>
      <c r="O765">
        <f ca="1">VLOOKUP(N765,球種情報!A:B,2,FALSE)</f>
        <v>24</v>
      </c>
      <c r="P765">
        <f ca="1">VLOOKUP(K765,投手データ!B:AI,output!O765+6,FALSE)</f>
        <v>3</v>
      </c>
      <c r="R765">
        <f t="shared" si="74"/>
        <v>8.0645161290322578E-3</v>
      </c>
      <c r="S765">
        <f t="shared" si="75"/>
        <v>0.67986111111111103</v>
      </c>
      <c r="T765">
        <f>Prams!B$5/(S765-Prams!B$6)</f>
        <v>99.785152572161309</v>
      </c>
      <c r="U765">
        <f t="shared" ca="1" si="76"/>
        <v>0.74652777777777779</v>
      </c>
      <c r="V765">
        <f ca="1">Prams!C$5/(U765-Prams!C$6)</f>
        <v>102.53798593898293</v>
      </c>
      <c r="W765">
        <f t="shared" ca="1" si="77"/>
        <v>0.82691924144341067</v>
      </c>
      <c r="X765" t="str">
        <f t="shared" ca="1" si="72"/>
        <v>×</v>
      </c>
    </row>
    <row r="766" spans="1:24" x14ac:dyDescent="0.4">
      <c r="A766" s="1" t="s">
        <v>2487</v>
      </c>
      <c r="B766" s="1">
        <v>140</v>
      </c>
      <c r="C766">
        <v>633.92498999999998</v>
      </c>
      <c r="D766">
        <v>612</v>
      </c>
      <c r="E766">
        <v>10.12462</v>
      </c>
      <c r="F766" t="s">
        <v>47</v>
      </c>
      <c r="G766" s="10" t="s">
        <v>2486</v>
      </c>
      <c r="H766">
        <v>98</v>
      </c>
      <c r="I766" t="s">
        <v>836</v>
      </c>
      <c r="J766">
        <f ca="1">VLOOKUP(G766,INDIRECT("球速変換!A$1:B$" &amp; Prams!$B$8),2,)</f>
        <v>122</v>
      </c>
      <c r="K766" t="str">
        <f ca="1">VLOOKUP(I766,INDIRECT("投手名変換!A$1:B$" &amp; Prams!$B$9),2,)</f>
        <v>DD001</v>
      </c>
      <c r="L766">
        <f t="shared" si="73"/>
        <v>42</v>
      </c>
      <c r="M766">
        <f ca="1">(B766-VLOOKUP(K766,INDIRECT("投手データ!B1:D"&amp;Prams!$B$1),3,FALSE)*2)</f>
        <v>46</v>
      </c>
      <c r="N766" t="str">
        <f ca="1">VLOOKUP(F766,INDIRECT("球種変換表!A$1:B$" &amp; Prams!$B$2),2,)</f>
        <v>サークルチェンジ</v>
      </c>
      <c r="O766">
        <f ca="1">VLOOKUP(N766,球種情報!A:B,2,FALSE)</f>
        <v>24</v>
      </c>
      <c r="P766">
        <f ca="1">VLOOKUP(K766,投手データ!B:AI,output!O766+6,FALSE)</f>
        <v>3</v>
      </c>
      <c r="R766">
        <f t="shared" ca="1" si="74"/>
        <v>8.1967213114754103E-3</v>
      </c>
      <c r="S766">
        <f t="shared" si="75"/>
        <v>0.69166666666666665</v>
      </c>
      <c r="T766">
        <f>Prams!B$5/(S766-Prams!B$6)</f>
        <v>97.91932844094822</v>
      </c>
      <c r="U766">
        <f t="shared" ca="1" si="76"/>
        <v>0.7583333333333333</v>
      </c>
      <c r="V766">
        <f ca="1">Prams!C$5/(U766-Prams!C$6)</f>
        <v>100.56881032425984</v>
      </c>
      <c r="W766">
        <f t="shared" ca="1" si="77"/>
        <v>0.82433451085458886</v>
      </c>
      <c r="X766" t="str">
        <f t="shared" ca="1" si="72"/>
        <v>×</v>
      </c>
    </row>
    <row r="767" spans="1:24" x14ac:dyDescent="0.4">
      <c r="A767" s="1" t="s">
        <v>2488</v>
      </c>
      <c r="B767" s="1">
        <v>139</v>
      </c>
      <c r="C767">
        <v>633.95001000000002</v>
      </c>
      <c r="D767">
        <v>603.5</v>
      </c>
      <c r="E767">
        <v>10.062519999999999</v>
      </c>
      <c r="F767" t="s">
        <v>47</v>
      </c>
      <c r="G767" s="10" t="s">
        <v>1620</v>
      </c>
      <c r="H767">
        <v>98</v>
      </c>
      <c r="I767" t="s">
        <v>825</v>
      </c>
      <c r="J767">
        <f ca="1">VLOOKUP(G767,INDIRECT("球速変換!A$1:B$" &amp; Prams!$B$8),2,)</f>
        <v>123</v>
      </c>
      <c r="K767" t="str">
        <f ca="1">VLOOKUP(I767,INDIRECT("投手名変換!A$1:B$" &amp; Prams!$B$9),2,)</f>
        <v>DD001</v>
      </c>
      <c r="L767">
        <f t="shared" si="73"/>
        <v>41</v>
      </c>
      <c r="M767">
        <f ca="1">(B767-VLOOKUP(K767,INDIRECT("投手データ!B1:D"&amp;Prams!$B$1),3,FALSE)*2)</f>
        <v>45</v>
      </c>
      <c r="N767" t="str">
        <f ca="1">VLOOKUP(F767,INDIRECT("球種変換表!A$1:B$" &amp; Prams!$B$2),2,)</f>
        <v>サークルチェンジ</v>
      </c>
      <c r="O767">
        <f ca="1">VLOOKUP(N767,球種情報!A:B,2,FALSE)</f>
        <v>24</v>
      </c>
      <c r="P767">
        <f ca="1">VLOOKUP(K767,投手データ!B:AI,output!O767+6,FALSE)</f>
        <v>3</v>
      </c>
      <c r="R767">
        <f t="shared" ca="1" si="74"/>
        <v>8.130081300813009E-3</v>
      </c>
      <c r="S767">
        <f t="shared" si="75"/>
        <v>0.68090277777777775</v>
      </c>
      <c r="T767">
        <f>Prams!B$5/(S767-Prams!B$6)</f>
        <v>99.617665620789836</v>
      </c>
      <c r="U767">
        <f t="shared" ca="1" si="76"/>
        <v>0.7475694444444444</v>
      </c>
      <c r="V767">
        <f ca="1">Prams!C$5/(U767-Prams!C$6)</f>
        <v>102.36113857857049</v>
      </c>
      <c r="W767">
        <f t="shared" ca="1" si="77"/>
        <v>0.83220437868756492</v>
      </c>
      <c r="X767" t="str">
        <f t="shared" ca="1" si="72"/>
        <v>×</v>
      </c>
    </row>
    <row r="768" spans="1:24" x14ac:dyDescent="0.4">
      <c r="A768" s="1" t="s">
        <v>2489</v>
      </c>
      <c r="B768" s="1">
        <v>140</v>
      </c>
      <c r="C768">
        <v>634.5</v>
      </c>
      <c r="D768">
        <v>613</v>
      </c>
      <c r="E768">
        <v>10.547610000000001</v>
      </c>
      <c r="F768" t="s">
        <v>47</v>
      </c>
      <c r="G768" s="10" t="s">
        <v>1543</v>
      </c>
      <c r="H768">
        <v>98</v>
      </c>
      <c r="I768" t="s">
        <v>829</v>
      </c>
      <c r="J768">
        <f ca="1">VLOOKUP(G768,INDIRECT("球速変換!A$1:B$" &amp; Prams!$B$8),2,)</f>
        <v>123</v>
      </c>
      <c r="K768" t="str">
        <f ca="1">VLOOKUP(I768,INDIRECT("投手名変換!A$1:B$" &amp; Prams!$B$9),2,)</f>
        <v>DD001</v>
      </c>
      <c r="L768">
        <f t="shared" si="73"/>
        <v>42</v>
      </c>
      <c r="M768">
        <f ca="1">(B768-VLOOKUP(K768,INDIRECT("投手データ!B1:D"&amp;Prams!$B$1),3,FALSE)*2)</f>
        <v>46</v>
      </c>
      <c r="N768" t="str">
        <f ca="1">VLOOKUP(F768,INDIRECT("球種変換表!A$1:B$" &amp; Prams!$B$2),2,)</f>
        <v>サークルチェンジ</v>
      </c>
      <c r="O768">
        <f ca="1">VLOOKUP(N768,球種情報!A:B,2,FALSE)</f>
        <v>24</v>
      </c>
      <c r="P768">
        <f ca="1">VLOOKUP(K768,投手データ!B:AI,output!O768+6,FALSE)</f>
        <v>3</v>
      </c>
      <c r="R768">
        <f t="shared" ca="1" si="74"/>
        <v>8.130081300813009E-3</v>
      </c>
      <c r="S768">
        <f t="shared" si="75"/>
        <v>0.69097222222222221</v>
      </c>
      <c r="T768">
        <f>Prams!B$5/(S768-Prams!B$6)</f>
        <v>98.027149161829101</v>
      </c>
      <c r="U768">
        <f t="shared" ca="1" si="76"/>
        <v>0.75763888888888897</v>
      </c>
      <c r="V768">
        <f ca="1">Prams!C$5/(U768-Prams!C$6)</f>
        <v>100.68254815565426</v>
      </c>
      <c r="W768">
        <f t="shared" ca="1" si="77"/>
        <v>0.81855730207848987</v>
      </c>
      <c r="X768" t="str">
        <f t="shared" ca="1" si="72"/>
        <v>×</v>
      </c>
    </row>
    <row r="769" spans="1:25" x14ac:dyDescent="0.4">
      <c r="A769" s="1" t="s">
        <v>2490</v>
      </c>
      <c r="B769" s="1">
        <v>139</v>
      </c>
      <c r="C769">
        <v>626.45239000000004</v>
      </c>
      <c r="D769">
        <v>604.5</v>
      </c>
      <c r="E769">
        <v>10.55955</v>
      </c>
      <c r="F769" t="s">
        <v>47</v>
      </c>
      <c r="G769" s="10" t="s">
        <v>1551</v>
      </c>
      <c r="H769">
        <v>98</v>
      </c>
      <c r="I769" t="s">
        <v>826</v>
      </c>
      <c r="J769">
        <f ca="1">VLOOKUP(G769,INDIRECT("球速変換!A$1:B$" &amp; Prams!$B$8),2,)</f>
        <v>124</v>
      </c>
      <c r="K769" t="str">
        <f ca="1">VLOOKUP(I769,INDIRECT("投手名変換!A$1:B$" &amp; Prams!$B$9),2,)</f>
        <v>DD001</v>
      </c>
      <c r="L769">
        <f t="shared" si="73"/>
        <v>41</v>
      </c>
      <c r="M769">
        <f ca="1">(B769-VLOOKUP(K769,INDIRECT("投手データ!B1:D"&amp;Prams!$B$1),3,FALSE)*2)</f>
        <v>45</v>
      </c>
      <c r="N769" t="str">
        <f ca="1">VLOOKUP(F769,INDIRECT("球種変換表!A$1:B$" &amp; Prams!$B$2),2,)</f>
        <v>サークルチェンジ</v>
      </c>
      <c r="O769">
        <f ca="1">VLOOKUP(N769,球種情報!A:B,2,FALSE)</f>
        <v>24</v>
      </c>
      <c r="P769">
        <f ca="1">VLOOKUP(K769,投手データ!B:AI,output!O769+6,FALSE)</f>
        <v>3</v>
      </c>
      <c r="R769">
        <f t="shared" ca="1" si="74"/>
        <v>8.0645161290322578E-3</v>
      </c>
      <c r="S769">
        <f t="shared" si="75"/>
        <v>0.6802083333333333</v>
      </c>
      <c r="T769">
        <f>Prams!B$5/(S769-Prams!B$6)</f>
        <v>99.729261046660127</v>
      </c>
      <c r="U769">
        <f t="shared" ca="1" si="76"/>
        <v>0.74687499999999996</v>
      </c>
      <c r="V769">
        <f ca="1">Prams!C$5/(U769-Prams!C$6)</f>
        <v>102.4789689610874</v>
      </c>
      <c r="W769">
        <f t="shared" ca="1" si="77"/>
        <v>0.82644329807328554</v>
      </c>
      <c r="X769" t="str">
        <f t="shared" ca="1" si="72"/>
        <v>×</v>
      </c>
    </row>
    <row r="770" spans="1:25" x14ac:dyDescent="0.4">
      <c r="A770" s="1" t="s">
        <v>2491</v>
      </c>
      <c r="B770" s="1">
        <v>140</v>
      </c>
      <c r="C770">
        <v>634</v>
      </c>
      <c r="D770">
        <v>610.5</v>
      </c>
      <c r="E770">
        <v>10.111969999999999</v>
      </c>
      <c r="F770" t="s">
        <v>47</v>
      </c>
      <c r="G770" s="10" t="s">
        <v>1620</v>
      </c>
      <c r="H770">
        <v>98</v>
      </c>
      <c r="I770" t="s">
        <v>826</v>
      </c>
      <c r="J770">
        <f ca="1">VLOOKUP(G770,INDIRECT("球速変換!A$1:B$" &amp; Prams!$B$8),2,)</f>
        <v>123</v>
      </c>
      <c r="K770" t="str">
        <f ca="1">VLOOKUP(I770,INDIRECT("投手名変換!A$1:B$" &amp; Prams!$B$9),2,)</f>
        <v>DD001</v>
      </c>
      <c r="L770">
        <f t="shared" si="73"/>
        <v>42</v>
      </c>
      <c r="M770">
        <f ca="1">(B770-VLOOKUP(K770,INDIRECT("投手データ!B1:D"&amp;Prams!$B$1),3,FALSE)*2)</f>
        <v>46</v>
      </c>
      <c r="N770" t="str">
        <f ca="1">VLOOKUP(F770,INDIRECT("球種変換表!A$1:B$" &amp; Prams!$B$2),2,)</f>
        <v>サークルチェンジ</v>
      </c>
      <c r="O770">
        <f ca="1">VLOOKUP(N770,球種情報!A:B,2,FALSE)</f>
        <v>24</v>
      </c>
      <c r="P770">
        <f ca="1">VLOOKUP(K770,投手データ!B:AI,output!O770+6,FALSE)</f>
        <v>3</v>
      </c>
      <c r="R770">
        <f t="shared" ca="1" si="74"/>
        <v>8.130081300813009E-3</v>
      </c>
      <c r="S770">
        <f t="shared" si="75"/>
        <v>0.69270833333333337</v>
      </c>
      <c r="T770">
        <f>Prams!B$5/(S770-Prams!B$6)</f>
        <v>97.758041349866247</v>
      </c>
      <c r="U770">
        <f t="shared" ca="1" si="76"/>
        <v>0.75937500000000002</v>
      </c>
      <c r="V770">
        <f ca="1">Prams!C$5/(U770-Prams!C$6)</f>
        <v>100.39868458446674</v>
      </c>
      <c r="W770">
        <f t="shared" ca="1" si="77"/>
        <v>0.81624946816639621</v>
      </c>
      <c r="X770" t="str">
        <f t="shared" ca="1" si="72"/>
        <v>×</v>
      </c>
    </row>
    <row r="771" spans="1:25" x14ac:dyDescent="0.4">
      <c r="A771" s="1" t="s">
        <v>2492</v>
      </c>
      <c r="B771" s="1">
        <v>139</v>
      </c>
      <c r="C771">
        <v>627.5</v>
      </c>
      <c r="D771">
        <v>607.5</v>
      </c>
      <c r="E771">
        <v>11.59751</v>
      </c>
      <c r="F771" t="s">
        <v>47</v>
      </c>
      <c r="G771" s="10" t="s">
        <v>1629</v>
      </c>
      <c r="H771">
        <v>98</v>
      </c>
      <c r="I771" t="s">
        <v>829</v>
      </c>
      <c r="J771">
        <f ca="1">VLOOKUP(G771,INDIRECT("球速変換!A$1:B$" &amp; Prams!$B$8),2,)</f>
        <v>125</v>
      </c>
      <c r="K771" t="str">
        <f ca="1">VLOOKUP(I771,INDIRECT("投手名変換!A$1:B$" &amp; Prams!$B$9),2,)</f>
        <v>DD001</v>
      </c>
      <c r="L771">
        <f t="shared" si="73"/>
        <v>41</v>
      </c>
      <c r="M771">
        <f ca="1">(B771-VLOOKUP(K771,INDIRECT("投手データ!B1:D"&amp;Prams!$B$1),3,FALSE)*2)</f>
        <v>45</v>
      </c>
      <c r="N771" t="str">
        <f ca="1">VLOOKUP(F771,INDIRECT("球種変換表!A$1:B$" &amp; Prams!$B$2),2,)</f>
        <v>サークルチェンジ</v>
      </c>
      <c r="O771">
        <f ca="1">VLOOKUP(N771,球種情報!A:B,2,FALSE)</f>
        <v>24</v>
      </c>
      <c r="P771">
        <f ca="1">VLOOKUP(K771,投手データ!B:AI,output!O771+6,FALSE)</f>
        <v>3</v>
      </c>
      <c r="R771">
        <f t="shared" ca="1" si="74"/>
        <v>8.0000000000000002E-3</v>
      </c>
      <c r="S771">
        <f t="shared" si="75"/>
        <v>0.67812499999999998</v>
      </c>
      <c r="T771">
        <f>Prams!B$5/(S771-Prams!B$6)</f>
        <v>100.06555254319589</v>
      </c>
      <c r="U771">
        <f t="shared" ca="1" si="76"/>
        <v>0.74479166666666663</v>
      </c>
      <c r="V771">
        <f ca="1">Prams!C$5/(U771-Prams!C$6)</f>
        <v>102.83409339783488</v>
      </c>
      <c r="W771">
        <f t="shared" ca="1" si="77"/>
        <v>0.82267274718267902</v>
      </c>
      <c r="X771" t="str">
        <f t="shared" ref="X771:X834" ca="1" si="78">IF(AND($V771&gt;$J771+X$1-2,$J771+X$1+2&gt;$V771),"〇","×")</f>
        <v>×</v>
      </c>
    </row>
    <row r="772" spans="1:25" x14ac:dyDescent="0.4">
      <c r="A772" s="1" t="s">
        <v>2493</v>
      </c>
      <c r="B772" s="1">
        <v>140</v>
      </c>
      <c r="C772">
        <v>626.45239000000004</v>
      </c>
      <c r="D772">
        <v>612.5</v>
      </c>
      <c r="E772">
        <v>10.55955</v>
      </c>
      <c r="F772" t="s">
        <v>47</v>
      </c>
      <c r="G772" s="10" t="s">
        <v>1673</v>
      </c>
      <c r="H772">
        <v>98</v>
      </c>
      <c r="I772" t="s">
        <v>826</v>
      </c>
      <c r="J772">
        <f ca="1">VLOOKUP(G772,INDIRECT("球速変換!A$1:B$" &amp; Prams!$B$8),2,)</f>
        <v>122</v>
      </c>
      <c r="K772" t="str">
        <f ca="1">VLOOKUP(I772,INDIRECT("投手名変換!A$1:B$" &amp; Prams!$B$9),2,)</f>
        <v>DD001</v>
      </c>
      <c r="L772">
        <f t="shared" si="73"/>
        <v>42</v>
      </c>
      <c r="M772">
        <f ca="1">(B772-VLOOKUP(K772,INDIRECT("投手データ!B1:D"&amp;Prams!$B$1),3,FALSE)*2)</f>
        <v>46</v>
      </c>
      <c r="N772" t="str">
        <f ca="1">VLOOKUP(F772,INDIRECT("球種変換表!A$1:B$" &amp; Prams!$B$2),2,)</f>
        <v>サークルチェンジ</v>
      </c>
      <c r="O772">
        <f ca="1">VLOOKUP(N772,球種情報!A:B,2,FALSE)</f>
        <v>24</v>
      </c>
      <c r="P772">
        <f ca="1">VLOOKUP(K772,投手データ!B:AI,output!O772+6,FALSE)</f>
        <v>3</v>
      </c>
      <c r="R772">
        <f t="shared" ca="1" si="74"/>
        <v>8.1967213114754103E-3</v>
      </c>
      <c r="S772">
        <f t="shared" si="75"/>
        <v>0.69131944444444438</v>
      </c>
      <c r="T772">
        <f>Prams!B$5/(S772-Prams!B$6)</f>
        <v>97.973209136890489</v>
      </c>
      <c r="U772">
        <f t="shared" ca="1" si="76"/>
        <v>0.75798611111111103</v>
      </c>
      <c r="V772">
        <f ca="1">Prams!C$5/(U772-Prams!C$6)</f>
        <v>100.62564710031242</v>
      </c>
      <c r="W772">
        <f t="shared" ca="1" si="77"/>
        <v>0.82480038606813455</v>
      </c>
      <c r="X772" t="str">
        <f t="shared" ca="1" si="78"/>
        <v>×</v>
      </c>
    </row>
    <row r="773" spans="1:25" x14ac:dyDescent="0.4">
      <c r="A773" s="1" t="s">
        <v>2494</v>
      </c>
      <c r="B773" s="1">
        <v>140</v>
      </c>
      <c r="C773">
        <v>634.5</v>
      </c>
      <c r="D773">
        <v>613</v>
      </c>
      <c r="E773">
        <v>10.547610000000001</v>
      </c>
      <c r="F773" t="s">
        <v>47</v>
      </c>
      <c r="G773" s="10" t="s">
        <v>1543</v>
      </c>
      <c r="H773">
        <v>98</v>
      </c>
      <c r="I773" t="s">
        <v>829</v>
      </c>
      <c r="J773">
        <f ca="1">VLOOKUP(G773,INDIRECT("球速変換!A$1:B$" &amp; Prams!$B$8),2,)</f>
        <v>123</v>
      </c>
      <c r="K773" t="str">
        <f ca="1">VLOOKUP(I773,INDIRECT("投手名変換!A$1:B$" &amp; Prams!$B$9),2,)</f>
        <v>DD001</v>
      </c>
      <c r="L773">
        <f t="shared" si="73"/>
        <v>42</v>
      </c>
      <c r="M773">
        <f ca="1">(B773-VLOOKUP(K773,INDIRECT("投手データ!B1:D"&amp;Prams!$B$1),3,FALSE)*2)</f>
        <v>46</v>
      </c>
      <c r="N773" t="str">
        <f ca="1">VLOOKUP(F773,INDIRECT("球種変換表!A$1:B$" &amp; Prams!$B$2),2,)</f>
        <v>サークルチェンジ</v>
      </c>
      <c r="O773">
        <f ca="1">VLOOKUP(N773,球種情報!A:B,2,FALSE)</f>
        <v>24</v>
      </c>
      <c r="P773">
        <f ca="1">VLOOKUP(K773,投手データ!B:AI,output!O773+6,FALSE)</f>
        <v>3</v>
      </c>
      <c r="R773">
        <f t="shared" ca="1" si="74"/>
        <v>8.130081300813009E-3</v>
      </c>
      <c r="S773">
        <f t="shared" si="75"/>
        <v>0.69097222222222221</v>
      </c>
      <c r="T773">
        <f>Prams!B$5/(S773-Prams!B$6)</f>
        <v>98.027149161829101</v>
      </c>
      <c r="U773">
        <f t="shared" ca="1" si="76"/>
        <v>0.75763888888888897</v>
      </c>
      <c r="V773">
        <f ca="1">Prams!C$5/(U773-Prams!C$6)</f>
        <v>100.68254815565426</v>
      </c>
      <c r="W773">
        <f t="shared" ca="1" si="77"/>
        <v>0.81855730207848987</v>
      </c>
      <c r="X773" t="str">
        <f t="shared" ca="1" si="78"/>
        <v>×</v>
      </c>
    </row>
    <row r="774" spans="1:25" x14ac:dyDescent="0.4">
      <c r="A774" s="1" t="s">
        <v>2495</v>
      </c>
      <c r="B774" s="1">
        <v>139</v>
      </c>
      <c r="C774">
        <v>626.5</v>
      </c>
      <c r="D774">
        <v>605</v>
      </c>
      <c r="E774">
        <v>10.547610000000001</v>
      </c>
      <c r="F774" t="s">
        <v>47</v>
      </c>
      <c r="G774" s="10" t="s">
        <v>1551</v>
      </c>
      <c r="H774">
        <v>98</v>
      </c>
      <c r="I774" t="s">
        <v>829</v>
      </c>
      <c r="J774">
        <f ca="1">VLOOKUP(G774,INDIRECT("球速変換!A$1:B$" &amp; Prams!$B$8),2,)</f>
        <v>124</v>
      </c>
      <c r="K774" t="str">
        <f ca="1">VLOOKUP(I774,INDIRECT("投手名変換!A$1:B$" &amp; Prams!$B$9),2,)</f>
        <v>DD001</v>
      </c>
      <c r="L774">
        <f t="shared" si="73"/>
        <v>41</v>
      </c>
      <c r="M774">
        <f ca="1">(B774-VLOOKUP(K774,INDIRECT("投手データ!B1:D"&amp;Prams!$B$1),3,FALSE)*2)</f>
        <v>45</v>
      </c>
      <c r="N774" t="str">
        <f ca="1">VLOOKUP(F774,INDIRECT("球種変換表!A$1:B$" &amp; Prams!$B$2),2,)</f>
        <v>サークルチェンジ</v>
      </c>
      <c r="O774">
        <f ca="1">VLOOKUP(N774,球種情報!A:B,2,FALSE)</f>
        <v>24</v>
      </c>
      <c r="P774">
        <f ca="1">VLOOKUP(K774,投手データ!B:AI,output!O774+6,FALSE)</f>
        <v>3</v>
      </c>
      <c r="R774">
        <f t="shared" ca="1" si="74"/>
        <v>8.0645161290322578E-3</v>
      </c>
      <c r="S774">
        <f t="shared" si="75"/>
        <v>0.67986111111111103</v>
      </c>
      <c r="T774">
        <f>Prams!B$5/(S774-Prams!B$6)</f>
        <v>99.785152572161309</v>
      </c>
      <c r="U774">
        <f t="shared" ca="1" si="76"/>
        <v>0.74652777777777779</v>
      </c>
      <c r="V774">
        <f ca="1">Prams!C$5/(U774-Prams!C$6)</f>
        <v>102.53798593898293</v>
      </c>
      <c r="W774">
        <f t="shared" ca="1" si="77"/>
        <v>0.82691924144341067</v>
      </c>
      <c r="X774" t="str">
        <f t="shared" ca="1" si="78"/>
        <v>×</v>
      </c>
    </row>
    <row r="775" spans="1:25" x14ac:dyDescent="0.4">
      <c r="A775" s="1" t="s">
        <v>2496</v>
      </c>
      <c r="B775" s="1">
        <v>140</v>
      </c>
      <c r="C775">
        <v>634</v>
      </c>
      <c r="D775">
        <v>610.5</v>
      </c>
      <c r="E775">
        <v>10.111969999999999</v>
      </c>
      <c r="F775" t="s">
        <v>47</v>
      </c>
      <c r="G775" s="10" t="s">
        <v>412</v>
      </c>
      <c r="H775">
        <v>98</v>
      </c>
      <c r="I775" t="s">
        <v>829</v>
      </c>
      <c r="J775">
        <f ca="1">VLOOKUP(G775,INDIRECT("球速変換!A$1:B$" &amp; Prams!$B$8),2,)</f>
        <v>128</v>
      </c>
      <c r="K775" t="str">
        <f ca="1">VLOOKUP(I775,INDIRECT("投手名変換!A$1:B$" &amp; Prams!$B$9),2,)</f>
        <v>DD001</v>
      </c>
      <c r="L775">
        <f t="shared" si="73"/>
        <v>42</v>
      </c>
      <c r="M775">
        <f ca="1">(B775-VLOOKUP(K775,INDIRECT("投手データ!B1:D"&amp;Prams!$B$1),3,FALSE)*2)</f>
        <v>46</v>
      </c>
      <c r="N775" t="str">
        <f ca="1">VLOOKUP(F775,INDIRECT("球種変換表!A$1:B$" &amp; Prams!$B$2),2,)</f>
        <v>サークルチェンジ</v>
      </c>
      <c r="O775">
        <f ca="1">VLOOKUP(N775,球種情報!A:B,2,FALSE)</f>
        <v>24</v>
      </c>
      <c r="P775">
        <f ca="1">VLOOKUP(K775,投手データ!B:AI,output!O775+6,FALSE)</f>
        <v>3</v>
      </c>
      <c r="R775">
        <f t="shared" ca="1" si="74"/>
        <v>7.8125E-3</v>
      </c>
      <c r="S775">
        <f t="shared" si="75"/>
        <v>0.69270833333333337</v>
      </c>
      <c r="T775">
        <f>Prams!B$5/(S775-Prams!B$6)</f>
        <v>97.758041349866247</v>
      </c>
      <c r="U775">
        <f t="shared" ca="1" si="76"/>
        <v>0.75937500000000002</v>
      </c>
      <c r="V775">
        <f ca="1">Prams!C$5/(U775-Prams!C$6)</f>
        <v>100.39868458446674</v>
      </c>
      <c r="W775">
        <f t="shared" ca="1" si="77"/>
        <v>0.78436472331614637</v>
      </c>
      <c r="X775" t="str">
        <f t="shared" ca="1" si="78"/>
        <v>×</v>
      </c>
      <c r="Y775" t="s">
        <v>3549</v>
      </c>
    </row>
    <row r="776" spans="1:25" x14ac:dyDescent="0.4">
      <c r="A776" s="1" t="s">
        <v>2497</v>
      </c>
      <c r="B776" s="1">
        <v>139</v>
      </c>
      <c r="C776">
        <v>628.5</v>
      </c>
      <c r="D776">
        <v>607.5</v>
      </c>
      <c r="E776">
        <v>10.6067</v>
      </c>
      <c r="F776" t="s">
        <v>47</v>
      </c>
      <c r="G776" s="10" t="s">
        <v>793</v>
      </c>
      <c r="H776">
        <v>98</v>
      </c>
      <c r="I776" t="s">
        <v>855</v>
      </c>
      <c r="J776">
        <f ca="1">VLOOKUP(G776,INDIRECT("球速変換!A$1:B$" &amp; Prams!$B$8),2,)</f>
        <v>120</v>
      </c>
      <c r="K776" t="str">
        <f ca="1">VLOOKUP(I776,INDIRECT("投手名変換!A$1:B$" &amp; Prams!$B$9),2,)</f>
        <v>DD001</v>
      </c>
      <c r="L776">
        <f t="shared" si="73"/>
        <v>41</v>
      </c>
      <c r="M776">
        <f ca="1">(B776-VLOOKUP(K776,INDIRECT("投手データ!B1:D"&amp;Prams!$B$1),3,FALSE)*2)</f>
        <v>45</v>
      </c>
      <c r="N776" t="str">
        <f ca="1">VLOOKUP(F776,INDIRECT("球種変換表!A$1:B$" &amp; Prams!$B$2),2,)</f>
        <v>サークルチェンジ</v>
      </c>
      <c r="O776">
        <f ca="1">VLOOKUP(N776,球種情報!A:B,2,FALSE)</f>
        <v>24</v>
      </c>
      <c r="P776">
        <f ca="1">VLOOKUP(K776,投手データ!B:AI,output!O776+6,FALSE)</f>
        <v>3</v>
      </c>
      <c r="R776">
        <f t="shared" ca="1" si="74"/>
        <v>8.3333333333333332E-3</v>
      </c>
      <c r="S776">
        <f t="shared" si="75"/>
        <v>0.67812499999999998</v>
      </c>
      <c r="T776">
        <f>Prams!B$5/(S776-Prams!B$6)</f>
        <v>100.06555254319589</v>
      </c>
      <c r="U776">
        <f t="shared" ca="1" si="76"/>
        <v>0.74479166666666663</v>
      </c>
      <c r="V776">
        <f ca="1">Prams!C$5/(U776-Prams!C$6)</f>
        <v>102.83409339783488</v>
      </c>
      <c r="W776">
        <f t="shared" ca="1" si="77"/>
        <v>0.85695077831529065</v>
      </c>
      <c r="X776" t="str">
        <f t="shared" ca="1" si="78"/>
        <v>×</v>
      </c>
      <c r="Y776" t="s">
        <v>3549</v>
      </c>
    </row>
    <row r="777" spans="1:25" x14ac:dyDescent="0.4">
      <c r="A777" s="1" t="s">
        <v>2498</v>
      </c>
      <c r="B777" s="1">
        <v>140</v>
      </c>
      <c r="C777">
        <v>626.5</v>
      </c>
      <c r="D777">
        <v>613</v>
      </c>
      <c r="E777">
        <v>10.547610000000001</v>
      </c>
      <c r="F777" t="s">
        <v>47</v>
      </c>
      <c r="G777" s="10" t="s">
        <v>1673</v>
      </c>
      <c r="H777">
        <v>98</v>
      </c>
      <c r="I777" t="s">
        <v>826</v>
      </c>
      <c r="J777">
        <f ca="1">VLOOKUP(G777,INDIRECT("球速変換!A$1:B$" &amp; Prams!$B$8),2,)</f>
        <v>122</v>
      </c>
      <c r="K777" t="str">
        <f ca="1">VLOOKUP(I777,INDIRECT("投手名変換!A$1:B$" &amp; Prams!$B$9),2,)</f>
        <v>DD001</v>
      </c>
      <c r="L777">
        <f t="shared" si="73"/>
        <v>42</v>
      </c>
      <c r="M777">
        <f ca="1">(B777-VLOOKUP(K777,INDIRECT("投手データ!B1:D"&amp;Prams!$B$1),3,FALSE)*2)</f>
        <v>46</v>
      </c>
      <c r="N777" t="str">
        <f ca="1">VLOOKUP(F777,INDIRECT("球種変換表!A$1:B$" &amp; Prams!$B$2),2,)</f>
        <v>サークルチェンジ</v>
      </c>
      <c r="O777">
        <f ca="1">VLOOKUP(N777,球種情報!A:B,2,FALSE)</f>
        <v>24</v>
      </c>
      <c r="P777">
        <f ca="1">VLOOKUP(K777,投手データ!B:AI,output!O777+6,FALSE)</f>
        <v>3</v>
      </c>
      <c r="R777">
        <f t="shared" ca="1" si="74"/>
        <v>8.1967213114754103E-3</v>
      </c>
      <c r="S777">
        <f t="shared" si="75"/>
        <v>0.69097222222222221</v>
      </c>
      <c r="T777">
        <f>Prams!B$5/(S777-Prams!B$6)</f>
        <v>98.027149161829101</v>
      </c>
      <c r="U777">
        <f t="shared" ca="1" si="76"/>
        <v>0.75763888888888897</v>
      </c>
      <c r="V777">
        <f ca="1">Prams!C$5/(U777-Prams!C$6)</f>
        <v>100.68254815565426</v>
      </c>
      <c r="W777">
        <f t="shared" ca="1" si="77"/>
        <v>0.82526678816110044</v>
      </c>
      <c r="X777" t="str">
        <f t="shared" ca="1" si="78"/>
        <v>×</v>
      </c>
      <c r="Y777" t="s">
        <v>3549</v>
      </c>
    </row>
    <row r="778" spans="1:25" x14ac:dyDescent="0.4">
      <c r="A778" s="1" t="s">
        <v>2500</v>
      </c>
      <c r="B778" s="1">
        <v>128</v>
      </c>
      <c r="C778">
        <v>641.90002000000004</v>
      </c>
      <c r="D778">
        <v>607</v>
      </c>
      <c r="E778">
        <v>10.10008</v>
      </c>
      <c r="F778" t="s">
        <v>0</v>
      </c>
      <c r="G778" s="10" t="s">
        <v>1668</v>
      </c>
      <c r="H778">
        <v>99</v>
      </c>
      <c r="I778" t="s">
        <v>2499</v>
      </c>
      <c r="J778">
        <f ca="1">VLOOKUP(G778,INDIRECT("球速変換!A$1:B$" &amp; Prams!$B$8),2,)</f>
        <v>148</v>
      </c>
      <c r="K778" t="e">
        <f ca="1">VLOOKUP(I778,INDIRECT("投手名変換!A$1:B$" &amp; Prams!$B$9),2,)</f>
        <v>#N/A</v>
      </c>
      <c r="L778">
        <f t="shared" si="73"/>
        <v>29</v>
      </c>
      <c r="M778" t="e">
        <f ca="1">(B778-VLOOKUP(K778,INDIRECT("投手データ!B1:D"&amp;Prams!$B$1),3,FALSE)*2)</f>
        <v>#N/A</v>
      </c>
      <c r="N778" t="str">
        <f ca="1">VLOOKUP(F778,INDIRECT("球種変換表!A$1:B$" &amp; Prams!$B$2),2,)</f>
        <v>ストレート</v>
      </c>
      <c r="O778">
        <f ca="1">VLOOKUP(N778,球種情報!A:B,2,FALSE)</f>
        <v>1</v>
      </c>
      <c r="P778" t="e">
        <f ca="1">VLOOKUP(K778,投手データ!B:AI,output!O778+6,FALSE)</f>
        <v>#N/A</v>
      </c>
      <c r="R778">
        <f t="shared" ca="1" si="74"/>
        <v>6.7567567567567571E-3</v>
      </c>
      <c r="S778">
        <f t="shared" si="75"/>
        <v>0.47847222222222219</v>
      </c>
      <c r="T778">
        <f>Prams!B$5/(S778-Prams!B$6)</f>
        <v>147.84100118239431</v>
      </c>
      <c r="U778" t="e">
        <f t="shared" ca="1" si="76"/>
        <v>#N/A</v>
      </c>
      <c r="V778" t="e">
        <f ca="1">Prams!C$5/(U778-Prams!C$6)</f>
        <v>#N/A</v>
      </c>
      <c r="W778" t="e">
        <f t="shared" ca="1" si="77"/>
        <v>#N/A</v>
      </c>
      <c r="X778" t="e">
        <f t="shared" ca="1" si="78"/>
        <v>#N/A</v>
      </c>
    </row>
    <row r="779" spans="1:25" x14ac:dyDescent="0.4">
      <c r="A779" s="1" t="s">
        <v>2502</v>
      </c>
      <c r="B779" s="1">
        <v>128</v>
      </c>
      <c r="C779">
        <v>639.5</v>
      </c>
      <c r="D779">
        <v>611.5</v>
      </c>
      <c r="E779">
        <v>10.512</v>
      </c>
      <c r="F779" t="s">
        <v>0</v>
      </c>
      <c r="G779" s="10" t="s">
        <v>803</v>
      </c>
      <c r="H779">
        <v>99</v>
      </c>
      <c r="I779" t="s">
        <v>2501</v>
      </c>
      <c r="J779">
        <f ca="1">VLOOKUP(G779,INDIRECT("球速変換!A$1:B$" &amp; Prams!$B$8),2,)</f>
        <v>149</v>
      </c>
      <c r="K779" t="e">
        <f ca="1">VLOOKUP(I779,INDIRECT("投手名変換!A$1:B$" &amp; Prams!$B$9),2,)</f>
        <v>#N/A</v>
      </c>
      <c r="L779">
        <f t="shared" si="73"/>
        <v>29</v>
      </c>
      <c r="M779" t="e">
        <f ca="1">(B779-VLOOKUP(K779,INDIRECT("投手データ!B1:D"&amp;Prams!$B$1),3,FALSE)*2)</f>
        <v>#N/A</v>
      </c>
      <c r="N779" t="str">
        <f ca="1">VLOOKUP(F779,INDIRECT("球種変換表!A$1:B$" &amp; Prams!$B$2),2,)</f>
        <v>ストレート</v>
      </c>
      <c r="O779">
        <f ca="1">VLOOKUP(N779,球種情報!A:B,2,FALSE)</f>
        <v>1</v>
      </c>
      <c r="P779" t="e">
        <f ca="1">VLOOKUP(K779,投手データ!B:AI,output!O779+6,FALSE)</f>
        <v>#N/A</v>
      </c>
      <c r="R779">
        <f t="shared" ca="1" si="74"/>
        <v>6.7114093959731542E-3</v>
      </c>
      <c r="S779">
        <f t="shared" si="75"/>
        <v>0.4753472222222222</v>
      </c>
      <c r="T779">
        <f>Prams!B$5/(S779-Prams!B$6)</f>
        <v>148.95413507164514</v>
      </c>
      <c r="U779" t="e">
        <f t="shared" ca="1" si="76"/>
        <v>#N/A</v>
      </c>
      <c r="V779" t="e">
        <f ca="1">Prams!C$5/(U779-Prams!C$6)</f>
        <v>#N/A</v>
      </c>
      <c r="W779" t="e">
        <f t="shared" ca="1" si="77"/>
        <v>#N/A</v>
      </c>
      <c r="X779" t="e">
        <f t="shared" ca="1" si="78"/>
        <v>#N/A</v>
      </c>
    </row>
    <row r="780" spans="1:25" x14ac:dyDescent="0.4">
      <c r="A780" s="1" t="s">
        <v>2504</v>
      </c>
      <c r="B780" s="1">
        <v>129</v>
      </c>
      <c r="C780">
        <v>638.97729000000004</v>
      </c>
      <c r="D780">
        <v>621</v>
      </c>
      <c r="E780">
        <v>11.02281</v>
      </c>
      <c r="F780" t="s">
        <v>0</v>
      </c>
      <c r="G780" s="10" t="s">
        <v>440</v>
      </c>
      <c r="H780">
        <v>99</v>
      </c>
      <c r="I780" t="s">
        <v>2503</v>
      </c>
      <c r="J780">
        <f ca="1">VLOOKUP(G780,INDIRECT("球速変換!A$1:B$" &amp; Prams!$B$8),2,)</f>
        <v>146</v>
      </c>
      <c r="K780" t="e">
        <f ca="1">VLOOKUP(I780,INDIRECT("投手名変換!A$1:B$" &amp; Prams!$B$9),2,)</f>
        <v>#N/A</v>
      </c>
      <c r="L780">
        <f t="shared" si="73"/>
        <v>30</v>
      </c>
      <c r="M780" t="e">
        <f ca="1">(B780-VLOOKUP(K780,INDIRECT("投手データ!B1:D"&amp;Prams!$B$1),3,FALSE)*2)</f>
        <v>#N/A</v>
      </c>
      <c r="N780" t="str">
        <f ca="1">VLOOKUP(F780,INDIRECT("球種変換表!A$1:B$" &amp; Prams!$B$2),2,)</f>
        <v>ストレート</v>
      </c>
      <c r="O780">
        <f ca="1">VLOOKUP(N780,球種情報!A:B,2,FALSE)</f>
        <v>1</v>
      </c>
      <c r="P780" t="e">
        <f ca="1">VLOOKUP(K780,投手データ!B:AI,output!O780+6,FALSE)</f>
        <v>#N/A</v>
      </c>
      <c r="R780">
        <f t="shared" ca="1" si="74"/>
        <v>6.8493150684931503E-3</v>
      </c>
      <c r="S780">
        <f t="shared" si="75"/>
        <v>0.48541666666666666</v>
      </c>
      <c r="T780">
        <f>Prams!B$5/(S780-Prams!B$6)</f>
        <v>145.42596150076452</v>
      </c>
      <c r="U780" t="e">
        <f t="shared" ca="1" si="76"/>
        <v>#N/A</v>
      </c>
      <c r="V780" t="e">
        <f ca="1">Prams!C$5/(U780-Prams!C$6)</f>
        <v>#N/A</v>
      </c>
      <c r="W780" t="e">
        <f t="shared" ca="1" si="77"/>
        <v>#N/A</v>
      </c>
      <c r="X780" t="e">
        <f t="shared" ca="1" si="78"/>
        <v>#N/A</v>
      </c>
    </row>
    <row r="781" spans="1:25" x14ac:dyDescent="0.4">
      <c r="A781" s="1" t="s">
        <v>2506</v>
      </c>
      <c r="B781" s="1">
        <v>128</v>
      </c>
      <c r="C781">
        <v>643.5</v>
      </c>
      <c r="D781">
        <v>606.5</v>
      </c>
      <c r="E781">
        <v>11.510960000000001</v>
      </c>
      <c r="F781" t="s">
        <v>0</v>
      </c>
      <c r="G781" s="10" t="s">
        <v>1584</v>
      </c>
      <c r="H781">
        <v>99</v>
      </c>
      <c r="I781" t="s">
        <v>2505</v>
      </c>
      <c r="J781">
        <f ca="1">VLOOKUP(G781,INDIRECT("球速変換!A$1:B$" &amp; Prams!$B$8),2,)</f>
        <v>148</v>
      </c>
      <c r="K781" t="str">
        <f ca="1">VLOOKUP(I781,INDIRECT("投手名変換!A$1:B$" &amp; Prams!$B$9),2,)</f>
        <v>DD002</v>
      </c>
      <c r="L781">
        <f t="shared" si="73"/>
        <v>29</v>
      </c>
      <c r="M781">
        <f ca="1">(B781-VLOOKUP(K781,INDIRECT("投手データ!B1:D"&amp;Prams!$B$1),3,FALSE)*2)</f>
        <v>34</v>
      </c>
      <c r="N781" t="str">
        <f ca="1">VLOOKUP(F781,INDIRECT("球種変換表!A$1:B$" &amp; Prams!$B$2),2,)</f>
        <v>ストレート</v>
      </c>
      <c r="O781">
        <f ca="1">VLOOKUP(N781,球種情報!A:B,2,FALSE)</f>
        <v>1</v>
      </c>
      <c r="P781">
        <f ca="1">VLOOKUP(K781,投手データ!B:AI,output!O781+6,FALSE)</f>
        <v>1</v>
      </c>
      <c r="R781">
        <f t="shared" ca="1" si="74"/>
        <v>6.7567567567567571E-3</v>
      </c>
      <c r="S781">
        <f t="shared" si="75"/>
        <v>0.47881944444444446</v>
      </c>
      <c r="T781">
        <f>Prams!B$5/(S781-Prams!B$6)</f>
        <v>147.71834575587224</v>
      </c>
      <c r="U781">
        <f t="shared" ca="1" si="76"/>
        <v>0.56215277777777772</v>
      </c>
      <c r="V781">
        <f ca="1">Prams!C$5/(U781-Prams!C$6)</f>
        <v>147.70658154089159</v>
      </c>
      <c r="W781">
        <f t="shared" ca="1" si="77"/>
        <v>0.99801744284386207</v>
      </c>
      <c r="X781" t="str">
        <f t="shared" ca="1" si="78"/>
        <v>〇</v>
      </c>
    </row>
    <row r="782" spans="1:25" x14ac:dyDescent="0.4">
      <c r="A782" s="1" t="s">
        <v>2508</v>
      </c>
      <c r="B782" s="1">
        <v>128</v>
      </c>
      <c r="C782">
        <v>639.47619999999995</v>
      </c>
      <c r="D782">
        <v>607</v>
      </c>
      <c r="E782">
        <v>10.523899999999999</v>
      </c>
      <c r="F782" t="s">
        <v>0</v>
      </c>
      <c r="G782" s="10" t="s">
        <v>452</v>
      </c>
      <c r="H782">
        <v>99</v>
      </c>
      <c r="I782" t="s">
        <v>2507</v>
      </c>
      <c r="J782">
        <f ca="1">VLOOKUP(G782,INDIRECT("球速変換!A$1:B$" &amp; Prams!$B$8),2,)</f>
        <v>148</v>
      </c>
      <c r="K782" t="str">
        <f ca="1">VLOOKUP(I782,INDIRECT("投手名変換!A$1:B$" &amp; Prams!$B$9),2,)</f>
        <v>DD002</v>
      </c>
      <c r="L782">
        <f t="shared" si="73"/>
        <v>29</v>
      </c>
      <c r="M782">
        <f ca="1">(B782-VLOOKUP(K782,INDIRECT("投手データ!B1:D"&amp;Prams!$B$1),3,FALSE)*2)</f>
        <v>34</v>
      </c>
      <c r="N782" t="str">
        <f ca="1">VLOOKUP(F782,INDIRECT("球種変換表!A$1:B$" &amp; Prams!$B$2),2,)</f>
        <v>ストレート</v>
      </c>
      <c r="O782">
        <f ca="1">VLOOKUP(N782,球種情報!A:B,2,FALSE)</f>
        <v>1</v>
      </c>
      <c r="P782">
        <f ca="1">VLOOKUP(K782,投手データ!B:AI,output!O782+6,FALSE)</f>
        <v>1</v>
      </c>
      <c r="R782">
        <f t="shared" ca="1" si="74"/>
        <v>6.7567567567567571E-3</v>
      </c>
      <c r="S782">
        <f t="shared" si="75"/>
        <v>0.47847222222222219</v>
      </c>
      <c r="T782">
        <f>Prams!B$5/(S782-Prams!B$6)</f>
        <v>147.84100118239431</v>
      </c>
      <c r="U782">
        <f t="shared" ca="1" si="76"/>
        <v>0.56180555555555556</v>
      </c>
      <c r="V782">
        <f ca="1">Prams!C$5/(U782-Prams!C$6)</f>
        <v>147.82921742364866</v>
      </c>
      <c r="W782">
        <f t="shared" ca="1" si="77"/>
        <v>0.99884606367330175</v>
      </c>
      <c r="X782" t="str">
        <f t="shared" ca="1" si="78"/>
        <v>〇</v>
      </c>
    </row>
    <row r="783" spans="1:25" x14ac:dyDescent="0.4">
      <c r="A783" s="1" t="s">
        <v>2510</v>
      </c>
      <c r="B783" s="1">
        <v>128</v>
      </c>
      <c r="C783">
        <v>640</v>
      </c>
      <c r="D783">
        <v>612.5</v>
      </c>
      <c r="E783">
        <v>11.01146</v>
      </c>
      <c r="F783" t="s">
        <v>0</v>
      </c>
      <c r="G783" s="10" t="s">
        <v>459</v>
      </c>
      <c r="H783">
        <v>99</v>
      </c>
      <c r="I783" t="s">
        <v>2509</v>
      </c>
      <c r="J783">
        <f ca="1">VLOOKUP(G783,INDIRECT("球速変換!A$1:B$" &amp; Prams!$B$8),2,)</f>
        <v>149</v>
      </c>
      <c r="K783" t="e">
        <f ca="1">VLOOKUP(I783,INDIRECT("投手名変換!A$1:B$" &amp; Prams!$B$9),2,)</f>
        <v>#N/A</v>
      </c>
      <c r="L783">
        <f t="shared" si="73"/>
        <v>29</v>
      </c>
      <c r="M783" t="e">
        <f ca="1">(B783-VLOOKUP(K783,INDIRECT("投手データ!B1:D"&amp;Prams!$B$1),3,FALSE)*2)</f>
        <v>#N/A</v>
      </c>
      <c r="N783" t="str">
        <f ca="1">VLOOKUP(F783,INDIRECT("球種変換表!A$1:B$" &amp; Prams!$B$2),2,)</f>
        <v>ストレート</v>
      </c>
      <c r="O783">
        <f ca="1">VLOOKUP(N783,球種情報!A:B,2,FALSE)</f>
        <v>1</v>
      </c>
      <c r="P783" t="e">
        <f ca="1">VLOOKUP(K783,投手データ!B:AI,output!O783+6,FALSE)</f>
        <v>#N/A</v>
      </c>
      <c r="R783">
        <f t="shared" ca="1" si="74"/>
        <v>6.7114093959731542E-3</v>
      </c>
      <c r="S783">
        <f t="shared" si="75"/>
        <v>0.47465277777777781</v>
      </c>
      <c r="T783">
        <f>Prams!B$5/(S783-Prams!B$6)</f>
        <v>149.20377831557917</v>
      </c>
      <c r="U783" t="e">
        <f t="shared" ca="1" si="76"/>
        <v>#N/A</v>
      </c>
      <c r="V783" t="e">
        <f ca="1">Prams!C$5/(U783-Prams!C$6)</f>
        <v>#N/A</v>
      </c>
      <c r="W783" t="e">
        <f t="shared" ca="1" si="77"/>
        <v>#N/A</v>
      </c>
      <c r="X783" t="e">
        <f t="shared" ca="1" si="78"/>
        <v>#N/A</v>
      </c>
    </row>
    <row r="784" spans="1:25" x14ac:dyDescent="0.4">
      <c r="A784" s="1" t="s">
        <v>2511</v>
      </c>
      <c r="B784" s="1">
        <v>128</v>
      </c>
      <c r="C784">
        <v>634</v>
      </c>
      <c r="D784">
        <v>601</v>
      </c>
      <c r="E784">
        <v>10.04998</v>
      </c>
      <c r="F784" t="s">
        <v>0</v>
      </c>
      <c r="G784" s="10" t="s">
        <v>432</v>
      </c>
      <c r="H784">
        <v>99</v>
      </c>
      <c r="I784" t="s">
        <v>2507</v>
      </c>
      <c r="J784">
        <f ca="1">VLOOKUP(G784,INDIRECT("球速変換!A$1:B$" &amp; Prams!$B$8),2,)</f>
        <v>146</v>
      </c>
      <c r="K784" t="str">
        <f ca="1">VLOOKUP(I784,INDIRECT("投手名変換!A$1:B$" &amp; Prams!$B$9),2,)</f>
        <v>DD002</v>
      </c>
      <c r="L784">
        <f t="shared" si="73"/>
        <v>29</v>
      </c>
      <c r="M784">
        <f ca="1">(B784-VLOOKUP(K784,INDIRECT("投手データ!B1:D"&amp;Prams!$B$1),3,FALSE)*2)</f>
        <v>34</v>
      </c>
      <c r="N784" t="str">
        <f ca="1">VLOOKUP(F784,INDIRECT("球種変換表!A$1:B$" &amp; Prams!$B$2),2,)</f>
        <v>ストレート</v>
      </c>
      <c r="O784">
        <f ca="1">VLOOKUP(N784,球種情報!A:B,2,FALSE)</f>
        <v>1</v>
      </c>
      <c r="P784">
        <f ca="1">VLOOKUP(K784,投手データ!B:AI,output!O784+6,FALSE)</f>
        <v>1</v>
      </c>
      <c r="R784">
        <f t="shared" ca="1" si="74"/>
        <v>6.8493150684931503E-3</v>
      </c>
      <c r="S784">
        <f t="shared" si="75"/>
        <v>0.4826388888888889</v>
      </c>
      <c r="T784">
        <f>Prams!B$5/(S784-Prams!B$6)</f>
        <v>146.38244695544654</v>
      </c>
      <c r="U784">
        <f t="shared" ca="1" si="76"/>
        <v>0.56597222222222221</v>
      </c>
      <c r="V784">
        <f ca="1">Prams!C$5/(U784-Prams!C$6)</f>
        <v>146.37089455062019</v>
      </c>
      <c r="W784">
        <f t="shared" ca="1" si="77"/>
        <v>1.002540373634385</v>
      </c>
      <c r="X784" t="str">
        <f t="shared" ca="1" si="78"/>
        <v>〇</v>
      </c>
    </row>
    <row r="785" spans="1:24" x14ac:dyDescent="0.4">
      <c r="A785" s="1" t="s">
        <v>2513</v>
      </c>
      <c r="B785" s="1">
        <v>128</v>
      </c>
      <c r="C785">
        <v>639.5</v>
      </c>
      <c r="D785">
        <v>602.5</v>
      </c>
      <c r="E785">
        <v>10.512</v>
      </c>
      <c r="F785" t="s">
        <v>1649</v>
      </c>
      <c r="G785" s="10" t="s">
        <v>1587</v>
      </c>
      <c r="H785">
        <v>99</v>
      </c>
      <c r="I785" t="s">
        <v>2512</v>
      </c>
      <c r="J785">
        <f ca="1">VLOOKUP(G785,INDIRECT("球速変換!A$1:B$" &amp; Prams!$B$8),2,)</f>
        <v>147</v>
      </c>
      <c r="K785" t="str">
        <f ca="1">VLOOKUP(I785,INDIRECT("投手名変換!A$1:B$" &amp; Prams!$B$9),2,)</f>
        <v>DD002</v>
      </c>
      <c r="L785">
        <f t="shared" si="73"/>
        <v>29</v>
      </c>
      <c r="M785">
        <f ca="1">(B785-VLOOKUP(K785,INDIRECT("投手データ!B1:D"&amp;Prams!$B$1),3,FALSE)*2)</f>
        <v>34</v>
      </c>
      <c r="N785" t="str">
        <f ca="1">VLOOKUP(F785,INDIRECT("球種変換表!A$1:B$" &amp; Prams!$B$2),2,)</f>
        <v>ストレート</v>
      </c>
      <c r="O785">
        <f ca="1">VLOOKUP(N785,球種情報!A:B,2,FALSE)</f>
        <v>1</v>
      </c>
      <c r="P785">
        <f ca="1">VLOOKUP(K785,投手データ!B:AI,output!O785+6,FALSE)</f>
        <v>1</v>
      </c>
      <c r="R785">
        <f t="shared" ca="1" si="74"/>
        <v>6.8027210884353739E-3</v>
      </c>
      <c r="S785">
        <f t="shared" si="75"/>
        <v>0.48159722222222218</v>
      </c>
      <c r="T785">
        <f>Prams!B$5/(S785-Prams!B$6)</f>
        <v>146.74438078158073</v>
      </c>
      <c r="U785">
        <f t="shared" ca="1" si="76"/>
        <v>0.5649305555555556</v>
      </c>
      <c r="V785">
        <f ca="1">Prams!C$5/(U785-Prams!C$6)</f>
        <v>146.7327711812446</v>
      </c>
      <c r="W785">
        <f t="shared" ca="1" si="77"/>
        <v>0.99818211687921499</v>
      </c>
      <c r="X785" t="str">
        <f t="shared" ca="1" si="78"/>
        <v>〇</v>
      </c>
    </row>
    <row r="786" spans="1:24" x14ac:dyDescent="0.4">
      <c r="A786" s="1" t="s">
        <v>2515</v>
      </c>
      <c r="B786" s="1">
        <v>128</v>
      </c>
      <c r="C786">
        <v>642.97729000000004</v>
      </c>
      <c r="D786">
        <v>602</v>
      </c>
      <c r="E786">
        <v>11.02281</v>
      </c>
      <c r="F786" t="s">
        <v>0</v>
      </c>
      <c r="G786" s="10" t="s">
        <v>1587</v>
      </c>
      <c r="H786">
        <v>99</v>
      </c>
      <c r="I786" t="s">
        <v>2514</v>
      </c>
      <c r="J786">
        <f ca="1">VLOOKUP(G786,INDIRECT("球速変換!A$1:B$" &amp; Prams!$B$8),2,)</f>
        <v>147</v>
      </c>
      <c r="K786" t="str">
        <f ca="1">VLOOKUP(I786,INDIRECT("投手名変換!A$1:B$" &amp; Prams!$B$9),2,)</f>
        <v>DD002</v>
      </c>
      <c r="L786">
        <f t="shared" si="73"/>
        <v>29</v>
      </c>
      <c r="M786">
        <f ca="1">(B786-VLOOKUP(K786,INDIRECT("投手データ!B1:D"&amp;Prams!$B$1),3,FALSE)*2)</f>
        <v>34</v>
      </c>
      <c r="N786" t="str">
        <f ca="1">VLOOKUP(F786,INDIRECT("球種変換表!A$1:B$" &amp; Prams!$B$2),2,)</f>
        <v>ストレート</v>
      </c>
      <c r="O786">
        <f ca="1">VLOOKUP(N786,球種情報!A:B,2,FALSE)</f>
        <v>1</v>
      </c>
      <c r="P786">
        <f ca="1">VLOOKUP(K786,投手データ!B:AI,output!O786+6,FALSE)</f>
        <v>1</v>
      </c>
      <c r="R786">
        <f t="shared" ca="1" si="74"/>
        <v>6.8027210884353739E-3</v>
      </c>
      <c r="S786">
        <f t="shared" si="75"/>
        <v>0.48194444444444445</v>
      </c>
      <c r="T786">
        <f>Prams!B$5/(S786-Prams!B$6)</f>
        <v>146.62353747233055</v>
      </c>
      <c r="U786">
        <f t="shared" ca="1" si="76"/>
        <v>0.56527777777777777</v>
      </c>
      <c r="V786">
        <f ca="1">Prams!C$5/(U786-Prams!C$6)</f>
        <v>146.6119469842692</v>
      </c>
      <c r="W786">
        <f t="shared" ca="1" si="77"/>
        <v>0.99736018356645706</v>
      </c>
      <c r="X786" t="str">
        <f t="shared" ca="1" si="78"/>
        <v>〇</v>
      </c>
    </row>
    <row r="787" spans="1:24" x14ac:dyDescent="0.4">
      <c r="A787" s="1" t="s">
        <v>2517</v>
      </c>
      <c r="B787" s="1">
        <v>128</v>
      </c>
      <c r="C787">
        <v>638.5</v>
      </c>
      <c r="D787">
        <v>603</v>
      </c>
      <c r="E787">
        <v>10.5001</v>
      </c>
      <c r="F787" t="s">
        <v>100</v>
      </c>
      <c r="G787" s="10" t="s">
        <v>1594</v>
      </c>
      <c r="H787">
        <v>99</v>
      </c>
      <c r="I787" t="s">
        <v>2516</v>
      </c>
      <c r="J787">
        <f ca="1">VLOOKUP(G787,INDIRECT("球速変換!A$1:B$" &amp; Prams!$B$8),2,)</f>
        <v>147</v>
      </c>
      <c r="K787" t="str">
        <f ca="1">VLOOKUP(I787,INDIRECT("投手名変換!A$1:B$" &amp; Prams!$B$9),2,)</f>
        <v>DD002</v>
      </c>
      <c r="L787">
        <f t="shared" si="73"/>
        <v>29</v>
      </c>
      <c r="M787">
        <f ca="1">(B787-VLOOKUP(K787,INDIRECT("投手データ!B1:D"&amp;Prams!$B$1),3,FALSE)*2)</f>
        <v>34</v>
      </c>
      <c r="N787" t="str">
        <f ca="1">VLOOKUP(F787,INDIRECT("球種変換表!A$1:B$" &amp; Prams!$B$2),2,)</f>
        <v>ストレート</v>
      </c>
      <c r="O787">
        <f ca="1">VLOOKUP(N787,球種情報!A:B,2,FALSE)</f>
        <v>1</v>
      </c>
      <c r="P787">
        <f ca="1">VLOOKUP(K787,投手データ!B:AI,output!O787+6,FALSE)</f>
        <v>1</v>
      </c>
      <c r="R787">
        <f t="shared" ca="1" si="74"/>
        <v>6.8027210884353739E-3</v>
      </c>
      <c r="S787">
        <f t="shared" si="75"/>
        <v>0.48125000000000001</v>
      </c>
      <c r="T787">
        <f>Prams!B$5/(S787-Prams!B$6)</f>
        <v>146.8654234469652</v>
      </c>
      <c r="U787">
        <f t="shared" ca="1" si="76"/>
        <v>0.56458333333333333</v>
      </c>
      <c r="V787">
        <f ca="1">Prams!C$5/(U787-Prams!C$6)</f>
        <v>146.85379468704224</v>
      </c>
      <c r="W787">
        <f t="shared" ca="1" si="77"/>
        <v>0.99900540603430099</v>
      </c>
      <c r="X787" t="str">
        <f t="shared" ca="1" si="78"/>
        <v>〇</v>
      </c>
    </row>
    <row r="788" spans="1:24" x14ac:dyDescent="0.4">
      <c r="A788" s="1" t="s">
        <v>2518</v>
      </c>
      <c r="B788" s="1">
        <v>124</v>
      </c>
      <c r="C788">
        <v>639</v>
      </c>
      <c r="D788">
        <v>601</v>
      </c>
      <c r="E788">
        <v>10.04998</v>
      </c>
      <c r="F788" t="s">
        <v>1504</v>
      </c>
      <c r="G788" s="10" t="s">
        <v>1680</v>
      </c>
      <c r="H788">
        <v>98</v>
      </c>
      <c r="I788" t="s">
        <v>2505</v>
      </c>
      <c r="J788">
        <f ca="1">VLOOKUP(G788,INDIRECT("球速変換!A$1:B$" &amp; Prams!$B$8),2,)</f>
        <v>149</v>
      </c>
      <c r="K788" t="str">
        <f ca="1">VLOOKUP(I788,INDIRECT("投手名変換!A$1:B$" &amp; Prams!$B$9),2,)</f>
        <v>DD002</v>
      </c>
      <c r="L788">
        <f t="shared" si="73"/>
        <v>26</v>
      </c>
      <c r="M788">
        <f ca="1">(B788-VLOOKUP(K788,INDIRECT("投手データ!B1:D"&amp;Prams!$B$1),3,FALSE)*2)</f>
        <v>30</v>
      </c>
      <c r="N788" t="str">
        <f ca="1">VLOOKUP(F788,INDIRECT("球種変換表!A$1:B$" &amp; Prams!$B$2),2,)</f>
        <v>全力ストレート</v>
      </c>
      <c r="O788">
        <f ca="1">VLOOKUP(N788,球種情報!A:B,2,FALSE)</f>
        <v>2</v>
      </c>
      <c r="P788">
        <f ca="1">VLOOKUP(K788,投手データ!B:AI,output!O788+6,FALSE)</f>
        <v>1</v>
      </c>
      <c r="R788">
        <f t="shared" ca="1" si="74"/>
        <v>6.7114093959731542E-3</v>
      </c>
      <c r="S788">
        <f t="shared" si="75"/>
        <v>0.43263888888888885</v>
      </c>
      <c r="T788">
        <f>Prams!B$5/(S788-Prams!B$6)</f>
        <v>166.03959952850602</v>
      </c>
      <c r="U788">
        <f t="shared" ca="1" si="76"/>
        <v>0.49930555555555556</v>
      </c>
      <c r="V788">
        <f ca="1">Prams!C$5/(U788-Prams!C$6)</f>
        <v>173.80386399487716</v>
      </c>
      <c r="W788">
        <f t="shared" ca="1" si="77"/>
        <v>1.1664688858716588</v>
      </c>
      <c r="X788" t="str">
        <f t="shared" ca="1" si="78"/>
        <v>×</v>
      </c>
    </row>
    <row r="789" spans="1:24" x14ac:dyDescent="0.4">
      <c r="A789" s="1" t="s">
        <v>2519</v>
      </c>
      <c r="B789" s="1">
        <v>125</v>
      </c>
      <c r="C789">
        <v>642.45239000000004</v>
      </c>
      <c r="D789">
        <v>623.5</v>
      </c>
      <c r="E789">
        <v>10.55955</v>
      </c>
      <c r="F789" t="s">
        <v>1504</v>
      </c>
      <c r="G789" s="10" t="s">
        <v>1584</v>
      </c>
      <c r="H789">
        <v>98</v>
      </c>
      <c r="I789" t="s">
        <v>2516</v>
      </c>
      <c r="J789">
        <f ca="1">VLOOKUP(G789,INDIRECT("球速変換!A$1:B$" &amp; Prams!$B$8),2,)</f>
        <v>148</v>
      </c>
      <c r="K789" t="str">
        <f ca="1">VLOOKUP(I789,INDIRECT("投手名変換!A$1:B$" &amp; Prams!$B$9),2,)</f>
        <v>DD002</v>
      </c>
      <c r="L789">
        <f t="shared" si="73"/>
        <v>27</v>
      </c>
      <c r="M789">
        <f ca="1">(B789-VLOOKUP(K789,INDIRECT("投手データ!B1:D"&amp;Prams!$B$1),3,FALSE)*2)</f>
        <v>31</v>
      </c>
      <c r="N789" t="str">
        <f ca="1">VLOOKUP(F789,INDIRECT("球種変換表!A$1:B$" &amp; Prams!$B$2),2,)</f>
        <v>全力ストレート</v>
      </c>
      <c r="O789">
        <f ca="1">VLOOKUP(N789,球種情報!A:B,2,FALSE)</f>
        <v>2</v>
      </c>
      <c r="P789">
        <f ca="1">VLOOKUP(K789,投手データ!B:AI,output!O789+6,FALSE)</f>
        <v>1</v>
      </c>
      <c r="R789">
        <f t="shared" ca="1" si="74"/>
        <v>6.7567567567567571E-3</v>
      </c>
      <c r="S789">
        <f t="shared" si="75"/>
        <v>0.43368055555555551</v>
      </c>
      <c r="T789">
        <f>Prams!B$5/(S789-Prams!B$6)</f>
        <v>165.57637798790336</v>
      </c>
      <c r="U789">
        <f t="shared" ca="1" si="76"/>
        <v>0.50034722222222217</v>
      </c>
      <c r="V789">
        <f ca="1">Prams!C$5/(U789-Prams!C$6)</f>
        <v>173.29637387194484</v>
      </c>
      <c r="W789">
        <f t="shared" ca="1" si="77"/>
        <v>1.1709214450807084</v>
      </c>
      <c r="X789" t="str">
        <f t="shared" ca="1" si="78"/>
        <v>×</v>
      </c>
    </row>
    <row r="790" spans="1:24" x14ac:dyDescent="0.4">
      <c r="A790" s="1" t="s">
        <v>2520</v>
      </c>
      <c r="B790" s="1">
        <v>124</v>
      </c>
      <c r="C790">
        <v>638.5</v>
      </c>
      <c r="D790">
        <v>600.5</v>
      </c>
      <c r="E790">
        <v>10.512</v>
      </c>
      <c r="F790" t="s">
        <v>1504</v>
      </c>
      <c r="G790" s="10" t="s">
        <v>1680</v>
      </c>
      <c r="H790">
        <v>98</v>
      </c>
      <c r="I790" t="s">
        <v>2512</v>
      </c>
      <c r="J790">
        <f ca="1">VLOOKUP(G790,INDIRECT("球速変換!A$1:B$" &amp; Prams!$B$8),2,)</f>
        <v>149</v>
      </c>
      <c r="K790" t="str">
        <f ca="1">VLOOKUP(I790,INDIRECT("投手名変換!A$1:B$" &amp; Prams!$B$9),2,)</f>
        <v>DD002</v>
      </c>
      <c r="L790">
        <f t="shared" si="73"/>
        <v>26</v>
      </c>
      <c r="M790">
        <f ca="1">(B790-VLOOKUP(K790,INDIRECT("投手データ!B1:D"&amp;Prams!$B$1),3,FALSE)*2)</f>
        <v>30</v>
      </c>
      <c r="N790" t="str">
        <f ca="1">VLOOKUP(F790,INDIRECT("球種変換表!A$1:B$" &amp; Prams!$B$2),2,)</f>
        <v>全力ストレート</v>
      </c>
      <c r="O790">
        <f ca="1">VLOOKUP(N790,球種情報!A:B,2,FALSE)</f>
        <v>2</v>
      </c>
      <c r="P790">
        <f ca="1">VLOOKUP(K790,投手データ!B:AI,output!O790+6,FALSE)</f>
        <v>1</v>
      </c>
      <c r="R790">
        <f t="shared" ca="1" si="74"/>
        <v>6.7114093959731542E-3</v>
      </c>
      <c r="S790">
        <f t="shared" si="75"/>
        <v>0.43298611111111113</v>
      </c>
      <c r="T790">
        <f>Prams!B$5/(S790-Prams!B$6)</f>
        <v>165.88490463377732</v>
      </c>
      <c r="U790">
        <f t="shared" ca="1" si="76"/>
        <v>0.49965277777777778</v>
      </c>
      <c r="V790">
        <f ca="1">Prams!C$5/(U790-Prams!C$6)</f>
        <v>173.63437068474556</v>
      </c>
      <c r="W790">
        <f t="shared" ca="1" si="77"/>
        <v>1.1653313468774871</v>
      </c>
      <c r="X790" t="str">
        <f t="shared" ca="1" si="78"/>
        <v>×</v>
      </c>
    </row>
    <row r="791" spans="1:24" x14ac:dyDescent="0.4">
      <c r="A791" s="1" t="s">
        <v>2521</v>
      </c>
      <c r="B791" s="1">
        <v>125</v>
      </c>
      <c r="C791">
        <v>642.5</v>
      </c>
      <c r="D791">
        <v>625.5</v>
      </c>
      <c r="E791">
        <v>10.6067</v>
      </c>
      <c r="F791" t="s">
        <v>1504</v>
      </c>
      <c r="G791" s="10" t="s">
        <v>459</v>
      </c>
      <c r="H791">
        <v>98</v>
      </c>
      <c r="I791" t="s">
        <v>2507</v>
      </c>
      <c r="J791">
        <f ca="1">VLOOKUP(G791,INDIRECT("球速変換!A$1:B$" &amp; Prams!$B$8),2,)</f>
        <v>149</v>
      </c>
      <c r="K791" t="str">
        <f ca="1">VLOOKUP(I791,INDIRECT("投手名変換!A$1:B$" &amp; Prams!$B$9),2,)</f>
        <v>DD002</v>
      </c>
      <c r="L791">
        <f t="shared" si="73"/>
        <v>27</v>
      </c>
      <c r="M791">
        <f ca="1">(B791-VLOOKUP(K791,INDIRECT("投手データ!B1:D"&amp;Prams!$B$1),3,FALSE)*2)</f>
        <v>31</v>
      </c>
      <c r="N791" t="str">
        <f ca="1">VLOOKUP(F791,INDIRECT("球種変換表!A$1:B$" &amp; Prams!$B$2),2,)</f>
        <v>全力ストレート</v>
      </c>
      <c r="O791">
        <f ca="1">VLOOKUP(N791,球種情報!A:B,2,FALSE)</f>
        <v>2</v>
      </c>
      <c r="P791">
        <f ca="1">VLOOKUP(K791,投手データ!B:AI,output!O791+6,FALSE)</f>
        <v>1</v>
      </c>
      <c r="R791">
        <f t="shared" ca="1" si="74"/>
        <v>6.7114093959731542E-3</v>
      </c>
      <c r="S791">
        <f t="shared" si="75"/>
        <v>0.43229166666666669</v>
      </c>
      <c r="T791">
        <f>Prams!B$5/(S791-Prams!B$6)</f>
        <v>166.19458321198951</v>
      </c>
      <c r="U791">
        <f t="shared" ca="1" si="76"/>
        <v>0.49895833333333334</v>
      </c>
      <c r="V791">
        <f ca="1">Prams!C$5/(U791-Prams!C$6)</f>
        <v>173.9736885303567</v>
      </c>
      <c r="W791">
        <f t="shared" ca="1" si="77"/>
        <v>1.1676086478547429</v>
      </c>
      <c r="X791" t="str">
        <f t="shared" ca="1" si="78"/>
        <v>×</v>
      </c>
    </row>
    <row r="792" spans="1:24" x14ac:dyDescent="0.4">
      <c r="A792" s="1" t="s">
        <v>2522</v>
      </c>
      <c r="B792" s="1">
        <v>125</v>
      </c>
      <c r="C792">
        <v>642.45239000000004</v>
      </c>
      <c r="D792">
        <v>625.5</v>
      </c>
      <c r="E792">
        <v>10.55955</v>
      </c>
      <c r="F792" t="s">
        <v>1504</v>
      </c>
      <c r="G792" s="10" t="s">
        <v>1668</v>
      </c>
      <c r="H792">
        <v>98</v>
      </c>
      <c r="I792" t="s">
        <v>2512</v>
      </c>
      <c r="J792">
        <f ca="1">VLOOKUP(G792,INDIRECT("球速変換!A$1:B$" &amp; Prams!$B$8),2,)</f>
        <v>148</v>
      </c>
      <c r="K792" t="str">
        <f ca="1">VLOOKUP(I792,INDIRECT("投手名変換!A$1:B$" &amp; Prams!$B$9),2,)</f>
        <v>DD002</v>
      </c>
      <c r="L792">
        <f t="shared" si="73"/>
        <v>27</v>
      </c>
      <c r="M792">
        <f ca="1">(B792-VLOOKUP(K792,INDIRECT("投手データ!B1:D"&amp;Prams!$B$1),3,FALSE)*2)</f>
        <v>31</v>
      </c>
      <c r="N792" t="str">
        <f ca="1">VLOOKUP(F792,INDIRECT("球種変換表!A$1:B$" &amp; Prams!$B$2),2,)</f>
        <v>全力ストレート</v>
      </c>
      <c r="O792">
        <f ca="1">VLOOKUP(N792,球種情報!A:B,2,FALSE)</f>
        <v>2</v>
      </c>
      <c r="P792">
        <f ca="1">VLOOKUP(K792,投手データ!B:AI,output!O792+6,FALSE)</f>
        <v>1</v>
      </c>
      <c r="R792">
        <f t="shared" ca="1" si="74"/>
        <v>6.7567567567567571E-3</v>
      </c>
      <c r="S792">
        <f t="shared" si="75"/>
        <v>0.43229166666666669</v>
      </c>
      <c r="T792">
        <f>Prams!B$5/(S792-Prams!B$6)</f>
        <v>166.19458321198951</v>
      </c>
      <c r="U792">
        <f t="shared" ca="1" si="76"/>
        <v>0.49895833333333334</v>
      </c>
      <c r="V792">
        <f ca="1">Prams!C$5/(U792-Prams!C$6)</f>
        <v>173.9736885303567</v>
      </c>
      <c r="W792">
        <f t="shared" ca="1" si="77"/>
        <v>1.1754978954753832</v>
      </c>
      <c r="X792" t="str">
        <f t="shared" ca="1" si="78"/>
        <v>×</v>
      </c>
    </row>
    <row r="793" spans="1:24" x14ac:dyDescent="0.4">
      <c r="A793" s="1" t="s">
        <v>2523</v>
      </c>
      <c r="B793" s="1">
        <v>125</v>
      </c>
      <c r="C793">
        <v>641</v>
      </c>
      <c r="D793">
        <v>621.5</v>
      </c>
      <c r="E793">
        <v>11.01146</v>
      </c>
      <c r="F793" t="s">
        <v>1504</v>
      </c>
      <c r="G793" s="10" t="s">
        <v>1663</v>
      </c>
      <c r="H793">
        <v>98</v>
      </c>
      <c r="I793" t="s">
        <v>2514</v>
      </c>
      <c r="J793">
        <f ca="1">VLOOKUP(G793,INDIRECT("球速変換!A$1:B$" &amp; Prams!$B$8),2,)</f>
        <v>147</v>
      </c>
      <c r="K793" t="str">
        <f ca="1">VLOOKUP(I793,INDIRECT("投手名変換!A$1:B$" &amp; Prams!$B$9),2,)</f>
        <v>DD002</v>
      </c>
      <c r="L793">
        <f t="shared" si="73"/>
        <v>27</v>
      </c>
      <c r="M793">
        <f ca="1">(B793-VLOOKUP(K793,INDIRECT("投手データ!B1:D"&amp;Prams!$B$1),3,FALSE)*2)</f>
        <v>31</v>
      </c>
      <c r="N793" t="str">
        <f ca="1">VLOOKUP(F793,INDIRECT("球種変換表!A$1:B$" &amp; Prams!$B$2),2,)</f>
        <v>全力ストレート</v>
      </c>
      <c r="O793">
        <f ca="1">VLOOKUP(N793,球種情報!A:B,2,FALSE)</f>
        <v>2</v>
      </c>
      <c r="P793">
        <f ca="1">VLOOKUP(K793,投手データ!B:AI,output!O793+6,FALSE)</f>
        <v>1</v>
      </c>
      <c r="R793">
        <f t="shared" ca="1" si="74"/>
        <v>6.8027210884353739E-3</v>
      </c>
      <c r="S793">
        <f t="shared" si="75"/>
        <v>0.43506944444444445</v>
      </c>
      <c r="T793">
        <f>Prams!B$5/(S793-Prams!B$6)</f>
        <v>164.96275487892558</v>
      </c>
      <c r="U793">
        <f t="shared" ca="1" si="76"/>
        <v>0.50173611111111116</v>
      </c>
      <c r="V793">
        <f ca="1">Prams!C$5/(U793-Prams!C$6)</f>
        <v>172.62431260616307</v>
      </c>
      <c r="W793">
        <f t="shared" ca="1" si="77"/>
        <v>1.174315051742606</v>
      </c>
      <c r="X793" t="str">
        <f t="shared" ca="1" si="78"/>
        <v>×</v>
      </c>
    </row>
    <row r="794" spans="1:24" x14ac:dyDescent="0.4">
      <c r="A794" s="1" t="s">
        <v>2524</v>
      </c>
      <c r="B794" s="1">
        <v>125</v>
      </c>
      <c r="C794">
        <v>642</v>
      </c>
      <c r="D794">
        <v>624.5</v>
      </c>
      <c r="E794">
        <v>11.01146</v>
      </c>
      <c r="F794" t="s">
        <v>1504</v>
      </c>
      <c r="G794" s="10" t="s">
        <v>452</v>
      </c>
      <c r="H794">
        <v>98</v>
      </c>
      <c r="I794" t="s">
        <v>2512</v>
      </c>
      <c r="J794">
        <f ca="1">VLOOKUP(G794,INDIRECT("球速変換!A$1:B$" &amp; Prams!$B$8),2,)</f>
        <v>148</v>
      </c>
      <c r="K794" t="str">
        <f ca="1">VLOOKUP(I794,INDIRECT("投手名変換!A$1:B$" &amp; Prams!$B$9),2,)</f>
        <v>DD002</v>
      </c>
      <c r="L794">
        <f t="shared" si="73"/>
        <v>27</v>
      </c>
      <c r="M794">
        <f ca="1">(B794-VLOOKUP(K794,INDIRECT("投手データ!B1:D"&amp;Prams!$B$1),3,FALSE)*2)</f>
        <v>31</v>
      </c>
      <c r="N794" t="str">
        <f ca="1">VLOOKUP(F794,INDIRECT("球種変換表!A$1:B$" &amp; Prams!$B$2),2,)</f>
        <v>全力ストレート</v>
      </c>
      <c r="O794">
        <f ca="1">VLOOKUP(N794,球種情報!A:B,2,FALSE)</f>
        <v>2</v>
      </c>
      <c r="P794">
        <f ca="1">VLOOKUP(K794,投手データ!B:AI,output!O794+6,FALSE)</f>
        <v>1</v>
      </c>
      <c r="R794">
        <f t="shared" ca="1" si="74"/>
        <v>6.7567567567567571E-3</v>
      </c>
      <c r="S794">
        <f t="shared" si="75"/>
        <v>0.43298611111111113</v>
      </c>
      <c r="T794">
        <f>Prams!B$5/(S794-Prams!B$6)</f>
        <v>165.88490463377732</v>
      </c>
      <c r="U794">
        <f t="shared" ca="1" si="76"/>
        <v>0.49965277777777778</v>
      </c>
      <c r="V794">
        <f ca="1">Prams!C$5/(U794-Prams!C$6)</f>
        <v>173.63437068474556</v>
      </c>
      <c r="W794">
        <f t="shared" ca="1" si="77"/>
        <v>1.173205207329362</v>
      </c>
      <c r="X794" t="str">
        <f t="shared" ca="1" si="78"/>
        <v>×</v>
      </c>
    </row>
    <row r="795" spans="1:24" x14ac:dyDescent="0.4">
      <c r="A795" s="1" t="s">
        <v>2525</v>
      </c>
      <c r="B795" s="1">
        <v>129</v>
      </c>
      <c r="C795">
        <v>635</v>
      </c>
      <c r="D795">
        <v>602</v>
      </c>
      <c r="E795">
        <v>11.0001</v>
      </c>
      <c r="F795" t="s">
        <v>36</v>
      </c>
      <c r="G795" s="10" t="s">
        <v>723</v>
      </c>
      <c r="H795">
        <v>98</v>
      </c>
      <c r="I795" t="s">
        <v>2512</v>
      </c>
      <c r="J795">
        <f ca="1">VLOOKUP(G795,INDIRECT("球速変換!A$1:B$" &amp; Prams!$B$8),2,)</f>
        <v>142</v>
      </c>
      <c r="K795" t="str">
        <f ca="1">VLOOKUP(I795,INDIRECT("投手名変換!A$1:B$" &amp; Prams!$B$9),2,)</f>
        <v>DD002</v>
      </c>
      <c r="L795">
        <f t="shared" si="73"/>
        <v>31</v>
      </c>
      <c r="M795">
        <f ca="1">(B795-VLOOKUP(K795,INDIRECT("投手データ!B1:D"&amp;Prams!$B$1),3,FALSE)*2)</f>
        <v>35</v>
      </c>
      <c r="N795" t="str">
        <f ca="1">VLOOKUP(F795,INDIRECT("球種変換表!A$1:B$" &amp; Prams!$B$2),2,)</f>
        <v>ムービングファスト</v>
      </c>
      <c r="O795">
        <f ca="1">VLOOKUP(N795,球種情報!A:B,2,FALSE)</f>
        <v>4</v>
      </c>
      <c r="P795">
        <f ca="1">VLOOKUP(K795,投手データ!B:AI,output!O795+6,FALSE)</f>
        <v>1</v>
      </c>
      <c r="R795">
        <f t="shared" ca="1" si="74"/>
        <v>7.0422535211267607E-3</v>
      </c>
      <c r="S795">
        <f t="shared" si="75"/>
        <v>0.51527777777777783</v>
      </c>
      <c r="T795">
        <f>Prams!B$5/(S795-Prams!B$6)</f>
        <v>135.88136172706848</v>
      </c>
      <c r="U795">
        <f t="shared" ca="1" si="76"/>
        <v>0.58194444444444438</v>
      </c>
      <c r="V795">
        <f ca="1">Prams!C$5/(U795-Prams!C$6)</f>
        <v>141.03748954399131</v>
      </c>
      <c r="W795">
        <f t="shared" ca="1" si="77"/>
        <v>0.99322175735205154</v>
      </c>
      <c r="X795" t="str">
        <f t="shared" ca="1" si="78"/>
        <v>〇</v>
      </c>
    </row>
    <row r="796" spans="1:24" x14ac:dyDescent="0.4">
      <c r="A796" s="1" t="s">
        <v>2526</v>
      </c>
      <c r="B796" s="1">
        <v>130</v>
      </c>
      <c r="C796">
        <v>630.5</v>
      </c>
      <c r="D796">
        <v>606.5</v>
      </c>
      <c r="E796">
        <v>10.512</v>
      </c>
      <c r="F796" t="s">
        <v>36</v>
      </c>
      <c r="G796" s="10" t="s">
        <v>2007</v>
      </c>
      <c r="H796">
        <v>98</v>
      </c>
      <c r="I796" t="s">
        <v>2512</v>
      </c>
      <c r="J796">
        <v>137</v>
      </c>
      <c r="K796" t="str">
        <f ca="1">VLOOKUP(I796,INDIRECT("投手名変換!A$1:B$" &amp; Prams!$B$9),2,)</f>
        <v>DD002</v>
      </c>
      <c r="L796">
        <f t="shared" si="73"/>
        <v>32</v>
      </c>
      <c r="M796">
        <f ca="1">(B796-VLOOKUP(K796,INDIRECT("投手データ!B1:D"&amp;Prams!$B$1),3,FALSE)*2)</f>
        <v>36</v>
      </c>
      <c r="N796" t="str">
        <f ca="1">VLOOKUP(F796,INDIRECT("球種変換表!A$1:B$" &amp; Prams!$B$2),2,)</f>
        <v>ムービングファスト</v>
      </c>
      <c r="O796">
        <f ca="1">VLOOKUP(N796,球種情報!A:B,2,FALSE)</f>
        <v>4</v>
      </c>
      <c r="P796">
        <f ca="1">VLOOKUP(K796,投手データ!B:AI,output!O796+6,FALSE)</f>
        <v>1</v>
      </c>
      <c r="R796">
        <f t="shared" si="74"/>
        <v>7.2992700729927005E-3</v>
      </c>
      <c r="S796">
        <f t="shared" si="75"/>
        <v>0.52881944444444451</v>
      </c>
      <c r="T796">
        <f>Prams!B$5/(S796-Prams!B$6)</f>
        <v>131.95396847041803</v>
      </c>
      <c r="U796">
        <f t="shared" ca="1" si="76"/>
        <v>0.59548611111111105</v>
      </c>
      <c r="V796">
        <f ca="1">Prams!C$5/(U796-Prams!C$6)</f>
        <v>136.81102047590656</v>
      </c>
      <c r="W796">
        <f t="shared" ca="1" si="77"/>
        <v>0.99862058741537629</v>
      </c>
      <c r="X796" t="str">
        <f t="shared" ca="1" si="78"/>
        <v>〇</v>
      </c>
    </row>
    <row r="797" spans="1:24" x14ac:dyDescent="0.4">
      <c r="A797" s="1" t="s">
        <v>2527</v>
      </c>
      <c r="B797" s="1">
        <v>130</v>
      </c>
      <c r="C797">
        <v>638.5</v>
      </c>
      <c r="D797">
        <v>618.5</v>
      </c>
      <c r="E797">
        <v>11.510960000000001</v>
      </c>
      <c r="F797" t="s">
        <v>36</v>
      </c>
      <c r="G797" s="10" t="s">
        <v>405</v>
      </c>
      <c r="H797">
        <v>98</v>
      </c>
      <c r="I797" t="s">
        <v>2512</v>
      </c>
      <c r="J797">
        <f ca="1">VLOOKUP(G797,INDIRECT("球速変換!A$1:B$" &amp; Prams!$B$8),2,)</f>
        <v>141</v>
      </c>
      <c r="K797" t="str">
        <f ca="1">VLOOKUP(I797,INDIRECT("投手名変換!A$1:B$" &amp; Prams!$B$9),2,)</f>
        <v>DD002</v>
      </c>
      <c r="L797">
        <f t="shared" si="73"/>
        <v>32</v>
      </c>
      <c r="M797">
        <f ca="1">(B797-VLOOKUP(K797,INDIRECT("投手データ!B1:D"&amp;Prams!$B$1),3,FALSE)*2)</f>
        <v>36</v>
      </c>
      <c r="N797" t="str">
        <f ca="1">VLOOKUP(F797,INDIRECT("球種変換表!A$1:B$" &amp; Prams!$B$2),2,)</f>
        <v>ムービングファスト</v>
      </c>
      <c r="O797">
        <f ca="1">VLOOKUP(N797,球種情報!A:B,2,FALSE)</f>
        <v>4</v>
      </c>
      <c r="P797">
        <f ca="1">VLOOKUP(K797,投手データ!B:AI,output!O797+6,FALSE)</f>
        <v>1</v>
      </c>
      <c r="R797">
        <f t="shared" ca="1" si="74"/>
        <v>7.0921985815602835E-3</v>
      </c>
      <c r="S797">
        <f t="shared" si="75"/>
        <v>0.52048611111111109</v>
      </c>
      <c r="T797">
        <f>Prams!B$5/(S797-Prams!B$6)</f>
        <v>134.34347214593132</v>
      </c>
      <c r="U797">
        <f t="shared" ca="1" si="76"/>
        <v>0.58715277777777775</v>
      </c>
      <c r="V797">
        <f ca="1">Prams!C$5/(U797-Prams!C$6)</f>
        <v>139.3813839014523</v>
      </c>
      <c r="W797">
        <f t="shared" ca="1" si="77"/>
        <v>0.98852045320178938</v>
      </c>
      <c r="X797" t="str">
        <f t="shared" ca="1" si="78"/>
        <v>〇</v>
      </c>
    </row>
    <row r="798" spans="1:24" x14ac:dyDescent="0.4">
      <c r="A798" s="1" t="s">
        <v>2528</v>
      </c>
      <c r="B798" s="1">
        <v>130</v>
      </c>
      <c r="C798">
        <v>636.52380000000005</v>
      </c>
      <c r="D798">
        <v>610</v>
      </c>
      <c r="E798">
        <v>10.52392</v>
      </c>
      <c r="F798" t="s">
        <v>36</v>
      </c>
      <c r="G798" s="10" t="s">
        <v>2387</v>
      </c>
      <c r="H798">
        <v>98</v>
      </c>
      <c r="I798" t="s">
        <v>2512</v>
      </c>
      <c r="J798">
        <f ca="1">VLOOKUP(G798,INDIRECT("球速変換!A$1:B$" &amp; Prams!$B$8),2,)</f>
        <v>138</v>
      </c>
      <c r="K798" t="str">
        <f ca="1">VLOOKUP(I798,INDIRECT("投手名変換!A$1:B$" &amp; Prams!$B$9),2,)</f>
        <v>DD002</v>
      </c>
      <c r="L798">
        <f t="shared" si="73"/>
        <v>32</v>
      </c>
      <c r="M798">
        <f ca="1">(B798-VLOOKUP(K798,INDIRECT("投手データ!B1:D"&amp;Prams!$B$1),3,FALSE)*2)</f>
        <v>36</v>
      </c>
      <c r="N798" t="str">
        <f ca="1">VLOOKUP(F798,INDIRECT("球種変換表!A$1:B$" &amp; Prams!$B$2),2,)</f>
        <v>ムービングファスト</v>
      </c>
      <c r="O798">
        <f ca="1">VLOOKUP(N798,球種情報!A:B,2,FALSE)</f>
        <v>4</v>
      </c>
      <c r="P798">
        <f ca="1">VLOOKUP(K798,投手データ!B:AI,output!O798+6,FALSE)</f>
        <v>1</v>
      </c>
      <c r="R798">
        <f t="shared" ca="1" si="74"/>
        <v>7.246376811594203E-3</v>
      </c>
      <c r="S798">
        <f t="shared" si="75"/>
        <v>0.52638888888888891</v>
      </c>
      <c r="T798">
        <f>Prams!B$5/(S798-Prams!B$6)</f>
        <v>132.64208067130733</v>
      </c>
      <c r="U798">
        <f t="shared" ca="1" si="76"/>
        <v>0.59305555555555556</v>
      </c>
      <c r="V798">
        <f ca="1">Prams!C$5/(U798-Prams!C$6)</f>
        <v>137.55086400830635</v>
      </c>
      <c r="W798">
        <f t="shared" ca="1" si="77"/>
        <v>0.99674539136453877</v>
      </c>
      <c r="X798" t="str">
        <f t="shared" ca="1" si="78"/>
        <v>〇</v>
      </c>
    </row>
    <row r="799" spans="1:24" x14ac:dyDescent="0.4">
      <c r="A799" s="1" t="s">
        <v>2529</v>
      </c>
      <c r="B799" s="1">
        <v>130</v>
      </c>
      <c r="C799">
        <v>637</v>
      </c>
      <c r="D799">
        <v>613</v>
      </c>
      <c r="E799">
        <v>11.0001</v>
      </c>
      <c r="F799" t="s">
        <v>36</v>
      </c>
      <c r="G799" s="10" t="s">
        <v>1500</v>
      </c>
      <c r="H799">
        <v>98</v>
      </c>
      <c r="I799" t="s">
        <v>2512</v>
      </c>
      <c r="J799">
        <f ca="1">VLOOKUP(G799,INDIRECT("球速変換!A$1:B$" &amp; Prams!$B$8),2,)</f>
        <v>139</v>
      </c>
      <c r="K799" t="str">
        <f ca="1">VLOOKUP(I799,INDIRECT("投手名変換!A$1:B$" &amp; Prams!$B$9),2,)</f>
        <v>DD002</v>
      </c>
      <c r="L799">
        <f t="shared" si="73"/>
        <v>32</v>
      </c>
      <c r="M799">
        <f ca="1">(B799-VLOOKUP(K799,INDIRECT("投手データ!B1:D"&amp;Prams!$B$1),3,FALSE)*2)</f>
        <v>36</v>
      </c>
      <c r="N799" t="str">
        <f ca="1">VLOOKUP(F799,INDIRECT("球種変換表!A$1:B$" &amp; Prams!$B$2),2,)</f>
        <v>ムービングファスト</v>
      </c>
      <c r="O799">
        <f ca="1">VLOOKUP(N799,球種情報!A:B,2,FALSE)</f>
        <v>4</v>
      </c>
      <c r="P799">
        <f ca="1">VLOOKUP(K799,投手データ!B:AI,output!O799+6,FALSE)</f>
        <v>1</v>
      </c>
      <c r="R799">
        <f t="shared" ca="1" si="74"/>
        <v>7.1942446043165471E-3</v>
      </c>
      <c r="S799">
        <f t="shared" si="75"/>
        <v>0.52430555555555558</v>
      </c>
      <c r="T799">
        <f>Prams!B$5/(S799-Prams!B$6)</f>
        <v>133.2376288598077</v>
      </c>
      <c r="U799">
        <f t="shared" ca="1" si="76"/>
        <v>0.59097222222222223</v>
      </c>
      <c r="V799">
        <f ca="1">Prams!C$5/(U799-Prams!C$6)</f>
        <v>138.19141405988054</v>
      </c>
      <c r="W799">
        <f t="shared" ca="1" si="77"/>
        <v>0.99418283496316939</v>
      </c>
      <c r="X799" t="str">
        <f t="shared" ca="1" si="78"/>
        <v>〇</v>
      </c>
    </row>
    <row r="800" spans="1:24" x14ac:dyDescent="0.4">
      <c r="A800" s="1" t="s">
        <v>2530</v>
      </c>
      <c r="B800" s="1">
        <v>130</v>
      </c>
      <c r="C800">
        <v>637</v>
      </c>
      <c r="D800">
        <v>612.5</v>
      </c>
      <c r="E800">
        <v>11.01146</v>
      </c>
      <c r="F800" t="s">
        <v>36</v>
      </c>
      <c r="G800" s="10" t="s">
        <v>404</v>
      </c>
      <c r="H800">
        <v>98</v>
      </c>
      <c r="I800" t="s">
        <v>2512</v>
      </c>
      <c r="J800">
        <f ca="1">VLOOKUP(G800,INDIRECT("球速変換!A$1:B$" &amp; Prams!$B$8),2,)</f>
        <v>139</v>
      </c>
      <c r="K800" t="str">
        <f ca="1">VLOOKUP(I800,INDIRECT("投手名変換!A$1:B$" &amp; Prams!$B$9),2,)</f>
        <v>DD002</v>
      </c>
      <c r="L800">
        <f t="shared" si="73"/>
        <v>32</v>
      </c>
      <c r="M800">
        <f ca="1">(B800-VLOOKUP(K800,INDIRECT("投手データ!B1:D"&amp;Prams!$B$1),3,FALSE)*2)</f>
        <v>36</v>
      </c>
      <c r="N800" t="str">
        <f ca="1">VLOOKUP(F800,INDIRECT("球種変換表!A$1:B$" &amp; Prams!$B$2),2,)</f>
        <v>ムービングファスト</v>
      </c>
      <c r="O800">
        <f ca="1">VLOOKUP(N800,球種情報!A:B,2,FALSE)</f>
        <v>4</v>
      </c>
      <c r="P800">
        <f ca="1">VLOOKUP(K800,投手データ!B:AI,output!O800+6,FALSE)</f>
        <v>1</v>
      </c>
      <c r="R800">
        <f t="shared" ca="1" si="74"/>
        <v>7.1942446043165471E-3</v>
      </c>
      <c r="S800">
        <f t="shared" si="75"/>
        <v>0.52465277777777775</v>
      </c>
      <c r="T800">
        <f>Prams!B$5/(S800-Prams!B$6)</f>
        <v>133.1379997248261</v>
      </c>
      <c r="U800">
        <f t="shared" ca="1" si="76"/>
        <v>0.5913194444444444</v>
      </c>
      <c r="V800">
        <f ca="1">Prams!C$5/(U800-Prams!C$6)</f>
        <v>138.08424174365149</v>
      </c>
      <c r="W800">
        <f t="shared" ca="1" si="77"/>
        <v>0.99341181110540644</v>
      </c>
      <c r="X800" t="str">
        <f t="shared" ca="1" si="78"/>
        <v>〇</v>
      </c>
    </row>
    <row r="801" spans="1:24" x14ac:dyDescent="0.4">
      <c r="A801" s="1" t="s">
        <v>2532</v>
      </c>
      <c r="B801" s="1">
        <v>130</v>
      </c>
      <c r="C801">
        <v>638.5</v>
      </c>
      <c r="D801">
        <v>615</v>
      </c>
      <c r="E801">
        <v>11.5001</v>
      </c>
      <c r="F801" t="s">
        <v>36</v>
      </c>
      <c r="G801" s="10" t="s">
        <v>439</v>
      </c>
      <c r="H801">
        <v>98</v>
      </c>
      <c r="I801" t="s">
        <v>2531</v>
      </c>
      <c r="J801">
        <v>140</v>
      </c>
      <c r="K801" t="s">
        <v>3969</v>
      </c>
      <c r="L801">
        <f t="shared" si="73"/>
        <v>32</v>
      </c>
      <c r="M801">
        <f ca="1">(B801-VLOOKUP(K801,INDIRECT("投手データ!B1:D"&amp;Prams!$B$1),3,FALSE)*2)</f>
        <v>36</v>
      </c>
      <c r="N801" t="str">
        <f ca="1">VLOOKUP(F801,INDIRECT("球種変換表!A$1:B$" &amp; Prams!$B$2),2,)</f>
        <v>ムービングファスト</v>
      </c>
      <c r="O801">
        <f ca="1">VLOOKUP(N801,球種情報!A:B,2,FALSE)</f>
        <v>4</v>
      </c>
      <c r="P801">
        <f ca="1">VLOOKUP(K801,投手データ!B:AI,output!O801+6,FALSE)</f>
        <v>1</v>
      </c>
      <c r="R801">
        <f t="shared" si="74"/>
        <v>7.1428571428571426E-3</v>
      </c>
      <c r="S801">
        <f t="shared" si="75"/>
        <v>0.5229166666666667</v>
      </c>
      <c r="T801">
        <f>Prams!B$5/(S801-Prams!B$6)</f>
        <v>133.63764095543468</v>
      </c>
      <c r="U801">
        <f t="shared" ca="1" si="76"/>
        <v>0.58958333333333335</v>
      </c>
      <c r="V801">
        <f ca="1">Prams!C$5/(U801-Prams!C$6)</f>
        <v>138.62177211405509</v>
      </c>
      <c r="W801">
        <f t="shared" ca="1" si="77"/>
        <v>0.99015551510039346</v>
      </c>
      <c r="X801" t="str">
        <f t="shared" ca="1" si="78"/>
        <v>〇</v>
      </c>
    </row>
    <row r="802" spans="1:24" x14ac:dyDescent="0.4">
      <c r="A802" s="1" t="s">
        <v>2533</v>
      </c>
      <c r="B802" s="1">
        <v>130</v>
      </c>
      <c r="C802">
        <v>648.5</v>
      </c>
      <c r="D802">
        <v>617</v>
      </c>
      <c r="E802">
        <v>11.5001</v>
      </c>
      <c r="F802" t="s">
        <v>36</v>
      </c>
      <c r="G802" s="10" t="s">
        <v>403</v>
      </c>
      <c r="H802">
        <v>98</v>
      </c>
      <c r="I802" t="s">
        <v>2512</v>
      </c>
      <c r="J802">
        <f ca="1">VLOOKUP(G802,INDIRECT("球速変換!A$1:B$" &amp; Prams!$B$8),2,)</f>
        <v>140</v>
      </c>
      <c r="K802" t="str">
        <f ca="1">VLOOKUP(I802,INDIRECT("投手名変換!A$1:B$" &amp; Prams!$B$9),2,)</f>
        <v>DD002</v>
      </c>
      <c r="L802">
        <f t="shared" si="73"/>
        <v>32</v>
      </c>
      <c r="M802">
        <f ca="1">(B802-VLOOKUP(K802,INDIRECT("投手データ!B1:D"&amp;Prams!$B$1),3,FALSE)*2)</f>
        <v>36</v>
      </c>
      <c r="N802" t="str">
        <f ca="1">VLOOKUP(F802,INDIRECT("球種変換表!A$1:B$" &amp; Prams!$B$2),2,)</f>
        <v>ムービングファスト</v>
      </c>
      <c r="O802">
        <f ca="1">VLOOKUP(N802,球種情報!A:B,2,FALSE)</f>
        <v>4</v>
      </c>
      <c r="P802">
        <f ca="1">VLOOKUP(K802,投手データ!B:AI,output!O802+6,FALSE)</f>
        <v>1</v>
      </c>
      <c r="R802">
        <f t="shared" ca="1" si="74"/>
        <v>7.1428571428571426E-3</v>
      </c>
      <c r="S802">
        <f t="shared" si="75"/>
        <v>0.52152777777777781</v>
      </c>
      <c r="T802">
        <f>Prams!B$5/(S802-Prams!B$6)</f>
        <v>134.04006215294925</v>
      </c>
      <c r="U802">
        <f t="shared" ca="1" si="76"/>
        <v>0.58819444444444435</v>
      </c>
      <c r="V802">
        <f ca="1">Prams!C$5/(U802-Prams!C$6)</f>
        <v>139.05481899858802</v>
      </c>
      <c r="W802">
        <f t="shared" ca="1" si="77"/>
        <v>0.99324870713277158</v>
      </c>
      <c r="X802" t="str">
        <f t="shared" ca="1" si="78"/>
        <v>〇</v>
      </c>
    </row>
    <row r="803" spans="1:24" x14ac:dyDescent="0.4">
      <c r="A803" s="1" t="s">
        <v>2534</v>
      </c>
      <c r="B803" s="1">
        <v>130</v>
      </c>
      <c r="C803">
        <v>638</v>
      </c>
      <c r="D803">
        <v>611.5</v>
      </c>
      <c r="E803">
        <v>11.01146</v>
      </c>
      <c r="F803" t="s">
        <v>36</v>
      </c>
      <c r="G803" s="10" t="s">
        <v>404</v>
      </c>
      <c r="H803">
        <v>98</v>
      </c>
      <c r="I803" t="s">
        <v>2512</v>
      </c>
      <c r="J803">
        <f ca="1">VLOOKUP(G803,INDIRECT("球速変換!A$1:B$" &amp; Prams!$B$8),2,)</f>
        <v>139</v>
      </c>
      <c r="K803" t="str">
        <f ca="1">VLOOKUP(I803,INDIRECT("投手名変換!A$1:B$" &amp; Prams!$B$9),2,)</f>
        <v>DD002</v>
      </c>
      <c r="L803">
        <f t="shared" si="73"/>
        <v>32</v>
      </c>
      <c r="M803">
        <f ca="1">(B803-VLOOKUP(K803,INDIRECT("投手データ!B1:D"&amp;Prams!$B$1),3,FALSE)*2)</f>
        <v>36</v>
      </c>
      <c r="N803" t="str">
        <f ca="1">VLOOKUP(F803,INDIRECT("球種変換表!A$1:B$" &amp; Prams!$B$2),2,)</f>
        <v>ムービングファスト</v>
      </c>
      <c r="O803">
        <f ca="1">VLOOKUP(N803,球種情報!A:B,2,FALSE)</f>
        <v>4</v>
      </c>
      <c r="P803">
        <f ca="1">VLOOKUP(K803,投手データ!B:AI,output!O803+6,FALSE)</f>
        <v>1</v>
      </c>
      <c r="R803">
        <f t="shared" ca="1" si="74"/>
        <v>7.1942446043165471E-3</v>
      </c>
      <c r="S803">
        <f t="shared" si="75"/>
        <v>0.52534722222222219</v>
      </c>
      <c r="T803">
        <f>Prams!B$5/(S803-Prams!B$6)</f>
        <v>132.93918777662964</v>
      </c>
      <c r="U803">
        <f t="shared" ca="1" si="76"/>
        <v>0.59201388888888895</v>
      </c>
      <c r="V803">
        <f ca="1">Prams!C$5/(U803-Prams!C$6)</f>
        <v>137.87039503434946</v>
      </c>
      <c r="W803">
        <f t="shared" ca="1" si="77"/>
        <v>0.99187334557085938</v>
      </c>
      <c r="X803" t="str">
        <f t="shared" ca="1" si="78"/>
        <v>〇</v>
      </c>
    </row>
    <row r="804" spans="1:24" x14ac:dyDescent="0.4">
      <c r="A804" s="1" t="s">
        <v>2535</v>
      </c>
      <c r="B804" s="1">
        <v>130</v>
      </c>
      <c r="C804">
        <v>640</v>
      </c>
      <c r="D804">
        <v>610.5</v>
      </c>
      <c r="E804">
        <v>11.01146</v>
      </c>
      <c r="F804" t="s">
        <v>36</v>
      </c>
      <c r="G804" s="10" t="s">
        <v>1998</v>
      </c>
      <c r="H804">
        <v>98</v>
      </c>
      <c r="I804" t="s">
        <v>2512</v>
      </c>
      <c r="J804">
        <v>138</v>
      </c>
      <c r="K804" t="str">
        <f ca="1">VLOOKUP(I804,INDIRECT("投手名変換!A$1:B$" &amp; Prams!$B$9),2,)</f>
        <v>DD002</v>
      </c>
      <c r="L804">
        <f t="shared" si="73"/>
        <v>32</v>
      </c>
      <c r="M804">
        <f ca="1">(B804-VLOOKUP(K804,INDIRECT("投手データ!B1:D"&amp;Prams!$B$1),3,FALSE)*2)</f>
        <v>36</v>
      </c>
      <c r="N804" t="str">
        <f ca="1">VLOOKUP(F804,INDIRECT("球種変換表!A$1:B$" &amp; Prams!$B$2),2,)</f>
        <v>ムービングファスト</v>
      </c>
      <c r="O804">
        <f ca="1">VLOOKUP(N804,球種情報!A:B,2,FALSE)</f>
        <v>4</v>
      </c>
      <c r="P804">
        <f ca="1">VLOOKUP(K804,投手データ!B:AI,output!O804+6,FALSE)</f>
        <v>1</v>
      </c>
      <c r="R804">
        <f t="shared" si="74"/>
        <v>7.246376811594203E-3</v>
      </c>
      <c r="S804">
        <f t="shared" si="75"/>
        <v>0.52604166666666663</v>
      </c>
      <c r="T804">
        <f>Prams!B$5/(S804-Prams!B$6)</f>
        <v>132.74096870582764</v>
      </c>
      <c r="U804">
        <f t="shared" ca="1" si="76"/>
        <v>0.59270833333333328</v>
      </c>
      <c r="V804">
        <f ca="1">Prams!C$5/(U804-Prams!C$6)</f>
        <v>137.65720965617058</v>
      </c>
      <c r="W804">
        <f t="shared" ca="1" si="77"/>
        <v>0.99751601200123607</v>
      </c>
      <c r="X804" t="str">
        <f t="shared" ca="1" si="78"/>
        <v>〇</v>
      </c>
    </row>
    <row r="805" spans="1:24" x14ac:dyDescent="0.4">
      <c r="A805" s="1" t="s">
        <v>2536</v>
      </c>
      <c r="B805" s="1">
        <v>139</v>
      </c>
      <c r="C805">
        <v>644.54760999999996</v>
      </c>
      <c r="D805">
        <v>608.5</v>
      </c>
      <c r="E805">
        <v>10.55958</v>
      </c>
      <c r="F805" t="s">
        <v>1056</v>
      </c>
      <c r="G805" s="10" t="s">
        <v>793</v>
      </c>
      <c r="H805">
        <v>101</v>
      </c>
      <c r="I805" t="s">
        <v>2512</v>
      </c>
      <c r="J805">
        <f ca="1">VLOOKUP(G805,INDIRECT("球速変換!A$1:B$" &amp; Prams!$B$8),2,)</f>
        <v>120</v>
      </c>
      <c r="K805" t="str">
        <f ca="1">VLOOKUP(I805,INDIRECT("投手名変換!A$1:B$" &amp; Prams!$B$9),2,)</f>
        <v>DD002</v>
      </c>
      <c r="L805">
        <f t="shared" si="73"/>
        <v>38</v>
      </c>
      <c r="M805">
        <f ca="1">(B805-VLOOKUP(K805,INDIRECT("投手データ!B1:D"&amp;Prams!$B$1),3,FALSE)*2)</f>
        <v>45</v>
      </c>
      <c r="N805" t="str">
        <f ca="1">VLOOKUP(F805,INDIRECT("球種変換表!A$1:B$" &amp; Prams!$B$2),2,)</f>
        <v>ドロップカーブ</v>
      </c>
      <c r="O805">
        <f ca="1">VLOOKUP(N805,球種情報!A:B,2,FALSE)</f>
        <v>12</v>
      </c>
      <c r="P805">
        <f ca="1">VLOOKUP(K805,投手データ!B:AI,output!O805+6,FALSE)</f>
        <v>4</v>
      </c>
      <c r="R805">
        <f t="shared" ca="1" si="74"/>
        <v>8.3333333333333332E-3</v>
      </c>
      <c r="S805">
        <f t="shared" si="75"/>
        <v>0.6274305555555556</v>
      </c>
      <c r="T805">
        <f>Prams!B$5/(S805-Prams!B$6)</f>
        <v>109.01017304461543</v>
      </c>
      <c r="U805">
        <f t="shared" ca="1" si="76"/>
        <v>0.7440972222222223</v>
      </c>
      <c r="V805">
        <f ca="1">Prams!C$5/(U805-Prams!C$6)</f>
        <v>102.95301578784247</v>
      </c>
      <c r="W805">
        <f t="shared" ca="1" si="77"/>
        <v>0.85794179823202066</v>
      </c>
      <c r="X805" t="str">
        <f t="shared" ca="1" si="78"/>
        <v>×</v>
      </c>
    </row>
    <row r="806" spans="1:24" x14ac:dyDescent="0.4">
      <c r="A806" s="1" t="s">
        <v>2537</v>
      </c>
      <c r="B806" s="1">
        <v>138</v>
      </c>
      <c r="C806">
        <v>642.47619999999995</v>
      </c>
      <c r="D806">
        <v>601</v>
      </c>
      <c r="E806">
        <v>10.523899999999999</v>
      </c>
      <c r="F806" t="s">
        <v>40</v>
      </c>
      <c r="G806" s="10" t="s">
        <v>1517</v>
      </c>
      <c r="H806">
        <v>101</v>
      </c>
      <c r="I806" t="s">
        <v>2516</v>
      </c>
      <c r="J806">
        <f ca="1">VLOOKUP(G806,INDIRECT("球速変換!A$1:B$" &amp; Prams!$B$8),2,)</f>
        <v>126</v>
      </c>
      <c r="K806" t="str">
        <f ca="1">VLOOKUP(I806,INDIRECT("投手名変換!A$1:B$" &amp; Prams!$B$9),2,)</f>
        <v>DD002</v>
      </c>
      <c r="L806">
        <f t="shared" si="73"/>
        <v>37</v>
      </c>
      <c r="M806">
        <f ca="1">(B806-VLOOKUP(K806,INDIRECT("投手データ!B1:D"&amp;Prams!$B$1),3,FALSE)*2)</f>
        <v>44</v>
      </c>
      <c r="N806" t="str">
        <f ca="1">VLOOKUP(F806,INDIRECT("球種変換表!A$1:B$" &amp; Prams!$B$2),2,)</f>
        <v>ドロップカーブ</v>
      </c>
      <c r="O806">
        <f ca="1">VLOOKUP(N806,球種情報!A:B,2,FALSE)</f>
        <v>12</v>
      </c>
      <c r="P806">
        <f ca="1">VLOOKUP(K806,投手データ!B:AI,output!O806+6,FALSE)</f>
        <v>4</v>
      </c>
      <c r="R806">
        <f t="shared" ca="1" si="74"/>
        <v>7.9365079365079361E-3</v>
      </c>
      <c r="S806">
        <f t="shared" si="75"/>
        <v>0.61597222222222225</v>
      </c>
      <c r="T806">
        <f>Prams!B$5/(S806-Prams!B$6)</f>
        <v>111.25803581247938</v>
      </c>
      <c r="U806">
        <f t="shared" ca="1" si="76"/>
        <v>0.73263888888888895</v>
      </c>
      <c r="V806">
        <f ca="1">Prams!C$5/(U806-Prams!C$6)</f>
        <v>104.95571882633669</v>
      </c>
      <c r="W806">
        <f t="shared" ca="1" si="77"/>
        <v>0.83298189544711665</v>
      </c>
      <c r="X806" t="str">
        <f t="shared" ca="1" si="78"/>
        <v>×</v>
      </c>
    </row>
    <row r="807" spans="1:24" x14ac:dyDescent="0.4">
      <c r="A807" s="1" t="s">
        <v>2538</v>
      </c>
      <c r="B807" s="1">
        <v>139</v>
      </c>
      <c r="C807">
        <v>647</v>
      </c>
      <c r="D807">
        <v>601</v>
      </c>
      <c r="E807">
        <v>10.04998</v>
      </c>
      <c r="F807" t="s">
        <v>40</v>
      </c>
      <c r="G807" s="10" t="s">
        <v>1543</v>
      </c>
      <c r="H807">
        <v>101</v>
      </c>
      <c r="I807" t="s">
        <v>2512</v>
      </c>
      <c r="J807">
        <f ca="1">VLOOKUP(G807,INDIRECT("球速変換!A$1:B$" &amp; Prams!$B$8),2,)</f>
        <v>123</v>
      </c>
      <c r="K807" t="str">
        <f ca="1">VLOOKUP(I807,INDIRECT("投手名変換!A$1:B$" &amp; Prams!$B$9),2,)</f>
        <v>DD002</v>
      </c>
      <c r="L807">
        <f t="shared" si="73"/>
        <v>38</v>
      </c>
      <c r="M807">
        <f ca="1">(B807-VLOOKUP(K807,INDIRECT("投手データ!B1:D"&amp;Prams!$B$1),3,FALSE)*2)</f>
        <v>45</v>
      </c>
      <c r="N807" t="str">
        <f ca="1">VLOOKUP(F807,INDIRECT("球種変換表!A$1:B$" &amp; Prams!$B$2),2,)</f>
        <v>ドロップカーブ</v>
      </c>
      <c r="O807">
        <f ca="1">VLOOKUP(N807,球種情報!A:B,2,FALSE)</f>
        <v>12</v>
      </c>
      <c r="P807">
        <f ca="1">VLOOKUP(K807,投手データ!B:AI,output!O807+6,FALSE)</f>
        <v>4</v>
      </c>
      <c r="R807">
        <f t="shared" ca="1" si="74"/>
        <v>8.130081300813009E-3</v>
      </c>
      <c r="S807">
        <f t="shared" si="75"/>
        <v>0.63263888888888897</v>
      </c>
      <c r="T807">
        <f>Prams!B$5/(S807-Prams!B$6)</f>
        <v>108.01817105250385</v>
      </c>
      <c r="U807">
        <f t="shared" ca="1" si="76"/>
        <v>0.74930555555555556</v>
      </c>
      <c r="V807">
        <f ca="1">Prams!C$5/(U807-Prams!C$6)</f>
        <v>102.06774468709587</v>
      </c>
      <c r="W807">
        <f t="shared" ca="1" si="77"/>
        <v>0.82981906249671433</v>
      </c>
      <c r="X807" t="str">
        <f t="shared" ca="1" si="78"/>
        <v>×</v>
      </c>
    </row>
    <row r="808" spans="1:24" x14ac:dyDescent="0.4">
      <c r="A808" s="1" t="s">
        <v>2539</v>
      </c>
      <c r="B808" s="1">
        <v>140</v>
      </c>
      <c r="C808">
        <v>651.54345999999998</v>
      </c>
      <c r="D808">
        <v>613.5</v>
      </c>
      <c r="E808">
        <v>11.55442</v>
      </c>
      <c r="F808" t="s">
        <v>40</v>
      </c>
      <c r="G808" s="10" t="s">
        <v>1543</v>
      </c>
      <c r="H808">
        <v>101</v>
      </c>
      <c r="I808" t="s">
        <v>2512</v>
      </c>
      <c r="J808">
        <f ca="1">VLOOKUP(G808,INDIRECT("球速変換!A$1:B$" &amp; Prams!$B$8),2,)</f>
        <v>123</v>
      </c>
      <c r="K808" t="str">
        <f ca="1">VLOOKUP(I808,INDIRECT("投手名変換!A$1:B$" &amp; Prams!$B$9),2,)</f>
        <v>DD002</v>
      </c>
      <c r="L808">
        <f t="shared" si="73"/>
        <v>39</v>
      </c>
      <c r="M808">
        <f ca="1">(B808-VLOOKUP(K808,INDIRECT("投手データ!B1:D"&amp;Prams!$B$1),3,FALSE)*2)</f>
        <v>46</v>
      </c>
      <c r="N808" t="str">
        <f ca="1">VLOOKUP(F808,INDIRECT("球種変換表!A$1:B$" &amp; Prams!$B$2),2,)</f>
        <v>ドロップカーブ</v>
      </c>
      <c r="O808">
        <f ca="1">VLOOKUP(N808,球種情報!A:B,2,FALSE)</f>
        <v>12</v>
      </c>
      <c r="P808">
        <f ca="1">VLOOKUP(K808,投手データ!B:AI,output!O808+6,FALSE)</f>
        <v>4</v>
      </c>
      <c r="R808">
        <f t="shared" ca="1" si="74"/>
        <v>8.130081300813009E-3</v>
      </c>
      <c r="S808">
        <f t="shared" si="75"/>
        <v>0.640625</v>
      </c>
      <c r="T808">
        <f>Prams!B$5/(S808-Prams!B$6)</f>
        <v>106.53168483177531</v>
      </c>
      <c r="U808">
        <f t="shared" ca="1" si="76"/>
        <v>0.7572916666666667</v>
      </c>
      <c r="V808">
        <f ca="1">Prams!C$5/(U808-Prams!C$6)</f>
        <v>100.73951359939164</v>
      </c>
      <c r="W808">
        <f t="shared" ca="1" si="77"/>
        <v>0.81902043576741168</v>
      </c>
      <c r="X808" t="str">
        <f t="shared" ca="1" si="78"/>
        <v>×</v>
      </c>
    </row>
    <row r="809" spans="1:24" x14ac:dyDescent="0.4">
      <c r="A809" s="1" t="s">
        <v>2541</v>
      </c>
      <c r="B809" s="1">
        <v>138</v>
      </c>
      <c r="C809">
        <v>643.5</v>
      </c>
      <c r="D809">
        <v>602.5</v>
      </c>
      <c r="E809">
        <v>11.510960000000001</v>
      </c>
      <c r="F809" t="s">
        <v>40</v>
      </c>
      <c r="G809" s="10" t="s">
        <v>2540</v>
      </c>
      <c r="H809">
        <v>101</v>
      </c>
      <c r="I809" t="s">
        <v>2505</v>
      </c>
      <c r="J809">
        <f ca="1">VLOOKUP(G809,INDIRECT("球速変換!A$1:B$" &amp; Prams!$B$8),2,)</f>
        <v>126</v>
      </c>
      <c r="K809" t="str">
        <f ca="1">VLOOKUP(I809,INDIRECT("投手名変換!A$1:B$" &amp; Prams!$B$9),2,)</f>
        <v>DD002</v>
      </c>
      <c r="L809">
        <f t="shared" si="73"/>
        <v>37</v>
      </c>
      <c r="M809">
        <f ca="1">(B809-VLOOKUP(K809,INDIRECT("投手データ!B1:D"&amp;Prams!$B$1),3,FALSE)*2)</f>
        <v>44</v>
      </c>
      <c r="N809" t="str">
        <f ca="1">VLOOKUP(F809,INDIRECT("球種変換表!A$1:B$" &amp; Prams!$B$2),2,)</f>
        <v>ドロップカーブ</v>
      </c>
      <c r="O809">
        <f ca="1">VLOOKUP(N809,球種情報!A:B,2,FALSE)</f>
        <v>12</v>
      </c>
      <c r="P809">
        <f ca="1">VLOOKUP(K809,投手データ!B:AI,output!O809+6,FALSE)</f>
        <v>4</v>
      </c>
      <c r="R809">
        <f t="shared" ca="1" si="74"/>
        <v>7.9365079365079361E-3</v>
      </c>
      <c r="S809">
        <f t="shared" si="75"/>
        <v>0.61493055555555565</v>
      </c>
      <c r="T809">
        <f>Prams!B$5/(S809-Prams!B$6)</f>
        <v>111.46699254258338</v>
      </c>
      <c r="U809">
        <f t="shared" ca="1" si="76"/>
        <v>0.73159722222222223</v>
      </c>
      <c r="V809">
        <f ca="1">Prams!C$5/(U809-Prams!C$6)</f>
        <v>105.14165316351645</v>
      </c>
      <c r="W809">
        <f t="shared" ca="1" si="77"/>
        <v>0.83445756478981314</v>
      </c>
      <c r="X809" t="str">
        <f t="shared" ca="1" si="78"/>
        <v>×</v>
      </c>
    </row>
    <row r="810" spans="1:24" x14ac:dyDescent="0.4">
      <c r="A810" s="1" t="s">
        <v>2542</v>
      </c>
      <c r="B810" s="1">
        <v>139</v>
      </c>
      <c r="C810">
        <v>642.5</v>
      </c>
      <c r="D810">
        <v>609.5</v>
      </c>
      <c r="E810">
        <v>10.6067</v>
      </c>
      <c r="F810" t="s">
        <v>40</v>
      </c>
      <c r="G810" s="10" t="s">
        <v>1057</v>
      </c>
      <c r="H810">
        <v>101</v>
      </c>
      <c r="I810" t="s">
        <v>2516</v>
      </c>
      <c r="J810">
        <f ca="1">VLOOKUP(G810,INDIRECT("球速変換!A$1:B$" &amp; Prams!$B$8),2,)</f>
        <v>125</v>
      </c>
      <c r="K810" t="str">
        <f ca="1">VLOOKUP(I810,INDIRECT("投手名変換!A$1:B$" &amp; Prams!$B$9),2,)</f>
        <v>DD002</v>
      </c>
      <c r="L810">
        <f t="shared" ref="L810:L873" si="79">B810-H810</f>
        <v>38</v>
      </c>
      <c r="M810">
        <f ca="1">(B810-VLOOKUP(K810,INDIRECT("投手データ!B1:D"&amp;Prams!$B$1),3,FALSE)*2)</f>
        <v>45</v>
      </c>
      <c r="N810" t="str">
        <f ca="1">VLOOKUP(F810,INDIRECT("球種変換表!A$1:B$" &amp; Prams!$B$2),2,)</f>
        <v>ドロップカーブ</v>
      </c>
      <c r="O810">
        <f ca="1">VLOOKUP(N810,球種情報!A:B,2,FALSE)</f>
        <v>12</v>
      </c>
      <c r="P810">
        <f ca="1">VLOOKUP(K810,投手データ!B:AI,output!O810+6,FALSE)</f>
        <v>4</v>
      </c>
      <c r="R810">
        <f t="shared" ref="R810:R873" ca="1" si="80">1/J810</f>
        <v>8.0000000000000002E-3</v>
      </c>
      <c r="S810">
        <f t="shared" ref="S810:S873" si="81">(L810-(D810-600)/24)*2/120</f>
        <v>0.62673611111111105</v>
      </c>
      <c r="T810">
        <f>Prams!B$5/(S810-Prams!B$6)</f>
        <v>109.14381831823734</v>
      </c>
      <c r="U810">
        <f t="shared" ref="U810:U873" ca="1" si="82">(M810-(D810-600)/24)*2/120</f>
        <v>0.74340277777777775</v>
      </c>
      <c r="V810">
        <f ca="1">Prams!C$5/(U810-Prams!C$6)</f>
        <v>103.07221355167673</v>
      </c>
      <c r="W810">
        <f t="shared" ref="W810:W873" ca="1" si="83">V810/J810</f>
        <v>0.82457770841341382</v>
      </c>
      <c r="X810" t="str">
        <f t="shared" ca="1" si="78"/>
        <v>×</v>
      </c>
    </row>
    <row r="811" spans="1:24" x14ac:dyDescent="0.4">
      <c r="A811" s="1" t="s">
        <v>2543</v>
      </c>
      <c r="B811" s="1">
        <v>140</v>
      </c>
      <c r="C811">
        <v>640</v>
      </c>
      <c r="D811">
        <v>614.5</v>
      </c>
      <c r="E811">
        <v>11.01146</v>
      </c>
      <c r="F811" t="s">
        <v>40</v>
      </c>
      <c r="G811" s="10" t="s">
        <v>2260</v>
      </c>
      <c r="H811">
        <v>101</v>
      </c>
      <c r="I811" t="s">
        <v>2512</v>
      </c>
      <c r="J811">
        <f ca="1">VLOOKUP(G811,INDIRECT("球速変換!A$1:B$" &amp; Prams!$B$8),2,)</f>
        <v>123</v>
      </c>
      <c r="K811" t="str">
        <f ca="1">VLOOKUP(I811,INDIRECT("投手名変換!A$1:B$" &amp; Prams!$B$9),2,)</f>
        <v>DD002</v>
      </c>
      <c r="L811">
        <f t="shared" si="79"/>
        <v>39</v>
      </c>
      <c r="M811">
        <f ca="1">(B811-VLOOKUP(K811,INDIRECT("投手データ!B1:D"&amp;Prams!$B$1),3,FALSE)*2)</f>
        <v>46</v>
      </c>
      <c r="N811" t="str">
        <f ca="1">VLOOKUP(F811,INDIRECT("球種変換表!A$1:B$" &amp; Prams!$B$2),2,)</f>
        <v>ドロップカーブ</v>
      </c>
      <c r="O811">
        <f ca="1">VLOOKUP(N811,球種情報!A:B,2,FALSE)</f>
        <v>12</v>
      </c>
      <c r="P811">
        <f ca="1">VLOOKUP(K811,投手データ!B:AI,output!O811+6,FALSE)</f>
        <v>4</v>
      </c>
      <c r="R811">
        <f t="shared" ca="1" si="80"/>
        <v>8.130081300813009E-3</v>
      </c>
      <c r="S811">
        <f t="shared" si="81"/>
        <v>0.63993055555555556</v>
      </c>
      <c r="T811">
        <f>Prams!B$5/(S811-Prams!B$6)</f>
        <v>106.65931843559356</v>
      </c>
      <c r="U811">
        <f t="shared" ca="1" si="82"/>
        <v>0.75659722222222225</v>
      </c>
      <c r="V811">
        <f ca="1">Prams!C$5/(U811-Prams!C$6)</f>
        <v>100.85363808971402</v>
      </c>
      <c r="W811">
        <f t="shared" ca="1" si="83"/>
        <v>0.81994827715214658</v>
      </c>
      <c r="X811" t="str">
        <f t="shared" ca="1" si="78"/>
        <v>×</v>
      </c>
    </row>
    <row r="812" spans="1:24" x14ac:dyDescent="0.4">
      <c r="A812" s="1" t="s">
        <v>2544</v>
      </c>
      <c r="B812" s="1">
        <v>140</v>
      </c>
      <c r="C812">
        <v>642.97729000000004</v>
      </c>
      <c r="D812">
        <v>614</v>
      </c>
      <c r="E812">
        <v>11.02281</v>
      </c>
      <c r="F812" t="s">
        <v>40</v>
      </c>
      <c r="G812" s="10" t="s">
        <v>1543</v>
      </c>
      <c r="H812">
        <v>101</v>
      </c>
      <c r="I812" t="s">
        <v>2516</v>
      </c>
      <c r="J812">
        <f ca="1">VLOOKUP(G812,INDIRECT("球速変換!A$1:B$" &amp; Prams!$B$8),2,)</f>
        <v>123</v>
      </c>
      <c r="K812" t="str">
        <f ca="1">VLOOKUP(I812,INDIRECT("投手名変換!A$1:B$" &amp; Prams!$B$9),2,)</f>
        <v>DD002</v>
      </c>
      <c r="L812">
        <f t="shared" si="79"/>
        <v>39</v>
      </c>
      <c r="M812">
        <f ca="1">(B812-VLOOKUP(K812,INDIRECT("投手データ!B1:D"&amp;Prams!$B$1),3,FALSE)*2)</f>
        <v>46</v>
      </c>
      <c r="N812" t="str">
        <f ca="1">VLOOKUP(F812,INDIRECT("球種変換表!A$1:B$" &amp; Prams!$B$2),2,)</f>
        <v>ドロップカーブ</v>
      </c>
      <c r="O812">
        <f ca="1">VLOOKUP(N812,球種情報!A:B,2,FALSE)</f>
        <v>12</v>
      </c>
      <c r="P812">
        <f ca="1">VLOOKUP(K812,投手データ!B:AI,output!O812+6,FALSE)</f>
        <v>4</v>
      </c>
      <c r="R812">
        <f t="shared" ca="1" si="80"/>
        <v>8.130081300813009E-3</v>
      </c>
      <c r="S812">
        <f t="shared" si="81"/>
        <v>0.64027777777777772</v>
      </c>
      <c r="T812">
        <f>Prams!B$5/(S812-Prams!B$6)</f>
        <v>106.59546342771755</v>
      </c>
      <c r="U812">
        <f t="shared" ca="1" si="82"/>
        <v>0.75694444444444442</v>
      </c>
      <c r="V812">
        <f ca="1">Prams!C$5/(U812-Prams!C$6)</f>
        <v>100.79654354087788</v>
      </c>
      <c r="W812">
        <f t="shared" ca="1" si="83"/>
        <v>0.81948409382827547</v>
      </c>
      <c r="X812" t="str">
        <f t="shared" ca="1" si="78"/>
        <v>×</v>
      </c>
    </row>
    <row r="813" spans="1:24" x14ac:dyDescent="0.4">
      <c r="A813" s="1" t="s">
        <v>2545</v>
      </c>
      <c r="B813" s="1">
        <v>139</v>
      </c>
      <c r="C813">
        <v>639.5</v>
      </c>
      <c r="D813">
        <v>601.5</v>
      </c>
      <c r="E813">
        <v>10.512</v>
      </c>
      <c r="F813" t="s">
        <v>40</v>
      </c>
      <c r="G813" s="10" t="s">
        <v>2260</v>
      </c>
      <c r="H813">
        <v>101</v>
      </c>
      <c r="I813" t="s">
        <v>2512</v>
      </c>
      <c r="J813">
        <f ca="1">VLOOKUP(G813,INDIRECT("球速変換!A$1:B$" &amp; Prams!$B$8),2,)</f>
        <v>123</v>
      </c>
      <c r="K813" t="str">
        <f ca="1">VLOOKUP(I813,INDIRECT("投手名変換!A$1:B$" &amp; Prams!$B$9),2,)</f>
        <v>DD002</v>
      </c>
      <c r="L813">
        <f t="shared" si="79"/>
        <v>38</v>
      </c>
      <c r="M813">
        <f ca="1">(B813-VLOOKUP(K813,INDIRECT("投手データ!B1:D"&amp;Prams!$B$1),3,FALSE)*2)</f>
        <v>45</v>
      </c>
      <c r="N813" t="str">
        <f ca="1">VLOOKUP(F813,INDIRECT("球種変換表!A$1:B$" &amp; Prams!$B$2),2,)</f>
        <v>ドロップカーブ</v>
      </c>
      <c r="O813">
        <f ca="1">VLOOKUP(N813,球種情報!A:B,2,FALSE)</f>
        <v>12</v>
      </c>
      <c r="P813">
        <f ca="1">VLOOKUP(K813,投手データ!B:AI,output!O813+6,FALSE)</f>
        <v>4</v>
      </c>
      <c r="R813">
        <f t="shared" ca="1" si="80"/>
        <v>8.130081300813009E-3</v>
      </c>
      <c r="S813">
        <f t="shared" si="81"/>
        <v>0.6322916666666667</v>
      </c>
      <c r="T813">
        <f>Prams!B$5/(S813-Prams!B$6)</f>
        <v>108.08374247876571</v>
      </c>
      <c r="U813">
        <f t="shared" ca="1" si="82"/>
        <v>0.74895833333333328</v>
      </c>
      <c r="V813">
        <f ca="1">Prams!C$5/(U813-Prams!C$6)</f>
        <v>102.12628883719012</v>
      </c>
      <c r="W813">
        <f t="shared" ca="1" si="83"/>
        <v>0.83029503119666759</v>
      </c>
      <c r="X813" t="str">
        <f t="shared" ca="1" si="78"/>
        <v>×</v>
      </c>
    </row>
    <row r="814" spans="1:24" x14ac:dyDescent="0.4">
      <c r="A814" s="1" t="s">
        <v>2546</v>
      </c>
      <c r="B814" s="1">
        <v>139</v>
      </c>
      <c r="C814">
        <v>637.55260999999996</v>
      </c>
      <c r="D814">
        <v>603.5</v>
      </c>
      <c r="E814">
        <v>9.5658300000000001</v>
      </c>
      <c r="F814" t="s">
        <v>40</v>
      </c>
      <c r="G814" s="10" t="s">
        <v>1620</v>
      </c>
      <c r="H814">
        <v>101</v>
      </c>
      <c r="I814" t="s">
        <v>2512</v>
      </c>
      <c r="J814">
        <f ca="1">VLOOKUP(G814,INDIRECT("球速変換!A$1:B$" &amp; Prams!$B$8),2,)</f>
        <v>123</v>
      </c>
      <c r="K814" t="str">
        <f ca="1">VLOOKUP(I814,INDIRECT("投手名変換!A$1:B$" &amp; Prams!$B$9),2,)</f>
        <v>DD002</v>
      </c>
      <c r="L814">
        <f t="shared" si="79"/>
        <v>38</v>
      </c>
      <c r="M814">
        <f ca="1">(B814-VLOOKUP(K814,INDIRECT("投手データ!B1:D"&amp;Prams!$B$1),3,FALSE)*2)</f>
        <v>45</v>
      </c>
      <c r="N814" t="str">
        <f ca="1">VLOOKUP(F814,INDIRECT("球種変換表!A$1:B$" &amp; Prams!$B$2),2,)</f>
        <v>ドロップカーブ</v>
      </c>
      <c r="O814">
        <f ca="1">VLOOKUP(N814,球種情報!A:B,2,FALSE)</f>
        <v>12</v>
      </c>
      <c r="P814">
        <f ca="1">VLOOKUP(K814,投手データ!B:AI,output!O814+6,FALSE)</f>
        <v>4</v>
      </c>
      <c r="R814">
        <f t="shared" ca="1" si="80"/>
        <v>8.130081300813009E-3</v>
      </c>
      <c r="S814">
        <f t="shared" si="81"/>
        <v>0.6309027777777777</v>
      </c>
      <c r="T814">
        <f>Prams!B$5/(S814-Prams!B$6)</f>
        <v>108.34682621204674</v>
      </c>
      <c r="U814">
        <f t="shared" ca="1" si="82"/>
        <v>0.7475694444444444</v>
      </c>
      <c r="V814">
        <f ca="1">Prams!C$5/(U814-Prams!C$6)</f>
        <v>102.36113857857049</v>
      </c>
      <c r="W814">
        <f t="shared" ca="1" si="83"/>
        <v>0.83220437868756492</v>
      </c>
      <c r="X814" t="str">
        <f t="shared" ca="1" si="78"/>
        <v>×</v>
      </c>
    </row>
    <row r="815" spans="1:24" x14ac:dyDescent="0.4">
      <c r="A815" s="1" t="s">
        <v>2549</v>
      </c>
      <c r="B815" s="1">
        <v>130</v>
      </c>
      <c r="C815">
        <v>635.5</v>
      </c>
      <c r="D815">
        <v>619</v>
      </c>
      <c r="E815">
        <v>11.5435</v>
      </c>
      <c r="F815" t="s">
        <v>2547</v>
      </c>
      <c r="G815" s="10" t="s">
        <v>1869</v>
      </c>
      <c r="H815">
        <v>98</v>
      </c>
      <c r="I815" t="s">
        <v>2548</v>
      </c>
      <c r="J815">
        <f ca="1">VLOOKUP(G815,INDIRECT("球速変換!A$1:B$" &amp; Prams!$B$8),2,)</f>
        <v>98</v>
      </c>
      <c r="K815" t="e">
        <f ca="1">VLOOKUP(I815,INDIRECT("投手名変換!A$1:B$" &amp; Prams!$B$9),2,)</f>
        <v>#N/A</v>
      </c>
      <c r="L815">
        <f t="shared" si="79"/>
        <v>32</v>
      </c>
      <c r="M815" t="e">
        <f ca="1">(B815-VLOOKUP(K815,INDIRECT("投手データ!B1:D"&amp;Prams!$B$1),3,FALSE)*2)</f>
        <v>#N/A</v>
      </c>
      <c r="N815" t="str">
        <f ca="1">VLOOKUP(F815,INDIRECT("球種変換表!A$1:B$" &amp; Prams!$B$2),2,)</f>
        <v>SFF</v>
      </c>
      <c r="O815">
        <f ca="1">VLOOKUP(N815,球種情報!A:B,2,FALSE)</f>
        <v>21</v>
      </c>
      <c r="P815" t="e">
        <f ca="1">VLOOKUP(K815,投手データ!B:AI,output!O815+6,FALSE)</f>
        <v>#N/A</v>
      </c>
      <c r="R815">
        <f t="shared" ca="1" si="80"/>
        <v>1.020408163265306E-2</v>
      </c>
      <c r="S815">
        <f t="shared" si="81"/>
        <v>0.52013888888888882</v>
      </c>
      <c r="T815">
        <f>Prams!B$5/(S815-Prams!B$6)</f>
        <v>134.44491428157207</v>
      </c>
      <c r="U815" t="e">
        <f t="shared" ca="1" si="82"/>
        <v>#N/A</v>
      </c>
      <c r="V815" t="e">
        <f ca="1">Prams!C$5/(U815-Prams!C$6)</f>
        <v>#N/A</v>
      </c>
      <c r="W815" t="e">
        <f t="shared" ca="1" si="83"/>
        <v>#N/A</v>
      </c>
      <c r="X815" t="e">
        <f t="shared" ca="1" si="78"/>
        <v>#N/A</v>
      </c>
    </row>
    <row r="816" spans="1:24" x14ac:dyDescent="0.4">
      <c r="A816" s="1" t="s">
        <v>2551</v>
      </c>
      <c r="B816" s="1">
        <v>130</v>
      </c>
      <c r="C816">
        <v>643.45654000000002</v>
      </c>
      <c r="D816">
        <v>615.5</v>
      </c>
      <c r="E816">
        <v>11.55438</v>
      </c>
      <c r="F816" t="s">
        <v>45</v>
      </c>
      <c r="G816" s="10" t="s">
        <v>2550</v>
      </c>
      <c r="H816">
        <v>98</v>
      </c>
      <c r="I816" t="s">
        <v>2512</v>
      </c>
      <c r="J816">
        <f ca="1">VLOOKUP(G816,INDIRECT("球速変換!A$1:B$" &amp; Prams!$B$8),2,)</f>
        <v>154</v>
      </c>
      <c r="K816" t="str">
        <f ca="1">VLOOKUP(I816,INDIRECT("投手名変換!A$1:B$" &amp; Prams!$B$9),2,)</f>
        <v>DD002</v>
      </c>
      <c r="L816">
        <f t="shared" si="79"/>
        <v>32</v>
      </c>
      <c r="M816">
        <f ca="1">(B816-VLOOKUP(K816,INDIRECT("投手データ!B1:D"&amp;Prams!$B$1),3,FALSE)*2)</f>
        <v>36</v>
      </c>
      <c r="N816" t="str">
        <f ca="1">VLOOKUP(F816,INDIRECT("球種変換表!A$1:B$" &amp; Prams!$B$2),2,)</f>
        <v>SFF</v>
      </c>
      <c r="O816">
        <f ca="1">VLOOKUP(N816,球種情報!A:B,2,FALSE)</f>
        <v>21</v>
      </c>
      <c r="P816">
        <f ca="1">VLOOKUP(K816,投手データ!B:AI,output!O816+6,FALSE)</f>
        <v>4</v>
      </c>
      <c r="R816">
        <f t="shared" ca="1" si="80"/>
        <v>6.4935064935064939E-3</v>
      </c>
      <c r="S816">
        <f t="shared" si="81"/>
        <v>0.52256944444444442</v>
      </c>
      <c r="T816">
        <f>Prams!B$5/(S816-Prams!B$6)</f>
        <v>133.73801955329085</v>
      </c>
      <c r="U816">
        <f t="shared" ca="1" si="82"/>
        <v>0.58923611111111107</v>
      </c>
      <c r="V816">
        <f ca="1">Prams!C$5/(U816-Prams!C$6)</f>
        <v>138.72978077529626</v>
      </c>
      <c r="W816">
        <f t="shared" ca="1" si="83"/>
        <v>0.90084273230711864</v>
      </c>
      <c r="X816" t="str">
        <f t="shared" ca="1" si="78"/>
        <v>×</v>
      </c>
    </row>
    <row r="817" spans="1:24" x14ac:dyDescent="0.4">
      <c r="A817" s="1" t="s">
        <v>2552</v>
      </c>
      <c r="B817" s="1">
        <v>129</v>
      </c>
      <c r="C817">
        <v>637</v>
      </c>
      <c r="D817">
        <v>601</v>
      </c>
      <c r="E817">
        <v>10.04998</v>
      </c>
      <c r="F817" t="s">
        <v>2547</v>
      </c>
      <c r="G817" s="10" t="s">
        <v>1498</v>
      </c>
      <c r="H817">
        <v>98</v>
      </c>
      <c r="I817" t="s">
        <v>2512</v>
      </c>
      <c r="J817">
        <f ca="1">VLOOKUP(G817,INDIRECT("球速変換!A$1:B$" &amp; Prams!$B$8),2,)</f>
        <v>140</v>
      </c>
      <c r="K817" t="str">
        <f ca="1">VLOOKUP(I817,INDIRECT("投手名変換!A$1:B$" &amp; Prams!$B$9),2,)</f>
        <v>DD002</v>
      </c>
      <c r="L817">
        <f t="shared" si="79"/>
        <v>31</v>
      </c>
      <c r="M817">
        <f ca="1">(B817-VLOOKUP(K817,INDIRECT("投手データ!B1:D"&amp;Prams!$B$1),3,FALSE)*2)</f>
        <v>35</v>
      </c>
      <c r="N817" t="str">
        <f ca="1">VLOOKUP(F817,INDIRECT("球種変換表!A$1:B$" &amp; Prams!$B$2),2,)</f>
        <v>SFF</v>
      </c>
      <c r="O817">
        <f ca="1">VLOOKUP(N817,球種情報!A:B,2,FALSE)</f>
        <v>21</v>
      </c>
      <c r="P817">
        <f ca="1">VLOOKUP(K817,投手データ!B:AI,output!O817+6,FALSE)</f>
        <v>4</v>
      </c>
      <c r="R817">
        <f t="shared" ca="1" si="80"/>
        <v>7.1428571428571426E-3</v>
      </c>
      <c r="S817">
        <f t="shared" si="81"/>
        <v>0.51597222222222217</v>
      </c>
      <c r="T817">
        <f>Prams!B$5/(S817-Prams!B$6)</f>
        <v>135.67427853842312</v>
      </c>
      <c r="U817">
        <f t="shared" ca="1" si="82"/>
        <v>0.58263888888888893</v>
      </c>
      <c r="V817">
        <f ca="1">Prams!C$5/(U817-Prams!C$6)</f>
        <v>140.81440520328493</v>
      </c>
      <c r="W817">
        <f t="shared" ca="1" si="83"/>
        <v>1.0058171800234639</v>
      </c>
      <c r="X817" t="str">
        <f t="shared" ca="1" si="78"/>
        <v>〇</v>
      </c>
    </row>
    <row r="818" spans="1:24" x14ac:dyDescent="0.4">
      <c r="A818" s="1" t="s">
        <v>2553</v>
      </c>
      <c r="B818" s="1">
        <v>129</v>
      </c>
      <c r="C818">
        <v>645.02502000000004</v>
      </c>
      <c r="D818">
        <v>601</v>
      </c>
      <c r="E818">
        <v>10.025080000000001</v>
      </c>
      <c r="F818" t="s">
        <v>2547</v>
      </c>
      <c r="G818" s="10" t="s">
        <v>1498</v>
      </c>
      <c r="H818">
        <v>98</v>
      </c>
      <c r="I818" t="s">
        <v>2514</v>
      </c>
      <c r="J818">
        <f ca="1">VLOOKUP(G818,INDIRECT("球速変換!A$1:B$" &amp; Prams!$B$8),2,)</f>
        <v>140</v>
      </c>
      <c r="K818" t="str">
        <f ca="1">VLOOKUP(I818,INDIRECT("投手名変換!A$1:B$" &amp; Prams!$B$9),2,)</f>
        <v>DD002</v>
      </c>
      <c r="L818">
        <f t="shared" si="79"/>
        <v>31</v>
      </c>
      <c r="M818">
        <f ca="1">(B818-VLOOKUP(K818,INDIRECT("投手データ!B1:D"&amp;Prams!$B$1),3,FALSE)*2)</f>
        <v>35</v>
      </c>
      <c r="N818" t="str">
        <f ca="1">VLOOKUP(F818,INDIRECT("球種変換表!A$1:B$" &amp; Prams!$B$2),2,)</f>
        <v>SFF</v>
      </c>
      <c r="O818">
        <f ca="1">VLOOKUP(N818,球種情報!A:B,2,FALSE)</f>
        <v>21</v>
      </c>
      <c r="P818">
        <f ca="1">VLOOKUP(K818,投手データ!B:AI,output!O818+6,FALSE)</f>
        <v>4</v>
      </c>
      <c r="R818">
        <f t="shared" ca="1" si="80"/>
        <v>7.1428571428571426E-3</v>
      </c>
      <c r="S818">
        <f t="shared" si="81"/>
        <v>0.51597222222222217</v>
      </c>
      <c r="T818">
        <f>Prams!B$5/(S818-Prams!B$6)</f>
        <v>135.67427853842312</v>
      </c>
      <c r="U818">
        <f t="shared" ca="1" si="82"/>
        <v>0.58263888888888893</v>
      </c>
      <c r="V818">
        <f ca="1">Prams!C$5/(U818-Prams!C$6)</f>
        <v>140.81440520328493</v>
      </c>
      <c r="W818">
        <f t="shared" ca="1" si="83"/>
        <v>1.0058171800234639</v>
      </c>
      <c r="X818" t="str">
        <f t="shared" ca="1" si="78"/>
        <v>〇</v>
      </c>
    </row>
    <row r="819" spans="1:24" x14ac:dyDescent="0.4">
      <c r="A819" s="1" t="s">
        <v>2555</v>
      </c>
      <c r="B819" s="1">
        <v>130</v>
      </c>
      <c r="C819">
        <v>634.45239000000004</v>
      </c>
      <c r="D819">
        <v>608.5</v>
      </c>
      <c r="E819">
        <v>10.55955</v>
      </c>
      <c r="F819" t="s">
        <v>45</v>
      </c>
      <c r="G819" s="10" t="s">
        <v>2003</v>
      </c>
      <c r="H819">
        <v>98</v>
      </c>
      <c r="I819" t="s">
        <v>2554</v>
      </c>
      <c r="J819">
        <f ca="1">VLOOKUP(G819,INDIRECT("球速変換!A$1:B$" &amp; Prams!$B$8),2,)</f>
        <v>136</v>
      </c>
      <c r="K819" t="e">
        <f ca="1">VLOOKUP(I819,INDIRECT("投手名変換!A$1:B$" &amp; Prams!$B$9),2,)</f>
        <v>#N/A</v>
      </c>
      <c r="L819">
        <f t="shared" si="79"/>
        <v>32</v>
      </c>
      <c r="M819" t="e">
        <f ca="1">(B819-VLOOKUP(K819,INDIRECT("投手データ!B1:D"&amp;Prams!$B$1),3,FALSE)*2)</f>
        <v>#N/A</v>
      </c>
      <c r="N819" t="str">
        <f ca="1">VLOOKUP(F819,INDIRECT("球種変換表!A$1:B$" &amp; Prams!$B$2),2,)</f>
        <v>SFF</v>
      </c>
      <c r="O819">
        <f ca="1">VLOOKUP(N819,球種情報!A:B,2,FALSE)</f>
        <v>21</v>
      </c>
      <c r="P819" t="e">
        <f ca="1">VLOOKUP(K819,投手データ!B:AI,output!O819+6,FALSE)</f>
        <v>#N/A</v>
      </c>
      <c r="R819">
        <f t="shared" ca="1" si="80"/>
        <v>7.3529411764705881E-3</v>
      </c>
      <c r="S819">
        <f t="shared" si="81"/>
        <v>0.52743055555555551</v>
      </c>
      <c r="T819">
        <f>Prams!B$5/(S819-Prams!B$6)</f>
        <v>132.34629861982435</v>
      </c>
      <c r="U819" t="e">
        <f t="shared" ca="1" si="82"/>
        <v>#N/A</v>
      </c>
      <c r="V819" t="e">
        <f ca="1">Prams!C$5/(U819-Prams!C$6)</f>
        <v>#N/A</v>
      </c>
      <c r="W819" t="e">
        <f t="shared" ca="1" si="83"/>
        <v>#N/A</v>
      </c>
      <c r="X819" t="e">
        <f t="shared" ca="1" si="78"/>
        <v>#N/A</v>
      </c>
    </row>
    <row r="820" spans="1:24" x14ac:dyDescent="0.4">
      <c r="A820" s="1" t="s">
        <v>2556</v>
      </c>
      <c r="B820" s="1">
        <v>129</v>
      </c>
      <c r="C820">
        <v>634.5</v>
      </c>
      <c r="D820">
        <v>600.5</v>
      </c>
      <c r="E820">
        <v>10.512</v>
      </c>
      <c r="F820" t="s">
        <v>45</v>
      </c>
      <c r="G820" s="10" t="s">
        <v>1498</v>
      </c>
      <c r="H820">
        <v>98</v>
      </c>
      <c r="I820" t="s">
        <v>2507</v>
      </c>
      <c r="J820">
        <f ca="1">VLOOKUP(G820,INDIRECT("球速変換!A$1:B$" &amp; Prams!$B$8),2,)</f>
        <v>140</v>
      </c>
      <c r="K820" t="str">
        <f ca="1">VLOOKUP(I820,INDIRECT("投手名変換!A$1:B$" &amp; Prams!$B$9),2,)</f>
        <v>DD002</v>
      </c>
      <c r="L820">
        <f t="shared" si="79"/>
        <v>31</v>
      </c>
      <c r="M820">
        <f ca="1">(B820-VLOOKUP(K820,INDIRECT("投手データ!B1:D"&amp;Prams!$B$1),3,FALSE)*2)</f>
        <v>35</v>
      </c>
      <c r="N820" t="str">
        <f ca="1">VLOOKUP(F820,INDIRECT("球種変換表!A$1:B$" &amp; Prams!$B$2),2,)</f>
        <v>SFF</v>
      </c>
      <c r="O820">
        <f ca="1">VLOOKUP(N820,球種情報!A:B,2,FALSE)</f>
        <v>21</v>
      </c>
      <c r="P820">
        <f ca="1">VLOOKUP(K820,投手データ!B:AI,output!O820+6,FALSE)</f>
        <v>4</v>
      </c>
      <c r="R820">
        <f t="shared" ca="1" si="80"/>
        <v>7.1428571428571426E-3</v>
      </c>
      <c r="S820">
        <f t="shared" si="81"/>
        <v>0.51631944444444444</v>
      </c>
      <c r="T820">
        <f>Prams!B$5/(S820-Prams!B$6)</f>
        <v>135.57097345995237</v>
      </c>
      <c r="U820">
        <f t="shared" ca="1" si="82"/>
        <v>0.58298611111111109</v>
      </c>
      <c r="V820">
        <f ca="1">Prams!C$5/(U820-Prams!C$6)</f>
        <v>140.7031274695124</v>
      </c>
      <c r="W820">
        <f t="shared" ca="1" si="83"/>
        <v>1.0050223390679456</v>
      </c>
      <c r="X820" t="str">
        <f t="shared" ca="1" si="78"/>
        <v>〇</v>
      </c>
    </row>
    <row r="821" spans="1:24" x14ac:dyDescent="0.4">
      <c r="A821" s="1" t="s">
        <v>2558</v>
      </c>
      <c r="B821" s="1">
        <v>130</v>
      </c>
      <c r="C821">
        <v>646.02270999999996</v>
      </c>
      <c r="D821">
        <v>617</v>
      </c>
      <c r="E821">
        <v>11.02285</v>
      </c>
      <c r="F821" t="s">
        <v>45</v>
      </c>
      <c r="G821" s="10" t="s">
        <v>2557</v>
      </c>
      <c r="H821">
        <v>98</v>
      </c>
      <c r="I821" t="s">
        <v>2516</v>
      </c>
      <c r="J821">
        <f ca="1">VLOOKUP(G821,INDIRECT("球速変換!A$1:B$" &amp; Prams!$B$8),2,)</f>
        <v>96</v>
      </c>
      <c r="K821" t="str">
        <f ca="1">VLOOKUP(I821,INDIRECT("投手名変換!A$1:B$" &amp; Prams!$B$9),2,)</f>
        <v>DD002</v>
      </c>
      <c r="L821">
        <f t="shared" si="79"/>
        <v>32</v>
      </c>
      <c r="M821">
        <f ca="1">(B821-VLOOKUP(K821,INDIRECT("投手データ!B1:D"&amp;Prams!$B$1),3,FALSE)*2)</f>
        <v>36</v>
      </c>
      <c r="N821" t="str">
        <f ca="1">VLOOKUP(F821,INDIRECT("球種変換表!A$1:B$" &amp; Prams!$B$2),2,)</f>
        <v>SFF</v>
      </c>
      <c r="O821">
        <f ca="1">VLOOKUP(N821,球種情報!A:B,2,FALSE)</f>
        <v>21</v>
      </c>
      <c r="P821">
        <f ca="1">VLOOKUP(K821,投手データ!B:AI,output!O821+6,FALSE)</f>
        <v>4</v>
      </c>
      <c r="R821">
        <f t="shared" ca="1" si="80"/>
        <v>1.0416666666666666E-2</v>
      </c>
      <c r="S821">
        <f t="shared" si="81"/>
        <v>0.52152777777777781</v>
      </c>
      <c r="T821">
        <f>Prams!B$5/(S821-Prams!B$6)</f>
        <v>134.04006215294925</v>
      </c>
      <c r="U821">
        <f t="shared" ca="1" si="82"/>
        <v>0.58819444444444435</v>
      </c>
      <c r="V821">
        <f ca="1">Prams!C$5/(U821-Prams!C$6)</f>
        <v>139.05481899858802</v>
      </c>
      <c r="W821">
        <f t="shared" ca="1" si="83"/>
        <v>1.4484876979019585</v>
      </c>
      <c r="X821" t="str">
        <f t="shared" ca="1" si="78"/>
        <v>×</v>
      </c>
    </row>
    <row r="822" spans="1:24" x14ac:dyDescent="0.4">
      <c r="A822" s="1" t="s">
        <v>2559</v>
      </c>
      <c r="B822" s="1">
        <v>130</v>
      </c>
      <c r="C822">
        <v>638.5</v>
      </c>
      <c r="D822">
        <v>607</v>
      </c>
      <c r="E822">
        <v>11.5001</v>
      </c>
      <c r="F822" t="s">
        <v>45</v>
      </c>
      <c r="G822" s="10" t="s">
        <v>2003</v>
      </c>
      <c r="H822">
        <v>98</v>
      </c>
      <c r="I822" t="s">
        <v>2507</v>
      </c>
      <c r="J822">
        <f ca="1">VLOOKUP(G822,INDIRECT("球速変換!A$1:B$" &amp; Prams!$B$8),2,)</f>
        <v>136</v>
      </c>
      <c r="K822" t="str">
        <f ca="1">VLOOKUP(I822,INDIRECT("投手名変換!A$1:B$" &amp; Prams!$B$9),2,)</f>
        <v>DD002</v>
      </c>
      <c r="L822">
        <f t="shared" si="79"/>
        <v>32</v>
      </c>
      <c r="M822">
        <f ca="1">(B822-VLOOKUP(K822,INDIRECT("投手データ!B1:D"&amp;Prams!$B$1),3,FALSE)*2)</f>
        <v>36</v>
      </c>
      <c r="N822" t="str">
        <f ca="1">VLOOKUP(F822,INDIRECT("球種変換表!A$1:B$" &amp; Prams!$B$2),2,)</f>
        <v>SFF</v>
      </c>
      <c r="O822">
        <f ca="1">VLOOKUP(N822,球種情報!A:B,2,FALSE)</f>
        <v>21</v>
      </c>
      <c r="P822">
        <f ca="1">VLOOKUP(K822,投手データ!B:AI,output!O822+6,FALSE)</f>
        <v>4</v>
      </c>
      <c r="R822">
        <f t="shared" ca="1" si="80"/>
        <v>7.3529411764705881E-3</v>
      </c>
      <c r="S822">
        <f t="shared" si="81"/>
        <v>0.52847222222222223</v>
      </c>
      <c r="T822">
        <f>Prams!B$5/(S822-Prams!B$6)</f>
        <v>132.05183277758661</v>
      </c>
      <c r="U822">
        <f t="shared" ca="1" si="82"/>
        <v>0.59513888888888888</v>
      </c>
      <c r="V822">
        <f ca="1">Prams!C$5/(U822-Prams!C$6)</f>
        <v>136.91622476223287</v>
      </c>
      <c r="W822">
        <f t="shared" ca="1" si="83"/>
        <v>1.006736946781124</v>
      </c>
      <c r="X822" t="str">
        <f t="shared" ca="1" si="78"/>
        <v>〇</v>
      </c>
    </row>
    <row r="823" spans="1:24" x14ac:dyDescent="0.4">
      <c r="A823" s="1" t="s">
        <v>2560</v>
      </c>
      <c r="B823" s="1">
        <v>130</v>
      </c>
      <c r="C823">
        <v>637.5</v>
      </c>
      <c r="D823">
        <v>606</v>
      </c>
      <c r="E823">
        <v>10.547610000000001</v>
      </c>
      <c r="F823" t="s">
        <v>2547</v>
      </c>
      <c r="G823" s="10" t="s">
        <v>2003</v>
      </c>
      <c r="H823">
        <v>98</v>
      </c>
      <c r="I823" t="s">
        <v>2512</v>
      </c>
      <c r="J823">
        <f ca="1">VLOOKUP(G823,INDIRECT("球速変換!A$1:B$" &amp; Prams!$B$8),2,)</f>
        <v>136</v>
      </c>
      <c r="K823" t="str">
        <f ca="1">VLOOKUP(I823,INDIRECT("投手名変換!A$1:B$" &amp; Prams!$B$9),2,)</f>
        <v>DD002</v>
      </c>
      <c r="L823">
        <f t="shared" si="79"/>
        <v>32</v>
      </c>
      <c r="M823">
        <f ca="1">(B823-VLOOKUP(K823,INDIRECT("投手データ!B1:D"&amp;Prams!$B$1),3,FALSE)*2)</f>
        <v>36</v>
      </c>
      <c r="N823" t="str">
        <f ca="1">VLOOKUP(F823,INDIRECT("球種変換表!A$1:B$" &amp; Prams!$B$2),2,)</f>
        <v>SFF</v>
      </c>
      <c r="O823">
        <f ca="1">VLOOKUP(N823,球種情報!A:B,2,FALSE)</f>
        <v>21</v>
      </c>
      <c r="P823">
        <f ca="1">VLOOKUP(K823,投手データ!B:AI,output!O823+6,FALSE)</f>
        <v>4</v>
      </c>
      <c r="R823">
        <f t="shared" ca="1" si="80"/>
        <v>7.3529411764705881E-3</v>
      </c>
      <c r="S823">
        <f t="shared" si="81"/>
        <v>0.52916666666666667</v>
      </c>
      <c r="T823">
        <f>Prams!B$5/(S823-Prams!B$6)</f>
        <v>131.85624911133229</v>
      </c>
      <c r="U823">
        <f t="shared" ca="1" si="82"/>
        <v>0.59583333333333333</v>
      </c>
      <c r="V823">
        <f ca="1">Prams!C$5/(U823-Prams!C$6)</f>
        <v>136.70597774010466</v>
      </c>
      <c r="W823">
        <f t="shared" ca="1" si="83"/>
        <v>1.0051910127948871</v>
      </c>
      <c r="X823" t="str">
        <f t="shared" ca="1" si="78"/>
        <v>〇</v>
      </c>
    </row>
    <row r="824" spans="1:24" x14ac:dyDescent="0.4">
      <c r="A824" s="1" t="s">
        <v>2561</v>
      </c>
      <c r="B824" s="1">
        <v>129</v>
      </c>
      <c r="C824">
        <v>632</v>
      </c>
      <c r="D824">
        <v>601</v>
      </c>
      <c r="E824">
        <v>10.04998</v>
      </c>
      <c r="F824" t="s">
        <v>45</v>
      </c>
      <c r="G824" s="10" t="s">
        <v>403</v>
      </c>
      <c r="H824">
        <v>98</v>
      </c>
      <c r="I824" t="s">
        <v>2505</v>
      </c>
      <c r="J824">
        <f ca="1">VLOOKUP(G824,INDIRECT("球速変換!A$1:B$" &amp; Prams!$B$8),2,)</f>
        <v>140</v>
      </c>
      <c r="K824" t="str">
        <f ca="1">VLOOKUP(I824,INDIRECT("投手名変換!A$1:B$" &amp; Prams!$B$9),2,)</f>
        <v>DD002</v>
      </c>
      <c r="L824">
        <f t="shared" si="79"/>
        <v>31</v>
      </c>
      <c r="M824">
        <f ca="1">(B824-VLOOKUP(K824,INDIRECT("投手データ!B1:D"&amp;Prams!$B$1),3,FALSE)*2)</f>
        <v>35</v>
      </c>
      <c r="N824" t="str">
        <f ca="1">VLOOKUP(F824,INDIRECT("球種変換表!A$1:B$" &amp; Prams!$B$2),2,)</f>
        <v>SFF</v>
      </c>
      <c r="O824">
        <f ca="1">VLOOKUP(N824,球種情報!A:B,2,FALSE)</f>
        <v>21</v>
      </c>
      <c r="P824">
        <f ca="1">VLOOKUP(K824,投手データ!B:AI,output!O824+6,FALSE)</f>
        <v>4</v>
      </c>
      <c r="R824">
        <f t="shared" ca="1" si="80"/>
        <v>7.1428571428571426E-3</v>
      </c>
      <c r="S824">
        <f t="shared" si="81"/>
        <v>0.51597222222222217</v>
      </c>
      <c r="T824">
        <f>Prams!B$5/(S824-Prams!B$6)</f>
        <v>135.67427853842312</v>
      </c>
      <c r="U824">
        <f t="shared" ca="1" si="82"/>
        <v>0.58263888888888893</v>
      </c>
      <c r="V824">
        <f ca="1">Prams!C$5/(U824-Prams!C$6)</f>
        <v>140.81440520328493</v>
      </c>
      <c r="W824">
        <f t="shared" ca="1" si="83"/>
        <v>1.0058171800234639</v>
      </c>
      <c r="X824" t="str">
        <f t="shared" ca="1" si="78"/>
        <v>〇</v>
      </c>
    </row>
    <row r="825" spans="1:24" x14ac:dyDescent="0.4">
      <c r="A825" s="1" t="s">
        <v>2563</v>
      </c>
      <c r="B825" s="1">
        <v>128</v>
      </c>
      <c r="C825">
        <v>639</v>
      </c>
      <c r="D825">
        <v>606</v>
      </c>
      <c r="E825">
        <v>10.04998</v>
      </c>
      <c r="F825" t="s">
        <v>0</v>
      </c>
      <c r="G825" s="10" t="s">
        <v>1668</v>
      </c>
      <c r="H825">
        <v>99</v>
      </c>
      <c r="I825" t="s">
        <v>2562</v>
      </c>
      <c r="J825">
        <f ca="1">VLOOKUP(G825,INDIRECT("球速変換!A$1:B$" &amp; Prams!$B$8),2,)</f>
        <v>148</v>
      </c>
      <c r="K825" t="str">
        <f ca="1">VLOOKUP(I825,INDIRECT("投手名変換!A$1:B$" &amp; Prams!$B$9),2,)</f>
        <v>DD017</v>
      </c>
      <c r="L825">
        <f t="shared" si="79"/>
        <v>29</v>
      </c>
      <c r="M825">
        <f ca="1">(B825-VLOOKUP(K825,INDIRECT("投手データ!B1:D"&amp;Prams!$B$1),3,FALSE)*2)</f>
        <v>34</v>
      </c>
      <c r="N825" t="str">
        <f ca="1">VLOOKUP(F825,INDIRECT("球種変換表!A$1:B$" &amp; Prams!$B$2),2,)</f>
        <v>ストレート</v>
      </c>
      <c r="O825">
        <f ca="1">VLOOKUP(N825,球種情報!A:B,2,FALSE)</f>
        <v>1</v>
      </c>
      <c r="P825">
        <f ca="1">VLOOKUP(K825,投手データ!B:AI,output!O825+6,FALSE)</f>
        <v>1</v>
      </c>
      <c r="R825">
        <f t="shared" ca="1" si="80"/>
        <v>6.7567567567567571E-3</v>
      </c>
      <c r="S825">
        <f t="shared" si="81"/>
        <v>0.47916666666666669</v>
      </c>
      <c r="T825">
        <f>Prams!B$5/(S825-Prams!B$6)</f>
        <v>147.59589368136241</v>
      </c>
      <c r="U825">
        <f t="shared" ca="1" si="82"/>
        <v>0.5625</v>
      </c>
      <c r="V825">
        <f ca="1">Prams!C$5/(U825-Prams!C$6)</f>
        <v>147.584148961566</v>
      </c>
      <c r="W825">
        <f t="shared" ca="1" si="83"/>
        <v>0.99719019568625678</v>
      </c>
      <c r="X825" t="str">
        <f t="shared" ca="1" si="78"/>
        <v>〇</v>
      </c>
    </row>
    <row r="826" spans="1:24" x14ac:dyDescent="0.4">
      <c r="A826" s="1" t="s">
        <v>2564</v>
      </c>
      <c r="B826" s="1">
        <v>128</v>
      </c>
      <c r="C826">
        <v>639</v>
      </c>
      <c r="D826">
        <v>606</v>
      </c>
      <c r="E826">
        <v>10.04998</v>
      </c>
      <c r="F826" t="s">
        <v>0</v>
      </c>
      <c r="G826" s="10" t="s">
        <v>1584</v>
      </c>
      <c r="H826">
        <v>99</v>
      </c>
      <c r="I826" t="s">
        <v>2562</v>
      </c>
      <c r="J826">
        <f ca="1">VLOOKUP(G826,INDIRECT("球速変換!A$1:B$" &amp; Prams!$B$8),2,)</f>
        <v>148</v>
      </c>
      <c r="K826" t="str">
        <f ca="1">VLOOKUP(I826,INDIRECT("投手名変換!A$1:B$" &amp; Prams!$B$9),2,)</f>
        <v>DD017</v>
      </c>
      <c r="L826">
        <f t="shared" si="79"/>
        <v>29</v>
      </c>
      <c r="M826">
        <f ca="1">(B826-VLOOKUP(K826,INDIRECT("投手データ!B1:D"&amp;Prams!$B$1),3,FALSE)*2)</f>
        <v>34</v>
      </c>
      <c r="N826" t="str">
        <f ca="1">VLOOKUP(F826,INDIRECT("球種変換表!A$1:B$" &amp; Prams!$B$2),2,)</f>
        <v>ストレート</v>
      </c>
      <c r="O826">
        <f ca="1">VLOOKUP(N826,球種情報!A:B,2,FALSE)</f>
        <v>1</v>
      </c>
      <c r="P826">
        <f ca="1">VLOOKUP(K826,投手データ!B:AI,output!O826+6,FALSE)</f>
        <v>1</v>
      </c>
      <c r="R826">
        <f t="shared" ca="1" si="80"/>
        <v>6.7567567567567571E-3</v>
      </c>
      <c r="S826">
        <f t="shared" si="81"/>
        <v>0.47916666666666669</v>
      </c>
      <c r="T826">
        <f>Prams!B$5/(S826-Prams!B$6)</f>
        <v>147.59589368136241</v>
      </c>
      <c r="U826">
        <f t="shared" ca="1" si="82"/>
        <v>0.5625</v>
      </c>
      <c r="V826">
        <f ca="1">Prams!C$5/(U826-Prams!C$6)</f>
        <v>147.584148961566</v>
      </c>
      <c r="W826">
        <f t="shared" ca="1" si="83"/>
        <v>0.99719019568625678</v>
      </c>
      <c r="X826" t="str">
        <f t="shared" ca="1" si="78"/>
        <v>〇</v>
      </c>
    </row>
    <row r="827" spans="1:24" x14ac:dyDescent="0.4">
      <c r="A827" s="1" t="s">
        <v>2565</v>
      </c>
      <c r="B827" s="1">
        <v>129</v>
      </c>
      <c r="C827">
        <v>641</v>
      </c>
      <c r="D827">
        <v>614.5</v>
      </c>
      <c r="E827">
        <v>11.01146</v>
      </c>
      <c r="F827" t="s">
        <v>0</v>
      </c>
      <c r="G827" s="10" t="s">
        <v>771</v>
      </c>
      <c r="H827">
        <v>99</v>
      </c>
      <c r="I827" t="s">
        <v>2562</v>
      </c>
      <c r="J827">
        <f ca="1">VLOOKUP(G827,INDIRECT("球速変換!A$1:B$" &amp; Prams!$B$8),2,)</f>
        <v>145</v>
      </c>
      <c r="K827" t="str">
        <f ca="1">VLOOKUP(I827,INDIRECT("投手名変換!A$1:B$" &amp; Prams!$B$9),2,)</f>
        <v>DD017</v>
      </c>
      <c r="L827">
        <f t="shared" si="79"/>
        <v>30</v>
      </c>
      <c r="M827">
        <f ca="1">(B827-VLOOKUP(K827,INDIRECT("投手データ!B1:D"&amp;Prams!$B$1),3,FALSE)*2)</f>
        <v>35</v>
      </c>
      <c r="N827" t="str">
        <f ca="1">VLOOKUP(F827,INDIRECT("球種変換表!A$1:B$" &amp; Prams!$B$2),2,)</f>
        <v>ストレート</v>
      </c>
      <c r="O827">
        <f ca="1">VLOOKUP(N827,球種情報!A:B,2,FALSE)</f>
        <v>1</v>
      </c>
      <c r="P827">
        <f ca="1">VLOOKUP(K827,投手データ!B:AI,output!O827+6,FALSE)</f>
        <v>1</v>
      </c>
      <c r="R827">
        <f t="shared" ca="1" si="80"/>
        <v>6.8965517241379309E-3</v>
      </c>
      <c r="S827">
        <f t="shared" si="81"/>
        <v>0.48993055555555554</v>
      </c>
      <c r="T827">
        <f>Prams!B$5/(S827-Prams!B$6)</f>
        <v>143.89805194385357</v>
      </c>
      <c r="U827">
        <f t="shared" ca="1" si="82"/>
        <v>0.57326388888888891</v>
      </c>
      <c r="V827">
        <f ca="1">Prams!C$5/(U827-Prams!C$6)</f>
        <v>143.88688833002541</v>
      </c>
      <c r="W827">
        <f t="shared" ca="1" si="83"/>
        <v>0.99232336779327868</v>
      </c>
      <c r="X827" t="str">
        <f t="shared" ca="1" si="78"/>
        <v>〇</v>
      </c>
    </row>
    <row r="828" spans="1:24" x14ac:dyDescent="0.4">
      <c r="A828" s="1" t="s">
        <v>2566</v>
      </c>
      <c r="B828" s="1">
        <v>128</v>
      </c>
      <c r="C828">
        <v>642.5</v>
      </c>
      <c r="D828">
        <v>606</v>
      </c>
      <c r="E828">
        <v>10.547610000000001</v>
      </c>
      <c r="F828" t="s">
        <v>0</v>
      </c>
      <c r="G828" s="10" t="s">
        <v>1584</v>
      </c>
      <c r="H828">
        <v>99</v>
      </c>
      <c r="I828" t="s">
        <v>2562</v>
      </c>
      <c r="J828">
        <f ca="1">VLOOKUP(G828,INDIRECT("球速変換!A$1:B$" &amp; Prams!$B$8),2,)</f>
        <v>148</v>
      </c>
      <c r="K828" t="str">
        <f ca="1">VLOOKUP(I828,INDIRECT("投手名変換!A$1:B$" &amp; Prams!$B$9),2,)</f>
        <v>DD017</v>
      </c>
      <c r="L828">
        <f t="shared" si="79"/>
        <v>29</v>
      </c>
      <c r="M828">
        <f ca="1">(B828-VLOOKUP(K828,INDIRECT("投手データ!B1:D"&amp;Prams!$B$1),3,FALSE)*2)</f>
        <v>34</v>
      </c>
      <c r="N828" t="str">
        <f ca="1">VLOOKUP(F828,INDIRECT("球種変換表!A$1:B$" &amp; Prams!$B$2),2,)</f>
        <v>ストレート</v>
      </c>
      <c r="O828">
        <f ca="1">VLOOKUP(N828,球種情報!A:B,2,FALSE)</f>
        <v>1</v>
      </c>
      <c r="P828">
        <f ca="1">VLOOKUP(K828,投手データ!B:AI,output!O828+6,FALSE)</f>
        <v>1</v>
      </c>
      <c r="R828">
        <f t="shared" ca="1" si="80"/>
        <v>6.7567567567567571E-3</v>
      </c>
      <c r="S828">
        <f t="shared" si="81"/>
        <v>0.47916666666666669</v>
      </c>
      <c r="T828">
        <f>Prams!B$5/(S828-Prams!B$6)</f>
        <v>147.59589368136241</v>
      </c>
      <c r="U828">
        <f t="shared" ca="1" si="82"/>
        <v>0.5625</v>
      </c>
      <c r="V828">
        <f ca="1">Prams!C$5/(U828-Prams!C$6)</f>
        <v>147.584148961566</v>
      </c>
      <c r="W828">
        <f t="shared" ca="1" si="83"/>
        <v>0.99719019568625678</v>
      </c>
      <c r="X828" t="str">
        <f t="shared" ca="1" si="78"/>
        <v>〇</v>
      </c>
    </row>
    <row r="829" spans="1:24" x14ac:dyDescent="0.4">
      <c r="A829" s="1" t="s">
        <v>2567</v>
      </c>
      <c r="B829" s="1">
        <v>128</v>
      </c>
      <c r="C829">
        <v>641.44739000000004</v>
      </c>
      <c r="D829">
        <v>601.5</v>
      </c>
      <c r="E829">
        <v>9.5657899999999998</v>
      </c>
      <c r="F829" t="s">
        <v>1649</v>
      </c>
      <c r="G829" s="10" t="s">
        <v>1608</v>
      </c>
      <c r="H829">
        <v>99</v>
      </c>
      <c r="I829" t="s">
        <v>2562</v>
      </c>
      <c r="J829">
        <f ca="1">VLOOKUP(G829,INDIRECT("球速変換!A$1:B$" &amp; Prams!$B$8),2,)</f>
        <v>146</v>
      </c>
      <c r="K829" t="str">
        <f ca="1">VLOOKUP(I829,INDIRECT("投手名変換!A$1:B$" &amp; Prams!$B$9),2,)</f>
        <v>DD017</v>
      </c>
      <c r="L829">
        <f t="shared" si="79"/>
        <v>29</v>
      </c>
      <c r="M829">
        <f ca="1">(B829-VLOOKUP(K829,INDIRECT("投手データ!B1:D"&amp;Prams!$B$1),3,FALSE)*2)</f>
        <v>34</v>
      </c>
      <c r="N829" t="str">
        <f ca="1">VLOOKUP(F829,INDIRECT("球種変換表!A$1:B$" &amp; Prams!$B$2),2,)</f>
        <v>ストレート</v>
      </c>
      <c r="O829">
        <f ca="1">VLOOKUP(N829,球種情報!A:B,2,FALSE)</f>
        <v>1</v>
      </c>
      <c r="P829">
        <f ca="1">VLOOKUP(K829,投手データ!B:AI,output!O829+6,FALSE)</f>
        <v>1</v>
      </c>
      <c r="R829">
        <f t="shared" ca="1" si="80"/>
        <v>6.8493150684931503E-3</v>
      </c>
      <c r="S829">
        <f t="shared" si="81"/>
        <v>0.48229166666666667</v>
      </c>
      <c r="T829">
        <f>Prams!B$5/(S829-Prams!B$6)</f>
        <v>146.50289302711349</v>
      </c>
      <c r="U829">
        <f t="shared" ca="1" si="82"/>
        <v>0.56562500000000004</v>
      </c>
      <c r="V829">
        <f ca="1">Prams!C$5/(U829-Prams!C$6)</f>
        <v>146.49132160417037</v>
      </c>
      <c r="W829">
        <f t="shared" ca="1" si="83"/>
        <v>1.0033652164669202</v>
      </c>
      <c r="X829" t="str">
        <f t="shared" ca="1" si="78"/>
        <v>〇</v>
      </c>
    </row>
    <row r="830" spans="1:24" x14ac:dyDescent="0.4">
      <c r="A830" s="1" t="s">
        <v>2568</v>
      </c>
      <c r="B830" s="1">
        <v>128</v>
      </c>
      <c r="C830">
        <v>642</v>
      </c>
      <c r="D830">
        <v>605.5</v>
      </c>
      <c r="E830">
        <v>10.111969999999999</v>
      </c>
      <c r="F830" t="s">
        <v>0</v>
      </c>
      <c r="G830" s="10" t="s">
        <v>665</v>
      </c>
      <c r="H830">
        <v>99</v>
      </c>
      <c r="I830" t="s">
        <v>2562</v>
      </c>
      <c r="J830">
        <f ca="1">VLOOKUP(G830,INDIRECT("球速変換!A$1:B$" &amp; Prams!$B$8),2,)</f>
        <v>148</v>
      </c>
      <c r="K830" t="str">
        <f ca="1">VLOOKUP(I830,INDIRECT("投手名変換!A$1:B$" &amp; Prams!$B$9),2,)</f>
        <v>DD017</v>
      </c>
      <c r="L830">
        <f t="shared" si="79"/>
        <v>29</v>
      </c>
      <c r="M830">
        <f ca="1">(B830-VLOOKUP(K830,INDIRECT("投手データ!B1:D"&amp;Prams!$B$1),3,FALSE)*2)</f>
        <v>34</v>
      </c>
      <c r="N830" t="str">
        <f ca="1">VLOOKUP(F830,INDIRECT("球種変換表!A$1:B$" &amp; Prams!$B$2),2,)</f>
        <v>ストレート</v>
      </c>
      <c r="O830">
        <f ca="1">VLOOKUP(N830,球種情報!A:B,2,FALSE)</f>
        <v>1</v>
      </c>
      <c r="P830">
        <f ca="1">VLOOKUP(K830,投手データ!B:AI,output!O830+6,FALSE)</f>
        <v>1</v>
      </c>
      <c r="R830">
        <f t="shared" ca="1" si="80"/>
        <v>6.7567567567567571E-3</v>
      </c>
      <c r="S830">
        <f t="shared" si="81"/>
        <v>0.47951388888888885</v>
      </c>
      <c r="T830">
        <f>Prams!B$5/(S830-Prams!B$6)</f>
        <v>147.47364445357385</v>
      </c>
      <c r="U830">
        <f t="shared" ca="1" si="82"/>
        <v>0.56284722222222228</v>
      </c>
      <c r="V830">
        <f ca="1">Prams!C$5/(U830-Prams!C$6)</f>
        <v>147.46191918054183</v>
      </c>
      <c r="W830">
        <f t="shared" ca="1" si="83"/>
        <v>0.9963643187874448</v>
      </c>
      <c r="X830" t="str">
        <f t="shared" ca="1" si="78"/>
        <v>〇</v>
      </c>
    </row>
    <row r="831" spans="1:24" x14ac:dyDescent="0.4">
      <c r="A831" s="1" t="s">
        <v>2570</v>
      </c>
      <c r="B831" s="1">
        <v>128</v>
      </c>
      <c r="C831">
        <v>635</v>
      </c>
      <c r="D831">
        <v>600.5</v>
      </c>
      <c r="E831">
        <v>10.012589999999999</v>
      </c>
      <c r="F831" t="s">
        <v>0</v>
      </c>
      <c r="G831" s="10" t="s">
        <v>432</v>
      </c>
      <c r="H831">
        <v>99</v>
      </c>
      <c r="I831" t="s">
        <v>2569</v>
      </c>
      <c r="J831">
        <f ca="1">VLOOKUP(G831,INDIRECT("球速変換!A$1:B$" &amp; Prams!$B$8),2,)</f>
        <v>146</v>
      </c>
      <c r="K831" t="str">
        <f ca="1">VLOOKUP(I831,INDIRECT("投手名変換!A$1:B$" &amp; Prams!$B$9),2,)</f>
        <v>DD017</v>
      </c>
      <c r="L831">
        <f t="shared" si="79"/>
        <v>29</v>
      </c>
      <c r="M831">
        <f ca="1">(B831-VLOOKUP(K831,INDIRECT("投手データ!B1:D"&amp;Prams!$B$1),3,FALSE)*2)</f>
        <v>34</v>
      </c>
      <c r="N831" t="str">
        <f ca="1">VLOOKUP(F831,INDIRECT("球種変換表!A$1:B$" &amp; Prams!$B$2),2,)</f>
        <v>ストレート</v>
      </c>
      <c r="O831">
        <f ca="1">VLOOKUP(N831,球種情報!A:B,2,FALSE)</f>
        <v>1</v>
      </c>
      <c r="P831">
        <f ca="1">VLOOKUP(K831,投手データ!B:AI,output!O831+6,FALSE)</f>
        <v>1</v>
      </c>
      <c r="R831">
        <f t="shared" ca="1" si="80"/>
        <v>6.8493150684931503E-3</v>
      </c>
      <c r="S831">
        <f t="shared" si="81"/>
        <v>0.48298611111111112</v>
      </c>
      <c r="T831">
        <f>Prams!B$5/(S831-Prams!B$6)</f>
        <v>146.26219876845835</v>
      </c>
      <c r="U831">
        <f t="shared" ca="1" si="82"/>
        <v>0.56631944444444438</v>
      </c>
      <c r="V831">
        <f ca="1">Prams!C$5/(U831-Prams!C$6)</f>
        <v>146.2506653349017</v>
      </c>
      <c r="W831">
        <f t="shared" ca="1" si="83"/>
        <v>1.001716885855491</v>
      </c>
      <c r="X831" t="str">
        <f t="shared" ca="1" si="78"/>
        <v>〇</v>
      </c>
    </row>
    <row r="832" spans="1:24" x14ac:dyDescent="0.4">
      <c r="A832" s="1" t="s">
        <v>2571</v>
      </c>
      <c r="B832" s="1">
        <v>128</v>
      </c>
      <c r="C832">
        <v>641</v>
      </c>
      <c r="D832">
        <v>606</v>
      </c>
      <c r="E832">
        <v>10.04998</v>
      </c>
      <c r="F832" t="s">
        <v>0</v>
      </c>
      <c r="G832" s="10" t="s">
        <v>1584</v>
      </c>
      <c r="H832">
        <v>99</v>
      </c>
      <c r="I832" t="s">
        <v>2562</v>
      </c>
      <c r="J832">
        <f ca="1">VLOOKUP(G832,INDIRECT("球速変換!A$1:B$" &amp; Prams!$B$8),2,)</f>
        <v>148</v>
      </c>
      <c r="K832" t="str">
        <f ca="1">VLOOKUP(I832,INDIRECT("投手名変換!A$1:B$" &amp; Prams!$B$9),2,)</f>
        <v>DD017</v>
      </c>
      <c r="L832">
        <f t="shared" si="79"/>
        <v>29</v>
      </c>
      <c r="M832">
        <f ca="1">(B832-VLOOKUP(K832,INDIRECT("投手データ!B1:D"&amp;Prams!$B$1),3,FALSE)*2)</f>
        <v>34</v>
      </c>
      <c r="N832" t="str">
        <f ca="1">VLOOKUP(F832,INDIRECT("球種変換表!A$1:B$" &amp; Prams!$B$2),2,)</f>
        <v>ストレート</v>
      </c>
      <c r="O832">
        <f ca="1">VLOOKUP(N832,球種情報!A:B,2,FALSE)</f>
        <v>1</v>
      </c>
      <c r="P832">
        <f ca="1">VLOOKUP(K832,投手データ!B:AI,output!O832+6,FALSE)</f>
        <v>1</v>
      </c>
      <c r="R832">
        <f t="shared" ca="1" si="80"/>
        <v>6.7567567567567571E-3</v>
      </c>
      <c r="S832">
        <f t="shared" si="81"/>
        <v>0.47916666666666669</v>
      </c>
      <c r="T832">
        <f>Prams!B$5/(S832-Prams!B$6)</f>
        <v>147.59589368136241</v>
      </c>
      <c r="U832">
        <f t="shared" ca="1" si="82"/>
        <v>0.5625</v>
      </c>
      <c r="V832">
        <f ca="1">Prams!C$5/(U832-Prams!C$6)</f>
        <v>147.584148961566</v>
      </c>
      <c r="W832">
        <f t="shared" ca="1" si="83"/>
        <v>0.99719019568625678</v>
      </c>
      <c r="X832" t="str">
        <f t="shared" ca="1" si="78"/>
        <v>〇</v>
      </c>
    </row>
    <row r="833" spans="1:24" x14ac:dyDescent="0.4">
      <c r="A833" s="1" t="s">
        <v>2572</v>
      </c>
      <c r="B833" s="1">
        <v>128</v>
      </c>
      <c r="C833">
        <v>639</v>
      </c>
      <c r="D833">
        <v>602</v>
      </c>
      <c r="E833">
        <v>11.0001</v>
      </c>
      <c r="F833" t="s">
        <v>0</v>
      </c>
      <c r="G833" s="10" t="s">
        <v>1594</v>
      </c>
      <c r="H833">
        <v>99</v>
      </c>
      <c r="I833" t="s">
        <v>2562</v>
      </c>
      <c r="J833">
        <f ca="1">VLOOKUP(G833,INDIRECT("球速変換!A$1:B$" &amp; Prams!$B$8),2,)</f>
        <v>147</v>
      </c>
      <c r="K833" t="str">
        <f ca="1">VLOOKUP(I833,INDIRECT("投手名変換!A$1:B$" &amp; Prams!$B$9),2,)</f>
        <v>DD017</v>
      </c>
      <c r="L833">
        <f t="shared" si="79"/>
        <v>29</v>
      </c>
      <c r="M833">
        <f ca="1">(B833-VLOOKUP(K833,INDIRECT("投手データ!B1:D"&amp;Prams!$B$1),3,FALSE)*2)</f>
        <v>34</v>
      </c>
      <c r="N833" t="str">
        <f ca="1">VLOOKUP(F833,INDIRECT("球種変換表!A$1:B$" &amp; Prams!$B$2),2,)</f>
        <v>ストレート</v>
      </c>
      <c r="O833">
        <f ca="1">VLOOKUP(N833,球種情報!A:B,2,FALSE)</f>
        <v>1</v>
      </c>
      <c r="P833">
        <f ca="1">VLOOKUP(K833,投手データ!B:AI,output!O833+6,FALSE)</f>
        <v>1</v>
      </c>
      <c r="R833">
        <f t="shared" ca="1" si="80"/>
        <v>6.8027210884353739E-3</v>
      </c>
      <c r="S833">
        <f t="shared" si="81"/>
        <v>0.48194444444444445</v>
      </c>
      <c r="T833">
        <f>Prams!B$5/(S833-Prams!B$6)</f>
        <v>146.62353747233055</v>
      </c>
      <c r="U833">
        <f t="shared" ca="1" si="82"/>
        <v>0.56527777777777777</v>
      </c>
      <c r="V833">
        <f ca="1">Prams!C$5/(U833-Prams!C$6)</f>
        <v>146.6119469842692</v>
      </c>
      <c r="W833">
        <f t="shared" ca="1" si="83"/>
        <v>0.99736018356645706</v>
      </c>
      <c r="X833" t="str">
        <f t="shared" ca="1" si="78"/>
        <v>〇</v>
      </c>
    </row>
    <row r="834" spans="1:24" x14ac:dyDescent="0.4">
      <c r="A834" s="1" t="s">
        <v>2573</v>
      </c>
      <c r="B834" s="1">
        <v>129</v>
      </c>
      <c r="C834">
        <v>645</v>
      </c>
      <c r="D834">
        <v>619.5</v>
      </c>
      <c r="E834">
        <v>11.01146</v>
      </c>
      <c r="F834" t="s">
        <v>1649</v>
      </c>
      <c r="G834" s="10" t="s">
        <v>2037</v>
      </c>
      <c r="H834">
        <v>99</v>
      </c>
      <c r="I834" t="s">
        <v>2562</v>
      </c>
      <c r="J834">
        <f ca="1">VLOOKUP(G834,INDIRECT("球速変換!A$1:B$" &amp; Prams!$B$8),2,)</f>
        <v>145</v>
      </c>
      <c r="K834" t="str">
        <f ca="1">VLOOKUP(I834,INDIRECT("投手名変換!A$1:B$" &amp; Prams!$B$9),2,)</f>
        <v>DD017</v>
      </c>
      <c r="L834">
        <f t="shared" si="79"/>
        <v>30</v>
      </c>
      <c r="M834">
        <f ca="1">(B834-VLOOKUP(K834,INDIRECT("投手データ!B1:D"&amp;Prams!$B$1),3,FALSE)*2)</f>
        <v>35</v>
      </c>
      <c r="N834" t="str">
        <f ca="1">VLOOKUP(F834,INDIRECT("球種変換表!A$1:B$" &amp; Prams!$B$2),2,)</f>
        <v>ストレート</v>
      </c>
      <c r="O834">
        <f ca="1">VLOOKUP(N834,球種情報!A:B,2,FALSE)</f>
        <v>1</v>
      </c>
      <c r="P834">
        <f ca="1">VLOOKUP(K834,投手データ!B:AI,output!O834+6,FALSE)</f>
        <v>1</v>
      </c>
      <c r="R834">
        <f t="shared" ca="1" si="80"/>
        <v>6.8965517241379309E-3</v>
      </c>
      <c r="S834">
        <f t="shared" si="81"/>
        <v>0.48645833333333333</v>
      </c>
      <c r="T834">
        <f>Prams!B$5/(S834-Prams!B$6)</f>
        <v>145.07049414341307</v>
      </c>
      <c r="U834">
        <f t="shared" ca="1" si="82"/>
        <v>0.5697916666666667</v>
      </c>
      <c r="V834">
        <f ca="1">Prams!C$5/(U834-Prams!C$6)</f>
        <v>145.05914787947518</v>
      </c>
      <c r="W834">
        <f t="shared" ca="1" si="83"/>
        <v>1.0004079164101736</v>
      </c>
      <c r="X834" t="str">
        <f t="shared" ca="1" si="78"/>
        <v>〇</v>
      </c>
    </row>
    <row r="835" spans="1:24" x14ac:dyDescent="0.4">
      <c r="A835" s="1" t="s">
        <v>2574</v>
      </c>
      <c r="B835" s="1">
        <v>125</v>
      </c>
      <c r="C835">
        <v>640.5</v>
      </c>
      <c r="D835">
        <v>614.5</v>
      </c>
      <c r="E835">
        <v>10.512</v>
      </c>
      <c r="F835" t="s">
        <v>1504</v>
      </c>
      <c r="G835" s="10" t="s">
        <v>452</v>
      </c>
      <c r="H835">
        <v>98</v>
      </c>
      <c r="I835" t="s">
        <v>2562</v>
      </c>
      <c r="J835">
        <v>145</v>
      </c>
      <c r="K835" t="str">
        <f ca="1">VLOOKUP(I835,INDIRECT("投手名変換!A$1:B$" &amp; Prams!$B$9),2,)</f>
        <v>DD017</v>
      </c>
      <c r="L835">
        <f t="shared" si="79"/>
        <v>27</v>
      </c>
      <c r="M835">
        <f ca="1">(B835-VLOOKUP(K835,INDIRECT("投手データ!B1:D"&amp;Prams!$B$1),3,FALSE)*2)</f>
        <v>31</v>
      </c>
      <c r="N835" t="str">
        <f ca="1">VLOOKUP(F835,INDIRECT("球種変換表!A$1:B$" &amp; Prams!$B$2),2,)</f>
        <v>全力ストレート</v>
      </c>
      <c r="O835">
        <f ca="1">VLOOKUP(N835,球種情報!A:B,2,FALSE)</f>
        <v>2</v>
      </c>
      <c r="P835">
        <f ca="1">VLOOKUP(K835,投手データ!B:AI,output!O835+6,FALSE)</f>
        <v>1</v>
      </c>
      <c r="R835">
        <f t="shared" si="80"/>
        <v>6.8965517241379309E-3</v>
      </c>
      <c r="S835">
        <f t="shared" si="81"/>
        <v>0.43993055555555555</v>
      </c>
      <c r="T835">
        <f>Prams!B$5/(S835-Prams!B$6)</f>
        <v>162.85043207211692</v>
      </c>
      <c r="U835">
        <f t="shared" ca="1" si="82"/>
        <v>0.50659722222222225</v>
      </c>
      <c r="V835">
        <f ca="1">Prams!C$5/(U835-Prams!C$6)</f>
        <v>170.31259804559264</v>
      </c>
      <c r="W835">
        <f t="shared" ca="1" si="83"/>
        <v>1.1745696416937423</v>
      </c>
      <c r="X835" t="str">
        <f t="shared" ref="X835:X898" ca="1" si="84">IF(AND($V835&gt;$J835+X$1-2,$J835+X$1+2&gt;$V835),"〇","×")</f>
        <v>×</v>
      </c>
    </row>
    <row r="836" spans="1:24" x14ac:dyDescent="0.4">
      <c r="A836" s="1" t="s">
        <v>2575</v>
      </c>
      <c r="B836" s="1">
        <v>125</v>
      </c>
      <c r="C836">
        <v>641</v>
      </c>
      <c r="D836">
        <v>621.5</v>
      </c>
      <c r="E836">
        <v>11.01146</v>
      </c>
      <c r="F836" t="s">
        <v>1504</v>
      </c>
      <c r="G836" s="10" t="s">
        <v>1594</v>
      </c>
      <c r="H836">
        <v>98</v>
      </c>
      <c r="I836" t="s">
        <v>2562</v>
      </c>
      <c r="J836">
        <f ca="1">VLOOKUP(G836,INDIRECT("球速変換!A$1:B$" &amp; Prams!$B$8),2,)</f>
        <v>147</v>
      </c>
      <c r="K836" t="str">
        <f ca="1">VLOOKUP(I836,INDIRECT("投手名変換!A$1:B$" &amp; Prams!$B$9),2,)</f>
        <v>DD017</v>
      </c>
      <c r="L836">
        <f t="shared" si="79"/>
        <v>27</v>
      </c>
      <c r="M836">
        <f ca="1">(B836-VLOOKUP(K836,INDIRECT("投手データ!B1:D"&amp;Prams!$B$1),3,FALSE)*2)</f>
        <v>31</v>
      </c>
      <c r="N836" t="str">
        <f ca="1">VLOOKUP(F836,INDIRECT("球種変換表!A$1:B$" &amp; Prams!$B$2),2,)</f>
        <v>全力ストレート</v>
      </c>
      <c r="O836">
        <f ca="1">VLOOKUP(N836,球種情報!A:B,2,FALSE)</f>
        <v>2</v>
      </c>
      <c r="P836">
        <f ca="1">VLOOKUP(K836,投手データ!B:AI,output!O836+6,FALSE)</f>
        <v>1</v>
      </c>
      <c r="R836">
        <f t="shared" ca="1" si="80"/>
        <v>6.8027210884353739E-3</v>
      </c>
      <c r="S836">
        <f t="shared" si="81"/>
        <v>0.43506944444444445</v>
      </c>
      <c r="T836">
        <f>Prams!B$5/(S836-Prams!B$6)</f>
        <v>164.96275487892558</v>
      </c>
      <c r="U836">
        <f t="shared" ca="1" si="82"/>
        <v>0.50173611111111116</v>
      </c>
      <c r="V836">
        <f ca="1">Prams!C$5/(U836-Prams!C$6)</f>
        <v>172.62431260616307</v>
      </c>
      <c r="W836">
        <f t="shared" ca="1" si="83"/>
        <v>1.174315051742606</v>
      </c>
      <c r="X836" t="str">
        <f t="shared" ca="1" si="84"/>
        <v>×</v>
      </c>
    </row>
    <row r="837" spans="1:24" x14ac:dyDescent="0.4">
      <c r="A837" s="1" t="s">
        <v>2576</v>
      </c>
      <c r="B837" s="1">
        <v>125</v>
      </c>
      <c r="C837">
        <v>640</v>
      </c>
      <c r="D837">
        <v>608.5</v>
      </c>
      <c r="E837">
        <v>11.01146</v>
      </c>
      <c r="F837" t="s">
        <v>1504</v>
      </c>
      <c r="G837" s="10" t="s">
        <v>2191</v>
      </c>
      <c r="H837">
        <v>98</v>
      </c>
      <c r="I837" t="s">
        <v>2562</v>
      </c>
      <c r="J837">
        <f ca="1">VLOOKUP(G837,INDIRECT("球速変換!A$1:B$" &amp; Prams!$B$8),2,)</f>
        <v>143</v>
      </c>
      <c r="K837" t="str">
        <f ca="1">VLOOKUP(I837,INDIRECT("投手名変換!A$1:B$" &amp; Prams!$B$9),2,)</f>
        <v>DD017</v>
      </c>
      <c r="L837">
        <f t="shared" si="79"/>
        <v>27</v>
      </c>
      <c r="M837">
        <f ca="1">(B837-VLOOKUP(K837,INDIRECT("投手データ!B1:D"&amp;Prams!$B$1),3,FALSE)*2)</f>
        <v>31</v>
      </c>
      <c r="N837" t="str">
        <f ca="1">VLOOKUP(F837,INDIRECT("球種変換表!A$1:B$" &amp; Prams!$B$2),2,)</f>
        <v>全力ストレート</v>
      </c>
      <c r="O837">
        <f ca="1">VLOOKUP(N837,球種情報!A:B,2,FALSE)</f>
        <v>2</v>
      </c>
      <c r="P837">
        <f ca="1">VLOOKUP(K837,投手データ!B:AI,output!O837+6,FALSE)</f>
        <v>1</v>
      </c>
      <c r="R837">
        <f t="shared" ca="1" si="80"/>
        <v>6.993006993006993E-3</v>
      </c>
      <c r="S837">
        <f t="shared" si="81"/>
        <v>0.4440972222222222</v>
      </c>
      <c r="T837">
        <f>Prams!B$5/(S837-Prams!B$6)</f>
        <v>161.08245818466062</v>
      </c>
      <c r="U837">
        <f t="shared" ca="1" si="82"/>
        <v>0.51076388888888891</v>
      </c>
      <c r="V837">
        <f ca="1">Prams!C$5/(U837-Prams!C$6)</f>
        <v>168.37984853872399</v>
      </c>
      <c r="W837">
        <f t="shared" ca="1" si="83"/>
        <v>1.1774814583127551</v>
      </c>
      <c r="X837" t="str">
        <f t="shared" ca="1" si="84"/>
        <v>×</v>
      </c>
    </row>
    <row r="838" spans="1:24" x14ac:dyDescent="0.4">
      <c r="A838" s="1" t="s">
        <v>2577</v>
      </c>
      <c r="B838" s="1">
        <v>125</v>
      </c>
      <c r="C838">
        <v>639.5</v>
      </c>
      <c r="D838">
        <v>610.5</v>
      </c>
      <c r="E838">
        <v>10.512</v>
      </c>
      <c r="F838" t="s">
        <v>1504</v>
      </c>
      <c r="G838" s="10" t="s">
        <v>770</v>
      </c>
      <c r="H838">
        <v>98</v>
      </c>
      <c r="I838" t="s">
        <v>2562</v>
      </c>
      <c r="J838">
        <f ca="1">VLOOKUP(G838,INDIRECT("球速変換!A$1:B$" &amp; Prams!$B$8),2,)</f>
        <v>143</v>
      </c>
      <c r="K838" t="str">
        <f ca="1">VLOOKUP(I838,INDIRECT("投手名変換!A$1:B$" &amp; Prams!$B$9),2,)</f>
        <v>DD017</v>
      </c>
      <c r="L838">
        <f t="shared" si="79"/>
        <v>27</v>
      </c>
      <c r="M838">
        <f ca="1">(B838-VLOOKUP(K838,INDIRECT("投手データ!B1:D"&amp;Prams!$B$1),3,FALSE)*2)</f>
        <v>31</v>
      </c>
      <c r="N838" t="str">
        <f ca="1">VLOOKUP(F838,INDIRECT("球種変換表!A$1:B$" &amp; Prams!$B$2),2,)</f>
        <v>全力ストレート</v>
      </c>
      <c r="O838">
        <f ca="1">VLOOKUP(N838,球種情報!A:B,2,FALSE)</f>
        <v>2</v>
      </c>
      <c r="P838">
        <f ca="1">VLOOKUP(K838,投手データ!B:AI,output!O838+6,FALSE)</f>
        <v>1</v>
      </c>
      <c r="R838">
        <f t="shared" ca="1" si="80"/>
        <v>6.993006993006993E-3</v>
      </c>
      <c r="S838">
        <f t="shared" si="81"/>
        <v>0.44270833333333331</v>
      </c>
      <c r="T838">
        <f>Prams!B$5/(S838-Prams!B$6)</f>
        <v>161.66750201573365</v>
      </c>
      <c r="U838">
        <f t="shared" ca="1" si="82"/>
        <v>0.50937500000000002</v>
      </c>
      <c r="V838">
        <f ca="1">Prams!C$5/(U838-Prams!C$6)</f>
        <v>169.01920579591277</v>
      </c>
      <c r="W838">
        <f t="shared" ca="1" si="83"/>
        <v>1.1819524880833061</v>
      </c>
      <c r="X838" t="str">
        <f t="shared" ca="1" si="84"/>
        <v>×</v>
      </c>
    </row>
    <row r="839" spans="1:24" x14ac:dyDescent="0.4">
      <c r="A839" s="1" t="s">
        <v>2579</v>
      </c>
      <c r="B839" s="1">
        <v>125</v>
      </c>
      <c r="C839">
        <v>642</v>
      </c>
      <c r="D839">
        <v>623</v>
      </c>
      <c r="E839">
        <v>11.0001</v>
      </c>
      <c r="F839" t="s">
        <v>2578</v>
      </c>
      <c r="G839" s="10" t="s">
        <v>1584</v>
      </c>
      <c r="H839">
        <v>98</v>
      </c>
      <c r="I839" t="s">
        <v>2569</v>
      </c>
      <c r="J839">
        <f ca="1">VLOOKUP(G839,INDIRECT("球速変換!A$1:B$" &amp; Prams!$B$8),2,)</f>
        <v>148</v>
      </c>
      <c r="K839" t="str">
        <f ca="1">VLOOKUP(I839,INDIRECT("投手名変換!A$1:B$" &amp; Prams!$B$9),2,)</f>
        <v>DD017</v>
      </c>
      <c r="L839">
        <f t="shared" si="79"/>
        <v>27</v>
      </c>
      <c r="M839">
        <f ca="1">(B839-VLOOKUP(K839,INDIRECT("投手データ!B1:D"&amp;Prams!$B$1),3,FALSE)*2)</f>
        <v>31</v>
      </c>
      <c r="N839" t="str">
        <f ca="1">VLOOKUP(F839,INDIRECT("球種変換表!A$1:B$" &amp; Prams!$B$2),2,)</f>
        <v>全力ストレート</v>
      </c>
      <c r="O839">
        <f ca="1">VLOOKUP(N839,球種情報!A:B,2,FALSE)</f>
        <v>2</v>
      </c>
      <c r="P839">
        <f ca="1">VLOOKUP(K839,投手データ!B:AI,output!O839+6,FALSE)</f>
        <v>1</v>
      </c>
      <c r="R839">
        <f t="shared" ca="1" si="80"/>
        <v>6.7567567567567571E-3</v>
      </c>
      <c r="S839">
        <f t="shared" si="81"/>
        <v>0.43402777777777779</v>
      </c>
      <c r="T839">
        <f>Prams!B$5/(S839-Prams!B$6)</f>
        <v>165.42254463290274</v>
      </c>
      <c r="U839">
        <f t="shared" ca="1" si="82"/>
        <v>0.50069444444444444</v>
      </c>
      <c r="V839">
        <f ca="1">Prams!C$5/(U839-Prams!C$6)</f>
        <v>173.12786844438912</v>
      </c>
      <c r="W839">
        <f t="shared" ca="1" si="83"/>
        <v>1.169782894894521</v>
      </c>
      <c r="X839" t="str">
        <f t="shared" ca="1" si="84"/>
        <v>×</v>
      </c>
    </row>
    <row r="840" spans="1:24" x14ac:dyDescent="0.4">
      <c r="A840" s="1" t="s">
        <v>2580</v>
      </c>
      <c r="B840" s="1">
        <v>125</v>
      </c>
      <c r="C840">
        <v>641.42107999999996</v>
      </c>
      <c r="D840">
        <v>622</v>
      </c>
      <c r="E840">
        <v>9.6310699999999994</v>
      </c>
      <c r="F840" t="s">
        <v>1504</v>
      </c>
      <c r="G840" s="10" t="s">
        <v>1587</v>
      </c>
      <c r="H840">
        <v>98</v>
      </c>
      <c r="I840" t="s">
        <v>2562</v>
      </c>
      <c r="J840">
        <f ca="1">VLOOKUP(G840,INDIRECT("球速変換!A$1:B$" &amp; Prams!$B$8),2,)</f>
        <v>147</v>
      </c>
      <c r="K840" t="str">
        <f ca="1">VLOOKUP(I840,INDIRECT("投手名変換!A$1:B$" &amp; Prams!$B$9),2,)</f>
        <v>DD017</v>
      </c>
      <c r="L840">
        <f t="shared" si="79"/>
        <v>27</v>
      </c>
      <c r="M840">
        <f ca="1">(B840-VLOOKUP(K840,INDIRECT("投手データ!B1:D"&amp;Prams!$B$1),3,FALSE)*2)</f>
        <v>31</v>
      </c>
      <c r="N840" t="str">
        <f ca="1">VLOOKUP(F840,INDIRECT("球種変換表!A$1:B$" &amp; Prams!$B$2),2,)</f>
        <v>全力ストレート</v>
      </c>
      <c r="O840">
        <f ca="1">VLOOKUP(N840,球種情報!A:B,2,FALSE)</f>
        <v>2</v>
      </c>
      <c r="P840">
        <f ca="1">VLOOKUP(K840,投手データ!B:AI,output!O840+6,FALSE)</f>
        <v>1</v>
      </c>
      <c r="R840">
        <f t="shared" ca="1" si="80"/>
        <v>6.8027210884353739E-3</v>
      </c>
      <c r="S840">
        <f t="shared" si="81"/>
        <v>0.43472222222222218</v>
      </c>
      <c r="T840">
        <f>Prams!B$5/(S840-Prams!B$6)</f>
        <v>165.11573387144639</v>
      </c>
      <c r="U840">
        <f t="shared" ca="1" si="82"/>
        <v>0.50138888888888888</v>
      </c>
      <c r="V840">
        <f ca="1">Prams!C$5/(U840-Prams!C$6)</f>
        <v>172.79183876277136</v>
      </c>
      <c r="W840">
        <f t="shared" ca="1" si="83"/>
        <v>1.1754546854610297</v>
      </c>
      <c r="X840" t="str">
        <f t="shared" ca="1" si="84"/>
        <v>×</v>
      </c>
    </row>
    <row r="841" spans="1:24" x14ac:dyDescent="0.4">
      <c r="A841" s="1" t="s">
        <v>2581</v>
      </c>
      <c r="B841" s="1">
        <v>125</v>
      </c>
      <c r="C841">
        <v>641.95001000000002</v>
      </c>
      <c r="D841">
        <v>622.5</v>
      </c>
      <c r="E841">
        <v>10.062519999999999</v>
      </c>
      <c r="F841" t="s">
        <v>1059</v>
      </c>
      <c r="G841" s="10" t="s">
        <v>452</v>
      </c>
      <c r="H841">
        <v>98</v>
      </c>
      <c r="I841" t="s">
        <v>2562</v>
      </c>
      <c r="J841">
        <f ca="1">VLOOKUP(G841,INDIRECT("球速変換!A$1:B$" &amp; Prams!$B$8),2,)</f>
        <v>148</v>
      </c>
      <c r="K841" t="str">
        <f ca="1">VLOOKUP(I841,INDIRECT("投手名変換!A$1:B$" &amp; Prams!$B$9),2,)</f>
        <v>DD017</v>
      </c>
      <c r="L841">
        <f t="shared" si="79"/>
        <v>27</v>
      </c>
      <c r="M841">
        <f ca="1">(B841-VLOOKUP(K841,INDIRECT("投手データ!B1:D"&amp;Prams!$B$1),3,FALSE)*2)</f>
        <v>31</v>
      </c>
      <c r="N841" t="str">
        <f ca="1">VLOOKUP(F841,INDIRECT("球種変換表!A$1:B$" &amp; Prams!$B$2),2,)</f>
        <v>全力ストレート</v>
      </c>
      <c r="O841">
        <f ca="1">VLOOKUP(N841,球種情報!A:B,2,FALSE)</f>
        <v>2</v>
      </c>
      <c r="P841">
        <f ca="1">VLOOKUP(K841,投手データ!B:AI,output!O841+6,FALSE)</f>
        <v>1</v>
      </c>
      <c r="R841">
        <f t="shared" ca="1" si="80"/>
        <v>6.7567567567567571E-3</v>
      </c>
      <c r="S841">
        <f t="shared" si="81"/>
        <v>0.43437500000000001</v>
      </c>
      <c r="T841">
        <f>Prams!B$5/(S841-Prams!B$6)</f>
        <v>165.26899685891868</v>
      </c>
      <c r="U841">
        <f t="shared" ca="1" si="82"/>
        <v>0.50104166666666672</v>
      </c>
      <c r="V841">
        <f ca="1">Prams!C$5/(U841-Prams!C$6)</f>
        <v>172.9596903923717</v>
      </c>
      <c r="W841">
        <f t="shared" ca="1" si="83"/>
        <v>1.1686465567052142</v>
      </c>
      <c r="X841" t="str">
        <f t="shared" ca="1" si="84"/>
        <v>×</v>
      </c>
    </row>
    <row r="842" spans="1:24" x14ac:dyDescent="0.4">
      <c r="A842" s="1" t="s">
        <v>2582</v>
      </c>
      <c r="B842" s="1">
        <v>125</v>
      </c>
      <c r="C842">
        <v>640.5</v>
      </c>
      <c r="D842">
        <v>613.5</v>
      </c>
      <c r="E842">
        <v>11.510960000000001</v>
      </c>
      <c r="F842" t="s">
        <v>1504</v>
      </c>
      <c r="G842" s="10" t="s">
        <v>791</v>
      </c>
      <c r="H842">
        <v>98</v>
      </c>
      <c r="I842" t="s">
        <v>2562</v>
      </c>
      <c r="J842">
        <f ca="1">VLOOKUP(G842,INDIRECT("球速変換!A$1:B$" &amp; Prams!$B$8),2,)</f>
        <v>144</v>
      </c>
      <c r="K842" t="str">
        <f ca="1">VLOOKUP(I842,INDIRECT("投手名変換!A$1:B$" &amp; Prams!$B$9),2,)</f>
        <v>DD017</v>
      </c>
      <c r="L842">
        <f t="shared" si="79"/>
        <v>27</v>
      </c>
      <c r="M842">
        <f ca="1">(B842-VLOOKUP(K842,INDIRECT("投手データ!B1:D"&amp;Prams!$B$1),3,FALSE)*2)</f>
        <v>31</v>
      </c>
      <c r="N842" t="str">
        <f ca="1">VLOOKUP(F842,INDIRECT("球種変換表!A$1:B$" &amp; Prams!$B$2),2,)</f>
        <v>全力ストレート</v>
      </c>
      <c r="O842">
        <f ca="1">VLOOKUP(N842,球種情報!A:B,2,FALSE)</f>
        <v>2</v>
      </c>
      <c r="P842">
        <f ca="1">VLOOKUP(K842,投手データ!B:AI,output!O842+6,FALSE)</f>
        <v>1</v>
      </c>
      <c r="R842">
        <f t="shared" ca="1" si="80"/>
        <v>6.9444444444444441E-3</v>
      </c>
      <c r="S842">
        <f t="shared" si="81"/>
        <v>0.44062499999999999</v>
      </c>
      <c r="T842">
        <f>Prams!B$5/(S842-Prams!B$6)</f>
        <v>162.55307960297117</v>
      </c>
      <c r="U842">
        <f t="shared" ca="1" si="82"/>
        <v>0.5072916666666667</v>
      </c>
      <c r="V842">
        <f ca="1">Prams!C$5/(U842-Prams!C$6)</f>
        <v>169.98739774992552</v>
      </c>
      <c r="W842">
        <f t="shared" ca="1" si="83"/>
        <v>1.1804680399300382</v>
      </c>
      <c r="X842" t="str">
        <f t="shared" ca="1" si="84"/>
        <v>×</v>
      </c>
    </row>
    <row r="843" spans="1:24" x14ac:dyDescent="0.4">
      <c r="A843" s="1" t="s">
        <v>2583</v>
      </c>
      <c r="B843" s="1">
        <v>125</v>
      </c>
      <c r="C843">
        <v>640.5</v>
      </c>
      <c r="D843">
        <v>610</v>
      </c>
      <c r="E843">
        <v>10.5001</v>
      </c>
      <c r="F843" t="s">
        <v>1504</v>
      </c>
      <c r="G843" s="10" t="s">
        <v>669</v>
      </c>
      <c r="H843">
        <v>98</v>
      </c>
      <c r="I843" t="s">
        <v>2562</v>
      </c>
      <c r="J843">
        <f ca="1">VLOOKUP(G843,INDIRECT("球速変換!A$1:B$" &amp; Prams!$B$8),2,)</f>
        <v>144</v>
      </c>
      <c r="K843" t="str">
        <f ca="1">VLOOKUP(I843,INDIRECT("投手名変換!A$1:B$" &amp; Prams!$B$9),2,)</f>
        <v>DD017</v>
      </c>
      <c r="L843">
        <f t="shared" si="79"/>
        <v>27</v>
      </c>
      <c r="M843">
        <f ca="1">(B843-VLOOKUP(K843,INDIRECT("投手データ!B1:D"&amp;Prams!$B$1),3,FALSE)*2)</f>
        <v>31</v>
      </c>
      <c r="N843" t="str">
        <f ca="1">VLOOKUP(F843,INDIRECT("球種変換表!A$1:B$" &amp; Prams!$B$2),2,)</f>
        <v>全力ストレート</v>
      </c>
      <c r="O843">
        <f ca="1">VLOOKUP(N843,球種情報!A:B,2,FALSE)</f>
        <v>2</v>
      </c>
      <c r="P843">
        <f ca="1">VLOOKUP(K843,投手データ!B:AI,output!O843+6,FALSE)</f>
        <v>1</v>
      </c>
      <c r="R843">
        <f t="shared" ca="1" si="80"/>
        <v>6.9444444444444441E-3</v>
      </c>
      <c r="S843">
        <f t="shared" si="81"/>
        <v>0.44305555555555554</v>
      </c>
      <c r="T843">
        <f>Prams!B$5/(S843-Prams!B$6)</f>
        <v>161.52084300975386</v>
      </c>
      <c r="U843">
        <f t="shared" ca="1" si="82"/>
        <v>0.50972222222222219</v>
      </c>
      <c r="V843">
        <f ca="1">Prams!C$5/(U843-Prams!C$6)</f>
        <v>168.85891171739857</v>
      </c>
      <c r="W843">
        <f t="shared" ca="1" si="83"/>
        <v>1.1726313313708234</v>
      </c>
      <c r="X843" t="str">
        <f t="shared" ca="1" si="84"/>
        <v>×</v>
      </c>
    </row>
    <row r="844" spans="1:24" x14ac:dyDescent="0.4">
      <c r="A844" s="1" t="s">
        <v>2584</v>
      </c>
      <c r="B844" s="1">
        <v>125</v>
      </c>
      <c r="C844">
        <v>639.5</v>
      </c>
      <c r="D844">
        <v>609</v>
      </c>
      <c r="E844">
        <v>10.547610000000001</v>
      </c>
      <c r="F844" t="s">
        <v>1504</v>
      </c>
      <c r="G844" s="10" t="s">
        <v>405</v>
      </c>
      <c r="H844">
        <v>98</v>
      </c>
      <c r="I844" t="s">
        <v>2562</v>
      </c>
      <c r="J844">
        <v>143</v>
      </c>
      <c r="K844" t="str">
        <f ca="1">VLOOKUP(I844,INDIRECT("投手名変換!A$1:B$" &amp; Prams!$B$9),2,)</f>
        <v>DD017</v>
      </c>
      <c r="L844">
        <f t="shared" si="79"/>
        <v>27</v>
      </c>
      <c r="M844">
        <f ca="1">(B844-VLOOKUP(K844,INDIRECT("投手データ!B1:D"&amp;Prams!$B$1),3,FALSE)*2)</f>
        <v>31</v>
      </c>
      <c r="N844" t="str">
        <f ca="1">VLOOKUP(F844,INDIRECT("球種変換表!A$1:B$" &amp; Prams!$B$2),2,)</f>
        <v>全力ストレート</v>
      </c>
      <c r="O844">
        <f ca="1">VLOOKUP(N844,球種情報!A:B,2,FALSE)</f>
        <v>2</v>
      </c>
      <c r="P844">
        <f ca="1">VLOOKUP(K844,投手データ!B:AI,output!O844+6,FALSE)</f>
        <v>1</v>
      </c>
      <c r="R844">
        <f t="shared" si="80"/>
        <v>6.993006993006993E-3</v>
      </c>
      <c r="S844">
        <f t="shared" si="81"/>
        <v>0.44374999999999998</v>
      </c>
      <c r="T844">
        <f>Prams!B$5/(S844-Prams!B$6)</f>
        <v>161.22832181509978</v>
      </c>
      <c r="U844">
        <f t="shared" ca="1" si="82"/>
        <v>0.51041666666666663</v>
      </c>
      <c r="V844">
        <f ca="1">Prams!C$5/(U844-Prams!C$6)</f>
        <v>168.53923394974785</v>
      </c>
      <c r="W844">
        <f t="shared" ca="1" si="83"/>
        <v>1.1785960416066283</v>
      </c>
      <c r="X844" t="str">
        <f t="shared" ca="1" si="84"/>
        <v>×</v>
      </c>
    </row>
    <row r="845" spans="1:24" x14ac:dyDescent="0.4">
      <c r="A845" s="1" t="s">
        <v>2585</v>
      </c>
      <c r="B845" s="1">
        <v>133</v>
      </c>
      <c r="C845">
        <v>653.5</v>
      </c>
      <c r="D845">
        <v>611.5</v>
      </c>
      <c r="E845">
        <v>10.512</v>
      </c>
      <c r="F845" t="s">
        <v>839</v>
      </c>
      <c r="G845" s="10" t="s">
        <v>752</v>
      </c>
      <c r="H845">
        <v>101</v>
      </c>
      <c r="I845" t="s">
        <v>2562</v>
      </c>
      <c r="J845">
        <f ca="1">VLOOKUP(G845,INDIRECT("球速変換!A$1:B$" &amp; Prams!$B$8),2,)</f>
        <v>135</v>
      </c>
      <c r="K845" t="str">
        <f ca="1">VLOOKUP(I845,INDIRECT("投手名変換!A$1:B$" &amp; Prams!$B$9),2,)</f>
        <v>DD017</v>
      </c>
      <c r="L845">
        <f t="shared" si="79"/>
        <v>32</v>
      </c>
      <c r="M845">
        <f ca="1">(B845-VLOOKUP(K845,INDIRECT("投手データ!B1:D"&amp;Prams!$B$1),3,FALSE)*2)</f>
        <v>39</v>
      </c>
      <c r="N845" t="str">
        <f ca="1">VLOOKUP(F845,INDIRECT("球種変換表!A$1:B$" &amp; Prams!$B$2),2,)</f>
        <v>Hスライダー</v>
      </c>
      <c r="O845">
        <f ca="1">VLOOKUP(N845,球種情報!A:B,2,FALSE)</f>
        <v>7</v>
      </c>
      <c r="P845">
        <f ca="1">VLOOKUP(K845,投手データ!B:AI,output!O845+6,FALSE)</f>
        <v>3</v>
      </c>
      <c r="R845">
        <f t="shared" ca="1" si="80"/>
        <v>7.4074074074074077E-3</v>
      </c>
      <c r="S845">
        <f t="shared" si="81"/>
        <v>0.52534722222222219</v>
      </c>
      <c r="T845">
        <f>Prams!B$5/(S845-Prams!B$6)</f>
        <v>132.93918777662964</v>
      </c>
      <c r="U845">
        <f t="shared" ca="1" si="82"/>
        <v>0.64201388888888888</v>
      </c>
      <c r="V845">
        <f ca="1">Prams!C$5/(U845-Prams!C$6)</f>
        <v>124.03948079741848</v>
      </c>
      <c r="W845">
        <f t="shared" ca="1" si="83"/>
        <v>0.91881096886976654</v>
      </c>
      <c r="X845" t="str">
        <f t="shared" ca="1" si="84"/>
        <v>×</v>
      </c>
    </row>
    <row r="846" spans="1:24" x14ac:dyDescent="0.4">
      <c r="A846" s="1" t="s">
        <v>2586</v>
      </c>
      <c r="B846" s="1">
        <v>133</v>
      </c>
      <c r="C846">
        <v>659.47826999999995</v>
      </c>
      <c r="D846">
        <v>607</v>
      </c>
      <c r="E846">
        <v>11.52183</v>
      </c>
      <c r="F846" t="s">
        <v>2457</v>
      </c>
      <c r="G846" s="10" t="s">
        <v>2003</v>
      </c>
      <c r="H846">
        <v>101</v>
      </c>
      <c r="I846" t="s">
        <v>2562</v>
      </c>
      <c r="J846">
        <f ca="1">VLOOKUP(G846,INDIRECT("球速変換!A$1:B$" &amp; Prams!$B$8),2,)</f>
        <v>136</v>
      </c>
      <c r="K846" t="str">
        <f ca="1">VLOOKUP(I846,INDIRECT("投手名変換!A$1:B$" &amp; Prams!$B$9),2,)</f>
        <v>DD017</v>
      </c>
      <c r="L846">
        <f t="shared" si="79"/>
        <v>32</v>
      </c>
      <c r="M846">
        <f ca="1">(B846-VLOOKUP(K846,INDIRECT("投手データ!B1:D"&amp;Prams!$B$1),3,FALSE)*2)</f>
        <v>39</v>
      </c>
      <c r="N846" t="str">
        <f ca="1">VLOOKUP(F846,INDIRECT("球種変換表!A$1:B$" &amp; Prams!$B$2),2,)</f>
        <v>Hスライダー</v>
      </c>
      <c r="O846">
        <f ca="1">VLOOKUP(N846,球種情報!A:B,2,FALSE)</f>
        <v>7</v>
      </c>
      <c r="P846">
        <f ca="1">VLOOKUP(K846,投手データ!B:AI,output!O846+6,FALSE)</f>
        <v>3</v>
      </c>
      <c r="R846">
        <f t="shared" ca="1" si="80"/>
        <v>7.3529411764705881E-3</v>
      </c>
      <c r="S846">
        <f t="shared" si="81"/>
        <v>0.52847222222222223</v>
      </c>
      <c r="T846">
        <f>Prams!B$5/(S846-Prams!B$6)</f>
        <v>132.05183277758661</v>
      </c>
      <c r="U846">
        <f t="shared" ca="1" si="82"/>
        <v>0.64513888888888893</v>
      </c>
      <c r="V846">
        <f ca="1">Prams!C$5/(U846-Prams!C$6)</f>
        <v>123.26661275850989</v>
      </c>
      <c r="W846">
        <f t="shared" ca="1" si="83"/>
        <v>0.90637215263610216</v>
      </c>
      <c r="X846" t="str">
        <f t="shared" ca="1" si="84"/>
        <v>×</v>
      </c>
    </row>
    <row r="847" spans="1:24" x14ac:dyDescent="0.4">
      <c r="A847" s="1" t="s">
        <v>2587</v>
      </c>
      <c r="B847" s="1">
        <v>132</v>
      </c>
      <c r="C847">
        <v>650</v>
      </c>
      <c r="D847">
        <v>600.5</v>
      </c>
      <c r="E847">
        <v>10.012589999999999</v>
      </c>
      <c r="F847" t="s">
        <v>38</v>
      </c>
      <c r="G847" s="10" t="s">
        <v>1498</v>
      </c>
      <c r="H847">
        <v>101</v>
      </c>
      <c r="I847" t="s">
        <v>2562</v>
      </c>
      <c r="J847">
        <f ca="1">VLOOKUP(G847,INDIRECT("球速変換!A$1:B$" &amp; Prams!$B$8),2,)</f>
        <v>140</v>
      </c>
      <c r="K847" t="str">
        <f ca="1">VLOOKUP(I847,INDIRECT("投手名変換!A$1:B$" &amp; Prams!$B$9),2,)</f>
        <v>DD017</v>
      </c>
      <c r="L847">
        <f t="shared" si="79"/>
        <v>31</v>
      </c>
      <c r="M847">
        <f ca="1">(B847-VLOOKUP(K847,INDIRECT("投手データ!B1:D"&amp;Prams!$B$1),3,FALSE)*2)</f>
        <v>38</v>
      </c>
      <c r="N847" t="str">
        <f ca="1">VLOOKUP(F847,INDIRECT("球種変換表!A$1:B$" &amp; Prams!$B$2),2,)</f>
        <v>Hスライダー</v>
      </c>
      <c r="O847">
        <f ca="1">VLOOKUP(N847,球種情報!A:B,2,FALSE)</f>
        <v>7</v>
      </c>
      <c r="P847">
        <f ca="1">VLOOKUP(K847,投手データ!B:AI,output!O847+6,FALSE)</f>
        <v>3</v>
      </c>
      <c r="R847">
        <f t="shared" ca="1" si="80"/>
        <v>7.1428571428571426E-3</v>
      </c>
      <c r="S847">
        <f t="shared" si="81"/>
        <v>0.51631944444444444</v>
      </c>
      <c r="T847">
        <f>Prams!B$5/(S847-Prams!B$6)</f>
        <v>135.57097345995237</v>
      </c>
      <c r="U847">
        <f t="shared" ca="1" si="82"/>
        <v>0.63298611111111103</v>
      </c>
      <c r="V847">
        <f ca="1">Prams!C$5/(U847-Prams!C$6)</f>
        <v>126.32765539593257</v>
      </c>
      <c r="W847">
        <f t="shared" ca="1" si="83"/>
        <v>0.90234039568523261</v>
      </c>
      <c r="X847" t="str">
        <f t="shared" ca="1" si="84"/>
        <v>×</v>
      </c>
    </row>
    <row r="848" spans="1:24" x14ac:dyDescent="0.4">
      <c r="A848" s="1" t="s">
        <v>2589</v>
      </c>
      <c r="B848" s="1">
        <v>133</v>
      </c>
      <c r="C848">
        <v>656</v>
      </c>
      <c r="D848">
        <v>613.5</v>
      </c>
      <c r="E848">
        <v>11.01146</v>
      </c>
      <c r="F848" t="s">
        <v>839</v>
      </c>
      <c r="G848" s="10" t="s">
        <v>2588</v>
      </c>
      <c r="H848">
        <v>101</v>
      </c>
      <c r="I848" t="s">
        <v>2562</v>
      </c>
      <c r="J848">
        <f ca="1">VLOOKUP(G848,INDIRECT("球速変換!A$1:B$" &amp; Prams!$B$8),2,)</f>
        <v>92</v>
      </c>
      <c r="K848" t="str">
        <f ca="1">VLOOKUP(I848,INDIRECT("投手名変換!A$1:B$" &amp; Prams!$B$9),2,)</f>
        <v>DD017</v>
      </c>
      <c r="L848">
        <f t="shared" si="79"/>
        <v>32</v>
      </c>
      <c r="M848">
        <f ca="1">(B848-VLOOKUP(K848,INDIRECT("投手データ!B1:D"&amp;Prams!$B$1),3,FALSE)*2)</f>
        <v>39</v>
      </c>
      <c r="N848" t="str">
        <f ca="1">VLOOKUP(F848,INDIRECT("球種変換表!A$1:B$" &amp; Prams!$B$2),2,)</f>
        <v>Hスライダー</v>
      </c>
      <c r="O848">
        <f ca="1">VLOOKUP(N848,球種情報!A:B,2,FALSE)</f>
        <v>7</v>
      </c>
      <c r="P848">
        <f ca="1">VLOOKUP(K848,投手データ!B:AI,output!O848+6,FALSE)</f>
        <v>3</v>
      </c>
      <c r="R848">
        <f t="shared" ca="1" si="80"/>
        <v>1.0869565217391304E-2</v>
      </c>
      <c r="S848">
        <f t="shared" si="81"/>
        <v>0.5239583333333333</v>
      </c>
      <c r="T848">
        <f>Prams!B$5/(S848-Prams!B$6)</f>
        <v>133.33740721436405</v>
      </c>
      <c r="U848">
        <f t="shared" ca="1" si="82"/>
        <v>0.640625</v>
      </c>
      <c r="V848">
        <f ca="1">Prams!C$5/(U848-Prams!C$6)</f>
        <v>124.38609727880892</v>
      </c>
      <c r="W848">
        <f t="shared" ca="1" si="83"/>
        <v>1.3520227965087925</v>
      </c>
      <c r="X848" t="str">
        <f t="shared" ca="1" si="84"/>
        <v>×</v>
      </c>
    </row>
    <row r="849" spans="1:25" x14ac:dyDescent="0.4">
      <c r="A849" s="1" t="s">
        <v>2590</v>
      </c>
      <c r="B849" s="1">
        <v>133</v>
      </c>
      <c r="C849">
        <v>649.95001000000002</v>
      </c>
      <c r="D849">
        <v>612.5</v>
      </c>
      <c r="E849">
        <v>10.062519999999999</v>
      </c>
      <c r="F849" t="s">
        <v>1060</v>
      </c>
      <c r="G849" s="10" t="s">
        <v>1998</v>
      </c>
      <c r="H849">
        <v>101</v>
      </c>
      <c r="I849" t="s">
        <v>2562</v>
      </c>
      <c r="J849">
        <f ca="1">VLOOKUP(G849,INDIRECT("球速変換!A$1:B$" &amp; Prams!$B$8),2,)</f>
        <v>92</v>
      </c>
      <c r="K849" t="str">
        <f ca="1">VLOOKUP(I849,INDIRECT("投手名変換!A$1:B$" &amp; Prams!$B$9),2,)</f>
        <v>DD017</v>
      </c>
      <c r="L849">
        <f t="shared" si="79"/>
        <v>32</v>
      </c>
      <c r="M849">
        <f ca="1">(B849-VLOOKUP(K849,INDIRECT("投手データ!B1:D"&amp;Prams!$B$1),3,FALSE)*2)</f>
        <v>39</v>
      </c>
      <c r="N849" t="str">
        <f ca="1">VLOOKUP(F849,INDIRECT("球種変換表!A$1:B$" &amp; Prams!$B$2),2,)</f>
        <v>Hスライダー</v>
      </c>
      <c r="O849">
        <f ca="1">VLOOKUP(N849,球種情報!A:B,2,FALSE)</f>
        <v>7</v>
      </c>
      <c r="P849">
        <f ca="1">VLOOKUP(K849,投手データ!B:AI,output!O849+6,FALSE)</f>
        <v>3</v>
      </c>
      <c r="R849">
        <f t="shared" ca="1" si="80"/>
        <v>1.0869565217391304E-2</v>
      </c>
      <c r="S849">
        <f t="shared" si="81"/>
        <v>0.52465277777777775</v>
      </c>
      <c r="T849">
        <f>Prams!B$5/(S849-Prams!B$6)</f>
        <v>133.1379997248261</v>
      </c>
      <c r="U849">
        <f t="shared" ca="1" si="82"/>
        <v>0.64131944444444444</v>
      </c>
      <c r="V849">
        <f ca="1">Prams!C$5/(U849-Prams!C$6)</f>
        <v>124.21254722930701</v>
      </c>
      <c r="W849">
        <f t="shared" ca="1" si="83"/>
        <v>1.3501363829272501</v>
      </c>
      <c r="X849" t="str">
        <f t="shared" ca="1" si="84"/>
        <v>×</v>
      </c>
    </row>
    <row r="850" spans="1:25" x14ac:dyDescent="0.4">
      <c r="A850" s="1" t="s">
        <v>2591</v>
      </c>
      <c r="B850" s="1">
        <v>133</v>
      </c>
      <c r="C850">
        <v>664.5</v>
      </c>
      <c r="D850">
        <v>618.5</v>
      </c>
      <c r="E850">
        <v>10.512</v>
      </c>
      <c r="F850" t="s">
        <v>38</v>
      </c>
      <c r="G850" s="10" t="s">
        <v>1500</v>
      </c>
      <c r="H850">
        <v>101</v>
      </c>
      <c r="I850" t="s">
        <v>2562</v>
      </c>
      <c r="J850">
        <f ca="1">VLOOKUP(G850,INDIRECT("球速変換!A$1:B$" &amp; Prams!$B$8),2,)</f>
        <v>139</v>
      </c>
      <c r="K850" t="str">
        <f ca="1">VLOOKUP(I850,INDIRECT("投手名変換!A$1:B$" &amp; Prams!$B$9),2,)</f>
        <v>DD017</v>
      </c>
      <c r="L850">
        <f t="shared" si="79"/>
        <v>32</v>
      </c>
      <c r="M850">
        <f ca="1">(B850-VLOOKUP(K850,INDIRECT("投手データ!B1:D"&amp;Prams!$B$1),3,FALSE)*2)</f>
        <v>39</v>
      </c>
      <c r="N850" t="str">
        <f ca="1">VLOOKUP(F850,INDIRECT("球種変換表!A$1:B$" &amp; Prams!$B$2),2,)</f>
        <v>Hスライダー</v>
      </c>
      <c r="O850">
        <f ca="1">VLOOKUP(N850,球種情報!A:B,2,FALSE)</f>
        <v>7</v>
      </c>
      <c r="P850">
        <f ca="1">VLOOKUP(K850,投手データ!B:AI,output!O850+6,FALSE)</f>
        <v>3</v>
      </c>
      <c r="R850">
        <f t="shared" ca="1" si="80"/>
        <v>7.1942446043165471E-3</v>
      </c>
      <c r="S850">
        <f t="shared" si="81"/>
        <v>0.52048611111111109</v>
      </c>
      <c r="T850">
        <f>Prams!B$5/(S850-Prams!B$6)</f>
        <v>134.34347214593132</v>
      </c>
      <c r="U850">
        <f t="shared" ca="1" si="82"/>
        <v>0.63715277777777779</v>
      </c>
      <c r="V850">
        <f ca="1">Prams!C$5/(U850-Prams!C$6)</f>
        <v>125.26117323938114</v>
      </c>
      <c r="W850">
        <f t="shared" ca="1" si="83"/>
        <v>0.90115951970777797</v>
      </c>
      <c r="X850" t="str">
        <f t="shared" ca="1" si="84"/>
        <v>×</v>
      </c>
    </row>
    <row r="851" spans="1:25" x14ac:dyDescent="0.4">
      <c r="A851" s="1" t="s">
        <v>2592</v>
      </c>
      <c r="B851" s="1">
        <v>133</v>
      </c>
      <c r="C851">
        <v>657.5</v>
      </c>
      <c r="D851">
        <v>616</v>
      </c>
      <c r="E851">
        <v>10.5001</v>
      </c>
      <c r="F851" t="s">
        <v>1061</v>
      </c>
      <c r="G851" s="10" t="s">
        <v>408</v>
      </c>
      <c r="H851">
        <v>101</v>
      </c>
      <c r="I851" t="s">
        <v>2562</v>
      </c>
      <c r="J851">
        <f ca="1">VLOOKUP(G851,INDIRECT("球速変換!A$1:B$" &amp; Prams!$B$8),2,)</f>
        <v>139</v>
      </c>
      <c r="K851" t="str">
        <f ca="1">VLOOKUP(I851,INDIRECT("投手名変換!A$1:B$" &amp; Prams!$B$9),2,)</f>
        <v>DD017</v>
      </c>
      <c r="L851">
        <f t="shared" si="79"/>
        <v>32</v>
      </c>
      <c r="M851">
        <f ca="1">(B851-VLOOKUP(K851,INDIRECT("投手データ!B1:D"&amp;Prams!$B$1),3,FALSE)*2)</f>
        <v>39</v>
      </c>
      <c r="N851" t="str">
        <f ca="1">VLOOKUP(F851,INDIRECT("球種変換表!A$1:B$" &amp; Prams!$B$2),2,)</f>
        <v>Hスライダー</v>
      </c>
      <c r="O851">
        <f ca="1">VLOOKUP(N851,球種情報!A:B,2,FALSE)</f>
        <v>7</v>
      </c>
      <c r="P851">
        <f ca="1">VLOOKUP(K851,投手データ!B:AI,output!O851+6,FALSE)</f>
        <v>3</v>
      </c>
      <c r="R851">
        <f t="shared" ca="1" si="80"/>
        <v>7.1942446043165471E-3</v>
      </c>
      <c r="S851">
        <f t="shared" si="81"/>
        <v>0.52222222222222225</v>
      </c>
      <c r="T851">
        <f>Prams!B$5/(S851-Prams!B$6)</f>
        <v>133.83854905828301</v>
      </c>
      <c r="U851">
        <f t="shared" ca="1" si="82"/>
        <v>0.63888888888888895</v>
      </c>
      <c r="V851">
        <f ca="1">Prams!C$5/(U851-Prams!C$6)</f>
        <v>124.82210157932518</v>
      </c>
      <c r="W851">
        <f t="shared" ca="1" si="83"/>
        <v>0.8980007307865121</v>
      </c>
      <c r="X851" t="str">
        <f t="shared" ca="1" si="84"/>
        <v>×</v>
      </c>
    </row>
    <row r="852" spans="1:25" x14ac:dyDescent="0.4">
      <c r="A852" s="1" t="s">
        <v>2594</v>
      </c>
      <c r="B852" s="1">
        <v>133</v>
      </c>
      <c r="C852">
        <v>662.5</v>
      </c>
      <c r="D852">
        <v>607.5</v>
      </c>
      <c r="E852">
        <v>10.512</v>
      </c>
      <c r="F852" t="s">
        <v>2593</v>
      </c>
      <c r="G852" s="10" t="s">
        <v>2007</v>
      </c>
      <c r="H852">
        <v>101</v>
      </c>
      <c r="I852" t="s">
        <v>2562</v>
      </c>
      <c r="J852">
        <f ca="1">VLOOKUP(G852,INDIRECT("球速変換!A$1:B$" &amp; Prams!$B$8),2,)</f>
        <v>97</v>
      </c>
      <c r="K852" t="str">
        <f ca="1">VLOOKUP(I852,INDIRECT("投手名変換!A$1:B$" &amp; Prams!$B$9),2,)</f>
        <v>DD017</v>
      </c>
      <c r="L852">
        <f t="shared" si="79"/>
        <v>32</v>
      </c>
      <c r="M852">
        <f ca="1">(B852-VLOOKUP(K852,INDIRECT("投手データ!B1:D"&amp;Prams!$B$1),3,FALSE)*2)</f>
        <v>39</v>
      </c>
      <c r="N852" t="str">
        <f ca="1">VLOOKUP(F852,INDIRECT("球種変換表!A$1:B$" &amp; Prams!$B$2),2,)</f>
        <v>Hスライダー</v>
      </c>
      <c r="O852">
        <f ca="1">VLOOKUP(N852,球種情報!A:B,2,FALSE)</f>
        <v>7</v>
      </c>
      <c r="P852">
        <f ca="1">VLOOKUP(K852,投手データ!B:AI,output!O852+6,FALSE)</f>
        <v>3</v>
      </c>
      <c r="R852">
        <f t="shared" ca="1" si="80"/>
        <v>1.0309278350515464E-2</v>
      </c>
      <c r="S852">
        <f t="shared" si="81"/>
        <v>0.52812499999999996</v>
      </c>
      <c r="T852">
        <f>Prams!B$5/(S852-Prams!B$6)</f>
        <v>132.14984235558171</v>
      </c>
      <c r="U852">
        <f t="shared" ca="1" si="82"/>
        <v>0.64479166666666665</v>
      </c>
      <c r="V852">
        <f ca="1">Prams!C$5/(U852-Prams!C$6)</f>
        <v>123.35201104035382</v>
      </c>
      <c r="W852">
        <f t="shared" ca="1" si="83"/>
        <v>1.271670216910864</v>
      </c>
      <c r="X852" t="str">
        <f t="shared" ca="1" si="84"/>
        <v>×</v>
      </c>
    </row>
    <row r="853" spans="1:25" x14ac:dyDescent="0.4">
      <c r="A853" s="1" t="s">
        <v>2595</v>
      </c>
      <c r="B853" s="1">
        <v>133</v>
      </c>
      <c r="C853">
        <v>656</v>
      </c>
      <c r="D853">
        <v>613</v>
      </c>
      <c r="E853">
        <v>11.0001</v>
      </c>
      <c r="F853" t="s">
        <v>2457</v>
      </c>
      <c r="G853" s="10" t="s">
        <v>2005</v>
      </c>
      <c r="H853">
        <v>101</v>
      </c>
      <c r="I853" t="s">
        <v>2562</v>
      </c>
      <c r="J853">
        <f ca="1">VLOOKUP(G853,INDIRECT("球速変換!A$1:B$" &amp; Prams!$B$8),2,)</f>
        <v>138</v>
      </c>
      <c r="K853" t="str">
        <f ca="1">VLOOKUP(I853,INDIRECT("投手名変換!A$1:B$" &amp; Prams!$B$9),2,)</f>
        <v>DD017</v>
      </c>
      <c r="L853">
        <f t="shared" si="79"/>
        <v>32</v>
      </c>
      <c r="M853">
        <f ca="1">(B853-VLOOKUP(K853,INDIRECT("投手データ!B1:D"&amp;Prams!$B$1),3,FALSE)*2)</f>
        <v>39</v>
      </c>
      <c r="N853" t="str">
        <f ca="1">VLOOKUP(F853,INDIRECT("球種変換表!A$1:B$" &amp; Prams!$B$2),2,)</f>
        <v>Hスライダー</v>
      </c>
      <c r="O853">
        <f ca="1">VLOOKUP(N853,球種情報!A:B,2,FALSE)</f>
        <v>7</v>
      </c>
      <c r="P853">
        <f ca="1">VLOOKUP(K853,投手データ!B:AI,output!O853+6,FALSE)</f>
        <v>3</v>
      </c>
      <c r="R853">
        <f t="shared" ca="1" si="80"/>
        <v>7.246376811594203E-3</v>
      </c>
      <c r="S853">
        <f t="shared" si="81"/>
        <v>0.52430555555555558</v>
      </c>
      <c r="T853">
        <f>Prams!B$5/(S853-Prams!B$6)</f>
        <v>133.2376288598077</v>
      </c>
      <c r="U853">
        <f t="shared" ca="1" si="82"/>
        <v>0.64097222222222228</v>
      </c>
      <c r="V853">
        <f ca="1">Prams!C$5/(U853-Prams!C$6)</f>
        <v>124.2992616752488</v>
      </c>
      <c r="W853">
        <f t="shared" ca="1" si="83"/>
        <v>0.90071928750180286</v>
      </c>
      <c r="X853" t="str">
        <f t="shared" ca="1" si="84"/>
        <v>×</v>
      </c>
    </row>
    <row r="854" spans="1:25" x14ac:dyDescent="0.4">
      <c r="A854" s="1" t="s">
        <v>2596</v>
      </c>
      <c r="B854" s="1">
        <v>141</v>
      </c>
      <c r="C854">
        <v>634.5</v>
      </c>
      <c r="D854">
        <v>607.5</v>
      </c>
      <c r="E854">
        <v>10.512</v>
      </c>
      <c r="F854" t="s">
        <v>388</v>
      </c>
      <c r="G854" s="10" t="s">
        <v>424</v>
      </c>
      <c r="H854">
        <v>101</v>
      </c>
      <c r="I854" t="s">
        <v>2562</v>
      </c>
      <c r="J854">
        <f ca="1">VLOOKUP(G854,INDIRECT("球速変換!A$1:B$" &amp; Prams!$B$8),2,)</f>
        <v>120</v>
      </c>
      <c r="K854" t="str">
        <f ca="1">VLOOKUP(I854,INDIRECT("投手名変換!A$1:B$" &amp; Prams!$B$9),2,)</f>
        <v>DD017</v>
      </c>
      <c r="L854">
        <f t="shared" si="79"/>
        <v>40</v>
      </c>
      <c r="M854">
        <f ca="1">(B854-VLOOKUP(K854,INDIRECT("投手データ!B1:D"&amp;Prams!$B$1),3,FALSE)*2)</f>
        <v>47</v>
      </c>
      <c r="N854" t="str">
        <f ca="1">VLOOKUP(F854,INDIRECT("球種変換表!A$1:B$" &amp; Prams!$B$2),2,)</f>
        <v>パーム</v>
      </c>
      <c r="O854">
        <f ca="1">VLOOKUP(N854,球種情報!A:B,2,FALSE)</f>
        <v>17</v>
      </c>
      <c r="P854">
        <f ca="1">VLOOKUP(K854,投手データ!B:AI,output!O854+6,FALSE)</f>
        <v>2</v>
      </c>
      <c r="R854">
        <f t="shared" ca="1" si="80"/>
        <v>8.3333333333333332E-3</v>
      </c>
      <c r="S854">
        <f t="shared" si="81"/>
        <v>0.66145833333333337</v>
      </c>
      <c r="T854">
        <f>Prams!B$5/(S854-Prams!B$6)</f>
        <v>102.83979539500132</v>
      </c>
      <c r="U854">
        <f t="shared" ca="1" si="82"/>
        <v>0.77812499999999996</v>
      </c>
      <c r="V854">
        <f ca="1">Prams!C$5/(U854-Prams!C$6)</f>
        <v>97.431937275915061</v>
      </c>
      <c r="W854">
        <f t="shared" ca="1" si="83"/>
        <v>0.81193281063262546</v>
      </c>
      <c r="X854" t="str">
        <f t="shared" ca="1" si="84"/>
        <v>×</v>
      </c>
    </row>
    <row r="855" spans="1:25" x14ac:dyDescent="0.4">
      <c r="A855" s="1" t="s">
        <v>2598</v>
      </c>
      <c r="B855" s="1">
        <v>140</v>
      </c>
      <c r="C855">
        <v>644.5</v>
      </c>
      <c r="D855">
        <v>602.5</v>
      </c>
      <c r="E855">
        <v>10.512</v>
      </c>
      <c r="F855" t="s">
        <v>2597</v>
      </c>
      <c r="G855" s="10" t="s">
        <v>773</v>
      </c>
      <c r="H855">
        <v>101</v>
      </c>
      <c r="I855" t="s">
        <v>2562</v>
      </c>
      <c r="J855">
        <f ca="1">VLOOKUP(G855,INDIRECT("球速変換!A$1:B$" &amp; Prams!$B$8),2,)</f>
        <v>123</v>
      </c>
      <c r="K855" t="str">
        <f ca="1">VLOOKUP(I855,INDIRECT("投手名変換!A$1:B$" &amp; Prams!$B$9),2,)</f>
        <v>DD017</v>
      </c>
      <c r="L855">
        <f t="shared" si="79"/>
        <v>39</v>
      </c>
      <c r="M855">
        <f ca="1">(B855-VLOOKUP(K855,INDIRECT("投手データ!B1:D"&amp;Prams!$B$1),3,FALSE)*2)</f>
        <v>46</v>
      </c>
      <c r="N855" t="str">
        <f ca="1">VLOOKUP(F855,INDIRECT("球種変換表!A$1:B$" &amp; Prams!$B$2),2,)</f>
        <v>パーム</v>
      </c>
      <c r="O855">
        <f ca="1">VLOOKUP(N855,球種情報!A:B,2,FALSE)</f>
        <v>17</v>
      </c>
      <c r="P855">
        <f ca="1">VLOOKUP(K855,投手データ!B:AI,output!O855+6,FALSE)</f>
        <v>2</v>
      </c>
      <c r="R855">
        <f t="shared" ca="1" si="80"/>
        <v>8.130081300813009E-3</v>
      </c>
      <c r="S855">
        <f t="shared" si="81"/>
        <v>0.64826388888888897</v>
      </c>
      <c r="T855">
        <f>Prams!B$5/(S855-Prams!B$6)</f>
        <v>105.14761394076544</v>
      </c>
      <c r="U855">
        <f t="shared" ca="1" si="82"/>
        <v>0.76493055555555556</v>
      </c>
      <c r="V855">
        <f ca="1">Prams!C$5/(U855-Prams!C$6)</f>
        <v>99.500981316976564</v>
      </c>
      <c r="W855">
        <f t="shared" ca="1" si="83"/>
        <v>0.80895106761769564</v>
      </c>
      <c r="X855" t="str">
        <f t="shared" ca="1" si="84"/>
        <v>×</v>
      </c>
    </row>
    <row r="856" spans="1:25" x14ac:dyDescent="0.4">
      <c r="A856" s="1" t="s">
        <v>2599</v>
      </c>
      <c r="B856" s="1">
        <v>140</v>
      </c>
      <c r="C856">
        <v>636</v>
      </c>
      <c r="D856">
        <v>601.5</v>
      </c>
      <c r="E856">
        <v>11.01146</v>
      </c>
      <c r="F856" t="s">
        <v>42</v>
      </c>
      <c r="G856" s="10" t="s">
        <v>1543</v>
      </c>
      <c r="H856">
        <v>101</v>
      </c>
      <c r="I856" t="s">
        <v>2562</v>
      </c>
      <c r="J856">
        <f ca="1">VLOOKUP(G856,INDIRECT("球速変換!A$1:B$" &amp; Prams!$B$8),2,)</f>
        <v>123</v>
      </c>
      <c r="K856" t="str">
        <f ca="1">VLOOKUP(I856,INDIRECT("投手名変換!A$1:B$" &amp; Prams!$B$9),2,)</f>
        <v>DD017</v>
      </c>
      <c r="L856">
        <f t="shared" si="79"/>
        <v>39</v>
      </c>
      <c r="M856">
        <f ca="1">(B856-VLOOKUP(K856,INDIRECT("投手データ!B1:D"&amp;Prams!$B$1),3,FALSE)*2)</f>
        <v>46</v>
      </c>
      <c r="N856" t="str">
        <f ca="1">VLOOKUP(F856,INDIRECT("球種変換表!A$1:B$" &amp; Prams!$B$2),2,)</f>
        <v>パーム</v>
      </c>
      <c r="O856">
        <f ca="1">VLOOKUP(N856,球種情報!A:B,2,FALSE)</f>
        <v>17</v>
      </c>
      <c r="P856">
        <f ca="1">VLOOKUP(K856,投手データ!B:AI,output!O856+6,FALSE)</f>
        <v>2</v>
      </c>
      <c r="R856">
        <f t="shared" ca="1" si="80"/>
        <v>8.130081300813009E-3</v>
      </c>
      <c r="S856">
        <f t="shared" si="81"/>
        <v>0.6489583333333333</v>
      </c>
      <c r="T856">
        <f>Prams!B$5/(S856-Prams!B$6)</f>
        <v>105.02357054884696</v>
      </c>
      <c r="U856">
        <f t="shared" ca="1" si="82"/>
        <v>0.765625</v>
      </c>
      <c r="V856">
        <f ca="1">Prams!C$5/(U856-Prams!C$6)</f>
        <v>99.389895904505437</v>
      </c>
      <c r="W856">
        <f t="shared" ca="1" si="83"/>
        <v>0.80804793418297105</v>
      </c>
      <c r="X856" t="str">
        <f t="shared" ca="1" si="84"/>
        <v>×</v>
      </c>
    </row>
    <row r="857" spans="1:25" x14ac:dyDescent="0.4">
      <c r="A857" s="1" t="s">
        <v>2600</v>
      </c>
      <c r="B857" s="1">
        <v>141</v>
      </c>
      <c r="C857">
        <v>639</v>
      </c>
      <c r="D857">
        <v>611.5</v>
      </c>
      <c r="E857">
        <v>11.01146</v>
      </c>
      <c r="F857" t="s">
        <v>388</v>
      </c>
      <c r="G857" s="10" t="s">
        <v>1481</v>
      </c>
      <c r="H857">
        <v>101</v>
      </c>
      <c r="I857" t="s">
        <v>2562</v>
      </c>
      <c r="J857">
        <f ca="1">VLOOKUP(G857,INDIRECT("球速変換!A$1:B$" &amp; Prams!$B$8),2,)</f>
        <v>121</v>
      </c>
      <c r="K857" t="str">
        <f ca="1">VLOOKUP(I857,INDIRECT("投手名変換!A$1:B$" &amp; Prams!$B$9),2,)</f>
        <v>DD017</v>
      </c>
      <c r="L857">
        <f t="shared" si="79"/>
        <v>40</v>
      </c>
      <c r="M857">
        <f ca="1">(B857-VLOOKUP(K857,INDIRECT("投手データ!B1:D"&amp;Prams!$B$1),3,FALSE)*2)</f>
        <v>47</v>
      </c>
      <c r="N857" t="str">
        <f ca="1">VLOOKUP(F857,INDIRECT("球種変換表!A$1:B$" &amp; Prams!$B$2),2,)</f>
        <v>パーム</v>
      </c>
      <c r="O857">
        <f ca="1">VLOOKUP(N857,球種情報!A:B,2,FALSE)</f>
        <v>17</v>
      </c>
      <c r="P857">
        <f ca="1">VLOOKUP(K857,投手データ!B:AI,output!O857+6,FALSE)</f>
        <v>2</v>
      </c>
      <c r="R857">
        <f t="shared" ca="1" si="80"/>
        <v>8.2644628099173556E-3</v>
      </c>
      <c r="S857">
        <f t="shared" si="81"/>
        <v>0.6586805555555556</v>
      </c>
      <c r="T857">
        <f>Prams!B$5/(S857-Prams!B$6)</f>
        <v>103.31719409331669</v>
      </c>
      <c r="U857">
        <f t="shared" ca="1" si="82"/>
        <v>0.7753472222222223</v>
      </c>
      <c r="V857">
        <f ca="1">Prams!C$5/(U857-Prams!C$6)</f>
        <v>97.860343227996424</v>
      </c>
      <c r="W857">
        <f t="shared" ca="1" si="83"/>
        <v>0.80876316717352414</v>
      </c>
      <c r="X857" t="str">
        <f t="shared" ca="1" si="84"/>
        <v>×</v>
      </c>
    </row>
    <row r="858" spans="1:25" x14ac:dyDescent="0.4">
      <c r="A858" s="1" t="s">
        <v>2601</v>
      </c>
      <c r="B858" s="1">
        <v>141</v>
      </c>
      <c r="C858">
        <v>639</v>
      </c>
      <c r="D858">
        <v>609.5</v>
      </c>
      <c r="E858">
        <v>11.01146</v>
      </c>
      <c r="F858" t="s">
        <v>388</v>
      </c>
      <c r="G858" s="10" t="s">
        <v>1481</v>
      </c>
      <c r="H858">
        <v>101</v>
      </c>
      <c r="I858" t="s">
        <v>2562</v>
      </c>
      <c r="J858">
        <f ca="1">VLOOKUP(G858,INDIRECT("球速変換!A$1:B$" &amp; Prams!$B$8),2,)</f>
        <v>121</v>
      </c>
      <c r="K858" t="str">
        <f ca="1">VLOOKUP(I858,INDIRECT("投手名変換!A$1:B$" &amp; Prams!$B$9),2,)</f>
        <v>DD017</v>
      </c>
      <c r="L858">
        <f t="shared" si="79"/>
        <v>40</v>
      </c>
      <c r="M858">
        <f ca="1">(B858-VLOOKUP(K858,INDIRECT("投手データ!B1:D"&amp;Prams!$B$1),3,FALSE)*2)</f>
        <v>47</v>
      </c>
      <c r="N858" t="str">
        <f ca="1">VLOOKUP(F858,INDIRECT("球種変換表!A$1:B$" &amp; Prams!$B$2),2,)</f>
        <v>パーム</v>
      </c>
      <c r="O858">
        <f ca="1">VLOOKUP(N858,球種情報!A:B,2,FALSE)</f>
        <v>17</v>
      </c>
      <c r="P858">
        <f ca="1">VLOOKUP(K858,投手データ!B:AI,output!O858+6,FALSE)</f>
        <v>2</v>
      </c>
      <c r="R858">
        <f t="shared" ca="1" si="80"/>
        <v>8.2644628099173556E-3</v>
      </c>
      <c r="S858">
        <f t="shared" si="81"/>
        <v>0.66006944444444438</v>
      </c>
      <c r="T858">
        <f>Prams!B$5/(S858-Prams!B$6)</f>
        <v>103.07794198696723</v>
      </c>
      <c r="U858">
        <f t="shared" ca="1" si="82"/>
        <v>0.77673611111111107</v>
      </c>
      <c r="V858">
        <f ca="1">Prams!C$5/(U858-Prams!C$6)</f>
        <v>97.645670362261924</v>
      </c>
      <c r="W858">
        <f t="shared" ca="1" si="83"/>
        <v>0.80698901125836298</v>
      </c>
      <c r="X858" t="str">
        <f t="shared" ca="1" si="84"/>
        <v>×</v>
      </c>
    </row>
    <row r="859" spans="1:25" x14ac:dyDescent="0.4">
      <c r="A859" s="1" t="s">
        <v>2602</v>
      </c>
      <c r="B859" s="1">
        <v>140</v>
      </c>
      <c r="C859">
        <v>637</v>
      </c>
      <c r="D859">
        <v>602</v>
      </c>
      <c r="E859">
        <v>10.04998</v>
      </c>
      <c r="F859" t="s">
        <v>42</v>
      </c>
      <c r="G859" s="10" t="s">
        <v>1543</v>
      </c>
      <c r="H859">
        <v>101</v>
      </c>
      <c r="I859" t="s">
        <v>2562</v>
      </c>
      <c r="J859">
        <f ca="1">VLOOKUP(G859,INDIRECT("球速変換!A$1:B$" &amp; Prams!$B$8),2,)</f>
        <v>123</v>
      </c>
      <c r="K859" t="str">
        <f ca="1">VLOOKUP(I859,INDIRECT("投手名変換!A$1:B$" &amp; Prams!$B$9),2,)</f>
        <v>DD017</v>
      </c>
      <c r="L859">
        <f t="shared" si="79"/>
        <v>39</v>
      </c>
      <c r="M859">
        <f ca="1">(B859-VLOOKUP(K859,INDIRECT("投手データ!B1:D"&amp;Prams!$B$1),3,FALSE)*2)</f>
        <v>46</v>
      </c>
      <c r="N859" t="str">
        <f ca="1">VLOOKUP(F859,INDIRECT("球種変換表!A$1:B$" &amp; Prams!$B$2),2,)</f>
        <v>パーム</v>
      </c>
      <c r="O859">
        <f ca="1">VLOOKUP(N859,球種情報!A:B,2,FALSE)</f>
        <v>17</v>
      </c>
      <c r="P859">
        <f ca="1">VLOOKUP(K859,投手データ!B:AI,output!O859+6,FALSE)</f>
        <v>2</v>
      </c>
      <c r="R859">
        <f t="shared" ca="1" si="80"/>
        <v>8.130081300813009E-3</v>
      </c>
      <c r="S859">
        <f t="shared" si="81"/>
        <v>0.64861111111111103</v>
      </c>
      <c r="T859">
        <f>Prams!B$5/(S859-Prams!B$6)</f>
        <v>105.08555563949537</v>
      </c>
      <c r="U859">
        <f t="shared" ca="1" si="82"/>
        <v>0.76527777777777772</v>
      </c>
      <c r="V859">
        <f ca="1">Prams!C$5/(U859-Prams!C$6)</f>
        <v>99.445407588783041</v>
      </c>
      <c r="W859">
        <f t="shared" ca="1" si="83"/>
        <v>0.80849924868929302</v>
      </c>
      <c r="X859" t="str">
        <f t="shared" ca="1" si="84"/>
        <v>×</v>
      </c>
    </row>
    <row r="860" spans="1:25" x14ac:dyDescent="0.4">
      <c r="A860" s="1" t="s">
        <v>2604</v>
      </c>
      <c r="B860" s="1">
        <v>141</v>
      </c>
      <c r="C860">
        <v>635.47826999999995</v>
      </c>
      <c r="D860">
        <v>612</v>
      </c>
      <c r="E860">
        <v>11.52183</v>
      </c>
      <c r="F860" t="s">
        <v>2603</v>
      </c>
      <c r="G860" s="10" t="s">
        <v>1481</v>
      </c>
      <c r="H860">
        <v>101</v>
      </c>
      <c r="I860" t="s">
        <v>2562</v>
      </c>
      <c r="J860">
        <f ca="1">VLOOKUP(G860,INDIRECT("球速変換!A$1:B$" &amp; Prams!$B$8),2,)</f>
        <v>121</v>
      </c>
      <c r="K860" t="str">
        <f ca="1">VLOOKUP(I860,INDIRECT("投手名変換!A$1:B$" &amp; Prams!$B$9),2,)</f>
        <v>DD017</v>
      </c>
      <c r="L860">
        <f t="shared" si="79"/>
        <v>40</v>
      </c>
      <c r="M860">
        <f ca="1">(B860-VLOOKUP(K860,INDIRECT("投手データ!B1:D"&amp;Prams!$B$1),3,FALSE)*2)</f>
        <v>47</v>
      </c>
      <c r="N860" t="str">
        <f ca="1">VLOOKUP(F860,INDIRECT("球種変換表!A$1:B$" &amp; Prams!$B$2),2,)</f>
        <v>パーム</v>
      </c>
      <c r="O860">
        <f ca="1">VLOOKUP(N860,球種情報!A:B,2,FALSE)</f>
        <v>17</v>
      </c>
      <c r="P860">
        <f ca="1">VLOOKUP(K860,投手データ!B:AI,output!O860+6,FALSE)</f>
        <v>2</v>
      </c>
      <c r="R860">
        <f t="shared" ca="1" si="80"/>
        <v>8.2644628099173556E-3</v>
      </c>
      <c r="S860">
        <f t="shared" si="81"/>
        <v>0.65833333333333333</v>
      </c>
      <c r="T860">
        <f>Prams!B$5/(S860-Prams!B$6)</f>
        <v>103.37718075915501</v>
      </c>
      <c r="U860">
        <f t="shared" ca="1" si="82"/>
        <v>0.77500000000000002</v>
      </c>
      <c r="V860">
        <f ca="1">Prams!C$5/(U860-Prams!C$6)</f>
        <v>97.914159011719988</v>
      </c>
      <c r="W860">
        <f t="shared" ca="1" si="83"/>
        <v>0.80920792571669409</v>
      </c>
      <c r="X860" t="str">
        <f t="shared" ca="1" si="84"/>
        <v>×</v>
      </c>
    </row>
    <row r="861" spans="1:25" x14ac:dyDescent="0.4">
      <c r="A861" s="1" t="s">
        <v>2605</v>
      </c>
      <c r="B861" s="1">
        <v>141</v>
      </c>
      <c r="C861">
        <v>641.95001000000002</v>
      </c>
      <c r="D861">
        <v>610.5</v>
      </c>
      <c r="E861">
        <v>10.062519999999999</v>
      </c>
      <c r="F861" t="s">
        <v>42</v>
      </c>
      <c r="G861" s="10" t="s">
        <v>1481</v>
      </c>
      <c r="H861">
        <v>101</v>
      </c>
      <c r="I861" t="s">
        <v>2562</v>
      </c>
      <c r="J861">
        <f ca="1">VLOOKUP(G861,INDIRECT("球速変換!A$1:B$" &amp; Prams!$B$8),2,)</f>
        <v>121</v>
      </c>
      <c r="K861" t="str">
        <f ca="1">VLOOKUP(I861,INDIRECT("投手名変換!A$1:B$" &amp; Prams!$B$9),2,)</f>
        <v>DD017</v>
      </c>
      <c r="L861">
        <f t="shared" si="79"/>
        <v>40</v>
      </c>
      <c r="M861">
        <f ca="1">(B861-VLOOKUP(K861,INDIRECT("投手データ!B1:D"&amp;Prams!$B$1),3,FALSE)*2)</f>
        <v>47</v>
      </c>
      <c r="N861" t="str">
        <f ca="1">VLOOKUP(F861,INDIRECT("球種変換表!A$1:B$" &amp; Prams!$B$2),2,)</f>
        <v>パーム</v>
      </c>
      <c r="O861">
        <f ca="1">VLOOKUP(N861,球種情報!A:B,2,FALSE)</f>
        <v>17</v>
      </c>
      <c r="P861">
        <f ca="1">VLOOKUP(K861,投手データ!B:AI,output!O861+6,FALSE)</f>
        <v>2</v>
      </c>
      <c r="R861">
        <f t="shared" ca="1" si="80"/>
        <v>8.2644628099173556E-3</v>
      </c>
      <c r="S861">
        <f t="shared" si="81"/>
        <v>0.65937500000000004</v>
      </c>
      <c r="T861">
        <f>Prams!B$5/(S861-Prams!B$6)</f>
        <v>103.19742937027918</v>
      </c>
      <c r="U861">
        <f t="shared" ca="1" si="82"/>
        <v>0.77604166666666663</v>
      </c>
      <c r="V861">
        <f ca="1">Prams!C$5/(U861-Prams!C$6)</f>
        <v>97.752888935738483</v>
      </c>
      <c r="W861">
        <f t="shared" ca="1" si="83"/>
        <v>0.80787511517139243</v>
      </c>
      <c r="X861" t="str">
        <f t="shared" ca="1" si="84"/>
        <v>×</v>
      </c>
    </row>
    <row r="862" spans="1:25" x14ac:dyDescent="0.4">
      <c r="A862" s="1" t="s">
        <v>2606</v>
      </c>
      <c r="B862" s="1">
        <v>140</v>
      </c>
      <c r="C862">
        <v>630.5</v>
      </c>
      <c r="D862">
        <v>602.5</v>
      </c>
      <c r="E862">
        <v>10.512</v>
      </c>
      <c r="F862" t="s">
        <v>388</v>
      </c>
      <c r="G862" s="10" t="s">
        <v>2260</v>
      </c>
      <c r="H862">
        <v>101</v>
      </c>
      <c r="I862" t="s">
        <v>2562</v>
      </c>
      <c r="J862">
        <f ca="1">VLOOKUP(G862,INDIRECT("球速変換!A$1:B$" &amp; Prams!$B$8),2,)</f>
        <v>123</v>
      </c>
      <c r="K862" t="str">
        <f ca="1">VLOOKUP(I862,INDIRECT("投手名変換!A$1:B$" &amp; Prams!$B$9),2,)</f>
        <v>DD017</v>
      </c>
      <c r="L862">
        <f t="shared" si="79"/>
        <v>39</v>
      </c>
      <c r="M862">
        <f ca="1">(B862-VLOOKUP(K862,INDIRECT("投手データ!B1:D"&amp;Prams!$B$1),3,FALSE)*2)</f>
        <v>46</v>
      </c>
      <c r="N862" t="str">
        <f ca="1">VLOOKUP(F862,INDIRECT("球種変換表!A$1:B$" &amp; Prams!$B$2),2,)</f>
        <v>パーム</v>
      </c>
      <c r="O862">
        <f ca="1">VLOOKUP(N862,球種情報!A:B,2,FALSE)</f>
        <v>17</v>
      </c>
      <c r="P862">
        <f ca="1">VLOOKUP(K862,投手データ!B:AI,output!O862+6,FALSE)</f>
        <v>2</v>
      </c>
      <c r="R862">
        <f t="shared" ca="1" si="80"/>
        <v>8.130081300813009E-3</v>
      </c>
      <c r="S862">
        <f t="shared" si="81"/>
        <v>0.64826388888888897</v>
      </c>
      <c r="T862">
        <f>Prams!B$5/(S862-Prams!B$6)</f>
        <v>105.14761394076544</v>
      </c>
      <c r="U862">
        <f t="shared" ca="1" si="82"/>
        <v>0.76493055555555556</v>
      </c>
      <c r="V862">
        <f ca="1">Prams!C$5/(U862-Prams!C$6)</f>
        <v>99.500981316976564</v>
      </c>
      <c r="W862">
        <f t="shared" ca="1" si="83"/>
        <v>0.80895106761769564</v>
      </c>
      <c r="X862" t="str">
        <f t="shared" ca="1" si="84"/>
        <v>×</v>
      </c>
      <c r="Y862" t="s">
        <v>911</v>
      </c>
    </row>
    <row r="863" spans="1:25" x14ac:dyDescent="0.4">
      <c r="A863" s="1" t="s">
        <v>2607</v>
      </c>
      <c r="B863" s="1">
        <v>141</v>
      </c>
      <c r="C863">
        <v>647</v>
      </c>
      <c r="D863">
        <v>610.5</v>
      </c>
      <c r="E863">
        <v>11.01146</v>
      </c>
      <c r="F863" t="s">
        <v>388</v>
      </c>
      <c r="G863" s="10" t="s">
        <v>1481</v>
      </c>
      <c r="H863">
        <v>101</v>
      </c>
      <c r="I863" t="s">
        <v>2562</v>
      </c>
      <c r="J863">
        <f ca="1">VLOOKUP(G863,INDIRECT("球速変換!A$1:B$" &amp; Prams!$B$8),2,)</f>
        <v>121</v>
      </c>
      <c r="K863" t="str">
        <f ca="1">VLOOKUP(I863,INDIRECT("投手名変換!A$1:B$" &amp; Prams!$B$9),2,)</f>
        <v>DD017</v>
      </c>
      <c r="L863">
        <f t="shared" si="79"/>
        <v>40</v>
      </c>
      <c r="M863">
        <f ca="1">(B863-VLOOKUP(K863,INDIRECT("投手データ!B1:D"&amp;Prams!$B$1),3,FALSE)*2)</f>
        <v>47</v>
      </c>
      <c r="N863" t="str">
        <f ca="1">VLOOKUP(F863,INDIRECT("球種変換表!A$1:B$" &amp; Prams!$B$2),2,)</f>
        <v>パーム</v>
      </c>
      <c r="O863">
        <f ca="1">VLOOKUP(N863,球種情報!A:B,2,FALSE)</f>
        <v>17</v>
      </c>
      <c r="P863">
        <f ca="1">VLOOKUP(K863,投手データ!B:AI,output!O863+6,FALSE)</f>
        <v>2</v>
      </c>
      <c r="R863">
        <f t="shared" ca="1" si="80"/>
        <v>8.2644628099173556E-3</v>
      </c>
      <c r="S863">
        <f t="shared" si="81"/>
        <v>0.65937500000000004</v>
      </c>
      <c r="T863">
        <f>Prams!B$5/(S863-Prams!B$6)</f>
        <v>103.19742937027918</v>
      </c>
      <c r="U863">
        <f t="shared" ca="1" si="82"/>
        <v>0.77604166666666663</v>
      </c>
      <c r="V863">
        <f ca="1">Prams!C$5/(U863-Prams!C$6)</f>
        <v>97.752888935738483</v>
      </c>
      <c r="W863">
        <f t="shared" ca="1" si="83"/>
        <v>0.80787511517139243</v>
      </c>
      <c r="X863" t="str">
        <f t="shared" ca="1" si="84"/>
        <v>×</v>
      </c>
    </row>
    <row r="864" spans="1:25" x14ac:dyDescent="0.4">
      <c r="A864" s="1" t="s">
        <v>2609</v>
      </c>
      <c r="B864" s="1">
        <v>129</v>
      </c>
      <c r="C864">
        <v>642.5</v>
      </c>
      <c r="D864">
        <v>616</v>
      </c>
      <c r="E864">
        <v>10.547610000000001</v>
      </c>
      <c r="F864" t="s">
        <v>0</v>
      </c>
      <c r="G864" s="10" t="s">
        <v>435</v>
      </c>
      <c r="H864">
        <v>99</v>
      </c>
      <c r="I864" t="s">
        <v>2608</v>
      </c>
      <c r="J864">
        <f ca="1">VLOOKUP(G864,INDIRECT("球速変換!A$1:B$" &amp; Prams!$B$8),2,)</f>
        <v>144</v>
      </c>
      <c r="K864" t="str">
        <f ca="1">VLOOKUP(I864,INDIRECT("投手名変換!A$1:B$" &amp; Prams!$B$9),2,)</f>
        <v>DD019</v>
      </c>
      <c r="L864">
        <f t="shared" si="79"/>
        <v>30</v>
      </c>
      <c r="M864">
        <f ca="1">(B864-VLOOKUP(K864,INDIRECT("投手データ!B1:D"&amp;Prams!$B$1),3,FALSE)*2)</f>
        <v>35</v>
      </c>
      <c r="N864" t="str">
        <f ca="1">VLOOKUP(F864,INDIRECT("球種変換表!A$1:B$" &amp; Prams!$B$2),2,)</f>
        <v>ストレート</v>
      </c>
      <c r="O864">
        <f ca="1">VLOOKUP(N864,球種情報!A:B,2,FALSE)</f>
        <v>1</v>
      </c>
      <c r="P864">
        <f ca="1">VLOOKUP(K864,投手データ!B:AI,output!O864+6,FALSE)</f>
        <v>1</v>
      </c>
      <c r="R864">
        <f t="shared" ca="1" si="80"/>
        <v>6.9444444444444441E-3</v>
      </c>
      <c r="S864">
        <f t="shared" si="81"/>
        <v>0.48888888888888887</v>
      </c>
      <c r="T864">
        <f>Prams!B$5/(S864-Prams!B$6)</f>
        <v>144.24778990485575</v>
      </c>
      <c r="U864">
        <f t="shared" ca="1" si="82"/>
        <v>0.5722222222222223</v>
      </c>
      <c r="V864">
        <f ca="1">Prams!C$5/(U864-Prams!C$6)</f>
        <v>144.23657196184155</v>
      </c>
      <c r="W864">
        <f t="shared" ca="1" si="83"/>
        <v>1.0016428608461219</v>
      </c>
      <c r="X864" t="str">
        <f t="shared" ca="1" si="84"/>
        <v>〇</v>
      </c>
    </row>
    <row r="865" spans="1:25" x14ac:dyDescent="0.4">
      <c r="A865" s="1" t="s">
        <v>2610</v>
      </c>
      <c r="B865" s="1">
        <v>129</v>
      </c>
      <c r="C865">
        <v>639.5</v>
      </c>
      <c r="D865">
        <v>622</v>
      </c>
      <c r="E865">
        <v>10.547610000000001</v>
      </c>
      <c r="F865" t="s">
        <v>0</v>
      </c>
      <c r="G865" s="10" t="s">
        <v>2406</v>
      </c>
      <c r="H865">
        <v>99</v>
      </c>
      <c r="I865" t="s">
        <v>2608</v>
      </c>
      <c r="J865">
        <f ca="1">VLOOKUP(G865,INDIRECT("球速変換!A$1:B$" &amp; Prams!$B$8),2,)</f>
        <v>145</v>
      </c>
      <c r="K865" t="str">
        <f ca="1">VLOOKUP(I865,INDIRECT("投手名変換!A$1:B$" &amp; Prams!$B$9),2,)</f>
        <v>DD019</v>
      </c>
      <c r="L865">
        <f t="shared" si="79"/>
        <v>30</v>
      </c>
      <c r="M865">
        <f ca="1">(B865-VLOOKUP(K865,INDIRECT("投手データ!B1:D"&amp;Prams!$B$1),3,FALSE)*2)</f>
        <v>35</v>
      </c>
      <c r="N865" t="str">
        <f ca="1">VLOOKUP(F865,INDIRECT("球種変換表!A$1:B$" &amp; Prams!$B$2),2,)</f>
        <v>ストレート</v>
      </c>
      <c r="O865">
        <f ca="1">VLOOKUP(N865,球種情報!A:B,2,FALSE)</f>
        <v>1</v>
      </c>
      <c r="P865">
        <f ca="1">VLOOKUP(K865,投手データ!B:AI,output!O865+6,FALSE)</f>
        <v>1</v>
      </c>
      <c r="R865">
        <f t="shared" ca="1" si="80"/>
        <v>6.8965517241379309E-3</v>
      </c>
      <c r="S865">
        <f t="shared" si="81"/>
        <v>0.48472222222222222</v>
      </c>
      <c r="T865">
        <f>Prams!B$5/(S865-Prams!B$6)</f>
        <v>145.66390910518876</v>
      </c>
      <c r="U865">
        <f t="shared" ca="1" si="82"/>
        <v>0.56805555555555565</v>
      </c>
      <c r="V865">
        <f ca="1">Prams!C$5/(U865-Prams!C$6)</f>
        <v>145.65246983063267</v>
      </c>
      <c r="W865">
        <f t="shared" ca="1" si="83"/>
        <v>1.0044997919353977</v>
      </c>
      <c r="X865" t="str">
        <f t="shared" ca="1" si="84"/>
        <v>〇</v>
      </c>
    </row>
    <row r="866" spans="1:25" x14ac:dyDescent="0.4">
      <c r="A866" s="1" t="s">
        <v>2612</v>
      </c>
      <c r="B866" s="1">
        <v>129</v>
      </c>
      <c r="C866">
        <v>640.5</v>
      </c>
      <c r="D866">
        <v>622</v>
      </c>
      <c r="E866">
        <v>10.547610000000001</v>
      </c>
      <c r="F866" t="s">
        <v>0</v>
      </c>
      <c r="G866" s="10" t="s">
        <v>1608</v>
      </c>
      <c r="H866">
        <v>99</v>
      </c>
      <c r="I866" t="s">
        <v>2611</v>
      </c>
      <c r="J866">
        <f ca="1">VLOOKUP(G866,INDIRECT("球速変換!A$1:B$" &amp; Prams!$B$8),2,)</f>
        <v>146</v>
      </c>
      <c r="K866" t="str">
        <f ca="1">VLOOKUP(I866,INDIRECT("投手名変換!A$1:B$" &amp; Prams!$B$9),2,)</f>
        <v>DD019</v>
      </c>
      <c r="L866">
        <f t="shared" si="79"/>
        <v>30</v>
      </c>
      <c r="M866">
        <f ca="1">(B866-VLOOKUP(K866,INDIRECT("投手データ!B1:D"&amp;Prams!$B$1),3,FALSE)*2)</f>
        <v>35</v>
      </c>
      <c r="N866" t="str">
        <f ca="1">VLOOKUP(F866,INDIRECT("球種変換表!A$1:B$" &amp; Prams!$B$2),2,)</f>
        <v>ストレート</v>
      </c>
      <c r="O866">
        <f ca="1">VLOOKUP(N866,球種情報!A:B,2,FALSE)</f>
        <v>1</v>
      </c>
      <c r="P866">
        <f ca="1">VLOOKUP(K866,投手データ!B:AI,output!O866+6,FALSE)</f>
        <v>1</v>
      </c>
      <c r="R866">
        <f t="shared" ca="1" si="80"/>
        <v>6.8493150684931503E-3</v>
      </c>
      <c r="S866">
        <f t="shared" si="81"/>
        <v>0.48472222222222222</v>
      </c>
      <c r="T866">
        <f>Prams!B$5/(S866-Prams!B$6)</f>
        <v>145.66390910518876</v>
      </c>
      <c r="U866">
        <f t="shared" ca="1" si="82"/>
        <v>0.56805555555555565</v>
      </c>
      <c r="V866">
        <f ca="1">Prams!C$5/(U866-Prams!C$6)</f>
        <v>145.65246983063267</v>
      </c>
      <c r="W866">
        <f t="shared" ca="1" si="83"/>
        <v>0.99761965637419636</v>
      </c>
      <c r="X866" t="str">
        <f t="shared" ca="1" si="84"/>
        <v>〇</v>
      </c>
    </row>
    <row r="867" spans="1:25" x14ac:dyDescent="0.4">
      <c r="A867" s="1" t="s">
        <v>2614</v>
      </c>
      <c r="B867" s="1">
        <v>128</v>
      </c>
      <c r="C867">
        <v>643</v>
      </c>
      <c r="D867">
        <v>605.5</v>
      </c>
      <c r="E867">
        <v>11.01146</v>
      </c>
      <c r="F867" t="s">
        <v>0</v>
      </c>
      <c r="G867" s="10" t="s">
        <v>452</v>
      </c>
      <c r="H867">
        <v>99</v>
      </c>
      <c r="I867" t="s">
        <v>2613</v>
      </c>
      <c r="J867">
        <f ca="1">VLOOKUP(G867,INDIRECT("球速変換!A$1:B$" &amp; Prams!$B$8),2,)</f>
        <v>148</v>
      </c>
      <c r="K867" t="str">
        <f ca="1">VLOOKUP(I867,INDIRECT("投手名変換!A$1:B$" &amp; Prams!$B$9),2,)</f>
        <v>DD019</v>
      </c>
      <c r="L867">
        <f t="shared" si="79"/>
        <v>29</v>
      </c>
      <c r="M867">
        <f ca="1">(B867-VLOOKUP(K867,INDIRECT("投手データ!B1:D"&amp;Prams!$B$1),3,FALSE)*2)</f>
        <v>34</v>
      </c>
      <c r="N867" t="str">
        <f ca="1">VLOOKUP(F867,INDIRECT("球種変換表!A$1:B$" &amp; Prams!$B$2),2,)</f>
        <v>ストレート</v>
      </c>
      <c r="O867">
        <f ca="1">VLOOKUP(N867,球種情報!A:B,2,FALSE)</f>
        <v>1</v>
      </c>
      <c r="P867">
        <f ca="1">VLOOKUP(K867,投手データ!B:AI,output!O867+6,FALSE)</f>
        <v>1</v>
      </c>
      <c r="R867">
        <f t="shared" ca="1" si="80"/>
        <v>6.7567567567567571E-3</v>
      </c>
      <c r="S867">
        <f t="shared" si="81"/>
        <v>0.47951388888888885</v>
      </c>
      <c r="T867">
        <f>Prams!B$5/(S867-Prams!B$6)</f>
        <v>147.47364445357385</v>
      </c>
      <c r="U867">
        <f t="shared" ca="1" si="82"/>
        <v>0.56284722222222228</v>
      </c>
      <c r="V867">
        <f ca="1">Prams!C$5/(U867-Prams!C$6)</f>
        <v>147.46191918054183</v>
      </c>
      <c r="W867">
        <f t="shared" ca="1" si="83"/>
        <v>0.9963643187874448</v>
      </c>
      <c r="X867" t="str">
        <f t="shared" ca="1" si="84"/>
        <v>〇</v>
      </c>
    </row>
    <row r="868" spans="1:25" x14ac:dyDescent="0.4">
      <c r="A868" s="1" t="s">
        <v>2616</v>
      </c>
      <c r="B868" s="1">
        <v>128</v>
      </c>
      <c r="C868">
        <v>635</v>
      </c>
      <c r="D868">
        <v>604.5</v>
      </c>
      <c r="E868">
        <v>11.01146</v>
      </c>
      <c r="F868" t="s">
        <v>0</v>
      </c>
      <c r="G868" s="10" t="s">
        <v>1587</v>
      </c>
      <c r="H868">
        <v>99</v>
      </c>
      <c r="I868" t="s">
        <v>2615</v>
      </c>
      <c r="J868">
        <f ca="1">VLOOKUP(G868,INDIRECT("球速変換!A$1:B$" &amp; Prams!$B$8),2,)</f>
        <v>147</v>
      </c>
      <c r="K868" t="str">
        <f ca="1">VLOOKUP(I868,INDIRECT("投手名変換!A$1:B$" &amp; Prams!$B$9),2,)</f>
        <v>DD019</v>
      </c>
      <c r="L868">
        <f t="shared" si="79"/>
        <v>29</v>
      </c>
      <c r="M868">
        <f ca="1">(B868-VLOOKUP(K868,INDIRECT("投手データ!B1:D"&amp;Prams!$B$1),3,FALSE)*2)</f>
        <v>34</v>
      </c>
      <c r="N868" t="str">
        <f ca="1">VLOOKUP(F868,INDIRECT("球種変換表!A$1:B$" &amp; Prams!$B$2),2,)</f>
        <v>ストレート</v>
      </c>
      <c r="O868">
        <f ca="1">VLOOKUP(N868,球種情報!A:B,2,FALSE)</f>
        <v>1</v>
      </c>
      <c r="P868">
        <f ca="1">VLOOKUP(K868,投手データ!B:AI,output!O868+6,FALSE)</f>
        <v>1</v>
      </c>
      <c r="R868">
        <f t="shared" ca="1" si="80"/>
        <v>6.8027210884353739E-3</v>
      </c>
      <c r="S868">
        <f t="shared" si="81"/>
        <v>0.48020833333333335</v>
      </c>
      <c r="T868">
        <f>Prams!B$5/(S868-Prams!B$6)</f>
        <v>147.22975252535275</v>
      </c>
      <c r="U868">
        <f t="shared" ca="1" si="82"/>
        <v>0.56354166666666672</v>
      </c>
      <c r="V868">
        <f ca="1">Prams!C$5/(U868-Prams!C$6)</f>
        <v>147.21806600123031</v>
      </c>
      <c r="W868">
        <f t="shared" ca="1" si="83"/>
        <v>1.0014834421852403</v>
      </c>
      <c r="X868" t="str">
        <f t="shared" ca="1" si="84"/>
        <v>〇</v>
      </c>
    </row>
    <row r="869" spans="1:25" x14ac:dyDescent="0.4">
      <c r="A869" s="1" t="s">
        <v>2617</v>
      </c>
      <c r="B869" s="1">
        <v>129</v>
      </c>
      <c r="C869">
        <v>640.5</v>
      </c>
      <c r="D869">
        <v>616.5</v>
      </c>
      <c r="E869">
        <v>11.510960000000001</v>
      </c>
      <c r="F869" t="s">
        <v>0</v>
      </c>
      <c r="G869" s="10" t="s">
        <v>1062</v>
      </c>
      <c r="H869">
        <v>99</v>
      </c>
      <c r="I869" t="s">
        <v>2608</v>
      </c>
      <c r="J869">
        <f ca="1">VLOOKUP(G869,INDIRECT("球速変換!A$1:B$" &amp; Prams!$B$8),2,)</f>
        <v>144</v>
      </c>
      <c r="K869" t="str">
        <f ca="1">VLOOKUP(I869,INDIRECT("投手名変換!A$1:B$" &amp; Prams!$B$9),2,)</f>
        <v>DD019</v>
      </c>
      <c r="L869">
        <f t="shared" si="79"/>
        <v>30</v>
      </c>
      <c r="M869">
        <f ca="1">(B869-VLOOKUP(K869,INDIRECT("投手データ!B1:D"&amp;Prams!$B$1),3,FALSE)*2)</f>
        <v>35</v>
      </c>
      <c r="N869" t="str">
        <f ca="1">VLOOKUP(F869,INDIRECT("球種変換表!A$1:B$" &amp; Prams!$B$2),2,)</f>
        <v>ストレート</v>
      </c>
      <c r="O869">
        <f ca="1">VLOOKUP(N869,球種情報!A:B,2,FALSE)</f>
        <v>1</v>
      </c>
      <c r="P869">
        <f ca="1">VLOOKUP(K869,投手データ!B:AI,output!O869+6,FALSE)</f>
        <v>1</v>
      </c>
      <c r="R869">
        <f t="shared" ca="1" si="80"/>
        <v>6.9444444444444441E-3</v>
      </c>
      <c r="S869">
        <f t="shared" si="81"/>
        <v>0.48854166666666665</v>
      </c>
      <c r="T869">
        <f>Prams!B$5/(S869-Prams!B$6)</f>
        <v>144.36474731946527</v>
      </c>
      <c r="U869">
        <f t="shared" ca="1" si="82"/>
        <v>0.57187500000000002</v>
      </c>
      <c r="V869">
        <f ca="1">Prams!C$5/(U869-Prams!C$6)</f>
        <v>144.35351117856516</v>
      </c>
      <c r="W869">
        <f t="shared" ca="1" si="83"/>
        <v>1.0024549387400359</v>
      </c>
      <c r="X869" t="str">
        <f t="shared" ca="1" si="84"/>
        <v>〇</v>
      </c>
    </row>
    <row r="870" spans="1:25" x14ac:dyDescent="0.4">
      <c r="A870" s="1" t="s">
        <v>2619</v>
      </c>
      <c r="B870" s="1">
        <v>128</v>
      </c>
      <c r="C870">
        <v>637.04998999999998</v>
      </c>
      <c r="D870">
        <v>604.5</v>
      </c>
      <c r="E870">
        <v>10.06254</v>
      </c>
      <c r="F870" t="s">
        <v>0</v>
      </c>
      <c r="G870" s="10" t="s">
        <v>1594</v>
      </c>
      <c r="H870">
        <v>99</v>
      </c>
      <c r="I870" t="s">
        <v>2618</v>
      </c>
      <c r="J870">
        <f ca="1">VLOOKUP(G870,INDIRECT("球速変換!A$1:B$" &amp; Prams!$B$8),2,)</f>
        <v>147</v>
      </c>
      <c r="K870" t="str">
        <f ca="1">VLOOKUP(I870,INDIRECT("投手名変換!A$1:B$" &amp; Prams!$B$9),2,)</f>
        <v>DD019</v>
      </c>
      <c r="L870">
        <f t="shared" si="79"/>
        <v>29</v>
      </c>
      <c r="M870">
        <f ca="1">(B870-VLOOKUP(K870,INDIRECT("投手データ!B1:D"&amp;Prams!$B$1),3,FALSE)*2)</f>
        <v>34</v>
      </c>
      <c r="N870" t="str">
        <f ca="1">VLOOKUP(F870,INDIRECT("球種変換表!A$1:B$" &amp; Prams!$B$2),2,)</f>
        <v>ストレート</v>
      </c>
      <c r="O870">
        <f ca="1">VLOOKUP(N870,球種情報!A:B,2,FALSE)</f>
        <v>1</v>
      </c>
      <c r="P870">
        <f ca="1">VLOOKUP(K870,投手データ!B:AI,output!O870+6,FALSE)</f>
        <v>1</v>
      </c>
      <c r="R870">
        <f t="shared" ca="1" si="80"/>
        <v>6.8027210884353739E-3</v>
      </c>
      <c r="S870">
        <f t="shared" si="81"/>
        <v>0.48020833333333335</v>
      </c>
      <c r="T870">
        <f>Prams!B$5/(S870-Prams!B$6)</f>
        <v>147.22975252535275</v>
      </c>
      <c r="U870">
        <f t="shared" ca="1" si="82"/>
        <v>0.56354166666666672</v>
      </c>
      <c r="V870">
        <f ca="1">Prams!C$5/(U870-Prams!C$6)</f>
        <v>147.21806600123031</v>
      </c>
      <c r="W870">
        <f t="shared" ca="1" si="83"/>
        <v>1.0014834421852403</v>
      </c>
      <c r="X870" t="str">
        <f t="shared" ca="1" si="84"/>
        <v>〇</v>
      </c>
    </row>
    <row r="871" spans="1:25" x14ac:dyDescent="0.4">
      <c r="A871" s="1" t="s">
        <v>2621</v>
      </c>
      <c r="B871" s="1">
        <v>128</v>
      </c>
      <c r="C871">
        <v>637.04998999999998</v>
      </c>
      <c r="D871">
        <v>604.5</v>
      </c>
      <c r="E871">
        <v>10.06254</v>
      </c>
      <c r="F871" t="s">
        <v>0</v>
      </c>
      <c r="G871" s="10" t="s">
        <v>1594</v>
      </c>
      <c r="H871">
        <v>99</v>
      </c>
      <c r="I871" t="s">
        <v>2620</v>
      </c>
      <c r="J871">
        <f ca="1">VLOOKUP(G871,INDIRECT("球速変換!A$1:B$" &amp; Prams!$B$8),2,)</f>
        <v>147</v>
      </c>
      <c r="K871" t="e">
        <f ca="1">VLOOKUP(I871,INDIRECT("投手名変換!A$1:B$" &amp; Prams!$B$9),2,)</f>
        <v>#N/A</v>
      </c>
      <c r="L871">
        <f t="shared" si="79"/>
        <v>29</v>
      </c>
      <c r="M871" t="e">
        <f ca="1">(B871-VLOOKUP(K871,INDIRECT("投手データ!B1:D"&amp;Prams!$B$1),3,FALSE)*2)</f>
        <v>#N/A</v>
      </c>
      <c r="N871" t="str">
        <f ca="1">VLOOKUP(F871,INDIRECT("球種変換表!A$1:B$" &amp; Prams!$B$2),2,)</f>
        <v>ストレート</v>
      </c>
      <c r="O871">
        <f ca="1">VLOOKUP(N871,球種情報!A:B,2,FALSE)</f>
        <v>1</v>
      </c>
      <c r="P871" t="e">
        <f ca="1">VLOOKUP(K871,投手データ!B:AI,output!O871+6,FALSE)</f>
        <v>#N/A</v>
      </c>
      <c r="R871">
        <f t="shared" ca="1" si="80"/>
        <v>6.8027210884353739E-3</v>
      </c>
      <c r="S871">
        <f t="shared" si="81"/>
        <v>0.48020833333333335</v>
      </c>
      <c r="T871">
        <f>Prams!B$5/(S871-Prams!B$6)</f>
        <v>147.22975252535275</v>
      </c>
      <c r="U871" t="e">
        <f t="shared" ca="1" si="82"/>
        <v>#N/A</v>
      </c>
      <c r="V871" t="e">
        <f ca="1">Prams!C$5/(U871-Prams!C$6)</f>
        <v>#N/A</v>
      </c>
      <c r="W871" t="e">
        <f t="shared" ca="1" si="83"/>
        <v>#N/A</v>
      </c>
      <c r="X871" t="e">
        <f t="shared" ca="1" si="84"/>
        <v>#N/A</v>
      </c>
      <c r="Y871" t="s">
        <v>3970</v>
      </c>
    </row>
    <row r="872" spans="1:25" x14ac:dyDescent="0.4">
      <c r="A872" s="1" t="s">
        <v>2623</v>
      </c>
      <c r="B872" s="1">
        <v>128</v>
      </c>
      <c r="C872">
        <v>636.5</v>
      </c>
      <c r="D872">
        <v>602.5</v>
      </c>
      <c r="E872">
        <v>10.512</v>
      </c>
      <c r="F872" t="s">
        <v>0</v>
      </c>
      <c r="G872" s="10" t="s">
        <v>1587</v>
      </c>
      <c r="H872">
        <v>99</v>
      </c>
      <c r="I872" t="s">
        <v>2622</v>
      </c>
      <c r="J872">
        <f ca="1">VLOOKUP(G872,INDIRECT("球速変換!A$1:B$" &amp; Prams!$B$8),2,)</f>
        <v>147</v>
      </c>
      <c r="K872" t="str">
        <f ca="1">VLOOKUP(I872,INDIRECT("投手名変換!A$1:B$" &amp; Prams!$B$9),2,)</f>
        <v>DD019</v>
      </c>
      <c r="L872">
        <f t="shared" si="79"/>
        <v>29</v>
      </c>
      <c r="M872">
        <f ca="1">(B872-VLOOKUP(K872,INDIRECT("投手データ!B1:D"&amp;Prams!$B$1),3,FALSE)*2)</f>
        <v>34</v>
      </c>
      <c r="N872" t="str">
        <f ca="1">VLOOKUP(F872,INDIRECT("球種変換表!A$1:B$" &amp; Prams!$B$2),2,)</f>
        <v>ストレート</v>
      </c>
      <c r="O872">
        <f ca="1">VLOOKUP(N872,球種情報!A:B,2,FALSE)</f>
        <v>1</v>
      </c>
      <c r="P872">
        <f ca="1">VLOOKUP(K872,投手データ!B:AI,output!O872+6,FALSE)</f>
        <v>1</v>
      </c>
      <c r="R872">
        <f t="shared" ca="1" si="80"/>
        <v>6.8027210884353739E-3</v>
      </c>
      <c r="S872">
        <f t="shared" si="81"/>
        <v>0.48159722222222218</v>
      </c>
      <c r="T872">
        <f>Prams!B$5/(S872-Prams!B$6)</f>
        <v>146.74438078158073</v>
      </c>
      <c r="U872">
        <f t="shared" ca="1" si="82"/>
        <v>0.5649305555555556</v>
      </c>
      <c r="V872">
        <f ca="1">Prams!C$5/(U872-Prams!C$6)</f>
        <v>146.7327711812446</v>
      </c>
      <c r="W872">
        <f t="shared" ca="1" si="83"/>
        <v>0.99818211687921499</v>
      </c>
      <c r="X872" t="str">
        <f t="shared" ca="1" si="84"/>
        <v>〇</v>
      </c>
    </row>
    <row r="873" spans="1:25" x14ac:dyDescent="0.4">
      <c r="A873" s="1" t="s">
        <v>2624</v>
      </c>
      <c r="B873" s="1">
        <v>128</v>
      </c>
      <c r="C873">
        <v>639.5</v>
      </c>
      <c r="D873">
        <v>604.5</v>
      </c>
      <c r="E873">
        <v>10.512</v>
      </c>
      <c r="F873" t="s">
        <v>0</v>
      </c>
      <c r="G873" s="10" t="s">
        <v>1594</v>
      </c>
      <c r="H873">
        <v>99</v>
      </c>
      <c r="I873" t="s">
        <v>2622</v>
      </c>
      <c r="J873">
        <f ca="1">VLOOKUP(G873,INDIRECT("球速変換!A$1:B$" &amp; Prams!$B$8),2,)</f>
        <v>147</v>
      </c>
      <c r="K873" t="str">
        <f ca="1">VLOOKUP(I873,INDIRECT("投手名変換!A$1:B$" &amp; Prams!$B$9),2,)</f>
        <v>DD019</v>
      </c>
      <c r="L873">
        <f t="shared" si="79"/>
        <v>29</v>
      </c>
      <c r="M873">
        <f ca="1">(B873-VLOOKUP(K873,INDIRECT("投手データ!B1:D"&amp;Prams!$B$1),3,FALSE)*2)</f>
        <v>34</v>
      </c>
      <c r="N873" t="str">
        <f ca="1">VLOOKUP(F873,INDIRECT("球種変換表!A$1:B$" &amp; Prams!$B$2),2,)</f>
        <v>ストレート</v>
      </c>
      <c r="O873">
        <f ca="1">VLOOKUP(N873,球種情報!A:B,2,FALSE)</f>
        <v>1</v>
      </c>
      <c r="P873">
        <f ca="1">VLOOKUP(K873,投手データ!B:AI,output!O873+6,FALSE)</f>
        <v>1</v>
      </c>
      <c r="R873">
        <f t="shared" ca="1" si="80"/>
        <v>6.8027210884353739E-3</v>
      </c>
      <c r="S873">
        <f t="shared" si="81"/>
        <v>0.48020833333333335</v>
      </c>
      <c r="T873">
        <f>Prams!B$5/(S873-Prams!B$6)</f>
        <v>147.22975252535275</v>
      </c>
      <c r="U873">
        <f t="shared" ca="1" si="82"/>
        <v>0.56354166666666672</v>
      </c>
      <c r="V873">
        <f ca="1">Prams!C$5/(U873-Prams!C$6)</f>
        <v>147.21806600123031</v>
      </c>
      <c r="W873">
        <f t="shared" ca="1" si="83"/>
        <v>1.0014834421852403</v>
      </c>
      <c r="X873" t="str">
        <f t="shared" ca="1" si="84"/>
        <v>〇</v>
      </c>
    </row>
    <row r="874" spans="1:25" x14ac:dyDescent="0.4">
      <c r="A874" s="1" t="s">
        <v>2625</v>
      </c>
      <c r="B874" s="1">
        <v>125</v>
      </c>
      <c r="C874">
        <v>642</v>
      </c>
      <c r="D874">
        <v>619.5</v>
      </c>
      <c r="E874">
        <v>11.01146</v>
      </c>
      <c r="F874" t="s">
        <v>390</v>
      </c>
      <c r="G874" s="10" t="s">
        <v>1594</v>
      </c>
      <c r="H874">
        <v>98</v>
      </c>
      <c r="I874" t="s">
        <v>2618</v>
      </c>
      <c r="J874">
        <f ca="1">VLOOKUP(G874,INDIRECT("球速変換!A$1:B$" &amp; Prams!$B$8),2,)</f>
        <v>147</v>
      </c>
      <c r="K874" t="str">
        <f ca="1">VLOOKUP(I874,INDIRECT("投手名変換!A$1:B$" &amp; Prams!$B$9),2,)</f>
        <v>DD019</v>
      </c>
      <c r="L874">
        <f t="shared" ref="L874:L937" si="85">B874-H874</f>
        <v>27</v>
      </c>
      <c r="M874">
        <f ca="1">(B874-VLOOKUP(K874,INDIRECT("投手データ!B1:D"&amp;Prams!$B$1),3,FALSE)*2)</f>
        <v>31</v>
      </c>
      <c r="N874" t="str">
        <f ca="1">VLOOKUP(F874,INDIRECT("球種変換表!A$1:B$" &amp; Prams!$B$2),2,)</f>
        <v>全力ストレート</v>
      </c>
      <c r="O874">
        <f ca="1">VLOOKUP(N874,球種情報!A:B,2,FALSE)</f>
        <v>2</v>
      </c>
      <c r="P874">
        <f ca="1">VLOOKUP(K874,投手データ!B:AI,output!O874+6,FALSE)</f>
        <v>1</v>
      </c>
      <c r="R874">
        <f t="shared" ref="R874:R937" ca="1" si="86">1/J874</f>
        <v>6.8027210884353739E-3</v>
      </c>
      <c r="S874">
        <f t="shared" ref="S874:S937" si="87">(L874-(D874-600)/24)*2/120</f>
        <v>0.43645833333333334</v>
      </c>
      <c r="T874">
        <f>Prams!B$5/(S874-Prams!B$6)</f>
        <v>164.35366312944461</v>
      </c>
      <c r="U874">
        <f t="shared" ref="U874:U937" ca="1" si="88">(M874-(D874-600)/24)*2/120</f>
        <v>0.50312500000000004</v>
      </c>
      <c r="V874">
        <f ca="1">Prams!C$5/(U874-Prams!C$6)</f>
        <v>171.95744384952366</v>
      </c>
      <c r="W874">
        <f t="shared" ref="W874:W937" ca="1" si="89">V874/J874</f>
        <v>1.1697785295885963</v>
      </c>
      <c r="X874" t="str">
        <f t="shared" ca="1" si="84"/>
        <v>×</v>
      </c>
    </row>
    <row r="875" spans="1:25" x14ac:dyDescent="0.4">
      <c r="A875" s="1" t="s">
        <v>2626</v>
      </c>
      <c r="B875" s="1">
        <v>125</v>
      </c>
      <c r="C875">
        <v>641.5</v>
      </c>
      <c r="D875">
        <v>620.5</v>
      </c>
      <c r="E875">
        <v>10.512</v>
      </c>
      <c r="F875" t="s">
        <v>1504</v>
      </c>
      <c r="G875" s="10" t="s">
        <v>1587</v>
      </c>
      <c r="H875">
        <v>98</v>
      </c>
      <c r="I875" t="s">
        <v>2615</v>
      </c>
      <c r="J875">
        <f ca="1">VLOOKUP(G875,INDIRECT("球速変換!A$1:B$" &amp; Prams!$B$8),2,)</f>
        <v>147</v>
      </c>
      <c r="K875" t="str">
        <f ca="1">VLOOKUP(I875,INDIRECT("投手名変換!A$1:B$" &amp; Prams!$B$9),2,)</f>
        <v>DD019</v>
      </c>
      <c r="L875">
        <f t="shared" si="85"/>
        <v>27</v>
      </c>
      <c r="M875">
        <f ca="1">(B875-VLOOKUP(K875,INDIRECT("投手データ!B1:D"&amp;Prams!$B$1),3,FALSE)*2)</f>
        <v>31</v>
      </c>
      <c r="N875" t="str">
        <f ca="1">VLOOKUP(F875,INDIRECT("球種変換表!A$1:B$" &amp; Prams!$B$2),2,)</f>
        <v>全力ストレート</v>
      </c>
      <c r="O875">
        <f ca="1">VLOOKUP(N875,球種情報!A:B,2,FALSE)</f>
        <v>2</v>
      </c>
      <c r="P875">
        <f ca="1">VLOOKUP(K875,投手データ!B:AI,output!O875+6,FALSE)</f>
        <v>1</v>
      </c>
      <c r="R875">
        <f t="shared" ca="1" si="86"/>
        <v>6.8027210884353739E-3</v>
      </c>
      <c r="S875">
        <f t="shared" si="87"/>
        <v>0.4357638888888889</v>
      </c>
      <c r="T875">
        <f>Prams!B$5/(S875-Prams!B$6)</f>
        <v>164.65764572713755</v>
      </c>
      <c r="U875">
        <f t="shared" ca="1" si="88"/>
        <v>0.50243055555555549</v>
      </c>
      <c r="V875">
        <f ca="1">Prams!C$5/(U875-Prams!C$6)</f>
        <v>172.29023293259743</v>
      </c>
      <c r="W875">
        <f t="shared" ca="1" si="89"/>
        <v>1.1720424009020234</v>
      </c>
      <c r="X875" t="str">
        <f t="shared" ca="1" si="84"/>
        <v>×</v>
      </c>
    </row>
    <row r="876" spans="1:25" x14ac:dyDescent="0.4">
      <c r="A876" s="1" t="s">
        <v>2627</v>
      </c>
      <c r="B876" s="1">
        <v>125</v>
      </c>
      <c r="C876">
        <v>640.5</v>
      </c>
      <c r="D876">
        <v>622</v>
      </c>
      <c r="E876">
        <v>10.547610000000001</v>
      </c>
      <c r="F876" t="s">
        <v>1504</v>
      </c>
      <c r="G876" s="10" t="s">
        <v>1594</v>
      </c>
      <c r="H876">
        <v>98</v>
      </c>
      <c r="I876" t="s">
        <v>2608</v>
      </c>
      <c r="J876">
        <f ca="1">VLOOKUP(G876,INDIRECT("球速変換!A$1:B$" &amp; Prams!$B$8),2,)</f>
        <v>147</v>
      </c>
      <c r="K876" t="str">
        <f ca="1">VLOOKUP(I876,INDIRECT("投手名変換!A$1:B$" &amp; Prams!$B$9),2,)</f>
        <v>DD019</v>
      </c>
      <c r="L876">
        <f t="shared" si="85"/>
        <v>27</v>
      </c>
      <c r="M876">
        <f ca="1">(B876-VLOOKUP(K876,INDIRECT("投手データ!B1:D"&amp;Prams!$B$1),3,FALSE)*2)</f>
        <v>31</v>
      </c>
      <c r="N876" t="str">
        <f ca="1">VLOOKUP(F876,INDIRECT("球種変換表!A$1:B$" &amp; Prams!$B$2),2,)</f>
        <v>全力ストレート</v>
      </c>
      <c r="O876">
        <f ca="1">VLOOKUP(N876,球種情報!A:B,2,FALSE)</f>
        <v>2</v>
      </c>
      <c r="P876">
        <f ca="1">VLOOKUP(K876,投手データ!B:AI,output!O876+6,FALSE)</f>
        <v>1</v>
      </c>
      <c r="R876">
        <f t="shared" ca="1" si="86"/>
        <v>6.8027210884353739E-3</v>
      </c>
      <c r="S876">
        <f t="shared" si="87"/>
        <v>0.43472222222222218</v>
      </c>
      <c r="T876">
        <f>Prams!B$5/(S876-Prams!B$6)</f>
        <v>165.11573387144639</v>
      </c>
      <c r="U876">
        <f t="shared" ca="1" si="88"/>
        <v>0.50138888888888888</v>
      </c>
      <c r="V876">
        <f ca="1">Prams!C$5/(U876-Prams!C$6)</f>
        <v>172.79183876277136</v>
      </c>
      <c r="W876">
        <f t="shared" ca="1" si="89"/>
        <v>1.1754546854610297</v>
      </c>
      <c r="X876" t="str">
        <f t="shared" ca="1" si="84"/>
        <v>×</v>
      </c>
    </row>
    <row r="877" spans="1:25" x14ac:dyDescent="0.4">
      <c r="A877" s="1" t="s">
        <v>2628</v>
      </c>
      <c r="B877" s="1">
        <v>125</v>
      </c>
      <c r="C877">
        <v>641.44739000000004</v>
      </c>
      <c r="D877">
        <v>618.5</v>
      </c>
      <c r="E877">
        <v>9.5657899999999998</v>
      </c>
      <c r="F877" t="s">
        <v>1504</v>
      </c>
      <c r="G877" s="10" t="s">
        <v>440</v>
      </c>
      <c r="H877">
        <v>98</v>
      </c>
      <c r="I877" t="s">
        <v>2618</v>
      </c>
      <c r="J877">
        <f ca="1">VLOOKUP(G877,INDIRECT("球速変換!A$1:B$" &amp; Prams!$B$8),2,)</f>
        <v>146</v>
      </c>
      <c r="K877" t="str">
        <f ca="1">VLOOKUP(I877,INDIRECT("投手名変換!A$1:B$" &amp; Prams!$B$9),2,)</f>
        <v>DD019</v>
      </c>
      <c r="L877">
        <f t="shared" si="85"/>
        <v>27</v>
      </c>
      <c r="M877">
        <f ca="1">(B877-VLOOKUP(K877,INDIRECT("投手データ!B1:D"&amp;Prams!$B$1),3,FALSE)*2)</f>
        <v>31</v>
      </c>
      <c r="N877" t="str">
        <f ca="1">VLOOKUP(F877,INDIRECT("球種変換表!A$1:B$" &amp; Prams!$B$2),2,)</f>
        <v>全力ストレート</v>
      </c>
      <c r="O877">
        <f ca="1">VLOOKUP(N877,球種情報!A:B,2,FALSE)</f>
        <v>2</v>
      </c>
      <c r="P877">
        <f ca="1">VLOOKUP(K877,投手データ!B:AI,output!O877+6,FALSE)</f>
        <v>1</v>
      </c>
      <c r="R877">
        <f t="shared" ca="1" si="86"/>
        <v>6.8493150684931503E-3</v>
      </c>
      <c r="S877">
        <f t="shared" si="87"/>
        <v>0.43715277777777778</v>
      </c>
      <c r="T877">
        <f>Prams!B$5/(S877-Prams!B$6)</f>
        <v>164.05080085798315</v>
      </c>
      <c r="U877">
        <f t="shared" ca="1" si="88"/>
        <v>0.50381944444444449</v>
      </c>
      <c r="V877">
        <f ca="1">Prams!C$5/(U877-Prams!C$6)</f>
        <v>171.6259378927968</v>
      </c>
      <c r="W877">
        <f t="shared" ca="1" si="89"/>
        <v>1.1755201225534027</v>
      </c>
      <c r="X877" t="str">
        <f t="shared" ca="1" si="84"/>
        <v>×</v>
      </c>
    </row>
    <row r="878" spans="1:25" x14ac:dyDescent="0.4">
      <c r="A878" s="1" t="s">
        <v>2630</v>
      </c>
      <c r="B878" s="1">
        <v>125</v>
      </c>
      <c r="C878">
        <v>640.5</v>
      </c>
      <c r="D878">
        <v>614.5</v>
      </c>
      <c r="E878">
        <v>10.512</v>
      </c>
      <c r="F878" t="s">
        <v>1504</v>
      </c>
      <c r="G878" s="10" t="s">
        <v>2037</v>
      </c>
      <c r="H878">
        <v>98</v>
      </c>
      <c r="I878" t="s">
        <v>2629</v>
      </c>
      <c r="J878">
        <f ca="1">VLOOKUP(G878,INDIRECT("球速変換!A$1:B$" &amp; Prams!$B$8),2,)</f>
        <v>145</v>
      </c>
      <c r="K878" t="e">
        <f ca="1">VLOOKUP(I878,INDIRECT("投手名変換!A$1:B$" &amp; Prams!$B$9),2,)</f>
        <v>#N/A</v>
      </c>
      <c r="L878">
        <f t="shared" si="85"/>
        <v>27</v>
      </c>
      <c r="M878" t="e">
        <f ca="1">(B878-VLOOKUP(K878,INDIRECT("投手データ!B1:D"&amp;Prams!$B$1),3,FALSE)*2)</f>
        <v>#N/A</v>
      </c>
      <c r="N878" t="str">
        <f ca="1">VLOOKUP(F878,INDIRECT("球種変換表!A$1:B$" &amp; Prams!$B$2),2,)</f>
        <v>全力ストレート</v>
      </c>
      <c r="O878">
        <f ca="1">VLOOKUP(N878,球種情報!A:B,2,FALSE)</f>
        <v>2</v>
      </c>
      <c r="P878" t="e">
        <f ca="1">VLOOKUP(K878,投手データ!B:AI,output!O878+6,FALSE)</f>
        <v>#N/A</v>
      </c>
      <c r="R878">
        <f t="shared" ca="1" si="86"/>
        <v>6.8965517241379309E-3</v>
      </c>
      <c r="S878">
        <f t="shared" si="87"/>
        <v>0.43993055555555555</v>
      </c>
      <c r="T878">
        <f>Prams!B$5/(S878-Prams!B$6)</f>
        <v>162.85043207211692</v>
      </c>
      <c r="U878" t="e">
        <f t="shared" ca="1" si="88"/>
        <v>#N/A</v>
      </c>
      <c r="V878" t="e">
        <f ca="1">Prams!C$5/(U878-Prams!C$6)</f>
        <v>#N/A</v>
      </c>
      <c r="W878" t="e">
        <f t="shared" ca="1" si="89"/>
        <v>#N/A</v>
      </c>
      <c r="X878" t="e">
        <f t="shared" ca="1" si="84"/>
        <v>#N/A</v>
      </c>
    </row>
    <row r="879" spans="1:25" x14ac:dyDescent="0.4">
      <c r="A879" s="1" t="s">
        <v>2631</v>
      </c>
      <c r="B879" s="1">
        <v>125</v>
      </c>
      <c r="C879">
        <v>641</v>
      </c>
      <c r="D879">
        <v>617.5</v>
      </c>
      <c r="E879">
        <v>11.01146</v>
      </c>
      <c r="F879" t="s">
        <v>617</v>
      </c>
      <c r="G879" s="10" t="s">
        <v>439</v>
      </c>
      <c r="H879">
        <v>98</v>
      </c>
      <c r="I879" t="s">
        <v>2618</v>
      </c>
      <c r="J879">
        <f ca="1">VLOOKUP(G879,INDIRECT("球速変換!A$1:B$" &amp; Prams!$B$8),2,)</f>
        <v>146</v>
      </c>
      <c r="K879" t="str">
        <f ca="1">VLOOKUP(I879,INDIRECT("投手名変換!A$1:B$" &amp; Prams!$B$9),2,)</f>
        <v>DD019</v>
      </c>
      <c r="L879">
        <f t="shared" si="85"/>
        <v>27</v>
      </c>
      <c r="M879">
        <f ca="1">(B879-VLOOKUP(K879,INDIRECT("投手データ!B1:D"&amp;Prams!$B$1),3,FALSE)*2)</f>
        <v>31</v>
      </c>
      <c r="N879" t="str">
        <f ca="1">VLOOKUP(F879,INDIRECT("球種変換表!A$1:B$" &amp; Prams!$B$2),2,)</f>
        <v>全力ストレート</v>
      </c>
      <c r="O879">
        <f ca="1">VLOOKUP(N879,球種情報!A:B,2,FALSE)</f>
        <v>2</v>
      </c>
      <c r="P879">
        <f ca="1">VLOOKUP(K879,投手データ!B:AI,output!O879+6,FALSE)</f>
        <v>1</v>
      </c>
      <c r="R879">
        <f t="shared" ca="1" si="86"/>
        <v>6.8493150684931503E-3</v>
      </c>
      <c r="S879">
        <f t="shared" si="87"/>
        <v>0.43784722222222222</v>
      </c>
      <c r="T879">
        <f>Prams!B$5/(S879-Prams!B$6)</f>
        <v>163.74905273071067</v>
      </c>
      <c r="U879">
        <f t="shared" ca="1" si="88"/>
        <v>0.50451388888888882</v>
      </c>
      <c r="V879">
        <f ca="1">Prams!C$5/(U879-Prams!C$6)</f>
        <v>171.2957076557197</v>
      </c>
      <c r="W879">
        <f t="shared" ca="1" si="89"/>
        <v>1.1732582716145186</v>
      </c>
      <c r="X879" t="str">
        <f t="shared" ca="1" si="84"/>
        <v>×</v>
      </c>
    </row>
    <row r="880" spans="1:25" x14ac:dyDescent="0.4">
      <c r="A880" s="1" t="s">
        <v>2632</v>
      </c>
      <c r="B880" s="1">
        <v>125</v>
      </c>
      <c r="C880">
        <v>640.5</v>
      </c>
      <c r="D880">
        <v>614</v>
      </c>
      <c r="E880">
        <v>10.547610000000001</v>
      </c>
      <c r="F880" t="s">
        <v>92</v>
      </c>
      <c r="G880" s="10" t="s">
        <v>704</v>
      </c>
      <c r="H880">
        <v>98</v>
      </c>
      <c r="I880" t="s">
        <v>2629</v>
      </c>
      <c r="J880">
        <f ca="1">VLOOKUP(G880,INDIRECT("球速変換!A$1:B$" &amp; Prams!$B$8),2,)</f>
        <v>145</v>
      </c>
      <c r="K880" t="e">
        <f ca="1">VLOOKUP(I880,INDIRECT("投手名変換!A$1:B$" &amp; Prams!$B$9),2,)</f>
        <v>#N/A</v>
      </c>
      <c r="L880">
        <f t="shared" si="85"/>
        <v>27</v>
      </c>
      <c r="M880" t="e">
        <f ca="1">(B880-VLOOKUP(K880,INDIRECT("投手データ!B1:D"&amp;Prams!$B$1),3,FALSE)*2)</f>
        <v>#N/A</v>
      </c>
      <c r="N880" t="str">
        <f ca="1">VLOOKUP(F880,INDIRECT("球種変換表!A$1:B$" &amp; Prams!$B$2),2,)</f>
        <v>全力ストレート</v>
      </c>
      <c r="O880">
        <f ca="1">VLOOKUP(N880,球種情報!A:B,2,FALSE)</f>
        <v>2</v>
      </c>
      <c r="P880" t="e">
        <f ca="1">VLOOKUP(K880,投手データ!B:AI,output!O880+6,FALSE)</f>
        <v>#N/A</v>
      </c>
      <c r="R880">
        <f t="shared" ca="1" si="86"/>
        <v>6.8965517241379309E-3</v>
      </c>
      <c r="S880">
        <f t="shared" si="87"/>
        <v>0.44027777777777782</v>
      </c>
      <c r="T880">
        <f>Prams!B$5/(S880-Prams!B$6)</f>
        <v>162.70161997777646</v>
      </c>
      <c r="U880" t="e">
        <f t="shared" ca="1" si="88"/>
        <v>#N/A</v>
      </c>
      <c r="V880" t="e">
        <f ca="1">Prams!C$5/(U880-Prams!C$6)</f>
        <v>#N/A</v>
      </c>
      <c r="W880" t="e">
        <f t="shared" ca="1" si="89"/>
        <v>#N/A</v>
      </c>
      <c r="X880" t="e">
        <f t="shared" ca="1" si="84"/>
        <v>#N/A</v>
      </c>
    </row>
    <row r="881" spans="1:25" x14ac:dyDescent="0.4">
      <c r="A881" s="1" t="s">
        <v>2634</v>
      </c>
      <c r="B881" s="1">
        <v>125</v>
      </c>
      <c r="C881">
        <v>641</v>
      </c>
      <c r="D881">
        <v>622.5</v>
      </c>
      <c r="E881">
        <v>11.01146</v>
      </c>
      <c r="F881" t="s">
        <v>384</v>
      </c>
      <c r="G881" s="10" t="s">
        <v>1584</v>
      </c>
      <c r="H881">
        <v>98</v>
      </c>
      <c r="I881" t="s">
        <v>2633</v>
      </c>
      <c r="J881">
        <f ca="1">VLOOKUP(G881,INDIRECT("球速変換!A$1:B$" &amp; Prams!$B$8),2,)</f>
        <v>148</v>
      </c>
      <c r="K881" t="str">
        <f ca="1">VLOOKUP(I881,INDIRECT("投手名変換!A$1:B$" &amp; Prams!$B$9),2,)</f>
        <v>DD019</v>
      </c>
      <c r="L881">
        <f t="shared" si="85"/>
        <v>27</v>
      </c>
      <c r="M881">
        <f ca="1">(B881-VLOOKUP(K881,INDIRECT("投手データ!B1:D"&amp;Prams!$B$1),3,FALSE)*2)</f>
        <v>31</v>
      </c>
      <c r="N881" t="str">
        <f ca="1">VLOOKUP(F881,INDIRECT("球種変換表!A$1:B$" &amp; Prams!$B$2),2,)</f>
        <v>全力ストレート</v>
      </c>
      <c r="O881">
        <f ca="1">VLOOKUP(N881,球種情報!A:B,2,FALSE)</f>
        <v>2</v>
      </c>
      <c r="P881">
        <f ca="1">VLOOKUP(K881,投手データ!B:AI,output!O881+6,FALSE)</f>
        <v>1</v>
      </c>
      <c r="R881">
        <f t="shared" ca="1" si="86"/>
        <v>6.7567567567567571E-3</v>
      </c>
      <c r="S881">
        <f t="shared" si="87"/>
        <v>0.43437500000000001</v>
      </c>
      <c r="T881">
        <f>Prams!B$5/(S881-Prams!B$6)</f>
        <v>165.26899685891868</v>
      </c>
      <c r="U881">
        <f t="shared" ca="1" si="88"/>
        <v>0.50104166666666672</v>
      </c>
      <c r="V881">
        <f ca="1">Prams!C$5/(U881-Prams!C$6)</f>
        <v>172.9596903923717</v>
      </c>
      <c r="W881">
        <f t="shared" ca="1" si="89"/>
        <v>1.1686465567052142</v>
      </c>
      <c r="X881" t="str">
        <f t="shared" ca="1" si="84"/>
        <v>×</v>
      </c>
    </row>
    <row r="882" spans="1:25" x14ac:dyDescent="0.4">
      <c r="A882" s="1" t="s">
        <v>2636</v>
      </c>
      <c r="B882" s="1">
        <v>125</v>
      </c>
      <c r="C882">
        <v>641</v>
      </c>
      <c r="D882">
        <v>614.5</v>
      </c>
      <c r="E882">
        <v>11.01146</v>
      </c>
      <c r="F882" t="s">
        <v>1504</v>
      </c>
      <c r="G882" s="10" t="s">
        <v>2037</v>
      </c>
      <c r="H882">
        <v>98</v>
      </c>
      <c r="I882" t="s">
        <v>2635</v>
      </c>
      <c r="J882">
        <f ca="1">VLOOKUP(G882,INDIRECT("球速変換!A$1:B$" &amp; Prams!$B$8),2,)</f>
        <v>145</v>
      </c>
      <c r="K882" t="str">
        <f ca="1">VLOOKUP(I882,INDIRECT("投手名変換!A$1:B$" &amp; Prams!$B$9),2,)</f>
        <v>DD019</v>
      </c>
      <c r="L882">
        <f t="shared" si="85"/>
        <v>27</v>
      </c>
      <c r="M882">
        <f ca="1">(B882-VLOOKUP(K882,INDIRECT("投手データ!B1:D"&amp;Prams!$B$1),3,FALSE)*2)</f>
        <v>31</v>
      </c>
      <c r="N882" t="str">
        <f ca="1">VLOOKUP(F882,INDIRECT("球種変換表!A$1:B$" &amp; Prams!$B$2),2,)</f>
        <v>全力ストレート</v>
      </c>
      <c r="O882">
        <f ca="1">VLOOKUP(N882,球種情報!A:B,2,FALSE)</f>
        <v>2</v>
      </c>
      <c r="P882">
        <f ca="1">VLOOKUP(K882,投手データ!B:AI,output!O882+6,FALSE)</f>
        <v>1</v>
      </c>
      <c r="R882">
        <f t="shared" ca="1" si="86"/>
        <v>6.8965517241379309E-3</v>
      </c>
      <c r="S882">
        <f t="shared" si="87"/>
        <v>0.43993055555555555</v>
      </c>
      <c r="T882">
        <f>Prams!B$5/(S882-Prams!B$6)</f>
        <v>162.85043207211692</v>
      </c>
      <c r="U882">
        <f t="shared" ca="1" si="88"/>
        <v>0.50659722222222225</v>
      </c>
      <c r="V882">
        <f ca="1">Prams!C$5/(U882-Prams!C$6)</f>
        <v>170.31259804559264</v>
      </c>
      <c r="W882">
        <f t="shared" ca="1" si="89"/>
        <v>1.1745696416937423</v>
      </c>
      <c r="X882" t="str">
        <f t="shared" ca="1" si="84"/>
        <v>×</v>
      </c>
    </row>
    <row r="883" spans="1:25" x14ac:dyDescent="0.4">
      <c r="A883" s="1" t="s">
        <v>2637</v>
      </c>
      <c r="B883" s="1">
        <v>125</v>
      </c>
      <c r="C883">
        <v>640.5</v>
      </c>
      <c r="D883">
        <v>615.5</v>
      </c>
      <c r="E883">
        <v>10.512</v>
      </c>
      <c r="F883" t="s">
        <v>1504</v>
      </c>
      <c r="G883" s="10" t="s">
        <v>432</v>
      </c>
      <c r="H883">
        <v>98</v>
      </c>
      <c r="I883" t="s">
        <v>2622</v>
      </c>
      <c r="J883">
        <f ca="1">VLOOKUP(G883,INDIRECT("球速変換!A$1:B$" &amp; Prams!$B$8),2,)</f>
        <v>146</v>
      </c>
      <c r="K883" t="str">
        <f ca="1">VLOOKUP(I883,INDIRECT("投手名変換!A$1:B$" &amp; Prams!$B$9),2,)</f>
        <v>DD019</v>
      </c>
      <c r="L883">
        <f t="shared" si="85"/>
        <v>27</v>
      </c>
      <c r="M883">
        <f ca="1">(B883-VLOOKUP(K883,INDIRECT("投手データ!B1:D"&amp;Prams!$B$1),3,FALSE)*2)</f>
        <v>31</v>
      </c>
      <c r="N883" t="str">
        <f ca="1">VLOOKUP(F883,INDIRECT("球種変換表!A$1:B$" &amp; Prams!$B$2),2,)</f>
        <v>全力ストレート</v>
      </c>
      <c r="O883">
        <f ca="1">VLOOKUP(N883,球種情報!A:B,2,FALSE)</f>
        <v>2</v>
      </c>
      <c r="P883">
        <f ca="1">VLOOKUP(K883,投手データ!B:AI,output!O883+6,FALSE)</f>
        <v>1</v>
      </c>
      <c r="R883">
        <f t="shared" ca="1" si="86"/>
        <v>6.8493150684931503E-3</v>
      </c>
      <c r="S883">
        <f t="shared" si="87"/>
        <v>0.4392361111111111</v>
      </c>
      <c r="T883">
        <f>Prams!B$5/(S883-Prams!B$6)</f>
        <v>163.14887440714867</v>
      </c>
      <c r="U883">
        <f t="shared" ca="1" si="88"/>
        <v>0.50590277777777781</v>
      </c>
      <c r="V883">
        <f ca="1">Prams!C$5/(U883-Prams!C$6)</f>
        <v>170.63904499766156</v>
      </c>
      <c r="W883">
        <f t="shared" ca="1" si="89"/>
        <v>1.1687605821757641</v>
      </c>
      <c r="X883" t="str">
        <f t="shared" ca="1" si="84"/>
        <v>×</v>
      </c>
    </row>
    <row r="884" spans="1:25" x14ac:dyDescent="0.4">
      <c r="A884" s="1" t="s">
        <v>2638</v>
      </c>
      <c r="B884" s="1" t="s">
        <v>17</v>
      </c>
      <c r="C884" t="s">
        <v>17</v>
      </c>
      <c r="D884" t="s">
        <v>17</v>
      </c>
      <c r="E884" t="s">
        <v>17</v>
      </c>
      <c r="F884" t="s">
        <v>1489</v>
      </c>
      <c r="G884" s="10" t="s">
        <v>1489</v>
      </c>
      <c r="H884">
        <v>98</v>
      </c>
      <c r="I884" t="s">
        <v>1489</v>
      </c>
      <c r="J884" t="e">
        <f ca="1">VLOOKUP(G884,INDIRECT("球速変換!A$1:B$" &amp; Prams!$B$8),2,)</f>
        <v>#N/A</v>
      </c>
      <c r="K884" t="e">
        <f ca="1">VLOOKUP(I884,INDIRECT("投手名変換!A$1:B$" &amp; Prams!$B$9),2,)</f>
        <v>#N/A</v>
      </c>
      <c r="L884" t="e">
        <f t="shared" si="85"/>
        <v>#VALUE!</v>
      </c>
      <c r="M884" t="e">
        <f ca="1">(B884-VLOOKUP(K884,INDIRECT("投手データ!B1:D"&amp;Prams!$B$1),3,FALSE)*2)</f>
        <v>#VALUE!</v>
      </c>
      <c r="N884" t="e">
        <f ca="1">VLOOKUP(F884,INDIRECT("球種変換表!A$1:B$" &amp; Prams!$B$2),2,)</f>
        <v>#N/A</v>
      </c>
      <c r="O884" t="e">
        <f ca="1">VLOOKUP(N884,球種情報!A:B,2,FALSE)</f>
        <v>#N/A</v>
      </c>
      <c r="P884" t="e">
        <f ca="1">VLOOKUP(K884,投手データ!B:AI,output!O884+6,FALSE)</f>
        <v>#N/A</v>
      </c>
      <c r="R884" t="e">
        <f t="shared" ca="1" si="86"/>
        <v>#N/A</v>
      </c>
      <c r="S884" t="e">
        <f t="shared" si="87"/>
        <v>#VALUE!</v>
      </c>
      <c r="T884" t="e">
        <f>Prams!B$5/(S884-Prams!B$6)</f>
        <v>#VALUE!</v>
      </c>
      <c r="U884" t="e">
        <f t="shared" ca="1" si="88"/>
        <v>#VALUE!</v>
      </c>
      <c r="V884" t="e">
        <f ca="1">Prams!C$5/(U884-Prams!C$6)</f>
        <v>#VALUE!</v>
      </c>
      <c r="W884" t="e">
        <f t="shared" ca="1" si="89"/>
        <v>#VALUE!</v>
      </c>
      <c r="X884" t="e">
        <f t="shared" ca="1" si="84"/>
        <v>#VALUE!</v>
      </c>
      <c r="Y884" t="s">
        <v>1065</v>
      </c>
    </row>
    <row r="885" spans="1:25" x14ac:dyDescent="0.4">
      <c r="A885" s="1" t="s">
        <v>2639</v>
      </c>
      <c r="B885" s="1">
        <v>133</v>
      </c>
      <c r="C885">
        <v>648.97729000000004</v>
      </c>
      <c r="D885">
        <v>620</v>
      </c>
      <c r="E885">
        <v>11.02281</v>
      </c>
      <c r="F885" t="s">
        <v>15</v>
      </c>
      <c r="G885" s="10" t="s">
        <v>2005</v>
      </c>
      <c r="H885">
        <v>101</v>
      </c>
      <c r="I885" t="s">
        <v>2633</v>
      </c>
      <c r="J885">
        <f ca="1">VLOOKUP(G885,INDIRECT("球速変換!A$1:B$" &amp; Prams!$B$8),2,)</f>
        <v>138</v>
      </c>
      <c r="K885" t="str">
        <f ca="1">VLOOKUP(I885,INDIRECT("投手名変換!A$1:B$" &amp; Prams!$B$9),2,)</f>
        <v>DD019</v>
      </c>
      <c r="L885">
        <f t="shared" si="85"/>
        <v>32</v>
      </c>
      <c r="M885">
        <f ca="1">(B885-VLOOKUP(K885,INDIRECT("投手データ!B1:D"&amp;Prams!$B$1),3,FALSE)*2)</f>
        <v>39</v>
      </c>
      <c r="N885" t="str">
        <f ca="1">VLOOKUP(F885,INDIRECT("球種変換表!A$1:B$" &amp; Prams!$B$2),2,)</f>
        <v>カットボール</v>
      </c>
      <c r="O885">
        <f ca="1">VLOOKUP(N885,球種情報!A:B,2,FALSE)</f>
        <v>8</v>
      </c>
      <c r="P885">
        <f ca="1">VLOOKUP(K885,投手データ!B:AI,output!O885+6,FALSE)</f>
        <v>4</v>
      </c>
      <c r="R885">
        <f t="shared" ca="1" si="86"/>
        <v>7.246376811594203E-3</v>
      </c>
      <c r="S885">
        <f t="shared" si="87"/>
        <v>0.51944444444444449</v>
      </c>
      <c r="T885">
        <f>Prams!B$5/(S885-Prams!B$6)</f>
        <v>134.64825883890327</v>
      </c>
      <c r="U885">
        <f t="shared" ca="1" si="88"/>
        <v>0.63611111111111107</v>
      </c>
      <c r="V885">
        <f ca="1">Prams!C$5/(U885-Prams!C$6)</f>
        <v>125.52610206199523</v>
      </c>
      <c r="W885">
        <f t="shared" ca="1" si="89"/>
        <v>0.90960943523184956</v>
      </c>
      <c r="X885" t="str">
        <f t="shared" ca="1" si="84"/>
        <v>×</v>
      </c>
    </row>
    <row r="886" spans="1:25" x14ac:dyDescent="0.4">
      <c r="A886" s="1" t="s">
        <v>2640</v>
      </c>
      <c r="B886" s="1">
        <v>133</v>
      </c>
      <c r="C886">
        <v>648.5</v>
      </c>
      <c r="D886">
        <v>613</v>
      </c>
      <c r="E886">
        <v>10.547610000000001</v>
      </c>
      <c r="F886" t="s">
        <v>15</v>
      </c>
      <c r="G886" s="10" t="s">
        <v>2003</v>
      </c>
      <c r="H886">
        <v>101</v>
      </c>
      <c r="I886" t="s">
        <v>2608</v>
      </c>
      <c r="J886">
        <f ca="1">VLOOKUP(G886,INDIRECT("球速変換!A$1:B$" &amp; Prams!$B$8),2,)</f>
        <v>136</v>
      </c>
      <c r="K886" t="str">
        <f ca="1">VLOOKUP(I886,INDIRECT("投手名変換!A$1:B$" &amp; Prams!$B$9),2,)</f>
        <v>DD019</v>
      </c>
      <c r="L886">
        <f t="shared" si="85"/>
        <v>32</v>
      </c>
      <c r="M886">
        <f ca="1">(B886-VLOOKUP(K886,INDIRECT("投手データ!B1:D"&amp;Prams!$B$1),3,FALSE)*2)</f>
        <v>39</v>
      </c>
      <c r="N886" t="str">
        <f ca="1">VLOOKUP(F886,INDIRECT("球種変換表!A$1:B$" &amp; Prams!$B$2),2,)</f>
        <v>カットボール</v>
      </c>
      <c r="O886">
        <f ca="1">VLOOKUP(N886,球種情報!A:B,2,FALSE)</f>
        <v>8</v>
      </c>
      <c r="P886">
        <f ca="1">VLOOKUP(K886,投手データ!B:AI,output!O886+6,FALSE)</f>
        <v>4</v>
      </c>
      <c r="R886">
        <f t="shared" ca="1" si="86"/>
        <v>7.3529411764705881E-3</v>
      </c>
      <c r="S886">
        <f t="shared" si="87"/>
        <v>0.52430555555555558</v>
      </c>
      <c r="T886">
        <f>Prams!B$5/(S886-Prams!B$6)</f>
        <v>133.2376288598077</v>
      </c>
      <c r="U886">
        <f t="shared" ca="1" si="88"/>
        <v>0.64097222222222228</v>
      </c>
      <c r="V886">
        <f ca="1">Prams!C$5/(U886-Prams!C$6)</f>
        <v>124.2992616752488</v>
      </c>
      <c r="W886">
        <f t="shared" ca="1" si="89"/>
        <v>0.91396515937682943</v>
      </c>
      <c r="X886" t="str">
        <f t="shared" ca="1" si="84"/>
        <v>×</v>
      </c>
    </row>
    <row r="887" spans="1:25" x14ac:dyDescent="0.4">
      <c r="A887" s="1" t="s">
        <v>2641</v>
      </c>
      <c r="B887" s="1">
        <v>132</v>
      </c>
      <c r="C887">
        <v>647.5</v>
      </c>
      <c r="D887">
        <v>604.5</v>
      </c>
      <c r="E887">
        <v>10.512</v>
      </c>
      <c r="F887" t="s">
        <v>15</v>
      </c>
      <c r="G887" s="10" t="s">
        <v>1500</v>
      </c>
      <c r="H887">
        <v>101</v>
      </c>
      <c r="I887" t="s">
        <v>2629</v>
      </c>
      <c r="J887">
        <f ca="1">VLOOKUP(G887,INDIRECT("球速変換!A$1:B$" &amp; Prams!$B$8),2,)</f>
        <v>139</v>
      </c>
      <c r="K887" t="e">
        <f ca="1">VLOOKUP(I887,INDIRECT("投手名変換!A$1:B$" &amp; Prams!$B$9),2,)</f>
        <v>#N/A</v>
      </c>
      <c r="L887">
        <f t="shared" si="85"/>
        <v>31</v>
      </c>
      <c r="M887" t="e">
        <f ca="1">(B887-VLOOKUP(K887,INDIRECT("投手データ!B1:D"&amp;Prams!$B$1),3,FALSE)*2)</f>
        <v>#N/A</v>
      </c>
      <c r="N887" t="str">
        <f ca="1">VLOOKUP(F887,INDIRECT("球種変換表!A$1:B$" &amp; Prams!$B$2),2,)</f>
        <v>カットボール</v>
      </c>
      <c r="O887">
        <f ca="1">VLOOKUP(N887,球種情報!A:B,2,FALSE)</f>
        <v>8</v>
      </c>
      <c r="P887" t="e">
        <f ca="1">VLOOKUP(K887,投手データ!B:AI,output!O887+6,FALSE)</f>
        <v>#N/A</v>
      </c>
      <c r="R887">
        <f t="shared" ca="1" si="86"/>
        <v>7.1942446043165471E-3</v>
      </c>
      <c r="S887">
        <f t="shared" si="87"/>
        <v>0.51354166666666667</v>
      </c>
      <c r="T887">
        <f>Prams!B$5/(S887-Prams!B$6)</f>
        <v>136.40184596149956</v>
      </c>
      <c r="U887" t="e">
        <f t="shared" ca="1" si="88"/>
        <v>#N/A</v>
      </c>
      <c r="V887" t="e">
        <f ca="1">Prams!C$5/(U887-Prams!C$6)</f>
        <v>#N/A</v>
      </c>
      <c r="W887" t="e">
        <f t="shared" ca="1" si="89"/>
        <v>#N/A</v>
      </c>
      <c r="X887" t="e">
        <f t="shared" ca="1" si="84"/>
        <v>#N/A</v>
      </c>
    </row>
    <row r="888" spans="1:25" x14ac:dyDescent="0.4">
      <c r="A888" s="1" t="s">
        <v>2642</v>
      </c>
      <c r="B888" s="1">
        <v>132</v>
      </c>
      <c r="C888">
        <v>650</v>
      </c>
      <c r="D888">
        <v>600.5</v>
      </c>
      <c r="E888">
        <v>10.012589999999999</v>
      </c>
      <c r="F888" t="s">
        <v>15</v>
      </c>
      <c r="G888" s="10" t="s">
        <v>2005</v>
      </c>
      <c r="H888">
        <v>101</v>
      </c>
      <c r="I888" t="s">
        <v>2611</v>
      </c>
      <c r="J888">
        <f ca="1">VLOOKUP(G888,INDIRECT("球速変換!A$1:B$" &amp; Prams!$B$8),2,)</f>
        <v>138</v>
      </c>
      <c r="K888" t="str">
        <f ca="1">VLOOKUP(I888,INDIRECT("投手名変換!A$1:B$" &amp; Prams!$B$9),2,)</f>
        <v>DD019</v>
      </c>
      <c r="L888">
        <f t="shared" si="85"/>
        <v>31</v>
      </c>
      <c r="M888">
        <f ca="1">(B888-VLOOKUP(K888,INDIRECT("投手データ!B1:D"&amp;Prams!$B$1),3,FALSE)*2)</f>
        <v>38</v>
      </c>
      <c r="N888" t="str">
        <f ca="1">VLOOKUP(F888,INDIRECT("球種変換表!A$1:B$" &amp; Prams!$B$2),2,)</f>
        <v>カットボール</v>
      </c>
      <c r="O888">
        <f ca="1">VLOOKUP(N888,球種情報!A:B,2,FALSE)</f>
        <v>8</v>
      </c>
      <c r="P888">
        <f ca="1">VLOOKUP(K888,投手データ!B:AI,output!O888+6,FALSE)</f>
        <v>4</v>
      </c>
      <c r="R888">
        <f t="shared" ca="1" si="86"/>
        <v>7.246376811594203E-3</v>
      </c>
      <c r="S888">
        <f t="shared" si="87"/>
        <v>0.51631944444444444</v>
      </c>
      <c r="T888">
        <f>Prams!B$5/(S888-Prams!B$6)</f>
        <v>135.57097345995237</v>
      </c>
      <c r="U888">
        <f t="shared" ca="1" si="88"/>
        <v>0.63298611111111103</v>
      </c>
      <c r="V888">
        <f ca="1">Prams!C$5/(U888-Prams!C$6)</f>
        <v>126.32765539593257</v>
      </c>
      <c r="W888">
        <f t="shared" ca="1" si="89"/>
        <v>0.91541779272414903</v>
      </c>
      <c r="X888" t="str">
        <f t="shared" ca="1" si="84"/>
        <v>×</v>
      </c>
    </row>
    <row r="889" spans="1:25" x14ac:dyDescent="0.4">
      <c r="A889" s="1" t="s">
        <v>2643</v>
      </c>
      <c r="B889" s="1">
        <v>132</v>
      </c>
      <c r="C889">
        <v>651.45654000000002</v>
      </c>
      <c r="D889">
        <v>607.5</v>
      </c>
      <c r="E889">
        <v>11.55438</v>
      </c>
      <c r="F889" t="s">
        <v>15</v>
      </c>
      <c r="G889" s="10" t="s">
        <v>1498</v>
      </c>
      <c r="H889">
        <v>101</v>
      </c>
      <c r="I889" t="s">
        <v>2618</v>
      </c>
      <c r="J889">
        <f ca="1">VLOOKUP(G889,INDIRECT("球速変換!A$1:B$" &amp; Prams!$B$8),2,)</f>
        <v>140</v>
      </c>
      <c r="K889" t="str">
        <f ca="1">VLOOKUP(I889,INDIRECT("投手名変換!A$1:B$" &amp; Prams!$B$9),2,)</f>
        <v>DD019</v>
      </c>
      <c r="L889">
        <f t="shared" si="85"/>
        <v>31</v>
      </c>
      <c r="M889">
        <f ca="1">(B889-VLOOKUP(K889,INDIRECT("投手データ!B1:D"&amp;Prams!$B$1),3,FALSE)*2)</f>
        <v>38</v>
      </c>
      <c r="N889" t="str">
        <f ca="1">VLOOKUP(F889,INDIRECT("球種変換表!A$1:B$" &amp; Prams!$B$2),2,)</f>
        <v>カットボール</v>
      </c>
      <c r="O889">
        <f ca="1">VLOOKUP(N889,球種情報!A:B,2,FALSE)</f>
        <v>8</v>
      </c>
      <c r="P889">
        <f ca="1">VLOOKUP(K889,投手データ!B:AI,output!O889+6,FALSE)</f>
        <v>4</v>
      </c>
      <c r="R889">
        <f t="shared" ca="1" si="86"/>
        <v>7.1428571428571426E-3</v>
      </c>
      <c r="S889">
        <f t="shared" si="87"/>
        <v>0.51145833333333335</v>
      </c>
      <c r="T889">
        <f>Prams!B$5/(S889-Prams!B$6)</f>
        <v>137.03171466041115</v>
      </c>
      <c r="U889">
        <f t="shared" ca="1" si="88"/>
        <v>0.62812500000000004</v>
      </c>
      <c r="V889">
        <f ca="1">Prams!C$5/(U889-Prams!C$6)</f>
        <v>127.59506733398689</v>
      </c>
      <c r="W889">
        <f t="shared" ca="1" si="89"/>
        <v>0.9113933380999063</v>
      </c>
      <c r="X889" t="str">
        <f t="shared" ca="1" si="84"/>
        <v>×</v>
      </c>
    </row>
    <row r="890" spans="1:25" x14ac:dyDescent="0.4">
      <c r="A890" s="1" t="s">
        <v>2644</v>
      </c>
      <c r="B890" s="1">
        <v>132</v>
      </c>
      <c r="C890">
        <v>641.90002000000004</v>
      </c>
      <c r="D890">
        <v>608</v>
      </c>
      <c r="E890">
        <v>10.10008</v>
      </c>
      <c r="F890" t="s">
        <v>15</v>
      </c>
      <c r="G890" s="10" t="s">
        <v>439</v>
      </c>
      <c r="H890">
        <v>101</v>
      </c>
      <c r="I890" t="s">
        <v>2613</v>
      </c>
      <c r="J890">
        <f ca="1">VLOOKUP(G890,INDIRECT("球速変換!A$1:B$" &amp; Prams!$B$8),2,)</f>
        <v>146</v>
      </c>
      <c r="K890" t="str">
        <f ca="1">VLOOKUP(I890,INDIRECT("投手名変換!A$1:B$" &amp; Prams!$B$9),2,)</f>
        <v>DD019</v>
      </c>
      <c r="L890">
        <f t="shared" si="85"/>
        <v>31</v>
      </c>
      <c r="M890">
        <f ca="1">(B890-VLOOKUP(K890,INDIRECT("投手データ!B1:D"&amp;Prams!$B$1),3,FALSE)*2)</f>
        <v>38</v>
      </c>
      <c r="N890" t="str">
        <f ca="1">VLOOKUP(F890,INDIRECT("球種変換表!A$1:B$" &amp; Prams!$B$2),2,)</f>
        <v>カットボール</v>
      </c>
      <c r="O890">
        <f ca="1">VLOOKUP(N890,球種情報!A:B,2,FALSE)</f>
        <v>8</v>
      </c>
      <c r="P890">
        <f ca="1">VLOOKUP(K890,投手データ!B:AI,output!O890+6,FALSE)</f>
        <v>4</v>
      </c>
      <c r="R890">
        <f t="shared" ca="1" si="86"/>
        <v>6.8493150684931503E-3</v>
      </c>
      <c r="S890">
        <f t="shared" si="87"/>
        <v>0.51111111111111118</v>
      </c>
      <c r="T890">
        <f>Prams!B$5/(S890-Prams!B$6)</f>
        <v>137.1372587681463</v>
      </c>
      <c r="U890">
        <f t="shared" ca="1" si="88"/>
        <v>0.62777777777777777</v>
      </c>
      <c r="V890">
        <f ca="1">Prams!C$5/(U890-Prams!C$6)</f>
        <v>127.68657058931522</v>
      </c>
      <c r="W890">
        <f t="shared" ca="1" si="89"/>
        <v>0.87456555198161112</v>
      </c>
      <c r="X890" t="str">
        <f t="shared" ca="1" si="84"/>
        <v>×</v>
      </c>
    </row>
    <row r="891" spans="1:25" x14ac:dyDescent="0.4">
      <c r="A891" s="1" t="s">
        <v>2646</v>
      </c>
      <c r="B891" s="1">
        <v>132</v>
      </c>
      <c r="C891">
        <v>653</v>
      </c>
      <c r="D891">
        <v>603</v>
      </c>
      <c r="E891">
        <v>10.04998</v>
      </c>
      <c r="F891" t="s">
        <v>15</v>
      </c>
      <c r="G891" s="10" t="s">
        <v>2645</v>
      </c>
      <c r="H891">
        <v>101</v>
      </c>
      <c r="I891" t="s">
        <v>2622</v>
      </c>
      <c r="J891">
        <f ca="1">VLOOKUP(G891,INDIRECT("球速変換!A$1:B$" &amp; Prams!$B$8),2,)</f>
        <v>135</v>
      </c>
      <c r="K891" t="str">
        <f ca="1">VLOOKUP(I891,INDIRECT("投手名変換!A$1:B$" &amp; Prams!$B$9),2,)</f>
        <v>DD019</v>
      </c>
      <c r="L891">
        <f t="shared" si="85"/>
        <v>31</v>
      </c>
      <c r="M891">
        <f ca="1">(B891-VLOOKUP(K891,INDIRECT("投手データ!B1:D"&amp;Prams!$B$1),3,FALSE)*2)</f>
        <v>38</v>
      </c>
      <c r="N891" t="str">
        <f ca="1">VLOOKUP(F891,INDIRECT("球種変換表!A$1:B$" &amp; Prams!$B$2),2,)</f>
        <v>カットボール</v>
      </c>
      <c r="O891">
        <f ca="1">VLOOKUP(N891,球種情報!A:B,2,FALSE)</f>
        <v>8</v>
      </c>
      <c r="P891">
        <f ca="1">VLOOKUP(K891,投手データ!B:AI,output!O891+6,FALSE)</f>
        <v>4</v>
      </c>
      <c r="R891">
        <f t="shared" ca="1" si="86"/>
        <v>7.4074074074074077E-3</v>
      </c>
      <c r="S891">
        <f t="shared" si="87"/>
        <v>0.51458333333333328</v>
      </c>
      <c r="T891">
        <f>Prams!B$5/(S891-Prams!B$6)</f>
        <v>136.0890780350002</v>
      </c>
      <c r="U891">
        <f t="shared" ca="1" si="88"/>
        <v>0.63124999999999998</v>
      </c>
      <c r="V891">
        <f ca="1">Prams!C$5/(U891-Prams!C$6)</f>
        <v>126.77740182507947</v>
      </c>
      <c r="W891">
        <f t="shared" ca="1" si="89"/>
        <v>0.93909186537095901</v>
      </c>
      <c r="X891" t="str">
        <f t="shared" ca="1" si="84"/>
        <v>×</v>
      </c>
    </row>
    <row r="892" spans="1:25" x14ac:dyDescent="0.4">
      <c r="A892" s="1" t="s">
        <v>2647</v>
      </c>
      <c r="B892" s="1">
        <v>132</v>
      </c>
      <c r="C892">
        <v>652.5</v>
      </c>
      <c r="D892">
        <v>602.5</v>
      </c>
      <c r="E892">
        <v>10.512</v>
      </c>
      <c r="F892" t="s">
        <v>15</v>
      </c>
      <c r="G892" s="10" t="s">
        <v>404</v>
      </c>
      <c r="H892">
        <v>101</v>
      </c>
      <c r="I892" t="s">
        <v>2622</v>
      </c>
      <c r="J892">
        <f ca="1">VLOOKUP(G892,INDIRECT("球速変換!A$1:B$" &amp; Prams!$B$8),2,)</f>
        <v>139</v>
      </c>
      <c r="K892" t="str">
        <f ca="1">VLOOKUP(I892,INDIRECT("投手名変換!A$1:B$" &amp; Prams!$B$9),2,)</f>
        <v>DD019</v>
      </c>
      <c r="L892">
        <f t="shared" si="85"/>
        <v>31</v>
      </c>
      <c r="M892">
        <f ca="1">(B892-VLOOKUP(K892,INDIRECT("投手データ!B1:D"&amp;Prams!$B$1),3,FALSE)*2)</f>
        <v>38</v>
      </c>
      <c r="N892" t="str">
        <f ca="1">VLOOKUP(F892,INDIRECT("球種変換表!A$1:B$" &amp; Prams!$B$2),2,)</f>
        <v>カットボール</v>
      </c>
      <c r="O892">
        <f ca="1">VLOOKUP(N892,球種情報!A:B,2,FALSE)</f>
        <v>8</v>
      </c>
      <c r="P892">
        <f ca="1">VLOOKUP(K892,投手データ!B:AI,output!O892+6,FALSE)</f>
        <v>4</v>
      </c>
      <c r="R892">
        <f t="shared" ca="1" si="86"/>
        <v>7.1942446043165471E-3</v>
      </c>
      <c r="S892">
        <f t="shared" si="87"/>
        <v>0.51493055555555556</v>
      </c>
      <c r="T892">
        <f>Prams!B$5/(S892-Prams!B$6)</f>
        <v>135.98514055979521</v>
      </c>
      <c r="U892">
        <f t="shared" ca="1" si="88"/>
        <v>0.63159722222222225</v>
      </c>
      <c r="V892">
        <f ca="1">Prams!C$5/(U892-Prams!C$6)</f>
        <v>126.68719653458865</v>
      </c>
      <c r="W892">
        <f t="shared" ca="1" si="89"/>
        <v>0.9114186801049543</v>
      </c>
      <c r="X892" t="str">
        <f t="shared" ca="1" si="84"/>
        <v>×</v>
      </c>
    </row>
    <row r="893" spans="1:25" x14ac:dyDescent="0.4">
      <c r="A893" s="1" t="s">
        <v>2648</v>
      </c>
      <c r="B893" s="1">
        <v>133</v>
      </c>
      <c r="C893">
        <v>657</v>
      </c>
      <c r="D893">
        <v>615.5</v>
      </c>
      <c r="E893">
        <v>10.012589999999999</v>
      </c>
      <c r="F893" t="s">
        <v>15</v>
      </c>
      <c r="G893" s="10" t="s">
        <v>549</v>
      </c>
      <c r="H893">
        <v>101</v>
      </c>
      <c r="I893" t="s">
        <v>2622</v>
      </c>
      <c r="J893">
        <f ca="1">VLOOKUP(G893,INDIRECT("球速変換!A$1:B$" &amp; Prams!$B$8),2,)</f>
        <v>97</v>
      </c>
      <c r="K893" t="str">
        <f ca="1">VLOOKUP(I893,INDIRECT("投手名変換!A$1:B$" &amp; Prams!$B$9),2,)</f>
        <v>DD019</v>
      </c>
      <c r="L893">
        <f t="shared" si="85"/>
        <v>32</v>
      </c>
      <c r="M893">
        <f ca="1">(B893-VLOOKUP(K893,INDIRECT("投手データ!B1:D"&amp;Prams!$B$1),3,FALSE)*2)</f>
        <v>39</v>
      </c>
      <c r="N893" t="str">
        <f ca="1">VLOOKUP(F893,INDIRECT("球種変換表!A$1:B$" &amp; Prams!$B$2),2,)</f>
        <v>カットボール</v>
      </c>
      <c r="O893">
        <f ca="1">VLOOKUP(N893,球種情報!A:B,2,FALSE)</f>
        <v>8</v>
      </c>
      <c r="P893">
        <f ca="1">VLOOKUP(K893,投手データ!B:AI,output!O893+6,FALSE)</f>
        <v>4</v>
      </c>
      <c r="R893">
        <f t="shared" ca="1" si="86"/>
        <v>1.0309278350515464E-2</v>
      </c>
      <c r="S893">
        <f t="shared" si="87"/>
        <v>0.52256944444444442</v>
      </c>
      <c r="T893">
        <f>Prams!B$5/(S893-Prams!B$6)</f>
        <v>133.73801955329085</v>
      </c>
      <c r="U893">
        <f t="shared" ca="1" si="88"/>
        <v>0.63923611111111112</v>
      </c>
      <c r="V893">
        <f ca="1">Prams!C$5/(U893-Prams!C$6)</f>
        <v>124.73465636191426</v>
      </c>
      <c r="W893">
        <f t="shared" ca="1" si="89"/>
        <v>1.2859242923908687</v>
      </c>
      <c r="X893" t="str">
        <f t="shared" ca="1" si="84"/>
        <v>×</v>
      </c>
    </row>
    <row r="894" spans="1:25" x14ac:dyDescent="0.4">
      <c r="A894" s="1" t="s">
        <v>2650</v>
      </c>
      <c r="B894" s="1">
        <v>141</v>
      </c>
      <c r="C894">
        <v>641</v>
      </c>
      <c r="D894">
        <v>614</v>
      </c>
      <c r="E894">
        <v>11.04546</v>
      </c>
      <c r="F894" t="s">
        <v>42</v>
      </c>
      <c r="G894" s="10" t="s">
        <v>1673</v>
      </c>
      <c r="H894">
        <v>101</v>
      </c>
      <c r="I894" t="s">
        <v>2649</v>
      </c>
      <c r="J894">
        <f ca="1">VLOOKUP(G894,INDIRECT("球速変換!A$1:B$" &amp; Prams!$B$8),2,)</f>
        <v>122</v>
      </c>
      <c r="K894" t="e">
        <f ca="1">VLOOKUP(I894,INDIRECT("投手名変換!A$1:B$" &amp; Prams!$B$9),2,)</f>
        <v>#N/A</v>
      </c>
      <c r="L894">
        <f t="shared" si="85"/>
        <v>40</v>
      </c>
      <c r="M894" t="e">
        <f ca="1">(B894-VLOOKUP(K894,INDIRECT("投手データ!B1:D"&amp;Prams!$B$1),3,FALSE)*2)</f>
        <v>#N/A</v>
      </c>
      <c r="N894" t="str">
        <f ca="1">VLOOKUP(F894,INDIRECT("球種変換表!A$1:B$" &amp; Prams!$B$2),2,)</f>
        <v>パーム</v>
      </c>
      <c r="O894">
        <f ca="1">VLOOKUP(N894,球種情報!A:B,2,FALSE)</f>
        <v>17</v>
      </c>
      <c r="P894" t="e">
        <f ca="1">VLOOKUP(K894,投手データ!B:AI,output!O894+6,FALSE)</f>
        <v>#N/A</v>
      </c>
      <c r="R894">
        <f t="shared" ca="1" si="86"/>
        <v>8.1967213114754103E-3</v>
      </c>
      <c r="S894">
        <f t="shared" si="87"/>
        <v>0.65694444444444444</v>
      </c>
      <c r="T894">
        <f>Prams!B$5/(S894-Prams!B$6)</f>
        <v>103.61782561734144</v>
      </c>
      <c r="U894" t="e">
        <f t="shared" ca="1" si="88"/>
        <v>#N/A</v>
      </c>
      <c r="V894" t="e">
        <f ca="1">Prams!C$5/(U894-Prams!C$6)</f>
        <v>#N/A</v>
      </c>
      <c r="W894" t="e">
        <f t="shared" ca="1" si="89"/>
        <v>#N/A</v>
      </c>
      <c r="X894" t="e">
        <f t="shared" ca="1" si="84"/>
        <v>#N/A</v>
      </c>
    </row>
    <row r="895" spans="1:25" x14ac:dyDescent="0.4">
      <c r="A895" s="1" t="s">
        <v>2651</v>
      </c>
      <c r="B895" s="1">
        <v>140</v>
      </c>
      <c r="C895">
        <v>642.97729000000004</v>
      </c>
      <c r="D895">
        <v>602</v>
      </c>
      <c r="E895">
        <v>11.02281</v>
      </c>
      <c r="F895" t="s">
        <v>388</v>
      </c>
      <c r="G895" s="10" t="s">
        <v>412</v>
      </c>
      <c r="H895">
        <v>101</v>
      </c>
      <c r="I895" t="s">
        <v>2611</v>
      </c>
      <c r="J895">
        <f ca="1">VLOOKUP(G895,INDIRECT("球速変換!A$1:B$" &amp; Prams!$B$8),2,)</f>
        <v>128</v>
      </c>
      <c r="K895" t="str">
        <f ca="1">VLOOKUP(I895,INDIRECT("投手名変換!A$1:B$" &amp; Prams!$B$9),2,)</f>
        <v>DD019</v>
      </c>
      <c r="L895">
        <f t="shared" si="85"/>
        <v>39</v>
      </c>
      <c r="M895">
        <f ca="1">(B895-VLOOKUP(K895,INDIRECT("投手データ!B1:D"&amp;Prams!$B$1),3,FALSE)*2)</f>
        <v>46</v>
      </c>
      <c r="N895" t="str">
        <f ca="1">VLOOKUP(F895,INDIRECT("球種変換表!A$1:B$" &amp; Prams!$B$2),2,)</f>
        <v>パーム</v>
      </c>
      <c r="O895">
        <f ca="1">VLOOKUP(N895,球種情報!A:B,2,FALSE)</f>
        <v>17</v>
      </c>
      <c r="P895">
        <f ca="1">VLOOKUP(K895,投手データ!B:AI,output!O895+6,FALSE)</f>
        <v>5</v>
      </c>
      <c r="R895">
        <f t="shared" ca="1" si="86"/>
        <v>7.8125E-3</v>
      </c>
      <c r="S895">
        <f t="shared" si="87"/>
        <v>0.64861111111111103</v>
      </c>
      <c r="T895">
        <f>Prams!B$5/(S895-Prams!B$6)</f>
        <v>105.08555563949537</v>
      </c>
      <c r="U895">
        <f t="shared" ca="1" si="88"/>
        <v>0.76527777777777772</v>
      </c>
      <c r="V895">
        <f ca="1">Prams!C$5/(U895-Prams!C$6)</f>
        <v>99.445407588783041</v>
      </c>
      <c r="W895">
        <f t="shared" ca="1" si="89"/>
        <v>0.77691724678736751</v>
      </c>
      <c r="X895" t="str">
        <f t="shared" ca="1" si="84"/>
        <v>×</v>
      </c>
    </row>
    <row r="896" spans="1:25" x14ac:dyDescent="0.4">
      <c r="A896" s="1" t="s">
        <v>2652</v>
      </c>
      <c r="B896" s="1">
        <v>141</v>
      </c>
      <c r="C896">
        <v>634</v>
      </c>
      <c r="D896">
        <v>613.5</v>
      </c>
      <c r="E896">
        <v>10.111969999999999</v>
      </c>
      <c r="F896" t="s">
        <v>388</v>
      </c>
      <c r="G896" s="10" t="s">
        <v>1673</v>
      </c>
      <c r="H896">
        <v>101</v>
      </c>
      <c r="I896" t="s">
        <v>2608</v>
      </c>
      <c r="J896">
        <f ca="1">VLOOKUP(G896,INDIRECT("球速変換!A$1:B$" &amp; Prams!$B$8),2,)</f>
        <v>122</v>
      </c>
      <c r="K896" t="str">
        <f ca="1">VLOOKUP(I896,INDIRECT("投手名変換!A$1:B$" &amp; Prams!$B$9),2,)</f>
        <v>DD019</v>
      </c>
      <c r="L896">
        <f t="shared" si="85"/>
        <v>40</v>
      </c>
      <c r="M896">
        <f ca="1">(B896-VLOOKUP(K896,INDIRECT("投手データ!B1:D"&amp;Prams!$B$1),3,FALSE)*2)</f>
        <v>47</v>
      </c>
      <c r="N896" t="str">
        <f ca="1">VLOOKUP(F896,INDIRECT("球種変換表!A$1:B$" &amp; Prams!$B$2),2,)</f>
        <v>パーム</v>
      </c>
      <c r="O896">
        <f ca="1">VLOOKUP(N896,球種情報!A:B,2,FALSE)</f>
        <v>17</v>
      </c>
      <c r="P896">
        <f ca="1">VLOOKUP(K896,投手データ!B:AI,output!O896+6,FALSE)</f>
        <v>5</v>
      </c>
      <c r="R896">
        <f t="shared" ca="1" si="86"/>
        <v>8.1967213114754103E-3</v>
      </c>
      <c r="S896">
        <f t="shared" si="87"/>
        <v>0.65729166666666672</v>
      </c>
      <c r="T896">
        <f>Prams!B$5/(S896-Prams!B$6)</f>
        <v>103.55755942991945</v>
      </c>
      <c r="U896">
        <f t="shared" ca="1" si="88"/>
        <v>0.7739583333333333</v>
      </c>
      <c r="V896">
        <f ca="1">Prams!C$5/(U896-Prams!C$6)</f>
        <v>98.075962085057441</v>
      </c>
      <c r="W896">
        <f t="shared" ca="1" si="89"/>
        <v>0.80390132856604457</v>
      </c>
      <c r="X896" t="str">
        <f t="shared" ca="1" si="84"/>
        <v>×</v>
      </c>
    </row>
    <row r="897" spans="1:25" x14ac:dyDescent="0.4">
      <c r="A897" s="1" t="s">
        <v>2653</v>
      </c>
      <c r="B897" s="1">
        <v>141</v>
      </c>
      <c r="C897">
        <v>641.90002000000004</v>
      </c>
      <c r="D897">
        <v>608</v>
      </c>
      <c r="E897">
        <v>10.10008</v>
      </c>
      <c r="F897" t="s">
        <v>42</v>
      </c>
      <c r="G897" s="10" t="s">
        <v>1481</v>
      </c>
      <c r="H897">
        <v>101</v>
      </c>
      <c r="I897" t="s">
        <v>2615</v>
      </c>
      <c r="J897">
        <f ca="1">VLOOKUP(G897,INDIRECT("球速変換!A$1:B$" &amp; Prams!$B$8),2,)</f>
        <v>121</v>
      </c>
      <c r="K897" t="str">
        <f ca="1">VLOOKUP(I897,INDIRECT("投手名変換!A$1:B$" &amp; Prams!$B$9),2,)</f>
        <v>DD019</v>
      </c>
      <c r="L897">
        <f t="shared" si="85"/>
        <v>40</v>
      </c>
      <c r="M897">
        <f ca="1">(B897-VLOOKUP(K897,INDIRECT("投手データ!B1:D"&amp;Prams!$B$1),3,FALSE)*2)</f>
        <v>47</v>
      </c>
      <c r="N897" t="str">
        <f ca="1">VLOOKUP(F897,INDIRECT("球種変換表!A$1:B$" &amp; Prams!$B$2),2,)</f>
        <v>パーム</v>
      </c>
      <c r="O897">
        <f ca="1">VLOOKUP(N897,球種情報!A:B,2,FALSE)</f>
        <v>17</v>
      </c>
      <c r="P897">
        <f ca="1">VLOOKUP(K897,投手データ!B:AI,output!O897+6,FALSE)</f>
        <v>5</v>
      </c>
      <c r="R897">
        <f t="shared" ca="1" si="86"/>
        <v>8.2644628099173556E-3</v>
      </c>
      <c r="S897">
        <f t="shared" si="87"/>
        <v>0.66111111111111109</v>
      </c>
      <c r="T897">
        <f>Prams!B$5/(S897-Prams!B$6)</f>
        <v>102.89922882029849</v>
      </c>
      <c r="U897">
        <f t="shared" ca="1" si="88"/>
        <v>0.77777777777777779</v>
      </c>
      <c r="V897">
        <f ca="1">Prams!C$5/(U897-Prams!C$6)</f>
        <v>97.485282780853609</v>
      </c>
      <c r="W897">
        <f t="shared" ca="1" si="89"/>
        <v>0.80566349405664139</v>
      </c>
      <c r="X897" t="str">
        <f t="shared" ca="1" si="84"/>
        <v>×</v>
      </c>
    </row>
    <row r="898" spans="1:25" x14ac:dyDescent="0.4">
      <c r="A898" s="1" t="s">
        <v>2654</v>
      </c>
      <c r="B898" s="1">
        <v>140</v>
      </c>
      <c r="C898">
        <v>644.5</v>
      </c>
      <c r="D898">
        <v>602</v>
      </c>
      <c r="E898">
        <v>10.547610000000001</v>
      </c>
      <c r="F898" t="s">
        <v>42</v>
      </c>
      <c r="G898" s="10" t="s">
        <v>2260</v>
      </c>
      <c r="H898">
        <v>101</v>
      </c>
      <c r="I898" t="s">
        <v>2615</v>
      </c>
      <c r="J898">
        <f ca="1">VLOOKUP(G898,INDIRECT("球速変換!A$1:B$" &amp; Prams!$B$8),2,)</f>
        <v>123</v>
      </c>
      <c r="K898" t="str">
        <f ca="1">VLOOKUP(I898,INDIRECT("投手名変換!A$1:B$" &amp; Prams!$B$9),2,)</f>
        <v>DD019</v>
      </c>
      <c r="L898">
        <f t="shared" si="85"/>
        <v>39</v>
      </c>
      <c r="M898">
        <f ca="1">(B898-VLOOKUP(K898,INDIRECT("投手データ!B1:D"&amp;Prams!$B$1),3,FALSE)*2)</f>
        <v>46</v>
      </c>
      <c r="N898" t="str">
        <f ca="1">VLOOKUP(F898,INDIRECT("球種変換表!A$1:B$" &amp; Prams!$B$2),2,)</f>
        <v>パーム</v>
      </c>
      <c r="O898">
        <f ca="1">VLOOKUP(N898,球種情報!A:B,2,FALSE)</f>
        <v>17</v>
      </c>
      <c r="P898">
        <f ca="1">VLOOKUP(K898,投手データ!B:AI,output!O898+6,FALSE)</f>
        <v>5</v>
      </c>
      <c r="R898">
        <f t="shared" ca="1" si="86"/>
        <v>8.130081300813009E-3</v>
      </c>
      <c r="S898">
        <f t="shared" si="87"/>
        <v>0.64861111111111103</v>
      </c>
      <c r="T898">
        <f>Prams!B$5/(S898-Prams!B$6)</f>
        <v>105.08555563949537</v>
      </c>
      <c r="U898">
        <f t="shared" ca="1" si="88"/>
        <v>0.76527777777777772</v>
      </c>
      <c r="V898">
        <f ca="1">Prams!C$5/(U898-Prams!C$6)</f>
        <v>99.445407588783041</v>
      </c>
      <c r="W898">
        <f t="shared" ca="1" si="89"/>
        <v>0.80849924868929302</v>
      </c>
      <c r="X898" t="str">
        <f t="shared" ca="1" si="84"/>
        <v>×</v>
      </c>
    </row>
    <row r="899" spans="1:25" x14ac:dyDescent="0.4">
      <c r="A899" s="1" t="s">
        <v>2656</v>
      </c>
      <c r="B899" s="1">
        <v>141</v>
      </c>
      <c r="C899">
        <v>643.5</v>
      </c>
      <c r="D899">
        <v>609</v>
      </c>
      <c r="E899">
        <v>11.5435</v>
      </c>
      <c r="F899" t="s">
        <v>42</v>
      </c>
      <c r="G899" s="10" t="s">
        <v>410</v>
      </c>
      <c r="H899">
        <v>101</v>
      </c>
      <c r="I899" t="s">
        <v>2655</v>
      </c>
      <c r="J899">
        <f ca="1">VLOOKUP(G899,INDIRECT("球速変換!A$1:B$" &amp; Prams!$B$8),2,)</f>
        <v>127</v>
      </c>
      <c r="K899" t="str">
        <f ca="1">VLOOKUP(I899,INDIRECT("投手名変換!A$1:B$" &amp; Prams!$B$9),2,)</f>
        <v>DD019</v>
      </c>
      <c r="L899">
        <f t="shared" si="85"/>
        <v>40</v>
      </c>
      <c r="M899">
        <f ca="1">(B899-VLOOKUP(K899,INDIRECT("投手データ!B1:D"&amp;Prams!$B$1),3,FALSE)*2)</f>
        <v>47</v>
      </c>
      <c r="N899" t="str">
        <f ca="1">VLOOKUP(F899,INDIRECT("球種変換表!A$1:B$" &amp; Prams!$B$2),2,)</f>
        <v>パーム</v>
      </c>
      <c r="O899">
        <f ca="1">VLOOKUP(N899,球種情報!A:B,2,FALSE)</f>
        <v>17</v>
      </c>
      <c r="P899">
        <f ca="1">VLOOKUP(K899,投手データ!B:AI,output!O899+6,FALSE)</f>
        <v>5</v>
      </c>
      <c r="R899">
        <f t="shared" ca="1" si="86"/>
        <v>7.874015748031496E-3</v>
      </c>
      <c r="S899">
        <f t="shared" si="87"/>
        <v>0.66041666666666665</v>
      </c>
      <c r="T899">
        <f>Prams!B$5/(S899-Prams!B$6)</f>
        <v>103.01830199683396</v>
      </c>
      <c r="U899">
        <f t="shared" ca="1" si="88"/>
        <v>0.77708333333333335</v>
      </c>
      <c r="V899">
        <f ca="1">Prams!C$5/(U899-Prams!C$6)</f>
        <v>97.59214922781446</v>
      </c>
      <c r="W899">
        <f t="shared" ca="1" si="89"/>
        <v>0.76844211990405087</v>
      </c>
      <c r="X899" t="str">
        <f t="shared" ref="X899:X962" ca="1" si="90">IF(AND($V899&gt;$J899+X$1-2,$J899+X$1+2&gt;$V899),"〇","×")</f>
        <v>×</v>
      </c>
    </row>
    <row r="900" spans="1:25" x14ac:dyDescent="0.4">
      <c r="A900" s="1" t="s">
        <v>2657</v>
      </c>
      <c r="B900" s="1">
        <v>141</v>
      </c>
      <c r="C900">
        <v>634.97729000000004</v>
      </c>
      <c r="D900">
        <v>614</v>
      </c>
      <c r="E900">
        <v>11.02281</v>
      </c>
      <c r="F900" t="s">
        <v>42</v>
      </c>
      <c r="G900" s="10" t="s">
        <v>951</v>
      </c>
      <c r="H900">
        <v>101</v>
      </c>
      <c r="I900" t="s">
        <v>2615</v>
      </c>
      <c r="J900">
        <f ca="1">VLOOKUP(G900,INDIRECT("球速変換!A$1:B$" &amp; Prams!$B$8),2,)</f>
        <v>122</v>
      </c>
      <c r="K900" t="str">
        <f ca="1">VLOOKUP(I900,INDIRECT("投手名変換!A$1:B$" &amp; Prams!$B$9),2,)</f>
        <v>DD019</v>
      </c>
      <c r="L900">
        <f t="shared" si="85"/>
        <v>40</v>
      </c>
      <c r="M900">
        <f ca="1">(B900-VLOOKUP(K900,INDIRECT("投手データ!B1:D"&amp;Prams!$B$1),3,FALSE)*2)</f>
        <v>47</v>
      </c>
      <c r="N900" t="str">
        <f ca="1">VLOOKUP(F900,INDIRECT("球種変換表!A$1:B$" &amp; Prams!$B$2),2,)</f>
        <v>パーム</v>
      </c>
      <c r="O900">
        <f ca="1">VLOOKUP(N900,球種情報!A:B,2,FALSE)</f>
        <v>17</v>
      </c>
      <c r="P900">
        <f ca="1">VLOOKUP(K900,投手データ!B:AI,output!O900+6,FALSE)</f>
        <v>5</v>
      </c>
      <c r="R900">
        <f t="shared" ca="1" si="86"/>
        <v>8.1967213114754103E-3</v>
      </c>
      <c r="S900">
        <f t="shared" si="87"/>
        <v>0.65694444444444444</v>
      </c>
      <c r="T900">
        <f>Prams!B$5/(S900-Prams!B$6)</f>
        <v>103.61782561734144</v>
      </c>
      <c r="U900">
        <f t="shared" ca="1" si="88"/>
        <v>0.77361111111111103</v>
      </c>
      <c r="V900">
        <f ca="1">Prams!C$5/(U900-Prams!C$6)</f>
        <v>98.130015343644743</v>
      </c>
      <c r="W900">
        <f t="shared" ca="1" si="89"/>
        <v>0.80434438806266184</v>
      </c>
      <c r="X900" t="str">
        <f t="shared" ca="1" si="90"/>
        <v>×</v>
      </c>
    </row>
    <row r="901" spans="1:25" x14ac:dyDescent="0.4">
      <c r="A901" s="1" t="s">
        <v>2658</v>
      </c>
      <c r="B901" s="1">
        <v>140</v>
      </c>
      <c r="C901">
        <v>641.95001000000002</v>
      </c>
      <c r="D901">
        <v>600.5</v>
      </c>
      <c r="E901">
        <v>10.062519999999999</v>
      </c>
      <c r="F901" t="s">
        <v>42</v>
      </c>
      <c r="G901" s="10" t="s">
        <v>2260</v>
      </c>
      <c r="H901">
        <v>101</v>
      </c>
      <c r="I901" t="s">
        <v>2608</v>
      </c>
      <c r="J901">
        <f ca="1">VLOOKUP(G901,INDIRECT("球速変換!A$1:B$" &amp; Prams!$B$8),2,)</f>
        <v>123</v>
      </c>
      <c r="K901" t="str">
        <f ca="1">VLOOKUP(I901,INDIRECT("投手名変換!A$1:B$" &amp; Prams!$B$9),2,)</f>
        <v>DD019</v>
      </c>
      <c r="L901">
        <f t="shared" si="85"/>
        <v>39</v>
      </c>
      <c r="M901">
        <f ca="1">(B901-VLOOKUP(K901,INDIRECT("投手データ!B1:D"&amp;Prams!$B$1),3,FALSE)*2)</f>
        <v>46</v>
      </c>
      <c r="N901" t="str">
        <f ca="1">VLOOKUP(F901,INDIRECT("球種変換表!A$1:B$" &amp; Prams!$B$2),2,)</f>
        <v>パーム</v>
      </c>
      <c r="O901">
        <f ca="1">VLOOKUP(N901,球種情報!A:B,2,FALSE)</f>
        <v>17</v>
      </c>
      <c r="P901">
        <f ca="1">VLOOKUP(K901,投手データ!B:AI,output!O901+6,FALSE)</f>
        <v>5</v>
      </c>
      <c r="R901">
        <f t="shared" ca="1" si="86"/>
        <v>8.130081300813009E-3</v>
      </c>
      <c r="S901">
        <f t="shared" si="87"/>
        <v>0.64965277777777775</v>
      </c>
      <c r="T901">
        <f>Prams!B$5/(S901-Prams!B$6)</f>
        <v>104.89981948182329</v>
      </c>
      <c r="U901">
        <f t="shared" ca="1" si="88"/>
        <v>0.76631944444444444</v>
      </c>
      <c r="V901">
        <f ca="1">Prams!C$5/(U901-Prams!C$6)</f>
        <v>99.279058252557121</v>
      </c>
      <c r="W901">
        <f t="shared" ca="1" si="89"/>
        <v>0.80714681506144004</v>
      </c>
      <c r="X901" t="str">
        <f t="shared" ca="1" si="90"/>
        <v>×</v>
      </c>
    </row>
    <row r="902" spans="1:25" x14ac:dyDescent="0.4">
      <c r="A902" s="1" t="s">
        <v>2659</v>
      </c>
      <c r="B902" s="1">
        <v>141</v>
      </c>
      <c r="C902">
        <v>635.47826999999995</v>
      </c>
      <c r="D902">
        <v>613</v>
      </c>
      <c r="E902">
        <v>11.52183</v>
      </c>
      <c r="F902" t="s">
        <v>42</v>
      </c>
      <c r="G902" s="10" t="s">
        <v>1673</v>
      </c>
      <c r="H902">
        <v>101</v>
      </c>
      <c r="I902" t="s">
        <v>2635</v>
      </c>
      <c r="J902">
        <f ca="1">VLOOKUP(G902,INDIRECT("球速変換!A$1:B$" &amp; Prams!$B$8),2,)</f>
        <v>122</v>
      </c>
      <c r="K902" t="str">
        <f ca="1">VLOOKUP(I902,INDIRECT("投手名変換!A$1:B$" &amp; Prams!$B$9),2,)</f>
        <v>DD019</v>
      </c>
      <c r="L902">
        <f t="shared" si="85"/>
        <v>40</v>
      </c>
      <c r="M902">
        <f ca="1">(B902-VLOOKUP(K902,INDIRECT("投手データ!B1:D"&amp;Prams!$B$1),3,FALSE)*2)</f>
        <v>47</v>
      </c>
      <c r="N902" t="str">
        <f ca="1">VLOOKUP(F902,INDIRECT("球種変換表!A$1:B$" &amp; Prams!$B$2),2,)</f>
        <v>パーム</v>
      </c>
      <c r="O902">
        <f ca="1">VLOOKUP(N902,球種情報!A:B,2,FALSE)</f>
        <v>17</v>
      </c>
      <c r="P902">
        <f ca="1">VLOOKUP(K902,投手データ!B:AI,output!O902+6,FALSE)</f>
        <v>5</v>
      </c>
      <c r="R902">
        <f t="shared" ca="1" si="86"/>
        <v>8.1967213114754103E-3</v>
      </c>
      <c r="S902">
        <f t="shared" si="87"/>
        <v>0.65763888888888888</v>
      </c>
      <c r="T902">
        <f>Prams!B$5/(S902-Prams!B$6)</f>
        <v>103.49736330577284</v>
      </c>
      <c r="U902">
        <f t="shared" ca="1" si="88"/>
        <v>0.77430555555555558</v>
      </c>
      <c r="V902">
        <f ca="1">Prams!C$5/(U902-Prams!C$6)</f>
        <v>98.021968342332656</v>
      </c>
      <c r="W902">
        <f t="shared" ca="1" si="89"/>
        <v>0.80345875690436608</v>
      </c>
      <c r="X902" t="str">
        <f t="shared" ca="1" si="90"/>
        <v>×</v>
      </c>
    </row>
    <row r="903" spans="1:25" x14ac:dyDescent="0.4">
      <c r="A903" s="1" t="s">
        <v>2661</v>
      </c>
      <c r="B903" s="1">
        <v>141</v>
      </c>
      <c r="C903">
        <v>642.54760999999996</v>
      </c>
      <c r="D903">
        <v>611.5</v>
      </c>
      <c r="E903">
        <v>10.55958</v>
      </c>
      <c r="F903" s="10" t="s">
        <v>2660</v>
      </c>
      <c r="G903" t="s">
        <v>42</v>
      </c>
      <c r="H903">
        <v>101</v>
      </c>
      <c r="I903" t="s">
        <v>410</v>
      </c>
      <c r="J903" t="e">
        <f ca="1">VLOOKUP(G903,INDIRECT("球速変換!A$1:B$" &amp; Prams!$B$8),2,)</f>
        <v>#N/A</v>
      </c>
      <c r="K903" t="e">
        <f ca="1">VLOOKUP(I903,INDIRECT("投手名変換!A$1:B$" &amp; Prams!$B$9),2,)</f>
        <v>#N/A</v>
      </c>
      <c r="L903">
        <f t="shared" si="85"/>
        <v>40</v>
      </c>
      <c r="M903" t="e">
        <f ca="1">(B903-VLOOKUP(K903,INDIRECT("投手データ!B1:D"&amp;Prams!$B$1),3,FALSE)*2)</f>
        <v>#N/A</v>
      </c>
      <c r="N903" t="e">
        <f ca="1">VLOOKUP(F903,INDIRECT("球種変換表!A$1:B$" &amp; Prams!$B$2),2,)</f>
        <v>#N/A</v>
      </c>
      <c r="O903" t="e">
        <f ca="1">VLOOKUP(N903,球種情報!A:B,2,FALSE)</f>
        <v>#N/A</v>
      </c>
      <c r="P903" t="e">
        <f ca="1">VLOOKUP(K903,投手データ!B:AI,output!O903+6,FALSE)</f>
        <v>#N/A</v>
      </c>
      <c r="R903" t="e">
        <f t="shared" ca="1" si="86"/>
        <v>#N/A</v>
      </c>
      <c r="S903">
        <f t="shared" si="87"/>
        <v>0.6586805555555556</v>
      </c>
      <c r="T903">
        <f>Prams!B$5/(S903-Prams!B$6)</f>
        <v>103.31719409331669</v>
      </c>
      <c r="U903" t="e">
        <f t="shared" ca="1" si="88"/>
        <v>#N/A</v>
      </c>
      <c r="V903" t="e">
        <f ca="1">Prams!C$5/(U903-Prams!C$6)</f>
        <v>#N/A</v>
      </c>
      <c r="W903" t="e">
        <f t="shared" ca="1" si="89"/>
        <v>#N/A</v>
      </c>
      <c r="X903" t="e">
        <f t="shared" ca="1" si="90"/>
        <v>#N/A</v>
      </c>
      <c r="Y903" t="s">
        <v>1065</v>
      </c>
    </row>
    <row r="904" spans="1:25" x14ac:dyDescent="0.4">
      <c r="A904" s="1" t="s">
        <v>2662</v>
      </c>
      <c r="B904" s="1">
        <v>140</v>
      </c>
      <c r="C904">
        <v>629.5</v>
      </c>
      <c r="D904">
        <v>602</v>
      </c>
      <c r="E904">
        <v>10.5001</v>
      </c>
      <c r="F904" t="s">
        <v>388</v>
      </c>
      <c r="G904" s="10" t="s">
        <v>1543</v>
      </c>
      <c r="H904">
        <v>101</v>
      </c>
      <c r="I904" t="s">
        <v>2615</v>
      </c>
      <c r="J904">
        <f ca="1">VLOOKUP(G904,INDIRECT("球速変換!A$1:B$" &amp; Prams!$B$8),2,)</f>
        <v>123</v>
      </c>
      <c r="K904" t="str">
        <f ca="1">VLOOKUP(I904,INDIRECT("投手名変換!A$1:B$" &amp; Prams!$B$9),2,)</f>
        <v>DD019</v>
      </c>
      <c r="L904">
        <f t="shared" si="85"/>
        <v>39</v>
      </c>
      <c r="M904">
        <f ca="1">(B904-VLOOKUP(K904,INDIRECT("投手データ!B1:D"&amp;Prams!$B$1),3,FALSE)*2)</f>
        <v>46</v>
      </c>
      <c r="N904" t="str">
        <f ca="1">VLOOKUP(F904,INDIRECT("球種変換表!A$1:B$" &amp; Prams!$B$2),2,)</f>
        <v>パーム</v>
      </c>
      <c r="O904">
        <f ca="1">VLOOKUP(N904,球種情報!A:B,2,FALSE)</f>
        <v>17</v>
      </c>
      <c r="P904">
        <f ca="1">VLOOKUP(K904,投手データ!B:AI,output!O904+6,FALSE)</f>
        <v>5</v>
      </c>
      <c r="R904">
        <f t="shared" ca="1" si="86"/>
        <v>8.130081300813009E-3</v>
      </c>
      <c r="S904">
        <f t="shared" si="87"/>
        <v>0.64861111111111103</v>
      </c>
      <c r="T904">
        <f>Prams!B$5/(S904-Prams!B$6)</f>
        <v>105.08555563949537</v>
      </c>
      <c r="U904">
        <f t="shared" ca="1" si="88"/>
        <v>0.76527777777777772</v>
      </c>
      <c r="V904">
        <f ca="1">Prams!C$5/(U904-Prams!C$6)</f>
        <v>99.445407588783041</v>
      </c>
      <c r="W904">
        <f t="shared" ca="1" si="89"/>
        <v>0.80849924868929302</v>
      </c>
      <c r="X904" t="str">
        <f t="shared" ca="1" si="90"/>
        <v>×</v>
      </c>
    </row>
    <row r="905" spans="1:25" x14ac:dyDescent="0.4">
      <c r="A905" s="1" t="s">
        <v>2664</v>
      </c>
      <c r="B905" s="1">
        <v>141</v>
      </c>
      <c r="C905">
        <v>634.40479000000005</v>
      </c>
      <c r="D905">
        <v>615</v>
      </c>
      <c r="E905">
        <v>10.59531</v>
      </c>
      <c r="F905" t="s">
        <v>42</v>
      </c>
      <c r="G905" s="10" t="s">
        <v>1673</v>
      </c>
      <c r="H905">
        <v>101</v>
      </c>
      <c r="I905" t="s">
        <v>2663</v>
      </c>
      <c r="J905">
        <f ca="1">VLOOKUP(G905,INDIRECT("球速変換!A$1:B$" &amp; Prams!$B$8),2,)</f>
        <v>122</v>
      </c>
      <c r="K905" t="e">
        <f ca="1">VLOOKUP(I905,INDIRECT("投手名変換!A$1:B$" &amp; Prams!$B$9),2,)</f>
        <v>#N/A</v>
      </c>
      <c r="L905">
        <f t="shared" si="85"/>
        <v>40</v>
      </c>
      <c r="M905" t="e">
        <f ca="1">(B905-VLOOKUP(K905,INDIRECT("投手データ!B1:D"&amp;Prams!$B$1),3,FALSE)*2)</f>
        <v>#N/A</v>
      </c>
      <c r="N905" t="str">
        <f ca="1">VLOOKUP(F905,INDIRECT("球種変換表!A$1:B$" &amp; Prams!$B$2),2,)</f>
        <v>パーム</v>
      </c>
      <c r="O905">
        <f ca="1">VLOOKUP(N905,球種情報!A:B,2,FALSE)</f>
        <v>17</v>
      </c>
      <c r="P905" t="e">
        <f ca="1">VLOOKUP(K905,投手データ!B:AI,output!O905+6,FALSE)</f>
        <v>#N/A</v>
      </c>
      <c r="R905">
        <f t="shared" ca="1" si="86"/>
        <v>8.1967213114754103E-3</v>
      </c>
      <c r="S905">
        <f t="shared" si="87"/>
        <v>0.65625</v>
      </c>
      <c r="T905">
        <f>Prams!B$5/(S905-Prams!B$6)</f>
        <v>103.73856867186845</v>
      </c>
      <c r="U905" t="e">
        <f t="shared" ca="1" si="88"/>
        <v>#N/A</v>
      </c>
      <c r="V905" t="e">
        <f ca="1">Prams!C$5/(U905-Prams!C$6)</f>
        <v>#N/A</v>
      </c>
      <c r="W905" t="e">
        <f t="shared" ca="1" si="89"/>
        <v>#N/A</v>
      </c>
      <c r="X905" t="e">
        <f t="shared" ca="1" si="90"/>
        <v>#N/A</v>
      </c>
    </row>
    <row r="906" spans="1:25" x14ac:dyDescent="0.4">
      <c r="A906" s="1" t="s">
        <v>2665</v>
      </c>
      <c r="B906" s="1">
        <v>140</v>
      </c>
      <c r="C906">
        <v>629.5</v>
      </c>
      <c r="D906">
        <v>602</v>
      </c>
      <c r="E906">
        <v>10.5001</v>
      </c>
      <c r="F906" t="s">
        <v>388</v>
      </c>
      <c r="G906" s="10" t="s">
        <v>773</v>
      </c>
      <c r="H906">
        <v>101</v>
      </c>
      <c r="I906" t="s">
        <v>2608</v>
      </c>
      <c r="J906">
        <f ca="1">VLOOKUP(G906,INDIRECT("球速変換!A$1:B$" &amp; Prams!$B$8),2,)</f>
        <v>123</v>
      </c>
      <c r="K906" t="str">
        <f ca="1">VLOOKUP(I906,INDIRECT("投手名変換!A$1:B$" &amp; Prams!$B$9),2,)</f>
        <v>DD019</v>
      </c>
      <c r="L906">
        <f t="shared" si="85"/>
        <v>39</v>
      </c>
      <c r="M906">
        <f ca="1">(B906-VLOOKUP(K906,INDIRECT("投手データ!B1:D"&amp;Prams!$B$1),3,FALSE)*2)</f>
        <v>46</v>
      </c>
      <c r="N906" t="str">
        <f ca="1">VLOOKUP(F906,INDIRECT("球種変換表!A$1:B$" &amp; Prams!$B$2),2,)</f>
        <v>パーム</v>
      </c>
      <c r="O906">
        <f ca="1">VLOOKUP(N906,球種情報!A:B,2,FALSE)</f>
        <v>17</v>
      </c>
      <c r="P906">
        <f ca="1">VLOOKUP(K906,投手データ!B:AI,output!O906+6,FALSE)</f>
        <v>5</v>
      </c>
      <c r="R906">
        <f t="shared" ca="1" si="86"/>
        <v>8.130081300813009E-3</v>
      </c>
      <c r="S906">
        <f t="shared" si="87"/>
        <v>0.64861111111111103</v>
      </c>
      <c r="T906">
        <f>Prams!B$5/(S906-Prams!B$6)</f>
        <v>105.08555563949537</v>
      </c>
      <c r="U906">
        <f t="shared" ca="1" si="88"/>
        <v>0.76527777777777772</v>
      </c>
      <c r="V906">
        <f ca="1">Prams!C$5/(U906-Prams!C$6)</f>
        <v>99.445407588783041</v>
      </c>
      <c r="W906">
        <f t="shared" ca="1" si="89"/>
        <v>0.80849924868929302</v>
      </c>
      <c r="X906" t="str">
        <f t="shared" ca="1" si="90"/>
        <v>×</v>
      </c>
    </row>
    <row r="907" spans="1:25" x14ac:dyDescent="0.4">
      <c r="A907" s="1" t="s">
        <v>2667</v>
      </c>
      <c r="B907" s="1">
        <v>127</v>
      </c>
      <c r="C907">
        <v>635.5</v>
      </c>
      <c r="D907">
        <v>611</v>
      </c>
      <c r="E907">
        <v>11.5001</v>
      </c>
      <c r="F907" t="s">
        <v>0</v>
      </c>
      <c r="G907" s="10" t="s">
        <v>519</v>
      </c>
      <c r="H907">
        <v>99</v>
      </c>
      <c r="I907" t="s">
        <v>2666</v>
      </c>
      <c r="J907">
        <v>155</v>
      </c>
      <c r="K907" t="str">
        <f ca="1">VLOOKUP(I907,INDIRECT("投手名変換!A$1:B$" &amp; Prams!$B$9),2,)</f>
        <v>DD006</v>
      </c>
      <c r="L907">
        <f t="shared" si="85"/>
        <v>28</v>
      </c>
      <c r="M907">
        <f ca="1">(B907-VLOOKUP(K907,INDIRECT("投手データ!B1:D"&amp;Prams!$B$1),3,FALSE)*2)</f>
        <v>33</v>
      </c>
      <c r="N907" t="str">
        <f ca="1">VLOOKUP(F907,INDIRECT("球種変換表!A$1:B$" &amp; Prams!$B$2),2,)</f>
        <v>ストレート</v>
      </c>
      <c r="O907">
        <f ca="1">VLOOKUP(N907,球種情報!A:B,2,FALSE)</f>
        <v>1</v>
      </c>
      <c r="P907">
        <f ca="1">VLOOKUP(K907,投手データ!B:AI,output!O907+6,FALSE)</f>
        <v>1</v>
      </c>
      <c r="R907">
        <f t="shared" si="86"/>
        <v>6.4516129032258064E-3</v>
      </c>
      <c r="S907">
        <f t="shared" si="87"/>
        <v>0.45902777777777781</v>
      </c>
      <c r="T907">
        <f>Prams!B$5/(S907-Prams!B$6)</f>
        <v>155.05064719733596</v>
      </c>
      <c r="U907">
        <f t="shared" ca="1" si="88"/>
        <v>0.54236111111111107</v>
      </c>
      <c r="V907">
        <f ca="1">Prams!C$5/(U907-Prams!C$6)</f>
        <v>155.03768616687799</v>
      </c>
      <c r="W907">
        <f t="shared" ca="1" si="89"/>
        <v>1.0002431365605031</v>
      </c>
      <c r="X907" t="str">
        <f t="shared" ca="1" si="90"/>
        <v>〇</v>
      </c>
    </row>
    <row r="908" spans="1:25" x14ac:dyDescent="0.4">
      <c r="A908" s="1" t="s">
        <v>2668</v>
      </c>
      <c r="B908" s="1">
        <v>127</v>
      </c>
      <c r="C908">
        <v>642.47619999999995</v>
      </c>
      <c r="D908">
        <v>607</v>
      </c>
      <c r="E908">
        <v>10.523899999999999</v>
      </c>
      <c r="F908" t="s">
        <v>0</v>
      </c>
      <c r="G908" s="10" t="s">
        <v>2550</v>
      </c>
      <c r="H908">
        <v>99</v>
      </c>
      <c r="I908" t="s">
        <v>2666</v>
      </c>
      <c r="J908">
        <f ca="1">VLOOKUP(G908,INDIRECT("球速変換!A$1:B$" &amp; Prams!$B$8),2,)</f>
        <v>154</v>
      </c>
      <c r="K908" t="str">
        <f ca="1">VLOOKUP(I908,INDIRECT("投手名変換!A$1:B$" &amp; Prams!$B$9),2,)</f>
        <v>DD006</v>
      </c>
      <c r="L908">
        <f t="shared" si="85"/>
        <v>28</v>
      </c>
      <c r="M908">
        <f ca="1">(B908-VLOOKUP(K908,INDIRECT("投手データ!B1:D"&amp;Prams!$B$1),3,FALSE)*2)</f>
        <v>33</v>
      </c>
      <c r="N908" t="str">
        <f ca="1">VLOOKUP(F908,INDIRECT("球種変換表!A$1:B$" &amp; Prams!$B$2),2,)</f>
        <v>ストレート</v>
      </c>
      <c r="O908">
        <f ca="1">VLOOKUP(N908,球種情報!A:B,2,FALSE)</f>
        <v>1</v>
      </c>
      <c r="P908">
        <f ca="1">VLOOKUP(K908,投手データ!B:AI,output!O908+6,FALSE)</f>
        <v>1</v>
      </c>
      <c r="R908">
        <f t="shared" ca="1" si="86"/>
        <v>6.4935064935064939E-3</v>
      </c>
      <c r="S908">
        <f t="shared" si="87"/>
        <v>0.46180555555555552</v>
      </c>
      <c r="T908">
        <f>Prams!B$5/(S908-Prams!B$6)</f>
        <v>153.97794412696658</v>
      </c>
      <c r="U908">
        <f t="shared" ca="1" si="88"/>
        <v>0.54513888888888895</v>
      </c>
      <c r="V908">
        <f ca="1">Prams!C$5/(U908-Prams!C$6)</f>
        <v>153.96516180804403</v>
      </c>
      <c r="W908">
        <f t="shared" ca="1" si="89"/>
        <v>0.99977377797431188</v>
      </c>
      <c r="X908" t="str">
        <f t="shared" ca="1" si="90"/>
        <v>〇</v>
      </c>
    </row>
    <row r="909" spans="1:25" x14ac:dyDescent="0.4">
      <c r="A909" s="1" t="s">
        <v>2670</v>
      </c>
      <c r="B909" s="1">
        <v>127</v>
      </c>
      <c r="C909">
        <v>639.5</v>
      </c>
      <c r="D909">
        <v>610.5</v>
      </c>
      <c r="E909">
        <v>10.512</v>
      </c>
      <c r="F909" t="s">
        <v>0</v>
      </c>
      <c r="G909" s="10" t="s">
        <v>2669</v>
      </c>
      <c r="H909">
        <v>99</v>
      </c>
      <c r="I909" t="s">
        <v>2666</v>
      </c>
      <c r="J909">
        <f ca="1">VLOOKUP(G909,INDIRECT("球速変換!A$1:B$" &amp; Prams!$B$8),2,)</f>
        <v>155</v>
      </c>
      <c r="K909" t="str">
        <f ca="1">VLOOKUP(I909,INDIRECT("投手名変換!A$1:B$" &amp; Prams!$B$9),2,)</f>
        <v>DD006</v>
      </c>
      <c r="L909">
        <f t="shared" si="85"/>
        <v>28</v>
      </c>
      <c r="M909">
        <f ca="1">(B909-VLOOKUP(K909,INDIRECT("投手データ!B1:D"&amp;Prams!$B$1),3,FALSE)*2)</f>
        <v>33</v>
      </c>
      <c r="N909" t="str">
        <f ca="1">VLOOKUP(F909,INDIRECT("球種変換表!A$1:B$" &amp; Prams!$B$2),2,)</f>
        <v>ストレート</v>
      </c>
      <c r="O909">
        <f ca="1">VLOOKUP(N909,球種情報!A:B,2,FALSE)</f>
        <v>1</v>
      </c>
      <c r="P909">
        <f ca="1">VLOOKUP(K909,投手データ!B:AI,output!O909+6,FALSE)</f>
        <v>1</v>
      </c>
      <c r="R909">
        <f t="shared" ca="1" si="86"/>
        <v>6.4516129032258064E-3</v>
      </c>
      <c r="S909">
        <f t="shared" si="87"/>
        <v>0.45937499999999998</v>
      </c>
      <c r="T909">
        <f>Prams!B$5/(S909-Prams!B$6)</f>
        <v>154.91574265488944</v>
      </c>
      <c r="U909">
        <f t="shared" ca="1" si="88"/>
        <v>0.54270833333333335</v>
      </c>
      <c r="V909">
        <f ca="1">Prams!C$5/(U909-Prams!C$6)</f>
        <v>154.90280416762366</v>
      </c>
      <c r="W909">
        <f t="shared" ca="1" si="89"/>
        <v>0.99937293011370099</v>
      </c>
      <c r="X909" t="str">
        <f t="shared" ca="1" si="90"/>
        <v>〇</v>
      </c>
    </row>
    <row r="910" spans="1:25" x14ac:dyDescent="0.4">
      <c r="A910" s="1" t="s">
        <v>2671</v>
      </c>
      <c r="B910" s="1">
        <v>127</v>
      </c>
      <c r="C910">
        <v>637.55260999999996</v>
      </c>
      <c r="D910">
        <v>600.5</v>
      </c>
      <c r="E910">
        <v>9.5658300000000001</v>
      </c>
      <c r="F910" t="s">
        <v>0</v>
      </c>
      <c r="G910" s="10" t="s">
        <v>1966</v>
      </c>
      <c r="H910">
        <v>99</v>
      </c>
      <c r="I910" t="s">
        <v>2666</v>
      </c>
      <c r="J910">
        <f ca="1">VLOOKUP(G910,INDIRECT("球速変換!A$1:B$" &amp; Prams!$B$8),2,)</f>
        <v>152</v>
      </c>
      <c r="K910" t="str">
        <f ca="1">VLOOKUP(I910,INDIRECT("投手名変換!A$1:B$" &amp; Prams!$B$9),2,)</f>
        <v>DD006</v>
      </c>
      <c r="L910">
        <f t="shared" si="85"/>
        <v>28</v>
      </c>
      <c r="M910">
        <f ca="1">(B910-VLOOKUP(K910,INDIRECT("投手データ!B1:D"&amp;Prams!$B$1),3,FALSE)*2)</f>
        <v>33</v>
      </c>
      <c r="N910" t="str">
        <f ca="1">VLOOKUP(F910,INDIRECT("球種変換表!A$1:B$" &amp; Prams!$B$2),2,)</f>
        <v>ストレート</v>
      </c>
      <c r="O910">
        <f ca="1">VLOOKUP(N910,球種情報!A:B,2,FALSE)</f>
        <v>1</v>
      </c>
      <c r="P910">
        <f ca="1">VLOOKUP(K910,投手データ!B:AI,output!O910+6,FALSE)</f>
        <v>1</v>
      </c>
      <c r="R910">
        <f t="shared" ca="1" si="86"/>
        <v>6.5789473684210523E-3</v>
      </c>
      <c r="S910">
        <f t="shared" si="87"/>
        <v>0.46631944444444445</v>
      </c>
      <c r="T910">
        <f>Prams!B$5/(S910-Prams!B$6)</f>
        <v>152.2661065767239</v>
      </c>
      <c r="U910">
        <f t="shared" ca="1" si="88"/>
        <v>0.54965277777777777</v>
      </c>
      <c r="V910">
        <f ca="1">Prams!C$5/(U910-Prams!C$6)</f>
        <v>152.25360687923711</v>
      </c>
      <c r="W910">
        <f t="shared" ca="1" si="89"/>
        <v>1.0016684663107704</v>
      </c>
      <c r="X910" t="str">
        <f t="shared" ca="1" si="90"/>
        <v>〇</v>
      </c>
    </row>
    <row r="911" spans="1:25" x14ac:dyDescent="0.4">
      <c r="A911" s="1" t="s">
        <v>2673</v>
      </c>
      <c r="B911" s="1">
        <v>127</v>
      </c>
      <c r="C911">
        <v>635.5</v>
      </c>
      <c r="D911">
        <v>616</v>
      </c>
      <c r="E911">
        <v>11.5435</v>
      </c>
      <c r="F911" t="s">
        <v>0</v>
      </c>
      <c r="G911" s="10" t="s">
        <v>2672</v>
      </c>
      <c r="H911">
        <v>99</v>
      </c>
      <c r="I911" t="s">
        <v>2666</v>
      </c>
      <c r="J911">
        <f ca="1">VLOOKUP(G911,INDIRECT("球速変換!A$1:B$" &amp; Prams!$B$8),2,)</f>
        <v>157</v>
      </c>
      <c r="K911" t="str">
        <f ca="1">VLOOKUP(I911,INDIRECT("投手名変換!A$1:B$" &amp; Prams!$B$9),2,)</f>
        <v>DD006</v>
      </c>
      <c r="L911">
        <f t="shared" si="85"/>
        <v>28</v>
      </c>
      <c r="M911">
        <f ca="1">(B911-VLOOKUP(K911,INDIRECT("投手データ!B1:D"&amp;Prams!$B$1),3,FALSE)*2)</f>
        <v>33</v>
      </c>
      <c r="N911" t="str">
        <f ca="1">VLOOKUP(F911,INDIRECT("球種変換表!A$1:B$" &amp; Prams!$B$2),2,)</f>
        <v>ストレート</v>
      </c>
      <c r="O911">
        <f ca="1">VLOOKUP(N911,球種情報!A:B,2,FALSE)</f>
        <v>1</v>
      </c>
      <c r="P911">
        <f ca="1">VLOOKUP(K911,投手データ!B:AI,output!O911+6,FALSE)</f>
        <v>1</v>
      </c>
      <c r="R911">
        <f t="shared" ca="1" si="86"/>
        <v>6.369426751592357E-3</v>
      </c>
      <c r="S911">
        <f t="shared" si="87"/>
        <v>0.45555555555555555</v>
      </c>
      <c r="T911">
        <f>Prams!B$5/(S911-Prams!B$6)</f>
        <v>156.4127287549546</v>
      </c>
      <c r="U911">
        <f t="shared" ca="1" si="88"/>
        <v>0.53888888888888897</v>
      </c>
      <c r="V911">
        <f ca="1">Prams!C$5/(U911-Prams!C$6)</f>
        <v>156.3995390150663</v>
      </c>
      <c r="W911">
        <f t="shared" ca="1" si="89"/>
        <v>0.99617540773927582</v>
      </c>
      <c r="X911" t="str">
        <f t="shared" ca="1" si="90"/>
        <v>〇</v>
      </c>
    </row>
    <row r="912" spans="1:25" x14ac:dyDescent="0.4">
      <c r="A912" s="1" t="s">
        <v>2674</v>
      </c>
      <c r="B912" s="1">
        <v>127</v>
      </c>
      <c r="C912">
        <v>637</v>
      </c>
      <c r="D912">
        <v>603</v>
      </c>
      <c r="E912">
        <v>10.04998</v>
      </c>
      <c r="F912" t="s">
        <v>0</v>
      </c>
      <c r="G912" s="10" t="s">
        <v>1988</v>
      </c>
      <c r="H912">
        <v>99</v>
      </c>
      <c r="I912" t="s">
        <v>2666</v>
      </c>
      <c r="J912">
        <f ca="1">VLOOKUP(G912,INDIRECT("球速変換!A$1:B$" &amp; Prams!$B$8),2,)</f>
        <v>153</v>
      </c>
      <c r="K912" t="str">
        <f ca="1">VLOOKUP(I912,INDIRECT("投手名変換!A$1:B$" &amp; Prams!$B$9),2,)</f>
        <v>DD006</v>
      </c>
      <c r="L912">
        <f t="shared" si="85"/>
        <v>28</v>
      </c>
      <c r="M912">
        <f ca="1">(B912-VLOOKUP(K912,INDIRECT("投手データ!B1:D"&amp;Prams!$B$1),3,FALSE)*2)</f>
        <v>33</v>
      </c>
      <c r="N912" t="str">
        <f ca="1">VLOOKUP(F912,INDIRECT("球種変換表!A$1:B$" &amp; Prams!$B$2),2,)</f>
        <v>ストレート</v>
      </c>
      <c r="O912">
        <f ca="1">VLOOKUP(N912,球種情報!A:B,2,FALSE)</f>
        <v>1</v>
      </c>
      <c r="P912">
        <f ca="1">VLOOKUP(K912,投手データ!B:AI,output!O912+6,FALSE)</f>
        <v>1</v>
      </c>
      <c r="R912">
        <f t="shared" ca="1" si="86"/>
        <v>6.5359477124183009E-3</v>
      </c>
      <c r="S912">
        <f t="shared" si="87"/>
        <v>0.46458333333333335</v>
      </c>
      <c r="T912">
        <f>Prams!B$5/(S912-Prams!B$6)</f>
        <v>152.91998186090612</v>
      </c>
      <c r="U912">
        <f t="shared" ca="1" si="88"/>
        <v>0.54791666666666672</v>
      </c>
      <c r="V912">
        <f ca="1">Prams!C$5/(U912-Prams!C$6)</f>
        <v>152.9073745826291</v>
      </c>
      <c r="W912">
        <f t="shared" ca="1" si="89"/>
        <v>0.99939460511522293</v>
      </c>
      <c r="X912" t="str">
        <f t="shared" ca="1" si="90"/>
        <v>〇</v>
      </c>
    </row>
    <row r="913" spans="1:24" x14ac:dyDescent="0.4">
      <c r="A913" s="1" t="s">
        <v>2675</v>
      </c>
      <c r="B913" s="1">
        <v>127</v>
      </c>
      <c r="C913">
        <v>634.47619999999995</v>
      </c>
      <c r="D913">
        <v>601</v>
      </c>
      <c r="E913">
        <v>10.523899999999999</v>
      </c>
      <c r="F913" t="s">
        <v>0</v>
      </c>
      <c r="G913" s="10" t="s">
        <v>1966</v>
      </c>
      <c r="H913">
        <v>99</v>
      </c>
      <c r="I913" t="s">
        <v>2666</v>
      </c>
      <c r="J913">
        <f ca="1">VLOOKUP(G913,INDIRECT("球速変換!A$1:B$" &amp; Prams!$B$8),2,)</f>
        <v>152</v>
      </c>
      <c r="K913" t="str">
        <f ca="1">VLOOKUP(I913,INDIRECT("投手名変換!A$1:B$" &amp; Prams!$B$9),2,)</f>
        <v>DD006</v>
      </c>
      <c r="L913">
        <f t="shared" si="85"/>
        <v>28</v>
      </c>
      <c r="M913">
        <f ca="1">(B913-VLOOKUP(K913,INDIRECT("投手データ!B1:D"&amp;Prams!$B$1),3,FALSE)*2)</f>
        <v>33</v>
      </c>
      <c r="N913" t="str">
        <f ca="1">VLOOKUP(F913,INDIRECT("球種変換表!A$1:B$" &amp; Prams!$B$2),2,)</f>
        <v>ストレート</v>
      </c>
      <c r="O913">
        <f ca="1">VLOOKUP(N913,球種情報!A:B,2,FALSE)</f>
        <v>1</v>
      </c>
      <c r="P913">
        <f ca="1">VLOOKUP(K913,投手データ!B:AI,output!O913+6,FALSE)</f>
        <v>1</v>
      </c>
      <c r="R913">
        <f t="shared" ca="1" si="86"/>
        <v>6.5789473684210523E-3</v>
      </c>
      <c r="S913">
        <f t="shared" si="87"/>
        <v>0.46597222222222218</v>
      </c>
      <c r="T913">
        <f>Prams!B$5/(S913-Prams!B$6)</f>
        <v>152.39643390257601</v>
      </c>
      <c r="U913">
        <f t="shared" ca="1" si="88"/>
        <v>0.5493055555555556</v>
      </c>
      <c r="V913">
        <f ca="1">Prams!C$5/(U913-Prams!C$6)</f>
        <v>152.38391279937557</v>
      </c>
      <c r="W913">
        <f t="shared" ca="1" si="89"/>
        <v>1.0025257421011551</v>
      </c>
      <c r="X913" t="str">
        <f t="shared" ca="1" si="90"/>
        <v>〇</v>
      </c>
    </row>
    <row r="914" spans="1:24" x14ac:dyDescent="0.4">
      <c r="A914" s="1" t="s">
        <v>2676</v>
      </c>
      <c r="B914" s="1">
        <v>127</v>
      </c>
      <c r="C914">
        <v>642.47619999999995</v>
      </c>
      <c r="D914">
        <v>603</v>
      </c>
      <c r="E914">
        <v>10.523899999999999</v>
      </c>
      <c r="F914" t="s">
        <v>0</v>
      </c>
      <c r="G914" s="10" t="s">
        <v>1988</v>
      </c>
      <c r="H914">
        <v>99</v>
      </c>
      <c r="I914" t="s">
        <v>2666</v>
      </c>
      <c r="J914">
        <f ca="1">VLOOKUP(G914,INDIRECT("球速変換!A$1:B$" &amp; Prams!$B$8),2,)</f>
        <v>153</v>
      </c>
      <c r="K914" t="str">
        <f ca="1">VLOOKUP(I914,INDIRECT("投手名変換!A$1:B$" &amp; Prams!$B$9),2,)</f>
        <v>DD006</v>
      </c>
      <c r="L914">
        <f t="shared" si="85"/>
        <v>28</v>
      </c>
      <c r="M914">
        <f ca="1">(B914-VLOOKUP(K914,INDIRECT("投手データ!B1:D"&amp;Prams!$B$1),3,FALSE)*2)</f>
        <v>33</v>
      </c>
      <c r="N914" t="str">
        <f ca="1">VLOOKUP(F914,INDIRECT("球種変換表!A$1:B$" &amp; Prams!$B$2),2,)</f>
        <v>ストレート</v>
      </c>
      <c r="O914">
        <f ca="1">VLOOKUP(N914,球種情報!A:B,2,FALSE)</f>
        <v>1</v>
      </c>
      <c r="P914">
        <f ca="1">VLOOKUP(K914,投手データ!B:AI,output!O914+6,FALSE)</f>
        <v>1</v>
      </c>
      <c r="R914">
        <f t="shared" ca="1" si="86"/>
        <v>6.5359477124183009E-3</v>
      </c>
      <c r="S914">
        <f t="shared" si="87"/>
        <v>0.46458333333333335</v>
      </c>
      <c r="T914">
        <f>Prams!B$5/(S914-Prams!B$6)</f>
        <v>152.91998186090612</v>
      </c>
      <c r="U914">
        <f t="shared" ca="1" si="88"/>
        <v>0.54791666666666672</v>
      </c>
      <c r="V914">
        <f ca="1">Prams!C$5/(U914-Prams!C$6)</f>
        <v>152.9073745826291</v>
      </c>
      <c r="W914">
        <f t="shared" ca="1" si="89"/>
        <v>0.99939460511522293</v>
      </c>
      <c r="X914" t="str">
        <f t="shared" ca="1" si="90"/>
        <v>〇</v>
      </c>
    </row>
    <row r="915" spans="1:24" x14ac:dyDescent="0.4">
      <c r="A915" s="1" t="s">
        <v>2678</v>
      </c>
      <c r="B915" s="1">
        <v>127</v>
      </c>
      <c r="C915">
        <v>641</v>
      </c>
      <c r="D915">
        <v>613.5</v>
      </c>
      <c r="E915">
        <v>11.01146</v>
      </c>
      <c r="F915" t="s">
        <v>1649</v>
      </c>
      <c r="G915" s="10" t="s">
        <v>2677</v>
      </c>
      <c r="H915">
        <v>99</v>
      </c>
      <c r="I915" t="s">
        <v>2666</v>
      </c>
      <c r="J915">
        <f ca="1">VLOOKUP(G915,INDIRECT("球速変換!A$1:B$" &amp; Prams!$B$8),2,)</f>
        <v>156</v>
      </c>
      <c r="K915" t="str">
        <f ca="1">VLOOKUP(I915,INDIRECT("投手名変換!A$1:B$" &amp; Prams!$B$9),2,)</f>
        <v>DD006</v>
      </c>
      <c r="L915">
        <f t="shared" si="85"/>
        <v>28</v>
      </c>
      <c r="M915">
        <f ca="1">(B915-VLOOKUP(K915,INDIRECT("投手データ!B1:D"&amp;Prams!$B$1),3,FALSE)*2)</f>
        <v>33</v>
      </c>
      <c r="N915" t="str">
        <f ca="1">VLOOKUP(F915,INDIRECT("球種変換表!A$1:B$" &amp; Prams!$B$2),2,)</f>
        <v>ストレート</v>
      </c>
      <c r="O915">
        <f ca="1">VLOOKUP(N915,球種情報!A:B,2,FALSE)</f>
        <v>1</v>
      </c>
      <c r="P915">
        <f ca="1">VLOOKUP(K915,投手データ!B:AI,output!O915+6,FALSE)</f>
        <v>1</v>
      </c>
      <c r="R915">
        <f t="shared" ca="1" si="86"/>
        <v>6.41025641025641E-3</v>
      </c>
      <c r="S915">
        <f t="shared" si="87"/>
        <v>0.45729166666666665</v>
      </c>
      <c r="T915">
        <f>Prams!B$5/(S915-Prams!B$6)</f>
        <v>155.72870967064802</v>
      </c>
      <c r="U915">
        <f t="shared" ca="1" si="88"/>
        <v>0.54062500000000002</v>
      </c>
      <c r="V915">
        <f ca="1">Prams!C$5/(U915-Prams!C$6)</f>
        <v>155.71563503557709</v>
      </c>
      <c r="W915">
        <f t="shared" ca="1" si="89"/>
        <v>0.99817714766395571</v>
      </c>
      <c r="X915" t="str">
        <f t="shared" ca="1" si="90"/>
        <v>〇</v>
      </c>
    </row>
    <row r="916" spans="1:24" x14ac:dyDescent="0.4">
      <c r="A916" s="1" t="s">
        <v>2679</v>
      </c>
      <c r="B916" s="1">
        <v>127</v>
      </c>
      <c r="C916">
        <v>637</v>
      </c>
      <c r="D916">
        <v>603</v>
      </c>
      <c r="E916">
        <v>10.04998</v>
      </c>
      <c r="F916" t="s">
        <v>0</v>
      </c>
      <c r="G916" s="10" t="s">
        <v>541</v>
      </c>
      <c r="H916">
        <v>99</v>
      </c>
      <c r="I916" t="s">
        <v>2666</v>
      </c>
      <c r="J916">
        <v>153</v>
      </c>
      <c r="K916" t="str">
        <f ca="1">VLOOKUP(I916,INDIRECT("投手名変換!A$1:B$" &amp; Prams!$B$9),2,)</f>
        <v>DD006</v>
      </c>
      <c r="L916">
        <f t="shared" si="85"/>
        <v>28</v>
      </c>
      <c r="M916">
        <f ca="1">(B916-VLOOKUP(K916,INDIRECT("投手データ!B1:D"&amp;Prams!$B$1),3,FALSE)*2)</f>
        <v>33</v>
      </c>
      <c r="N916" t="str">
        <f ca="1">VLOOKUP(F916,INDIRECT("球種変換表!A$1:B$" &amp; Prams!$B$2),2,)</f>
        <v>ストレート</v>
      </c>
      <c r="O916">
        <f ca="1">VLOOKUP(N916,球種情報!A:B,2,FALSE)</f>
        <v>1</v>
      </c>
      <c r="P916">
        <f ca="1">VLOOKUP(K916,投手データ!B:AI,output!O916+6,FALSE)</f>
        <v>1</v>
      </c>
      <c r="R916">
        <f t="shared" si="86"/>
        <v>6.5359477124183009E-3</v>
      </c>
      <c r="S916">
        <f t="shared" si="87"/>
        <v>0.46458333333333335</v>
      </c>
      <c r="T916">
        <f>Prams!B$5/(S916-Prams!B$6)</f>
        <v>152.91998186090612</v>
      </c>
      <c r="U916">
        <f t="shared" ca="1" si="88"/>
        <v>0.54791666666666672</v>
      </c>
      <c r="V916">
        <f ca="1">Prams!C$5/(U916-Prams!C$6)</f>
        <v>152.9073745826291</v>
      </c>
      <c r="W916">
        <f t="shared" ca="1" si="89"/>
        <v>0.99939460511522293</v>
      </c>
      <c r="X916" t="str">
        <f t="shared" ca="1" si="90"/>
        <v>〇</v>
      </c>
    </row>
    <row r="917" spans="1:24" x14ac:dyDescent="0.4">
      <c r="A917" s="1" t="s">
        <v>2681</v>
      </c>
      <c r="B917" s="1">
        <v>124</v>
      </c>
      <c r="C917">
        <v>641.95001000000002</v>
      </c>
      <c r="D917">
        <v>620.5</v>
      </c>
      <c r="E917">
        <v>10.062519999999999</v>
      </c>
      <c r="F917" t="s">
        <v>1504</v>
      </c>
      <c r="G917" s="10" t="s">
        <v>2677</v>
      </c>
      <c r="H917">
        <v>98</v>
      </c>
      <c r="I917" t="s">
        <v>2680</v>
      </c>
      <c r="J917">
        <f ca="1">VLOOKUP(G917,INDIRECT("球速変換!A$1:B$" &amp; Prams!$B$8),2,)</f>
        <v>156</v>
      </c>
      <c r="K917" t="str">
        <f ca="1">VLOOKUP(I917,INDIRECT("投手名変換!A$1:B$" &amp; Prams!$B$9),2,)</f>
        <v>DD006</v>
      </c>
      <c r="L917">
        <f t="shared" si="85"/>
        <v>26</v>
      </c>
      <c r="M917">
        <f ca="1">(B917-VLOOKUP(K917,INDIRECT("投手データ!B1:D"&amp;Prams!$B$1),3,FALSE)*2)</f>
        <v>30</v>
      </c>
      <c r="N917" t="str">
        <f ca="1">VLOOKUP(F917,INDIRECT("球種変換表!A$1:B$" &amp; Prams!$B$2),2,)</f>
        <v>全力ストレート</v>
      </c>
      <c r="O917">
        <f ca="1">VLOOKUP(N917,球種情報!A:B,2,FALSE)</f>
        <v>2</v>
      </c>
      <c r="P917">
        <f ca="1">VLOOKUP(K917,投手データ!B:AI,output!O917+6,FALSE)</f>
        <v>1</v>
      </c>
      <c r="R917">
        <f t="shared" ca="1" si="86"/>
        <v>6.41025641025641E-3</v>
      </c>
      <c r="S917">
        <f t="shared" si="87"/>
        <v>0.41909722222222218</v>
      </c>
      <c r="T917">
        <f>Prams!B$5/(S917-Prams!B$6)</f>
        <v>172.3062392097053</v>
      </c>
      <c r="U917">
        <f t="shared" ca="1" si="88"/>
        <v>0.48576388888888888</v>
      </c>
      <c r="V917">
        <f ca="1">Prams!C$5/(U917-Prams!C$6)</f>
        <v>180.68242151665464</v>
      </c>
      <c r="W917">
        <f t="shared" ca="1" si="89"/>
        <v>1.1582206507477861</v>
      </c>
      <c r="X917" t="str">
        <f t="shared" ca="1" si="90"/>
        <v>×</v>
      </c>
    </row>
    <row r="918" spans="1:24" x14ac:dyDescent="0.4">
      <c r="A918" s="1" t="s">
        <v>2682</v>
      </c>
      <c r="B918" s="1">
        <v>124</v>
      </c>
      <c r="C918">
        <v>642</v>
      </c>
      <c r="D918">
        <v>621.5</v>
      </c>
      <c r="E918">
        <v>10.111969999999999</v>
      </c>
      <c r="F918" t="s">
        <v>1504</v>
      </c>
      <c r="G918" s="10" t="s">
        <v>1663</v>
      </c>
      <c r="H918">
        <v>98</v>
      </c>
      <c r="I918" t="s">
        <v>2666</v>
      </c>
      <c r="J918">
        <v>157</v>
      </c>
      <c r="K918" t="str">
        <f ca="1">VLOOKUP(I918,INDIRECT("投手名変換!A$1:B$" &amp; Prams!$B$9),2,)</f>
        <v>DD006</v>
      </c>
      <c r="L918">
        <f t="shared" si="85"/>
        <v>26</v>
      </c>
      <c r="M918">
        <f ca="1">(B918-VLOOKUP(K918,INDIRECT("投手データ!B1:D"&amp;Prams!$B$1),3,FALSE)*2)</f>
        <v>30</v>
      </c>
      <c r="N918" t="str">
        <f ca="1">VLOOKUP(F918,INDIRECT("球種変換表!A$1:B$" &amp; Prams!$B$2),2,)</f>
        <v>全力ストレート</v>
      </c>
      <c r="O918">
        <f ca="1">VLOOKUP(N918,球種情報!A:B,2,FALSE)</f>
        <v>2</v>
      </c>
      <c r="P918">
        <f ca="1">VLOOKUP(K918,投手データ!B:AI,output!O918+6,FALSE)</f>
        <v>1</v>
      </c>
      <c r="R918">
        <f t="shared" si="86"/>
        <v>6.369426751592357E-3</v>
      </c>
      <c r="S918">
        <f t="shared" si="87"/>
        <v>0.41840277777777779</v>
      </c>
      <c r="T918">
        <f>Prams!B$5/(S918-Prams!B$6)</f>
        <v>172.64038102034644</v>
      </c>
      <c r="U918">
        <f t="shared" ca="1" si="88"/>
        <v>0.48506944444444444</v>
      </c>
      <c r="V918">
        <f ca="1">Prams!C$5/(U918-Prams!C$6)</f>
        <v>181.04987431769558</v>
      </c>
      <c r="W918">
        <f t="shared" ca="1" si="89"/>
        <v>1.1531839128515642</v>
      </c>
      <c r="X918" t="str">
        <f t="shared" ca="1" si="90"/>
        <v>×</v>
      </c>
    </row>
    <row r="919" spans="1:24" x14ac:dyDescent="0.4">
      <c r="A919" s="1" t="s">
        <v>2683</v>
      </c>
      <c r="B919" s="1">
        <v>124</v>
      </c>
      <c r="C919">
        <v>641.95001000000002</v>
      </c>
      <c r="D919">
        <v>622.5</v>
      </c>
      <c r="E919">
        <v>10.062519999999999</v>
      </c>
      <c r="F919" t="s">
        <v>1504</v>
      </c>
      <c r="G919" s="10" t="s">
        <v>1663</v>
      </c>
      <c r="H919">
        <v>98</v>
      </c>
      <c r="I919" t="s">
        <v>2666</v>
      </c>
      <c r="J919">
        <v>157</v>
      </c>
      <c r="K919" t="str">
        <f ca="1">VLOOKUP(I919,INDIRECT("投手名変換!A$1:B$" &amp; Prams!$B$9),2,)</f>
        <v>DD006</v>
      </c>
      <c r="L919">
        <f t="shared" si="85"/>
        <v>26</v>
      </c>
      <c r="M919">
        <f ca="1">(B919-VLOOKUP(K919,INDIRECT("投手データ!B1:D"&amp;Prams!$B$1),3,FALSE)*2)</f>
        <v>30</v>
      </c>
      <c r="N919" t="str">
        <f ca="1">VLOOKUP(F919,INDIRECT("球種変換表!A$1:B$" &amp; Prams!$B$2),2,)</f>
        <v>全力ストレート</v>
      </c>
      <c r="O919">
        <f ca="1">VLOOKUP(N919,球種情報!A:B,2,FALSE)</f>
        <v>2</v>
      </c>
      <c r="P919">
        <f ca="1">VLOOKUP(K919,投手データ!B:AI,output!O919+6,FALSE)</f>
        <v>1</v>
      </c>
      <c r="R919">
        <f t="shared" si="86"/>
        <v>6.369426751592357E-3</v>
      </c>
      <c r="S919">
        <f t="shared" si="87"/>
        <v>0.41770833333333335</v>
      </c>
      <c r="T919">
        <f>Prams!B$5/(S919-Prams!B$6)</f>
        <v>172.97582130616243</v>
      </c>
      <c r="U919">
        <f t="shared" ca="1" si="88"/>
        <v>0.484375</v>
      </c>
      <c r="V919">
        <f ca="1">Prams!C$5/(U919-Prams!C$6)</f>
        <v>181.41882473773018</v>
      </c>
      <c r="W919">
        <f t="shared" ca="1" si="89"/>
        <v>1.1555339155269437</v>
      </c>
      <c r="X919" t="str">
        <f t="shared" ca="1" si="90"/>
        <v>×</v>
      </c>
    </row>
    <row r="920" spans="1:24" x14ac:dyDescent="0.4">
      <c r="A920" s="1" t="s">
        <v>2684</v>
      </c>
      <c r="B920" s="1">
        <v>124</v>
      </c>
      <c r="C920">
        <v>640.5</v>
      </c>
      <c r="D920">
        <v>611.5</v>
      </c>
      <c r="E920">
        <v>10.512</v>
      </c>
      <c r="F920" t="s">
        <v>1504</v>
      </c>
      <c r="G920" s="10" t="s">
        <v>541</v>
      </c>
      <c r="H920">
        <v>98</v>
      </c>
      <c r="I920" t="s">
        <v>2666</v>
      </c>
      <c r="J920">
        <v>153</v>
      </c>
      <c r="K920" t="str">
        <f ca="1">VLOOKUP(I920,INDIRECT("投手名変換!A$1:B$" &amp; Prams!$B$9),2,)</f>
        <v>DD006</v>
      </c>
      <c r="L920">
        <f t="shared" si="85"/>
        <v>26</v>
      </c>
      <c r="M920">
        <f ca="1">(B920-VLOOKUP(K920,INDIRECT("投手データ!B1:D"&amp;Prams!$B$1),3,FALSE)*2)</f>
        <v>30</v>
      </c>
      <c r="N920" t="str">
        <f ca="1">VLOOKUP(F920,INDIRECT("球種変換表!A$1:B$" &amp; Prams!$B$2),2,)</f>
        <v>全力ストレート</v>
      </c>
      <c r="O920">
        <f ca="1">VLOOKUP(N920,球種情報!A:B,2,FALSE)</f>
        <v>2</v>
      </c>
      <c r="P920">
        <f ca="1">VLOOKUP(K920,投手データ!B:AI,output!O920+6,FALSE)</f>
        <v>1</v>
      </c>
      <c r="R920">
        <f t="shared" si="86"/>
        <v>6.5359477124183009E-3</v>
      </c>
      <c r="S920">
        <f t="shared" si="87"/>
        <v>0.42534722222222221</v>
      </c>
      <c r="T920">
        <f>Prams!B$5/(S920-Prams!B$6)</f>
        <v>169.35617157597574</v>
      </c>
      <c r="U920">
        <f t="shared" ca="1" si="88"/>
        <v>0.49201388888888886</v>
      </c>
      <c r="V920">
        <f ca="1">Prams!C$5/(U920-Prams!C$6)</f>
        <v>177.44126159022238</v>
      </c>
      <c r="W920">
        <f t="shared" ca="1" si="89"/>
        <v>1.1597468077792312</v>
      </c>
      <c r="X920" t="str">
        <f t="shared" ca="1" si="90"/>
        <v>×</v>
      </c>
    </row>
    <row r="921" spans="1:24" x14ac:dyDescent="0.4">
      <c r="A921" s="1" t="s">
        <v>2686</v>
      </c>
      <c r="B921" s="1">
        <v>124</v>
      </c>
      <c r="C921">
        <v>640.5</v>
      </c>
      <c r="D921">
        <v>612.5</v>
      </c>
      <c r="E921">
        <v>11.510960000000001</v>
      </c>
      <c r="F921" t="s">
        <v>1504</v>
      </c>
      <c r="G921" s="10" t="s">
        <v>1988</v>
      </c>
      <c r="H921">
        <v>98</v>
      </c>
      <c r="I921" t="s">
        <v>2685</v>
      </c>
      <c r="J921">
        <f ca="1">VLOOKUP(G921,INDIRECT("球速変換!A$1:B$" &amp; Prams!$B$8),2,)</f>
        <v>153</v>
      </c>
      <c r="K921" t="e">
        <f ca="1">VLOOKUP(I921,INDIRECT("投手名変換!A$1:B$" &amp; Prams!$B$9),2,)</f>
        <v>#N/A</v>
      </c>
      <c r="L921">
        <f t="shared" si="85"/>
        <v>26</v>
      </c>
      <c r="M921" t="e">
        <f ca="1">(B921-VLOOKUP(K921,INDIRECT("投手データ!B1:D"&amp;Prams!$B$1),3,FALSE)*2)</f>
        <v>#N/A</v>
      </c>
      <c r="N921" t="str">
        <f ca="1">VLOOKUP(F921,INDIRECT("球種変換表!A$1:B$" &amp; Prams!$B$2),2,)</f>
        <v>全力ストレート</v>
      </c>
      <c r="O921">
        <f ca="1">VLOOKUP(N921,球種情報!A:B,2,FALSE)</f>
        <v>2</v>
      </c>
      <c r="P921" t="e">
        <f ca="1">VLOOKUP(K921,投手データ!B:AI,output!O921+6,FALSE)</f>
        <v>#N/A</v>
      </c>
      <c r="R921">
        <f t="shared" ca="1" si="86"/>
        <v>6.5359477124183009E-3</v>
      </c>
      <c r="S921">
        <f t="shared" si="87"/>
        <v>0.42465277777777782</v>
      </c>
      <c r="T921">
        <f>Prams!B$5/(S921-Prams!B$6)</f>
        <v>169.67895888447549</v>
      </c>
      <c r="U921" t="e">
        <f t="shared" ca="1" si="88"/>
        <v>#N/A</v>
      </c>
      <c r="V921" t="e">
        <f ca="1">Prams!C$5/(U921-Prams!C$6)</f>
        <v>#N/A</v>
      </c>
      <c r="W921" t="e">
        <f t="shared" ca="1" si="89"/>
        <v>#N/A</v>
      </c>
      <c r="X921" t="e">
        <f t="shared" ca="1" si="90"/>
        <v>#N/A</v>
      </c>
    </row>
    <row r="922" spans="1:24" x14ac:dyDescent="0.4">
      <c r="A922" s="1" t="s">
        <v>2687</v>
      </c>
      <c r="B922" s="1">
        <v>124</v>
      </c>
      <c r="C922">
        <v>641.5</v>
      </c>
      <c r="D922">
        <v>618.5</v>
      </c>
      <c r="E922">
        <v>10.512</v>
      </c>
      <c r="F922" t="s">
        <v>1504</v>
      </c>
      <c r="G922" s="10" t="s">
        <v>519</v>
      </c>
      <c r="H922">
        <v>98</v>
      </c>
      <c r="I922" t="s">
        <v>2666</v>
      </c>
      <c r="J922">
        <v>155</v>
      </c>
      <c r="K922" t="str">
        <f ca="1">VLOOKUP(I922,INDIRECT("投手名変換!A$1:B$" &amp; Prams!$B$9),2,)</f>
        <v>DD006</v>
      </c>
      <c r="L922">
        <f t="shared" si="85"/>
        <v>26</v>
      </c>
      <c r="M922">
        <f ca="1">(B922-VLOOKUP(K922,INDIRECT("投手データ!B1:D"&amp;Prams!$B$1),3,FALSE)*2)</f>
        <v>30</v>
      </c>
      <c r="N922" t="str">
        <f ca="1">VLOOKUP(F922,INDIRECT("球種変換表!A$1:B$" &amp; Prams!$B$2),2,)</f>
        <v>全力ストレート</v>
      </c>
      <c r="O922">
        <f ca="1">VLOOKUP(N922,球種情報!A:B,2,FALSE)</f>
        <v>2</v>
      </c>
      <c r="P922">
        <f ca="1">VLOOKUP(K922,投手データ!B:AI,output!O922+6,FALSE)</f>
        <v>1</v>
      </c>
      <c r="R922">
        <f t="shared" si="86"/>
        <v>6.4516129032258064E-3</v>
      </c>
      <c r="S922">
        <f t="shared" si="87"/>
        <v>0.42048611111111112</v>
      </c>
      <c r="T922">
        <f>Prams!B$5/(S922-Prams!B$6)</f>
        <v>171.64182097218259</v>
      </c>
      <c r="U922">
        <f t="shared" ca="1" si="88"/>
        <v>0.48715277777777782</v>
      </c>
      <c r="V922">
        <f ca="1">Prams!C$5/(U922-Prams!C$6)</f>
        <v>179.95197244479658</v>
      </c>
      <c r="W922">
        <f t="shared" ca="1" si="89"/>
        <v>1.1609804673857844</v>
      </c>
      <c r="X922" t="str">
        <f t="shared" ca="1" si="90"/>
        <v>×</v>
      </c>
    </row>
    <row r="923" spans="1:24" x14ac:dyDescent="0.4">
      <c r="A923" s="1" t="s">
        <v>2689</v>
      </c>
      <c r="B923" s="1">
        <v>124</v>
      </c>
      <c r="C923">
        <v>640</v>
      </c>
      <c r="D923">
        <v>609.5</v>
      </c>
      <c r="E923">
        <v>10.012589999999999</v>
      </c>
      <c r="F923" t="s">
        <v>2688</v>
      </c>
      <c r="G923" s="10" t="s">
        <v>1966</v>
      </c>
      <c r="H923">
        <v>98</v>
      </c>
      <c r="I923" t="s">
        <v>2666</v>
      </c>
      <c r="J923">
        <f ca="1">VLOOKUP(G923,INDIRECT("球速変換!A$1:B$" &amp; Prams!$B$8),2,)</f>
        <v>152</v>
      </c>
      <c r="K923" t="str">
        <f ca="1">VLOOKUP(I923,INDIRECT("投手名変換!A$1:B$" &amp; Prams!$B$9),2,)</f>
        <v>DD006</v>
      </c>
      <c r="L923">
        <f t="shared" si="85"/>
        <v>26</v>
      </c>
      <c r="M923">
        <f ca="1">(B923-VLOOKUP(K923,INDIRECT("投手データ!B1:D"&amp;Prams!$B$1),3,FALSE)*2)</f>
        <v>30</v>
      </c>
      <c r="N923" t="str">
        <f ca="1">VLOOKUP(F923,INDIRECT("球種変換表!A$1:B$" &amp; Prams!$B$2),2,)</f>
        <v>全力ストレート</v>
      </c>
      <c r="O923">
        <f ca="1">VLOOKUP(N923,球種情報!A:B,2,FALSE)</f>
        <v>2</v>
      </c>
      <c r="P923">
        <f ca="1">VLOOKUP(K923,投手データ!B:AI,output!O923+6,FALSE)</f>
        <v>1</v>
      </c>
      <c r="R923">
        <f t="shared" ca="1" si="86"/>
        <v>6.5789473684210523E-3</v>
      </c>
      <c r="S923">
        <f t="shared" si="87"/>
        <v>0.42673611111111115</v>
      </c>
      <c r="T923">
        <f>Prams!B$5/(S923-Prams!B$6)</f>
        <v>168.71426730444142</v>
      </c>
      <c r="U923">
        <f t="shared" ca="1" si="88"/>
        <v>0.4934027777777778</v>
      </c>
      <c r="V923">
        <f ca="1">Prams!C$5/(U923-Prams!C$6)</f>
        <v>176.73673260329232</v>
      </c>
      <c r="W923">
        <f t="shared" ca="1" si="89"/>
        <v>1.1627416618637654</v>
      </c>
      <c r="X923" t="str">
        <f t="shared" ca="1" si="90"/>
        <v>×</v>
      </c>
    </row>
    <row r="924" spans="1:24" x14ac:dyDescent="0.4">
      <c r="A924" s="1" t="s">
        <v>2690</v>
      </c>
      <c r="B924" s="1">
        <v>124</v>
      </c>
      <c r="C924">
        <v>642</v>
      </c>
      <c r="D924">
        <v>622</v>
      </c>
      <c r="E924">
        <v>10.04998</v>
      </c>
      <c r="F924" t="s">
        <v>1908</v>
      </c>
      <c r="G924" s="10" t="s">
        <v>2677</v>
      </c>
      <c r="H924">
        <v>98</v>
      </c>
      <c r="I924" t="s">
        <v>2680</v>
      </c>
      <c r="J924">
        <f ca="1">VLOOKUP(G924,INDIRECT("球速変換!A$1:B$" &amp; Prams!$B$8),2,)</f>
        <v>156</v>
      </c>
      <c r="K924" t="str">
        <f ca="1">VLOOKUP(I924,INDIRECT("投手名変換!A$1:B$" &amp; Prams!$B$9),2,)</f>
        <v>DD006</v>
      </c>
      <c r="L924">
        <f t="shared" si="85"/>
        <v>26</v>
      </c>
      <c r="M924">
        <f ca="1">(B924-VLOOKUP(K924,INDIRECT("投手データ!B1:D"&amp;Prams!$B$1),3,FALSE)*2)</f>
        <v>30</v>
      </c>
      <c r="N924" t="str">
        <f ca="1">VLOOKUP(F924,INDIRECT("球種変換表!A$1:B$" &amp; Prams!$B$2),2,)</f>
        <v>全力ストレート</v>
      </c>
      <c r="O924">
        <f ca="1">VLOOKUP(N924,球種情報!A:B,2,FALSE)</f>
        <v>2</v>
      </c>
      <c r="P924">
        <f ca="1">VLOOKUP(K924,投手データ!B:AI,output!O924+6,FALSE)</f>
        <v>1</v>
      </c>
      <c r="R924">
        <f t="shared" ca="1" si="86"/>
        <v>6.41025641025641E-3</v>
      </c>
      <c r="S924">
        <f t="shared" si="87"/>
        <v>0.41805555555555551</v>
      </c>
      <c r="T924">
        <f>Prams!B$5/(S924-Prams!B$6)</f>
        <v>172.80793838126596</v>
      </c>
      <c r="U924">
        <f t="shared" ca="1" si="88"/>
        <v>0.48472222222222222</v>
      </c>
      <c r="V924">
        <f ca="1">Prams!C$5/(U924-Prams!C$6)</f>
        <v>181.23416175368882</v>
      </c>
      <c r="W924">
        <f t="shared" ca="1" si="89"/>
        <v>1.1617574471390308</v>
      </c>
      <c r="X924" t="str">
        <f t="shared" ca="1" si="90"/>
        <v>×</v>
      </c>
    </row>
    <row r="925" spans="1:24" x14ac:dyDescent="0.4">
      <c r="A925" s="1" t="s">
        <v>2691</v>
      </c>
      <c r="B925" s="1">
        <v>124</v>
      </c>
      <c r="C925">
        <v>641.92498999999998</v>
      </c>
      <c r="D925">
        <v>622</v>
      </c>
      <c r="E925">
        <v>10.12462</v>
      </c>
      <c r="F925" t="s">
        <v>1504</v>
      </c>
      <c r="G925" s="10" t="s">
        <v>2672</v>
      </c>
      <c r="H925">
        <v>98</v>
      </c>
      <c r="I925" t="s">
        <v>2666</v>
      </c>
      <c r="J925">
        <f ca="1">VLOOKUP(G925,INDIRECT("球速変換!A$1:B$" &amp; Prams!$B$8),2,)</f>
        <v>157</v>
      </c>
      <c r="K925" t="str">
        <f ca="1">VLOOKUP(I925,INDIRECT("投手名変換!A$1:B$" &amp; Prams!$B$9),2,)</f>
        <v>DD006</v>
      </c>
      <c r="L925">
        <f t="shared" si="85"/>
        <v>26</v>
      </c>
      <c r="M925">
        <f ca="1">(B925-VLOOKUP(K925,INDIRECT("投手データ!B1:D"&amp;Prams!$B$1),3,FALSE)*2)</f>
        <v>30</v>
      </c>
      <c r="N925" t="str">
        <f ca="1">VLOOKUP(F925,INDIRECT("球種変換表!A$1:B$" &amp; Prams!$B$2),2,)</f>
        <v>全力ストレート</v>
      </c>
      <c r="O925">
        <f ca="1">VLOOKUP(N925,球種情報!A:B,2,FALSE)</f>
        <v>2</v>
      </c>
      <c r="P925">
        <f ca="1">VLOOKUP(K925,投手データ!B:AI,output!O925+6,FALSE)</f>
        <v>1</v>
      </c>
      <c r="R925">
        <f t="shared" ca="1" si="86"/>
        <v>6.369426751592357E-3</v>
      </c>
      <c r="S925">
        <f t="shared" si="87"/>
        <v>0.41805555555555551</v>
      </c>
      <c r="T925">
        <f>Prams!B$5/(S925-Prams!B$6)</f>
        <v>172.80793838126596</v>
      </c>
      <c r="U925">
        <f t="shared" ca="1" si="88"/>
        <v>0.48472222222222222</v>
      </c>
      <c r="V925">
        <f ca="1">Prams!C$5/(U925-Prams!C$6)</f>
        <v>181.23416175368882</v>
      </c>
      <c r="W925">
        <f t="shared" ca="1" si="89"/>
        <v>1.154357718176362</v>
      </c>
      <c r="X925" t="str">
        <f t="shared" ca="1" si="90"/>
        <v>×</v>
      </c>
    </row>
    <row r="926" spans="1:24" x14ac:dyDescent="0.4">
      <c r="A926" s="1" t="s">
        <v>2692</v>
      </c>
      <c r="B926" s="1">
        <v>142</v>
      </c>
      <c r="C926">
        <v>653.04998999999998</v>
      </c>
      <c r="D926">
        <v>610.5</v>
      </c>
      <c r="E926">
        <v>10.06254</v>
      </c>
      <c r="F926" t="s">
        <v>345</v>
      </c>
      <c r="G926" s="10" t="s">
        <v>1481</v>
      </c>
      <c r="H926">
        <v>101</v>
      </c>
      <c r="I926" t="s">
        <v>2666</v>
      </c>
      <c r="J926">
        <f ca="1">VLOOKUP(G926,INDIRECT("球速変換!A$1:B$" &amp; Prams!$B$8),2,)</f>
        <v>121</v>
      </c>
      <c r="K926" t="str">
        <f ca="1">VLOOKUP(I926,INDIRECT("投手名変換!A$1:B$" &amp; Prams!$B$9),2,)</f>
        <v>DD006</v>
      </c>
      <c r="L926">
        <f t="shared" si="85"/>
        <v>41</v>
      </c>
      <c r="M926">
        <f ca="1">(B926-VLOOKUP(K926,INDIRECT("投手データ!B1:D"&amp;Prams!$B$1),3,FALSE)*2)</f>
        <v>48</v>
      </c>
      <c r="N926" t="str">
        <f ca="1">VLOOKUP(F926,INDIRECT("球種変換表!A$1:B$" &amp; Prams!$B$2),2,)</f>
        <v>カーブ</v>
      </c>
      <c r="O926">
        <f ca="1">VLOOKUP(N926,球種情報!A:B,2,FALSE)</f>
        <v>9</v>
      </c>
      <c r="P926">
        <f ca="1">VLOOKUP(K926,投手データ!B:AI,output!O926+6,FALSE)</f>
        <v>4</v>
      </c>
      <c r="R926">
        <f t="shared" ca="1" si="86"/>
        <v>8.2644628099173556E-3</v>
      </c>
      <c r="S926">
        <f t="shared" si="87"/>
        <v>0.67604166666666665</v>
      </c>
      <c r="T926">
        <f>Prams!B$5/(S926-Prams!B$6)</f>
        <v>100.4041196930531</v>
      </c>
      <c r="U926">
        <f t="shared" ca="1" si="88"/>
        <v>0.79270833333333335</v>
      </c>
      <c r="V926">
        <f ca="1">Prams!C$5/(U926-Prams!C$6)</f>
        <v>95.242961498465831</v>
      </c>
      <c r="W926">
        <f t="shared" ca="1" si="89"/>
        <v>0.78713191321046139</v>
      </c>
      <c r="X926" t="str">
        <f t="shared" ca="1" si="90"/>
        <v>×</v>
      </c>
    </row>
    <row r="927" spans="1:24" x14ac:dyDescent="0.4">
      <c r="A927" s="1" t="s">
        <v>2693</v>
      </c>
      <c r="B927" s="1">
        <v>143</v>
      </c>
      <c r="C927">
        <v>649.95001000000002</v>
      </c>
      <c r="D927">
        <v>613.5</v>
      </c>
      <c r="E927">
        <v>10.062519999999999</v>
      </c>
      <c r="F927" t="s">
        <v>1532</v>
      </c>
      <c r="G927" s="10" t="s">
        <v>1620</v>
      </c>
      <c r="H927">
        <v>101</v>
      </c>
      <c r="I927" t="s">
        <v>2666</v>
      </c>
      <c r="J927">
        <f ca="1">VLOOKUP(G927,INDIRECT("球速変換!A$1:B$" &amp; Prams!$B$8),2,)</f>
        <v>123</v>
      </c>
      <c r="K927" t="str">
        <f ca="1">VLOOKUP(I927,INDIRECT("投手名変換!A$1:B$" &amp; Prams!$B$9),2,)</f>
        <v>DD006</v>
      </c>
      <c r="L927">
        <f t="shared" si="85"/>
        <v>42</v>
      </c>
      <c r="M927">
        <f ca="1">(B927-VLOOKUP(K927,INDIRECT("投手データ!B1:D"&amp;Prams!$B$1),3,FALSE)*2)</f>
        <v>49</v>
      </c>
      <c r="N927" t="str">
        <f ca="1">VLOOKUP(F927,INDIRECT("球種変換表!A$1:B$" &amp; Prams!$B$2),2,)</f>
        <v>カーブ</v>
      </c>
      <c r="O927">
        <f ca="1">VLOOKUP(N927,球種情報!A:B,2,FALSE)</f>
        <v>9</v>
      </c>
      <c r="P927">
        <f ca="1">VLOOKUP(K927,投手データ!B:AI,output!O927+6,FALSE)</f>
        <v>4</v>
      </c>
      <c r="R927">
        <f t="shared" ca="1" si="86"/>
        <v>8.130081300813009E-3</v>
      </c>
      <c r="S927">
        <f t="shared" si="87"/>
        <v>0.69062500000000004</v>
      </c>
      <c r="T927">
        <f>Prams!B$5/(S927-Prams!B$6)</f>
        <v>98.081148613810328</v>
      </c>
      <c r="U927">
        <f t="shared" ca="1" si="88"/>
        <v>0.80729166666666663</v>
      </c>
      <c r="V927">
        <f ca="1">Prams!C$5/(U927-Prams!C$6)</f>
        <v>93.150182690255278</v>
      </c>
      <c r="W927">
        <f t="shared" ca="1" si="89"/>
        <v>0.75731855845735996</v>
      </c>
      <c r="X927" t="str">
        <f t="shared" ca="1" si="90"/>
        <v>×</v>
      </c>
    </row>
    <row r="928" spans="1:24" x14ac:dyDescent="0.4">
      <c r="A928" s="1" t="s">
        <v>2695</v>
      </c>
      <c r="B928" s="1">
        <v>142</v>
      </c>
      <c r="C928">
        <v>647</v>
      </c>
      <c r="D928">
        <v>600.5</v>
      </c>
      <c r="E928">
        <v>10.012589999999999</v>
      </c>
      <c r="F928" t="s">
        <v>345</v>
      </c>
      <c r="G928" s="10" t="s">
        <v>793</v>
      </c>
      <c r="H928">
        <v>101</v>
      </c>
      <c r="I928" t="s">
        <v>2694</v>
      </c>
      <c r="J928">
        <f ca="1">VLOOKUP(G928,INDIRECT("球速変換!A$1:B$" &amp; Prams!$B$8),2,)</f>
        <v>120</v>
      </c>
      <c r="K928" t="e">
        <f ca="1">VLOOKUP(I928,INDIRECT("投手名変換!A$1:B$" &amp; Prams!$B$9),2,)</f>
        <v>#N/A</v>
      </c>
      <c r="L928">
        <f t="shared" si="85"/>
        <v>41</v>
      </c>
      <c r="M928" t="e">
        <f ca="1">(B928-VLOOKUP(K928,INDIRECT("投手データ!B1:D"&amp;Prams!$B$1),3,FALSE)*2)</f>
        <v>#N/A</v>
      </c>
      <c r="N928" t="str">
        <f ca="1">VLOOKUP(F928,INDIRECT("球種変換表!A$1:B$" &amp; Prams!$B$2),2,)</f>
        <v>カーブ</v>
      </c>
      <c r="O928">
        <f ca="1">VLOOKUP(N928,球種情報!A:B,2,FALSE)</f>
        <v>9</v>
      </c>
      <c r="P928" t="e">
        <f ca="1">VLOOKUP(K928,投手データ!B:AI,output!O928+6,FALSE)</f>
        <v>#N/A</v>
      </c>
      <c r="R928">
        <f t="shared" ca="1" si="86"/>
        <v>8.3333333333333332E-3</v>
      </c>
      <c r="S928">
        <f t="shared" si="87"/>
        <v>0.68298611111111107</v>
      </c>
      <c r="T928">
        <f>Prams!B$5/(S928-Prams!B$6)</f>
        <v>99.284372811341555</v>
      </c>
      <c r="U928" t="e">
        <f t="shared" ca="1" si="88"/>
        <v>#N/A</v>
      </c>
      <c r="V928" t="e">
        <f ca="1">Prams!C$5/(U928-Prams!C$6)</f>
        <v>#N/A</v>
      </c>
      <c r="W928" t="e">
        <f t="shared" ca="1" si="89"/>
        <v>#N/A</v>
      </c>
      <c r="X928" t="e">
        <f t="shared" ca="1" si="90"/>
        <v>#N/A</v>
      </c>
    </row>
    <row r="929" spans="1:24" x14ac:dyDescent="0.4">
      <c r="A929" s="1" t="s">
        <v>2696</v>
      </c>
      <c r="B929" s="1">
        <v>143</v>
      </c>
      <c r="C929">
        <v>655</v>
      </c>
      <c r="D929">
        <v>611.5</v>
      </c>
      <c r="E929">
        <v>11.01146</v>
      </c>
      <c r="F929" t="s">
        <v>345</v>
      </c>
      <c r="G929" s="10" t="s">
        <v>442</v>
      </c>
      <c r="H929">
        <v>101</v>
      </c>
      <c r="I929" t="s">
        <v>2666</v>
      </c>
      <c r="J929">
        <f ca="1">VLOOKUP(G929,INDIRECT("球速変換!A$1:B$" &amp; Prams!$B$8),2,)</f>
        <v>128</v>
      </c>
      <c r="K929" t="str">
        <f ca="1">VLOOKUP(I929,INDIRECT("投手名変換!A$1:B$" &amp; Prams!$B$9),2,)</f>
        <v>DD006</v>
      </c>
      <c r="L929">
        <f t="shared" si="85"/>
        <v>42</v>
      </c>
      <c r="M929">
        <f ca="1">(B929-VLOOKUP(K929,INDIRECT("投手データ!B1:D"&amp;Prams!$B$1),3,FALSE)*2)</f>
        <v>49</v>
      </c>
      <c r="N929" t="str">
        <f ca="1">VLOOKUP(F929,INDIRECT("球種変換表!A$1:B$" &amp; Prams!$B$2),2,)</f>
        <v>カーブ</v>
      </c>
      <c r="O929">
        <f ca="1">VLOOKUP(N929,球種情報!A:B,2,FALSE)</f>
        <v>9</v>
      </c>
      <c r="P929">
        <f ca="1">VLOOKUP(K929,投手データ!B:AI,output!O929+6,FALSE)</f>
        <v>4</v>
      </c>
      <c r="R929">
        <f t="shared" ca="1" si="86"/>
        <v>7.8125E-3</v>
      </c>
      <c r="S929">
        <f t="shared" si="87"/>
        <v>0.69201388888888893</v>
      </c>
      <c r="T929">
        <f>Prams!B$5/(S929-Prams!B$6)</f>
        <v>97.865506976171531</v>
      </c>
      <c r="U929">
        <f t="shared" ca="1" si="88"/>
        <v>0.80868055555555562</v>
      </c>
      <c r="V929">
        <f ca="1">Prams!C$5/(U929-Prams!C$6)</f>
        <v>92.95565700061394</v>
      </c>
      <c r="W929">
        <f t="shared" ca="1" si="89"/>
        <v>0.7262160703172964</v>
      </c>
      <c r="X929" t="str">
        <f t="shared" ca="1" si="90"/>
        <v>×</v>
      </c>
    </row>
    <row r="930" spans="1:24" x14ac:dyDescent="0.4">
      <c r="A930" s="1" t="s">
        <v>2697</v>
      </c>
      <c r="B930" s="1">
        <v>142</v>
      </c>
      <c r="C930">
        <v>652.52380000000005</v>
      </c>
      <c r="D930">
        <v>608</v>
      </c>
      <c r="E930">
        <v>10.52392</v>
      </c>
      <c r="F930" t="s">
        <v>345</v>
      </c>
      <c r="G930" s="10" t="s">
        <v>1517</v>
      </c>
      <c r="H930">
        <v>101</v>
      </c>
      <c r="I930" t="s">
        <v>2666</v>
      </c>
      <c r="J930">
        <f ca="1">VLOOKUP(G930,INDIRECT("球速変換!A$1:B$" &amp; Prams!$B$8),2,)</f>
        <v>126</v>
      </c>
      <c r="K930" t="str">
        <f ca="1">VLOOKUP(I930,INDIRECT("投手名変換!A$1:B$" &amp; Prams!$B$9),2,)</f>
        <v>DD006</v>
      </c>
      <c r="L930">
        <f t="shared" si="85"/>
        <v>41</v>
      </c>
      <c r="M930">
        <f ca="1">(B930-VLOOKUP(K930,INDIRECT("投手データ!B1:D"&amp;Prams!$B$1),3,FALSE)*2)</f>
        <v>48</v>
      </c>
      <c r="N930" t="str">
        <f ca="1">VLOOKUP(F930,INDIRECT("球種変換表!A$1:B$" &amp; Prams!$B$2),2,)</f>
        <v>カーブ</v>
      </c>
      <c r="O930">
        <f ca="1">VLOOKUP(N930,球種情報!A:B,2,FALSE)</f>
        <v>9</v>
      </c>
      <c r="P930">
        <f ca="1">VLOOKUP(K930,投手データ!B:AI,output!O930+6,FALSE)</f>
        <v>4</v>
      </c>
      <c r="R930">
        <f t="shared" ca="1" si="86"/>
        <v>7.9365079365079361E-3</v>
      </c>
      <c r="S930">
        <f t="shared" si="87"/>
        <v>0.6777777777777777</v>
      </c>
      <c r="T930">
        <f>Prams!B$5/(S930-Prams!B$6)</f>
        <v>100.12182174797115</v>
      </c>
      <c r="U930">
        <f t="shared" ca="1" si="88"/>
        <v>0.7944444444444444</v>
      </c>
      <c r="V930">
        <f ca="1">Prams!C$5/(U930-Prams!C$6)</f>
        <v>94.988903305107911</v>
      </c>
      <c r="W930">
        <f t="shared" ca="1" si="89"/>
        <v>0.75388018496117393</v>
      </c>
      <c r="X930" t="str">
        <f t="shared" ca="1" si="90"/>
        <v>×</v>
      </c>
    </row>
    <row r="931" spans="1:24" x14ac:dyDescent="0.4">
      <c r="A931" s="1" t="s">
        <v>2698</v>
      </c>
      <c r="B931" s="1">
        <v>142</v>
      </c>
      <c r="C931">
        <v>650.5</v>
      </c>
      <c r="D931">
        <v>609</v>
      </c>
      <c r="E931">
        <v>10.547610000000001</v>
      </c>
      <c r="F931" t="s">
        <v>345</v>
      </c>
      <c r="G931" s="10" t="s">
        <v>1519</v>
      </c>
      <c r="H931">
        <v>101</v>
      </c>
      <c r="I931" t="s">
        <v>2666</v>
      </c>
      <c r="J931">
        <f ca="1">VLOOKUP(G931,INDIRECT("球速変換!A$1:B$" &amp; Prams!$B$8),2,)</f>
        <v>127</v>
      </c>
      <c r="K931" t="str">
        <f ca="1">VLOOKUP(I931,INDIRECT("投手名変換!A$1:B$" &amp; Prams!$B$9),2,)</f>
        <v>DD006</v>
      </c>
      <c r="L931">
        <f t="shared" si="85"/>
        <v>41</v>
      </c>
      <c r="M931">
        <f ca="1">(B931-VLOOKUP(K931,INDIRECT("投手データ!B1:D"&amp;Prams!$B$1),3,FALSE)*2)</f>
        <v>48</v>
      </c>
      <c r="N931" t="str">
        <f ca="1">VLOOKUP(F931,INDIRECT("球種変換表!A$1:B$" &amp; Prams!$B$2),2,)</f>
        <v>カーブ</v>
      </c>
      <c r="O931">
        <f ca="1">VLOOKUP(N931,球種情報!A:B,2,FALSE)</f>
        <v>9</v>
      </c>
      <c r="P931">
        <f ca="1">VLOOKUP(K931,投手データ!B:AI,output!O931+6,FALSE)</f>
        <v>4</v>
      </c>
      <c r="R931">
        <f t="shared" ca="1" si="86"/>
        <v>7.874015748031496E-3</v>
      </c>
      <c r="S931">
        <f t="shared" si="87"/>
        <v>0.67708333333333337</v>
      </c>
      <c r="T931">
        <f>Prams!B$5/(S931-Prams!B$6)</f>
        <v>100.2345502202286</v>
      </c>
      <c r="U931">
        <f t="shared" ca="1" si="88"/>
        <v>0.79374999999999996</v>
      </c>
      <c r="V931">
        <f ca="1">Prams!C$5/(U931-Prams!C$6)</f>
        <v>95.090363762208725</v>
      </c>
      <c r="W931">
        <f t="shared" ca="1" si="89"/>
        <v>0.748743021749675</v>
      </c>
      <c r="X931" t="str">
        <f t="shared" ca="1" si="90"/>
        <v>×</v>
      </c>
    </row>
    <row r="932" spans="1:24" x14ac:dyDescent="0.4">
      <c r="A932" s="1" t="s">
        <v>2700</v>
      </c>
      <c r="B932" s="1">
        <v>142</v>
      </c>
      <c r="C932">
        <v>650.5</v>
      </c>
      <c r="D932">
        <v>606</v>
      </c>
      <c r="E932">
        <v>10.547610000000001</v>
      </c>
      <c r="F932" t="s">
        <v>345</v>
      </c>
      <c r="G932" s="10" t="s">
        <v>2699</v>
      </c>
      <c r="H932">
        <v>101</v>
      </c>
      <c r="I932" t="s">
        <v>2666</v>
      </c>
      <c r="J932">
        <f ca="1">VLOOKUP(G932,INDIRECT("球速変換!A$1:B$" &amp; Prams!$B$8),2,)</f>
        <v>126</v>
      </c>
      <c r="K932" t="str">
        <f ca="1">VLOOKUP(I932,INDIRECT("投手名変換!A$1:B$" &amp; Prams!$B$9),2,)</f>
        <v>DD006</v>
      </c>
      <c r="L932">
        <f t="shared" si="85"/>
        <v>41</v>
      </c>
      <c r="M932">
        <f ca="1">(B932-VLOOKUP(K932,INDIRECT("投手データ!B1:D"&amp;Prams!$B$1),3,FALSE)*2)</f>
        <v>48</v>
      </c>
      <c r="N932" t="str">
        <f ca="1">VLOOKUP(F932,INDIRECT("球種変換表!A$1:B$" &amp; Prams!$B$2),2,)</f>
        <v>カーブ</v>
      </c>
      <c r="O932">
        <f ca="1">VLOOKUP(N932,球種情報!A:B,2,FALSE)</f>
        <v>9</v>
      </c>
      <c r="P932">
        <f ca="1">VLOOKUP(K932,投手データ!B:AI,output!O932+6,FALSE)</f>
        <v>4</v>
      </c>
      <c r="R932">
        <f t="shared" ca="1" si="86"/>
        <v>7.9365079365079361E-3</v>
      </c>
      <c r="S932">
        <f t="shared" si="87"/>
        <v>0.6791666666666667</v>
      </c>
      <c r="T932">
        <f>Prams!B$5/(S932-Prams!B$6)</f>
        <v>99.897123774641813</v>
      </c>
      <c r="U932">
        <f t="shared" ca="1" si="88"/>
        <v>0.79583333333333328</v>
      </c>
      <c r="V932">
        <f ca="1">Prams!C$5/(U932-Prams!C$6)</f>
        <v>94.786630551438662</v>
      </c>
      <c r="W932">
        <f t="shared" ca="1" si="89"/>
        <v>0.75227484564633862</v>
      </c>
      <c r="X932" t="str">
        <f t="shared" ca="1" si="90"/>
        <v>×</v>
      </c>
    </row>
    <row r="933" spans="1:24" x14ac:dyDescent="0.4">
      <c r="A933" s="1" t="s">
        <v>2701</v>
      </c>
      <c r="B933" s="1">
        <v>143</v>
      </c>
      <c r="C933">
        <v>660</v>
      </c>
      <c r="D933">
        <v>611.5</v>
      </c>
      <c r="E933">
        <v>11.01146</v>
      </c>
      <c r="F933" t="s">
        <v>345</v>
      </c>
      <c r="G933" s="10" t="s">
        <v>853</v>
      </c>
      <c r="H933">
        <v>101</v>
      </c>
      <c r="I933" t="s">
        <v>2666</v>
      </c>
      <c r="J933">
        <f ca="1">VLOOKUP(G933,INDIRECT("球速変換!A$1:B$" &amp; Prams!$B$8),2,)</f>
        <v>124</v>
      </c>
      <c r="K933" t="str">
        <f ca="1">VLOOKUP(I933,INDIRECT("投手名変換!A$1:B$" &amp; Prams!$B$9),2,)</f>
        <v>DD006</v>
      </c>
      <c r="L933">
        <f t="shared" si="85"/>
        <v>42</v>
      </c>
      <c r="M933">
        <f ca="1">(B933-VLOOKUP(K933,INDIRECT("投手データ!B1:D"&amp;Prams!$B$1),3,FALSE)*2)</f>
        <v>49</v>
      </c>
      <c r="N933" t="str">
        <f ca="1">VLOOKUP(F933,INDIRECT("球種変換表!A$1:B$" &amp; Prams!$B$2),2,)</f>
        <v>カーブ</v>
      </c>
      <c r="O933">
        <f ca="1">VLOOKUP(N933,球種情報!A:B,2,FALSE)</f>
        <v>9</v>
      </c>
      <c r="P933">
        <f ca="1">VLOOKUP(K933,投手データ!B:AI,output!O933+6,FALSE)</f>
        <v>4</v>
      </c>
      <c r="R933">
        <f t="shared" ca="1" si="86"/>
        <v>8.0645161290322578E-3</v>
      </c>
      <c r="S933">
        <f t="shared" si="87"/>
        <v>0.69201388888888893</v>
      </c>
      <c r="T933">
        <f>Prams!B$5/(S933-Prams!B$6)</f>
        <v>97.865506976171531</v>
      </c>
      <c r="U933">
        <f t="shared" ca="1" si="88"/>
        <v>0.80868055555555562</v>
      </c>
      <c r="V933">
        <f ca="1">Prams!C$5/(U933-Prams!C$6)</f>
        <v>92.95565700061394</v>
      </c>
      <c r="W933">
        <f t="shared" ca="1" si="89"/>
        <v>0.74964239516624143</v>
      </c>
      <c r="X933" t="str">
        <f t="shared" ca="1" si="90"/>
        <v>×</v>
      </c>
    </row>
    <row r="934" spans="1:24" x14ac:dyDescent="0.4">
      <c r="A934" s="1" t="s">
        <v>2703</v>
      </c>
      <c r="B934" s="1">
        <v>143</v>
      </c>
      <c r="C934">
        <v>654.5</v>
      </c>
      <c r="D934">
        <v>611.5</v>
      </c>
      <c r="E934">
        <v>10.512</v>
      </c>
      <c r="F934" t="s">
        <v>345</v>
      </c>
      <c r="G934" s="10" t="s">
        <v>442</v>
      </c>
      <c r="H934">
        <v>101</v>
      </c>
      <c r="I934" t="s">
        <v>2702</v>
      </c>
      <c r="J934">
        <f ca="1">VLOOKUP(G934,INDIRECT("球速変換!A$1:B$" &amp; Prams!$B$8),2,)</f>
        <v>128</v>
      </c>
      <c r="K934" t="e">
        <f ca="1">VLOOKUP(I934,INDIRECT("投手名変換!A$1:B$" &amp; Prams!$B$9),2,)</f>
        <v>#N/A</v>
      </c>
      <c r="L934">
        <f t="shared" si="85"/>
        <v>42</v>
      </c>
      <c r="M934" t="e">
        <f ca="1">(B934-VLOOKUP(K934,INDIRECT("投手データ!B1:D"&amp;Prams!$B$1),3,FALSE)*2)</f>
        <v>#N/A</v>
      </c>
      <c r="N934" t="str">
        <f ca="1">VLOOKUP(F934,INDIRECT("球種変換表!A$1:B$" &amp; Prams!$B$2),2,)</f>
        <v>カーブ</v>
      </c>
      <c r="O934">
        <f ca="1">VLOOKUP(N934,球種情報!A:B,2,FALSE)</f>
        <v>9</v>
      </c>
      <c r="P934" t="e">
        <f ca="1">VLOOKUP(K934,投手データ!B:AI,output!O934+6,FALSE)</f>
        <v>#N/A</v>
      </c>
      <c r="R934">
        <f t="shared" ca="1" si="86"/>
        <v>7.8125E-3</v>
      </c>
      <c r="S934">
        <f t="shared" si="87"/>
        <v>0.69201388888888893</v>
      </c>
      <c r="T934">
        <f>Prams!B$5/(S934-Prams!B$6)</f>
        <v>97.865506976171531</v>
      </c>
      <c r="U934" t="e">
        <f t="shared" ca="1" si="88"/>
        <v>#N/A</v>
      </c>
      <c r="V934" t="e">
        <f ca="1">Prams!C$5/(U934-Prams!C$6)</f>
        <v>#N/A</v>
      </c>
      <c r="W934" t="e">
        <f t="shared" ca="1" si="89"/>
        <v>#N/A</v>
      </c>
      <c r="X934" t="e">
        <f t="shared" ca="1" si="90"/>
        <v>#N/A</v>
      </c>
    </row>
    <row r="935" spans="1:24" x14ac:dyDescent="0.4">
      <c r="A935" s="1" t="s">
        <v>2704</v>
      </c>
      <c r="B935" s="1">
        <v>143</v>
      </c>
      <c r="C935">
        <v>652.5</v>
      </c>
      <c r="D935">
        <v>608.5</v>
      </c>
      <c r="E935">
        <v>10.512</v>
      </c>
      <c r="F935" t="s">
        <v>1532</v>
      </c>
      <c r="G935" s="10" t="s">
        <v>1543</v>
      </c>
      <c r="H935">
        <v>101</v>
      </c>
      <c r="I935" t="s">
        <v>2666</v>
      </c>
      <c r="J935">
        <f ca="1">VLOOKUP(G935,INDIRECT("球速変換!A$1:B$" &amp; Prams!$B$8),2,)</f>
        <v>123</v>
      </c>
      <c r="K935" t="str">
        <f ca="1">VLOOKUP(I935,INDIRECT("投手名変換!A$1:B$" &amp; Prams!$B$9),2,)</f>
        <v>DD006</v>
      </c>
      <c r="L935">
        <f t="shared" si="85"/>
        <v>42</v>
      </c>
      <c r="M935">
        <f ca="1">(B935-VLOOKUP(K935,INDIRECT("投手データ!B1:D"&amp;Prams!$B$1),3,FALSE)*2)</f>
        <v>49</v>
      </c>
      <c r="N935" t="str">
        <f ca="1">VLOOKUP(F935,INDIRECT("球種変換表!A$1:B$" &amp; Prams!$B$2),2,)</f>
        <v>カーブ</v>
      </c>
      <c r="O935">
        <f ca="1">VLOOKUP(N935,球種情報!A:B,2,FALSE)</f>
        <v>9</v>
      </c>
      <c r="P935">
        <f ca="1">VLOOKUP(K935,投手データ!B:AI,output!O935+6,FALSE)</f>
        <v>4</v>
      </c>
      <c r="R935">
        <f t="shared" ca="1" si="86"/>
        <v>8.130081300813009E-3</v>
      </c>
      <c r="S935">
        <f t="shared" si="87"/>
        <v>0.69409722222222225</v>
      </c>
      <c r="T935">
        <f>Prams!B$5/(S935-Prams!B$6)</f>
        <v>97.543816590479778</v>
      </c>
      <c r="U935">
        <f t="shared" ca="1" si="88"/>
        <v>0.81076388888888895</v>
      </c>
      <c r="V935">
        <f ca="1">Prams!C$5/(U935-Prams!C$6)</f>
        <v>92.665387065480331</v>
      </c>
      <c r="W935">
        <f t="shared" ca="1" si="89"/>
        <v>0.75337713061366118</v>
      </c>
      <c r="X935" t="str">
        <f t="shared" ca="1" si="90"/>
        <v>×</v>
      </c>
    </row>
    <row r="936" spans="1:24" x14ac:dyDescent="0.4">
      <c r="A936" s="1" t="s">
        <v>2705</v>
      </c>
      <c r="B936" s="1">
        <v>133</v>
      </c>
      <c r="C936">
        <v>645.04998999999998</v>
      </c>
      <c r="D936">
        <v>610.5</v>
      </c>
      <c r="E936">
        <v>10.06254</v>
      </c>
      <c r="F936" t="s">
        <v>43</v>
      </c>
      <c r="G936" s="10" t="s">
        <v>1498</v>
      </c>
      <c r="H936">
        <v>101</v>
      </c>
      <c r="I936" t="s">
        <v>2666</v>
      </c>
      <c r="J936">
        <f ca="1">VLOOKUP(G936,INDIRECT("球速変換!A$1:B$" &amp; Prams!$B$8),2,)</f>
        <v>140</v>
      </c>
      <c r="K936" t="str">
        <f ca="1">VLOOKUP(I936,INDIRECT("投手名変換!A$1:B$" &amp; Prams!$B$9),2,)</f>
        <v>DD006</v>
      </c>
      <c r="L936">
        <f t="shared" si="85"/>
        <v>32</v>
      </c>
      <c r="M936">
        <f ca="1">(B936-VLOOKUP(K936,INDIRECT("投手データ!B1:D"&amp;Prams!$B$1),3,FALSE)*2)</f>
        <v>39</v>
      </c>
      <c r="N936" t="str">
        <f ca="1">VLOOKUP(F936,INDIRECT("球種変換表!A$1:B$" &amp; Prams!$B$2),2,)</f>
        <v>Vスライダー</v>
      </c>
      <c r="O936">
        <f ca="1">VLOOKUP(N936,球種情報!A:B,2,FALSE)</f>
        <v>19</v>
      </c>
      <c r="P936">
        <f ca="1">VLOOKUP(K936,投手データ!B:AI,output!O936+6,FALSE)</f>
        <v>5</v>
      </c>
      <c r="R936">
        <f t="shared" ca="1" si="86"/>
        <v>7.1428571428571426E-3</v>
      </c>
      <c r="S936">
        <f t="shared" si="87"/>
        <v>0.52604166666666663</v>
      </c>
      <c r="T936">
        <f>Prams!B$5/(S936-Prams!B$6)</f>
        <v>132.74096870582764</v>
      </c>
      <c r="U936">
        <f t="shared" ca="1" si="88"/>
        <v>0.64270833333333333</v>
      </c>
      <c r="V936">
        <f ca="1">Prams!C$5/(U936-Prams!C$6)</f>
        <v>123.86689596446998</v>
      </c>
      <c r="W936">
        <f t="shared" ca="1" si="89"/>
        <v>0.88476354260335699</v>
      </c>
      <c r="X936" t="str">
        <f t="shared" ca="1" si="90"/>
        <v>×</v>
      </c>
    </row>
    <row r="937" spans="1:24" x14ac:dyDescent="0.4">
      <c r="A937" s="1" t="s">
        <v>2706</v>
      </c>
      <c r="B937" s="1">
        <v>133</v>
      </c>
      <c r="C937">
        <v>637.55260999999996</v>
      </c>
      <c r="D937">
        <v>615.5</v>
      </c>
      <c r="E937">
        <v>9.5658300000000001</v>
      </c>
      <c r="F937" t="s">
        <v>43</v>
      </c>
      <c r="G937" s="10" t="s">
        <v>723</v>
      </c>
      <c r="H937">
        <v>101</v>
      </c>
      <c r="I937" t="s">
        <v>2666</v>
      </c>
      <c r="J937">
        <f ca="1">VLOOKUP(G937,INDIRECT("球速変換!A$1:B$" &amp; Prams!$B$8),2,)</f>
        <v>142</v>
      </c>
      <c r="K937" t="str">
        <f ca="1">VLOOKUP(I937,INDIRECT("投手名変換!A$1:B$" &amp; Prams!$B$9),2,)</f>
        <v>DD006</v>
      </c>
      <c r="L937">
        <f t="shared" si="85"/>
        <v>32</v>
      </c>
      <c r="M937">
        <f ca="1">(B937-VLOOKUP(K937,INDIRECT("投手データ!B1:D"&amp;Prams!$B$1),3,FALSE)*2)</f>
        <v>39</v>
      </c>
      <c r="N937" t="str">
        <f ca="1">VLOOKUP(F937,INDIRECT("球種変換表!A$1:B$" &amp; Prams!$B$2),2,)</f>
        <v>Vスライダー</v>
      </c>
      <c r="O937">
        <f ca="1">VLOOKUP(N937,球種情報!A:B,2,FALSE)</f>
        <v>19</v>
      </c>
      <c r="P937">
        <f ca="1">VLOOKUP(K937,投手データ!B:AI,output!O937+6,FALSE)</f>
        <v>5</v>
      </c>
      <c r="R937">
        <f t="shared" ca="1" si="86"/>
        <v>7.0422535211267607E-3</v>
      </c>
      <c r="S937">
        <f t="shared" si="87"/>
        <v>0.52256944444444442</v>
      </c>
      <c r="T937">
        <f>Prams!B$5/(S937-Prams!B$6)</f>
        <v>133.73801955329085</v>
      </c>
      <c r="U937">
        <f t="shared" ca="1" si="88"/>
        <v>0.63923611111111112</v>
      </c>
      <c r="V937">
        <f ca="1">Prams!C$5/(U937-Prams!C$6)</f>
        <v>124.73465636191426</v>
      </c>
      <c r="W937">
        <f t="shared" ca="1" si="89"/>
        <v>0.87841307297122717</v>
      </c>
      <c r="X937" t="str">
        <f t="shared" ca="1" si="90"/>
        <v>×</v>
      </c>
    </row>
    <row r="938" spans="1:24" x14ac:dyDescent="0.4">
      <c r="A938" s="1" t="s">
        <v>2707</v>
      </c>
      <c r="B938" s="1">
        <v>133</v>
      </c>
      <c r="C938">
        <v>638</v>
      </c>
      <c r="D938">
        <v>606.5</v>
      </c>
      <c r="E938">
        <v>10.012589999999999</v>
      </c>
      <c r="F938" t="s">
        <v>43</v>
      </c>
      <c r="G938" s="10" t="s">
        <v>1500</v>
      </c>
      <c r="H938">
        <v>101</v>
      </c>
      <c r="I938" t="s">
        <v>2666</v>
      </c>
      <c r="J938">
        <f ca="1">VLOOKUP(G938,INDIRECT("球速変換!A$1:B$" &amp; Prams!$B$8),2,)</f>
        <v>139</v>
      </c>
      <c r="K938" t="str">
        <f ca="1">VLOOKUP(I938,INDIRECT("投手名変換!A$1:B$" &amp; Prams!$B$9),2,)</f>
        <v>DD006</v>
      </c>
      <c r="L938">
        <f t="shared" ref="L938:L1001" si="91">B938-H938</f>
        <v>32</v>
      </c>
      <c r="M938">
        <f ca="1">(B938-VLOOKUP(K938,INDIRECT("投手データ!B1:D"&amp;Prams!$B$1),3,FALSE)*2)</f>
        <v>39</v>
      </c>
      <c r="N938" t="str">
        <f ca="1">VLOOKUP(F938,INDIRECT("球種変換表!A$1:B$" &amp; Prams!$B$2),2,)</f>
        <v>Vスライダー</v>
      </c>
      <c r="O938">
        <f ca="1">VLOOKUP(N938,球種情報!A:B,2,FALSE)</f>
        <v>19</v>
      </c>
      <c r="P938">
        <f ca="1">VLOOKUP(K938,投手データ!B:AI,output!O938+6,FALSE)</f>
        <v>5</v>
      </c>
      <c r="R938">
        <f t="shared" ref="R938:R1001" ca="1" si="92">1/J938</f>
        <v>7.1942446043165471E-3</v>
      </c>
      <c r="S938">
        <f t="shared" ref="S938:S1001" si="93">(L938-(D938-600)/24)*2/120</f>
        <v>0.52881944444444451</v>
      </c>
      <c r="T938">
        <f>Prams!B$5/(S938-Prams!B$6)</f>
        <v>131.95396847041803</v>
      </c>
      <c r="U938">
        <f t="shared" ref="U938:U1001" ca="1" si="94">(M938-(D938-600)/24)*2/120</f>
        <v>0.64548611111111109</v>
      </c>
      <c r="V938">
        <f ca="1">Prams!C$5/(U938-Prams!C$6)</f>
        <v>123.18133263965377</v>
      </c>
      <c r="W938">
        <f t="shared" ref="W938:W1001" ca="1" si="95">V938/J938</f>
        <v>0.88619663769535084</v>
      </c>
      <c r="X938" t="str">
        <f t="shared" ca="1" si="90"/>
        <v>×</v>
      </c>
    </row>
    <row r="939" spans="1:24" x14ac:dyDescent="0.4">
      <c r="A939" s="1" t="s">
        <v>2709</v>
      </c>
      <c r="B939" s="1">
        <v>133</v>
      </c>
      <c r="C939">
        <v>640.5</v>
      </c>
      <c r="D939">
        <v>612.5</v>
      </c>
      <c r="E939">
        <v>10.512</v>
      </c>
      <c r="F939" t="s">
        <v>43</v>
      </c>
      <c r="G939" s="10" t="s">
        <v>2708</v>
      </c>
      <c r="H939">
        <v>101</v>
      </c>
      <c r="I939" t="s">
        <v>2666</v>
      </c>
      <c r="J939">
        <f ca="1">VLOOKUP(G939,INDIRECT("球速変換!A$1:B$" &amp; Prams!$B$8),2,)</f>
        <v>145</v>
      </c>
      <c r="K939" t="str">
        <f ca="1">VLOOKUP(I939,INDIRECT("投手名変換!A$1:B$" &amp; Prams!$B$9),2,)</f>
        <v>DD006</v>
      </c>
      <c r="L939">
        <f t="shared" si="91"/>
        <v>32</v>
      </c>
      <c r="M939">
        <f ca="1">(B939-VLOOKUP(K939,INDIRECT("投手データ!B1:D"&amp;Prams!$B$1),3,FALSE)*2)</f>
        <v>39</v>
      </c>
      <c r="N939" t="str">
        <f ca="1">VLOOKUP(F939,INDIRECT("球種変換表!A$1:B$" &amp; Prams!$B$2),2,)</f>
        <v>Vスライダー</v>
      </c>
      <c r="O939">
        <f ca="1">VLOOKUP(N939,球種情報!A:B,2,FALSE)</f>
        <v>19</v>
      </c>
      <c r="P939">
        <f ca="1">VLOOKUP(K939,投手データ!B:AI,output!O939+6,FALSE)</f>
        <v>5</v>
      </c>
      <c r="R939">
        <f t="shared" ca="1" si="92"/>
        <v>6.8965517241379309E-3</v>
      </c>
      <c r="S939">
        <f t="shared" si="93"/>
        <v>0.52465277777777775</v>
      </c>
      <c r="T939">
        <f>Prams!B$5/(S939-Prams!B$6)</f>
        <v>133.1379997248261</v>
      </c>
      <c r="U939">
        <f t="shared" ca="1" si="94"/>
        <v>0.64131944444444444</v>
      </c>
      <c r="V939">
        <f ca="1">Prams!C$5/(U939-Prams!C$6)</f>
        <v>124.21254722930701</v>
      </c>
      <c r="W939">
        <f t="shared" ca="1" si="95"/>
        <v>0.85663825675384142</v>
      </c>
      <c r="X939" t="str">
        <f t="shared" ca="1" si="90"/>
        <v>×</v>
      </c>
    </row>
    <row r="940" spans="1:24" x14ac:dyDescent="0.4">
      <c r="A940" s="1" t="s">
        <v>2710</v>
      </c>
      <c r="B940" s="1">
        <v>133</v>
      </c>
      <c r="C940">
        <v>639.5</v>
      </c>
      <c r="D940">
        <v>615</v>
      </c>
      <c r="E940">
        <v>11.5001</v>
      </c>
      <c r="F940" t="s">
        <v>43</v>
      </c>
      <c r="G940" s="10" t="s">
        <v>723</v>
      </c>
      <c r="H940">
        <v>101</v>
      </c>
      <c r="I940" t="s">
        <v>2666</v>
      </c>
      <c r="J940">
        <f ca="1">VLOOKUP(G940,INDIRECT("球速変換!A$1:B$" &amp; Prams!$B$8),2,)</f>
        <v>142</v>
      </c>
      <c r="K940" t="str">
        <f ca="1">VLOOKUP(I940,INDIRECT("投手名変換!A$1:B$" &amp; Prams!$B$9),2,)</f>
        <v>DD006</v>
      </c>
      <c r="L940">
        <f t="shared" si="91"/>
        <v>32</v>
      </c>
      <c r="M940">
        <f ca="1">(B940-VLOOKUP(K940,INDIRECT("投手データ!B1:D"&amp;Prams!$B$1),3,FALSE)*2)</f>
        <v>39</v>
      </c>
      <c r="N940" t="str">
        <f ca="1">VLOOKUP(F940,INDIRECT("球種変換表!A$1:B$" &amp; Prams!$B$2),2,)</f>
        <v>Vスライダー</v>
      </c>
      <c r="O940">
        <f ca="1">VLOOKUP(N940,球種情報!A:B,2,FALSE)</f>
        <v>19</v>
      </c>
      <c r="P940">
        <f ca="1">VLOOKUP(K940,投手データ!B:AI,output!O940+6,FALSE)</f>
        <v>5</v>
      </c>
      <c r="R940">
        <f t="shared" ca="1" si="92"/>
        <v>7.0422535211267607E-3</v>
      </c>
      <c r="S940">
        <f t="shared" si="93"/>
        <v>0.5229166666666667</v>
      </c>
      <c r="T940">
        <f>Prams!B$5/(S940-Prams!B$6)</f>
        <v>133.63764095543468</v>
      </c>
      <c r="U940">
        <f t="shared" ca="1" si="94"/>
        <v>0.63958333333333328</v>
      </c>
      <c r="V940">
        <f ca="1">Prams!C$5/(U940-Prams!C$6)</f>
        <v>124.6473335797574</v>
      </c>
      <c r="W940">
        <f t="shared" ca="1" si="95"/>
        <v>0.87779812380110844</v>
      </c>
      <c r="X940" t="str">
        <f t="shared" ca="1" si="90"/>
        <v>×</v>
      </c>
    </row>
    <row r="941" spans="1:24" x14ac:dyDescent="0.4">
      <c r="A941" s="1" t="s">
        <v>2712</v>
      </c>
      <c r="B941" s="1">
        <v>133</v>
      </c>
      <c r="C941">
        <v>637.5</v>
      </c>
      <c r="D941">
        <v>604.5</v>
      </c>
      <c r="E941">
        <v>9.6177899999999994</v>
      </c>
      <c r="F941" t="s">
        <v>43</v>
      </c>
      <c r="G941" s="10" t="s">
        <v>585</v>
      </c>
      <c r="H941">
        <v>101</v>
      </c>
      <c r="I941" t="s">
        <v>2711</v>
      </c>
      <c r="J941">
        <f ca="1">VLOOKUP(G941,INDIRECT("球速変換!A$1:B$" &amp; Prams!$B$8),2,)</f>
        <v>139</v>
      </c>
      <c r="K941" t="e">
        <f ca="1">VLOOKUP(I941,INDIRECT("投手名変換!A$1:B$" &amp; Prams!$B$9),2,)</f>
        <v>#N/A</v>
      </c>
      <c r="L941">
        <f t="shared" si="91"/>
        <v>32</v>
      </c>
      <c r="M941" t="e">
        <f ca="1">(B941-VLOOKUP(K941,INDIRECT("投手データ!B1:D"&amp;Prams!$B$1),3,FALSE)*2)</f>
        <v>#N/A</v>
      </c>
      <c r="N941" t="str">
        <f ca="1">VLOOKUP(F941,INDIRECT("球種変換表!A$1:B$" &amp; Prams!$B$2),2,)</f>
        <v>Vスライダー</v>
      </c>
      <c r="O941">
        <f ca="1">VLOOKUP(N941,球種情報!A:B,2,FALSE)</f>
        <v>19</v>
      </c>
      <c r="P941" t="e">
        <f ca="1">VLOOKUP(K941,投手データ!B:AI,output!O941+6,FALSE)</f>
        <v>#N/A</v>
      </c>
      <c r="R941">
        <f t="shared" ca="1" si="92"/>
        <v>7.1942446043165471E-3</v>
      </c>
      <c r="S941">
        <f t="shared" si="93"/>
        <v>0.53020833333333328</v>
      </c>
      <c r="T941">
        <f>Prams!B$5/(S941-Prams!B$6)</f>
        <v>131.56395750944336</v>
      </c>
      <c r="U941" t="e">
        <f t="shared" ca="1" si="94"/>
        <v>#N/A</v>
      </c>
      <c r="V941" t="e">
        <f ca="1">Prams!C$5/(U941-Prams!C$6)</f>
        <v>#N/A</v>
      </c>
      <c r="W941" t="e">
        <f t="shared" ca="1" si="95"/>
        <v>#N/A</v>
      </c>
      <c r="X941" t="e">
        <f t="shared" ca="1" si="90"/>
        <v>#N/A</v>
      </c>
    </row>
    <row r="942" spans="1:24" x14ac:dyDescent="0.4">
      <c r="A942" s="1" t="s">
        <v>2713</v>
      </c>
      <c r="B942" s="1">
        <v>133</v>
      </c>
      <c r="C942">
        <v>643.5</v>
      </c>
      <c r="D942">
        <v>615.5</v>
      </c>
      <c r="E942">
        <v>11.59751</v>
      </c>
      <c r="F942" t="s">
        <v>43</v>
      </c>
      <c r="G942" s="10" t="s">
        <v>1493</v>
      </c>
      <c r="H942">
        <v>101</v>
      </c>
      <c r="I942" t="s">
        <v>2666</v>
      </c>
      <c r="J942">
        <f ca="1">VLOOKUP(G942,INDIRECT("球速変換!A$1:B$" &amp; Prams!$B$8),2,)</f>
        <v>142</v>
      </c>
      <c r="K942" t="str">
        <f ca="1">VLOOKUP(I942,INDIRECT("投手名変換!A$1:B$" &amp; Prams!$B$9),2,)</f>
        <v>DD006</v>
      </c>
      <c r="L942">
        <f t="shared" si="91"/>
        <v>32</v>
      </c>
      <c r="M942">
        <f ca="1">(B942-VLOOKUP(K942,INDIRECT("投手データ!B1:D"&amp;Prams!$B$1),3,FALSE)*2)</f>
        <v>39</v>
      </c>
      <c r="N942" t="str">
        <f ca="1">VLOOKUP(F942,INDIRECT("球種変換表!A$1:B$" &amp; Prams!$B$2),2,)</f>
        <v>Vスライダー</v>
      </c>
      <c r="O942">
        <f ca="1">VLOOKUP(N942,球種情報!A:B,2,FALSE)</f>
        <v>19</v>
      </c>
      <c r="P942">
        <f ca="1">VLOOKUP(K942,投手データ!B:AI,output!O942+6,FALSE)</f>
        <v>5</v>
      </c>
      <c r="R942">
        <f t="shared" ca="1" si="92"/>
        <v>7.0422535211267607E-3</v>
      </c>
      <c r="S942">
        <f t="shared" si="93"/>
        <v>0.52256944444444442</v>
      </c>
      <c r="T942">
        <f>Prams!B$5/(S942-Prams!B$6)</f>
        <v>133.73801955329085</v>
      </c>
      <c r="U942">
        <f t="shared" ca="1" si="94"/>
        <v>0.63923611111111112</v>
      </c>
      <c r="V942">
        <f ca="1">Prams!C$5/(U942-Prams!C$6)</f>
        <v>124.73465636191426</v>
      </c>
      <c r="W942">
        <f t="shared" ca="1" si="95"/>
        <v>0.87841307297122717</v>
      </c>
      <c r="X942" t="str">
        <f t="shared" ca="1" si="90"/>
        <v>×</v>
      </c>
    </row>
    <row r="943" spans="1:24" x14ac:dyDescent="0.4">
      <c r="A943" s="1" t="s">
        <v>2715</v>
      </c>
      <c r="B943" s="1">
        <v>133</v>
      </c>
      <c r="C943">
        <v>634.5</v>
      </c>
      <c r="D943">
        <v>601.5</v>
      </c>
      <c r="E943">
        <v>10.512</v>
      </c>
      <c r="F943" t="s">
        <v>43</v>
      </c>
      <c r="G943" s="10" t="s">
        <v>2714</v>
      </c>
      <c r="H943">
        <v>101</v>
      </c>
      <c r="I943" t="s">
        <v>2666</v>
      </c>
      <c r="J943">
        <f ca="1">VLOOKUP(G943,INDIRECT("球速変換!A$1:B$" &amp; Prams!$B$8),2,)</f>
        <v>154</v>
      </c>
      <c r="K943" t="str">
        <f ca="1">VLOOKUP(I943,INDIRECT("投手名変換!A$1:B$" &amp; Prams!$B$9),2,)</f>
        <v>DD006</v>
      </c>
      <c r="L943">
        <f t="shared" si="91"/>
        <v>32</v>
      </c>
      <c r="M943">
        <f ca="1">(B943-VLOOKUP(K943,INDIRECT("投手データ!B1:D"&amp;Prams!$B$1),3,FALSE)*2)</f>
        <v>39</v>
      </c>
      <c r="N943" t="str">
        <f ca="1">VLOOKUP(F943,INDIRECT("球種変換表!A$1:B$" &amp; Prams!$B$2),2,)</f>
        <v>Vスライダー</v>
      </c>
      <c r="O943">
        <f ca="1">VLOOKUP(N943,球種情報!A:B,2,FALSE)</f>
        <v>19</v>
      </c>
      <c r="P943">
        <f ca="1">VLOOKUP(K943,投手データ!B:AI,output!O943+6,FALSE)</f>
        <v>5</v>
      </c>
      <c r="R943">
        <f t="shared" ca="1" si="92"/>
        <v>6.4935064935064939E-3</v>
      </c>
      <c r="S943">
        <f t="shared" si="93"/>
        <v>0.53229166666666672</v>
      </c>
      <c r="T943">
        <f>Prams!B$5/(S943-Prams!B$6)</f>
        <v>130.98324476067725</v>
      </c>
      <c r="U943">
        <f t="shared" ca="1" si="94"/>
        <v>0.6489583333333333</v>
      </c>
      <c r="V943">
        <f ca="1">Prams!C$5/(U943-Prams!C$6)</f>
        <v>122.33497683162112</v>
      </c>
      <c r="W943">
        <f t="shared" ca="1" si="95"/>
        <v>0.79438296643909823</v>
      </c>
      <c r="X943" t="str">
        <f t="shared" ca="1" si="90"/>
        <v>×</v>
      </c>
    </row>
    <row r="944" spans="1:24" x14ac:dyDescent="0.4">
      <c r="A944" s="1" t="s">
        <v>2716</v>
      </c>
      <c r="B944" s="1">
        <v>134</v>
      </c>
      <c r="C944">
        <v>639.52380000000005</v>
      </c>
      <c r="D944">
        <v>619</v>
      </c>
      <c r="E944">
        <v>10.52392</v>
      </c>
      <c r="F944" t="s">
        <v>43</v>
      </c>
      <c r="G944" s="10" t="s">
        <v>2005</v>
      </c>
      <c r="H944">
        <v>101</v>
      </c>
      <c r="I944" t="s">
        <v>2666</v>
      </c>
      <c r="J944">
        <f ca="1">VLOOKUP(G944,INDIRECT("球速変換!A$1:B$" &amp; Prams!$B$8),2,)</f>
        <v>138</v>
      </c>
      <c r="K944" t="str">
        <f ca="1">VLOOKUP(I944,INDIRECT("投手名変換!A$1:B$" &amp; Prams!$B$9),2,)</f>
        <v>DD006</v>
      </c>
      <c r="L944">
        <f t="shared" si="91"/>
        <v>33</v>
      </c>
      <c r="M944">
        <f ca="1">(B944-VLOOKUP(K944,INDIRECT("投手データ!B1:D"&amp;Prams!$B$1),3,FALSE)*2)</f>
        <v>40</v>
      </c>
      <c r="N944" t="str">
        <f ca="1">VLOOKUP(F944,INDIRECT("球種変換表!A$1:B$" &amp; Prams!$B$2),2,)</f>
        <v>Vスライダー</v>
      </c>
      <c r="O944">
        <f ca="1">VLOOKUP(N944,球種情報!A:B,2,FALSE)</f>
        <v>19</v>
      </c>
      <c r="P944">
        <f ca="1">VLOOKUP(K944,投手データ!B:AI,output!O944+6,FALSE)</f>
        <v>5</v>
      </c>
      <c r="R944">
        <f t="shared" ca="1" si="92"/>
        <v>7.246376811594203E-3</v>
      </c>
      <c r="S944">
        <f t="shared" si="93"/>
        <v>0.53680555555555565</v>
      </c>
      <c r="T944">
        <f>Prams!B$5/(S944-Prams!B$6)</f>
        <v>129.74245374310664</v>
      </c>
      <c r="U944">
        <f t="shared" ca="1" si="94"/>
        <v>0.65347222222222223</v>
      </c>
      <c r="V944">
        <f ca="1">Prams!C$5/(U944-Prams!C$6)</f>
        <v>121.25194765573073</v>
      </c>
      <c r="W944">
        <f t="shared" ca="1" si="95"/>
        <v>0.87863730185312128</v>
      </c>
      <c r="X944" t="str">
        <f t="shared" ca="1" si="90"/>
        <v>×</v>
      </c>
    </row>
    <row r="945" spans="1:24" x14ac:dyDescent="0.4">
      <c r="A945" s="1" t="s">
        <v>2717</v>
      </c>
      <c r="B945" s="1">
        <v>133</v>
      </c>
      <c r="C945">
        <v>638.08330999999998</v>
      </c>
      <c r="D945">
        <v>607</v>
      </c>
      <c r="E945">
        <v>9.1383299999999998</v>
      </c>
      <c r="F945" t="s">
        <v>43</v>
      </c>
      <c r="G945" s="10" t="s">
        <v>403</v>
      </c>
      <c r="H945">
        <v>101</v>
      </c>
      <c r="I945" t="s">
        <v>1127</v>
      </c>
      <c r="J945">
        <f ca="1">VLOOKUP(G945,INDIRECT("球速変換!A$1:B$" &amp; Prams!$B$8),2,)</f>
        <v>140</v>
      </c>
      <c r="K945" t="str">
        <f ca="1">VLOOKUP(I945,INDIRECT("投手名変換!A$1:B$" &amp; Prams!$B$9),2,)</f>
        <v>DD006</v>
      </c>
      <c r="L945">
        <f t="shared" si="91"/>
        <v>32</v>
      </c>
      <c r="M945">
        <f ca="1">(B945-VLOOKUP(K945,INDIRECT("投手データ!B1:D"&amp;Prams!$B$1),3,FALSE)*2)</f>
        <v>39</v>
      </c>
      <c r="N945" t="str">
        <f ca="1">VLOOKUP(F945,INDIRECT("球種変換表!A$1:B$" &amp; Prams!$B$2),2,)</f>
        <v>Vスライダー</v>
      </c>
      <c r="O945">
        <f ca="1">VLOOKUP(N945,球種情報!A:B,2,FALSE)</f>
        <v>19</v>
      </c>
      <c r="P945">
        <f ca="1">VLOOKUP(K945,投手データ!B:AI,output!O945+6,FALSE)</f>
        <v>5</v>
      </c>
      <c r="R945">
        <f t="shared" ca="1" si="92"/>
        <v>7.1428571428571426E-3</v>
      </c>
      <c r="S945">
        <f t="shared" si="93"/>
        <v>0.52847222222222223</v>
      </c>
      <c r="T945">
        <f>Prams!B$5/(S945-Prams!B$6)</f>
        <v>132.05183277758661</v>
      </c>
      <c r="U945">
        <f t="shared" ca="1" si="94"/>
        <v>0.64513888888888893</v>
      </c>
      <c r="V945">
        <f ca="1">Prams!C$5/(U945-Prams!C$6)</f>
        <v>123.26661275850989</v>
      </c>
      <c r="W945">
        <f t="shared" ca="1" si="95"/>
        <v>0.8804758054179278</v>
      </c>
      <c r="X945" t="str">
        <f t="shared" ca="1" si="90"/>
        <v>×</v>
      </c>
    </row>
    <row r="946" spans="1:24" x14ac:dyDescent="0.4">
      <c r="A946" s="1" t="s">
        <v>2719</v>
      </c>
      <c r="B946" s="1">
        <v>129</v>
      </c>
      <c r="C946">
        <v>641.95001000000002</v>
      </c>
      <c r="D946">
        <v>608.5</v>
      </c>
      <c r="E946">
        <v>10.062519999999999</v>
      </c>
      <c r="F946" t="s">
        <v>0</v>
      </c>
      <c r="G946" s="10" t="s">
        <v>723</v>
      </c>
      <c r="H946">
        <v>100</v>
      </c>
      <c r="I946" t="s">
        <v>2718</v>
      </c>
      <c r="J946">
        <f ca="1">VLOOKUP(G946,INDIRECT("球速変換!A$1:B$" &amp; Prams!$B$8),2,)</f>
        <v>142</v>
      </c>
      <c r="K946" t="str">
        <f ca="1">VLOOKUP(I946,INDIRECT("投手名変換!A$1:B$" &amp; Prams!$B$9),2,)</f>
        <v>TA001</v>
      </c>
      <c r="L946">
        <f t="shared" si="91"/>
        <v>29</v>
      </c>
      <c r="M946">
        <f ca="1">(B946-VLOOKUP(K946,INDIRECT("投手データ!B1:D"&amp;Prams!$B$1),3,FALSE)*2)</f>
        <v>35</v>
      </c>
      <c r="N946" t="str">
        <f ca="1">VLOOKUP(F946,INDIRECT("球種変換表!A$1:B$" &amp; Prams!$B$2),2,)</f>
        <v>ストレート</v>
      </c>
      <c r="O946">
        <f ca="1">VLOOKUP(N946,球種情報!A:B,2,FALSE)</f>
        <v>1</v>
      </c>
      <c r="P946">
        <f ca="1">VLOOKUP(K946,投手データ!B:AI,output!O946+6,FALSE)</f>
        <v>1</v>
      </c>
      <c r="R946">
        <f t="shared" ca="1" si="92"/>
        <v>7.0422535211267607E-3</v>
      </c>
      <c r="S946">
        <f t="shared" si="93"/>
        <v>0.47743055555555552</v>
      </c>
      <c r="T946">
        <f>Prams!B$5/(S946-Prams!B$6)</f>
        <v>148.21019265218058</v>
      </c>
      <c r="U946">
        <f t="shared" ca="1" si="94"/>
        <v>0.57743055555555556</v>
      </c>
      <c r="V946">
        <f ca="1">Prams!C$5/(U946-Prams!C$6)</f>
        <v>142.50494624757491</v>
      </c>
      <c r="W946">
        <f t="shared" ca="1" si="95"/>
        <v>1.0035559594899641</v>
      </c>
      <c r="X946" t="str">
        <f t="shared" ca="1" si="90"/>
        <v>〇</v>
      </c>
    </row>
    <row r="947" spans="1:24" x14ac:dyDescent="0.4">
      <c r="A947" s="1" t="s">
        <v>2721</v>
      </c>
      <c r="B947" s="1">
        <v>129</v>
      </c>
      <c r="C947">
        <v>634.5</v>
      </c>
      <c r="D947">
        <v>601.5</v>
      </c>
      <c r="E947">
        <v>10.512</v>
      </c>
      <c r="F947" t="s">
        <v>0</v>
      </c>
      <c r="G947" s="10" t="s">
        <v>2384</v>
      </c>
      <c r="H947">
        <v>100</v>
      </c>
      <c r="I947" t="s">
        <v>2720</v>
      </c>
      <c r="J947">
        <f ca="1">VLOOKUP(G947,INDIRECT("球速変換!A$1:B$" &amp; Prams!$B$8),2,)</f>
        <v>141</v>
      </c>
      <c r="K947" t="str">
        <f ca="1">VLOOKUP(I947,INDIRECT("投手名変換!A$1:B$" &amp; Prams!$B$9),2,)</f>
        <v>TA001</v>
      </c>
      <c r="L947">
        <f t="shared" si="91"/>
        <v>29</v>
      </c>
      <c r="M947">
        <f ca="1">(B947-VLOOKUP(K947,INDIRECT("投手データ!B1:D"&amp;Prams!$B$1),3,FALSE)*2)</f>
        <v>35</v>
      </c>
      <c r="N947" t="str">
        <f ca="1">VLOOKUP(F947,INDIRECT("球種変換表!A$1:B$" &amp; Prams!$B$2),2,)</f>
        <v>ストレート</v>
      </c>
      <c r="O947">
        <f ca="1">VLOOKUP(N947,球種情報!A:B,2,FALSE)</f>
        <v>1</v>
      </c>
      <c r="P947">
        <f ca="1">VLOOKUP(K947,投手データ!B:AI,output!O947+6,FALSE)</f>
        <v>1</v>
      </c>
      <c r="R947">
        <f t="shared" ca="1" si="92"/>
        <v>7.0921985815602835E-3</v>
      </c>
      <c r="S947">
        <f t="shared" si="93"/>
        <v>0.48229166666666667</v>
      </c>
      <c r="T947">
        <f>Prams!B$5/(S947-Prams!B$6)</f>
        <v>146.50289302711349</v>
      </c>
      <c r="U947">
        <f t="shared" ca="1" si="94"/>
        <v>0.58229166666666665</v>
      </c>
      <c r="V947">
        <f ca="1">Prams!C$5/(U947-Prams!C$6)</f>
        <v>140.92585908857779</v>
      </c>
      <c r="W947">
        <f t="shared" ca="1" si="95"/>
        <v>0.99947417793317583</v>
      </c>
      <c r="X947" t="str">
        <f t="shared" ca="1" si="90"/>
        <v>〇</v>
      </c>
    </row>
    <row r="948" spans="1:24" x14ac:dyDescent="0.4">
      <c r="A948" s="1" t="s">
        <v>2723</v>
      </c>
      <c r="B948" s="1">
        <v>129</v>
      </c>
      <c r="C948">
        <v>634.97729000000004</v>
      </c>
      <c r="D948">
        <v>604</v>
      </c>
      <c r="E948">
        <v>11.02281</v>
      </c>
      <c r="F948" t="s">
        <v>0</v>
      </c>
      <c r="G948" s="10" t="s">
        <v>405</v>
      </c>
      <c r="H948">
        <v>100</v>
      </c>
      <c r="I948" t="s">
        <v>2722</v>
      </c>
      <c r="J948">
        <f ca="1">VLOOKUP(G948,INDIRECT("球速変換!A$1:B$" &amp; Prams!$B$8),2,)</f>
        <v>141</v>
      </c>
      <c r="K948" t="str">
        <f ca="1">VLOOKUP(I948,INDIRECT("投手名変換!A$1:B$" &amp; Prams!$B$9),2,)</f>
        <v>TA001</v>
      </c>
      <c r="L948">
        <f t="shared" si="91"/>
        <v>29</v>
      </c>
      <c r="M948">
        <f ca="1">(B948-VLOOKUP(K948,INDIRECT("投手データ!B1:D"&amp;Prams!$B$1),3,FALSE)*2)</f>
        <v>35</v>
      </c>
      <c r="N948" t="str">
        <f ca="1">VLOOKUP(F948,INDIRECT("球種変換表!A$1:B$" &amp; Prams!$B$2),2,)</f>
        <v>ストレート</v>
      </c>
      <c r="O948">
        <f ca="1">VLOOKUP(N948,球種情報!A:B,2,FALSE)</f>
        <v>1</v>
      </c>
      <c r="P948">
        <f ca="1">VLOOKUP(K948,投手データ!B:AI,output!O948+6,FALSE)</f>
        <v>1</v>
      </c>
      <c r="R948">
        <f t="shared" ca="1" si="92"/>
        <v>7.0921985815602835E-3</v>
      </c>
      <c r="S948">
        <f t="shared" si="93"/>
        <v>0.48055555555555551</v>
      </c>
      <c r="T948">
        <f>Prams!B$5/(S948-Prams!B$6)</f>
        <v>147.10810882267407</v>
      </c>
      <c r="U948">
        <f t="shared" ca="1" si="94"/>
        <v>0.5805555555555556</v>
      </c>
      <c r="V948">
        <f ca="1">Prams!C$5/(U948-Prams!C$6)</f>
        <v>141.48578548542949</v>
      </c>
      <c r="W948">
        <f t="shared" ca="1" si="95"/>
        <v>1.0034452871307056</v>
      </c>
      <c r="X948" t="str">
        <f t="shared" ca="1" si="90"/>
        <v>〇</v>
      </c>
    </row>
    <row r="949" spans="1:24" x14ac:dyDescent="0.4">
      <c r="A949" s="1" t="s">
        <v>2724</v>
      </c>
      <c r="B949" s="1">
        <v>129</v>
      </c>
      <c r="C949">
        <v>634.5</v>
      </c>
      <c r="D949">
        <v>603.5</v>
      </c>
      <c r="E949">
        <v>10.512</v>
      </c>
      <c r="F949" t="s">
        <v>1649</v>
      </c>
      <c r="G949" s="10" t="s">
        <v>405</v>
      </c>
      <c r="H949">
        <v>100</v>
      </c>
      <c r="I949" t="s">
        <v>2722</v>
      </c>
      <c r="J949">
        <f ca="1">VLOOKUP(G949,INDIRECT("球速変換!A$1:B$" &amp; Prams!$B$8),2,)</f>
        <v>141</v>
      </c>
      <c r="K949" t="str">
        <f ca="1">VLOOKUP(I949,INDIRECT("投手名変換!A$1:B$" &amp; Prams!$B$9),2,)</f>
        <v>TA001</v>
      </c>
      <c r="L949">
        <f t="shared" si="91"/>
        <v>29</v>
      </c>
      <c r="M949">
        <f ca="1">(B949-VLOOKUP(K949,INDIRECT("投手データ!B1:D"&amp;Prams!$B$1),3,FALSE)*2)</f>
        <v>35</v>
      </c>
      <c r="N949" t="str">
        <f ca="1">VLOOKUP(F949,INDIRECT("球種変換表!A$1:B$" &amp; Prams!$B$2),2,)</f>
        <v>ストレート</v>
      </c>
      <c r="O949">
        <f ca="1">VLOOKUP(N949,球種情報!A:B,2,FALSE)</f>
        <v>1</v>
      </c>
      <c r="P949">
        <f ca="1">VLOOKUP(K949,投手データ!B:AI,output!O949+6,FALSE)</f>
        <v>1</v>
      </c>
      <c r="R949">
        <f t="shared" ca="1" si="92"/>
        <v>7.0921985815602835E-3</v>
      </c>
      <c r="S949">
        <f t="shared" si="93"/>
        <v>0.48090277777777779</v>
      </c>
      <c r="T949">
        <f>Prams!B$5/(S949-Prams!B$6)</f>
        <v>146.98666596221031</v>
      </c>
      <c r="U949">
        <f t="shared" ca="1" si="94"/>
        <v>0.58090277777777777</v>
      </c>
      <c r="V949">
        <f ca="1">Prams!C$5/(U949-Prams!C$6)</f>
        <v>141.37344453690235</v>
      </c>
      <c r="W949">
        <f t="shared" ca="1" si="95"/>
        <v>1.0026485428149103</v>
      </c>
      <c r="X949" t="str">
        <f t="shared" ca="1" si="90"/>
        <v>〇</v>
      </c>
    </row>
    <row r="950" spans="1:24" x14ac:dyDescent="0.4">
      <c r="A950" s="1" t="s">
        <v>2726</v>
      </c>
      <c r="B950" s="1">
        <v>129</v>
      </c>
      <c r="C950">
        <v>638.5</v>
      </c>
      <c r="D950">
        <v>603.5</v>
      </c>
      <c r="E950">
        <v>10.512</v>
      </c>
      <c r="F950" t="s">
        <v>0</v>
      </c>
      <c r="G950" s="10" t="s">
        <v>405</v>
      </c>
      <c r="H950">
        <v>100</v>
      </c>
      <c r="I950" t="s">
        <v>2725</v>
      </c>
      <c r="J950">
        <f ca="1">VLOOKUP(G950,INDIRECT("球速変換!A$1:B$" &amp; Prams!$B$8),2,)</f>
        <v>141</v>
      </c>
      <c r="K950" t="str">
        <f ca="1">VLOOKUP(I950,INDIRECT("投手名変換!A$1:B$" &amp; Prams!$B$9),2,)</f>
        <v>TA001</v>
      </c>
      <c r="L950">
        <f t="shared" si="91"/>
        <v>29</v>
      </c>
      <c r="M950">
        <f ca="1">(B950-VLOOKUP(K950,INDIRECT("投手データ!B1:D"&amp;Prams!$B$1),3,FALSE)*2)</f>
        <v>35</v>
      </c>
      <c r="N950" t="str">
        <f ca="1">VLOOKUP(F950,INDIRECT("球種変換表!A$1:B$" &amp; Prams!$B$2),2,)</f>
        <v>ストレート</v>
      </c>
      <c r="O950">
        <f ca="1">VLOOKUP(N950,球種情報!A:B,2,FALSE)</f>
        <v>1</v>
      </c>
      <c r="P950">
        <f ca="1">VLOOKUP(K950,投手データ!B:AI,output!O950+6,FALSE)</f>
        <v>1</v>
      </c>
      <c r="R950">
        <f t="shared" ca="1" si="92"/>
        <v>7.0921985815602835E-3</v>
      </c>
      <c r="S950">
        <f t="shared" si="93"/>
        <v>0.48090277777777779</v>
      </c>
      <c r="T950">
        <f>Prams!B$5/(S950-Prams!B$6)</f>
        <v>146.98666596221031</v>
      </c>
      <c r="U950">
        <f t="shared" ca="1" si="94"/>
        <v>0.58090277777777777</v>
      </c>
      <c r="V950">
        <f ca="1">Prams!C$5/(U950-Prams!C$6)</f>
        <v>141.37344453690235</v>
      </c>
      <c r="W950">
        <f t="shared" ca="1" si="95"/>
        <v>1.0026485428149103</v>
      </c>
      <c r="X950" t="str">
        <f t="shared" ca="1" si="90"/>
        <v>〇</v>
      </c>
    </row>
    <row r="951" spans="1:24" x14ac:dyDescent="0.4">
      <c r="A951" s="1" t="s">
        <v>2728</v>
      </c>
      <c r="B951" s="1">
        <v>129</v>
      </c>
      <c r="C951">
        <v>639</v>
      </c>
      <c r="D951">
        <v>604.5</v>
      </c>
      <c r="E951">
        <v>10.012589999999999</v>
      </c>
      <c r="F951" t="s">
        <v>0</v>
      </c>
      <c r="G951" s="10" t="s">
        <v>461</v>
      </c>
      <c r="H951">
        <v>100</v>
      </c>
      <c r="I951" t="s">
        <v>2727</v>
      </c>
      <c r="J951">
        <f ca="1">VLOOKUP(G951,INDIRECT("球速変換!A$1:B$" &amp; Prams!$B$8),2,)</f>
        <v>141</v>
      </c>
      <c r="K951" t="str">
        <f ca="1">VLOOKUP(I951,INDIRECT("投手名変換!A$1:B$" &amp; Prams!$B$9),2,)</f>
        <v>TA001</v>
      </c>
      <c r="L951">
        <f t="shared" si="91"/>
        <v>29</v>
      </c>
      <c r="M951">
        <f ca="1">(B951-VLOOKUP(K951,INDIRECT("投手データ!B1:D"&amp;Prams!$B$1),3,FALSE)*2)</f>
        <v>35</v>
      </c>
      <c r="N951" t="str">
        <f ca="1">VLOOKUP(F951,INDIRECT("球種変換表!A$1:B$" &amp; Prams!$B$2),2,)</f>
        <v>ストレート</v>
      </c>
      <c r="O951">
        <f ca="1">VLOOKUP(N951,球種情報!A:B,2,FALSE)</f>
        <v>1</v>
      </c>
      <c r="P951">
        <f ca="1">VLOOKUP(K951,投手データ!B:AI,output!O951+6,FALSE)</f>
        <v>1</v>
      </c>
      <c r="R951">
        <f t="shared" ca="1" si="92"/>
        <v>7.0921985815602835E-3</v>
      </c>
      <c r="S951">
        <f t="shared" si="93"/>
        <v>0.48020833333333335</v>
      </c>
      <c r="T951">
        <f>Prams!B$5/(S951-Prams!B$6)</f>
        <v>147.22975252535275</v>
      </c>
      <c r="U951">
        <f t="shared" ca="1" si="94"/>
        <v>0.58020833333333333</v>
      </c>
      <c r="V951">
        <f ca="1">Prams!C$5/(U951-Prams!C$6)</f>
        <v>141.5983051170958</v>
      </c>
      <c r="W951">
        <f t="shared" ca="1" si="95"/>
        <v>1.0042432987028072</v>
      </c>
      <c r="X951" t="str">
        <f t="shared" ca="1" si="90"/>
        <v>〇</v>
      </c>
    </row>
    <row r="952" spans="1:24" x14ac:dyDescent="0.4">
      <c r="A952" s="1" t="s">
        <v>2729</v>
      </c>
      <c r="B952" s="1">
        <v>129</v>
      </c>
      <c r="C952">
        <v>639</v>
      </c>
      <c r="D952">
        <v>600.5</v>
      </c>
      <c r="E952">
        <v>10.012589999999999</v>
      </c>
      <c r="F952" t="s">
        <v>0</v>
      </c>
      <c r="G952" s="10" t="s">
        <v>1498</v>
      </c>
      <c r="H952">
        <v>100</v>
      </c>
      <c r="I952" t="s">
        <v>2722</v>
      </c>
      <c r="J952">
        <f ca="1">VLOOKUP(G952,INDIRECT("球速変換!A$1:B$" &amp; Prams!$B$8),2,)</f>
        <v>140</v>
      </c>
      <c r="K952" t="str">
        <f ca="1">VLOOKUP(I952,INDIRECT("投手名変換!A$1:B$" &amp; Prams!$B$9),2,)</f>
        <v>TA001</v>
      </c>
      <c r="L952">
        <f t="shared" si="91"/>
        <v>29</v>
      </c>
      <c r="M952">
        <f ca="1">(B952-VLOOKUP(K952,INDIRECT("投手データ!B1:D"&amp;Prams!$B$1),3,FALSE)*2)</f>
        <v>35</v>
      </c>
      <c r="N952" t="str">
        <f ca="1">VLOOKUP(F952,INDIRECT("球種変換表!A$1:B$" &amp; Prams!$B$2),2,)</f>
        <v>ストレート</v>
      </c>
      <c r="O952">
        <f ca="1">VLOOKUP(N952,球種情報!A:B,2,FALSE)</f>
        <v>1</v>
      </c>
      <c r="P952">
        <f ca="1">VLOOKUP(K952,投手データ!B:AI,output!O952+6,FALSE)</f>
        <v>1</v>
      </c>
      <c r="R952">
        <f t="shared" ca="1" si="92"/>
        <v>7.1428571428571426E-3</v>
      </c>
      <c r="S952">
        <f t="shared" si="93"/>
        <v>0.48298611111111112</v>
      </c>
      <c r="T952">
        <f>Prams!B$5/(S952-Prams!B$6)</f>
        <v>146.26219876845835</v>
      </c>
      <c r="U952">
        <f t="shared" ca="1" si="94"/>
        <v>0.58298611111111109</v>
      </c>
      <c r="V952">
        <f ca="1">Prams!C$5/(U952-Prams!C$6)</f>
        <v>140.7031274695124</v>
      </c>
      <c r="W952">
        <f t="shared" ca="1" si="95"/>
        <v>1.0050223390679456</v>
      </c>
      <c r="X952" t="str">
        <f t="shared" ca="1" si="90"/>
        <v>〇</v>
      </c>
    </row>
    <row r="953" spans="1:24" x14ac:dyDescent="0.4">
      <c r="A953" s="1" t="s">
        <v>2730</v>
      </c>
      <c r="B953" s="1">
        <v>129</v>
      </c>
      <c r="C953">
        <v>637</v>
      </c>
      <c r="D953">
        <v>603</v>
      </c>
      <c r="E953">
        <v>10.04998</v>
      </c>
      <c r="F953" t="s">
        <v>0</v>
      </c>
      <c r="G953" s="10" t="s">
        <v>405</v>
      </c>
      <c r="H953">
        <v>100</v>
      </c>
      <c r="I953" t="s">
        <v>2722</v>
      </c>
      <c r="J953">
        <f ca="1">VLOOKUP(G953,INDIRECT("球速変換!A$1:B$" &amp; Prams!$B$8),2,)</f>
        <v>141</v>
      </c>
      <c r="K953" t="str">
        <f ca="1">VLOOKUP(I953,INDIRECT("投手名変換!A$1:B$" &amp; Prams!$B$9),2,)</f>
        <v>TA001</v>
      </c>
      <c r="L953">
        <f t="shared" si="91"/>
        <v>29</v>
      </c>
      <c r="M953">
        <f ca="1">(B953-VLOOKUP(K953,INDIRECT("投手データ!B1:D"&amp;Prams!$B$1),3,FALSE)*2)</f>
        <v>35</v>
      </c>
      <c r="N953" t="str">
        <f ca="1">VLOOKUP(F953,INDIRECT("球種変換表!A$1:B$" &amp; Prams!$B$2),2,)</f>
        <v>ストレート</v>
      </c>
      <c r="O953">
        <f ca="1">VLOOKUP(N953,球種情報!A:B,2,FALSE)</f>
        <v>1</v>
      </c>
      <c r="P953">
        <f ca="1">VLOOKUP(K953,投手データ!B:AI,output!O953+6,FALSE)</f>
        <v>1</v>
      </c>
      <c r="R953">
        <f t="shared" ca="1" si="92"/>
        <v>7.0921985815602835E-3</v>
      </c>
      <c r="S953">
        <f t="shared" si="93"/>
        <v>0.48125000000000001</v>
      </c>
      <c r="T953">
        <f>Prams!B$5/(S953-Prams!B$6)</f>
        <v>146.8654234469652</v>
      </c>
      <c r="U953">
        <f t="shared" ca="1" si="94"/>
        <v>0.58125000000000004</v>
      </c>
      <c r="V953">
        <f ca="1">Prams!C$5/(U953-Prams!C$6)</f>
        <v>141.26128184622414</v>
      </c>
      <c r="W953">
        <f t="shared" ca="1" si="95"/>
        <v>1.0018530627391782</v>
      </c>
      <c r="X953" t="str">
        <f t="shared" ca="1" si="90"/>
        <v>〇</v>
      </c>
    </row>
    <row r="954" spans="1:24" x14ac:dyDescent="0.4">
      <c r="A954" s="1" t="s">
        <v>2732</v>
      </c>
      <c r="B954" s="1">
        <v>129</v>
      </c>
      <c r="C954">
        <v>640.5</v>
      </c>
      <c r="D954">
        <v>614.5</v>
      </c>
      <c r="E954">
        <v>10.512</v>
      </c>
      <c r="F954" t="s">
        <v>0</v>
      </c>
      <c r="G954" s="10" t="s">
        <v>770</v>
      </c>
      <c r="H954">
        <v>100</v>
      </c>
      <c r="I954" t="s">
        <v>2731</v>
      </c>
      <c r="J954">
        <f ca="1">VLOOKUP(G954,INDIRECT("球速変換!A$1:B$" &amp; Prams!$B$8),2,)</f>
        <v>143</v>
      </c>
      <c r="K954" t="str">
        <f ca="1">VLOOKUP(I954,INDIRECT("投手名変換!A$1:B$" &amp; Prams!$B$9),2,)</f>
        <v>TA001</v>
      </c>
      <c r="L954">
        <f t="shared" si="91"/>
        <v>29</v>
      </c>
      <c r="M954">
        <f ca="1">(B954-VLOOKUP(K954,INDIRECT("投手データ!B1:D"&amp;Prams!$B$1),3,FALSE)*2)</f>
        <v>35</v>
      </c>
      <c r="N954" t="str">
        <f ca="1">VLOOKUP(F954,INDIRECT("球種変換表!A$1:B$" &amp; Prams!$B$2),2,)</f>
        <v>ストレート</v>
      </c>
      <c r="O954">
        <f ca="1">VLOOKUP(N954,球種情報!A:B,2,FALSE)</f>
        <v>1</v>
      </c>
      <c r="P954">
        <f ca="1">VLOOKUP(K954,投手データ!B:AI,output!O954+6,FALSE)</f>
        <v>1</v>
      </c>
      <c r="R954">
        <f t="shared" ca="1" si="92"/>
        <v>6.993006993006993E-3</v>
      </c>
      <c r="S954">
        <f t="shared" si="93"/>
        <v>0.47326388888888887</v>
      </c>
      <c r="T954">
        <f>Prams!B$5/(S954-Prams!B$6)</f>
        <v>149.70558361976768</v>
      </c>
      <c r="U954">
        <f t="shared" ca="1" si="94"/>
        <v>0.57326388888888891</v>
      </c>
      <c r="V954">
        <f ca="1">Prams!C$5/(U954-Prams!C$6)</f>
        <v>143.88688833002541</v>
      </c>
      <c r="W954">
        <f t="shared" ca="1" si="95"/>
        <v>1.0062020162938841</v>
      </c>
      <c r="X954" t="str">
        <f t="shared" ca="1" si="90"/>
        <v>〇</v>
      </c>
    </row>
    <row r="955" spans="1:24" x14ac:dyDescent="0.4">
      <c r="A955" s="1" t="s">
        <v>2733</v>
      </c>
      <c r="B955" s="1">
        <v>129</v>
      </c>
      <c r="C955">
        <v>640.5</v>
      </c>
      <c r="D955">
        <v>616.5</v>
      </c>
      <c r="E955">
        <v>10.512</v>
      </c>
      <c r="F955" t="s">
        <v>0</v>
      </c>
      <c r="G955" s="10" t="s">
        <v>669</v>
      </c>
      <c r="H955">
        <v>100</v>
      </c>
      <c r="I955" t="s">
        <v>2722</v>
      </c>
      <c r="J955">
        <f ca="1">VLOOKUP(G955,INDIRECT("球速変換!A$1:B$" &amp; Prams!$B$8),2,)</f>
        <v>144</v>
      </c>
      <c r="K955" t="str">
        <f ca="1">VLOOKUP(I955,INDIRECT("投手名変換!A$1:B$" &amp; Prams!$B$9),2,)</f>
        <v>TA001</v>
      </c>
      <c r="L955">
        <f t="shared" si="91"/>
        <v>29</v>
      </c>
      <c r="M955">
        <f ca="1">(B955-VLOOKUP(K955,INDIRECT("投手データ!B1:D"&amp;Prams!$B$1),3,FALSE)*2)</f>
        <v>35</v>
      </c>
      <c r="N955" t="str">
        <f ca="1">VLOOKUP(F955,INDIRECT("球種変換表!A$1:B$" &amp; Prams!$B$2),2,)</f>
        <v>ストレート</v>
      </c>
      <c r="O955">
        <f ca="1">VLOOKUP(N955,球種情報!A:B,2,FALSE)</f>
        <v>1</v>
      </c>
      <c r="P955">
        <f ca="1">VLOOKUP(K955,投手データ!B:AI,output!O955+6,FALSE)</f>
        <v>1</v>
      </c>
      <c r="R955">
        <f t="shared" ca="1" si="92"/>
        <v>6.9444444444444441E-3</v>
      </c>
      <c r="S955">
        <f t="shared" si="93"/>
        <v>0.47187499999999999</v>
      </c>
      <c r="T955">
        <f>Prams!B$5/(S955-Prams!B$6)</f>
        <v>150.21077567879487</v>
      </c>
      <c r="U955">
        <f t="shared" ca="1" si="94"/>
        <v>0.57187500000000002</v>
      </c>
      <c r="V955">
        <f ca="1">Prams!C$5/(U955-Prams!C$6)</f>
        <v>144.35351117856516</v>
      </c>
      <c r="W955">
        <f t="shared" ca="1" si="95"/>
        <v>1.0024549387400359</v>
      </c>
      <c r="X955" t="str">
        <f t="shared" ca="1" si="90"/>
        <v>〇</v>
      </c>
    </row>
    <row r="956" spans="1:24" x14ac:dyDescent="0.4">
      <c r="A956" s="1" t="s">
        <v>2734</v>
      </c>
      <c r="B956" s="1">
        <v>125</v>
      </c>
      <c r="C956">
        <v>639</v>
      </c>
      <c r="D956">
        <v>607</v>
      </c>
      <c r="E956">
        <v>11.0001</v>
      </c>
      <c r="F956" t="s">
        <v>1504</v>
      </c>
      <c r="G956" s="10" t="s">
        <v>2191</v>
      </c>
      <c r="H956">
        <v>99</v>
      </c>
      <c r="I956" t="s">
        <v>2722</v>
      </c>
      <c r="J956">
        <f ca="1">VLOOKUP(G956,INDIRECT("球速変換!A$1:B$" &amp; Prams!$B$8),2,)</f>
        <v>143</v>
      </c>
      <c r="K956" t="str">
        <f ca="1">VLOOKUP(I956,INDIRECT("投手名変換!A$1:B$" &amp; Prams!$B$9),2,)</f>
        <v>TA001</v>
      </c>
      <c r="L956">
        <f t="shared" si="91"/>
        <v>26</v>
      </c>
      <c r="M956">
        <f ca="1">(B956-VLOOKUP(K956,INDIRECT("投手データ!B1:D"&amp;Prams!$B$1),3,FALSE)*2)</f>
        <v>31</v>
      </c>
      <c r="N956" t="str">
        <f ca="1">VLOOKUP(F956,INDIRECT("球種変換表!A$1:B$" &amp; Prams!$B$2),2,)</f>
        <v>全力ストレート</v>
      </c>
      <c r="O956">
        <f ca="1">VLOOKUP(N956,球種情報!A:B,2,FALSE)</f>
        <v>2</v>
      </c>
      <c r="P956">
        <f ca="1">VLOOKUP(K956,投手データ!B:AI,output!O956+6,FALSE)</f>
        <v>1</v>
      </c>
      <c r="R956">
        <f t="shared" ca="1" si="92"/>
        <v>6.993006993006993E-3</v>
      </c>
      <c r="S956">
        <f t="shared" si="93"/>
        <v>0.4284722222222222</v>
      </c>
      <c r="T956">
        <f>Prams!B$5/(S956-Prams!B$6)</f>
        <v>167.9186974694814</v>
      </c>
      <c r="U956">
        <f t="shared" ca="1" si="94"/>
        <v>0.51180555555555551</v>
      </c>
      <c r="V956">
        <f ca="1">Prams!C$5/(U956-Prams!C$6)</f>
        <v>167.9034959337327</v>
      </c>
      <c r="W956">
        <f t="shared" ca="1" si="95"/>
        <v>1.174150321214914</v>
      </c>
      <c r="X956" t="str">
        <f t="shared" ca="1" si="90"/>
        <v>×</v>
      </c>
    </row>
    <row r="957" spans="1:24" x14ac:dyDescent="0.4">
      <c r="A957" s="1" t="s">
        <v>2735</v>
      </c>
      <c r="B957" s="1">
        <v>125</v>
      </c>
      <c r="C957">
        <v>639.95001000000002</v>
      </c>
      <c r="D957">
        <v>605.5</v>
      </c>
      <c r="E957">
        <v>10.062519999999999</v>
      </c>
      <c r="F957" t="s">
        <v>1504</v>
      </c>
      <c r="G957" s="10" t="s">
        <v>1493</v>
      </c>
      <c r="H957">
        <v>99</v>
      </c>
      <c r="I957" t="s">
        <v>2722</v>
      </c>
      <c r="J957">
        <f ca="1">VLOOKUP(G957,INDIRECT("球速変換!A$1:B$" &amp; Prams!$B$8),2,)</f>
        <v>142</v>
      </c>
      <c r="K957" t="str">
        <f ca="1">VLOOKUP(I957,INDIRECT("投手名変換!A$1:B$" &amp; Prams!$B$9),2,)</f>
        <v>TA001</v>
      </c>
      <c r="L957">
        <f t="shared" si="91"/>
        <v>26</v>
      </c>
      <c r="M957">
        <f ca="1">(B957-VLOOKUP(K957,INDIRECT("投手データ!B1:D"&amp;Prams!$B$1),3,FALSE)*2)</f>
        <v>31</v>
      </c>
      <c r="N957" t="str">
        <f ca="1">VLOOKUP(F957,INDIRECT("球種変換表!A$1:B$" &amp; Prams!$B$2),2,)</f>
        <v>全力ストレート</v>
      </c>
      <c r="O957">
        <f ca="1">VLOOKUP(N957,球種情報!A:B,2,FALSE)</f>
        <v>2</v>
      </c>
      <c r="P957">
        <f ca="1">VLOOKUP(K957,投手データ!B:AI,output!O957+6,FALSE)</f>
        <v>1</v>
      </c>
      <c r="R957">
        <f t="shared" ca="1" si="92"/>
        <v>7.0422535211267607E-3</v>
      </c>
      <c r="S957">
        <f t="shared" si="93"/>
        <v>0.42951388888888886</v>
      </c>
      <c r="T957">
        <f>Prams!B$5/(S957-Prams!B$6)</f>
        <v>167.4449468465283</v>
      </c>
      <c r="U957">
        <f t="shared" ca="1" si="94"/>
        <v>0.51284722222222223</v>
      </c>
      <c r="V957">
        <f ca="1">Prams!C$5/(U957-Prams!C$6)</f>
        <v>167.42983096239345</v>
      </c>
      <c r="W957">
        <f t="shared" ca="1" si="95"/>
        <v>1.1790833166365735</v>
      </c>
      <c r="X957" t="str">
        <f t="shared" ca="1" si="90"/>
        <v>×</v>
      </c>
    </row>
    <row r="958" spans="1:24" x14ac:dyDescent="0.4">
      <c r="A958" s="1" t="s">
        <v>2736</v>
      </c>
      <c r="B958" s="1">
        <v>125</v>
      </c>
      <c r="C958">
        <v>640.5</v>
      </c>
      <c r="D958">
        <v>613</v>
      </c>
      <c r="E958">
        <v>10.547610000000001</v>
      </c>
      <c r="F958" t="s">
        <v>1504</v>
      </c>
      <c r="G958" s="10" t="s">
        <v>433</v>
      </c>
      <c r="H958">
        <v>99</v>
      </c>
      <c r="I958" t="s">
        <v>2720</v>
      </c>
      <c r="J958">
        <f ca="1">VLOOKUP(G958,INDIRECT("球速変換!A$1:B$" &amp; Prams!$B$8),2,)</f>
        <v>145</v>
      </c>
      <c r="K958" t="str">
        <f ca="1">VLOOKUP(I958,INDIRECT("投手名変換!A$1:B$" &amp; Prams!$B$9),2,)</f>
        <v>TA001</v>
      </c>
      <c r="L958">
        <f t="shared" si="91"/>
        <v>26</v>
      </c>
      <c r="M958">
        <f ca="1">(B958-VLOOKUP(K958,INDIRECT("投手データ!B1:D"&amp;Prams!$B$1),3,FALSE)*2)</f>
        <v>31</v>
      </c>
      <c r="N958" t="str">
        <f ca="1">VLOOKUP(F958,INDIRECT("球種変換表!A$1:B$" &amp; Prams!$B$2),2,)</f>
        <v>全力ストレート</v>
      </c>
      <c r="O958">
        <f ca="1">VLOOKUP(N958,球種情報!A:B,2,FALSE)</f>
        <v>2</v>
      </c>
      <c r="P958">
        <f ca="1">VLOOKUP(K958,投手データ!B:AI,output!O958+6,FALSE)</f>
        <v>1</v>
      </c>
      <c r="R958">
        <f t="shared" ca="1" si="92"/>
        <v>6.8965517241379309E-3</v>
      </c>
      <c r="S958">
        <f t="shared" si="93"/>
        <v>0.42430555555555555</v>
      </c>
      <c r="T958">
        <f>Prams!B$5/(S958-Prams!B$6)</f>
        <v>169.84081439538471</v>
      </c>
      <c r="U958">
        <f t="shared" ca="1" si="94"/>
        <v>0.50763888888888886</v>
      </c>
      <c r="V958">
        <f ca="1">Prams!C$5/(U958-Prams!C$6)</f>
        <v>169.82526286874113</v>
      </c>
      <c r="W958">
        <f t="shared" ca="1" si="95"/>
        <v>1.171208709439594</v>
      </c>
      <c r="X958" t="str">
        <f t="shared" ca="1" si="90"/>
        <v>×</v>
      </c>
    </row>
    <row r="959" spans="1:24" x14ac:dyDescent="0.4">
      <c r="A959" s="1" t="s">
        <v>2738</v>
      </c>
      <c r="B959" s="1">
        <v>125</v>
      </c>
      <c r="C959">
        <v>640</v>
      </c>
      <c r="D959">
        <v>608</v>
      </c>
      <c r="E959">
        <v>11.0001</v>
      </c>
      <c r="F959" t="s">
        <v>1504</v>
      </c>
      <c r="G959" s="10" t="s">
        <v>2191</v>
      </c>
      <c r="H959">
        <v>99</v>
      </c>
      <c r="I959" t="s">
        <v>2737</v>
      </c>
      <c r="J959">
        <f ca="1">VLOOKUP(G959,INDIRECT("球速変換!A$1:B$" &amp; Prams!$B$8),2,)</f>
        <v>143</v>
      </c>
      <c r="K959" t="str">
        <f ca="1">VLOOKUP(I959,INDIRECT("投手名変換!A$1:B$" &amp; Prams!$B$9),2,)</f>
        <v>TA001</v>
      </c>
      <c r="L959">
        <f t="shared" si="91"/>
        <v>26</v>
      </c>
      <c r="M959">
        <f ca="1">(B959-VLOOKUP(K959,INDIRECT("投手データ!B1:D"&amp;Prams!$B$1),3,FALSE)*2)</f>
        <v>31</v>
      </c>
      <c r="N959" t="str">
        <f ca="1">VLOOKUP(F959,INDIRECT("球種変換表!A$1:B$" &amp; Prams!$B$2),2,)</f>
        <v>全力ストレート</v>
      </c>
      <c r="O959">
        <f ca="1">VLOOKUP(N959,球種情報!A:B,2,FALSE)</f>
        <v>2</v>
      </c>
      <c r="P959">
        <f ca="1">VLOOKUP(K959,投手データ!B:AI,output!O959+6,FALSE)</f>
        <v>1</v>
      </c>
      <c r="R959">
        <f t="shared" ca="1" si="92"/>
        <v>6.993006993006993E-3</v>
      </c>
      <c r="S959">
        <f t="shared" si="93"/>
        <v>0.42777777777777781</v>
      </c>
      <c r="T959">
        <f>Prams!B$5/(S959-Prams!B$6)</f>
        <v>168.23602334230338</v>
      </c>
      <c r="U959">
        <f t="shared" ca="1" si="94"/>
        <v>0.51111111111111118</v>
      </c>
      <c r="V959">
        <f ca="1">Prams!C$5/(U959-Prams!C$6)</f>
        <v>168.22076430039905</v>
      </c>
      <c r="W959">
        <f t="shared" ca="1" si="95"/>
        <v>1.1763689811216718</v>
      </c>
      <c r="X959" t="str">
        <f t="shared" ca="1" si="90"/>
        <v>×</v>
      </c>
    </row>
    <row r="960" spans="1:24" x14ac:dyDescent="0.4">
      <c r="A960" s="1" t="s">
        <v>2740</v>
      </c>
      <c r="B960" s="1">
        <v>125</v>
      </c>
      <c r="C960">
        <v>640.5</v>
      </c>
      <c r="D960">
        <v>613</v>
      </c>
      <c r="E960">
        <v>10.547610000000001</v>
      </c>
      <c r="F960" t="s">
        <v>1504</v>
      </c>
      <c r="G960" s="10" t="s">
        <v>2037</v>
      </c>
      <c r="H960">
        <v>99</v>
      </c>
      <c r="I960" t="s">
        <v>2739</v>
      </c>
      <c r="J960">
        <f ca="1">VLOOKUP(G960,INDIRECT("球速変換!A$1:B$" &amp; Prams!$B$8),2,)</f>
        <v>145</v>
      </c>
      <c r="K960" t="str">
        <f ca="1">VLOOKUP(I960,INDIRECT("投手名変換!A$1:B$" &amp; Prams!$B$9),2,)</f>
        <v>TA001</v>
      </c>
      <c r="L960">
        <f t="shared" si="91"/>
        <v>26</v>
      </c>
      <c r="M960">
        <f ca="1">(B960-VLOOKUP(K960,INDIRECT("投手データ!B1:D"&amp;Prams!$B$1),3,FALSE)*2)</f>
        <v>31</v>
      </c>
      <c r="N960" t="str">
        <f ca="1">VLOOKUP(F960,INDIRECT("球種変換表!A$1:B$" &amp; Prams!$B$2),2,)</f>
        <v>全力ストレート</v>
      </c>
      <c r="O960">
        <f ca="1">VLOOKUP(N960,球種情報!A:B,2,FALSE)</f>
        <v>2</v>
      </c>
      <c r="P960">
        <f ca="1">VLOOKUP(K960,投手データ!B:AI,output!O960+6,FALSE)</f>
        <v>1</v>
      </c>
      <c r="R960">
        <f t="shared" ca="1" si="92"/>
        <v>6.8965517241379309E-3</v>
      </c>
      <c r="S960">
        <f t="shared" si="93"/>
        <v>0.42430555555555555</v>
      </c>
      <c r="T960">
        <f>Prams!B$5/(S960-Prams!B$6)</f>
        <v>169.84081439538471</v>
      </c>
      <c r="U960">
        <f t="shared" ca="1" si="94"/>
        <v>0.50763888888888886</v>
      </c>
      <c r="V960">
        <f ca="1">Prams!C$5/(U960-Prams!C$6)</f>
        <v>169.82526286874113</v>
      </c>
      <c r="W960">
        <f t="shared" ca="1" si="95"/>
        <v>1.171208709439594</v>
      </c>
      <c r="X960" t="str">
        <f t="shared" ca="1" si="90"/>
        <v>×</v>
      </c>
    </row>
    <row r="961" spans="1:24" x14ac:dyDescent="0.4">
      <c r="A961" s="1" t="s">
        <v>2743</v>
      </c>
      <c r="B961" s="1">
        <v>125</v>
      </c>
      <c r="C961">
        <v>640.5</v>
      </c>
      <c r="D961">
        <v>612</v>
      </c>
      <c r="E961">
        <v>10.547610000000001</v>
      </c>
      <c r="F961" t="s">
        <v>1504</v>
      </c>
      <c r="G961" s="10" t="s">
        <v>2741</v>
      </c>
      <c r="H961">
        <v>99</v>
      </c>
      <c r="I961" t="s">
        <v>2742</v>
      </c>
      <c r="J961">
        <f ca="1">VLOOKUP(G961,INDIRECT("球速変換!A$1:B$" &amp; Prams!$B$8),2,)</f>
        <v>144</v>
      </c>
      <c r="K961" t="str">
        <f ca="1">VLOOKUP(I961,INDIRECT("投手名変換!A$1:B$" &amp; Prams!$B$9),2,)</f>
        <v>TA001</v>
      </c>
      <c r="L961">
        <f t="shared" si="91"/>
        <v>26</v>
      </c>
      <c r="M961">
        <f ca="1">(B961-VLOOKUP(K961,INDIRECT("投手データ!B1:D"&amp;Prams!$B$1),3,FALSE)*2)</f>
        <v>31</v>
      </c>
      <c r="N961" t="str">
        <f ca="1">VLOOKUP(F961,INDIRECT("球種変換表!A$1:B$" &amp; Prams!$B$2),2,)</f>
        <v>全力ストレート</v>
      </c>
      <c r="O961">
        <f ca="1">VLOOKUP(N961,球種情報!A:B,2,FALSE)</f>
        <v>2</v>
      </c>
      <c r="P961">
        <f ca="1">VLOOKUP(K961,投手データ!B:AI,output!O961+6,FALSE)</f>
        <v>1</v>
      </c>
      <c r="R961">
        <f t="shared" ca="1" si="92"/>
        <v>6.9444444444444441E-3</v>
      </c>
      <c r="S961">
        <f t="shared" si="93"/>
        <v>0.42499999999999999</v>
      </c>
      <c r="T961">
        <f>Prams!B$5/(S961-Prams!B$6)</f>
        <v>169.51741157115438</v>
      </c>
      <c r="U961">
        <f t="shared" ca="1" si="94"/>
        <v>0.5083333333333333</v>
      </c>
      <c r="V961">
        <f ca="1">Prams!C$5/(U961-Prams!C$6)</f>
        <v>169.50191921038203</v>
      </c>
      <c r="W961">
        <f t="shared" ca="1" si="95"/>
        <v>1.1770966611832085</v>
      </c>
      <c r="X961" t="str">
        <f t="shared" ca="1" si="90"/>
        <v>×</v>
      </c>
    </row>
    <row r="962" spans="1:24" x14ac:dyDescent="0.4">
      <c r="A962" s="1" t="s">
        <v>2744</v>
      </c>
      <c r="B962" s="1">
        <v>125</v>
      </c>
      <c r="C962">
        <v>640</v>
      </c>
      <c r="D962">
        <v>612.5</v>
      </c>
      <c r="E962">
        <v>11.01146</v>
      </c>
      <c r="F962" t="s">
        <v>1504</v>
      </c>
      <c r="G962" s="10" t="s">
        <v>669</v>
      </c>
      <c r="H962">
        <v>99</v>
      </c>
      <c r="I962" t="s">
        <v>2727</v>
      </c>
      <c r="J962">
        <f ca="1">VLOOKUP(G962,INDIRECT("球速変換!A$1:B$" &amp; Prams!$B$8),2,)</f>
        <v>144</v>
      </c>
      <c r="K962" t="str">
        <f ca="1">VLOOKUP(I962,INDIRECT("投手名変換!A$1:B$" &amp; Prams!$B$9),2,)</f>
        <v>TA001</v>
      </c>
      <c r="L962">
        <f t="shared" si="91"/>
        <v>26</v>
      </c>
      <c r="M962">
        <f ca="1">(B962-VLOOKUP(K962,INDIRECT("投手データ!B1:D"&amp;Prams!$B$1),3,FALSE)*2)</f>
        <v>31</v>
      </c>
      <c r="N962" t="str">
        <f ca="1">VLOOKUP(F962,INDIRECT("球種変換表!A$1:B$" &amp; Prams!$B$2),2,)</f>
        <v>全力ストレート</v>
      </c>
      <c r="O962">
        <f ca="1">VLOOKUP(N962,球種情報!A:B,2,FALSE)</f>
        <v>2</v>
      </c>
      <c r="P962">
        <f ca="1">VLOOKUP(K962,投手データ!B:AI,output!O962+6,FALSE)</f>
        <v>1</v>
      </c>
      <c r="R962">
        <f t="shared" ca="1" si="92"/>
        <v>6.9444444444444441E-3</v>
      </c>
      <c r="S962">
        <f t="shared" si="93"/>
        <v>0.42465277777777782</v>
      </c>
      <c r="T962">
        <f>Prams!B$5/(S962-Prams!B$6)</f>
        <v>169.67895888447549</v>
      </c>
      <c r="U962">
        <f t="shared" ca="1" si="94"/>
        <v>0.50798611111111114</v>
      </c>
      <c r="V962">
        <f ca="1">Prams!C$5/(U962-Prams!C$6)</f>
        <v>169.66343698305369</v>
      </c>
      <c r="W962">
        <f t="shared" ca="1" si="95"/>
        <v>1.1782183123823173</v>
      </c>
      <c r="X962" t="str">
        <f t="shared" ca="1" si="90"/>
        <v>×</v>
      </c>
    </row>
    <row r="963" spans="1:24" x14ac:dyDescent="0.4">
      <c r="A963" s="1" t="s">
        <v>2746</v>
      </c>
      <c r="B963" s="1">
        <v>132</v>
      </c>
      <c r="C963">
        <v>636.52380000000005</v>
      </c>
      <c r="D963">
        <v>608</v>
      </c>
      <c r="E963">
        <v>10.52392</v>
      </c>
      <c r="F963" t="s">
        <v>0</v>
      </c>
      <c r="G963" s="10" t="s">
        <v>412</v>
      </c>
      <c r="H963">
        <v>100</v>
      </c>
      <c r="I963" t="s">
        <v>2745</v>
      </c>
      <c r="J963">
        <f ca="1">VLOOKUP(G963,INDIRECT("球速変換!A$1:B$" &amp; Prams!$B$8),2,)</f>
        <v>128</v>
      </c>
      <c r="K963" t="str">
        <f ca="1">VLOOKUP(I963,INDIRECT("投手名変換!A$1:B$" &amp; Prams!$B$9),2,)</f>
        <v>TA002</v>
      </c>
      <c r="L963">
        <f t="shared" si="91"/>
        <v>32</v>
      </c>
      <c r="M963">
        <f ca="1">(B963-VLOOKUP(K963,INDIRECT("投手データ!B1:D"&amp;Prams!$B$1),3,FALSE)*2)</f>
        <v>38</v>
      </c>
      <c r="N963" t="str">
        <f ca="1">VLOOKUP(F963,INDIRECT("球種変換表!A$1:B$" &amp; Prams!$B$2),2,)</f>
        <v>ストレート</v>
      </c>
      <c r="O963">
        <f ca="1">VLOOKUP(N963,球種情報!A:B,2,FALSE)</f>
        <v>1</v>
      </c>
      <c r="P963">
        <f ca="1">VLOOKUP(K963,投手データ!B:AI,output!O963+6,FALSE)</f>
        <v>1</v>
      </c>
      <c r="R963">
        <f t="shared" ca="1" si="92"/>
        <v>7.8125E-3</v>
      </c>
      <c r="S963">
        <f t="shared" si="93"/>
        <v>0.52777777777777779</v>
      </c>
      <c r="T963">
        <f>Prams!B$5/(S963-Prams!B$6)</f>
        <v>132.24799752810591</v>
      </c>
      <c r="U963">
        <f t="shared" ca="1" si="94"/>
        <v>0.62777777777777777</v>
      </c>
      <c r="V963">
        <f ca="1">Prams!C$5/(U963-Prams!C$6)</f>
        <v>127.68657058931522</v>
      </c>
      <c r="W963">
        <f t="shared" ca="1" si="95"/>
        <v>0.99755133272902519</v>
      </c>
      <c r="X963" t="str">
        <f t="shared" ref="X963:X1026" ca="1" si="96">IF(AND($V963&gt;$J963+X$1-2,$J963+X$1+2&gt;$V963),"〇","×")</f>
        <v>〇</v>
      </c>
    </row>
    <row r="964" spans="1:24" x14ac:dyDescent="0.4">
      <c r="A964" s="1" t="s">
        <v>2748</v>
      </c>
      <c r="B964" s="1">
        <v>132</v>
      </c>
      <c r="C964">
        <v>638.5</v>
      </c>
      <c r="D964">
        <v>608</v>
      </c>
      <c r="E964">
        <v>11.5001</v>
      </c>
      <c r="F964" t="s">
        <v>0</v>
      </c>
      <c r="G964" s="10" t="s">
        <v>412</v>
      </c>
      <c r="H964">
        <v>100</v>
      </c>
      <c r="I964" t="s">
        <v>2747</v>
      </c>
      <c r="J964">
        <f ca="1">VLOOKUP(G964,INDIRECT("球速変換!A$1:B$" &amp; Prams!$B$8),2,)</f>
        <v>128</v>
      </c>
      <c r="K964" t="str">
        <f ca="1">VLOOKUP(I964,INDIRECT("投手名変換!A$1:B$" &amp; Prams!$B$9),2,)</f>
        <v>TA002</v>
      </c>
      <c r="L964">
        <f t="shared" si="91"/>
        <v>32</v>
      </c>
      <c r="M964">
        <f ca="1">(B964-VLOOKUP(K964,INDIRECT("投手データ!B1:D"&amp;Prams!$B$1),3,FALSE)*2)</f>
        <v>38</v>
      </c>
      <c r="N964" t="str">
        <f ca="1">VLOOKUP(F964,INDIRECT("球種変換表!A$1:B$" &amp; Prams!$B$2),2,)</f>
        <v>ストレート</v>
      </c>
      <c r="O964">
        <f ca="1">VLOOKUP(N964,球種情報!A:B,2,FALSE)</f>
        <v>1</v>
      </c>
      <c r="P964">
        <f ca="1">VLOOKUP(K964,投手データ!B:AI,output!O964+6,FALSE)</f>
        <v>1</v>
      </c>
      <c r="R964">
        <f t="shared" ca="1" si="92"/>
        <v>7.8125E-3</v>
      </c>
      <c r="S964">
        <f t="shared" si="93"/>
        <v>0.52777777777777779</v>
      </c>
      <c r="T964">
        <f>Prams!B$5/(S964-Prams!B$6)</f>
        <v>132.24799752810591</v>
      </c>
      <c r="U964">
        <f t="shared" ca="1" si="94"/>
        <v>0.62777777777777777</v>
      </c>
      <c r="V964">
        <f ca="1">Prams!C$5/(U964-Prams!C$6)</f>
        <v>127.68657058931522</v>
      </c>
      <c r="W964">
        <f t="shared" ca="1" si="95"/>
        <v>0.99755133272902519</v>
      </c>
      <c r="X964" t="str">
        <f t="shared" ca="1" si="96"/>
        <v>〇</v>
      </c>
    </row>
    <row r="965" spans="1:24" x14ac:dyDescent="0.4">
      <c r="A965" s="1" t="s">
        <v>2749</v>
      </c>
      <c r="B965" s="1">
        <v>133</v>
      </c>
      <c r="C965">
        <v>640</v>
      </c>
      <c r="D965">
        <v>611.5</v>
      </c>
      <c r="E965">
        <v>11.01146</v>
      </c>
      <c r="F965" t="s">
        <v>0</v>
      </c>
      <c r="G965" s="10" t="s">
        <v>1551</v>
      </c>
      <c r="H965">
        <v>100</v>
      </c>
      <c r="I965" t="s">
        <v>2747</v>
      </c>
      <c r="J965">
        <f ca="1">VLOOKUP(G965,INDIRECT("球速変換!A$1:B$" &amp; Prams!$B$8),2,)</f>
        <v>124</v>
      </c>
      <c r="K965" t="str">
        <f ca="1">VLOOKUP(I965,INDIRECT("投手名変換!A$1:B$" &amp; Prams!$B$9),2,)</f>
        <v>TA002</v>
      </c>
      <c r="L965">
        <f t="shared" si="91"/>
        <v>33</v>
      </c>
      <c r="M965">
        <f ca="1">(B965-VLOOKUP(K965,INDIRECT("投手データ!B1:D"&amp;Prams!$B$1),3,FALSE)*2)</f>
        <v>39</v>
      </c>
      <c r="N965" t="str">
        <f ca="1">VLOOKUP(F965,INDIRECT("球種変換表!A$1:B$" &amp; Prams!$B$2),2,)</f>
        <v>ストレート</v>
      </c>
      <c r="O965">
        <f ca="1">VLOOKUP(N965,球種情報!A:B,2,FALSE)</f>
        <v>1</v>
      </c>
      <c r="P965">
        <f ca="1">VLOOKUP(K965,投手データ!B:AI,output!O965+6,FALSE)</f>
        <v>1</v>
      </c>
      <c r="R965">
        <f t="shared" ca="1" si="92"/>
        <v>8.0645161290322578E-3</v>
      </c>
      <c r="S965">
        <f t="shared" si="93"/>
        <v>0.54201388888888891</v>
      </c>
      <c r="T965">
        <f>Prams!B$5/(S965-Prams!B$6)</f>
        <v>128.33966681467214</v>
      </c>
      <c r="U965">
        <f t="shared" ca="1" si="94"/>
        <v>0.64201388888888888</v>
      </c>
      <c r="V965">
        <f ca="1">Prams!C$5/(U965-Prams!C$6)</f>
        <v>124.03948079741848</v>
      </c>
      <c r="W965">
        <f t="shared" ca="1" si="95"/>
        <v>1.0003183935275684</v>
      </c>
      <c r="X965" t="str">
        <f t="shared" ca="1" si="96"/>
        <v>〇</v>
      </c>
    </row>
    <row r="966" spans="1:24" x14ac:dyDescent="0.4">
      <c r="A966" s="1" t="s">
        <v>2751</v>
      </c>
      <c r="B966" s="1">
        <v>132</v>
      </c>
      <c r="C966">
        <v>640.5</v>
      </c>
      <c r="D966">
        <v>603.5</v>
      </c>
      <c r="E966">
        <v>10.512</v>
      </c>
      <c r="F966" t="s">
        <v>0</v>
      </c>
      <c r="G966" s="10" t="s">
        <v>1517</v>
      </c>
      <c r="H966">
        <v>100</v>
      </c>
      <c r="I966" t="s">
        <v>2750</v>
      </c>
      <c r="J966">
        <f ca="1">VLOOKUP(G966,INDIRECT("球速変換!A$1:B$" &amp; Prams!$B$8),2,)</f>
        <v>126</v>
      </c>
      <c r="K966" t="str">
        <f ca="1">VLOOKUP(I966,INDIRECT("投手名変換!A$1:B$" &amp; Prams!$B$9),2,)</f>
        <v>TA002</v>
      </c>
      <c r="L966">
        <f t="shared" si="91"/>
        <v>32</v>
      </c>
      <c r="M966">
        <f ca="1">(B966-VLOOKUP(K966,INDIRECT("投手データ!B1:D"&amp;Prams!$B$1),3,FALSE)*2)</f>
        <v>38</v>
      </c>
      <c r="N966" t="str">
        <f ca="1">VLOOKUP(F966,INDIRECT("球種変換表!A$1:B$" &amp; Prams!$B$2),2,)</f>
        <v>ストレート</v>
      </c>
      <c r="O966">
        <f ca="1">VLOOKUP(N966,球種情報!A:B,2,FALSE)</f>
        <v>1</v>
      </c>
      <c r="P966">
        <f ca="1">VLOOKUP(K966,投手データ!B:AI,output!O966+6,FALSE)</f>
        <v>1</v>
      </c>
      <c r="R966">
        <f t="shared" ca="1" si="92"/>
        <v>7.9365079365079361E-3</v>
      </c>
      <c r="S966">
        <f t="shared" si="93"/>
        <v>0.53090277777777783</v>
      </c>
      <c r="T966">
        <f>Prams!B$5/(S966-Prams!B$6)</f>
        <v>131.36981530779082</v>
      </c>
      <c r="U966">
        <f t="shared" ca="1" si="94"/>
        <v>0.6309027777777777</v>
      </c>
      <c r="V966">
        <f ca="1">Prams!C$5/(U966-Prams!C$6)</f>
        <v>126.8677356651409</v>
      </c>
      <c r="W966">
        <f t="shared" ca="1" si="95"/>
        <v>1.0068867909931818</v>
      </c>
      <c r="X966" t="str">
        <f t="shared" ca="1" si="96"/>
        <v>〇</v>
      </c>
    </row>
    <row r="967" spans="1:24" x14ac:dyDescent="0.4">
      <c r="A967" s="1" t="s">
        <v>2752</v>
      </c>
      <c r="B967" s="1">
        <v>133</v>
      </c>
      <c r="C967">
        <v>640</v>
      </c>
      <c r="D967">
        <v>616.5</v>
      </c>
      <c r="E967">
        <v>10.012589999999999</v>
      </c>
      <c r="F967" t="s">
        <v>0</v>
      </c>
      <c r="G967" s="10" t="s">
        <v>793</v>
      </c>
      <c r="H967">
        <v>100</v>
      </c>
      <c r="I967" t="s">
        <v>2750</v>
      </c>
      <c r="J967">
        <v>125</v>
      </c>
      <c r="K967" t="str">
        <f ca="1">VLOOKUP(I967,INDIRECT("投手名変換!A$1:B$" &amp; Prams!$B$9),2,)</f>
        <v>TA002</v>
      </c>
      <c r="L967">
        <f t="shared" si="91"/>
        <v>33</v>
      </c>
      <c r="M967">
        <f ca="1">(B967-VLOOKUP(K967,INDIRECT("投手データ!B1:D"&amp;Prams!$B$1),3,FALSE)*2)</f>
        <v>39</v>
      </c>
      <c r="N967" t="str">
        <f ca="1">VLOOKUP(F967,INDIRECT("球種変換表!A$1:B$" &amp; Prams!$B$2),2,)</f>
        <v>ストレート</v>
      </c>
      <c r="O967">
        <f ca="1">VLOOKUP(N967,球種情報!A:B,2,FALSE)</f>
        <v>1</v>
      </c>
      <c r="P967">
        <f ca="1">VLOOKUP(K967,投手データ!B:AI,output!O967+6,FALSE)</f>
        <v>1</v>
      </c>
      <c r="R967">
        <f t="shared" si="92"/>
        <v>8.0000000000000002E-3</v>
      </c>
      <c r="S967">
        <f t="shared" si="93"/>
        <v>0.5385416666666667</v>
      </c>
      <c r="T967">
        <f>Prams!B$5/(S967-Prams!B$6)</f>
        <v>129.27146317238495</v>
      </c>
      <c r="U967">
        <f t="shared" ca="1" si="94"/>
        <v>0.63854166666666667</v>
      </c>
      <c r="V967">
        <f ca="1">Prams!C$5/(U967-Prams!C$6)</f>
        <v>124.90966948967051</v>
      </c>
      <c r="W967">
        <f t="shared" ca="1" si="95"/>
        <v>0.999277355917364</v>
      </c>
      <c r="X967" t="str">
        <f t="shared" ca="1" si="96"/>
        <v>〇</v>
      </c>
    </row>
    <row r="968" spans="1:24" x14ac:dyDescent="0.4">
      <c r="A968" s="1" t="s">
        <v>2753</v>
      </c>
      <c r="B968" s="1">
        <v>132</v>
      </c>
      <c r="C968">
        <v>643</v>
      </c>
      <c r="D968">
        <v>600.5</v>
      </c>
      <c r="E968">
        <v>11.01146</v>
      </c>
      <c r="F968" t="s">
        <v>0</v>
      </c>
      <c r="G968" s="10" t="s">
        <v>1517</v>
      </c>
      <c r="H968">
        <v>100</v>
      </c>
      <c r="I968" t="s">
        <v>2750</v>
      </c>
      <c r="J968">
        <f ca="1">VLOOKUP(G968,INDIRECT("球速変換!A$1:B$" &amp; Prams!$B$8),2,)</f>
        <v>126</v>
      </c>
      <c r="K968" t="str">
        <f ca="1">VLOOKUP(I968,INDIRECT("投手名変換!A$1:B$" &amp; Prams!$B$9),2,)</f>
        <v>TA002</v>
      </c>
      <c r="L968">
        <f t="shared" si="91"/>
        <v>32</v>
      </c>
      <c r="M968">
        <f ca="1">(B968-VLOOKUP(K968,INDIRECT("投手データ!B1:D"&amp;Prams!$B$1),3,FALSE)*2)</f>
        <v>38</v>
      </c>
      <c r="N968" t="str">
        <f ca="1">VLOOKUP(F968,INDIRECT("球種変換表!A$1:B$" &amp; Prams!$B$2),2,)</f>
        <v>ストレート</v>
      </c>
      <c r="O968">
        <f ca="1">VLOOKUP(N968,球種情報!A:B,2,FALSE)</f>
        <v>1</v>
      </c>
      <c r="P968">
        <f ca="1">VLOOKUP(K968,投手データ!B:AI,output!O968+6,FALSE)</f>
        <v>1</v>
      </c>
      <c r="R968">
        <f t="shared" ca="1" si="92"/>
        <v>7.9365079365079361E-3</v>
      </c>
      <c r="S968">
        <f t="shared" si="93"/>
        <v>0.53298611111111116</v>
      </c>
      <c r="T968">
        <f>Prams!B$5/(S968-Prams!B$6)</f>
        <v>130.79081137940963</v>
      </c>
      <c r="U968">
        <f t="shared" ca="1" si="94"/>
        <v>0.63298611111111103</v>
      </c>
      <c r="V968">
        <f ca="1">Prams!C$5/(U968-Prams!C$6)</f>
        <v>126.32765539593257</v>
      </c>
      <c r="W968">
        <f t="shared" ca="1" si="95"/>
        <v>1.0026004396502584</v>
      </c>
      <c r="X968" t="str">
        <f t="shared" ca="1" si="96"/>
        <v>〇</v>
      </c>
    </row>
    <row r="969" spans="1:24" x14ac:dyDescent="0.4">
      <c r="A969" s="1" t="s">
        <v>2754</v>
      </c>
      <c r="B969" s="1">
        <v>132</v>
      </c>
      <c r="C969">
        <v>635.5</v>
      </c>
      <c r="D969">
        <v>607.5</v>
      </c>
      <c r="E969">
        <v>11.510960000000001</v>
      </c>
      <c r="F969" t="s">
        <v>0</v>
      </c>
      <c r="G969" s="10" t="s">
        <v>410</v>
      </c>
      <c r="H969">
        <v>100</v>
      </c>
      <c r="I969" t="s">
        <v>2750</v>
      </c>
      <c r="J969">
        <f ca="1">VLOOKUP(G969,INDIRECT("球速変換!A$1:B$" &amp; Prams!$B$8),2,)</f>
        <v>127</v>
      </c>
      <c r="K969" t="str">
        <f ca="1">VLOOKUP(I969,INDIRECT("投手名変換!A$1:B$" &amp; Prams!$B$9),2,)</f>
        <v>TA002</v>
      </c>
      <c r="L969">
        <f t="shared" si="91"/>
        <v>32</v>
      </c>
      <c r="M969">
        <f ca="1">(B969-VLOOKUP(K969,INDIRECT("投手データ!B1:D"&amp;Prams!$B$1),3,FALSE)*2)</f>
        <v>38</v>
      </c>
      <c r="N969" t="str">
        <f ca="1">VLOOKUP(F969,INDIRECT("球種変換表!A$1:B$" &amp; Prams!$B$2),2,)</f>
        <v>ストレート</v>
      </c>
      <c r="O969">
        <f ca="1">VLOOKUP(N969,球種情報!A:B,2,FALSE)</f>
        <v>1</v>
      </c>
      <c r="P969">
        <f ca="1">VLOOKUP(K969,投手データ!B:AI,output!O969+6,FALSE)</f>
        <v>1</v>
      </c>
      <c r="R969">
        <f t="shared" ca="1" si="92"/>
        <v>7.874015748031496E-3</v>
      </c>
      <c r="S969">
        <f t="shared" si="93"/>
        <v>0.52812499999999996</v>
      </c>
      <c r="T969">
        <f>Prams!B$5/(S969-Prams!B$6)</f>
        <v>132.14984235558171</v>
      </c>
      <c r="U969">
        <f t="shared" ca="1" si="94"/>
        <v>0.62812500000000004</v>
      </c>
      <c r="V969">
        <f ca="1">Prams!C$5/(U969-Prams!C$6)</f>
        <v>127.59506733398689</v>
      </c>
      <c r="W969">
        <f t="shared" ca="1" si="95"/>
        <v>1.0046855695589518</v>
      </c>
      <c r="X969" t="str">
        <f t="shared" ca="1" si="96"/>
        <v>〇</v>
      </c>
    </row>
    <row r="970" spans="1:24" x14ac:dyDescent="0.4">
      <c r="A970" s="1" t="s">
        <v>2755</v>
      </c>
      <c r="B970" s="1">
        <v>133</v>
      </c>
      <c r="C970">
        <v>635.52173000000005</v>
      </c>
      <c r="D970">
        <v>616</v>
      </c>
      <c r="E970">
        <v>11.521850000000001</v>
      </c>
      <c r="F970" t="s">
        <v>0</v>
      </c>
      <c r="G970" s="10" t="s">
        <v>793</v>
      </c>
      <c r="H970">
        <v>100</v>
      </c>
      <c r="I970" t="s">
        <v>2750</v>
      </c>
      <c r="J970">
        <v>125</v>
      </c>
      <c r="K970" t="str">
        <f ca="1">VLOOKUP(I970,INDIRECT("投手名変換!A$1:B$" &amp; Prams!$B$9),2,)</f>
        <v>TA002</v>
      </c>
      <c r="L970">
        <f t="shared" si="91"/>
        <v>33</v>
      </c>
      <c r="M970">
        <f ca="1">(B970-VLOOKUP(K970,INDIRECT("投手データ!B1:D"&amp;Prams!$B$1),3,FALSE)*2)</f>
        <v>39</v>
      </c>
      <c r="N970" t="str">
        <f ca="1">VLOOKUP(F970,INDIRECT("球種変換表!A$1:B$" &amp; Prams!$B$2),2,)</f>
        <v>ストレート</v>
      </c>
      <c r="O970">
        <f ca="1">VLOOKUP(N970,球種情報!A:B,2,FALSE)</f>
        <v>1</v>
      </c>
      <c r="P970">
        <f ca="1">VLOOKUP(K970,投手データ!B:AI,output!O970+6,FALSE)</f>
        <v>1</v>
      </c>
      <c r="R970">
        <f t="shared" si="92"/>
        <v>8.0000000000000002E-3</v>
      </c>
      <c r="S970">
        <f t="shared" si="93"/>
        <v>0.53888888888888897</v>
      </c>
      <c r="T970">
        <f>Prams!B$5/(S970-Prams!B$6)</f>
        <v>129.17767510969747</v>
      </c>
      <c r="U970">
        <f t="shared" ca="1" si="94"/>
        <v>0.63888888888888895</v>
      </c>
      <c r="V970">
        <f ca="1">Prams!C$5/(U970-Prams!C$6)</f>
        <v>124.82210157932518</v>
      </c>
      <c r="W970">
        <f t="shared" ca="1" si="95"/>
        <v>0.99857681263460141</v>
      </c>
      <c r="X970" t="str">
        <f t="shared" ca="1" si="96"/>
        <v>〇</v>
      </c>
    </row>
    <row r="971" spans="1:24" x14ac:dyDescent="0.4">
      <c r="A971" s="1" t="s">
        <v>2756</v>
      </c>
      <c r="B971" s="1">
        <v>133</v>
      </c>
      <c r="C971">
        <v>640</v>
      </c>
      <c r="D971">
        <v>615.5</v>
      </c>
      <c r="E971">
        <v>10.012589999999999</v>
      </c>
      <c r="F971" t="s">
        <v>0</v>
      </c>
      <c r="G971" s="10" t="s">
        <v>1620</v>
      </c>
      <c r="H971">
        <v>100</v>
      </c>
      <c r="I971" t="s">
        <v>2747</v>
      </c>
      <c r="J971">
        <f ca="1">VLOOKUP(G971,INDIRECT("球速変換!A$1:B$" &amp; Prams!$B$8),2,)</f>
        <v>123</v>
      </c>
      <c r="K971" t="str">
        <f ca="1">VLOOKUP(I971,INDIRECT("投手名変換!A$1:B$" &amp; Prams!$B$9),2,)</f>
        <v>TA002</v>
      </c>
      <c r="L971">
        <f t="shared" si="91"/>
        <v>33</v>
      </c>
      <c r="M971">
        <f ca="1">(B971-VLOOKUP(K971,INDIRECT("投手データ!B1:D"&amp;Prams!$B$1),3,FALSE)*2)</f>
        <v>39</v>
      </c>
      <c r="N971" t="str">
        <f ca="1">VLOOKUP(F971,INDIRECT("球種変換表!A$1:B$" &amp; Prams!$B$2),2,)</f>
        <v>ストレート</v>
      </c>
      <c r="O971">
        <f ca="1">VLOOKUP(N971,球種情報!A:B,2,FALSE)</f>
        <v>1</v>
      </c>
      <c r="P971">
        <f ca="1">VLOOKUP(K971,投手データ!B:AI,output!O971+6,FALSE)</f>
        <v>1</v>
      </c>
      <c r="R971">
        <f t="shared" ca="1" si="92"/>
        <v>8.130081300813009E-3</v>
      </c>
      <c r="S971">
        <f t="shared" si="93"/>
        <v>0.53923611111111103</v>
      </c>
      <c r="T971">
        <f>Prams!B$5/(S971-Prams!B$6)</f>
        <v>129.08402303717153</v>
      </c>
      <c r="U971">
        <f t="shared" ca="1" si="94"/>
        <v>0.63923611111111112</v>
      </c>
      <c r="V971">
        <f ca="1">Prams!C$5/(U971-Prams!C$6)</f>
        <v>124.73465636191426</v>
      </c>
      <c r="W971">
        <f t="shared" ca="1" si="95"/>
        <v>1.0141028972513355</v>
      </c>
      <c r="X971" t="str">
        <f t="shared" ca="1" si="96"/>
        <v>〇</v>
      </c>
    </row>
    <row r="972" spans="1:24" x14ac:dyDescent="0.4">
      <c r="A972" s="1" t="s">
        <v>2757</v>
      </c>
      <c r="B972" s="1">
        <v>132</v>
      </c>
      <c r="C972">
        <v>642.5</v>
      </c>
      <c r="D972">
        <v>606</v>
      </c>
      <c r="E972">
        <v>10.547610000000001</v>
      </c>
      <c r="F972" t="s">
        <v>0</v>
      </c>
      <c r="G972" s="10" t="s">
        <v>1481</v>
      </c>
      <c r="H972">
        <v>100</v>
      </c>
      <c r="I972" t="s">
        <v>2750</v>
      </c>
      <c r="J972">
        <v>127</v>
      </c>
      <c r="K972" t="str">
        <f ca="1">VLOOKUP(I972,INDIRECT("投手名変換!A$1:B$" &amp; Prams!$B$9),2,)</f>
        <v>TA002</v>
      </c>
      <c r="L972">
        <f t="shared" si="91"/>
        <v>32</v>
      </c>
      <c r="M972">
        <f ca="1">(B972-VLOOKUP(K972,INDIRECT("投手データ!B1:D"&amp;Prams!$B$1),3,FALSE)*2)</f>
        <v>38</v>
      </c>
      <c r="N972" t="str">
        <f ca="1">VLOOKUP(F972,INDIRECT("球種変換表!A$1:B$" &amp; Prams!$B$2),2,)</f>
        <v>ストレート</v>
      </c>
      <c r="O972">
        <f ca="1">VLOOKUP(N972,球種情報!A:B,2,FALSE)</f>
        <v>1</v>
      </c>
      <c r="P972">
        <f ca="1">VLOOKUP(K972,投手データ!B:AI,output!O972+6,FALSE)</f>
        <v>1</v>
      </c>
      <c r="R972">
        <f t="shared" si="92"/>
        <v>7.874015748031496E-3</v>
      </c>
      <c r="S972">
        <f t="shared" si="93"/>
        <v>0.52916666666666667</v>
      </c>
      <c r="T972">
        <f>Prams!B$5/(S972-Prams!B$6)</f>
        <v>131.85624911133229</v>
      </c>
      <c r="U972">
        <f t="shared" ca="1" si="94"/>
        <v>0.62916666666666665</v>
      </c>
      <c r="V972">
        <f ca="1">Prams!C$5/(U972-Prams!C$6)</f>
        <v>127.32134276103523</v>
      </c>
      <c r="W972">
        <f t="shared" ca="1" si="95"/>
        <v>1.0025302579609072</v>
      </c>
      <c r="X972" t="str">
        <f t="shared" ca="1" si="96"/>
        <v>〇</v>
      </c>
    </row>
    <row r="973" spans="1:24" x14ac:dyDescent="0.4">
      <c r="A973" s="1" t="s">
        <v>2758</v>
      </c>
      <c r="B973" s="1">
        <v>127</v>
      </c>
      <c r="C973">
        <v>638.5</v>
      </c>
      <c r="D973">
        <v>601.5</v>
      </c>
      <c r="E973">
        <v>10.512</v>
      </c>
      <c r="F973" t="s">
        <v>1504</v>
      </c>
      <c r="G973" s="10" t="s">
        <v>412</v>
      </c>
      <c r="H973">
        <v>99</v>
      </c>
      <c r="I973" t="s">
        <v>2747</v>
      </c>
      <c r="J973">
        <f ca="1">VLOOKUP(G973,INDIRECT("球速変換!A$1:B$" &amp; Prams!$B$8),2,)</f>
        <v>128</v>
      </c>
      <c r="K973" t="str">
        <f ca="1">VLOOKUP(I973,INDIRECT("投手名変換!A$1:B$" &amp; Prams!$B$9),2,)</f>
        <v>TA002</v>
      </c>
      <c r="L973">
        <f t="shared" si="91"/>
        <v>28</v>
      </c>
      <c r="M973">
        <f ca="1">(B973-VLOOKUP(K973,INDIRECT("投手データ!B1:D"&amp;Prams!$B$1),3,FALSE)*2)</f>
        <v>33</v>
      </c>
      <c r="N973" t="str">
        <f ca="1">VLOOKUP(F973,INDIRECT("球種変換表!A$1:B$" &amp; Prams!$B$2),2,)</f>
        <v>全力ストレート</v>
      </c>
      <c r="O973">
        <f ca="1">VLOOKUP(N973,球種情報!A:B,2,FALSE)</f>
        <v>2</v>
      </c>
      <c r="P973">
        <f ca="1">VLOOKUP(K973,投手データ!B:AI,output!O973+6,FALSE)</f>
        <v>1</v>
      </c>
      <c r="R973">
        <f t="shared" ca="1" si="92"/>
        <v>7.8125E-3</v>
      </c>
      <c r="S973">
        <f t="shared" si="93"/>
        <v>0.46562500000000001</v>
      </c>
      <c r="T973">
        <f>Prams!B$5/(S973-Prams!B$6)</f>
        <v>152.52698451859618</v>
      </c>
      <c r="U973">
        <f t="shared" ca="1" si="94"/>
        <v>0.54895833333333333</v>
      </c>
      <c r="V973">
        <f ca="1">Prams!C$5/(U973-Prams!C$6)</f>
        <v>152.51444195464919</v>
      </c>
      <c r="W973">
        <f t="shared" ca="1" si="95"/>
        <v>1.1915190777706968</v>
      </c>
      <c r="X973" t="str">
        <f t="shared" ca="1" si="96"/>
        <v>×</v>
      </c>
    </row>
    <row r="974" spans="1:24" x14ac:dyDescent="0.4">
      <c r="A974" s="1" t="s">
        <v>2759</v>
      </c>
      <c r="B974" s="1">
        <v>128</v>
      </c>
      <c r="C974">
        <v>642.45239000000004</v>
      </c>
      <c r="D974">
        <v>623.5</v>
      </c>
      <c r="E974">
        <v>10.55955</v>
      </c>
      <c r="F974" t="s">
        <v>1504</v>
      </c>
      <c r="G974" s="10" t="s">
        <v>1519</v>
      </c>
      <c r="H974">
        <v>99</v>
      </c>
      <c r="I974" t="s">
        <v>2747</v>
      </c>
      <c r="J974">
        <f ca="1">VLOOKUP(G974,INDIRECT("球速変換!A$1:B$" &amp; Prams!$B$8),2,)</f>
        <v>127</v>
      </c>
      <c r="K974" t="str">
        <f ca="1">VLOOKUP(I974,INDIRECT("投手名変換!A$1:B$" &amp; Prams!$B$9),2,)</f>
        <v>TA002</v>
      </c>
      <c r="L974">
        <f t="shared" si="91"/>
        <v>29</v>
      </c>
      <c r="M974">
        <f ca="1">(B974-VLOOKUP(K974,INDIRECT("投手データ!B1:D"&amp;Prams!$B$1),3,FALSE)*2)</f>
        <v>34</v>
      </c>
      <c r="N974" t="str">
        <f ca="1">VLOOKUP(F974,INDIRECT("球種変換表!A$1:B$" &amp; Prams!$B$2),2,)</f>
        <v>全力ストレート</v>
      </c>
      <c r="O974">
        <f ca="1">VLOOKUP(N974,球種情報!A:B,2,FALSE)</f>
        <v>2</v>
      </c>
      <c r="P974">
        <f ca="1">VLOOKUP(K974,投手データ!B:AI,output!O974+6,FALSE)</f>
        <v>1</v>
      </c>
      <c r="R974">
        <f t="shared" ca="1" si="92"/>
        <v>7.874015748031496E-3</v>
      </c>
      <c r="S974">
        <f t="shared" si="93"/>
        <v>0.4670138888888889</v>
      </c>
      <c r="T974">
        <f>Prams!B$5/(S974-Prams!B$6)</f>
        <v>152.00611950798063</v>
      </c>
      <c r="U974">
        <f t="shared" ca="1" si="94"/>
        <v>0.55034722222222221</v>
      </c>
      <c r="V974">
        <f ca="1">Prams!C$5/(U974-Prams!C$6)</f>
        <v>151.99366245757329</v>
      </c>
      <c r="W974">
        <f t="shared" ca="1" si="95"/>
        <v>1.1968004917919157</v>
      </c>
      <c r="X974" t="str">
        <f t="shared" ca="1" si="96"/>
        <v>×</v>
      </c>
    </row>
    <row r="975" spans="1:24" x14ac:dyDescent="0.4">
      <c r="A975" s="1" t="s">
        <v>2760</v>
      </c>
      <c r="B975" s="1">
        <v>128</v>
      </c>
      <c r="C975">
        <v>641.5</v>
      </c>
      <c r="D975">
        <v>618.5</v>
      </c>
      <c r="E975">
        <v>10.512</v>
      </c>
      <c r="F975" t="s">
        <v>1504</v>
      </c>
      <c r="G975" s="10" t="s">
        <v>1629</v>
      </c>
      <c r="H975">
        <v>99</v>
      </c>
      <c r="I975" t="s">
        <v>2750</v>
      </c>
      <c r="J975">
        <f ca="1">VLOOKUP(G975,INDIRECT("球速変換!A$1:B$" &amp; Prams!$B$8),2,)</f>
        <v>125</v>
      </c>
      <c r="K975" t="str">
        <f ca="1">VLOOKUP(I975,INDIRECT("投手名変換!A$1:B$" &amp; Prams!$B$9),2,)</f>
        <v>TA002</v>
      </c>
      <c r="L975">
        <f t="shared" si="91"/>
        <v>29</v>
      </c>
      <c r="M975">
        <f ca="1">(B975-VLOOKUP(K975,INDIRECT("投手データ!B1:D"&amp;Prams!$B$1),3,FALSE)*2)</f>
        <v>34</v>
      </c>
      <c r="N975" t="str">
        <f ca="1">VLOOKUP(F975,INDIRECT("球種変換表!A$1:B$" &amp; Prams!$B$2),2,)</f>
        <v>全力ストレート</v>
      </c>
      <c r="O975">
        <f ca="1">VLOOKUP(N975,球種情報!A:B,2,FALSE)</f>
        <v>2</v>
      </c>
      <c r="P975">
        <f ca="1">VLOOKUP(K975,投手データ!B:AI,output!O975+6,FALSE)</f>
        <v>1</v>
      </c>
      <c r="R975">
        <f t="shared" ca="1" si="92"/>
        <v>8.0000000000000002E-3</v>
      </c>
      <c r="S975">
        <f t="shared" si="93"/>
        <v>0.4704861111111111</v>
      </c>
      <c r="T975">
        <f>Prams!B$5/(S975-Prams!B$6)</f>
        <v>150.71938889528468</v>
      </c>
      <c r="U975">
        <f t="shared" ca="1" si="94"/>
        <v>0.55381944444444442</v>
      </c>
      <c r="V975">
        <f ca="1">Prams!C$5/(U975-Prams!C$6)</f>
        <v>150.70714184142633</v>
      </c>
      <c r="W975">
        <f t="shared" ca="1" si="95"/>
        <v>1.2056571347314107</v>
      </c>
      <c r="X975" t="str">
        <f t="shared" ca="1" si="96"/>
        <v>×</v>
      </c>
    </row>
    <row r="976" spans="1:24" x14ac:dyDescent="0.4">
      <c r="A976" s="1" t="s">
        <v>2761</v>
      </c>
      <c r="B976" s="1">
        <v>128</v>
      </c>
      <c r="C976">
        <v>640.52380000000005</v>
      </c>
      <c r="D976">
        <v>618</v>
      </c>
      <c r="E976">
        <v>10.52392</v>
      </c>
      <c r="F976" t="s">
        <v>1504</v>
      </c>
      <c r="G976" s="10" t="s">
        <v>793</v>
      </c>
      <c r="H976">
        <v>99</v>
      </c>
      <c r="I976" t="s">
        <v>2750</v>
      </c>
      <c r="J976">
        <f ca="1">VLOOKUP(G976,INDIRECT("球速変換!A$1:B$" &amp; Prams!$B$8),2,)</f>
        <v>120</v>
      </c>
      <c r="K976" t="str">
        <f ca="1">VLOOKUP(I976,INDIRECT("投手名変換!A$1:B$" &amp; Prams!$B$9),2,)</f>
        <v>TA002</v>
      </c>
      <c r="L976">
        <f t="shared" si="91"/>
        <v>29</v>
      </c>
      <c r="M976">
        <f ca="1">(B976-VLOOKUP(K976,INDIRECT("投手データ!B1:D"&amp;Prams!$B$1),3,FALSE)*2)</f>
        <v>34</v>
      </c>
      <c r="N976" t="str">
        <f ca="1">VLOOKUP(F976,INDIRECT("球種変換表!A$1:B$" &amp; Prams!$B$2),2,)</f>
        <v>全力ストレート</v>
      </c>
      <c r="O976">
        <f ca="1">VLOOKUP(N976,球種情報!A:B,2,FALSE)</f>
        <v>2</v>
      </c>
      <c r="P976">
        <f ca="1">VLOOKUP(K976,投手データ!B:AI,output!O976+6,FALSE)</f>
        <v>1</v>
      </c>
      <c r="R976">
        <f t="shared" ca="1" si="92"/>
        <v>8.3333333333333332E-3</v>
      </c>
      <c r="S976">
        <f t="shared" si="93"/>
        <v>0.47083333333333333</v>
      </c>
      <c r="T976">
        <f>Prams!B$5/(S976-Prams!B$6)</f>
        <v>150.59191295875286</v>
      </c>
      <c r="U976">
        <f t="shared" ca="1" si="94"/>
        <v>0.5541666666666667</v>
      </c>
      <c r="V976">
        <f ca="1">Prams!C$5/(U976-Prams!C$6)</f>
        <v>150.57968661199968</v>
      </c>
      <c r="W976">
        <f t="shared" ca="1" si="95"/>
        <v>1.2548307217666639</v>
      </c>
      <c r="X976" t="str">
        <f t="shared" ca="1" si="96"/>
        <v>×</v>
      </c>
    </row>
    <row r="977" spans="1:24" x14ac:dyDescent="0.4">
      <c r="A977" s="1" t="s">
        <v>2762</v>
      </c>
      <c r="B977" s="1">
        <v>127</v>
      </c>
      <c r="C977">
        <v>639</v>
      </c>
      <c r="D977">
        <v>601.5</v>
      </c>
      <c r="E977">
        <v>10.012589999999999</v>
      </c>
      <c r="F977" t="s">
        <v>1504</v>
      </c>
      <c r="G977" s="10" t="s">
        <v>412</v>
      </c>
      <c r="H977">
        <v>99</v>
      </c>
      <c r="I977" t="s">
        <v>2750</v>
      </c>
      <c r="J977">
        <f ca="1">VLOOKUP(G977,INDIRECT("球速変換!A$1:B$" &amp; Prams!$B$8),2,)</f>
        <v>128</v>
      </c>
      <c r="K977" t="str">
        <f ca="1">VLOOKUP(I977,INDIRECT("投手名変換!A$1:B$" &amp; Prams!$B$9),2,)</f>
        <v>TA002</v>
      </c>
      <c r="L977">
        <f t="shared" si="91"/>
        <v>28</v>
      </c>
      <c r="M977">
        <f ca="1">(B977-VLOOKUP(K977,INDIRECT("投手データ!B1:D"&amp;Prams!$B$1),3,FALSE)*2)</f>
        <v>33</v>
      </c>
      <c r="N977" t="str">
        <f ca="1">VLOOKUP(F977,INDIRECT("球種変換表!A$1:B$" &amp; Prams!$B$2),2,)</f>
        <v>全力ストレート</v>
      </c>
      <c r="O977">
        <f ca="1">VLOOKUP(N977,球種情報!A:B,2,FALSE)</f>
        <v>2</v>
      </c>
      <c r="P977">
        <f ca="1">VLOOKUP(K977,投手データ!B:AI,output!O977+6,FALSE)</f>
        <v>1</v>
      </c>
      <c r="R977">
        <f t="shared" ca="1" si="92"/>
        <v>7.8125E-3</v>
      </c>
      <c r="S977">
        <f t="shared" si="93"/>
        <v>0.46562500000000001</v>
      </c>
      <c r="T977">
        <f>Prams!B$5/(S977-Prams!B$6)</f>
        <v>152.52698451859618</v>
      </c>
      <c r="U977">
        <f t="shared" ca="1" si="94"/>
        <v>0.54895833333333333</v>
      </c>
      <c r="V977">
        <f ca="1">Prams!C$5/(U977-Prams!C$6)</f>
        <v>152.51444195464919</v>
      </c>
      <c r="W977">
        <f t="shared" ca="1" si="95"/>
        <v>1.1915190777706968</v>
      </c>
      <c r="X977" t="str">
        <f t="shared" ca="1" si="96"/>
        <v>×</v>
      </c>
    </row>
    <row r="978" spans="1:24" x14ac:dyDescent="0.4">
      <c r="A978" s="1" t="s">
        <v>2764</v>
      </c>
      <c r="B978" s="1">
        <v>128</v>
      </c>
      <c r="C978">
        <v>641.95001000000002</v>
      </c>
      <c r="D978">
        <v>623.5</v>
      </c>
      <c r="E978">
        <v>10.062519999999999</v>
      </c>
      <c r="F978" t="s">
        <v>2763</v>
      </c>
      <c r="G978" s="10" t="s">
        <v>410</v>
      </c>
      <c r="H978">
        <v>99</v>
      </c>
      <c r="I978" t="s">
        <v>2747</v>
      </c>
      <c r="J978">
        <f ca="1">VLOOKUP(G978,INDIRECT("球速変換!A$1:B$" &amp; Prams!$B$8),2,)</f>
        <v>127</v>
      </c>
      <c r="K978" t="str">
        <f ca="1">VLOOKUP(I978,INDIRECT("投手名変換!A$1:B$" &amp; Prams!$B$9),2,)</f>
        <v>TA002</v>
      </c>
      <c r="L978">
        <f t="shared" si="91"/>
        <v>29</v>
      </c>
      <c r="M978">
        <f ca="1">(B978-VLOOKUP(K978,INDIRECT("投手データ!B1:D"&amp;Prams!$B$1),3,FALSE)*2)</f>
        <v>34</v>
      </c>
      <c r="N978" t="str">
        <f ca="1">VLOOKUP(F978,INDIRECT("球種変換表!A$1:B$" &amp; Prams!$B$2),2,)</f>
        <v>全力ストレート</v>
      </c>
      <c r="O978">
        <f ca="1">VLOOKUP(N978,球種情報!A:B,2,FALSE)</f>
        <v>2</v>
      </c>
      <c r="P978">
        <f ca="1">VLOOKUP(K978,投手データ!B:AI,output!O978+6,FALSE)</f>
        <v>1</v>
      </c>
      <c r="R978">
        <f t="shared" ca="1" si="92"/>
        <v>7.874015748031496E-3</v>
      </c>
      <c r="S978">
        <f t="shared" si="93"/>
        <v>0.4670138888888889</v>
      </c>
      <c r="T978">
        <f>Prams!B$5/(S978-Prams!B$6)</f>
        <v>152.00611950798063</v>
      </c>
      <c r="U978">
        <f t="shared" ca="1" si="94"/>
        <v>0.55034722222222221</v>
      </c>
      <c r="V978">
        <f ca="1">Prams!C$5/(U978-Prams!C$6)</f>
        <v>151.99366245757329</v>
      </c>
      <c r="W978">
        <f t="shared" ca="1" si="95"/>
        <v>1.1968004917919157</v>
      </c>
      <c r="X978" t="str">
        <f t="shared" ca="1" si="96"/>
        <v>×</v>
      </c>
    </row>
    <row r="979" spans="1:24" x14ac:dyDescent="0.4">
      <c r="A979" s="1" t="s">
        <v>2765</v>
      </c>
      <c r="B979" s="1">
        <v>127</v>
      </c>
      <c r="C979">
        <v>639</v>
      </c>
      <c r="D979">
        <v>601.5</v>
      </c>
      <c r="E979">
        <v>10.012589999999999</v>
      </c>
      <c r="F979" t="s">
        <v>1504</v>
      </c>
      <c r="G979" s="10" t="s">
        <v>412</v>
      </c>
      <c r="H979">
        <v>99</v>
      </c>
      <c r="I979" t="s">
        <v>2750</v>
      </c>
      <c r="J979">
        <f ca="1">VLOOKUP(G979,INDIRECT("球速変換!A$1:B$" &amp; Prams!$B$8),2,)</f>
        <v>128</v>
      </c>
      <c r="K979" t="str">
        <f ca="1">VLOOKUP(I979,INDIRECT("投手名変換!A$1:B$" &amp; Prams!$B$9),2,)</f>
        <v>TA002</v>
      </c>
      <c r="L979">
        <f t="shared" si="91"/>
        <v>28</v>
      </c>
      <c r="M979">
        <f ca="1">(B979-VLOOKUP(K979,INDIRECT("投手データ!B1:D"&amp;Prams!$B$1),3,FALSE)*2)</f>
        <v>33</v>
      </c>
      <c r="N979" t="str">
        <f ca="1">VLOOKUP(F979,INDIRECT("球種変換表!A$1:B$" &amp; Prams!$B$2),2,)</f>
        <v>全力ストレート</v>
      </c>
      <c r="O979">
        <f ca="1">VLOOKUP(N979,球種情報!A:B,2,FALSE)</f>
        <v>2</v>
      </c>
      <c r="P979">
        <f ca="1">VLOOKUP(K979,投手データ!B:AI,output!O979+6,FALSE)</f>
        <v>1</v>
      </c>
      <c r="R979">
        <f t="shared" ca="1" si="92"/>
        <v>7.8125E-3</v>
      </c>
      <c r="S979">
        <f t="shared" si="93"/>
        <v>0.46562500000000001</v>
      </c>
      <c r="T979">
        <f>Prams!B$5/(S979-Prams!B$6)</f>
        <v>152.52698451859618</v>
      </c>
      <c r="U979">
        <f t="shared" ca="1" si="94"/>
        <v>0.54895833333333333</v>
      </c>
      <c r="V979">
        <f ca="1">Prams!C$5/(U979-Prams!C$6)</f>
        <v>152.51444195464919</v>
      </c>
      <c r="W979">
        <f t="shared" ca="1" si="95"/>
        <v>1.1915190777706968</v>
      </c>
      <c r="X979" t="str">
        <f t="shared" ca="1" si="96"/>
        <v>×</v>
      </c>
    </row>
    <row r="980" spans="1:24" x14ac:dyDescent="0.4">
      <c r="A980" s="1" t="s">
        <v>2767</v>
      </c>
      <c r="B980" s="1">
        <v>127</v>
      </c>
      <c r="C980">
        <v>639</v>
      </c>
      <c r="D980">
        <v>601.5</v>
      </c>
      <c r="E980">
        <v>10.012589999999999</v>
      </c>
      <c r="F980" t="s">
        <v>1504</v>
      </c>
      <c r="G980" s="10" t="s">
        <v>442</v>
      </c>
      <c r="H980">
        <v>99</v>
      </c>
      <c r="I980" t="s">
        <v>2766</v>
      </c>
      <c r="J980">
        <f ca="1">VLOOKUP(G980,INDIRECT("球速変換!A$1:B$" &amp; Prams!$B$8),2,)</f>
        <v>128</v>
      </c>
      <c r="K980" t="str">
        <f ca="1">VLOOKUP(I980,INDIRECT("投手名変換!A$1:B$" &amp; Prams!$B$9),2,)</f>
        <v>TA002</v>
      </c>
      <c r="L980">
        <f t="shared" si="91"/>
        <v>28</v>
      </c>
      <c r="M980">
        <f ca="1">(B980-VLOOKUP(K980,INDIRECT("投手データ!B1:D"&amp;Prams!$B$1),3,FALSE)*2)</f>
        <v>33</v>
      </c>
      <c r="N980" t="str">
        <f ca="1">VLOOKUP(F980,INDIRECT("球種変換表!A$1:B$" &amp; Prams!$B$2),2,)</f>
        <v>全力ストレート</v>
      </c>
      <c r="O980">
        <f ca="1">VLOOKUP(N980,球種情報!A:B,2,FALSE)</f>
        <v>2</v>
      </c>
      <c r="P980">
        <f ca="1">VLOOKUP(K980,投手データ!B:AI,output!O980+6,FALSE)</f>
        <v>1</v>
      </c>
      <c r="R980">
        <f t="shared" ca="1" si="92"/>
        <v>7.8125E-3</v>
      </c>
      <c r="S980">
        <f t="shared" si="93"/>
        <v>0.46562500000000001</v>
      </c>
      <c r="T980">
        <f>Prams!B$5/(S980-Prams!B$6)</f>
        <v>152.52698451859618</v>
      </c>
      <c r="U980">
        <f t="shared" ca="1" si="94"/>
        <v>0.54895833333333333</v>
      </c>
      <c r="V980">
        <f ca="1">Prams!C$5/(U980-Prams!C$6)</f>
        <v>152.51444195464919</v>
      </c>
      <c r="W980">
        <f t="shared" ca="1" si="95"/>
        <v>1.1915190777706968</v>
      </c>
      <c r="X980" t="str">
        <f t="shared" ca="1" si="96"/>
        <v>×</v>
      </c>
    </row>
    <row r="981" spans="1:24" x14ac:dyDescent="0.4">
      <c r="A981" s="1" t="s">
        <v>2768</v>
      </c>
      <c r="B981" s="1">
        <v>128</v>
      </c>
      <c r="C981">
        <v>641</v>
      </c>
      <c r="D981">
        <v>614.5</v>
      </c>
      <c r="E981">
        <v>11.01146</v>
      </c>
      <c r="F981" t="s">
        <v>1504</v>
      </c>
      <c r="G981" s="10" t="s">
        <v>1629</v>
      </c>
      <c r="H981">
        <v>99</v>
      </c>
      <c r="I981" t="s">
        <v>2750</v>
      </c>
      <c r="J981">
        <f ca="1">VLOOKUP(G981,INDIRECT("球速変換!A$1:B$" &amp; Prams!$B$8),2,)</f>
        <v>125</v>
      </c>
      <c r="K981" t="str">
        <f ca="1">VLOOKUP(I981,INDIRECT("投手名変換!A$1:B$" &amp; Prams!$B$9),2,)</f>
        <v>TA002</v>
      </c>
      <c r="L981">
        <f t="shared" si="91"/>
        <v>29</v>
      </c>
      <c r="M981">
        <f ca="1">(B981-VLOOKUP(K981,INDIRECT("投手データ!B1:D"&amp;Prams!$B$1),3,FALSE)*2)</f>
        <v>34</v>
      </c>
      <c r="N981" t="str">
        <f ca="1">VLOOKUP(F981,INDIRECT("球種変換表!A$1:B$" &amp; Prams!$B$2),2,)</f>
        <v>全力ストレート</v>
      </c>
      <c r="O981">
        <f ca="1">VLOOKUP(N981,球種情報!A:B,2,FALSE)</f>
        <v>2</v>
      </c>
      <c r="P981">
        <f ca="1">VLOOKUP(K981,投手データ!B:AI,output!O981+6,FALSE)</f>
        <v>1</v>
      </c>
      <c r="R981">
        <f t="shared" ca="1" si="92"/>
        <v>8.0000000000000002E-3</v>
      </c>
      <c r="S981">
        <f t="shared" si="93"/>
        <v>0.47326388888888887</v>
      </c>
      <c r="T981">
        <f>Prams!B$5/(S981-Prams!B$6)</f>
        <v>149.70558361976768</v>
      </c>
      <c r="U981">
        <f t="shared" ca="1" si="94"/>
        <v>0.5565972222222223</v>
      </c>
      <c r="V981">
        <f ca="1">Prams!C$5/(U981-Prams!C$6)</f>
        <v>149.69350076338955</v>
      </c>
      <c r="W981">
        <f t="shared" ca="1" si="95"/>
        <v>1.1975480061071164</v>
      </c>
      <c r="X981" t="str">
        <f t="shared" ca="1" si="96"/>
        <v>×</v>
      </c>
    </row>
    <row r="982" spans="1:24" x14ac:dyDescent="0.4">
      <c r="A982" s="1" t="s">
        <v>2769</v>
      </c>
      <c r="B982" s="1">
        <v>128</v>
      </c>
      <c r="C982">
        <v>641.95001000000002</v>
      </c>
      <c r="D982">
        <v>621.5</v>
      </c>
      <c r="E982">
        <v>10.062519999999999</v>
      </c>
      <c r="F982" t="s">
        <v>92</v>
      </c>
      <c r="G982" s="10" t="s">
        <v>1517</v>
      </c>
      <c r="H982">
        <v>99</v>
      </c>
      <c r="I982" t="s">
        <v>2750</v>
      </c>
      <c r="J982">
        <f ca="1">VLOOKUP(G982,INDIRECT("球速変換!A$1:B$" &amp; Prams!$B$8),2,)</f>
        <v>126</v>
      </c>
      <c r="K982" t="str">
        <f ca="1">VLOOKUP(I982,INDIRECT("投手名変換!A$1:B$" &amp; Prams!$B$9),2,)</f>
        <v>TA002</v>
      </c>
      <c r="L982">
        <f t="shared" si="91"/>
        <v>29</v>
      </c>
      <c r="M982">
        <f ca="1">(B982-VLOOKUP(K982,INDIRECT("投手データ!B1:D"&amp;Prams!$B$1),3,FALSE)*2)</f>
        <v>34</v>
      </c>
      <c r="N982" t="str">
        <f ca="1">VLOOKUP(F982,INDIRECT("球種変換表!A$1:B$" &amp; Prams!$B$2),2,)</f>
        <v>全力ストレート</v>
      </c>
      <c r="O982">
        <f ca="1">VLOOKUP(N982,球種情報!A:B,2,FALSE)</f>
        <v>2</v>
      </c>
      <c r="P982">
        <f ca="1">VLOOKUP(K982,投手データ!B:AI,output!O982+6,FALSE)</f>
        <v>1</v>
      </c>
      <c r="R982">
        <f t="shared" ca="1" si="92"/>
        <v>7.9365079365079361E-3</v>
      </c>
      <c r="S982">
        <f t="shared" si="93"/>
        <v>0.46840277777777778</v>
      </c>
      <c r="T982">
        <f>Prams!B$5/(S982-Prams!B$6)</f>
        <v>151.48879979852572</v>
      </c>
      <c r="U982">
        <f t="shared" ca="1" si="94"/>
        <v>0.55173611111111109</v>
      </c>
      <c r="V982">
        <f ca="1">Prams!C$5/(U982-Prams!C$6)</f>
        <v>151.47642739009999</v>
      </c>
      <c r="W982">
        <f t="shared" ca="1" si="95"/>
        <v>1.2021938681753968</v>
      </c>
      <c r="X982" t="str">
        <f t="shared" ca="1" si="96"/>
        <v>×</v>
      </c>
    </row>
    <row r="983" spans="1:24" x14ac:dyDescent="0.4">
      <c r="A983" s="1" t="s">
        <v>2771</v>
      </c>
      <c r="B983" s="1">
        <v>130</v>
      </c>
      <c r="C983">
        <v>642</v>
      </c>
      <c r="D983">
        <v>623.5</v>
      </c>
      <c r="E983">
        <v>11.01146</v>
      </c>
      <c r="F983" t="s">
        <v>1504</v>
      </c>
      <c r="G983" s="10" t="s">
        <v>2770</v>
      </c>
      <c r="H983">
        <v>99</v>
      </c>
      <c r="I983" t="s">
        <v>1214</v>
      </c>
      <c r="J983">
        <f ca="1">VLOOKUP(G983,INDIRECT("球速変換!A$1:B$" &amp; Prams!$B$8),2,)</f>
        <v>116</v>
      </c>
      <c r="K983" t="str">
        <f ca="1">VLOOKUP(I983,INDIRECT("投手名変換!A$1:B$" &amp; Prams!$B$9),2,)</f>
        <v>TA003</v>
      </c>
      <c r="L983">
        <f t="shared" si="91"/>
        <v>31</v>
      </c>
      <c r="M983">
        <f ca="1">(B983-VLOOKUP(K983,INDIRECT("投手データ!B1:D"&amp;Prams!$B$1),3,FALSE)*2)</f>
        <v>36</v>
      </c>
      <c r="N983" t="str">
        <f ca="1">VLOOKUP(F983,INDIRECT("球種変換表!A$1:B$" &amp; Prams!$B$2),2,)</f>
        <v>全力ストレート</v>
      </c>
      <c r="O983">
        <f ca="1">VLOOKUP(N983,球種情報!A:B,2,FALSE)</f>
        <v>2</v>
      </c>
      <c r="P983">
        <f ca="1">VLOOKUP(K983,投手データ!B:AI,output!O983+6,FALSE)</f>
        <v>1</v>
      </c>
      <c r="R983">
        <f t="shared" ca="1" si="92"/>
        <v>8.6206896551724137E-3</v>
      </c>
      <c r="S983">
        <f t="shared" si="93"/>
        <v>0.50034722222222217</v>
      </c>
      <c r="T983">
        <f>Prams!B$5/(S983-Prams!B$6)</f>
        <v>140.49174015415014</v>
      </c>
      <c r="U983">
        <f t="shared" ca="1" si="94"/>
        <v>0.58368055555555565</v>
      </c>
      <c r="V983">
        <f ca="1">Prams!C$5/(U983-Prams!C$6)</f>
        <v>140.48109878873183</v>
      </c>
      <c r="W983">
        <f t="shared" ca="1" si="95"/>
        <v>1.2110439550752743</v>
      </c>
      <c r="X983" t="str">
        <f t="shared" ca="1" si="96"/>
        <v>×</v>
      </c>
    </row>
    <row r="984" spans="1:24" x14ac:dyDescent="0.4">
      <c r="A984" s="1" t="s">
        <v>2773</v>
      </c>
      <c r="B984" s="1">
        <v>129</v>
      </c>
      <c r="C984">
        <v>639.5</v>
      </c>
      <c r="D984">
        <v>602.5</v>
      </c>
      <c r="E984">
        <v>10.512</v>
      </c>
      <c r="F984" t="s">
        <v>92</v>
      </c>
      <c r="G984" s="10" t="s">
        <v>448</v>
      </c>
      <c r="H984">
        <v>99</v>
      </c>
      <c r="I984" t="s">
        <v>2772</v>
      </c>
      <c r="J984">
        <f ca="1">VLOOKUP(G984,INDIRECT("球速変換!A$1:B$" &amp; Prams!$B$8),2,)</f>
        <v>117</v>
      </c>
      <c r="K984" t="str">
        <f ca="1">VLOOKUP(I984,INDIRECT("投手名変換!A$1:B$" &amp; Prams!$B$9),2,)</f>
        <v>TA003</v>
      </c>
      <c r="L984">
        <f t="shared" si="91"/>
        <v>30</v>
      </c>
      <c r="M984">
        <f ca="1">(B984-VLOOKUP(K984,INDIRECT("投手データ!B1:D"&amp;Prams!$B$1),3,FALSE)*2)</f>
        <v>35</v>
      </c>
      <c r="N984" t="str">
        <f ca="1">VLOOKUP(F984,INDIRECT("球種変換表!A$1:B$" &amp; Prams!$B$2),2,)</f>
        <v>全力ストレート</v>
      </c>
      <c r="O984">
        <f ca="1">VLOOKUP(N984,球種情報!A:B,2,FALSE)</f>
        <v>2</v>
      </c>
      <c r="P984">
        <f ca="1">VLOOKUP(K984,投手データ!B:AI,output!O984+6,FALSE)</f>
        <v>1</v>
      </c>
      <c r="R984">
        <f t="shared" ca="1" si="92"/>
        <v>8.5470085470085479E-3</v>
      </c>
      <c r="S984">
        <f t="shared" si="93"/>
        <v>0.4982638888888889</v>
      </c>
      <c r="T984">
        <f>Prams!B$5/(S984-Prams!B$6)</f>
        <v>141.16003983078261</v>
      </c>
      <c r="U984">
        <f t="shared" ca="1" si="94"/>
        <v>0.58159722222222221</v>
      </c>
      <c r="V984">
        <f ca="1">Prams!C$5/(U984-Prams!C$6)</f>
        <v>141.14929698945326</v>
      </c>
      <c r="W984">
        <f t="shared" ca="1" si="95"/>
        <v>1.2064042477731047</v>
      </c>
      <c r="X984" t="str">
        <f t="shared" ca="1" si="96"/>
        <v>×</v>
      </c>
    </row>
    <row r="985" spans="1:24" x14ac:dyDescent="0.4">
      <c r="A985" s="1" t="s">
        <v>2774</v>
      </c>
      <c r="B985" s="1">
        <v>129</v>
      </c>
      <c r="C985">
        <v>639</v>
      </c>
      <c r="D985">
        <v>601</v>
      </c>
      <c r="E985">
        <v>10.04998</v>
      </c>
      <c r="F985" t="s">
        <v>983</v>
      </c>
      <c r="G985" s="10" t="s">
        <v>722</v>
      </c>
      <c r="H985">
        <v>99</v>
      </c>
      <c r="I985" t="s">
        <v>1214</v>
      </c>
      <c r="J985">
        <f ca="1">VLOOKUP(G985,INDIRECT("球速変換!A$1:B$" &amp; Prams!$B$8),2,)</f>
        <v>118</v>
      </c>
      <c r="K985" t="str">
        <f ca="1">VLOOKUP(I985,INDIRECT("投手名変換!A$1:B$" &amp; Prams!$B$9),2,)</f>
        <v>TA003</v>
      </c>
      <c r="L985">
        <f t="shared" si="91"/>
        <v>30</v>
      </c>
      <c r="M985">
        <f ca="1">(B985-VLOOKUP(K985,INDIRECT("投手データ!B1:D"&amp;Prams!$B$1),3,FALSE)*2)</f>
        <v>35</v>
      </c>
      <c r="N985" t="str">
        <f ca="1">VLOOKUP(F985,INDIRECT("球種変換表!A$1:B$" &amp; Prams!$B$2),2,)</f>
        <v>全力ストレート</v>
      </c>
      <c r="O985">
        <f ca="1">VLOOKUP(N985,球種情報!A:B,2,FALSE)</f>
        <v>2</v>
      </c>
      <c r="P985">
        <f ca="1">VLOOKUP(K985,投手データ!B:AI,output!O985+6,FALSE)</f>
        <v>1</v>
      </c>
      <c r="R985">
        <f t="shared" ca="1" si="92"/>
        <v>8.4745762711864406E-3</v>
      </c>
      <c r="S985">
        <f t="shared" si="93"/>
        <v>0.49930555555555556</v>
      </c>
      <c r="T985">
        <f>Prams!B$5/(S985-Prams!B$6)</f>
        <v>140.82509712608041</v>
      </c>
      <c r="U985">
        <f t="shared" ca="1" si="94"/>
        <v>0.58263888888888893</v>
      </c>
      <c r="V985">
        <f ca="1">Prams!C$5/(U985-Prams!C$6)</f>
        <v>140.81440520328493</v>
      </c>
      <c r="W985">
        <f t="shared" ca="1" si="95"/>
        <v>1.1933424169769911</v>
      </c>
      <c r="X985" t="str">
        <f t="shared" ca="1" si="96"/>
        <v>×</v>
      </c>
    </row>
    <row r="986" spans="1:24" x14ac:dyDescent="0.4">
      <c r="A986" s="1" t="s">
        <v>2776</v>
      </c>
      <c r="B986" s="1">
        <v>129</v>
      </c>
      <c r="C986">
        <v>639</v>
      </c>
      <c r="D986">
        <v>601.5</v>
      </c>
      <c r="E986">
        <v>10.012589999999999</v>
      </c>
      <c r="F986" t="s">
        <v>92</v>
      </c>
      <c r="G986" s="10" t="s">
        <v>2775</v>
      </c>
      <c r="H986">
        <v>99</v>
      </c>
      <c r="I986" t="s">
        <v>2772</v>
      </c>
      <c r="J986">
        <f ca="1">VLOOKUP(G986,INDIRECT("球速変換!A$1:B$" &amp; Prams!$B$8),2,)</f>
        <v>116</v>
      </c>
      <c r="K986" t="str">
        <f ca="1">VLOOKUP(I986,INDIRECT("投手名変換!A$1:B$" &amp; Prams!$B$9),2,)</f>
        <v>TA003</v>
      </c>
      <c r="L986">
        <f t="shared" si="91"/>
        <v>30</v>
      </c>
      <c r="M986">
        <f ca="1">(B986-VLOOKUP(K986,INDIRECT("投手データ!B1:D"&amp;Prams!$B$1),3,FALSE)*2)</f>
        <v>35</v>
      </c>
      <c r="N986" t="str">
        <f ca="1">VLOOKUP(F986,INDIRECT("球種変換表!A$1:B$" &amp; Prams!$B$2),2,)</f>
        <v>全力ストレート</v>
      </c>
      <c r="O986">
        <f ca="1">VLOOKUP(N986,球種情報!A:B,2,FALSE)</f>
        <v>2</v>
      </c>
      <c r="P986">
        <f ca="1">VLOOKUP(K986,投手データ!B:AI,output!O986+6,FALSE)</f>
        <v>1</v>
      </c>
      <c r="R986">
        <f t="shared" ca="1" si="92"/>
        <v>8.6206896551724137E-3</v>
      </c>
      <c r="S986">
        <f t="shared" si="93"/>
        <v>0.49895833333333334</v>
      </c>
      <c r="T986">
        <f>Prams!B$5/(S986-Prams!B$6)</f>
        <v>140.93656794391993</v>
      </c>
      <c r="U986">
        <f t="shared" ca="1" si="94"/>
        <v>0.58229166666666665</v>
      </c>
      <c r="V986">
        <f ca="1">Prams!C$5/(U986-Prams!C$6)</f>
        <v>140.92585908857779</v>
      </c>
      <c r="W986">
        <f t="shared" ca="1" si="95"/>
        <v>1.214878095591188</v>
      </c>
      <c r="X986" t="str">
        <f t="shared" ca="1" si="96"/>
        <v>×</v>
      </c>
    </row>
    <row r="987" spans="1:24" x14ac:dyDescent="0.4">
      <c r="A987" s="1" t="s">
        <v>2778</v>
      </c>
      <c r="B987" s="1">
        <v>129</v>
      </c>
      <c r="C987">
        <v>639.5</v>
      </c>
      <c r="D987">
        <v>602</v>
      </c>
      <c r="E987">
        <v>10.5001</v>
      </c>
      <c r="F987" t="s">
        <v>2777</v>
      </c>
      <c r="G987" s="10" t="s">
        <v>1635</v>
      </c>
      <c r="H987">
        <v>99</v>
      </c>
      <c r="I987" t="s">
        <v>1214</v>
      </c>
      <c r="J987">
        <f ca="1">VLOOKUP(G987,INDIRECT("球速変換!A$1:B$" &amp; Prams!$B$8),2,)</f>
        <v>126</v>
      </c>
      <c r="K987" t="str">
        <f ca="1">VLOOKUP(I987,INDIRECT("投手名変換!A$1:B$" &amp; Prams!$B$9),2,)</f>
        <v>TA003</v>
      </c>
      <c r="L987">
        <f t="shared" si="91"/>
        <v>30</v>
      </c>
      <c r="M987">
        <f ca="1">(B987-VLOOKUP(K987,INDIRECT("投手データ!B1:D"&amp;Prams!$B$1),3,FALSE)*2)</f>
        <v>35</v>
      </c>
      <c r="N987" t="str">
        <f ca="1">VLOOKUP(F987,INDIRECT("球種変換表!A$1:B$" &amp; Prams!$B$2),2,)</f>
        <v>全力ストレート</v>
      </c>
      <c r="O987">
        <f ca="1">VLOOKUP(N987,球種情報!A:B,2,FALSE)</f>
        <v>2</v>
      </c>
      <c r="P987">
        <f ca="1">VLOOKUP(K987,投手データ!B:AI,output!O987+6,FALSE)</f>
        <v>1</v>
      </c>
      <c r="R987">
        <f t="shared" ca="1" si="92"/>
        <v>7.9365079365079361E-3</v>
      </c>
      <c r="S987">
        <f t="shared" si="93"/>
        <v>0.49861111111111112</v>
      </c>
      <c r="T987">
        <f>Prams!B$5/(S987-Prams!B$6)</f>
        <v>141.04821537213547</v>
      </c>
      <c r="U987">
        <f t="shared" ca="1" si="94"/>
        <v>0.58194444444444438</v>
      </c>
      <c r="V987">
        <f ca="1">Prams!C$5/(U987-Prams!C$6)</f>
        <v>141.03748954399131</v>
      </c>
      <c r="W987">
        <f t="shared" ca="1" si="95"/>
        <v>1.1193451551110423</v>
      </c>
      <c r="X987" t="str">
        <f t="shared" ca="1" si="96"/>
        <v>×</v>
      </c>
    </row>
    <row r="988" spans="1:24" x14ac:dyDescent="0.4">
      <c r="A988" s="1" t="s">
        <v>2780</v>
      </c>
      <c r="B988" s="1">
        <v>130</v>
      </c>
      <c r="C988">
        <v>641</v>
      </c>
      <c r="D988">
        <v>612.5</v>
      </c>
      <c r="E988">
        <v>11.01146</v>
      </c>
      <c r="F988" t="s">
        <v>1504</v>
      </c>
      <c r="G988" s="10" t="s">
        <v>2779</v>
      </c>
      <c r="H988">
        <v>99</v>
      </c>
      <c r="I988" t="s">
        <v>1214</v>
      </c>
      <c r="J988">
        <f ca="1">VLOOKUP(G988,INDIRECT("球速変換!A$1:B$" &amp; Prams!$B$8),2,)</f>
        <v>113</v>
      </c>
      <c r="K988" t="str">
        <f ca="1">VLOOKUP(I988,INDIRECT("投手名変換!A$1:B$" &amp; Prams!$B$9),2,)</f>
        <v>TA003</v>
      </c>
      <c r="L988">
        <f t="shared" si="91"/>
        <v>31</v>
      </c>
      <c r="M988">
        <f ca="1">(B988-VLOOKUP(K988,INDIRECT("投手データ!B1:D"&amp;Prams!$B$1),3,FALSE)*2)</f>
        <v>36</v>
      </c>
      <c r="N988" t="str">
        <f ca="1">VLOOKUP(F988,INDIRECT("球種変換表!A$1:B$" &amp; Prams!$B$2),2,)</f>
        <v>全力ストレート</v>
      </c>
      <c r="O988">
        <f ca="1">VLOOKUP(N988,球種情報!A:B,2,FALSE)</f>
        <v>2</v>
      </c>
      <c r="P988">
        <f ca="1">VLOOKUP(K988,投手データ!B:AI,output!O988+6,FALSE)</f>
        <v>1</v>
      </c>
      <c r="R988">
        <f t="shared" ca="1" si="92"/>
        <v>8.8495575221238937E-3</v>
      </c>
      <c r="S988">
        <f t="shared" si="93"/>
        <v>0.50798611111111114</v>
      </c>
      <c r="T988">
        <f>Prams!B$5/(S988-Prams!B$6)</f>
        <v>138.0945230723411</v>
      </c>
      <c r="U988">
        <f t="shared" ca="1" si="94"/>
        <v>0.5913194444444444</v>
      </c>
      <c r="V988">
        <f ca="1">Prams!C$5/(U988-Prams!C$6)</f>
        <v>138.08424174365149</v>
      </c>
      <c r="W988">
        <f t="shared" ca="1" si="95"/>
        <v>1.2219844402093052</v>
      </c>
      <c r="X988" t="str">
        <f t="shared" ca="1" si="96"/>
        <v>×</v>
      </c>
    </row>
    <row r="989" spans="1:24" x14ac:dyDescent="0.4">
      <c r="A989" s="1" t="s">
        <v>2781</v>
      </c>
      <c r="B989" s="1">
        <v>130</v>
      </c>
      <c r="C989">
        <v>641</v>
      </c>
      <c r="D989">
        <v>614</v>
      </c>
      <c r="E989">
        <v>11.04546</v>
      </c>
      <c r="F989" t="s">
        <v>1504</v>
      </c>
      <c r="G989" s="10" t="s">
        <v>1528</v>
      </c>
      <c r="H989">
        <v>99</v>
      </c>
      <c r="I989" t="s">
        <v>2772</v>
      </c>
      <c r="J989">
        <f ca="1">VLOOKUP(G989,INDIRECT("球速変換!A$1:B$" &amp; Prams!$B$8),2,)</f>
        <v>114</v>
      </c>
      <c r="K989" t="str">
        <f ca="1">VLOOKUP(I989,INDIRECT("投手名変換!A$1:B$" &amp; Prams!$B$9),2,)</f>
        <v>TA003</v>
      </c>
      <c r="L989">
        <f t="shared" si="91"/>
        <v>31</v>
      </c>
      <c r="M989">
        <f ca="1">(B989-VLOOKUP(K989,INDIRECT("投手データ!B1:D"&amp;Prams!$B$1),3,FALSE)*2)</f>
        <v>36</v>
      </c>
      <c r="N989" t="str">
        <f ca="1">VLOOKUP(F989,INDIRECT("球種変換表!A$1:B$" &amp; Prams!$B$2),2,)</f>
        <v>全力ストレート</v>
      </c>
      <c r="O989">
        <f ca="1">VLOOKUP(N989,球種情報!A:B,2,FALSE)</f>
        <v>2</v>
      </c>
      <c r="P989">
        <f ca="1">VLOOKUP(K989,投手データ!B:AI,output!O989+6,FALSE)</f>
        <v>1</v>
      </c>
      <c r="R989">
        <f t="shared" ca="1" si="92"/>
        <v>8.771929824561403E-3</v>
      </c>
      <c r="S989">
        <f t="shared" si="93"/>
        <v>0.50694444444444442</v>
      </c>
      <c r="T989">
        <f>Prams!B$5/(S989-Prams!B$6)</f>
        <v>138.41658788994479</v>
      </c>
      <c r="U989">
        <f t="shared" ca="1" si="94"/>
        <v>0.59027777777777779</v>
      </c>
      <c r="V989">
        <f ca="1">Prams!C$5/(U989-Prams!C$6)</f>
        <v>138.40625855078233</v>
      </c>
      <c r="W989">
        <f t="shared" ca="1" si="95"/>
        <v>1.2140899872875643</v>
      </c>
      <c r="X989" t="str">
        <f t="shared" ca="1" si="96"/>
        <v>×</v>
      </c>
    </row>
    <row r="990" spans="1:24" x14ac:dyDescent="0.4">
      <c r="A990" s="1" t="s">
        <v>2782</v>
      </c>
      <c r="B990" s="1">
        <v>130</v>
      </c>
      <c r="C990">
        <v>641.97729000000004</v>
      </c>
      <c r="D990">
        <v>620</v>
      </c>
      <c r="E990">
        <v>11.02281</v>
      </c>
      <c r="F990" t="s">
        <v>1504</v>
      </c>
      <c r="G990" s="10" t="s">
        <v>1530</v>
      </c>
      <c r="H990">
        <v>99</v>
      </c>
      <c r="I990" t="s">
        <v>1214</v>
      </c>
      <c r="J990">
        <f ca="1">VLOOKUP(G990,INDIRECT("球速変換!A$1:B$" &amp; Prams!$B$8),2,)</f>
        <v>115</v>
      </c>
      <c r="K990" t="str">
        <f ca="1">VLOOKUP(I990,INDIRECT("投手名変換!A$1:B$" &amp; Prams!$B$9),2,)</f>
        <v>TA003</v>
      </c>
      <c r="L990">
        <f t="shared" si="91"/>
        <v>31</v>
      </c>
      <c r="M990">
        <f ca="1">(B990-VLOOKUP(K990,INDIRECT("投手データ!B1:D"&amp;Prams!$B$1),3,FALSE)*2)</f>
        <v>36</v>
      </c>
      <c r="N990" t="str">
        <f ca="1">VLOOKUP(F990,INDIRECT("球種変換表!A$1:B$" &amp; Prams!$B$2),2,)</f>
        <v>全力ストレート</v>
      </c>
      <c r="O990">
        <f ca="1">VLOOKUP(N990,球種情報!A:B,2,FALSE)</f>
        <v>2</v>
      </c>
      <c r="P990">
        <f ca="1">VLOOKUP(K990,投手データ!B:AI,output!O990+6,FALSE)</f>
        <v>1</v>
      </c>
      <c r="R990">
        <f t="shared" ca="1" si="92"/>
        <v>8.6956521739130436E-3</v>
      </c>
      <c r="S990">
        <f t="shared" si="93"/>
        <v>0.50277777777777777</v>
      </c>
      <c r="T990">
        <f>Prams!B$5/(S990-Prams!B$6)</f>
        <v>139.72001104889137</v>
      </c>
      <c r="U990">
        <f t="shared" ca="1" si="94"/>
        <v>0.58611111111111103</v>
      </c>
      <c r="V990">
        <f ca="1">Prams!C$5/(U990-Prams!C$6)</f>
        <v>139.70948626525387</v>
      </c>
      <c r="W990">
        <f t="shared" ca="1" si="95"/>
        <v>1.2148650979587294</v>
      </c>
      <c r="X990" t="str">
        <f t="shared" ca="1" si="96"/>
        <v>×</v>
      </c>
    </row>
    <row r="991" spans="1:24" x14ac:dyDescent="0.4">
      <c r="A991" s="1" t="s">
        <v>2784</v>
      </c>
      <c r="B991" s="1">
        <v>130</v>
      </c>
      <c r="C991">
        <v>642</v>
      </c>
      <c r="D991">
        <v>623</v>
      </c>
      <c r="E991">
        <v>11.0001</v>
      </c>
      <c r="F991" t="s">
        <v>1504</v>
      </c>
      <c r="G991" s="10" t="s">
        <v>2131</v>
      </c>
      <c r="H991">
        <v>99</v>
      </c>
      <c r="I991" t="s">
        <v>2783</v>
      </c>
      <c r="J991">
        <f ca="1">VLOOKUP(G991,INDIRECT("球速変換!A$1:B$" &amp; Prams!$B$8),2,)</f>
        <v>116</v>
      </c>
      <c r="K991" t="str">
        <f ca="1">VLOOKUP(I991,INDIRECT("投手名変換!A$1:B$" &amp; Prams!$B$9),2,)</f>
        <v>TA003</v>
      </c>
      <c r="L991">
        <f t="shared" si="91"/>
        <v>31</v>
      </c>
      <c r="M991">
        <f ca="1">(B991-VLOOKUP(K991,INDIRECT("投手データ!B1:D"&amp;Prams!$B$1),3,FALSE)*2)</f>
        <v>36</v>
      </c>
      <c r="N991" t="str">
        <f ca="1">VLOOKUP(F991,INDIRECT("球種変換表!A$1:B$" &amp; Prams!$B$2),2,)</f>
        <v>全力ストレート</v>
      </c>
      <c r="O991">
        <f ca="1">VLOOKUP(N991,球種情報!A:B,2,FALSE)</f>
        <v>2</v>
      </c>
      <c r="P991">
        <f ca="1">VLOOKUP(K991,投手データ!B:AI,output!O991+6,FALSE)</f>
        <v>1</v>
      </c>
      <c r="R991">
        <f t="shared" ca="1" si="92"/>
        <v>8.6206896551724137E-3</v>
      </c>
      <c r="S991">
        <f t="shared" si="93"/>
        <v>0.50069444444444444</v>
      </c>
      <c r="T991">
        <f>Prams!B$5/(S991-Prams!B$6)</f>
        <v>140.38097160373908</v>
      </c>
      <c r="U991">
        <f t="shared" ca="1" si="94"/>
        <v>0.5840277777777777</v>
      </c>
      <c r="V991">
        <f ca="1">Prams!C$5/(U991-Prams!C$6)</f>
        <v>140.37034701111295</v>
      </c>
      <c r="W991">
        <f t="shared" ca="1" si="95"/>
        <v>1.2100891983716635</v>
      </c>
      <c r="X991" t="str">
        <f t="shared" ca="1" si="96"/>
        <v>×</v>
      </c>
    </row>
    <row r="992" spans="1:24" x14ac:dyDescent="0.4">
      <c r="A992" s="1" t="s">
        <v>2787</v>
      </c>
      <c r="B992" s="1">
        <v>129</v>
      </c>
      <c r="C992">
        <v>639.5</v>
      </c>
      <c r="D992">
        <v>602</v>
      </c>
      <c r="E992">
        <v>10.5001</v>
      </c>
      <c r="F992" t="s">
        <v>92</v>
      </c>
      <c r="G992" s="10" t="s">
        <v>2785</v>
      </c>
      <c r="H992">
        <v>99</v>
      </c>
      <c r="I992" t="s">
        <v>2786</v>
      </c>
      <c r="J992">
        <f ca="1">VLOOKUP(G992,INDIRECT("球速変換!A$1:B$" &amp; Prams!$B$8),2,)</f>
        <v>116</v>
      </c>
      <c r="K992" t="str">
        <f ca="1">VLOOKUP(I992,INDIRECT("投手名変換!A$1:B$" &amp; Prams!$B$9),2,)</f>
        <v>TA003</v>
      </c>
      <c r="L992">
        <f t="shared" si="91"/>
        <v>30</v>
      </c>
      <c r="M992">
        <f ca="1">(B992-VLOOKUP(K992,INDIRECT("投手データ!B1:D"&amp;Prams!$B$1),3,FALSE)*2)</f>
        <v>35</v>
      </c>
      <c r="N992" t="str">
        <f ca="1">VLOOKUP(F992,INDIRECT("球種変換表!A$1:B$" &amp; Prams!$B$2),2,)</f>
        <v>全力ストレート</v>
      </c>
      <c r="O992">
        <f ca="1">VLOOKUP(N992,球種情報!A:B,2,FALSE)</f>
        <v>2</v>
      </c>
      <c r="P992">
        <f ca="1">VLOOKUP(K992,投手データ!B:AI,output!O992+6,FALSE)</f>
        <v>1</v>
      </c>
      <c r="R992">
        <f t="shared" ca="1" si="92"/>
        <v>8.6206896551724137E-3</v>
      </c>
      <c r="S992">
        <f t="shared" si="93"/>
        <v>0.49861111111111112</v>
      </c>
      <c r="T992">
        <f>Prams!B$5/(S992-Prams!B$6)</f>
        <v>141.04821537213547</v>
      </c>
      <c r="U992">
        <f t="shared" ca="1" si="94"/>
        <v>0.58194444444444438</v>
      </c>
      <c r="V992">
        <f ca="1">Prams!C$5/(U992-Prams!C$6)</f>
        <v>141.03748954399131</v>
      </c>
      <c r="W992">
        <f t="shared" ca="1" si="95"/>
        <v>1.2158404271033734</v>
      </c>
      <c r="X992" t="str">
        <f t="shared" ca="1" si="96"/>
        <v>×</v>
      </c>
    </row>
    <row r="993" spans="1:24" x14ac:dyDescent="0.4">
      <c r="A993" s="1" t="s">
        <v>2789</v>
      </c>
      <c r="B993" s="1">
        <v>136</v>
      </c>
      <c r="C993">
        <v>635.5</v>
      </c>
      <c r="D993">
        <v>616.5</v>
      </c>
      <c r="E993">
        <v>11.510960000000001</v>
      </c>
      <c r="F993" t="s">
        <v>0</v>
      </c>
      <c r="G993" s="10" t="s">
        <v>2788</v>
      </c>
      <c r="H993">
        <v>100</v>
      </c>
      <c r="I993" t="s">
        <v>2772</v>
      </c>
      <c r="J993">
        <f ca="1">VLOOKUP(G993,INDIRECT("球速変換!A$1:B$" &amp; Prams!$B$8),2,)</f>
        <v>114</v>
      </c>
      <c r="K993" t="str">
        <f ca="1">VLOOKUP(I993,INDIRECT("投手名変換!A$1:B$" &amp; Prams!$B$9),2,)</f>
        <v>TA003</v>
      </c>
      <c r="L993">
        <f t="shared" si="91"/>
        <v>36</v>
      </c>
      <c r="M993">
        <f ca="1">(B993-VLOOKUP(K993,INDIRECT("投手データ!B1:D"&amp;Prams!$B$1),3,FALSE)*2)</f>
        <v>42</v>
      </c>
      <c r="N993" t="str">
        <f ca="1">VLOOKUP(F993,INDIRECT("球種変換表!A$1:B$" &amp; Prams!$B$2),2,)</f>
        <v>ストレート</v>
      </c>
      <c r="O993">
        <f ca="1">VLOOKUP(N993,球種情報!A:B,2,FALSE)</f>
        <v>1</v>
      </c>
      <c r="P993">
        <f ca="1">VLOOKUP(K993,投手データ!B:AI,output!O993+6,FALSE)</f>
        <v>1</v>
      </c>
      <c r="R993">
        <f t="shared" ca="1" si="92"/>
        <v>8.771929824561403E-3</v>
      </c>
      <c r="S993">
        <f t="shared" si="93"/>
        <v>0.58854166666666663</v>
      </c>
      <c r="T993">
        <f>Prams!B$5/(S993-Prams!B$6)</f>
        <v>117.03544779062615</v>
      </c>
      <c r="U993">
        <f t="shared" ca="1" si="94"/>
        <v>0.68854166666666672</v>
      </c>
      <c r="V993">
        <f ca="1">Prams!C$5/(U993-Prams!C$6)</f>
        <v>113.44884008991788</v>
      </c>
      <c r="W993">
        <f t="shared" ca="1" si="95"/>
        <v>0.99516526394664806</v>
      </c>
      <c r="X993" t="str">
        <f t="shared" ca="1" si="96"/>
        <v>〇</v>
      </c>
    </row>
    <row r="994" spans="1:24" x14ac:dyDescent="0.4">
      <c r="A994" s="1" t="s">
        <v>2790</v>
      </c>
      <c r="B994" s="1">
        <v>135</v>
      </c>
      <c r="C994">
        <v>641.95001000000002</v>
      </c>
      <c r="D994">
        <v>607.5</v>
      </c>
      <c r="E994">
        <v>10.062519999999999</v>
      </c>
      <c r="F994" t="s">
        <v>0</v>
      </c>
      <c r="G994" s="10" t="s">
        <v>449</v>
      </c>
      <c r="H994">
        <v>100</v>
      </c>
      <c r="I994" t="s">
        <v>2772</v>
      </c>
      <c r="J994">
        <f ca="1">VLOOKUP(G994,INDIRECT("球速変換!A$1:B$" &amp; Prams!$B$8),2,)</f>
        <v>115</v>
      </c>
      <c r="K994" t="str">
        <f ca="1">VLOOKUP(I994,INDIRECT("投手名変換!A$1:B$" &amp; Prams!$B$9),2,)</f>
        <v>TA003</v>
      </c>
      <c r="L994">
        <f t="shared" si="91"/>
        <v>35</v>
      </c>
      <c r="M994">
        <f ca="1">(B994-VLOOKUP(K994,INDIRECT("投手データ!B1:D"&amp;Prams!$B$1),3,FALSE)*2)</f>
        <v>41</v>
      </c>
      <c r="N994" t="str">
        <f ca="1">VLOOKUP(F994,INDIRECT("球種変換表!A$1:B$" &amp; Prams!$B$2),2,)</f>
        <v>ストレート</v>
      </c>
      <c r="O994">
        <f ca="1">VLOOKUP(N994,球種情報!A:B,2,FALSE)</f>
        <v>1</v>
      </c>
      <c r="P994">
        <f ca="1">VLOOKUP(K994,投手データ!B:AI,output!O994+6,FALSE)</f>
        <v>1</v>
      </c>
      <c r="R994">
        <f t="shared" ca="1" si="92"/>
        <v>8.6956521739130436E-3</v>
      </c>
      <c r="S994">
        <f t="shared" si="93"/>
        <v>0.578125</v>
      </c>
      <c r="T994">
        <f>Prams!B$5/(S994-Prams!B$6)</f>
        <v>119.38975522618645</v>
      </c>
      <c r="U994">
        <f t="shared" ca="1" si="94"/>
        <v>0.67812499999999998</v>
      </c>
      <c r="V994">
        <f ca="1">Prams!C$5/(U994-Prams!C$6)</f>
        <v>115.6596978625883</v>
      </c>
      <c r="W994">
        <f t="shared" ca="1" si="95"/>
        <v>1.0057365031529417</v>
      </c>
      <c r="X994" t="str">
        <f t="shared" ca="1" si="96"/>
        <v>〇</v>
      </c>
    </row>
    <row r="995" spans="1:24" x14ac:dyDescent="0.4">
      <c r="A995" s="1" t="s">
        <v>2792</v>
      </c>
      <c r="B995" s="1">
        <v>136</v>
      </c>
      <c r="C995">
        <v>635.5</v>
      </c>
      <c r="D995">
        <v>615</v>
      </c>
      <c r="E995">
        <v>11.5435</v>
      </c>
      <c r="F995" t="s">
        <v>0</v>
      </c>
      <c r="G995" s="10" t="s">
        <v>2791</v>
      </c>
      <c r="H995">
        <v>100</v>
      </c>
      <c r="I995" t="s">
        <v>2772</v>
      </c>
      <c r="J995">
        <f ca="1">VLOOKUP(G995,INDIRECT("球速変換!A$1:B$" &amp; Prams!$B$8),2,)</f>
        <v>113</v>
      </c>
      <c r="K995" t="str">
        <f ca="1">VLOOKUP(I995,INDIRECT("投手名変換!A$1:B$" &amp; Prams!$B$9),2,)</f>
        <v>TA003</v>
      </c>
      <c r="L995">
        <f t="shared" si="91"/>
        <v>36</v>
      </c>
      <c r="M995">
        <f ca="1">(B995-VLOOKUP(K995,INDIRECT("投手データ!B1:D"&amp;Prams!$B$1),3,FALSE)*2)</f>
        <v>42</v>
      </c>
      <c r="N995" t="str">
        <f ca="1">VLOOKUP(F995,INDIRECT("球種変換表!A$1:B$" &amp; Prams!$B$2),2,)</f>
        <v>ストレート</v>
      </c>
      <c r="O995">
        <f ca="1">VLOOKUP(N995,球種情報!A:B,2,FALSE)</f>
        <v>1</v>
      </c>
      <c r="P995">
        <f ca="1">VLOOKUP(K995,投手データ!B:AI,output!O995+6,FALSE)</f>
        <v>1</v>
      </c>
      <c r="R995">
        <f t="shared" ca="1" si="92"/>
        <v>8.8495575221238937E-3</v>
      </c>
      <c r="S995">
        <f t="shared" si="93"/>
        <v>0.58958333333333335</v>
      </c>
      <c r="T995">
        <f>Prams!B$5/(S995-Prams!B$6)</f>
        <v>116.80511383317064</v>
      </c>
      <c r="U995">
        <f t="shared" ca="1" si="94"/>
        <v>0.68958333333333333</v>
      </c>
      <c r="V995">
        <f ca="1">Prams!C$5/(U995-Prams!C$6)</f>
        <v>113.23239415122563</v>
      </c>
      <c r="W995">
        <f t="shared" ca="1" si="95"/>
        <v>1.0020565854090764</v>
      </c>
      <c r="X995" t="str">
        <f t="shared" ca="1" si="96"/>
        <v>〇</v>
      </c>
    </row>
    <row r="996" spans="1:24" x14ac:dyDescent="0.4">
      <c r="A996" s="1" t="s">
        <v>2793</v>
      </c>
      <c r="B996" s="1">
        <v>135</v>
      </c>
      <c r="C996">
        <v>635.52173000000005</v>
      </c>
      <c r="D996">
        <v>613</v>
      </c>
      <c r="E996">
        <v>11.521850000000001</v>
      </c>
      <c r="F996" t="s">
        <v>0</v>
      </c>
      <c r="G996" s="10" t="s">
        <v>448</v>
      </c>
      <c r="H996">
        <v>100</v>
      </c>
      <c r="I996" t="s">
        <v>1214</v>
      </c>
      <c r="J996">
        <f ca="1">VLOOKUP(G996,INDIRECT("球速変換!A$1:B$" &amp; Prams!$B$8),2,)</f>
        <v>117</v>
      </c>
      <c r="K996" t="str">
        <f ca="1">VLOOKUP(I996,INDIRECT("投手名変換!A$1:B$" &amp; Prams!$B$9),2,)</f>
        <v>TA003</v>
      </c>
      <c r="L996">
        <f t="shared" si="91"/>
        <v>35</v>
      </c>
      <c r="M996">
        <f ca="1">(B996-VLOOKUP(K996,INDIRECT("投手データ!B1:D"&amp;Prams!$B$1),3,FALSE)*2)</f>
        <v>41</v>
      </c>
      <c r="N996" t="str">
        <f ca="1">VLOOKUP(F996,INDIRECT("球種変換表!A$1:B$" &amp; Prams!$B$2),2,)</f>
        <v>ストレート</v>
      </c>
      <c r="O996">
        <f ca="1">VLOOKUP(N996,球種情報!A:B,2,FALSE)</f>
        <v>1</v>
      </c>
      <c r="P996">
        <f ca="1">VLOOKUP(K996,投手データ!B:AI,output!O996+6,FALSE)</f>
        <v>1</v>
      </c>
      <c r="R996">
        <f t="shared" ca="1" si="92"/>
        <v>8.5470085470085479E-3</v>
      </c>
      <c r="S996">
        <f t="shared" si="93"/>
        <v>0.57430555555555562</v>
      </c>
      <c r="T996">
        <f>Prams!B$5/(S996-Prams!B$6)</f>
        <v>120.27691010689465</v>
      </c>
      <c r="U996">
        <f t="shared" ca="1" si="94"/>
        <v>0.6743055555555556</v>
      </c>
      <c r="V996">
        <f ca="1">Prams!C$5/(U996-Prams!C$6)</f>
        <v>116.49209124121977</v>
      </c>
      <c r="W996">
        <f t="shared" ca="1" si="95"/>
        <v>0.99565889949760489</v>
      </c>
      <c r="X996" t="str">
        <f t="shared" ca="1" si="96"/>
        <v>〇</v>
      </c>
    </row>
    <row r="997" spans="1:24" x14ac:dyDescent="0.4">
      <c r="A997" s="1" t="s">
        <v>2794</v>
      </c>
      <c r="B997" s="1">
        <v>135</v>
      </c>
      <c r="C997">
        <v>642.97729000000004</v>
      </c>
      <c r="D997">
        <v>613</v>
      </c>
      <c r="E997">
        <v>11.02281</v>
      </c>
      <c r="F997" t="s">
        <v>1649</v>
      </c>
      <c r="G997" s="10" t="s">
        <v>448</v>
      </c>
      <c r="H997">
        <v>100</v>
      </c>
      <c r="I997" t="s">
        <v>1214</v>
      </c>
      <c r="J997">
        <f ca="1">VLOOKUP(G997,INDIRECT("球速変換!A$1:B$" &amp; Prams!$B$8),2,)</f>
        <v>117</v>
      </c>
      <c r="K997" t="str">
        <f ca="1">VLOOKUP(I997,INDIRECT("投手名変換!A$1:B$" &amp; Prams!$B$9),2,)</f>
        <v>TA003</v>
      </c>
      <c r="L997">
        <f t="shared" si="91"/>
        <v>35</v>
      </c>
      <c r="M997">
        <f ca="1">(B997-VLOOKUP(K997,INDIRECT("投手データ!B1:D"&amp;Prams!$B$1),3,FALSE)*2)</f>
        <v>41</v>
      </c>
      <c r="N997" t="str">
        <f ca="1">VLOOKUP(F997,INDIRECT("球種変換表!A$1:B$" &amp; Prams!$B$2),2,)</f>
        <v>ストレート</v>
      </c>
      <c r="O997">
        <f ca="1">VLOOKUP(N997,球種情報!A:B,2,FALSE)</f>
        <v>1</v>
      </c>
      <c r="P997">
        <f ca="1">VLOOKUP(K997,投手データ!B:AI,output!O997+6,FALSE)</f>
        <v>1</v>
      </c>
      <c r="R997">
        <f t="shared" ca="1" si="92"/>
        <v>8.5470085470085479E-3</v>
      </c>
      <c r="S997">
        <f t="shared" si="93"/>
        <v>0.57430555555555562</v>
      </c>
      <c r="T997">
        <f>Prams!B$5/(S997-Prams!B$6)</f>
        <v>120.27691010689465</v>
      </c>
      <c r="U997">
        <f t="shared" ca="1" si="94"/>
        <v>0.6743055555555556</v>
      </c>
      <c r="V997">
        <f ca="1">Prams!C$5/(U997-Prams!C$6)</f>
        <v>116.49209124121977</v>
      </c>
      <c r="W997">
        <f t="shared" ca="1" si="95"/>
        <v>0.99565889949760489</v>
      </c>
      <c r="X997" t="str">
        <f t="shared" ca="1" si="96"/>
        <v>〇</v>
      </c>
    </row>
    <row r="998" spans="1:24" x14ac:dyDescent="0.4">
      <c r="A998" s="1" t="s">
        <v>2796</v>
      </c>
      <c r="B998" s="1">
        <v>135</v>
      </c>
      <c r="C998">
        <v>641.95001000000002</v>
      </c>
      <c r="D998">
        <v>611.5</v>
      </c>
      <c r="E998">
        <v>10.062519999999999</v>
      </c>
      <c r="F998" t="s">
        <v>0</v>
      </c>
      <c r="G998" s="10" t="s">
        <v>720</v>
      </c>
      <c r="H998">
        <v>100</v>
      </c>
      <c r="I998" t="s">
        <v>2795</v>
      </c>
      <c r="J998">
        <f ca="1">VLOOKUP(G998,INDIRECT("球速変換!A$1:B$" &amp; Prams!$B$8),2,)</f>
        <v>116</v>
      </c>
      <c r="K998" t="str">
        <f ca="1">VLOOKUP(I998,INDIRECT("投手名変換!A$1:B$" &amp; Prams!$B$9),2,)</f>
        <v>TA003</v>
      </c>
      <c r="L998">
        <f t="shared" si="91"/>
        <v>35</v>
      </c>
      <c r="M998">
        <f ca="1">(B998-VLOOKUP(K998,INDIRECT("投手データ!B1:D"&amp;Prams!$B$1),3,FALSE)*2)</f>
        <v>41</v>
      </c>
      <c r="N998" t="str">
        <f ca="1">VLOOKUP(F998,INDIRECT("球種変換表!A$1:B$" &amp; Prams!$B$2),2,)</f>
        <v>ストレート</v>
      </c>
      <c r="O998">
        <f ca="1">VLOOKUP(N998,球種情報!A:B,2,FALSE)</f>
        <v>1</v>
      </c>
      <c r="P998">
        <f ca="1">VLOOKUP(K998,投手データ!B:AI,output!O998+6,FALSE)</f>
        <v>1</v>
      </c>
      <c r="R998">
        <f t="shared" ca="1" si="92"/>
        <v>8.6206896551724137E-3</v>
      </c>
      <c r="S998">
        <f t="shared" si="93"/>
        <v>0.57534722222222223</v>
      </c>
      <c r="T998">
        <f>Prams!B$5/(S998-Prams!B$6)</f>
        <v>120.03365387208294</v>
      </c>
      <c r="U998">
        <f t="shared" ca="1" si="94"/>
        <v>0.67534722222222221</v>
      </c>
      <c r="V998">
        <f ca="1">Prams!C$5/(U998-Prams!C$6)</f>
        <v>116.26388896144265</v>
      </c>
      <c r="W998">
        <f t="shared" ca="1" si="95"/>
        <v>1.0022749048400228</v>
      </c>
      <c r="X998" t="str">
        <f t="shared" ca="1" si="96"/>
        <v>〇</v>
      </c>
    </row>
    <row r="999" spans="1:24" x14ac:dyDescent="0.4">
      <c r="A999" s="1" t="s">
        <v>2798</v>
      </c>
      <c r="B999" s="1">
        <v>135</v>
      </c>
      <c r="C999">
        <v>636.52380000000005</v>
      </c>
      <c r="D999">
        <v>609</v>
      </c>
      <c r="E999">
        <v>10.52392</v>
      </c>
      <c r="F999" t="s">
        <v>1649</v>
      </c>
      <c r="G999" s="10" t="s">
        <v>720</v>
      </c>
      <c r="H999">
        <v>100</v>
      </c>
      <c r="I999" t="s">
        <v>2797</v>
      </c>
      <c r="J999">
        <f ca="1">VLOOKUP(G999,INDIRECT("球速変換!A$1:B$" &amp; Prams!$B$8),2,)</f>
        <v>116</v>
      </c>
      <c r="K999" t="str">
        <f ca="1">VLOOKUP(I999,INDIRECT("投手名変換!A$1:B$" &amp; Prams!$B$9),2,)</f>
        <v>TA003</v>
      </c>
      <c r="L999">
        <f t="shared" si="91"/>
        <v>35</v>
      </c>
      <c r="M999">
        <f ca="1">(B999-VLOOKUP(K999,INDIRECT("投手データ!B1:D"&amp;Prams!$B$1),3,FALSE)*2)</f>
        <v>41</v>
      </c>
      <c r="N999" t="str">
        <f ca="1">VLOOKUP(F999,INDIRECT("球種変換表!A$1:B$" &amp; Prams!$B$2),2,)</f>
        <v>ストレート</v>
      </c>
      <c r="O999">
        <f ca="1">VLOOKUP(N999,球種情報!A:B,2,FALSE)</f>
        <v>1</v>
      </c>
      <c r="P999">
        <f ca="1">VLOOKUP(K999,投手データ!B:AI,output!O999+6,FALSE)</f>
        <v>1</v>
      </c>
      <c r="R999">
        <f t="shared" ca="1" si="92"/>
        <v>8.6206896551724137E-3</v>
      </c>
      <c r="S999">
        <f t="shared" si="93"/>
        <v>0.57708333333333328</v>
      </c>
      <c r="T999">
        <f>Prams!B$5/(S999-Prams!B$6)</f>
        <v>119.63040603734642</v>
      </c>
      <c r="U999">
        <f t="shared" ca="1" si="94"/>
        <v>0.67708333333333337</v>
      </c>
      <c r="V999">
        <f ca="1">Prams!C$5/(U999-Prams!C$6)</f>
        <v>115.88553219407042</v>
      </c>
      <c r="W999">
        <f t="shared" ca="1" si="95"/>
        <v>0.99901320856957265</v>
      </c>
      <c r="X999" t="str">
        <f t="shared" ca="1" si="96"/>
        <v>〇</v>
      </c>
    </row>
    <row r="1000" spans="1:24" x14ac:dyDescent="0.4">
      <c r="A1000" s="1" t="s">
        <v>2799</v>
      </c>
      <c r="B1000" s="1">
        <v>135</v>
      </c>
      <c r="C1000">
        <v>636</v>
      </c>
      <c r="D1000">
        <v>603.5</v>
      </c>
      <c r="E1000">
        <v>11.01146</v>
      </c>
      <c r="F1000" t="s">
        <v>0</v>
      </c>
      <c r="G1000" s="10" t="s">
        <v>449</v>
      </c>
      <c r="H1000">
        <v>100</v>
      </c>
      <c r="I1000" t="s">
        <v>1214</v>
      </c>
      <c r="J1000">
        <f ca="1">VLOOKUP(G1000,INDIRECT("球速変換!A$1:B$" &amp; Prams!$B$8),2,)</f>
        <v>115</v>
      </c>
      <c r="K1000" t="str">
        <f ca="1">VLOOKUP(I1000,INDIRECT("投手名変換!A$1:B$" &amp; Prams!$B$9),2,)</f>
        <v>TA003</v>
      </c>
      <c r="L1000">
        <f t="shared" si="91"/>
        <v>35</v>
      </c>
      <c r="M1000">
        <f ca="1">(B1000-VLOOKUP(K1000,INDIRECT("投手データ!B1:D"&amp;Prams!$B$1),3,FALSE)*2)</f>
        <v>41</v>
      </c>
      <c r="N1000" t="str">
        <f ca="1">VLOOKUP(F1000,INDIRECT("球種変換表!A$1:B$" &amp; Prams!$B$2),2,)</f>
        <v>ストレート</v>
      </c>
      <c r="O1000">
        <f ca="1">VLOOKUP(N1000,球種情報!A:B,2,FALSE)</f>
        <v>1</v>
      </c>
      <c r="P1000">
        <f ca="1">VLOOKUP(K1000,投手データ!B:AI,output!O1000+6,FALSE)</f>
        <v>1</v>
      </c>
      <c r="R1000">
        <f t="shared" ca="1" si="92"/>
        <v>8.6956521739130436E-3</v>
      </c>
      <c r="S1000">
        <f t="shared" si="93"/>
        <v>0.58090277777777777</v>
      </c>
      <c r="T1000">
        <f>Prams!B$5/(S1000-Prams!B$6)</f>
        <v>118.75272787420566</v>
      </c>
      <c r="U1000">
        <f t="shared" ca="1" si="94"/>
        <v>0.68090277777777775</v>
      </c>
      <c r="V1000">
        <f ca="1">Prams!C$5/(U1000-Prams!C$6)</f>
        <v>115.06175392521288</v>
      </c>
      <c r="W1000">
        <f t="shared" ca="1" si="95"/>
        <v>1.0005369906540251</v>
      </c>
      <c r="X1000" t="str">
        <f t="shared" ca="1" si="96"/>
        <v>〇</v>
      </c>
    </row>
    <row r="1001" spans="1:24" x14ac:dyDescent="0.4">
      <c r="A1001" s="1" t="s">
        <v>2800</v>
      </c>
      <c r="B1001" s="1">
        <v>135</v>
      </c>
      <c r="C1001">
        <v>638.5</v>
      </c>
      <c r="D1001">
        <v>601.5</v>
      </c>
      <c r="E1001">
        <v>10.512</v>
      </c>
      <c r="F1001" t="s">
        <v>0</v>
      </c>
      <c r="G1001" s="10" t="s">
        <v>944</v>
      </c>
      <c r="H1001">
        <v>100</v>
      </c>
      <c r="I1001" t="s">
        <v>2772</v>
      </c>
      <c r="J1001">
        <f ca="1">VLOOKUP(G1001,INDIRECT("球速変換!A$1:B$" &amp; Prams!$B$8),2,)</f>
        <v>114</v>
      </c>
      <c r="K1001" t="str">
        <f ca="1">VLOOKUP(I1001,INDIRECT("投手名変換!A$1:B$" &amp; Prams!$B$9),2,)</f>
        <v>TA003</v>
      </c>
      <c r="L1001">
        <f t="shared" si="91"/>
        <v>35</v>
      </c>
      <c r="M1001">
        <f ca="1">(B1001-VLOOKUP(K1001,INDIRECT("投手データ!B1:D"&amp;Prams!$B$1),3,FALSE)*2)</f>
        <v>41</v>
      </c>
      <c r="N1001" t="str">
        <f ca="1">VLOOKUP(F1001,INDIRECT("球種変換表!A$1:B$" &amp; Prams!$B$2),2,)</f>
        <v>ストレート</v>
      </c>
      <c r="O1001">
        <f ca="1">VLOOKUP(N1001,球種情報!A:B,2,FALSE)</f>
        <v>1</v>
      </c>
      <c r="P1001">
        <f ca="1">VLOOKUP(K1001,投手データ!B:AI,output!O1001+6,FALSE)</f>
        <v>1</v>
      </c>
      <c r="R1001">
        <f t="shared" ca="1" si="92"/>
        <v>8.771929824561403E-3</v>
      </c>
      <c r="S1001">
        <f t="shared" si="93"/>
        <v>0.58229166666666665</v>
      </c>
      <c r="T1001">
        <f>Prams!B$5/(S1001-Prams!B$6)</f>
        <v>118.43675665320329</v>
      </c>
      <c r="U1001">
        <f t="shared" ca="1" si="94"/>
        <v>0.68229166666666663</v>
      </c>
      <c r="V1001">
        <f ca="1">Prams!C$5/(U1001-Prams!C$6)</f>
        <v>114.76509444178026</v>
      </c>
      <c r="W1001">
        <f t="shared" ca="1" si="95"/>
        <v>1.0067113547524584</v>
      </c>
      <c r="X1001" t="str">
        <f t="shared" ca="1" si="96"/>
        <v>〇</v>
      </c>
    </row>
    <row r="1002" spans="1:24" x14ac:dyDescent="0.4">
      <c r="A1002" s="1" t="s">
        <v>2801</v>
      </c>
      <c r="B1002" s="1">
        <v>135</v>
      </c>
      <c r="C1002">
        <v>640.5</v>
      </c>
      <c r="D1002">
        <v>604.5</v>
      </c>
      <c r="E1002">
        <v>10.512</v>
      </c>
      <c r="F1002" t="s">
        <v>0</v>
      </c>
      <c r="G1002" s="10" t="s">
        <v>1530</v>
      </c>
      <c r="H1002">
        <v>100</v>
      </c>
      <c r="I1002" t="s">
        <v>2772</v>
      </c>
      <c r="J1002">
        <f ca="1">VLOOKUP(G1002,INDIRECT("球速変換!A$1:B$" &amp; Prams!$B$8),2,)</f>
        <v>115</v>
      </c>
      <c r="K1002" t="str">
        <f ca="1">VLOOKUP(I1002,INDIRECT("投手名変換!A$1:B$" &amp; Prams!$B$9),2,)</f>
        <v>TA003</v>
      </c>
      <c r="L1002">
        <f t="shared" ref="L1002:L1065" si="97">B1002-H1002</f>
        <v>35</v>
      </c>
      <c r="M1002">
        <f ca="1">(B1002-VLOOKUP(K1002,INDIRECT("投手データ!B1:D"&amp;Prams!$B$1),3,FALSE)*2)</f>
        <v>41</v>
      </c>
      <c r="N1002" t="str">
        <f ca="1">VLOOKUP(F1002,INDIRECT("球種変換表!A$1:B$" &amp; Prams!$B$2),2,)</f>
        <v>ストレート</v>
      </c>
      <c r="O1002">
        <f ca="1">VLOOKUP(N1002,球種情報!A:B,2,FALSE)</f>
        <v>1</v>
      </c>
      <c r="P1002">
        <f ca="1">VLOOKUP(K1002,投手データ!B:AI,output!O1002+6,FALSE)</f>
        <v>1</v>
      </c>
      <c r="R1002">
        <f t="shared" ref="R1002:R1065" ca="1" si="98">1/J1002</f>
        <v>8.6956521739130436E-3</v>
      </c>
      <c r="S1002">
        <f t="shared" ref="S1002:S1065" si="99">(L1002-(D1002-600)/24)*2/120</f>
        <v>0.58020833333333333</v>
      </c>
      <c r="T1002">
        <f>Prams!B$5/(S1002-Prams!B$6)</f>
        <v>118.91134655147543</v>
      </c>
      <c r="U1002">
        <f t="shared" ref="U1002:U1065" ca="1" si="100">(M1002-(D1002-600)/24)*2/120</f>
        <v>0.6802083333333333</v>
      </c>
      <c r="V1002">
        <f ca="1">Prams!C$5/(U1002-Prams!C$6)</f>
        <v>115.21065954373923</v>
      </c>
      <c r="W1002">
        <f t="shared" ref="W1002:W1065" ca="1" si="101">V1002/J1002</f>
        <v>1.0018318221194715</v>
      </c>
      <c r="X1002" t="str">
        <f t="shared" ca="1" si="96"/>
        <v>〇</v>
      </c>
    </row>
    <row r="1003" spans="1:24" x14ac:dyDescent="0.4">
      <c r="A1003" s="1" t="s">
        <v>2803</v>
      </c>
      <c r="B1003" s="1">
        <v>133</v>
      </c>
      <c r="C1003">
        <v>644</v>
      </c>
      <c r="D1003">
        <v>611.5</v>
      </c>
      <c r="E1003">
        <v>11.01146</v>
      </c>
      <c r="F1003" t="s">
        <v>0</v>
      </c>
      <c r="G1003" s="10" t="s">
        <v>853</v>
      </c>
      <c r="H1003">
        <v>99</v>
      </c>
      <c r="I1003" t="s">
        <v>2802</v>
      </c>
      <c r="J1003">
        <f ca="1">VLOOKUP(G1003,INDIRECT("球速変換!A$1:B$" &amp; Prams!$B$8),2,)</f>
        <v>124</v>
      </c>
      <c r="K1003" t="str">
        <f ca="1">VLOOKUP(I1003,INDIRECT("投手名変換!A$1:B$" &amp; Prams!$B$9),2,)</f>
        <v>DD023</v>
      </c>
      <c r="L1003">
        <f t="shared" si="97"/>
        <v>34</v>
      </c>
      <c r="M1003">
        <f ca="1">(B1003-VLOOKUP(K1003,INDIRECT("投手データ!B1:D"&amp;Prams!$B$1),3,FALSE)*2)</f>
        <v>39</v>
      </c>
      <c r="N1003" t="str">
        <f ca="1">VLOOKUP(F1003,INDIRECT("球種変換表!A$1:B$" &amp; Prams!$B$2),2,)</f>
        <v>ストレート</v>
      </c>
      <c r="O1003">
        <f ca="1">VLOOKUP(N1003,球種情報!A:B,2,FALSE)</f>
        <v>1</v>
      </c>
      <c r="P1003">
        <f ca="1">VLOOKUP(K1003,投手データ!B:AI,output!O1003+6,FALSE)</f>
        <v>1</v>
      </c>
      <c r="R1003">
        <f t="shared" ca="1" si="98"/>
        <v>8.0645161290322578E-3</v>
      </c>
      <c r="S1003">
        <f t="shared" si="99"/>
        <v>0.55868055555555562</v>
      </c>
      <c r="T1003">
        <f>Prams!B$5/(S1003-Prams!B$6)</f>
        <v>124.04777696650818</v>
      </c>
      <c r="U1003">
        <f t="shared" ca="1" si="100"/>
        <v>0.64201388888888888</v>
      </c>
      <c r="V1003">
        <f ca="1">Prams!C$5/(U1003-Prams!C$6)</f>
        <v>124.03948079741848</v>
      </c>
      <c r="W1003">
        <f t="shared" ca="1" si="101"/>
        <v>1.0003183935275684</v>
      </c>
      <c r="X1003" t="str">
        <f t="shared" ca="1" si="96"/>
        <v>〇</v>
      </c>
    </row>
    <row r="1004" spans="1:24" x14ac:dyDescent="0.4">
      <c r="A1004" s="1" t="s">
        <v>2805</v>
      </c>
      <c r="B1004" s="1">
        <v>132</v>
      </c>
      <c r="C1004">
        <v>637</v>
      </c>
      <c r="D1004">
        <v>607</v>
      </c>
      <c r="E1004">
        <v>10.04998</v>
      </c>
      <c r="F1004" t="s">
        <v>0</v>
      </c>
      <c r="G1004" s="10" t="s">
        <v>671</v>
      </c>
      <c r="H1004">
        <v>99</v>
      </c>
      <c r="I1004" t="s">
        <v>2804</v>
      </c>
      <c r="J1004">
        <v>127</v>
      </c>
      <c r="K1004" t="str">
        <f ca="1">VLOOKUP(I1004,INDIRECT("投手名変換!A$1:B$" &amp; Prams!$B$9),2,)</f>
        <v>DD023</v>
      </c>
      <c r="L1004">
        <f t="shared" si="97"/>
        <v>33</v>
      </c>
      <c r="M1004">
        <f ca="1">(B1004-VLOOKUP(K1004,INDIRECT("投手データ!B1:D"&amp;Prams!$B$1),3,FALSE)*2)</f>
        <v>38</v>
      </c>
      <c r="N1004" t="str">
        <f ca="1">VLOOKUP(F1004,INDIRECT("球種変換表!A$1:B$" &amp; Prams!$B$2),2,)</f>
        <v>ストレート</v>
      </c>
      <c r="O1004">
        <f ca="1">VLOOKUP(N1004,球種情報!A:B,2,FALSE)</f>
        <v>1</v>
      </c>
      <c r="P1004">
        <f ca="1">VLOOKUP(K1004,投手データ!B:AI,output!O1004+6,FALSE)</f>
        <v>1</v>
      </c>
      <c r="R1004">
        <f t="shared" si="98"/>
        <v>7.874015748031496E-3</v>
      </c>
      <c r="S1004">
        <f t="shared" si="99"/>
        <v>0.54513888888888895</v>
      </c>
      <c r="T1004">
        <f>Prams!B$5/(S1004-Prams!B$6)</f>
        <v>127.51246118412759</v>
      </c>
      <c r="U1004">
        <f t="shared" ca="1" si="100"/>
        <v>0.62847222222222221</v>
      </c>
      <c r="V1004">
        <f ca="1">Prams!C$5/(U1004-Prams!C$6)</f>
        <v>127.50369513159252</v>
      </c>
      <c r="W1004">
        <f t="shared" ca="1" si="101"/>
        <v>1.0039661033983662</v>
      </c>
      <c r="X1004" t="str">
        <f t="shared" ca="1" si="96"/>
        <v>〇</v>
      </c>
    </row>
    <row r="1005" spans="1:24" x14ac:dyDescent="0.4">
      <c r="A1005" s="1" t="s">
        <v>2806</v>
      </c>
      <c r="B1005" s="1">
        <v>132</v>
      </c>
      <c r="C1005">
        <v>638.5</v>
      </c>
      <c r="D1005">
        <v>604.5</v>
      </c>
      <c r="E1005">
        <v>10.512</v>
      </c>
      <c r="F1005" t="s">
        <v>0</v>
      </c>
      <c r="G1005" s="10" t="s">
        <v>1519</v>
      </c>
      <c r="H1005">
        <v>99</v>
      </c>
      <c r="I1005" t="s">
        <v>2802</v>
      </c>
      <c r="J1005">
        <f ca="1">VLOOKUP(G1005,INDIRECT("球速変換!A$1:B$" &amp; Prams!$B$8),2,)</f>
        <v>127</v>
      </c>
      <c r="K1005" t="str">
        <f ca="1">VLOOKUP(I1005,INDIRECT("投手名変換!A$1:B$" &amp; Prams!$B$9),2,)</f>
        <v>DD023</v>
      </c>
      <c r="L1005">
        <f t="shared" si="97"/>
        <v>33</v>
      </c>
      <c r="M1005">
        <f ca="1">(B1005-VLOOKUP(K1005,INDIRECT("投手データ!B1:D"&amp;Prams!$B$1),3,FALSE)*2)</f>
        <v>38</v>
      </c>
      <c r="N1005" t="str">
        <f ca="1">VLOOKUP(F1005,INDIRECT("球種変換表!A$1:B$" &amp; Prams!$B$2),2,)</f>
        <v>ストレート</v>
      </c>
      <c r="O1005">
        <f ca="1">VLOOKUP(N1005,球種情報!A:B,2,FALSE)</f>
        <v>1</v>
      </c>
      <c r="P1005">
        <f ca="1">VLOOKUP(K1005,投手データ!B:AI,output!O1005+6,FALSE)</f>
        <v>1</v>
      </c>
      <c r="R1005">
        <f t="shared" ca="1" si="98"/>
        <v>7.874015748031496E-3</v>
      </c>
      <c r="S1005">
        <f t="shared" si="99"/>
        <v>0.546875</v>
      </c>
      <c r="T1005">
        <f>Prams!B$5/(S1005-Prams!B$6)</f>
        <v>127.05749370600627</v>
      </c>
      <c r="U1005">
        <f t="shared" ca="1" si="100"/>
        <v>0.63020833333333337</v>
      </c>
      <c r="V1005">
        <f ca="1">Prams!C$5/(U1005-Prams!C$6)</f>
        <v>127.04879009470312</v>
      </c>
      <c r="W1005">
        <f t="shared" ca="1" si="101"/>
        <v>1.0003841739740402</v>
      </c>
      <c r="X1005" t="str">
        <f t="shared" ca="1" si="96"/>
        <v>〇</v>
      </c>
    </row>
    <row r="1006" spans="1:24" x14ac:dyDescent="0.4">
      <c r="A1006" s="1" t="s">
        <v>2807</v>
      </c>
      <c r="B1006" s="1">
        <v>133</v>
      </c>
      <c r="C1006">
        <v>643.5</v>
      </c>
      <c r="D1006">
        <v>613.5</v>
      </c>
      <c r="E1006">
        <v>11.510960000000001</v>
      </c>
      <c r="F1006" t="s">
        <v>0</v>
      </c>
      <c r="G1006" s="10" t="s">
        <v>464</v>
      </c>
      <c r="H1006">
        <v>99</v>
      </c>
      <c r="I1006" t="s">
        <v>2802</v>
      </c>
      <c r="J1006">
        <f ca="1">VLOOKUP(G1006,INDIRECT("球速変換!A$1:B$" &amp; Prams!$B$8),2,)</f>
        <v>124</v>
      </c>
      <c r="K1006" t="str">
        <f ca="1">VLOOKUP(I1006,INDIRECT("投手名変換!A$1:B$" &amp; Prams!$B$9),2,)</f>
        <v>DD023</v>
      </c>
      <c r="L1006">
        <f t="shared" si="97"/>
        <v>34</v>
      </c>
      <c r="M1006">
        <f ca="1">(B1006-VLOOKUP(K1006,INDIRECT("投手データ!B1:D"&amp;Prams!$B$1),3,FALSE)*2)</f>
        <v>39</v>
      </c>
      <c r="N1006" t="str">
        <f ca="1">VLOOKUP(F1006,INDIRECT("球種変換表!A$1:B$" &amp; Prams!$B$2),2,)</f>
        <v>ストレート</v>
      </c>
      <c r="O1006">
        <f ca="1">VLOOKUP(N1006,球種情報!A:B,2,FALSE)</f>
        <v>1</v>
      </c>
      <c r="P1006">
        <f ca="1">VLOOKUP(K1006,投手データ!B:AI,output!O1006+6,FALSE)</f>
        <v>1</v>
      </c>
      <c r="R1006">
        <f t="shared" ca="1" si="98"/>
        <v>8.0645161290322578E-3</v>
      </c>
      <c r="S1006">
        <f t="shared" si="99"/>
        <v>0.55729166666666663</v>
      </c>
      <c r="T1006">
        <f>Prams!B$5/(S1006-Prams!B$6)</f>
        <v>124.39443987994434</v>
      </c>
      <c r="U1006">
        <f t="shared" ca="1" si="100"/>
        <v>0.640625</v>
      </c>
      <c r="V1006">
        <f ca="1">Prams!C$5/(U1006-Prams!C$6)</f>
        <v>124.38609727880892</v>
      </c>
      <c r="W1006">
        <f t="shared" ca="1" si="101"/>
        <v>1.0031136877323299</v>
      </c>
      <c r="X1006" t="str">
        <f t="shared" ca="1" si="96"/>
        <v>〇</v>
      </c>
    </row>
    <row r="1007" spans="1:24" x14ac:dyDescent="0.4">
      <c r="A1007" s="1" t="s">
        <v>2808</v>
      </c>
      <c r="B1007" s="1">
        <v>132</v>
      </c>
      <c r="C1007">
        <v>640.5</v>
      </c>
      <c r="D1007">
        <v>604.5</v>
      </c>
      <c r="E1007">
        <v>10.512</v>
      </c>
      <c r="F1007" t="s">
        <v>0</v>
      </c>
      <c r="G1007" s="10" t="s">
        <v>1519</v>
      </c>
      <c r="H1007">
        <v>99</v>
      </c>
      <c r="I1007" t="s">
        <v>2802</v>
      </c>
      <c r="J1007">
        <f ca="1">VLOOKUP(G1007,INDIRECT("球速変換!A$1:B$" &amp; Prams!$B$8),2,)</f>
        <v>127</v>
      </c>
      <c r="K1007" t="str">
        <f ca="1">VLOOKUP(I1007,INDIRECT("投手名変換!A$1:B$" &amp; Prams!$B$9),2,)</f>
        <v>DD023</v>
      </c>
      <c r="L1007">
        <f t="shared" si="97"/>
        <v>33</v>
      </c>
      <c r="M1007">
        <f ca="1">(B1007-VLOOKUP(K1007,INDIRECT("投手データ!B1:D"&amp;Prams!$B$1),3,FALSE)*2)</f>
        <v>38</v>
      </c>
      <c r="N1007" t="str">
        <f ca="1">VLOOKUP(F1007,INDIRECT("球種変換表!A$1:B$" &amp; Prams!$B$2),2,)</f>
        <v>ストレート</v>
      </c>
      <c r="O1007">
        <f ca="1">VLOOKUP(N1007,球種情報!A:B,2,FALSE)</f>
        <v>1</v>
      </c>
      <c r="P1007">
        <f ca="1">VLOOKUP(K1007,投手データ!B:AI,output!O1007+6,FALSE)</f>
        <v>1</v>
      </c>
      <c r="R1007">
        <f t="shared" ca="1" si="98"/>
        <v>7.874015748031496E-3</v>
      </c>
      <c r="S1007">
        <f t="shared" si="99"/>
        <v>0.546875</v>
      </c>
      <c r="T1007">
        <f>Prams!B$5/(S1007-Prams!B$6)</f>
        <v>127.05749370600627</v>
      </c>
      <c r="U1007">
        <f t="shared" ca="1" si="100"/>
        <v>0.63020833333333337</v>
      </c>
      <c r="V1007">
        <f ca="1">Prams!C$5/(U1007-Prams!C$6)</f>
        <v>127.04879009470312</v>
      </c>
      <c r="W1007">
        <f t="shared" ca="1" si="101"/>
        <v>1.0003841739740402</v>
      </c>
      <c r="X1007" t="str">
        <f t="shared" ca="1" si="96"/>
        <v>〇</v>
      </c>
    </row>
    <row r="1008" spans="1:24" x14ac:dyDescent="0.4">
      <c r="A1008" s="1" t="s">
        <v>2809</v>
      </c>
      <c r="B1008" s="1">
        <v>132</v>
      </c>
      <c r="C1008">
        <v>639</v>
      </c>
      <c r="D1008">
        <v>606.5</v>
      </c>
      <c r="E1008">
        <v>11.01146</v>
      </c>
      <c r="F1008" t="s">
        <v>0</v>
      </c>
      <c r="G1008" s="10" t="s">
        <v>410</v>
      </c>
      <c r="H1008">
        <v>99</v>
      </c>
      <c r="I1008" t="s">
        <v>2802</v>
      </c>
      <c r="J1008">
        <f ca="1">VLOOKUP(G1008,INDIRECT("球速変換!A$1:B$" &amp; Prams!$B$8),2,)</f>
        <v>127</v>
      </c>
      <c r="K1008" t="str">
        <f ca="1">VLOOKUP(I1008,INDIRECT("投手名変換!A$1:B$" &amp; Prams!$B$9),2,)</f>
        <v>DD023</v>
      </c>
      <c r="L1008">
        <f t="shared" si="97"/>
        <v>33</v>
      </c>
      <c r="M1008">
        <f ca="1">(B1008-VLOOKUP(K1008,INDIRECT("投手データ!B1:D"&amp;Prams!$B$1),3,FALSE)*2)</f>
        <v>38</v>
      </c>
      <c r="N1008" t="str">
        <f ca="1">VLOOKUP(F1008,INDIRECT("球種変換表!A$1:B$" &amp; Prams!$B$2),2,)</f>
        <v>ストレート</v>
      </c>
      <c r="O1008">
        <f ca="1">VLOOKUP(N1008,球種情報!A:B,2,FALSE)</f>
        <v>1</v>
      </c>
      <c r="P1008">
        <f ca="1">VLOOKUP(K1008,投手データ!B:AI,output!O1008+6,FALSE)</f>
        <v>1</v>
      </c>
      <c r="R1008">
        <f t="shared" ca="1" si="98"/>
        <v>7.874015748031496E-3</v>
      </c>
      <c r="S1008">
        <f t="shared" si="99"/>
        <v>0.54548611111111112</v>
      </c>
      <c r="T1008">
        <f>Prams!B$5/(S1008-Prams!B$6)</f>
        <v>127.42120721143662</v>
      </c>
      <c r="U1008">
        <f t="shared" ca="1" si="100"/>
        <v>0.62881944444444438</v>
      </c>
      <c r="V1008">
        <f ca="1">Prams!C$5/(U1008-Prams!C$6)</f>
        <v>127.41245370078832</v>
      </c>
      <c r="W1008">
        <f t="shared" ca="1" si="101"/>
        <v>1.0032476669353412</v>
      </c>
      <c r="X1008" t="str">
        <f t="shared" ca="1" si="96"/>
        <v>〇</v>
      </c>
    </row>
    <row r="1009" spans="1:24" x14ac:dyDescent="0.4">
      <c r="A1009" s="1" t="s">
        <v>2810</v>
      </c>
      <c r="B1009" s="1">
        <v>132</v>
      </c>
      <c r="C1009">
        <v>642.97729000000004</v>
      </c>
      <c r="D1009">
        <v>608</v>
      </c>
      <c r="E1009">
        <v>11.02281</v>
      </c>
      <c r="F1009" t="s">
        <v>0</v>
      </c>
      <c r="G1009" s="10" t="s">
        <v>2015</v>
      </c>
      <c r="H1009">
        <v>99</v>
      </c>
      <c r="I1009" t="s">
        <v>2802</v>
      </c>
      <c r="J1009">
        <f ca="1">VLOOKUP(G1009,INDIRECT("球速変換!A$1:B$" &amp; Prams!$B$8),2,)</f>
        <v>128</v>
      </c>
      <c r="K1009" t="str">
        <f ca="1">VLOOKUP(I1009,INDIRECT("投手名変換!A$1:B$" &amp; Prams!$B$9),2,)</f>
        <v>DD023</v>
      </c>
      <c r="L1009">
        <f t="shared" si="97"/>
        <v>33</v>
      </c>
      <c r="M1009">
        <f ca="1">(B1009-VLOOKUP(K1009,INDIRECT("投手データ!B1:D"&amp;Prams!$B$1),3,FALSE)*2)</f>
        <v>38</v>
      </c>
      <c r="N1009" t="str">
        <f ca="1">VLOOKUP(F1009,INDIRECT("球種変換表!A$1:B$" &amp; Prams!$B$2),2,)</f>
        <v>ストレート</v>
      </c>
      <c r="O1009">
        <f ca="1">VLOOKUP(N1009,球種情報!A:B,2,FALSE)</f>
        <v>1</v>
      </c>
      <c r="P1009">
        <f ca="1">VLOOKUP(K1009,投手データ!B:AI,output!O1009+6,FALSE)</f>
        <v>1</v>
      </c>
      <c r="R1009">
        <f t="shared" ca="1" si="98"/>
        <v>7.8125E-3</v>
      </c>
      <c r="S1009">
        <f t="shared" si="99"/>
        <v>0.5444444444444444</v>
      </c>
      <c r="T1009">
        <f>Prams!B$5/(S1009-Prams!B$6)</f>
        <v>127.69536180662338</v>
      </c>
      <c r="U1009">
        <f t="shared" ca="1" si="100"/>
        <v>0.62777777777777777</v>
      </c>
      <c r="V1009">
        <f ca="1">Prams!C$5/(U1009-Prams!C$6)</f>
        <v>127.68657058931522</v>
      </c>
      <c r="W1009">
        <f t="shared" ca="1" si="101"/>
        <v>0.99755133272902519</v>
      </c>
      <c r="X1009" t="str">
        <f t="shared" ca="1" si="96"/>
        <v>〇</v>
      </c>
    </row>
    <row r="1010" spans="1:24" x14ac:dyDescent="0.4">
      <c r="A1010" s="1" t="s">
        <v>2812</v>
      </c>
      <c r="B1010" s="1">
        <v>132</v>
      </c>
      <c r="C1010">
        <v>638.5</v>
      </c>
      <c r="D1010">
        <v>601.5</v>
      </c>
      <c r="E1010">
        <v>10.512</v>
      </c>
      <c r="F1010" t="s">
        <v>0</v>
      </c>
      <c r="G1010" s="10" t="s">
        <v>2811</v>
      </c>
      <c r="H1010">
        <v>99</v>
      </c>
      <c r="I1010" t="s">
        <v>2802</v>
      </c>
      <c r="J1010">
        <f ca="1">VLOOKUP(G1010,INDIRECT("球速変換!A$1:B$" &amp; Prams!$B$8),2,)</f>
        <v>126</v>
      </c>
      <c r="K1010" t="str">
        <f ca="1">VLOOKUP(I1010,INDIRECT("投手名変換!A$1:B$" &amp; Prams!$B$9),2,)</f>
        <v>DD023</v>
      </c>
      <c r="L1010">
        <f t="shared" si="97"/>
        <v>33</v>
      </c>
      <c r="M1010">
        <f ca="1">(B1010-VLOOKUP(K1010,INDIRECT("投手データ!B1:D"&amp;Prams!$B$1),3,FALSE)*2)</f>
        <v>38</v>
      </c>
      <c r="N1010" t="str">
        <f ca="1">VLOOKUP(F1010,INDIRECT("球種変換表!A$1:B$" &amp; Prams!$B$2),2,)</f>
        <v>ストレート</v>
      </c>
      <c r="O1010">
        <f ca="1">VLOOKUP(N1010,球種情報!A:B,2,FALSE)</f>
        <v>1</v>
      </c>
      <c r="P1010">
        <f ca="1">VLOOKUP(K1010,投手データ!B:AI,output!O1010+6,FALSE)</f>
        <v>1</v>
      </c>
      <c r="R1010">
        <f t="shared" ca="1" si="98"/>
        <v>7.9365079365079361E-3</v>
      </c>
      <c r="S1010">
        <f t="shared" si="99"/>
        <v>0.54895833333333333</v>
      </c>
      <c r="T1010">
        <f>Prams!B$5/(S1010-Prams!B$6)</f>
        <v>126.5158000648033</v>
      </c>
      <c r="U1010">
        <f t="shared" ca="1" si="100"/>
        <v>0.6322916666666667</v>
      </c>
      <c r="V1010">
        <f ca="1">Prams!C$5/(U1010-Prams!C$6)</f>
        <v>126.50717050628379</v>
      </c>
      <c r="W1010">
        <f t="shared" ca="1" si="101"/>
        <v>1.0040251627482839</v>
      </c>
      <c r="X1010" t="str">
        <f t="shared" ca="1" si="96"/>
        <v>〇</v>
      </c>
    </row>
    <row r="1011" spans="1:24" x14ac:dyDescent="0.4">
      <c r="A1011" s="1" t="s">
        <v>2814</v>
      </c>
      <c r="B1011" s="1">
        <v>132</v>
      </c>
      <c r="C1011">
        <v>640</v>
      </c>
      <c r="D1011">
        <v>608</v>
      </c>
      <c r="E1011">
        <v>11.0001</v>
      </c>
      <c r="F1011" t="s">
        <v>1649</v>
      </c>
      <c r="G1011" s="10" t="s">
        <v>412</v>
      </c>
      <c r="H1011">
        <v>99</v>
      </c>
      <c r="I1011" t="s">
        <v>2813</v>
      </c>
      <c r="J1011">
        <f ca="1">VLOOKUP(G1011,INDIRECT("球速変換!A$1:B$" &amp; Prams!$B$8),2,)</f>
        <v>128</v>
      </c>
      <c r="K1011" t="str">
        <f ca="1">VLOOKUP(I1011,INDIRECT("投手名変換!A$1:B$" &amp; Prams!$B$9),2,)</f>
        <v>DD023</v>
      </c>
      <c r="L1011">
        <f t="shared" si="97"/>
        <v>33</v>
      </c>
      <c r="M1011">
        <f ca="1">(B1011-VLOOKUP(K1011,INDIRECT("投手データ!B1:D"&amp;Prams!$B$1),3,FALSE)*2)</f>
        <v>38</v>
      </c>
      <c r="N1011" t="str">
        <f ca="1">VLOOKUP(F1011,INDIRECT("球種変換表!A$1:B$" &amp; Prams!$B$2),2,)</f>
        <v>ストレート</v>
      </c>
      <c r="O1011">
        <f ca="1">VLOOKUP(N1011,球種情報!A:B,2,FALSE)</f>
        <v>1</v>
      </c>
      <c r="P1011">
        <f ca="1">VLOOKUP(K1011,投手データ!B:AI,output!O1011+6,FALSE)</f>
        <v>1</v>
      </c>
      <c r="R1011">
        <f t="shared" ca="1" si="98"/>
        <v>7.8125E-3</v>
      </c>
      <c r="S1011">
        <f t="shared" si="99"/>
        <v>0.5444444444444444</v>
      </c>
      <c r="T1011">
        <f>Prams!B$5/(S1011-Prams!B$6)</f>
        <v>127.69536180662338</v>
      </c>
      <c r="U1011">
        <f t="shared" ca="1" si="100"/>
        <v>0.62777777777777777</v>
      </c>
      <c r="V1011">
        <f ca="1">Prams!C$5/(U1011-Prams!C$6)</f>
        <v>127.68657058931522</v>
      </c>
      <c r="W1011">
        <f t="shared" ca="1" si="101"/>
        <v>0.99755133272902519</v>
      </c>
      <c r="X1011" t="str">
        <f t="shared" ca="1" si="96"/>
        <v>〇</v>
      </c>
    </row>
    <row r="1012" spans="1:24" x14ac:dyDescent="0.4">
      <c r="A1012" s="1" t="s">
        <v>2815</v>
      </c>
      <c r="B1012" s="1">
        <v>132</v>
      </c>
      <c r="C1012">
        <v>641.95001000000002</v>
      </c>
      <c r="D1012">
        <v>601.5</v>
      </c>
      <c r="E1012">
        <v>10.062519999999999</v>
      </c>
      <c r="F1012" t="s">
        <v>0</v>
      </c>
      <c r="G1012" s="10" t="s">
        <v>409</v>
      </c>
      <c r="H1012">
        <v>99</v>
      </c>
      <c r="I1012" t="s">
        <v>2804</v>
      </c>
      <c r="J1012">
        <f ca="1">VLOOKUP(G1012,INDIRECT("球速変換!A$1:B$" &amp; Prams!$B$8),2,)</f>
        <v>126</v>
      </c>
      <c r="K1012" t="str">
        <f ca="1">VLOOKUP(I1012,INDIRECT("投手名変換!A$1:B$" &amp; Prams!$B$9),2,)</f>
        <v>DD023</v>
      </c>
      <c r="L1012">
        <f t="shared" si="97"/>
        <v>33</v>
      </c>
      <c r="M1012">
        <f ca="1">(B1012-VLOOKUP(K1012,INDIRECT("投手データ!B1:D"&amp;Prams!$B$1),3,FALSE)*2)</f>
        <v>38</v>
      </c>
      <c r="N1012" t="str">
        <f ca="1">VLOOKUP(F1012,INDIRECT("球種変換表!A$1:B$" &amp; Prams!$B$2),2,)</f>
        <v>ストレート</v>
      </c>
      <c r="O1012">
        <f ca="1">VLOOKUP(N1012,球種情報!A:B,2,FALSE)</f>
        <v>1</v>
      </c>
      <c r="P1012">
        <f ca="1">VLOOKUP(K1012,投手データ!B:AI,output!O1012+6,FALSE)</f>
        <v>1</v>
      </c>
      <c r="R1012">
        <f t="shared" ca="1" si="98"/>
        <v>7.9365079365079361E-3</v>
      </c>
      <c r="S1012">
        <f t="shared" si="99"/>
        <v>0.54895833333333333</v>
      </c>
      <c r="T1012">
        <f>Prams!B$5/(S1012-Prams!B$6)</f>
        <v>126.5158000648033</v>
      </c>
      <c r="U1012">
        <f t="shared" ca="1" si="100"/>
        <v>0.6322916666666667</v>
      </c>
      <c r="V1012">
        <f ca="1">Prams!C$5/(U1012-Prams!C$6)</f>
        <v>126.50717050628379</v>
      </c>
      <c r="W1012">
        <f t="shared" ca="1" si="101"/>
        <v>1.0040251627482839</v>
      </c>
      <c r="X1012" t="str">
        <f t="shared" ca="1" si="96"/>
        <v>〇</v>
      </c>
    </row>
    <row r="1013" spans="1:24" x14ac:dyDescent="0.4">
      <c r="A1013" s="1" t="s">
        <v>2816</v>
      </c>
      <c r="B1013" s="1">
        <v>128</v>
      </c>
      <c r="C1013">
        <v>642.45239000000004</v>
      </c>
      <c r="D1013">
        <v>623.5</v>
      </c>
      <c r="E1013">
        <v>10.55955</v>
      </c>
      <c r="F1013" t="s">
        <v>1504</v>
      </c>
      <c r="G1013" s="10" t="s">
        <v>1519</v>
      </c>
      <c r="H1013">
        <v>98</v>
      </c>
      <c r="I1013" t="s">
        <v>2802</v>
      </c>
      <c r="J1013">
        <f ca="1">VLOOKUP(G1013,INDIRECT("球速変換!A$1:B$" &amp; Prams!$B$8),2,)</f>
        <v>127</v>
      </c>
      <c r="K1013" t="str">
        <f ca="1">VLOOKUP(I1013,INDIRECT("投手名変換!A$1:B$" &amp; Prams!$B$9),2,)</f>
        <v>DD023</v>
      </c>
      <c r="L1013">
        <f t="shared" si="97"/>
        <v>30</v>
      </c>
      <c r="M1013">
        <f ca="1">(B1013-VLOOKUP(K1013,INDIRECT("投手データ!B1:D"&amp;Prams!$B$1),3,FALSE)*2)</f>
        <v>34</v>
      </c>
      <c r="N1013" t="str">
        <f ca="1">VLOOKUP(F1013,INDIRECT("球種変換表!A$1:B$" &amp; Prams!$B$2),2,)</f>
        <v>全力ストレート</v>
      </c>
      <c r="O1013">
        <f ca="1">VLOOKUP(N1013,球種情報!A:B,2,FALSE)</f>
        <v>2</v>
      </c>
      <c r="P1013">
        <f ca="1">VLOOKUP(K1013,投手データ!B:AI,output!O1013+6,FALSE)</f>
        <v>1</v>
      </c>
      <c r="R1013">
        <f t="shared" ca="1" si="98"/>
        <v>7.874015748031496E-3</v>
      </c>
      <c r="S1013">
        <f t="shared" si="99"/>
        <v>0.48368055555555556</v>
      </c>
      <c r="T1013">
        <f>Prams!B$5/(S1013-Prams!B$6)</f>
        <v>146.02229410105173</v>
      </c>
      <c r="U1013">
        <f t="shared" ca="1" si="100"/>
        <v>0.55034722222222221</v>
      </c>
      <c r="V1013">
        <f ca="1">Prams!C$5/(U1013-Prams!C$6)</f>
        <v>151.99366245757329</v>
      </c>
      <c r="W1013">
        <f t="shared" ca="1" si="101"/>
        <v>1.1968004917919157</v>
      </c>
      <c r="X1013" t="str">
        <f t="shared" ca="1" si="96"/>
        <v>×</v>
      </c>
    </row>
    <row r="1014" spans="1:24" x14ac:dyDescent="0.4">
      <c r="A1014" s="1" t="s">
        <v>2817</v>
      </c>
      <c r="B1014" s="1">
        <v>128</v>
      </c>
      <c r="C1014">
        <v>641.5</v>
      </c>
      <c r="D1014">
        <v>618</v>
      </c>
      <c r="E1014">
        <v>10.5001</v>
      </c>
      <c r="F1014" t="s">
        <v>1504</v>
      </c>
      <c r="G1014" s="10" t="s">
        <v>793</v>
      </c>
      <c r="H1014">
        <v>98</v>
      </c>
      <c r="I1014" t="s">
        <v>2802</v>
      </c>
      <c r="J1014">
        <v>125</v>
      </c>
      <c r="K1014" t="str">
        <f ca="1">VLOOKUP(I1014,INDIRECT("投手名変換!A$1:B$" &amp; Prams!$B$9),2,)</f>
        <v>DD023</v>
      </c>
      <c r="L1014">
        <f t="shared" si="97"/>
        <v>30</v>
      </c>
      <c r="M1014">
        <f ca="1">(B1014-VLOOKUP(K1014,INDIRECT("投手データ!B1:D"&amp;Prams!$B$1),3,FALSE)*2)</f>
        <v>34</v>
      </c>
      <c r="N1014" t="str">
        <f ca="1">VLOOKUP(F1014,INDIRECT("球種変換表!A$1:B$" &amp; Prams!$B$2),2,)</f>
        <v>全力ストレート</v>
      </c>
      <c r="O1014">
        <f ca="1">VLOOKUP(N1014,球種情報!A:B,2,FALSE)</f>
        <v>2</v>
      </c>
      <c r="P1014">
        <f ca="1">VLOOKUP(K1014,投手データ!B:AI,output!O1014+6,FALSE)</f>
        <v>1</v>
      </c>
      <c r="R1014">
        <f t="shared" si="98"/>
        <v>8.0000000000000002E-3</v>
      </c>
      <c r="S1014">
        <f t="shared" si="99"/>
        <v>0.48749999999999999</v>
      </c>
      <c r="T1014">
        <f>Prams!B$5/(S1014-Prams!B$6)</f>
        <v>144.71676029962549</v>
      </c>
      <c r="U1014">
        <f t="shared" ca="1" si="100"/>
        <v>0.5541666666666667</v>
      </c>
      <c r="V1014">
        <f ca="1">Prams!C$5/(U1014-Prams!C$6)</f>
        <v>150.57968661199968</v>
      </c>
      <c r="W1014">
        <f t="shared" ca="1" si="101"/>
        <v>1.2046374928959973</v>
      </c>
      <c r="X1014" t="str">
        <f t="shared" ca="1" si="96"/>
        <v>×</v>
      </c>
    </row>
    <row r="1015" spans="1:24" x14ac:dyDescent="0.4">
      <c r="A1015" s="1" t="s">
        <v>2818</v>
      </c>
      <c r="B1015" s="1">
        <v>127</v>
      </c>
      <c r="C1015">
        <v>639</v>
      </c>
      <c r="D1015">
        <v>601.5</v>
      </c>
      <c r="E1015">
        <v>10.012589999999999</v>
      </c>
      <c r="F1015" t="s">
        <v>1504</v>
      </c>
      <c r="G1015" s="10" t="s">
        <v>412</v>
      </c>
      <c r="H1015">
        <v>98</v>
      </c>
      <c r="I1015" t="s">
        <v>2802</v>
      </c>
      <c r="J1015">
        <f ca="1">VLOOKUP(G1015,INDIRECT("球速変換!A$1:B$" &amp; Prams!$B$8),2,)</f>
        <v>128</v>
      </c>
      <c r="K1015" t="str">
        <f ca="1">VLOOKUP(I1015,INDIRECT("投手名変換!A$1:B$" &amp; Prams!$B$9),2,)</f>
        <v>DD023</v>
      </c>
      <c r="L1015">
        <f t="shared" si="97"/>
        <v>29</v>
      </c>
      <c r="M1015">
        <f ca="1">(B1015-VLOOKUP(K1015,INDIRECT("投手データ!B1:D"&amp;Prams!$B$1),3,FALSE)*2)</f>
        <v>33</v>
      </c>
      <c r="N1015" t="str">
        <f ca="1">VLOOKUP(F1015,INDIRECT("球種変換表!A$1:B$" &amp; Prams!$B$2),2,)</f>
        <v>全力ストレート</v>
      </c>
      <c r="O1015">
        <f ca="1">VLOOKUP(N1015,球種情報!A:B,2,FALSE)</f>
        <v>2</v>
      </c>
      <c r="P1015">
        <f ca="1">VLOOKUP(K1015,投手データ!B:AI,output!O1015+6,FALSE)</f>
        <v>1</v>
      </c>
      <c r="R1015">
        <f t="shared" ca="1" si="98"/>
        <v>7.8125E-3</v>
      </c>
      <c r="S1015">
        <f t="shared" si="99"/>
        <v>0.48229166666666667</v>
      </c>
      <c r="T1015">
        <f>Prams!B$5/(S1015-Prams!B$6)</f>
        <v>146.50289302711349</v>
      </c>
      <c r="U1015">
        <f t="shared" ca="1" si="100"/>
        <v>0.54895833333333333</v>
      </c>
      <c r="V1015">
        <f ca="1">Prams!C$5/(U1015-Prams!C$6)</f>
        <v>152.51444195464919</v>
      </c>
      <c r="W1015">
        <f t="shared" ca="1" si="101"/>
        <v>1.1915190777706968</v>
      </c>
      <c r="X1015" t="str">
        <f t="shared" ca="1" si="96"/>
        <v>×</v>
      </c>
    </row>
    <row r="1016" spans="1:24" x14ac:dyDescent="0.4">
      <c r="A1016" s="1" t="s">
        <v>2820</v>
      </c>
      <c r="B1016" s="1">
        <v>128</v>
      </c>
      <c r="C1016">
        <v>640.5</v>
      </c>
      <c r="D1016">
        <v>616</v>
      </c>
      <c r="E1016">
        <v>10.5001</v>
      </c>
      <c r="F1016" t="s">
        <v>1504</v>
      </c>
      <c r="G1016" s="10" t="s">
        <v>1620</v>
      </c>
      <c r="H1016">
        <v>98</v>
      </c>
      <c r="I1016" t="s">
        <v>2819</v>
      </c>
      <c r="J1016">
        <v>125</v>
      </c>
      <c r="K1016" t="str">
        <f ca="1">VLOOKUP(I1016,INDIRECT("投手名変換!A$1:B$" &amp; Prams!$B$9),2,)</f>
        <v>DD023</v>
      </c>
      <c r="L1016">
        <f t="shared" si="97"/>
        <v>30</v>
      </c>
      <c r="M1016">
        <f ca="1">(B1016-VLOOKUP(K1016,INDIRECT("投手データ!B1:D"&amp;Prams!$B$1),3,FALSE)*2)</f>
        <v>34</v>
      </c>
      <c r="N1016" t="str">
        <f ca="1">VLOOKUP(F1016,INDIRECT("球種変換表!A$1:B$" &amp; Prams!$B$2),2,)</f>
        <v>全力ストレート</v>
      </c>
      <c r="O1016">
        <f ca="1">VLOOKUP(N1016,球種情報!A:B,2,FALSE)</f>
        <v>2</v>
      </c>
      <c r="P1016">
        <f ca="1">VLOOKUP(K1016,投手データ!B:AI,output!O1016+6,FALSE)</f>
        <v>1</v>
      </c>
      <c r="R1016">
        <f t="shared" si="98"/>
        <v>8.0000000000000002E-3</v>
      </c>
      <c r="S1016">
        <f t="shared" si="99"/>
        <v>0.48888888888888887</v>
      </c>
      <c r="T1016">
        <f>Prams!B$5/(S1016-Prams!B$6)</f>
        <v>144.24778990485575</v>
      </c>
      <c r="U1016">
        <f t="shared" ca="1" si="100"/>
        <v>0.55555555555555558</v>
      </c>
      <c r="V1016">
        <f ca="1">Prams!C$5/(U1016-Prams!C$6)</f>
        <v>150.07201424101845</v>
      </c>
      <c r="W1016">
        <f t="shared" ca="1" si="101"/>
        <v>1.2005761139281477</v>
      </c>
      <c r="X1016" t="str">
        <f t="shared" ca="1" si="96"/>
        <v>×</v>
      </c>
    </row>
    <row r="1017" spans="1:24" x14ac:dyDescent="0.4">
      <c r="A1017" s="1" t="s">
        <v>2821</v>
      </c>
      <c r="B1017" s="1">
        <v>127</v>
      </c>
      <c r="C1017">
        <v>639</v>
      </c>
      <c r="D1017">
        <v>601.5</v>
      </c>
      <c r="E1017">
        <v>10.012589999999999</v>
      </c>
      <c r="F1017" t="s">
        <v>1504</v>
      </c>
      <c r="G1017" s="10" t="s">
        <v>412</v>
      </c>
      <c r="H1017">
        <v>98</v>
      </c>
      <c r="I1017" t="s">
        <v>2802</v>
      </c>
      <c r="J1017">
        <f ca="1">VLOOKUP(G1017,INDIRECT("球速変換!A$1:B$" &amp; Prams!$B$8),2,)</f>
        <v>128</v>
      </c>
      <c r="K1017" t="str">
        <f ca="1">VLOOKUP(I1017,INDIRECT("投手名変換!A$1:B$" &amp; Prams!$B$9),2,)</f>
        <v>DD023</v>
      </c>
      <c r="L1017">
        <f t="shared" si="97"/>
        <v>29</v>
      </c>
      <c r="M1017">
        <f ca="1">(B1017-VLOOKUP(K1017,INDIRECT("投手データ!B1:D"&amp;Prams!$B$1),3,FALSE)*2)</f>
        <v>33</v>
      </c>
      <c r="N1017" t="str">
        <f ca="1">VLOOKUP(F1017,INDIRECT("球種変換表!A$1:B$" &amp; Prams!$B$2),2,)</f>
        <v>全力ストレート</v>
      </c>
      <c r="O1017">
        <f ca="1">VLOOKUP(N1017,球種情報!A:B,2,FALSE)</f>
        <v>2</v>
      </c>
      <c r="P1017">
        <f ca="1">VLOOKUP(K1017,投手データ!B:AI,output!O1017+6,FALSE)</f>
        <v>1</v>
      </c>
      <c r="R1017">
        <f t="shared" ca="1" si="98"/>
        <v>7.8125E-3</v>
      </c>
      <c r="S1017">
        <f t="shared" si="99"/>
        <v>0.48229166666666667</v>
      </c>
      <c r="T1017">
        <f>Prams!B$5/(S1017-Prams!B$6)</f>
        <v>146.50289302711349</v>
      </c>
      <c r="U1017">
        <f t="shared" ca="1" si="100"/>
        <v>0.54895833333333333</v>
      </c>
      <c r="V1017">
        <f ca="1">Prams!C$5/(U1017-Prams!C$6)</f>
        <v>152.51444195464919</v>
      </c>
      <c r="W1017">
        <f t="shared" ca="1" si="101"/>
        <v>1.1915190777706968</v>
      </c>
      <c r="X1017" t="str">
        <f t="shared" ca="1" si="96"/>
        <v>×</v>
      </c>
    </row>
    <row r="1018" spans="1:24" x14ac:dyDescent="0.4">
      <c r="A1018" s="1" t="s">
        <v>2823</v>
      </c>
      <c r="B1018" s="1">
        <v>128</v>
      </c>
      <c r="C1018">
        <v>641</v>
      </c>
      <c r="D1018">
        <v>617.5</v>
      </c>
      <c r="E1018">
        <v>11.01146</v>
      </c>
      <c r="F1018" t="s">
        <v>1504</v>
      </c>
      <c r="G1018" s="10" t="s">
        <v>1633</v>
      </c>
      <c r="H1018">
        <v>98</v>
      </c>
      <c r="I1018" t="s">
        <v>2822</v>
      </c>
      <c r="J1018">
        <f ca="1">VLOOKUP(G1018,INDIRECT("球速変換!A$1:B$" &amp; Prams!$B$8),2,)</f>
        <v>125</v>
      </c>
      <c r="K1018" t="str">
        <f ca="1">VLOOKUP(I1018,INDIRECT("投手名変換!A$1:B$" &amp; Prams!$B$9),2,)</f>
        <v>DD023</v>
      </c>
      <c r="L1018">
        <f t="shared" si="97"/>
        <v>30</v>
      </c>
      <c r="M1018">
        <f ca="1">(B1018-VLOOKUP(K1018,INDIRECT("投手データ!B1:D"&amp;Prams!$B$1),3,FALSE)*2)</f>
        <v>34</v>
      </c>
      <c r="N1018" t="str">
        <f ca="1">VLOOKUP(F1018,INDIRECT("球種変換表!A$1:B$" &amp; Prams!$B$2),2,)</f>
        <v>全力ストレート</v>
      </c>
      <c r="O1018">
        <f ca="1">VLOOKUP(N1018,球種情報!A:B,2,FALSE)</f>
        <v>2</v>
      </c>
      <c r="P1018">
        <f ca="1">VLOOKUP(K1018,投手データ!B:AI,output!O1018+6,FALSE)</f>
        <v>1</v>
      </c>
      <c r="R1018">
        <f t="shared" ca="1" si="98"/>
        <v>8.0000000000000002E-3</v>
      </c>
      <c r="S1018">
        <f t="shared" si="99"/>
        <v>0.48784722222222221</v>
      </c>
      <c r="T1018">
        <f>Prams!B$5/(S1018-Prams!B$6)</f>
        <v>144.5992320536393</v>
      </c>
      <c r="U1018">
        <f t="shared" ca="1" si="100"/>
        <v>0.55451388888888897</v>
      </c>
      <c r="V1018">
        <f ca="1">Prams!C$5/(U1018-Prams!C$6)</f>
        <v>150.4524467819021</v>
      </c>
      <c r="W1018">
        <f t="shared" ca="1" si="101"/>
        <v>1.2036195742552167</v>
      </c>
      <c r="X1018" t="str">
        <f t="shared" ca="1" si="96"/>
        <v>×</v>
      </c>
    </row>
    <row r="1019" spans="1:24" x14ac:dyDescent="0.4">
      <c r="A1019" s="1" t="s">
        <v>2824</v>
      </c>
      <c r="B1019" s="1">
        <v>127</v>
      </c>
      <c r="C1019">
        <v>639</v>
      </c>
      <c r="D1019">
        <v>602</v>
      </c>
      <c r="E1019">
        <v>10.04998</v>
      </c>
      <c r="F1019" t="s">
        <v>1504</v>
      </c>
      <c r="G1019" s="10" t="s">
        <v>443</v>
      </c>
      <c r="H1019">
        <v>98</v>
      </c>
      <c r="I1019" t="s">
        <v>2804</v>
      </c>
      <c r="J1019">
        <f ca="1">VLOOKUP(G1019,INDIRECT("球速変換!A$1:B$" &amp; Prams!$B$8),2,)</f>
        <v>128</v>
      </c>
      <c r="K1019" t="str">
        <f ca="1">VLOOKUP(I1019,INDIRECT("投手名変換!A$1:B$" &amp; Prams!$B$9),2,)</f>
        <v>DD023</v>
      </c>
      <c r="L1019">
        <f t="shared" si="97"/>
        <v>29</v>
      </c>
      <c r="M1019">
        <f ca="1">(B1019-VLOOKUP(K1019,INDIRECT("投手データ!B1:D"&amp;Prams!$B$1),3,FALSE)*2)</f>
        <v>33</v>
      </c>
      <c r="N1019" t="str">
        <f ca="1">VLOOKUP(F1019,INDIRECT("球種変換表!A$1:B$" &amp; Prams!$B$2),2,)</f>
        <v>全力ストレート</v>
      </c>
      <c r="O1019">
        <f ca="1">VLOOKUP(N1019,球種情報!A:B,2,FALSE)</f>
        <v>2</v>
      </c>
      <c r="P1019">
        <f ca="1">VLOOKUP(K1019,投手データ!B:AI,output!O1019+6,FALSE)</f>
        <v>1</v>
      </c>
      <c r="R1019">
        <f t="shared" ca="1" si="98"/>
        <v>7.8125E-3</v>
      </c>
      <c r="S1019">
        <f t="shared" si="99"/>
        <v>0.48194444444444445</v>
      </c>
      <c r="T1019">
        <f>Prams!B$5/(S1019-Prams!B$6)</f>
        <v>146.62353747233055</v>
      </c>
      <c r="U1019">
        <f t="shared" ca="1" si="100"/>
        <v>0.54861111111111105</v>
      </c>
      <c r="V1019">
        <f ca="1">Prams!C$5/(U1019-Prams!C$6)</f>
        <v>152.64519491920663</v>
      </c>
      <c r="W1019">
        <f t="shared" ca="1" si="101"/>
        <v>1.1925405853063018</v>
      </c>
      <c r="X1019" t="str">
        <f t="shared" ca="1" si="96"/>
        <v>×</v>
      </c>
    </row>
    <row r="1020" spans="1:24" x14ac:dyDescent="0.4">
      <c r="A1020" s="1" t="s">
        <v>2825</v>
      </c>
      <c r="B1020" s="1">
        <v>128</v>
      </c>
      <c r="C1020">
        <v>641.5</v>
      </c>
      <c r="D1020">
        <v>619.5</v>
      </c>
      <c r="E1020">
        <v>10.512</v>
      </c>
      <c r="F1020" t="s">
        <v>1504</v>
      </c>
      <c r="G1020" s="10" t="s">
        <v>1517</v>
      </c>
      <c r="H1020">
        <v>98</v>
      </c>
      <c r="I1020" t="s">
        <v>2802</v>
      </c>
      <c r="J1020">
        <f ca="1">VLOOKUP(G1020,INDIRECT("球速変換!A$1:B$" &amp; Prams!$B$8),2,)</f>
        <v>126</v>
      </c>
      <c r="K1020" t="str">
        <f ca="1">VLOOKUP(I1020,INDIRECT("投手名変換!A$1:B$" &amp; Prams!$B$9),2,)</f>
        <v>DD023</v>
      </c>
      <c r="L1020">
        <f t="shared" si="97"/>
        <v>30</v>
      </c>
      <c r="M1020">
        <f ca="1">(B1020-VLOOKUP(K1020,INDIRECT("投手データ!B1:D"&amp;Prams!$B$1),3,FALSE)*2)</f>
        <v>34</v>
      </c>
      <c r="N1020" t="str">
        <f ca="1">VLOOKUP(F1020,INDIRECT("球種変換表!A$1:B$" &amp; Prams!$B$2),2,)</f>
        <v>全力ストレート</v>
      </c>
      <c r="O1020">
        <f ca="1">VLOOKUP(N1020,球種情報!A:B,2,FALSE)</f>
        <v>2</v>
      </c>
      <c r="P1020">
        <f ca="1">VLOOKUP(K1020,投手データ!B:AI,output!O1020+6,FALSE)</f>
        <v>1</v>
      </c>
      <c r="R1020">
        <f t="shared" ca="1" si="98"/>
        <v>7.9365079365079361E-3</v>
      </c>
      <c r="S1020">
        <f t="shared" si="99"/>
        <v>0.48645833333333333</v>
      </c>
      <c r="T1020">
        <f>Prams!B$5/(S1020-Prams!B$6)</f>
        <v>145.07049414341307</v>
      </c>
      <c r="U1020">
        <f t="shared" ca="1" si="100"/>
        <v>0.55312499999999998</v>
      </c>
      <c r="V1020">
        <f ca="1">Prams!C$5/(U1020-Prams!C$6)</f>
        <v>150.96270068982358</v>
      </c>
      <c r="W1020">
        <f t="shared" ca="1" si="101"/>
        <v>1.1981166721414569</v>
      </c>
      <c r="X1020" t="str">
        <f t="shared" ca="1" si="96"/>
        <v>×</v>
      </c>
    </row>
    <row r="1021" spans="1:24" x14ac:dyDescent="0.4">
      <c r="A1021" s="1" t="s">
        <v>2826</v>
      </c>
      <c r="B1021" s="1">
        <v>128</v>
      </c>
      <c r="C1021">
        <v>641</v>
      </c>
      <c r="D1021">
        <v>614.5</v>
      </c>
      <c r="E1021">
        <v>11.01146</v>
      </c>
      <c r="F1021" t="s">
        <v>1504</v>
      </c>
      <c r="G1021" s="10" t="s">
        <v>444</v>
      </c>
      <c r="H1021">
        <v>98</v>
      </c>
      <c r="I1021" t="s">
        <v>2802</v>
      </c>
      <c r="J1021">
        <f ca="1">VLOOKUP(G1021,INDIRECT("球速変換!A$1:B$" &amp; Prams!$B$8),2,)</f>
        <v>125</v>
      </c>
      <c r="K1021" t="str">
        <f ca="1">VLOOKUP(I1021,INDIRECT("投手名変換!A$1:B$" &amp; Prams!$B$9),2,)</f>
        <v>DD023</v>
      </c>
      <c r="L1021">
        <f t="shared" si="97"/>
        <v>30</v>
      </c>
      <c r="M1021">
        <f ca="1">(B1021-VLOOKUP(K1021,INDIRECT("投手データ!B1:D"&amp;Prams!$B$1),3,FALSE)*2)</f>
        <v>34</v>
      </c>
      <c r="N1021" t="str">
        <f ca="1">VLOOKUP(F1021,INDIRECT("球種変換表!A$1:B$" &amp; Prams!$B$2),2,)</f>
        <v>全力ストレート</v>
      </c>
      <c r="O1021">
        <f ca="1">VLOOKUP(N1021,球種情報!A:B,2,FALSE)</f>
        <v>2</v>
      </c>
      <c r="P1021">
        <f ca="1">VLOOKUP(K1021,投手データ!B:AI,output!O1021+6,FALSE)</f>
        <v>1</v>
      </c>
      <c r="R1021">
        <f t="shared" ca="1" si="98"/>
        <v>8.0000000000000002E-3</v>
      </c>
      <c r="S1021">
        <f t="shared" si="99"/>
        <v>0.48993055555555554</v>
      </c>
      <c r="T1021">
        <f>Prams!B$5/(S1021-Prams!B$6)</f>
        <v>143.89805194385357</v>
      </c>
      <c r="U1021">
        <f t="shared" ca="1" si="100"/>
        <v>0.5565972222222223</v>
      </c>
      <c r="V1021">
        <f ca="1">Prams!C$5/(U1021-Prams!C$6)</f>
        <v>149.69350076338955</v>
      </c>
      <c r="W1021">
        <f t="shared" ca="1" si="101"/>
        <v>1.1975480061071164</v>
      </c>
      <c r="X1021" t="str">
        <f t="shared" ca="1" si="96"/>
        <v>×</v>
      </c>
    </row>
    <row r="1022" spans="1:24" x14ac:dyDescent="0.4">
      <c r="A1022" s="1" t="s">
        <v>2827</v>
      </c>
      <c r="B1022" s="1">
        <v>128</v>
      </c>
      <c r="C1022">
        <v>640.5</v>
      </c>
      <c r="D1022">
        <v>616</v>
      </c>
      <c r="E1022">
        <v>10.5001</v>
      </c>
      <c r="F1022" t="s">
        <v>1504</v>
      </c>
      <c r="G1022" s="10" t="s">
        <v>793</v>
      </c>
      <c r="H1022">
        <v>98</v>
      </c>
      <c r="I1022" t="s">
        <v>2802</v>
      </c>
      <c r="J1022">
        <v>125</v>
      </c>
      <c r="K1022" t="str">
        <f ca="1">VLOOKUP(I1022,INDIRECT("投手名変換!A$1:B$" &amp; Prams!$B$9),2,)</f>
        <v>DD023</v>
      </c>
      <c r="L1022">
        <f t="shared" si="97"/>
        <v>30</v>
      </c>
      <c r="M1022">
        <f ca="1">(B1022-VLOOKUP(K1022,INDIRECT("投手データ!B1:D"&amp;Prams!$B$1),3,FALSE)*2)</f>
        <v>34</v>
      </c>
      <c r="N1022" t="str">
        <f ca="1">VLOOKUP(F1022,INDIRECT("球種変換表!A$1:B$" &amp; Prams!$B$2),2,)</f>
        <v>全力ストレート</v>
      </c>
      <c r="O1022">
        <f ca="1">VLOOKUP(N1022,球種情報!A:B,2,FALSE)</f>
        <v>2</v>
      </c>
      <c r="P1022">
        <f ca="1">VLOOKUP(K1022,投手データ!B:AI,output!O1022+6,FALSE)</f>
        <v>1</v>
      </c>
      <c r="R1022">
        <f t="shared" si="98"/>
        <v>8.0000000000000002E-3</v>
      </c>
      <c r="S1022">
        <f t="shared" si="99"/>
        <v>0.48888888888888887</v>
      </c>
      <c r="T1022">
        <f>Prams!B$5/(S1022-Prams!B$6)</f>
        <v>144.24778990485575</v>
      </c>
      <c r="U1022">
        <f t="shared" ca="1" si="100"/>
        <v>0.55555555555555558</v>
      </c>
      <c r="V1022">
        <f ca="1">Prams!C$5/(U1022-Prams!C$6)</f>
        <v>150.07201424101845</v>
      </c>
      <c r="W1022">
        <f t="shared" ca="1" si="101"/>
        <v>1.2005761139281477</v>
      </c>
      <c r="X1022" t="str">
        <f t="shared" ca="1" si="96"/>
        <v>×</v>
      </c>
    </row>
    <row r="1023" spans="1:24" x14ac:dyDescent="0.4">
      <c r="A1023" s="1" t="s">
        <v>2829</v>
      </c>
      <c r="B1023" s="1">
        <v>155</v>
      </c>
      <c r="C1023">
        <v>630.5</v>
      </c>
      <c r="D1023">
        <v>606.5</v>
      </c>
      <c r="E1023">
        <v>10.512</v>
      </c>
      <c r="F1023" t="s">
        <v>2828</v>
      </c>
      <c r="G1023" s="10" t="s">
        <v>1892</v>
      </c>
      <c r="H1023">
        <v>101</v>
      </c>
      <c r="I1023" t="s">
        <v>2802</v>
      </c>
      <c r="J1023">
        <f ca="1">VLOOKUP(G1023,INDIRECT("球速変換!A$1:B$" &amp; Prams!$B$8),2,)</f>
        <v>100</v>
      </c>
      <c r="K1023" t="str">
        <f ca="1">VLOOKUP(I1023,INDIRECT("投手名変換!A$1:B$" &amp; Prams!$B$9),2,)</f>
        <v>DD023</v>
      </c>
      <c r="L1023">
        <f t="shared" si="97"/>
        <v>54</v>
      </c>
      <c r="M1023">
        <f ca="1">(B1023-VLOOKUP(K1023,INDIRECT("投手データ!B1:D"&amp;Prams!$B$1),3,FALSE)*2)</f>
        <v>61</v>
      </c>
      <c r="N1023" t="str">
        <f ca="1">VLOOKUP(F1023,INDIRECT("球種変換表!A$1:B$" &amp; Prams!$B$2),2,)</f>
        <v>ナックル</v>
      </c>
      <c r="O1023">
        <f ca="1">VLOOKUP(N1023,球種情報!A:B,2,FALSE)</f>
        <v>20</v>
      </c>
      <c r="P1023">
        <f ca="1">VLOOKUP(K1023,投手データ!B:AI,output!O1023+6,FALSE)</f>
        <v>1</v>
      </c>
      <c r="R1023">
        <f t="shared" ca="1" si="98"/>
        <v>0.01</v>
      </c>
      <c r="S1023">
        <f t="shared" si="99"/>
        <v>0.89548611111111109</v>
      </c>
      <c r="T1023">
        <f>Prams!B$5/(S1023-Prams!B$6)</f>
        <v>74.023022147425564</v>
      </c>
      <c r="U1023">
        <f t="shared" ca="1" si="100"/>
        <v>1.0121527777777777</v>
      </c>
      <c r="V1023">
        <f ca="1">Prams!C$5/(U1023-Prams!C$6)</f>
        <v>71.179324482936181</v>
      </c>
      <c r="W1023">
        <f t="shared" ca="1" si="101"/>
        <v>0.71179324482936179</v>
      </c>
      <c r="X1023" t="str">
        <f t="shared" ca="1" si="96"/>
        <v>×</v>
      </c>
    </row>
    <row r="1024" spans="1:24" x14ac:dyDescent="0.4">
      <c r="A1024" s="1" t="s">
        <v>2831</v>
      </c>
      <c r="B1024" s="1">
        <v>155</v>
      </c>
      <c r="C1024">
        <v>640.47619999999995</v>
      </c>
      <c r="D1024">
        <v>604</v>
      </c>
      <c r="E1024">
        <v>10.523899999999999</v>
      </c>
      <c r="F1024" t="s">
        <v>2830</v>
      </c>
      <c r="G1024" s="10" t="s">
        <v>1892</v>
      </c>
      <c r="H1024">
        <v>101</v>
      </c>
      <c r="I1024" t="s">
        <v>2804</v>
      </c>
      <c r="J1024">
        <f ca="1">VLOOKUP(G1024,INDIRECT("球速変換!A$1:B$" &amp; Prams!$B$8),2,)</f>
        <v>100</v>
      </c>
      <c r="K1024" t="str">
        <f ca="1">VLOOKUP(I1024,INDIRECT("投手名変換!A$1:B$" &amp; Prams!$B$9),2,)</f>
        <v>DD023</v>
      </c>
      <c r="L1024">
        <f t="shared" si="97"/>
        <v>54</v>
      </c>
      <c r="M1024">
        <f ca="1">(B1024-VLOOKUP(K1024,INDIRECT("投手データ!B1:D"&amp;Prams!$B$1),3,FALSE)*2)</f>
        <v>61</v>
      </c>
      <c r="N1024" t="str">
        <f ca="1">VLOOKUP(F1024,INDIRECT("球種変換表!A$1:B$" &amp; Prams!$B$2),2,)</f>
        <v>ナックル</v>
      </c>
      <c r="O1024">
        <f ca="1">VLOOKUP(N1024,球種情報!A:B,2,FALSE)</f>
        <v>20</v>
      </c>
      <c r="P1024">
        <f ca="1">VLOOKUP(K1024,投手データ!B:AI,output!O1024+6,FALSE)</f>
        <v>1</v>
      </c>
      <c r="R1024">
        <f t="shared" ca="1" si="98"/>
        <v>0.01</v>
      </c>
      <c r="S1024">
        <f t="shared" si="99"/>
        <v>0.89722222222222225</v>
      </c>
      <c r="T1024">
        <f>Prams!B$5/(S1024-Prams!B$6)</f>
        <v>73.869468820944462</v>
      </c>
      <c r="U1024">
        <f t="shared" ca="1" si="100"/>
        <v>1.0138888888888888</v>
      </c>
      <c r="V1024">
        <f ca="1">Prams!C$5/(U1024-Prams!C$6)</f>
        <v>71.037331154405948</v>
      </c>
      <c r="W1024">
        <f t="shared" ca="1" si="101"/>
        <v>0.71037331154405947</v>
      </c>
      <c r="X1024" t="str">
        <f t="shared" ca="1" si="96"/>
        <v>×</v>
      </c>
    </row>
    <row r="1025" spans="1:24" x14ac:dyDescent="0.4">
      <c r="A1025" s="1" t="s">
        <v>2834</v>
      </c>
      <c r="B1025" s="1">
        <v>155</v>
      </c>
      <c r="C1025">
        <v>642.45239000000004</v>
      </c>
      <c r="D1025">
        <v>608.5</v>
      </c>
      <c r="E1025">
        <v>10.55955</v>
      </c>
      <c r="F1025" t="s">
        <v>2832</v>
      </c>
      <c r="G1025" s="10" t="s">
        <v>2833</v>
      </c>
      <c r="H1025">
        <v>101</v>
      </c>
      <c r="I1025" t="s">
        <v>2802</v>
      </c>
      <c r="J1025">
        <f ca="1">VLOOKUP(G1025,INDIRECT("球速変換!A$1:B$" &amp; Prams!$B$8),2,)</f>
        <v>102</v>
      </c>
      <c r="K1025" t="str">
        <f ca="1">VLOOKUP(I1025,INDIRECT("投手名変換!A$1:B$" &amp; Prams!$B$9),2,)</f>
        <v>DD023</v>
      </c>
      <c r="L1025">
        <f t="shared" si="97"/>
        <v>54</v>
      </c>
      <c r="M1025">
        <f ca="1">(B1025-VLOOKUP(K1025,INDIRECT("投手データ!B1:D"&amp;Prams!$B$1),3,FALSE)*2)</f>
        <v>61</v>
      </c>
      <c r="N1025" t="str">
        <f ca="1">VLOOKUP(F1025,INDIRECT("球種変換表!A$1:B$" &amp; Prams!$B$2),2,)</f>
        <v>ナックル</v>
      </c>
      <c r="O1025">
        <f ca="1">VLOOKUP(N1025,球種情報!A:B,2,FALSE)</f>
        <v>20</v>
      </c>
      <c r="P1025">
        <f ca="1">VLOOKUP(K1025,投手データ!B:AI,output!O1025+6,FALSE)</f>
        <v>1</v>
      </c>
      <c r="R1025">
        <f t="shared" ca="1" si="98"/>
        <v>9.8039215686274508E-3</v>
      </c>
      <c r="S1025">
        <f t="shared" si="99"/>
        <v>0.89409722222222221</v>
      </c>
      <c r="T1025">
        <f>Prams!B$5/(S1025-Prams!B$6)</f>
        <v>74.146325212298493</v>
      </c>
      <c r="U1025">
        <f t="shared" ca="1" si="100"/>
        <v>1.010763888888889</v>
      </c>
      <c r="V1025">
        <f ca="1">Prams!C$5/(U1025-Prams!C$6)</f>
        <v>71.293328507042418</v>
      </c>
      <c r="W1025">
        <f t="shared" ca="1" si="101"/>
        <v>0.69895420104943551</v>
      </c>
      <c r="X1025" t="str">
        <f t="shared" ca="1" si="96"/>
        <v>×</v>
      </c>
    </row>
    <row r="1026" spans="1:24" x14ac:dyDescent="0.4">
      <c r="A1026" s="1" t="s">
        <v>2836</v>
      </c>
      <c r="B1026" s="1">
        <v>155</v>
      </c>
      <c r="C1026">
        <v>649.44739000000004</v>
      </c>
      <c r="D1026">
        <v>601.5</v>
      </c>
      <c r="E1026">
        <v>9.5657899999999998</v>
      </c>
      <c r="F1026" t="s">
        <v>2835</v>
      </c>
      <c r="G1026" s="10" t="s">
        <v>595</v>
      </c>
      <c r="H1026">
        <v>101</v>
      </c>
      <c r="I1026" t="s">
        <v>2802</v>
      </c>
      <c r="J1026">
        <f ca="1">VLOOKUP(G1026,INDIRECT("球速変換!A$1:B$" &amp; Prams!$B$8),2,)</f>
        <v>99</v>
      </c>
      <c r="K1026" t="str">
        <f ca="1">VLOOKUP(I1026,INDIRECT("投手名変換!A$1:B$" &amp; Prams!$B$9),2,)</f>
        <v>DD023</v>
      </c>
      <c r="L1026">
        <f t="shared" si="97"/>
        <v>54</v>
      </c>
      <c r="M1026">
        <f ca="1">(B1026-VLOOKUP(K1026,INDIRECT("投手データ!B1:D"&amp;Prams!$B$1),3,FALSE)*2)</f>
        <v>61</v>
      </c>
      <c r="N1026" t="str">
        <f ca="1">VLOOKUP(F1026,INDIRECT("球種変換表!A$1:B$" &amp; Prams!$B$2),2,)</f>
        <v>ナックル</v>
      </c>
      <c r="O1026">
        <f ca="1">VLOOKUP(N1026,球種情報!A:B,2,FALSE)</f>
        <v>20</v>
      </c>
      <c r="P1026">
        <f ca="1">VLOOKUP(K1026,投手データ!B:AI,output!O1026+6,FALSE)</f>
        <v>1</v>
      </c>
      <c r="R1026">
        <f t="shared" ca="1" si="98"/>
        <v>1.0101010101010102E-2</v>
      </c>
      <c r="S1026">
        <f t="shared" si="99"/>
        <v>0.8989583333333333</v>
      </c>
      <c r="T1026">
        <f>Prams!B$5/(S1026-Prams!B$6)</f>
        <v>73.716551237591787</v>
      </c>
      <c r="U1026">
        <f t="shared" ca="1" si="100"/>
        <v>1.015625</v>
      </c>
      <c r="V1026">
        <f ca="1">Prams!C$5/(U1026-Prams!C$6)</f>
        <v>70.89590321378401</v>
      </c>
      <c r="W1026">
        <f t="shared" ca="1" si="101"/>
        <v>0.71612023448266682</v>
      </c>
      <c r="X1026" t="str">
        <f t="shared" ca="1" si="96"/>
        <v>×</v>
      </c>
    </row>
    <row r="1027" spans="1:24" x14ac:dyDescent="0.4">
      <c r="A1027" s="1" t="s">
        <v>2837</v>
      </c>
      <c r="B1027" s="1">
        <v>155</v>
      </c>
      <c r="C1027">
        <v>629.5</v>
      </c>
      <c r="D1027">
        <v>609</v>
      </c>
      <c r="E1027">
        <v>10.547610000000001</v>
      </c>
      <c r="F1027" t="s">
        <v>44</v>
      </c>
      <c r="G1027" s="10" t="s">
        <v>1892</v>
      </c>
      <c r="H1027">
        <v>101</v>
      </c>
      <c r="I1027" t="s">
        <v>2802</v>
      </c>
      <c r="J1027">
        <f ca="1">VLOOKUP(G1027,INDIRECT("球速変換!A$1:B$" &amp; Prams!$B$8),2,)</f>
        <v>100</v>
      </c>
      <c r="K1027" t="str">
        <f ca="1">VLOOKUP(I1027,INDIRECT("投手名変換!A$1:B$" &amp; Prams!$B$9),2,)</f>
        <v>DD023</v>
      </c>
      <c r="L1027">
        <f t="shared" si="97"/>
        <v>54</v>
      </c>
      <c r="M1027">
        <f ca="1">(B1027-VLOOKUP(K1027,INDIRECT("投手データ!B1:D"&amp;Prams!$B$1),3,FALSE)*2)</f>
        <v>61</v>
      </c>
      <c r="N1027" t="str">
        <f ca="1">VLOOKUP(F1027,INDIRECT("球種変換表!A$1:B$" &amp; Prams!$B$2),2,)</f>
        <v>ナックル</v>
      </c>
      <c r="O1027">
        <f ca="1">VLOOKUP(N1027,球種情報!A:B,2,FALSE)</f>
        <v>20</v>
      </c>
      <c r="P1027">
        <f ca="1">VLOOKUP(K1027,投手データ!B:AI,output!O1027+6,FALSE)</f>
        <v>1</v>
      </c>
      <c r="R1027">
        <f t="shared" ca="1" si="98"/>
        <v>0.01</v>
      </c>
      <c r="S1027">
        <f t="shared" si="99"/>
        <v>0.89375000000000004</v>
      </c>
      <c r="T1027">
        <f>Prams!B$5/(S1027-Prams!B$6)</f>
        <v>74.177215189873422</v>
      </c>
      <c r="U1027">
        <f t="shared" ca="1" si="100"/>
        <v>1.0104166666666667</v>
      </c>
      <c r="V1027">
        <f ca="1">Prams!C$5/(U1027-Prams!C$6)</f>
        <v>71.321886596550584</v>
      </c>
      <c r="W1027">
        <f t="shared" ca="1" si="101"/>
        <v>0.71321886596550588</v>
      </c>
      <c r="X1027" t="str">
        <f t="shared" ref="X1027:X1090" ca="1" si="102">IF(AND($V1027&gt;$J1027+X$1-2,$J1027+X$1+2&gt;$V1027),"〇","×")</f>
        <v>×</v>
      </c>
    </row>
    <row r="1028" spans="1:24" x14ac:dyDescent="0.4">
      <c r="A1028" s="1" t="s">
        <v>2840</v>
      </c>
      <c r="B1028" s="1">
        <v>155</v>
      </c>
      <c r="C1028">
        <v>641.95001000000002</v>
      </c>
      <c r="D1028">
        <v>600.5</v>
      </c>
      <c r="E1028">
        <v>10.062519999999999</v>
      </c>
      <c r="F1028" t="s">
        <v>2838</v>
      </c>
      <c r="G1028" s="10" t="s">
        <v>585</v>
      </c>
      <c r="H1028">
        <v>101</v>
      </c>
      <c r="I1028" t="s">
        <v>2839</v>
      </c>
      <c r="J1028">
        <f ca="1">VLOOKUP(G1028,INDIRECT("球速変換!A$1:B$" &amp; Prams!$B$8),2,)</f>
        <v>139</v>
      </c>
      <c r="K1028" t="str">
        <f ca="1">VLOOKUP(I1028,INDIRECT("投手名変換!A$1:B$" &amp; Prams!$B$9),2,)</f>
        <v>DD023</v>
      </c>
      <c r="L1028">
        <f t="shared" si="97"/>
        <v>54</v>
      </c>
      <c r="M1028">
        <f ca="1">(B1028-VLOOKUP(K1028,INDIRECT("投手データ!B1:D"&amp;Prams!$B$1),3,FALSE)*2)</f>
        <v>61</v>
      </c>
      <c r="N1028" t="str">
        <f ca="1">VLOOKUP(F1028,INDIRECT("球種変換表!A$1:B$" &amp; Prams!$B$2),2,)</f>
        <v>ナックル</v>
      </c>
      <c r="O1028">
        <f ca="1">VLOOKUP(N1028,球種情報!A:B,2,FALSE)</f>
        <v>20</v>
      </c>
      <c r="P1028">
        <f ca="1">VLOOKUP(K1028,投手データ!B:AI,output!O1028+6,FALSE)</f>
        <v>1</v>
      </c>
      <c r="R1028">
        <f t="shared" ca="1" si="98"/>
        <v>7.1942446043165471E-3</v>
      </c>
      <c r="S1028">
        <f t="shared" si="99"/>
        <v>0.89965277777777775</v>
      </c>
      <c r="T1028">
        <f>Prams!B$5/(S1028-Prams!B$6)</f>
        <v>73.655561328669251</v>
      </c>
      <c r="U1028">
        <f t="shared" ca="1" si="100"/>
        <v>1.0163194444444443</v>
      </c>
      <c r="V1028">
        <f ca="1">Prams!C$5/(U1028-Prams!C$6)</f>
        <v>70.83948959032908</v>
      </c>
      <c r="W1028">
        <f t="shared" ca="1" si="101"/>
        <v>0.5096366157577632</v>
      </c>
      <c r="X1028" t="str">
        <f t="shared" ca="1" si="102"/>
        <v>×</v>
      </c>
    </row>
    <row r="1029" spans="1:24" x14ac:dyDescent="0.4">
      <c r="A1029" s="1" t="s">
        <v>2842</v>
      </c>
      <c r="B1029" s="1">
        <v>155</v>
      </c>
      <c r="C1029">
        <v>638</v>
      </c>
      <c r="D1029">
        <v>602.5</v>
      </c>
      <c r="E1029">
        <v>11.01146</v>
      </c>
      <c r="F1029" t="s">
        <v>2841</v>
      </c>
      <c r="G1029" s="10" t="s">
        <v>1883</v>
      </c>
      <c r="H1029">
        <v>101</v>
      </c>
      <c r="I1029">
        <v>0</v>
      </c>
      <c r="J1029" t="e">
        <f ca="1">VLOOKUP(G1029,INDIRECT("球速変換!A$1:B$" &amp; Prams!$B$8),2,)</f>
        <v>#N/A</v>
      </c>
      <c r="K1029" t="str">
        <f ca="1">VLOOKUP(I1029,INDIRECT("投手名変換!A$1:B$" &amp; Prams!$B$9),2,)</f>
        <v>DD022</v>
      </c>
      <c r="L1029">
        <f t="shared" si="97"/>
        <v>54</v>
      </c>
      <c r="M1029">
        <f ca="1">(B1029-VLOOKUP(K1029,INDIRECT("投手データ!B1:D"&amp;Prams!$B$1),3,FALSE)*2)</f>
        <v>61</v>
      </c>
      <c r="N1029" t="str">
        <f ca="1">VLOOKUP(F1029,INDIRECT("球種変換表!A$1:B$" &amp; Prams!$B$2),2,)</f>
        <v>ナックル</v>
      </c>
      <c r="O1029">
        <f ca="1">VLOOKUP(N1029,球種情報!A:B,2,FALSE)</f>
        <v>20</v>
      </c>
      <c r="P1029">
        <f ca="1">VLOOKUP(K1029,投手データ!B:AI,output!O1029+6,FALSE)</f>
        <v>0</v>
      </c>
      <c r="R1029" t="e">
        <f t="shared" ca="1" si="98"/>
        <v>#N/A</v>
      </c>
      <c r="S1029">
        <f t="shared" si="99"/>
        <v>0.89826388888888897</v>
      </c>
      <c r="T1029">
        <f>Prams!B$5/(S1029-Prams!B$6)</f>
        <v>73.777642234649463</v>
      </c>
      <c r="U1029">
        <f t="shared" ca="1" si="100"/>
        <v>1.0149305555555557</v>
      </c>
      <c r="V1029">
        <f ca="1">Prams!C$5/(U1029-Prams!C$6)</f>
        <v>70.952406759776707</v>
      </c>
      <c r="W1029" t="e">
        <f t="shared" ca="1" si="101"/>
        <v>#N/A</v>
      </c>
      <c r="X1029" t="e">
        <f t="shared" ca="1" si="102"/>
        <v>#N/A</v>
      </c>
    </row>
    <row r="1030" spans="1:24" x14ac:dyDescent="0.4">
      <c r="A1030" s="1" t="s">
        <v>2844</v>
      </c>
      <c r="B1030" s="1">
        <v>155</v>
      </c>
      <c r="C1030">
        <v>654.5</v>
      </c>
      <c r="D1030">
        <v>608.5</v>
      </c>
      <c r="E1030">
        <v>10.512</v>
      </c>
      <c r="F1030" t="s">
        <v>2843</v>
      </c>
      <c r="G1030" s="10" t="s">
        <v>593</v>
      </c>
      <c r="H1030">
        <v>101</v>
      </c>
      <c r="I1030" t="s">
        <v>2802</v>
      </c>
      <c r="J1030">
        <f ca="1">VLOOKUP(G1030,INDIRECT("球速変換!A$1:B$" &amp; Prams!$B$8),2,)</f>
        <v>100</v>
      </c>
      <c r="K1030" t="str">
        <f ca="1">VLOOKUP(I1030,INDIRECT("投手名変換!A$1:B$" &amp; Prams!$B$9),2,)</f>
        <v>DD023</v>
      </c>
      <c r="L1030">
        <f t="shared" si="97"/>
        <v>54</v>
      </c>
      <c r="M1030">
        <f ca="1">(B1030-VLOOKUP(K1030,INDIRECT("投手データ!B1:D"&amp;Prams!$B$1),3,FALSE)*2)</f>
        <v>61</v>
      </c>
      <c r="N1030" t="str">
        <f ca="1">VLOOKUP(F1030,INDIRECT("球種変換表!A$1:B$" &amp; Prams!$B$2),2,)</f>
        <v>ナックル</v>
      </c>
      <c r="O1030">
        <f ca="1">VLOOKUP(N1030,球種情報!A:B,2,FALSE)</f>
        <v>20</v>
      </c>
      <c r="P1030">
        <f ca="1">VLOOKUP(K1030,投手データ!B:AI,output!O1030+6,FALSE)</f>
        <v>1</v>
      </c>
      <c r="R1030">
        <f t="shared" ca="1" si="98"/>
        <v>0.01</v>
      </c>
      <c r="S1030">
        <f t="shared" si="99"/>
        <v>0.89409722222222221</v>
      </c>
      <c r="T1030">
        <f>Prams!B$5/(S1030-Prams!B$6)</f>
        <v>74.146325212298493</v>
      </c>
      <c r="U1030">
        <f t="shared" ca="1" si="100"/>
        <v>1.010763888888889</v>
      </c>
      <c r="V1030">
        <f ca="1">Prams!C$5/(U1030-Prams!C$6)</f>
        <v>71.293328507042418</v>
      </c>
      <c r="W1030">
        <f t="shared" ca="1" si="101"/>
        <v>0.71293328507042419</v>
      </c>
      <c r="X1030" t="str">
        <f t="shared" ca="1" si="102"/>
        <v>×</v>
      </c>
    </row>
    <row r="1031" spans="1:24" x14ac:dyDescent="0.4">
      <c r="A1031" s="1" t="s">
        <v>2846</v>
      </c>
      <c r="B1031" s="1">
        <v>154</v>
      </c>
      <c r="C1031">
        <v>636</v>
      </c>
      <c r="D1031">
        <v>601.5</v>
      </c>
      <c r="E1031">
        <v>11.01146</v>
      </c>
      <c r="F1031" t="s">
        <v>378</v>
      </c>
      <c r="G1031" s="10" t="s">
        <v>2845</v>
      </c>
      <c r="H1031">
        <v>101</v>
      </c>
      <c r="I1031" t="s">
        <v>2804</v>
      </c>
      <c r="J1031">
        <f ca="1">VLOOKUP(G1031,INDIRECT("球速変換!A$1:B$" &amp; Prams!$B$8),2,)</f>
        <v>101</v>
      </c>
      <c r="K1031" t="str">
        <f ca="1">VLOOKUP(I1031,INDIRECT("投手名変換!A$1:B$" &amp; Prams!$B$9),2,)</f>
        <v>DD023</v>
      </c>
      <c r="L1031">
        <f t="shared" si="97"/>
        <v>53</v>
      </c>
      <c r="M1031">
        <f ca="1">(B1031-VLOOKUP(K1031,INDIRECT("投手データ!B1:D"&amp;Prams!$B$1),3,FALSE)*2)</f>
        <v>60</v>
      </c>
      <c r="N1031" t="str">
        <f ca="1">VLOOKUP(F1031,INDIRECT("球種変換表!A$1:B$" &amp; Prams!$B$2),2,)</f>
        <v>ナックル</v>
      </c>
      <c r="O1031">
        <f ca="1">VLOOKUP(N1031,球種情報!A:B,2,FALSE)</f>
        <v>20</v>
      </c>
      <c r="P1031">
        <f ca="1">VLOOKUP(K1031,投手データ!B:AI,output!O1031+6,FALSE)</f>
        <v>1</v>
      </c>
      <c r="R1031">
        <f t="shared" ca="1" si="98"/>
        <v>9.9009900990099011E-3</v>
      </c>
      <c r="S1031">
        <f t="shared" si="99"/>
        <v>0.8822916666666667</v>
      </c>
      <c r="T1031">
        <f>Prams!B$5/(S1031-Prams!B$6)</f>
        <v>75.211224769107559</v>
      </c>
      <c r="U1031">
        <f t="shared" ca="1" si="100"/>
        <v>0.99895833333333328</v>
      </c>
      <c r="V1031">
        <f ca="1">Prams!C$5/(U1031-Prams!C$6)</f>
        <v>72.277310678760372</v>
      </c>
      <c r="W1031">
        <f t="shared" ca="1" si="101"/>
        <v>0.71561693741346899</v>
      </c>
      <c r="X1031" t="str">
        <f t="shared" ca="1" si="102"/>
        <v>×</v>
      </c>
    </row>
    <row r="1032" spans="1:24" x14ac:dyDescent="0.4">
      <c r="A1032" s="1" t="s">
        <v>2847</v>
      </c>
      <c r="B1032" s="1">
        <v>156</v>
      </c>
      <c r="C1032">
        <v>632</v>
      </c>
      <c r="D1032">
        <v>610.5</v>
      </c>
      <c r="E1032">
        <v>11.01146</v>
      </c>
      <c r="F1032" t="s">
        <v>44</v>
      </c>
      <c r="G1032" s="10" t="s">
        <v>1495</v>
      </c>
      <c r="H1032">
        <v>101</v>
      </c>
      <c r="I1032" t="s">
        <v>2802</v>
      </c>
      <c r="J1032">
        <f ca="1">VLOOKUP(G1032,INDIRECT("球速変換!A$1:B$" &amp; Prams!$B$8),2,)</f>
        <v>139</v>
      </c>
      <c r="K1032" t="str">
        <f ca="1">VLOOKUP(I1032,INDIRECT("投手名変換!A$1:B$" &amp; Prams!$B$9),2,)</f>
        <v>DD023</v>
      </c>
      <c r="L1032">
        <f t="shared" si="97"/>
        <v>55</v>
      </c>
      <c r="M1032">
        <f ca="1">(B1032-VLOOKUP(K1032,INDIRECT("投手データ!B1:D"&amp;Prams!$B$1),3,FALSE)*2)</f>
        <v>62</v>
      </c>
      <c r="N1032" t="str">
        <f ca="1">VLOOKUP(F1032,INDIRECT("球種変換表!A$1:B$" &amp; Prams!$B$2),2,)</f>
        <v>ナックル</v>
      </c>
      <c r="O1032">
        <f ca="1">VLOOKUP(N1032,球種情報!A:B,2,FALSE)</f>
        <v>20</v>
      </c>
      <c r="P1032">
        <f ca="1">VLOOKUP(K1032,投手データ!B:AI,output!O1032+6,FALSE)</f>
        <v>1</v>
      </c>
      <c r="R1032">
        <f t="shared" ca="1" si="98"/>
        <v>7.1942446043165471E-3</v>
      </c>
      <c r="S1032">
        <f t="shared" si="99"/>
        <v>0.90937500000000004</v>
      </c>
      <c r="T1032">
        <f>Prams!B$5/(S1032-Prams!B$6)</f>
        <v>72.812177958366462</v>
      </c>
      <c r="U1032">
        <f t="shared" ca="1" si="100"/>
        <v>1.0260416666666667</v>
      </c>
      <c r="V1032">
        <f ca="1">Prams!C$5/(U1032-Prams!C$6)</f>
        <v>70.059021842803574</v>
      </c>
      <c r="W1032">
        <f t="shared" ca="1" si="101"/>
        <v>0.50402173987628474</v>
      </c>
      <c r="X1032" t="str">
        <f t="shared" ca="1" si="102"/>
        <v>×</v>
      </c>
    </row>
    <row r="1033" spans="1:24" x14ac:dyDescent="0.4">
      <c r="A1033" s="1" t="s">
        <v>2850</v>
      </c>
      <c r="B1033" s="1">
        <v>143</v>
      </c>
      <c r="C1033">
        <v>633.90002000000004</v>
      </c>
      <c r="D1033">
        <v>612</v>
      </c>
      <c r="E1033">
        <v>10.10008</v>
      </c>
      <c r="F1033" t="s">
        <v>8</v>
      </c>
      <c r="G1033" s="10" t="s">
        <v>2848</v>
      </c>
      <c r="H1033">
        <v>101</v>
      </c>
      <c r="I1033" t="s">
        <v>2849</v>
      </c>
      <c r="J1033">
        <f ca="1">VLOOKUP(G1033,INDIRECT("球速変換!A$1:B$" &amp; Prams!$B$8),2,)</f>
        <v>106</v>
      </c>
      <c r="K1033" t="str">
        <f ca="1">VLOOKUP(I1033,INDIRECT("投手名変換!A$1:B$" &amp; Prams!$B$9),2,)</f>
        <v>DD023</v>
      </c>
      <c r="L1033">
        <f t="shared" si="97"/>
        <v>42</v>
      </c>
      <c r="M1033">
        <f ca="1">(B1033-VLOOKUP(K1033,INDIRECT("投手データ!B1:D"&amp;Prams!$B$1),3,FALSE)*2)</f>
        <v>49</v>
      </c>
      <c r="N1033" t="str">
        <f ca="1">VLOOKUP(F1033,INDIRECT("球種変換表!A$1:B$" &amp; Prams!$B$2),2,)</f>
        <v>シンカー</v>
      </c>
      <c r="O1033">
        <f ca="1">VLOOKUP(N1033,球種情報!A:B,2,FALSE)</f>
        <v>22</v>
      </c>
      <c r="P1033">
        <f ca="1">VLOOKUP(K1033,投手データ!B:AI,output!O1033+6,FALSE)</f>
        <v>1</v>
      </c>
      <c r="R1033">
        <f t="shared" ca="1" si="98"/>
        <v>9.433962264150943E-3</v>
      </c>
      <c r="S1033">
        <f t="shared" si="99"/>
        <v>0.69166666666666665</v>
      </c>
      <c r="T1033">
        <f>Prams!B$5/(S1033-Prams!B$6)</f>
        <v>97.91932844094822</v>
      </c>
      <c r="U1033">
        <f t="shared" ca="1" si="100"/>
        <v>0.80833333333333335</v>
      </c>
      <c r="V1033">
        <f ca="1">Prams!C$5/(U1033-Prams!C$6)</f>
        <v>93.004212215424729</v>
      </c>
      <c r="W1033">
        <f t="shared" ca="1" si="101"/>
        <v>0.87739822844740312</v>
      </c>
      <c r="X1033" t="str">
        <f t="shared" ca="1" si="102"/>
        <v>×</v>
      </c>
    </row>
    <row r="1034" spans="1:24" x14ac:dyDescent="0.4">
      <c r="A1034" s="1" t="s">
        <v>2851</v>
      </c>
      <c r="B1034" s="1">
        <v>143</v>
      </c>
      <c r="C1034">
        <v>639</v>
      </c>
      <c r="D1034">
        <v>615</v>
      </c>
      <c r="E1034">
        <v>11.0001</v>
      </c>
      <c r="F1034" t="s">
        <v>8</v>
      </c>
      <c r="G1034" s="10" t="s">
        <v>2848</v>
      </c>
      <c r="H1034">
        <v>101</v>
      </c>
      <c r="I1034" t="s">
        <v>2802</v>
      </c>
      <c r="J1034">
        <f ca="1">VLOOKUP(G1034,INDIRECT("球速変換!A$1:B$" &amp; Prams!$B$8),2,)</f>
        <v>106</v>
      </c>
      <c r="K1034" t="str">
        <f ca="1">VLOOKUP(I1034,INDIRECT("投手名変換!A$1:B$" &amp; Prams!$B$9),2,)</f>
        <v>DD023</v>
      </c>
      <c r="L1034">
        <f t="shared" si="97"/>
        <v>42</v>
      </c>
      <c r="M1034">
        <f ca="1">(B1034-VLOOKUP(K1034,INDIRECT("投手データ!B1:D"&amp;Prams!$B$1),3,FALSE)*2)</f>
        <v>49</v>
      </c>
      <c r="N1034" t="str">
        <f ca="1">VLOOKUP(F1034,INDIRECT("球種変換表!A$1:B$" &amp; Prams!$B$2),2,)</f>
        <v>シンカー</v>
      </c>
      <c r="O1034">
        <f ca="1">VLOOKUP(N1034,球種情報!A:B,2,FALSE)</f>
        <v>22</v>
      </c>
      <c r="P1034">
        <f ca="1">VLOOKUP(K1034,投手データ!B:AI,output!O1034+6,FALSE)</f>
        <v>1</v>
      </c>
      <c r="R1034">
        <f t="shared" ca="1" si="98"/>
        <v>9.433962264150943E-3</v>
      </c>
      <c r="S1034">
        <f t="shared" si="99"/>
        <v>0.68958333333333333</v>
      </c>
      <c r="T1034">
        <f>Prams!B$5/(S1034-Prams!B$6)</f>
        <v>98.243504515718939</v>
      </c>
      <c r="U1034">
        <f t="shared" ca="1" si="100"/>
        <v>0.80625000000000002</v>
      </c>
      <c r="V1034">
        <f ca="1">Prams!C$5/(U1034-Prams!C$6)</f>
        <v>93.296612087829175</v>
      </c>
      <c r="W1034">
        <f t="shared" ca="1" si="101"/>
        <v>0.88015671780970917</v>
      </c>
      <c r="X1034" t="str">
        <f t="shared" ca="1" si="102"/>
        <v>×</v>
      </c>
    </row>
    <row r="1035" spans="1:24" x14ac:dyDescent="0.4">
      <c r="A1035" s="1" t="s">
        <v>2853</v>
      </c>
      <c r="B1035" s="1">
        <v>142</v>
      </c>
      <c r="C1035">
        <v>646</v>
      </c>
      <c r="D1035">
        <v>613.5</v>
      </c>
      <c r="E1035">
        <v>11.01146</v>
      </c>
      <c r="F1035" t="s">
        <v>8</v>
      </c>
      <c r="G1035" s="10" t="s">
        <v>2852</v>
      </c>
      <c r="H1035">
        <v>101</v>
      </c>
      <c r="I1035" t="s">
        <v>2802</v>
      </c>
      <c r="J1035">
        <f ca="1">VLOOKUP(G1035,INDIRECT("球速変換!A$1:B$" &amp; Prams!$B$8),2,)</f>
        <v>109</v>
      </c>
      <c r="K1035" t="str">
        <f ca="1">VLOOKUP(I1035,INDIRECT("投手名変換!A$1:B$" &amp; Prams!$B$9),2,)</f>
        <v>DD023</v>
      </c>
      <c r="L1035">
        <f t="shared" si="97"/>
        <v>41</v>
      </c>
      <c r="M1035">
        <f ca="1">(B1035-VLOOKUP(K1035,INDIRECT("投手データ!B1:D"&amp;Prams!$B$1),3,FALSE)*2)</f>
        <v>48</v>
      </c>
      <c r="N1035" t="str">
        <f ca="1">VLOOKUP(F1035,INDIRECT("球種変換表!A$1:B$" &amp; Prams!$B$2),2,)</f>
        <v>シンカー</v>
      </c>
      <c r="O1035">
        <f ca="1">VLOOKUP(N1035,球種情報!A:B,2,FALSE)</f>
        <v>22</v>
      </c>
      <c r="P1035">
        <f ca="1">VLOOKUP(K1035,投手データ!B:AI,output!O1035+6,FALSE)</f>
        <v>1</v>
      </c>
      <c r="R1035">
        <f t="shared" ca="1" si="98"/>
        <v>9.1743119266055051E-3</v>
      </c>
      <c r="S1035">
        <f t="shared" si="99"/>
        <v>0.67395833333333333</v>
      </c>
      <c r="T1035">
        <f>Prams!B$5/(S1035-Prams!B$6)</f>
        <v>100.74498567335245</v>
      </c>
      <c r="U1035">
        <f t="shared" ca="1" si="100"/>
        <v>0.79062500000000002</v>
      </c>
      <c r="V1035">
        <f ca="1">Prams!C$5/(U1035-Prams!C$6)</f>
        <v>95.549631003438819</v>
      </c>
      <c r="W1035">
        <f t="shared" ca="1" si="101"/>
        <v>0.87660211929760379</v>
      </c>
      <c r="X1035" t="str">
        <f t="shared" ca="1" si="102"/>
        <v>×</v>
      </c>
    </row>
    <row r="1036" spans="1:24" x14ac:dyDescent="0.4">
      <c r="A1036" s="1" t="s">
        <v>2854</v>
      </c>
      <c r="B1036" s="1">
        <v>142</v>
      </c>
      <c r="C1036">
        <v>647</v>
      </c>
      <c r="D1036">
        <v>607.5</v>
      </c>
      <c r="E1036">
        <v>11.01146</v>
      </c>
      <c r="F1036" t="s">
        <v>347</v>
      </c>
      <c r="G1036" s="10" t="s">
        <v>1917</v>
      </c>
      <c r="H1036">
        <v>101</v>
      </c>
      <c r="I1036" t="s">
        <v>2802</v>
      </c>
      <c r="J1036">
        <f ca="1">VLOOKUP(G1036,INDIRECT("球速変換!A$1:B$" &amp; Prams!$B$8),2,)</f>
        <v>108</v>
      </c>
      <c r="K1036" t="str">
        <f ca="1">VLOOKUP(I1036,INDIRECT("投手名変換!A$1:B$" &amp; Prams!$B$9),2,)</f>
        <v>DD023</v>
      </c>
      <c r="L1036">
        <f t="shared" si="97"/>
        <v>41</v>
      </c>
      <c r="M1036">
        <f ca="1">(B1036-VLOOKUP(K1036,INDIRECT("投手データ!B1:D"&amp;Prams!$B$1),3,FALSE)*2)</f>
        <v>48</v>
      </c>
      <c r="N1036" t="str">
        <f ca="1">VLOOKUP(F1036,INDIRECT("球種変換表!A$1:B$" &amp; Prams!$B$2),2,)</f>
        <v>シンカー</v>
      </c>
      <c r="O1036">
        <f ca="1">VLOOKUP(N1036,球種情報!A:B,2,FALSE)</f>
        <v>22</v>
      </c>
      <c r="P1036">
        <f ca="1">VLOOKUP(K1036,投手データ!B:AI,output!O1036+6,FALSE)</f>
        <v>1</v>
      </c>
      <c r="R1036">
        <f t="shared" ca="1" si="98"/>
        <v>9.2592592592592587E-3</v>
      </c>
      <c r="S1036">
        <f t="shared" si="99"/>
        <v>0.67812499999999998</v>
      </c>
      <c r="T1036">
        <f>Prams!B$5/(S1036-Prams!B$6)</f>
        <v>100.06555254319589</v>
      </c>
      <c r="U1036">
        <f t="shared" ca="1" si="100"/>
        <v>0.79479166666666667</v>
      </c>
      <c r="V1036">
        <f ca="1">Prams!C$5/(U1036-Prams!C$6)</f>
        <v>94.938254226226292</v>
      </c>
      <c r="W1036">
        <f t="shared" ca="1" si="101"/>
        <v>0.87905790950209528</v>
      </c>
      <c r="X1036" t="str">
        <f t="shared" ca="1" si="102"/>
        <v>×</v>
      </c>
    </row>
    <row r="1037" spans="1:24" x14ac:dyDescent="0.4">
      <c r="A1037" s="1" t="s">
        <v>2856</v>
      </c>
      <c r="B1037" s="1">
        <v>142</v>
      </c>
      <c r="C1037">
        <v>637.04998999999998</v>
      </c>
      <c r="D1037">
        <v>601.5</v>
      </c>
      <c r="E1037">
        <v>10.06254</v>
      </c>
      <c r="F1037" t="s">
        <v>347</v>
      </c>
      <c r="G1037" s="10" t="s">
        <v>2855</v>
      </c>
      <c r="H1037">
        <v>101</v>
      </c>
      <c r="I1037" t="s">
        <v>2802</v>
      </c>
      <c r="J1037">
        <f ca="1">VLOOKUP(G1037,INDIRECT("球速変換!A$1:B$" &amp; Prams!$B$8),2,)</f>
        <v>106</v>
      </c>
      <c r="K1037" t="str">
        <f ca="1">VLOOKUP(I1037,INDIRECT("投手名変換!A$1:B$" &amp; Prams!$B$9),2,)</f>
        <v>DD023</v>
      </c>
      <c r="L1037">
        <f t="shared" si="97"/>
        <v>41</v>
      </c>
      <c r="M1037">
        <f ca="1">(B1037-VLOOKUP(K1037,INDIRECT("投手データ!B1:D"&amp;Prams!$B$1),3,FALSE)*2)</f>
        <v>48</v>
      </c>
      <c r="N1037" t="str">
        <f ca="1">VLOOKUP(F1037,INDIRECT("球種変換表!A$1:B$" &amp; Prams!$B$2),2,)</f>
        <v>シンカー</v>
      </c>
      <c r="O1037">
        <f ca="1">VLOOKUP(N1037,球種情報!A:B,2,FALSE)</f>
        <v>22</v>
      </c>
      <c r="P1037">
        <f ca="1">VLOOKUP(K1037,投手データ!B:AI,output!O1037+6,FALSE)</f>
        <v>1</v>
      </c>
      <c r="R1037">
        <f t="shared" ca="1" si="98"/>
        <v>9.433962264150943E-3</v>
      </c>
      <c r="S1037">
        <f t="shared" si="99"/>
        <v>0.68229166666666663</v>
      </c>
      <c r="T1037">
        <f>Prams!B$5/(S1037-Prams!B$6)</f>
        <v>99.395222336848036</v>
      </c>
      <c r="U1037">
        <f t="shared" ca="1" si="100"/>
        <v>0.79895833333333333</v>
      </c>
      <c r="V1037">
        <f ca="1">Prams!C$5/(U1037-Prams!C$6)</f>
        <v>94.334651526518584</v>
      </c>
      <c r="W1037">
        <f t="shared" ca="1" si="101"/>
        <v>0.88994954270300553</v>
      </c>
      <c r="X1037" t="str">
        <f t="shared" ca="1" si="102"/>
        <v>×</v>
      </c>
    </row>
    <row r="1038" spans="1:24" x14ac:dyDescent="0.4">
      <c r="A1038" s="1" t="s">
        <v>2857</v>
      </c>
      <c r="B1038" s="1">
        <v>142</v>
      </c>
      <c r="C1038">
        <v>633</v>
      </c>
      <c r="D1038">
        <v>604.5</v>
      </c>
      <c r="E1038">
        <v>11.01146</v>
      </c>
      <c r="F1038" t="s">
        <v>8</v>
      </c>
      <c r="G1038" s="10" t="s">
        <v>600</v>
      </c>
      <c r="H1038">
        <v>101</v>
      </c>
      <c r="I1038" t="s">
        <v>2802</v>
      </c>
      <c r="J1038">
        <f ca="1">VLOOKUP(G1038,INDIRECT("球速変換!A$1:B$" &amp; Prams!$B$8),2,)</f>
        <v>107</v>
      </c>
      <c r="K1038" t="str">
        <f ca="1">VLOOKUP(I1038,INDIRECT("投手名変換!A$1:B$" &amp; Prams!$B$9),2,)</f>
        <v>DD023</v>
      </c>
      <c r="L1038">
        <f t="shared" si="97"/>
        <v>41</v>
      </c>
      <c r="M1038">
        <f ca="1">(B1038-VLOOKUP(K1038,INDIRECT("投手データ!B1:D"&amp;Prams!$B$1),3,FALSE)*2)</f>
        <v>48</v>
      </c>
      <c r="N1038" t="str">
        <f ca="1">VLOOKUP(F1038,INDIRECT("球種変換表!A$1:B$" &amp; Prams!$B$2),2,)</f>
        <v>シンカー</v>
      </c>
      <c r="O1038">
        <f ca="1">VLOOKUP(N1038,球種情報!A:B,2,FALSE)</f>
        <v>22</v>
      </c>
      <c r="P1038">
        <f ca="1">VLOOKUP(K1038,投手データ!B:AI,output!O1038+6,FALSE)</f>
        <v>1</v>
      </c>
      <c r="R1038">
        <f t="shared" ca="1" si="98"/>
        <v>9.3457943925233638E-3</v>
      </c>
      <c r="S1038">
        <f t="shared" si="99"/>
        <v>0.6802083333333333</v>
      </c>
      <c r="T1038">
        <f>Prams!B$5/(S1038-Prams!B$6)</f>
        <v>99.729261046660127</v>
      </c>
      <c r="U1038">
        <f t="shared" ca="1" si="100"/>
        <v>0.796875</v>
      </c>
      <c r="V1038">
        <f ca="1">Prams!C$5/(U1038-Prams!C$6)</f>
        <v>94.635490413684892</v>
      </c>
      <c r="W1038">
        <f t="shared" ca="1" si="101"/>
        <v>0.88444383564191487</v>
      </c>
      <c r="X1038" t="str">
        <f t="shared" ca="1" si="102"/>
        <v>×</v>
      </c>
    </row>
    <row r="1039" spans="1:24" x14ac:dyDescent="0.4">
      <c r="A1039" s="1" t="s">
        <v>2859</v>
      </c>
      <c r="B1039" s="1">
        <v>142</v>
      </c>
      <c r="C1039">
        <v>633</v>
      </c>
      <c r="D1039">
        <v>603.5</v>
      </c>
      <c r="E1039">
        <v>11.01146</v>
      </c>
      <c r="F1039" t="s">
        <v>8</v>
      </c>
      <c r="G1039" s="10" t="s">
        <v>2858</v>
      </c>
      <c r="H1039">
        <v>101</v>
      </c>
      <c r="I1039">
        <v>0</v>
      </c>
      <c r="J1039">
        <f ca="1">VLOOKUP(G1039,INDIRECT("球速変換!A$1:B$" &amp; Prams!$B$8),2,)</f>
        <v>107</v>
      </c>
      <c r="K1039" t="str">
        <f ca="1">VLOOKUP(I1039,INDIRECT("投手名変換!A$1:B$" &amp; Prams!$B$9),2,)</f>
        <v>DD022</v>
      </c>
      <c r="L1039">
        <f t="shared" si="97"/>
        <v>41</v>
      </c>
      <c r="M1039">
        <f ca="1">(B1039-VLOOKUP(K1039,INDIRECT("投手データ!B1:D"&amp;Prams!$B$1),3,FALSE)*2)</f>
        <v>48</v>
      </c>
      <c r="N1039" t="str">
        <f ca="1">VLOOKUP(F1039,INDIRECT("球種変換表!A$1:B$" &amp; Prams!$B$2),2,)</f>
        <v>シンカー</v>
      </c>
      <c r="O1039">
        <f ca="1">VLOOKUP(N1039,球種情報!A:B,2,FALSE)</f>
        <v>22</v>
      </c>
      <c r="P1039">
        <f ca="1">VLOOKUP(K1039,投手データ!B:AI,output!O1039+6,FALSE)</f>
        <v>0</v>
      </c>
      <c r="R1039">
        <f t="shared" ca="1" si="98"/>
        <v>9.3457943925233638E-3</v>
      </c>
      <c r="S1039">
        <f t="shared" si="99"/>
        <v>0.68090277777777775</v>
      </c>
      <c r="T1039">
        <f>Prams!B$5/(S1039-Prams!B$6)</f>
        <v>99.617665620789836</v>
      </c>
      <c r="U1039">
        <f t="shared" ca="1" si="100"/>
        <v>0.79756944444444444</v>
      </c>
      <c r="V1039">
        <f ca="1">Prams!C$5/(U1039-Prams!C$6)</f>
        <v>94.534997812503988</v>
      </c>
      <c r="W1039">
        <f t="shared" ca="1" si="101"/>
        <v>0.88350465245330834</v>
      </c>
      <c r="X1039" t="str">
        <f t="shared" ca="1" si="102"/>
        <v>×</v>
      </c>
    </row>
    <row r="1040" spans="1:24" x14ac:dyDescent="0.4">
      <c r="A1040" s="1" t="s">
        <v>2862</v>
      </c>
      <c r="B1040" s="1">
        <v>143</v>
      </c>
      <c r="C1040">
        <v>639</v>
      </c>
      <c r="D1040">
        <v>614</v>
      </c>
      <c r="E1040">
        <v>10.04998</v>
      </c>
      <c r="F1040" t="s">
        <v>8</v>
      </c>
      <c r="G1040" s="10" t="s">
        <v>2860</v>
      </c>
      <c r="H1040">
        <v>101</v>
      </c>
      <c r="I1040" t="s">
        <v>2861</v>
      </c>
      <c r="J1040">
        <f ca="1">VLOOKUP(G1040,INDIRECT("球速変換!A$1:B$" &amp; Prams!$B$8),2,)</f>
        <v>106</v>
      </c>
      <c r="K1040" t="str">
        <f ca="1">VLOOKUP(I1040,INDIRECT("投手名変換!A$1:B$" &amp; Prams!$B$9),2,)</f>
        <v>DD023</v>
      </c>
      <c r="L1040">
        <f t="shared" si="97"/>
        <v>42</v>
      </c>
      <c r="M1040">
        <f ca="1">(B1040-VLOOKUP(K1040,INDIRECT("投手データ!B1:D"&amp;Prams!$B$1),3,FALSE)*2)</f>
        <v>49</v>
      </c>
      <c r="N1040" t="str">
        <f ca="1">VLOOKUP(F1040,INDIRECT("球種変換表!A$1:B$" &amp; Prams!$B$2),2,)</f>
        <v>シンカー</v>
      </c>
      <c r="O1040">
        <f ca="1">VLOOKUP(N1040,球種情報!A:B,2,FALSE)</f>
        <v>22</v>
      </c>
      <c r="P1040">
        <f ca="1">VLOOKUP(K1040,投手データ!B:AI,output!O1040+6,FALSE)</f>
        <v>1</v>
      </c>
      <c r="R1040">
        <f t="shared" ca="1" si="98"/>
        <v>9.433962264150943E-3</v>
      </c>
      <c r="S1040">
        <f t="shared" si="99"/>
        <v>0.69027777777777777</v>
      </c>
      <c r="T1040">
        <f>Prams!B$5/(S1040-Prams!B$6)</f>
        <v>98.135207591096687</v>
      </c>
      <c r="U1040">
        <f t="shared" ca="1" si="100"/>
        <v>0.80694444444444435</v>
      </c>
      <c r="V1040">
        <f ca="1">Prams!C$5/(U1040-Prams!C$6)</f>
        <v>93.198941391266501</v>
      </c>
      <c r="W1040">
        <f t="shared" ca="1" si="101"/>
        <v>0.87923529614402363</v>
      </c>
      <c r="X1040" t="str">
        <f t="shared" ca="1" si="102"/>
        <v>×</v>
      </c>
    </row>
    <row r="1041" spans="1:24" x14ac:dyDescent="0.4">
      <c r="A1041" s="1" t="s">
        <v>2864</v>
      </c>
      <c r="B1041" s="1">
        <v>143</v>
      </c>
      <c r="C1041">
        <v>630.5</v>
      </c>
      <c r="D1041">
        <v>614</v>
      </c>
      <c r="E1041">
        <v>10.547610000000001</v>
      </c>
      <c r="F1041" t="s">
        <v>8</v>
      </c>
      <c r="G1041" s="10" t="s">
        <v>2863</v>
      </c>
      <c r="H1041">
        <v>101</v>
      </c>
      <c r="I1041" t="s">
        <v>2802</v>
      </c>
      <c r="J1041">
        <f ca="1">VLOOKUP(G1041,INDIRECT("球速変換!A$1:B$" &amp; Prams!$B$8),2,)</f>
        <v>106</v>
      </c>
      <c r="K1041" t="str">
        <f ca="1">VLOOKUP(I1041,INDIRECT("投手名変換!A$1:B$" &amp; Prams!$B$9),2,)</f>
        <v>DD023</v>
      </c>
      <c r="L1041">
        <f t="shared" si="97"/>
        <v>42</v>
      </c>
      <c r="M1041">
        <f ca="1">(B1041-VLOOKUP(K1041,INDIRECT("投手データ!B1:D"&amp;Prams!$B$1),3,FALSE)*2)</f>
        <v>49</v>
      </c>
      <c r="N1041" t="str">
        <f ca="1">VLOOKUP(F1041,INDIRECT("球種変換表!A$1:B$" &amp; Prams!$B$2),2,)</f>
        <v>シンカー</v>
      </c>
      <c r="O1041">
        <f ca="1">VLOOKUP(N1041,球種情報!A:B,2,FALSE)</f>
        <v>22</v>
      </c>
      <c r="P1041">
        <f ca="1">VLOOKUP(K1041,投手データ!B:AI,output!O1041+6,FALSE)</f>
        <v>1</v>
      </c>
      <c r="R1041">
        <f t="shared" ca="1" si="98"/>
        <v>9.433962264150943E-3</v>
      </c>
      <c r="S1041">
        <f t="shared" si="99"/>
        <v>0.69027777777777777</v>
      </c>
      <c r="T1041">
        <f>Prams!B$5/(S1041-Prams!B$6)</f>
        <v>98.135207591096687</v>
      </c>
      <c r="U1041">
        <f t="shared" ca="1" si="100"/>
        <v>0.80694444444444435</v>
      </c>
      <c r="V1041">
        <f ca="1">Prams!C$5/(U1041-Prams!C$6)</f>
        <v>93.198941391266501</v>
      </c>
      <c r="W1041">
        <f t="shared" ca="1" si="101"/>
        <v>0.87923529614402363</v>
      </c>
      <c r="X1041" t="str">
        <f t="shared" ca="1" si="102"/>
        <v>×</v>
      </c>
    </row>
    <row r="1042" spans="1:24" x14ac:dyDescent="0.4">
      <c r="A1042" s="1" t="s">
        <v>2866</v>
      </c>
      <c r="B1042" s="1">
        <v>143</v>
      </c>
      <c r="C1042">
        <v>648.5</v>
      </c>
      <c r="D1042">
        <v>614.5</v>
      </c>
      <c r="E1042">
        <v>10.512</v>
      </c>
      <c r="F1042" t="s">
        <v>8</v>
      </c>
      <c r="G1042" s="10" t="s">
        <v>2865</v>
      </c>
      <c r="H1042">
        <v>101</v>
      </c>
      <c r="I1042" t="s">
        <v>2804</v>
      </c>
      <c r="J1042">
        <f ca="1">VLOOKUP(G1042,INDIRECT("球速変換!A$1:B$" &amp; Prams!$B$8),2,)</f>
        <v>106</v>
      </c>
      <c r="K1042" t="str">
        <f ca="1">VLOOKUP(I1042,INDIRECT("投手名変換!A$1:B$" &amp; Prams!$B$9),2,)</f>
        <v>DD023</v>
      </c>
      <c r="L1042">
        <f t="shared" si="97"/>
        <v>42</v>
      </c>
      <c r="M1042">
        <f ca="1">(B1042-VLOOKUP(K1042,INDIRECT("投手データ!B1:D"&amp;Prams!$B$1),3,FALSE)*2)</f>
        <v>49</v>
      </c>
      <c r="N1042" t="str">
        <f ca="1">VLOOKUP(F1042,INDIRECT("球種変換表!A$1:B$" &amp; Prams!$B$2),2,)</f>
        <v>シンカー</v>
      </c>
      <c r="O1042">
        <f ca="1">VLOOKUP(N1042,球種情報!A:B,2,FALSE)</f>
        <v>22</v>
      </c>
      <c r="P1042">
        <f ca="1">VLOOKUP(K1042,投手データ!B:AI,output!O1042+6,FALSE)</f>
        <v>1</v>
      </c>
      <c r="R1042">
        <f t="shared" ca="1" si="98"/>
        <v>9.433962264150943E-3</v>
      </c>
      <c r="S1042">
        <f t="shared" si="99"/>
        <v>0.6899305555555556</v>
      </c>
      <c r="T1042">
        <f>Prams!B$5/(S1042-Prams!B$6)</f>
        <v>98.189326192167357</v>
      </c>
      <c r="U1042">
        <f t="shared" ca="1" si="100"/>
        <v>0.8065972222222223</v>
      </c>
      <c r="V1042">
        <f ca="1">Prams!C$5/(U1042-Prams!C$6)</f>
        <v>93.247751163696847</v>
      </c>
      <c r="W1042">
        <f t="shared" ca="1" si="101"/>
        <v>0.87969576569525332</v>
      </c>
      <c r="X1042" t="str">
        <f t="shared" ca="1" si="102"/>
        <v>×</v>
      </c>
    </row>
    <row r="1043" spans="1:24" x14ac:dyDescent="0.4">
      <c r="A1043" s="1" t="s">
        <v>2869</v>
      </c>
      <c r="B1043" s="1">
        <v>136</v>
      </c>
      <c r="C1043">
        <v>640</v>
      </c>
      <c r="D1043">
        <v>614.5</v>
      </c>
      <c r="E1043">
        <v>11.01146</v>
      </c>
      <c r="F1043" t="s">
        <v>0</v>
      </c>
      <c r="G1043" s="10" t="s">
        <v>2867</v>
      </c>
      <c r="H1043">
        <v>99</v>
      </c>
      <c r="I1043" t="s">
        <v>2868</v>
      </c>
      <c r="J1043">
        <f ca="1">VLOOKUP(G1043,INDIRECT("球速変換!A$1:B$" &amp; Prams!$B$8),2,)</f>
        <v>113</v>
      </c>
      <c r="K1043" t="str">
        <f ca="1">VLOOKUP(I1043,INDIRECT("投手名変換!A$1:B$" &amp; Prams!$B$9),2,)</f>
        <v>DD024</v>
      </c>
      <c r="L1043">
        <f t="shared" si="97"/>
        <v>37</v>
      </c>
      <c r="M1043">
        <f ca="1">(B1043-VLOOKUP(K1043,INDIRECT("投手データ!B1:D"&amp;Prams!$B$1),3,FALSE)*2)</f>
        <v>42</v>
      </c>
      <c r="N1043" t="str">
        <f ca="1">VLOOKUP(F1043,INDIRECT("球種変換表!A$1:B$" &amp; Prams!$B$2),2,)</f>
        <v>ストレート</v>
      </c>
      <c r="O1043">
        <f ca="1">VLOOKUP(N1043,球種情報!A:B,2,FALSE)</f>
        <v>1</v>
      </c>
      <c r="P1043">
        <f ca="1">VLOOKUP(K1043,投手データ!B:AI,output!O1043+6,FALSE)</f>
        <v>1</v>
      </c>
      <c r="R1043">
        <f t="shared" ca="1" si="98"/>
        <v>8.8495575221238937E-3</v>
      </c>
      <c r="S1043">
        <f t="shared" si="99"/>
        <v>0.60659722222222223</v>
      </c>
      <c r="T1043">
        <f>Prams!B$5/(S1043-Prams!B$6)</f>
        <v>113.16733361468879</v>
      </c>
      <c r="U1043">
        <f t="shared" ca="1" si="100"/>
        <v>0.6899305555555556</v>
      </c>
      <c r="V1043">
        <f ca="1">Prams!C$5/(U1043-Prams!C$6)</f>
        <v>113.16042892225403</v>
      </c>
      <c r="W1043">
        <f t="shared" ca="1" si="101"/>
        <v>1.0014197249756993</v>
      </c>
      <c r="X1043" t="str">
        <f t="shared" ca="1" si="102"/>
        <v>〇</v>
      </c>
    </row>
    <row r="1044" spans="1:24" x14ac:dyDescent="0.4">
      <c r="A1044" s="1" t="s">
        <v>2870</v>
      </c>
      <c r="B1044" s="1">
        <v>135</v>
      </c>
      <c r="C1044">
        <v>635.5</v>
      </c>
      <c r="D1044">
        <v>612.5</v>
      </c>
      <c r="E1044">
        <v>11.510960000000001</v>
      </c>
      <c r="F1044" t="s">
        <v>0</v>
      </c>
      <c r="G1044" s="10" t="s">
        <v>2131</v>
      </c>
      <c r="H1044">
        <v>99</v>
      </c>
      <c r="I1044" t="s">
        <v>2868</v>
      </c>
      <c r="J1044">
        <f ca="1">VLOOKUP(G1044,INDIRECT("球速変換!A$1:B$" &amp; Prams!$B$8),2,)</f>
        <v>116</v>
      </c>
      <c r="K1044" t="str">
        <f ca="1">VLOOKUP(I1044,INDIRECT("投手名変換!A$1:B$" &amp; Prams!$B$9),2,)</f>
        <v>DD024</v>
      </c>
      <c r="L1044">
        <f t="shared" si="97"/>
        <v>36</v>
      </c>
      <c r="M1044">
        <f ca="1">(B1044-VLOOKUP(K1044,INDIRECT("投手データ!B1:D"&amp;Prams!$B$1),3,FALSE)*2)</f>
        <v>41</v>
      </c>
      <c r="N1044" t="str">
        <f ca="1">VLOOKUP(F1044,INDIRECT("球種変換表!A$1:B$" &amp; Prams!$B$2),2,)</f>
        <v>ストレート</v>
      </c>
      <c r="O1044">
        <f ca="1">VLOOKUP(N1044,球種情報!A:B,2,FALSE)</f>
        <v>1</v>
      </c>
      <c r="P1044">
        <f ca="1">VLOOKUP(K1044,投手データ!B:AI,output!O1044+6,FALSE)</f>
        <v>1</v>
      </c>
      <c r="R1044">
        <f t="shared" ca="1" si="98"/>
        <v>8.6206896551724137E-3</v>
      </c>
      <c r="S1044">
        <f t="shared" si="99"/>
        <v>0.5913194444444444</v>
      </c>
      <c r="T1044">
        <f>Prams!B$5/(S1044-Prams!B$6)</f>
        <v>116.42323204318738</v>
      </c>
      <c r="U1044">
        <f t="shared" ca="1" si="100"/>
        <v>0.67465277777777777</v>
      </c>
      <c r="V1044">
        <f ca="1">Prams!C$5/(U1044-Prams!C$6)</f>
        <v>116.41592434315484</v>
      </c>
      <c r="W1044">
        <f t="shared" ca="1" si="101"/>
        <v>1.0035855546823693</v>
      </c>
      <c r="X1044" t="str">
        <f t="shared" ca="1" si="102"/>
        <v>〇</v>
      </c>
    </row>
    <row r="1045" spans="1:24" x14ac:dyDescent="0.4">
      <c r="A1045" s="1" t="s">
        <v>2871</v>
      </c>
      <c r="B1045" s="1">
        <v>135</v>
      </c>
      <c r="C1045">
        <v>637.04998999999998</v>
      </c>
      <c r="D1045">
        <v>607.5</v>
      </c>
      <c r="E1045">
        <v>10.06254</v>
      </c>
      <c r="F1045" t="s">
        <v>0</v>
      </c>
      <c r="G1045" s="10" t="s">
        <v>2131</v>
      </c>
      <c r="H1045">
        <v>99</v>
      </c>
      <c r="I1045" t="s">
        <v>2868</v>
      </c>
      <c r="J1045">
        <f ca="1">VLOOKUP(G1045,INDIRECT("球速変換!A$1:B$" &amp; Prams!$B$8),2,)</f>
        <v>116</v>
      </c>
      <c r="K1045" t="str">
        <f ca="1">VLOOKUP(I1045,INDIRECT("投手名変換!A$1:B$" &amp; Prams!$B$9),2,)</f>
        <v>DD024</v>
      </c>
      <c r="L1045">
        <f t="shared" si="97"/>
        <v>36</v>
      </c>
      <c r="M1045">
        <f ca="1">(B1045-VLOOKUP(K1045,INDIRECT("投手データ!B1:D"&amp;Prams!$B$1),3,FALSE)*2)</f>
        <v>41</v>
      </c>
      <c r="N1045" t="str">
        <f ca="1">VLOOKUP(F1045,INDIRECT("球種変換表!A$1:B$" &amp; Prams!$B$2),2,)</f>
        <v>ストレート</v>
      </c>
      <c r="O1045">
        <f ca="1">VLOOKUP(N1045,球種情報!A:B,2,FALSE)</f>
        <v>1</v>
      </c>
      <c r="P1045">
        <f ca="1">VLOOKUP(K1045,投手データ!B:AI,output!O1045+6,FALSE)</f>
        <v>1</v>
      </c>
      <c r="R1045">
        <f t="shared" ca="1" si="98"/>
        <v>8.6206896551724137E-3</v>
      </c>
      <c r="S1045">
        <f t="shared" si="99"/>
        <v>0.59479166666666672</v>
      </c>
      <c r="T1045">
        <f>Prams!B$5/(S1045-Prams!B$6)</f>
        <v>115.66691092782861</v>
      </c>
      <c r="U1045">
        <f t="shared" ca="1" si="100"/>
        <v>0.67812499999999998</v>
      </c>
      <c r="V1045">
        <f ca="1">Prams!C$5/(U1045-Prams!C$6)</f>
        <v>115.6596978625883</v>
      </c>
      <c r="W1045">
        <f t="shared" ca="1" si="101"/>
        <v>0.99706636088438194</v>
      </c>
      <c r="X1045" t="str">
        <f t="shared" ca="1" si="102"/>
        <v>〇</v>
      </c>
    </row>
    <row r="1046" spans="1:24" x14ac:dyDescent="0.4">
      <c r="A1046" s="1" t="s">
        <v>2872</v>
      </c>
      <c r="B1046" s="1">
        <v>135</v>
      </c>
      <c r="C1046">
        <v>638.52380000000005</v>
      </c>
      <c r="D1046">
        <v>604</v>
      </c>
      <c r="E1046">
        <v>10.52392</v>
      </c>
      <c r="F1046" t="s">
        <v>0</v>
      </c>
      <c r="G1046" s="10" t="s">
        <v>927</v>
      </c>
      <c r="H1046">
        <v>99</v>
      </c>
      <c r="I1046" t="s">
        <v>2868</v>
      </c>
      <c r="J1046">
        <f ca="1">VLOOKUP(G1046,INDIRECT("球速変換!A$1:B$" &amp; Prams!$B$8),2,)</f>
        <v>115</v>
      </c>
      <c r="K1046" t="str">
        <f ca="1">VLOOKUP(I1046,INDIRECT("投手名変換!A$1:B$" &amp; Prams!$B$9),2,)</f>
        <v>DD024</v>
      </c>
      <c r="L1046">
        <f t="shared" si="97"/>
        <v>36</v>
      </c>
      <c r="M1046">
        <f ca="1">(B1046-VLOOKUP(K1046,INDIRECT("投手データ!B1:D"&amp;Prams!$B$1),3,FALSE)*2)</f>
        <v>41</v>
      </c>
      <c r="N1046" t="str">
        <f ca="1">VLOOKUP(F1046,INDIRECT("球種変換表!A$1:B$" &amp; Prams!$B$2),2,)</f>
        <v>ストレート</v>
      </c>
      <c r="O1046">
        <f ca="1">VLOOKUP(N1046,球種情報!A:B,2,FALSE)</f>
        <v>1</v>
      </c>
      <c r="P1046">
        <f ca="1">VLOOKUP(K1046,投手データ!B:AI,output!O1046+6,FALSE)</f>
        <v>1</v>
      </c>
      <c r="R1046">
        <f t="shared" ca="1" si="98"/>
        <v>8.6956521739130436E-3</v>
      </c>
      <c r="S1046">
        <f t="shared" si="99"/>
        <v>0.59722222222222221</v>
      </c>
      <c r="T1046">
        <f>Prams!B$5/(S1046-Prams!B$6)</f>
        <v>115.14330650001035</v>
      </c>
      <c r="U1046">
        <f t="shared" ca="1" si="100"/>
        <v>0.68055555555555558</v>
      </c>
      <c r="V1046">
        <f ca="1">Prams!C$5/(U1046-Prams!C$6)</f>
        <v>115.1361585895791</v>
      </c>
      <c r="W1046">
        <f t="shared" ca="1" si="101"/>
        <v>1.0011839877354705</v>
      </c>
      <c r="X1046" t="str">
        <f t="shared" ca="1" si="102"/>
        <v>〇</v>
      </c>
    </row>
    <row r="1047" spans="1:24" x14ac:dyDescent="0.4">
      <c r="A1047" s="1" t="s">
        <v>2874</v>
      </c>
      <c r="B1047" s="1">
        <v>135</v>
      </c>
      <c r="C1047">
        <v>640.5</v>
      </c>
      <c r="D1047">
        <v>612.5</v>
      </c>
      <c r="E1047">
        <v>11.510960000000001</v>
      </c>
      <c r="F1047" t="s">
        <v>0</v>
      </c>
      <c r="G1047" s="10" t="s">
        <v>2131</v>
      </c>
      <c r="H1047">
        <v>99</v>
      </c>
      <c r="I1047" t="s">
        <v>2873</v>
      </c>
      <c r="J1047">
        <f ca="1">VLOOKUP(G1047,INDIRECT("球速変換!A$1:B$" &amp; Prams!$B$8),2,)</f>
        <v>116</v>
      </c>
      <c r="K1047" t="str">
        <f ca="1">VLOOKUP(I1047,INDIRECT("投手名変換!A$1:B$" &amp; Prams!$B$9),2,)</f>
        <v>DD024</v>
      </c>
      <c r="L1047">
        <f t="shared" si="97"/>
        <v>36</v>
      </c>
      <c r="M1047">
        <f ca="1">(B1047-VLOOKUP(K1047,INDIRECT("投手データ!B1:D"&amp;Prams!$B$1),3,FALSE)*2)</f>
        <v>41</v>
      </c>
      <c r="N1047" t="str">
        <f ca="1">VLOOKUP(F1047,INDIRECT("球種変換表!A$1:B$" &amp; Prams!$B$2),2,)</f>
        <v>ストレート</v>
      </c>
      <c r="O1047">
        <f ca="1">VLOOKUP(N1047,球種情報!A:B,2,FALSE)</f>
        <v>1</v>
      </c>
      <c r="P1047">
        <f ca="1">VLOOKUP(K1047,投手データ!B:AI,output!O1047+6,FALSE)</f>
        <v>1</v>
      </c>
      <c r="R1047">
        <f t="shared" ca="1" si="98"/>
        <v>8.6206896551724137E-3</v>
      </c>
      <c r="S1047">
        <f t="shared" si="99"/>
        <v>0.5913194444444444</v>
      </c>
      <c r="T1047">
        <f>Prams!B$5/(S1047-Prams!B$6)</f>
        <v>116.42323204318738</v>
      </c>
      <c r="U1047">
        <f t="shared" ca="1" si="100"/>
        <v>0.67465277777777777</v>
      </c>
      <c r="V1047">
        <f ca="1">Prams!C$5/(U1047-Prams!C$6)</f>
        <v>116.41592434315484</v>
      </c>
      <c r="W1047">
        <f t="shared" ca="1" si="101"/>
        <v>1.0035855546823693</v>
      </c>
      <c r="X1047" t="str">
        <f t="shared" ca="1" si="102"/>
        <v>〇</v>
      </c>
    </row>
    <row r="1048" spans="1:24" x14ac:dyDescent="0.4">
      <c r="A1048" s="1" t="s">
        <v>2875</v>
      </c>
      <c r="B1048" s="1">
        <v>135</v>
      </c>
      <c r="C1048">
        <v>639.5</v>
      </c>
      <c r="D1048">
        <v>607</v>
      </c>
      <c r="E1048">
        <v>10.5001</v>
      </c>
      <c r="F1048" t="s">
        <v>0</v>
      </c>
      <c r="G1048" s="10" t="s">
        <v>1530</v>
      </c>
      <c r="H1048">
        <v>99</v>
      </c>
      <c r="I1048" t="s">
        <v>2868</v>
      </c>
      <c r="J1048">
        <f ca="1">VLOOKUP(G1048,INDIRECT("球速変換!A$1:B$" &amp; Prams!$B$8),2,)</f>
        <v>115</v>
      </c>
      <c r="K1048" t="str">
        <f ca="1">VLOOKUP(I1048,INDIRECT("投手名変換!A$1:B$" &amp; Prams!$B$9),2,)</f>
        <v>DD024</v>
      </c>
      <c r="L1048">
        <f t="shared" si="97"/>
        <v>36</v>
      </c>
      <c r="M1048">
        <f ca="1">(B1048-VLOOKUP(K1048,INDIRECT("投手データ!B1:D"&amp;Prams!$B$1),3,FALSE)*2)</f>
        <v>41</v>
      </c>
      <c r="N1048" t="str">
        <f ca="1">VLOOKUP(F1048,INDIRECT("球種変換表!A$1:B$" &amp; Prams!$B$2),2,)</f>
        <v>ストレート</v>
      </c>
      <c r="O1048">
        <f ca="1">VLOOKUP(N1048,球種情報!A:B,2,FALSE)</f>
        <v>1</v>
      </c>
      <c r="P1048">
        <f ca="1">VLOOKUP(K1048,投手データ!B:AI,output!O1048+6,FALSE)</f>
        <v>1</v>
      </c>
      <c r="R1048">
        <f t="shared" ca="1" si="98"/>
        <v>8.6956521739130436E-3</v>
      </c>
      <c r="S1048">
        <f t="shared" si="99"/>
        <v>0.59513888888888888</v>
      </c>
      <c r="T1048">
        <f>Prams!B$5/(S1048-Prams!B$6)</f>
        <v>115.59181892781835</v>
      </c>
      <c r="U1048">
        <f t="shared" ca="1" si="100"/>
        <v>0.67847222222222225</v>
      </c>
      <c r="V1048">
        <f ca="1">Prams!C$5/(U1048-Prams!C$6)</f>
        <v>115.58461522482006</v>
      </c>
      <c r="W1048">
        <f t="shared" ca="1" si="101"/>
        <v>1.0050836106506091</v>
      </c>
      <c r="X1048" t="str">
        <f t="shared" ca="1" si="102"/>
        <v>〇</v>
      </c>
    </row>
    <row r="1049" spans="1:24" x14ac:dyDescent="0.4">
      <c r="A1049" s="1" t="s">
        <v>2878</v>
      </c>
      <c r="B1049" s="1">
        <v>135</v>
      </c>
      <c r="C1049">
        <v>643</v>
      </c>
      <c r="D1049">
        <v>602.5</v>
      </c>
      <c r="E1049">
        <v>11.01146</v>
      </c>
      <c r="F1049" t="s">
        <v>0</v>
      </c>
      <c r="G1049" s="10" t="s">
        <v>2876</v>
      </c>
      <c r="H1049">
        <v>99</v>
      </c>
      <c r="I1049" t="s">
        <v>2877</v>
      </c>
      <c r="J1049">
        <f ca="1">VLOOKUP(G1049,INDIRECT("球速変換!A$1:B$" &amp; Prams!$B$8),2,)</f>
        <v>114</v>
      </c>
      <c r="K1049" t="str">
        <f ca="1">VLOOKUP(I1049,INDIRECT("投手名変換!A$1:B$" &amp; Prams!$B$9),2,)</f>
        <v>DD024</v>
      </c>
      <c r="L1049">
        <f t="shared" si="97"/>
        <v>36</v>
      </c>
      <c r="M1049">
        <f ca="1">(B1049-VLOOKUP(K1049,INDIRECT("投手データ!B1:D"&amp;Prams!$B$1),3,FALSE)*2)</f>
        <v>41</v>
      </c>
      <c r="N1049" t="str">
        <f ca="1">VLOOKUP(F1049,INDIRECT("球種変換表!A$1:B$" &amp; Prams!$B$2),2,)</f>
        <v>ストレート</v>
      </c>
      <c r="O1049">
        <f ca="1">VLOOKUP(N1049,球種情報!A:B,2,FALSE)</f>
        <v>1</v>
      </c>
      <c r="P1049">
        <f ca="1">VLOOKUP(K1049,投手データ!B:AI,output!O1049+6,FALSE)</f>
        <v>1</v>
      </c>
      <c r="R1049">
        <f t="shared" ca="1" si="98"/>
        <v>8.771929824561403E-3</v>
      </c>
      <c r="S1049">
        <f t="shared" si="99"/>
        <v>0.59826388888888893</v>
      </c>
      <c r="T1049">
        <f>Prams!B$5/(S1049-Prams!B$6)</f>
        <v>114.92035297701725</v>
      </c>
      <c r="U1049">
        <f t="shared" ca="1" si="100"/>
        <v>0.6815972222222223</v>
      </c>
      <c r="V1049">
        <f ca="1">Prams!C$5/(U1049-Prams!C$6)</f>
        <v>114.91323272011937</v>
      </c>
      <c r="W1049">
        <f t="shared" ca="1" si="101"/>
        <v>1.0080108133343804</v>
      </c>
      <c r="X1049" t="str">
        <f t="shared" ca="1" si="102"/>
        <v>〇</v>
      </c>
    </row>
    <row r="1050" spans="1:24" x14ac:dyDescent="0.4">
      <c r="A1050" s="1" t="s">
        <v>2880</v>
      </c>
      <c r="B1050" s="1">
        <v>135</v>
      </c>
      <c r="C1050">
        <v>639</v>
      </c>
      <c r="D1050">
        <v>607.5</v>
      </c>
      <c r="E1050">
        <v>11.01146</v>
      </c>
      <c r="F1050" t="s">
        <v>0</v>
      </c>
      <c r="G1050" s="10" t="s">
        <v>2879</v>
      </c>
      <c r="H1050">
        <v>99</v>
      </c>
      <c r="I1050" t="s">
        <v>2868</v>
      </c>
      <c r="J1050">
        <f ca="1">VLOOKUP(G1050,INDIRECT("球速変換!A$1:B$" &amp; Prams!$B$8),2,)</f>
        <v>116</v>
      </c>
      <c r="K1050" t="str">
        <f ca="1">VLOOKUP(I1050,INDIRECT("投手名変換!A$1:B$" &amp; Prams!$B$9),2,)</f>
        <v>DD024</v>
      </c>
      <c r="L1050">
        <f t="shared" si="97"/>
        <v>36</v>
      </c>
      <c r="M1050">
        <f ca="1">(B1050-VLOOKUP(K1050,INDIRECT("投手データ!B1:D"&amp;Prams!$B$1),3,FALSE)*2)</f>
        <v>41</v>
      </c>
      <c r="N1050" t="str">
        <f ca="1">VLOOKUP(F1050,INDIRECT("球種変換表!A$1:B$" &amp; Prams!$B$2),2,)</f>
        <v>ストレート</v>
      </c>
      <c r="O1050">
        <f ca="1">VLOOKUP(N1050,球種情報!A:B,2,FALSE)</f>
        <v>1</v>
      </c>
      <c r="P1050">
        <f ca="1">VLOOKUP(K1050,投手データ!B:AI,output!O1050+6,FALSE)</f>
        <v>1</v>
      </c>
      <c r="R1050">
        <f t="shared" ca="1" si="98"/>
        <v>8.6206896551724137E-3</v>
      </c>
      <c r="S1050">
        <f t="shared" si="99"/>
        <v>0.59479166666666672</v>
      </c>
      <c r="T1050">
        <f>Prams!B$5/(S1050-Prams!B$6)</f>
        <v>115.66691092782861</v>
      </c>
      <c r="U1050">
        <f t="shared" ca="1" si="100"/>
        <v>0.67812499999999998</v>
      </c>
      <c r="V1050">
        <f ca="1">Prams!C$5/(U1050-Prams!C$6)</f>
        <v>115.6596978625883</v>
      </c>
      <c r="W1050">
        <f t="shared" ca="1" si="101"/>
        <v>0.99706636088438194</v>
      </c>
      <c r="X1050" t="str">
        <f t="shared" ca="1" si="102"/>
        <v>〇</v>
      </c>
    </row>
    <row r="1051" spans="1:24" x14ac:dyDescent="0.4">
      <c r="A1051" s="1" t="s">
        <v>2881</v>
      </c>
      <c r="B1051" s="1">
        <v>135</v>
      </c>
      <c r="C1051">
        <v>638.5</v>
      </c>
      <c r="D1051">
        <v>600.5</v>
      </c>
      <c r="E1051">
        <v>10.512</v>
      </c>
      <c r="F1051" t="s">
        <v>0</v>
      </c>
      <c r="G1051" s="10" t="s">
        <v>2788</v>
      </c>
      <c r="H1051">
        <v>99</v>
      </c>
      <c r="I1051" t="s">
        <v>2868</v>
      </c>
      <c r="J1051">
        <f ca="1">VLOOKUP(G1051,INDIRECT("球速変換!A$1:B$" &amp; Prams!$B$8),2,)</f>
        <v>114</v>
      </c>
      <c r="K1051" t="str">
        <f ca="1">VLOOKUP(I1051,INDIRECT("投手名変換!A$1:B$" &amp; Prams!$B$9),2,)</f>
        <v>DD024</v>
      </c>
      <c r="L1051">
        <f t="shared" si="97"/>
        <v>36</v>
      </c>
      <c r="M1051">
        <f ca="1">(B1051-VLOOKUP(K1051,INDIRECT("投手データ!B1:D"&amp;Prams!$B$1),3,FALSE)*2)</f>
        <v>41</v>
      </c>
      <c r="N1051" t="str">
        <f ca="1">VLOOKUP(F1051,INDIRECT("球種変換表!A$1:B$" &amp; Prams!$B$2),2,)</f>
        <v>ストレート</v>
      </c>
      <c r="O1051">
        <f ca="1">VLOOKUP(N1051,球種情報!A:B,2,FALSE)</f>
        <v>1</v>
      </c>
      <c r="P1051">
        <f ca="1">VLOOKUP(K1051,投手データ!B:AI,output!O1051+6,FALSE)</f>
        <v>1</v>
      </c>
      <c r="R1051">
        <f t="shared" ca="1" si="98"/>
        <v>8.771929824561403E-3</v>
      </c>
      <c r="S1051">
        <f t="shared" si="99"/>
        <v>0.5996527777777777</v>
      </c>
      <c r="T1051">
        <f>Prams!B$5/(S1051-Prams!B$6)</f>
        <v>114.62442124562878</v>
      </c>
      <c r="U1051">
        <f t="shared" ca="1" si="100"/>
        <v>0.68298611111111107</v>
      </c>
      <c r="V1051">
        <f ca="1">Prams!C$5/(U1051-Prams!C$6)</f>
        <v>114.6173376111732</v>
      </c>
      <c r="W1051">
        <f t="shared" ca="1" si="101"/>
        <v>1.0054152422032736</v>
      </c>
      <c r="X1051" t="str">
        <f t="shared" ca="1" si="102"/>
        <v>〇</v>
      </c>
    </row>
    <row r="1052" spans="1:24" x14ac:dyDescent="0.4">
      <c r="A1052" s="1" t="s">
        <v>2882</v>
      </c>
      <c r="B1052" s="1">
        <v>135</v>
      </c>
      <c r="C1052">
        <v>637</v>
      </c>
      <c r="D1052">
        <v>601</v>
      </c>
      <c r="E1052">
        <v>10.04998</v>
      </c>
      <c r="F1052" t="s">
        <v>0</v>
      </c>
      <c r="G1052" s="10" t="s">
        <v>793</v>
      </c>
      <c r="H1052">
        <v>99</v>
      </c>
      <c r="I1052" t="s">
        <v>2868</v>
      </c>
      <c r="J1052">
        <v>114</v>
      </c>
      <c r="K1052" t="str">
        <f ca="1">VLOOKUP(I1052,INDIRECT("投手名変換!A$1:B$" &amp; Prams!$B$9),2,)</f>
        <v>DD024</v>
      </c>
      <c r="L1052">
        <f t="shared" si="97"/>
        <v>36</v>
      </c>
      <c r="M1052">
        <f ca="1">(B1052-VLOOKUP(K1052,INDIRECT("投手データ!B1:D"&amp;Prams!$B$1),3,FALSE)*2)</f>
        <v>41</v>
      </c>
      <c r="N1052" t="str">
        <f ca="1">VLOOKUP(F1052,INDIRECT("球種変換表!A$1:B$" &amp; Prams!$B$2),2,)</f>
        <v>ストレート</v>
      </c>
      <c r="O1052">
        <f ca="1">VLOOKUP(N1052,球種情報!A:B,2,FALSE)</f>
        <v>1</v>
      </c>
      <c r="P1052">
        <f ca="1">VLOOKUP(K1052,投手データ!B:AI,output!O1052+6,FALSE)</f>
        <v>1</v>
      </c>
      <c r="R1052">
        <f t="shared" si="98"/>
        <v>8.771929824561403E-3</v>
      </c>
      <c r="S1052">
        <f t="shared" si="99"/>
        <v>0.59930555555555565</v>
      </c>
      <c r="T1052">
        <f>Prams!B$5/(S1052-Prams!B$6)</f>
        <v>114.69826120118323</v>
      </c>
      <c r="U1052">
        <f t="shared" ca="1" si="100"/>
        <v>0.68263888888888891</v>
      </c>
      <c r="V1052">
        <f ca="1">Prams!C$5/(U1052-Prams!C$6)</f>
        <v>114.69116843765138</v>
      </c>
      <c r="W1052">
        <f t="shared" ca="1" si="101"/>
        <v>1.0060628810320298</v>
      </c>
      <c r="X1052" t="str">
        <f t="shared" ca="1" si="102"/>
        <v>〇</v>
      </c>
    </row>
    <row r="1053" spans="1:24" x14ac:dyDescent="0.4">
      <c r="A1053" s="1" t="s">
        <v>2883</v>
      </c>
      <c r="B1053" s="1">
        <v>130</v>
      </c>
      <c r="C1053">
        <v>640.5</v>
      </c>
      <c r="D1053">
        <v>615</v>
      </c>
      <c r="E1053">
        <v>11.5001</v>
      </c>
      <c r="F1053" t="s">
        <v>1504</v>
      </c>
      <c r="G1053" s="10" t="s">
        <v>1528</v>
      </c>
      <c r="H1053">
        <v>98</v>
      </c>
      <c r="I1053" t="s">
        <v>2868</v>
      </c>
      <c r="J1053">
        <f ca="1">VLOOKUP(G1053,INDIRECT("球速変換!A$1:B$" &amp; Prams!$B$8),2,)</f>
        <v>114</v>
      </c>
      <c r="K1053" t="str">
        <f ca="1">VLOOKUP(I1053,INDIRECT("投手名変換!A$1:B$" &amp; Prams!$B$9),2,)</f>
        <v>DD024</v>
      </c>
      <c r="L1053">
        <f t="shared" si="97"/>
        <v>32</v>
      </c>
      <c r="M1053">
        <f ca="1">(B1053-VLOOKUP(K1053,INDIRECT("投手データ!B1:D"&amp;Prams!$B$1),3,FALSE)*2)</f>
        <v>36</v>
      </c>
      <c r="N1053" t="str">
        <f ca="1">VLOOKUP(F1053,INDIRECT("球種変換表!A$1:B$" &amp; Prams!$B$2),2,)</f>
        <v>全力ストレート</v>
      </c>
      <c r="O1053">
        <f ca="1">VLOOKUP(N1053,球種情報!A:B,2,FALSE)</f>
        <v>2</v>
      </c>
      <c r="P1053">
        <f ca="1">VLOOKUP(K1053,投手データ!B:AI,output!O1053+6,FALSE)</f>
        <v>1</v>
      </c>
      <c r="R1053">
        <f t="shared" ca="1" si="98"/>
        <v>8.771929824561403E-3</v>
      </c>
      <c r="S1053">
        <f t="shared" si="99"/>
        <v>0.5229166666666667</v>
      </c>
      <c r="T1053">
        <f>Prams!B$5/(S1053-Prams!B$6)</f>
        <v>133.63764095543468</v>
      </c>
      <c r="U1053">
        <f t="shared" ca="1" si="100"/>
        <v>0.58958333333333335</v>
      </c>
      <c r="V1053">
        <f ca="1">Prams!C$5/(U1053-Prams!C$6)</f>
        <v>138.62177211405509</v>
      </c>
      <c r="W1053">
        <f t="shared" ca="1" si="101"/>
        <v>1.2159804571408341</v>
      </c>
      <c r="X1053" t="str">
        <f t="shared" ca="1" si="102"/>
        <v>×</v>
      </c>
    </row>
    <row r="1054" spans="1:24" x14ac:dyDescent="0.4">
      <c r="A1054" s="1" t="s">
        <v>2884</v>
      </c>
      <c r="B1054" s="1">
        <v>130</v>
      </c>
      <c r="C1054">
        <v>640.02270999999996</v>
      </c>
      <c r="D1054">
        <v>612</v>
      </c>
      <c r="E1054">
        <v>11.02285</v>
      </c>
      <c r="F1054" t="s">
        <v>1504</v>
      </c>
      <c r="G1054" s="10" t="s">
        <v>929</v>
      </c>
      <c r="H1054">
        <v>98</v>
      </c>
      <c r="I1054" t="s">
        <v>2868</v>
      </c>
      <c r="J1054">
        <f ca="1">VLOOKUP(G1054,INDIRECT("球速変換!A$1:B$" &amp; Prams!$B$8),2,)</f>
        <v>113</v>
      </c>
      <c r="K1054" t="str">
        <f ca="1">VLOOKUP(I1054,INDIRECT("投手名変換!A$1:B$" &amp; Prams!$B$9),2,)</f>
        <v>DD024</v>
      </c>
      <c r="L1054">
        <f t="shared" si="97"/>
        <v>32</v>
      </c>
      <c r="M1054">
        <f ca="1">(B1054-VLOOKUP(K1054,INDIRECT("投手データ!B1:D"&amp;Prams!$B$1),3,FALSE)*2)</f>
        <v>36</v>
      </c>
      <c r="N1054" t="str">
        <f ca="1">VLOOKUP(F1054,INDIRECT("球種変換表!A$1:B$" &amp; Prams!$B$2),2,)</f>
        <v>全力ストレート</v>
      </c>
      <c r="O1054">
        <f ca="1">VLOOKUP(N1054,球種情報!A:B,2,FALSE)</f>
        <v>2</v>
      </c>
      <c r="P1054">
        <f ca="1">VLOOKUP(K1054,投手データ!B:AI,output!O1054+6,FALSE)</f>
        <v>1</v>
      </c>
      <c r="R1054">
        <f t="shared" ca="1" si="98"/>
        <v>8.8495575221238937E-3</v>
      </c>
      <c r="S1054">
        <f t="shared" si="99"/>
        <v>0.52500000000000002</v>
      </c>
      <c r="T1054">
        <f>Prams!B$5/(S1054-Prams!B$6)</f>
        <v>133.03851947493007</v>
      </c>
      <c r="U1054">
        <f t="shared" ca="1" si="100"/>
        <v>0.59166666666666667</v>
      </c>
      <c r="V1054">
        <f ca="1">Prams!C$5/(U1054-Prams!C$6)</f>
        <v>137.97723553042701</v>
      </c>
      <c r="W1054">
        <f t="shared" ca="1" si="101"/>
        <v>1.2210374825701504</v>
      </c>
      <c r="X1054" t="str">
        <f t="shared" ca="1" si="102"/>
        <v>×</v>
      </c>
    </row>
    <row r="1055" spans="1:24" x14ac:dyDescent="0.4">
      <c r="A1055" s="1" t="s">
        <v>2885</v>
      </c>
      <c r="B1055" s="1">
        <v>130</v>
      </c>
      <c r="C1055">
        <v>641</v>
      </c>
      <c r="D1055">
        <v>614.5</v>
      </c>
      <c r="E1055">
        <v>11.01146</v>
      </c>
      <c r="F1055" t="s">
        <v>1504</v>
      </c>
      <c r="G1055" s="10" t="s">
        <v>771</v>
      </c>
      <c r="H1055">
        <v>98</v>
      </c>
      <c r="I1055" t="s">
        <v>2868</v>
      </c>
      <c r="J1055">
        <v>114</v>
      </c>
      <c r="K1055" t="str">
        <f ca="1">VLOOKUP(I1055,INDIRECT("投手名変換!A$1:B$" &amp; Prams!$B$9),2,)</f>
        <v>DD024</v>
      </c>
      <c r="L1055">
        <f t="shared" si="97"/>
        <v>32</v>
      </c>
      <c r="M1055">
        <f ca="1">(B1055-VLOOKUP(K1055,INDIRECT("投手データ!B1:D"&amp;Prams!$B$1),3,FALSE)*2)</f>
        <v>36</v>
      </c>
      <c r="N1055" t="str">
        <f ca="1">VLOOKUP(F1055,INDIRECT("球種変換表!A$1:B$" &amp; Prams!$B$2),2,)</f>
        <v>全力ストレート</v>
      </c>
      <c r="O1055">
        <f ca="1">VLOOKUP(N1055,球種情報!A:B,2,FALSE)</f>
        <v>2</v>
      </c>
      <c r="P1055">
        <f ca="1">VLOOKUP(K1055,投手データ!B:AI,output!O1055+6,FALSE)</f>
        <v>1</v>
      </c>
      <c r="R1055">
        <f t="shared" si="98"/>
        <v>8.771929824561403E-3</v>
      </c>
      <c r="S1055">
        <f t="shared" si="99"/>
        <v>0.52326388888888886</v>
      </c>
      <c r="T1055">
        <f>Prams!B$5/(S1055-Prams!B$6)</f>
        <v>133.53741292517415</v>
      </c>
      <c r="U1055">
        <f t="shared" ca="1" si="100"/>
        <v>0.58993055555555562</v>
      </c>
      <c r="V1055">
        <f ca="1">Prams!C$5/(U1055-Prams!C$6)</f>
        <v>138.51393150318336</v>
      </c>
      <c r="W1055">
        <f t="shared" ca="1" si="101"/>
        <v>1.2150344868700294</v>
      </c>
      <c r="X1055" t="str">
        <f t="shared" ca="1" si="102"/>
        <v>×</v>
      </c>
    </row>
    <row r="1056" spans="1:24" x14ac:dyDescent="0.4">
      <c r="A1056" s="1" t="s">
        <v>2886</v>
      </c>
      <c r="B1056" s="1">
        <v>129</v>
      </c>
      <c r="C1056">
        <v>639.5</v>
      </c>
      <c r="D1056">
        <v>602.5</v>
      </c>
      <c r="E1056">
        <v>10.512</v>
      </c>
      <c r="F1056" t="s">
        <v>1504</v>
      </c>
      <c r="G1056" s="10" t="s">
        <v>448</v>
      </c>
      <c r="H1056">
        <v>98</v>
      </c>
      <c r="I1056" t="s">
        <v>2868</v>
      </c>
      <c r="J1056">
        <f ca="1">VLOOKUP(G1056,INDIRECT("球速変換!A$1:B$" &amp; Prams!$B$8),2,)</f>
        <v>117</v>
      </c>
      <c r="K1056" t="str">
        <f ca="1">VLOOKUP(I1056,INDIRECT("投手名変換!A$1:B$" &amp; Prams!$B$9),2,)</f>
        <v>DD024</v>
      </c>
      <c r="L1056">
        <f t="shared" si="97"/>
        <v>31</v>
      </c>
      <c r="M1056">
        <f ca="1">(B1056-VLOOKUP(K1056,INDIRECT("投手データ!B1:D"&amp;Prams!$B$1),3,FALSE)*2)</f>
        <v>35</v>
      </c>
      <c r="N1056" t="str">
        <f ca="1">VLOOKUP(F1056,INDIRECT("球種変換表!A$1:B$" &amp; Prams!$B$2),2,)</f>
        <v>全力ストレート</v>
      </c>
      <c r="O1056">
        <f ca="1">VLOOKUP(N1056,球種情報!A:B,2,FALSE)</f>
        <v>2</v>
      </c>
      <c r="P1056">
        <f ca="1">VLOOKUP(K1056,投手データ!B:AI,output!O1056+6,FALSE)</f>
        <v>1</v>
      </c>
      <c r="R1056">
        <f t="shared" ca="1" si="98"/>
        <v>8.5470085470085479E-3</v>
      </c>
      <c r="S1056">
        <f t="shared" si="99"/>
        <v>0.51493055555555556</v>
      </c>
      <c r="T1056">
        <f>Prams!B$5/(S1056-Prams!B$6)</f>
        <v>135.98514055979521</v>
      </c>
      <c r="U1056">
        <f t="shared" ca="1" si="100"/>
        <v>0.58159722222222221</v>
      </c>
      <c r="V1056">
        <f ca="1">Prams!C$5/(U1056-Prams!C$6)</f>
        <v>141.14929698945326</v>
      </c>
      <c r="W1056">
        <f t="shared" ca="1" si="101"/>
        <v>1.2064042477731047</v>
      </c>
      <c r="X1056" t="str">
        <f t="shared" ca="1" si="102"/>
        <v>×</v>
      </c>
    </row>
    <row r="1057" spans="1:24" x14ac:dyDescent="0.4">
      <c r="A1057" s="1" t="s">
        <v>2888</v>
      </c>
      <c r="B1057" s="1">
        <v>130</v>
      </c>
      <c r="C1057">
        <v>642.45239000000004</v>
      </c>
      <c r="D1057">
        <v>623.5</v>
      </c>
      <c r="E1057">
        <v>10.55955</v>
      </c>
      <c r="F1057" t="s">
        <v>1504</v>
      </c>
      <c r="G1057" s="10" t="s">
        <v>2887</v>
      </c>
      <c r="H1057">
        <v>98</v>
      </c>
      <c r="I1057" t="s">
        <v>2868</v>
      </c>
      <c r="J1057">
        <f ca="1">VLOOKUP(G1057,INDIRECT("球速変換!A$1:B$" &amp; Prams!$B$8),2,)</f>
        <v>116</v>
      </c>
      <c r="K1057" t="str">
        <f ca="1">VLOOKUP(I1057,INDIRECT("投手名変換!A$1:B$" &amp; Prams!$B$9),2,)</f>
        <v>DD024</v>
      </c>
      <c r="L1057">
        <f t="shared" si="97"/>
        <v>32</v>
      </c>
      <c r="M1057">
        <f ca="1">(B1057-VLOOKUP(K1057,INDIRECT("投手データ!B1:D"&amp;Prams!$B$1),3,FALSE)*2)</f>
        <v>36</v>
      </c>
      <c r="N1057" t="str">
        <f ca="1">VLOOKUP(F1057,INDIRECT("球種変換表!A$1:B$" &amp; Prams!$B$2),2,)</f>
        <v>全力ストレート</v>
      </c>
      <c r="O1057">
        <f ca="1">VLOOKUP(N1057,球種情報!A:B,2,FALSE)</f>
        <v>2</v>
      </c>
      <c r="P1057">
        <f ca="1">VLOOKUP(K1057,投手データ!B:AI,output!O1057+6,FALSE)</f>
        <v>1</v>
      </c>
      <c r="R1057">
        <f t="shared" ca="1" si="98"/>
        <v>8.6206896551724137E-3</v>
      </c>
      <c r="S1057">
        <f t="shared" si="99"/>
        <v>0.51701388888888888</v>
      </c>
      <c r="T1057">
        <f>Prams!B$5/(S1057-Prams!B$6)</f>
        <v>135.3648345365747</v>
      </c>
      <c r="U1057">
        <f t="shared" ca="1" si="100"/>
        <v>0.58368055555555565</v>
      </c>
      <c r="V1057">
        <f ca="1">Prams!C$5/(U1057-Prams!C$6)</f>
        <v>140.48109878873183</v>
      </c>
      <c r="W1057">
        <f t="shared" ca="1" si="101"/>
        <v>1.2110439550752743</v>
      </c>
      <c r="X1057" t="str">
        <f t="shared" ca="1" si="102"/>
        <v>×</v>
      </c>
    </row>
    <row r="1058" spans="1:24" x14ac:dyDescent="0.4">
      <c r="A1058" s="1" t="s">
        <v>2889</v>
      </c>
      <c r="B1058" s="1">
        <v>129</v>
      </c>
      <c r="C1058">
        <v>639.5</v>
      </c>
      <c r="D1058">
        <v>602.5</v>
      </c>
      <c r="E1058">
        <v>10.512</v>
      </c>
      <c r="F1058" t="s">
        <v>1504</v>
      </c>
      <c r="G1058" s="10" t="s">
        <v>448</v>
      </c>
      <c r="H1058">
        <v>98</v>
      </c>
      <c r="I1058" t="s">
        <v>2868</v>
      </c>
      <c r="J1058">
        <f ca="1">VLOOKUP(G1058,INDIRECT("球速変換!A$1:B$" &amp; Prams!$B$8),2,)</f>
        <v>117</v>
      </c>
      <c r="K1058" t="str">
        <f ca="1">VLOOKUP(I1058,INDIRECT("投手名変換!A$1:B$" &amp; Prams!$B$9),2,)</f>
        <v>DD024</v>
      </c>
      <c r="L1058">
        <f t="shared" si="97"/>
        <v>31</v>
      </c>
      <c r="M1058">
        <f ca="1">(B1058-VLOOKUP(K1058,INDIRECT("投手データ!B1:D"&amp;Prams!$B$1),3,FALSE)*2)</f>
        <v>35</v>
      </c>
      <c r="N1058" t="str">
        <f ca="1">VLOOKUP(F1058,INDIRECT("球種変換表!A$1:B$" &amp; Prams!$B$2),2,)</f>
        <v>全力ストレート</v>
      </c>
      <c r="O1058">
        <f ca="1">VLOOKUP(N1058,球種情報!A:B,2,FALSE)</f>
        <v>2</v>
      </c>
      <c r="P1058">
        <f ca="1">VLOOKUP(K1058,投手データ!B:AI,output!O1058+6,FALSE)</f>
        <v>1</v>
      </c>
      <c r="R1058">
        <f t="shared" ca="1" si="98"/>
        <v>8.5470085470085479E-3</v>
      </c>
      <c r="S1058">
        <f t="shared" si="99"/>
        <v>0.51493055555555556</v>
      </c>
      <c r="T1058">
        <f>Prams!B$5/(S1058-Prams!B$6)</f>
        <v>135.98514055979521</v>
      </c>
      <c r="U1058">
        <f t="shared" ca="1" si="100"/>
        <v>0.58159722222222221</v>
      </c>
      <c r="V1058">
        <f ca="1">Prams!C$5/(U1058-Prams!C$6)</f>
        <v>141.14929698945326</v>
      </c>
      <c r="W1058">
        <f t="shared" ca="1" si="101"/>
        <v>1.2064042477731047</v>
      </c>
      <c r="X1058" t="str">
        <f t="shared" ca="1" si="102"/>
        <v>×</v>
      </c>
    </row>
    <row r="1059" spans="1:24" x14ac:dyDescent="0.4">
      <c r="A1059" s="1" t="s">
        <v>2890</v>
      </c>
      <c r="B1059" s="1">
        <v>130</v>
      </c>
      <c r="C1059">
        <v>641.5</v>
      </c>
      <c r="D1059">
        <v>619.5</v>
      </c>
      <c r="E1059">
        <v>10.512</v>
      </c>
      <c r="F1059" t="s">
        <v>1504</v>
      </c>
      <c r="G1059" s="10" t="s">
        <v>463</v>
      </c>
      <c r="H1059">
        <v>98</v>
      </c>
      <c r="I1059" t="s">
        <v>2868</v>
      </c>
      <c r="J1059">
        <v>115</v>
      </c>
      <c r="K1059" t="str">
        <f ca="1">VLOOKUP(I1059,INDIRECT("投手名変換!A$1:B$" &amp; Prams!$B$9),2,)</f>
        <v>DD024</v>
      </c>
      <c r="L1059">
        <f t="shared" si="97"/>
        <v>32</v>
      </c>
      <c r="M1059">
        <f ca="1">(B1059-VLOOKUP(K1059,INDIRECT("投手データ!B1:D"&amp;Prams!$B$1),3,FALSE)*2)</f>
        <v>36</v>
      </c>
      <c r="N1059" t="str">
        <f ca="1">VLOOKUP(F1059,INDIRECT("球種変換表!A$1:B$" &amp; Prams!$B$2),2,)</f>
        <v>全力ストレート</v>
      </c>
      <c r="O1059">
        <f ca="1">VLOOKUP(N1059,球種情報!A:B,2,FALSE)</f>
        <v>2</v>
      </c>
      <c r="P1059">
        <f ca="1">VLOOKUP(K1059,投手データ!B:AI,output!O1059+6,FALSE)</f>
        <v>1</v>
      </c>
      <c r="R1059">
        <f t="shared" si="98"/>
        <v>8.6956521739130436E-3</v>
      </c>
      <c r="S1059">
        <f t="shared" si="99"/>
        <v>0.51979166666666665</v>
      </c>
      <c r="T1059">
        <f>Prams!B$5/(S1059-Prams!B$6)</f>
        <v>134.5465097299552</v>
      </c>
      <c r="U1059">
        <f t="shared" ca="1" si="100"/>
        <v>0.5864583333333333</v>
      </c>
      <c r="V1059">
        <f ca="1">Prams!C$5/(U1059-Prams!C$6)</f>
        <v>139.5999473119696</v>
      </c>
      <c r="W1059">
        <f t="shared" ca="1" si="101"/>
        <v>1.2139125853214747</v>
      </c>
      <c r="X1059" t="str">
        <f t="shared" ca="1" si="102"/>
        <v>×</v>
      </c>
    </row>
    <row r="1060" spans="1:24" x14ac:dyDescent="0.4">
      <c r="A1060" s="1" t="s">
        <v>2891</v>
      </c>
      <c r="B1060" s="1">
        <v>130</v>
      </c>
      <c r="C1060">
        <v>640.02270999999996</v>
      </c>
      <c r="D1060">
        <v>613</v>
      </c>
      <c r="E1060">
        <v>11.02285</v>
      </c>
      <c r="F1060" t="s">
        <v>1504</v>
      </c>
      <c r="G1060" s="10" t="s">
        <v>928</v>
      </c>
      <c r="H1060">
        <v>98</v>
      </c>
      <c r="I1060" t="s">
        <v>2868</v>
      </c>
      <c r="J1060">
        <f ca="1">VLOOKUP(G1060,INDIRECT("球速変換!A$1:B$" &amp; Prams!$B$8),2,)</f>
        <v>113</v>
      </c>
      <c r="K1060" t="str">
        <f ca="1">VLOOKUP(I1060,INDIRECT("投手名変換!A$1:B$" &amp; Prams!$B$9),2,)</f>
        <v>DD024</v>
      </c>
      <c r="L1060">
        <f t="shared" si="97"/>
        <v>32</v>
      </c>
      <c r="M1060">
        <f ca="1">(B1060-VLOOKUP(K1060,INDIRECT("投手データ!B1:D"&amp;Prams!$B$1),3,FALSE)*2)</f>
        <v>36</v>
      </c>
      <c r="N1060" t="str">
        <f ca="1">VLOOKUP(F1060,INDIRECT("球種変換表!A$1:B$" &amp; Prams!$B$2),2,)</f>
        <v>全力ストレート</v>
      </c>
      <c r="O1060">
        <f ca="1">VLOOKUP(N1060,球種情報!A:B,2,FALSE)</f>
        <v>2</v>
      </c>
      <c r="P1060">
        <f ca="1">VLOOKUP(K1060,投手データ!B:AI,output!O1060+6,FALSE)</f>
        <v>1</v>
      </c>
      <c r="R1060">
        <f t="shared" ca="1" si="98"/>
        <v>8.8495575221238937E-3</v>
      </c>
      <c r="S1060">
        <f t="shared" si="99"/>
        <v>0.52430555555555558</v>
      </c>
      <c r="T1060">
        <f>Prams!B$5/(S1060-Prams!B$6)</f>
        <v>133.2376288598077</v>
      </c>
      <c r="U1060">
        <f t="shared" ca="1" si="100"/>
        <v>0.59097222222222223</v>
      </c>
      <c r="V1060">
        <f ca="1">Prams!C$5/(U1060-Prams!C$6)</f>
        <v>138.19141405988054</v>
      </c>
      <c r="W1060">
        <f t="shared" ca="1" si="101"/>
        <v>1.2229328677865534</v>
      </c>
      <c r="X1060" t="str">
        <f t="shared" ca="1" si="102"/>
        <v>×</v>
      </c>
    </row>
    <row r="1061" spans="1:24" x14ac:dyDescent="0.4">
      <c r="A1061" s="1" t="s">
        <v>2893</v>
      </c>
      <c r="B1061" s="1">
        <v>130</v>
      </c>
      <c r="C1061">
        <v>641</v>
      </c>
      <c r="D1061">
        <v>617.5</v>
      </c>
      <c r="E1061">
        <v>11.01146</v>
      </c>
      <c r="F1061" t="s">
        <v>1504</v>
      </c>
      <c r="G1061" s="10" t="s">
        <v>2892</v>
      </c>
      <c r="H1061">
        <v>98</v>
      </c>
      <c r="I1061" t="s">
        <v>2868</v>
      </c>
      <c r="J1061">
        <f ca="1">VLOOKUP(G1061,INDIRECT("球速変換!A$1:B$" &amp; Prams!$B$8),2,)</f>
        <v>114</v>
      </c>
      <c r="K1061" t="str">
        <f ca="1">VLOOKUP(I1061,INDIRECT("投手名変換!A$1:B$" &amp; Prams!$B$9),2,)</f>
        <v>DD024</v>
      </c>
      <c r="L1061">
        <f t="shared" si="97"/>
        <v>32</v>
      </c>
      <c r="M1061">
        <f ca="1">(B1061-VLOOKUP(K1061,INDIRECT("投手データ!B1:D"&amp;Prams!$B$1),3,FALSE)*2)</f>
        <v>36</v>
      </c>
      <c r="N1061" t="str">
        <f ca="1">VLOOKUP(F1061,INDIRECT("球種変換表!A$1:B$" &amp; Prams!$B$2),2,)</f>
        <v>全力ストレート</v>
      </c>
      <c r="O1061">
        <f ca="1">VLOOKUP(N1061,球種情報!A:B,2,FALSE)</f>
        <v>2</v>
      </c>
      <c r="P1061">
        <f ca="1">VLOOKUP(K1061,投手データ!B:AI,output!O1061+6,FALSE)</f>
        <v>1</v>
      </c>
      <c r="R1061">
        <f t="shared" ca="1" si="98"/>
        <v>8.771929824561403E-3</v>
      </c>
      <c r="S1061">
        <f t="shared" si="99"/>
        <v>0.52118055555555554</v>
      </c>
      <c r="T1061">
        <f>Prams!B$5/(S1061-Prams!B$6)</f>
        <v>134.14104642682787</v>
      </c>
      <c r="U1061">
        <f t="shared" ca="1" si="100"/>
        <v>0.5878472222222223</v>
      </c>
      <c r="V1061">
        <f ca="1">Prams!C$5/(U1061-Prams!C$6)</f>
        <v>139.16350380481336</v>
      </c>
      <c r="W1061">
        <f t="shared" ca="1" si="101"/>
        <v>1.2207324895159066</v>
      </c>
      <c r="X1061" t="str">
        <f t="shared" ca="1" si="102"/>
        <v>×</v>
      </c>
    </row>
    <row r="1062" spans="1:24" x14ac:dyDescent="0.4">
      <c r="A1062" s="1" t="s">
        <v>2895</v>
      </c>
      <c r="B1062" s="1">
        <v>130</v>
      </c>
      <c r="C1062">
        <v>641.5</v>
      </c>
      <c r="D1062">
        <v>622</v>
      </c>
      <c r="E1062">
        <v>11.5001</v>
      </c>
      <c r="F1062" t="s">
        <v>2894</v>
      </c>
      <c r="G1062" s="10" t="s">
        <v>2879</v>
      </c>
      <c r="H1062">
        <v>98</v>
      </c>
      <c r="I1062" t="s">
        <v>2868</v>
      </c>
      <c r="J1062">
        <f ca="1">VLOOKUP(G1062,INDIRECT("球速変換!A$1:B$" &amp; Prams!$B$8),2,)</f>
        <v>116</v>
      </c>
      <c r="K1062" t="str">
        <f ca="1">VLOOKUP(I1062,INDIRECT("投手名変換!A$1:B$" &amp; Prams!$B$9),2,)</f>
        <v>DD024</v>
      </c>
      <c r="L1062">
        <f t="shared" si="97"/>
        <v>32</v>
      </c>
      <c r="M1062">
        <f ca="1">(B1062-VLOOKUP(K1062,INDIRECT("投手データ!B1:D"&amp;Prams!$B$1),3,FALSE)*2)</f>
        <v>36</v>
      </c>
      <c r="N1062" t="str">
        <f ca="1">VLOOKUP(F1062,INDIRECT("球種変換表!A$1:B$" &amp; Prams!$B$2),2,)</f>
        <v>全力ストレート</v>
      </c>
      <c r="O1062">
        <f ca="1">VLOOKUP(N1062,球種情報!A:B,2,FALSE)</f>
        <v>2</v>
      </c>
      <c r="P1062">
        <f ca="1">VLOOKUP(K1062,投手データ!B:AI,output!O1062+6,FALSE)</f>
        <v>1</v>
      </c>
      <c r="R1062">
        <f t="shared" ca="1" si="98"/>
        <v>8.6206896551724137E-3</v>
      </c>
      <c r="S1062">
        <f t="shared" si="99"/>
        <v>0.51805555555555549</v>
      </c>
      <c r="T1062">
        <f>Prams!B$5/(S1062-Prams!B$6)</f>
        <v>135.05679887373176</v>
      </c>
      <c r="U1062">
        <f t="shared" ca="1" si="100"/>
        <v>0.58472222222222225</v>
      </c>
      <c r="V1062">
        <f ca="1">Prams!C$5/(U1062-Prams!C$6)</f>
        <v>140.14936651469736</v>
      </c>
      <c r="W1062">
        <f t="shared" ca="1" si="101"/>
        <v>1.2081841940922187</v>
      </c>
      <c r="X1062" t="str">
        <f t="shared" ca="1" si="102"/>
        <v>×</v>
      </c>
    </row>
    <row r="1063" spans="1:24" x14ac:dyDescent="0.4">
      <c r="A1063" s="1" t="s">
        <v>2896</v>
      </c>
      <c r="B1063" s="1">
        <v>137</v>
      </c>
      <c r="C1063">
        <v>639</v>
      </c>
      <c r="D1063">
        <v>608.5</v>
      </c>
      <c r="E1063">
        <v>11.01146</v>
      </c>
      <c r="F1063" t="s">
        <v>2547</v>
      </c>
      <c r="G1063" s="10" t="s">
        <v>1917</v>
      </c>
      <c r="H1063">
        <v>98</v>
      </c>
      <c r="I1063" t="s">
        <v>2868</v>
      </c>
      <c r="J1063">
        <f ca="1">VLOOKUP(G1063,INDIRECT("球速変換!A$1:B$" &amp; Prams!$B$8),2,)</f>
        <v>108</v>
      </c>
      <c r="K1063" t="str">
        <f ca="1">VLOOKUP(I1063,INDIRECT("投手名変換!A$1:B$" &amp; Prams!$B$9),2,)</f>
        <v>DD024</v>
      </c>
      <c r="L1063">
        <f t="shared" si="97"/>
        <v>39</v>
      </c>
      <c r="M1063">
        <f ca="1">(B1063-VLOOKUP(K1063,INDIRECT("投手データ!B1:D"&amp;Prams!$B$1),3,FALSE)*2)</f>
        <v>43</v>
      </c>
      <c r="N1063" t="str">
        <f ca="1">VLOOKUP(F1063,INDIRECT("球種変換表!A$1:B$" &amp; Prams!$B$2),2,)</f>
        <v>SFF</v>
      </c>
      <c r="O1063">
        <f ca="1">VLOOKUP(N1063,球種情報!A:B,2,FALSE)</f>
        <v>21</v>
      </c>
      <c r="P1063">
        <f ca="1">VLOOKUP(K1063,投手データ!B:AI,output!O1063+6,FALSE)</f>
        <v>1</v>
      </c>
      <c r="R1063">
        <f t="shared" ca="1" si="98"/>
        <v>9.2592592592592587E-3</v>
      </c>
      <c r="S1063">
        <f t="shared" si="99"/>
        <v>0.64409722222222221</v>
      </c>
      <c r="T1063">
        <f>Prams!B$5/(S1063-Prams!B$6)</f>
        <v>105.89807153358996</v>
      </c>
      <c r="U1063">
        <f t="shared" ca="1" si="100"/>
        <v>0.71076388888888897</v>
      </c>
      <c r="V1063">
        <f ca="1">Prams!C$5/(U1063-Prams!C$6)</f>
        <v>109.00376630309677</v>
      </c>
      <c r="W1063">
        <f t="shared" ca="1" si="101"/>
        <v>1.0092941324360811</v>
      </c>
      <c r="X1063" t="str">
        <f t="shared" ca="1" si="102"/>
        <v>〇</v>
      </c>
    </row>
    <row r="1064" spans="1:24" x14ac:dyDescent="0.4">
      <c r="A1064" s="1" t="s">
        <v>2897</v>
      </c>
      <c r="B1064" s="1">
        <v>138</v>
      </c>
      <c r="C1064">
        <v>639.5</v>
      </c>
      <c r="D1064">
        <v>612.5</v>
      </c>
      <c r="E1064">
        <v>10.512</v>
      </c>
      <c r="F1064" t="s">
        <v>45</v>
      </c>
      <c r="G1064" s="10" t="s">
        <v>1941</v>
      </c>
      <c r="H1064">
        <v>98</v>
      </c>
      <c r="I1064" t="s">
        <v>2868</v>
      </c>
      <c r="J1064">
        <f ca="1">VLOOKUP(G1064,INDIRECT("球速変換!A$1:B$" &amp; Prams!$B$8),2,)</f>
        <v>106</v>
      </c>
      <c r="K1064" t="str">
        <f ca="1">VLOOKUP(I1064,INDIRECT("投手名変換!A$1:B$" &amp; Prams!$B$9),2,)</f>
        <v>DD024</v>
      </c>
      <c r="L1064">
        <f t="shared" si="97"/>
        <v>40</v>
      </c>
      <c r="M1064">
        <f ca="1">(B1064-VLOOKUP(K1064,INDIRECT("投手データ!B1:D"&amp;Prams!$B$1),3,FALSE)*2)</f>
        <v>44</v>
      </c>
      <c r="N1064" t="str">
        <f ca="1">VLOOKUP(F1064,INDIRECT("球種変換表!A$1:B$" &amp; Prams!$B$2),2,)</f>
        <v>SFF</v>
      </c>
      <c r="O1064">
        <f ca="1">VLOOKUP(N1064,球種情報!A:B,2,FALSE)</f>
        <v>21</v>
      </c>
      <c r="P1064">
        <f ca="1">VLOOKUP(K1064,投手データ!B:AI,output!O1064+6,FALSE)</f>
        <v>1</v>
      </c>
      <c r="R1064">
        <f t="shared" ca="1" si="98"/>
        <v>9.433962264150943E-3</v>
      </c>
      <c r="S1064">
        <f t="shared" si="99"/>
        <v>0.65798611111111105</v>
      </c>
      <c r="T1064">
        <f>Prams!B$5/(S1064-Prams!B$6)</f>
        <v>103.43723712279301</v>
      </c>
      <c r="U1064">
        <f t="shared" ca="1" si="100"/>
        <v>0.7246527777777777</v>
      </c>
      <c r="V1064">
        <f ca="1">Prams!C$5/(U1064-Prams!C$6)</f>
        <v>106.39825221461048</v>
      </c>
      <c r="W1064">
        <f t="shared" ca="1" si="101"/>
        <v>1.0037570963642497</v>
      </c>
      <c r="X1064" t="str">
        <f t="shared" ca="1" si="102"/>
        <v>〇</v>
      </c>
    </row>
    <row r="1065" spans="1:24" x14ac:dyDescent="0.4">
      <c r="A1065" s="1" t="s">
        <v>2899</v>
      </c>
      <c r="B1065" s="1">
        <v>137</v>
      </c>
      <c r="C1065">
        <v>637.55260999999996</v>
      </c>
      <c r="D1065">
        <v>602.5</v>
      </c>
      <c r="E1065">
        <v>9.5658300000000001</v>
      </c>
      <c r="F1065" t="s">
        <v>2547</v>
      </c>
      <c r="G1065" s="10" t="s">
        <v>2898</v>
      </c>
      <c r="H1065">
        <v>98</v>
      </c>
      <c r="I1065" t="s">
        <v>2868</v>
      </c>
      <c r="J1065">
        <f ca="1">VLOOKUP(G1065,INDIRECT("球速変換!A$1:B$" &amp; Prams!$B$8),2,)</f>
        <v>107</v>
      </c>
      <c r="K1065" t="str">
        <f ca="1">VLOOKUP(I1065,INDIRECT("投手名変換!A$1:B$" &amp; Prams!$B$9),2,)</f>
        <v>DD024</v>
      </c>
      <c r="L1065">
        <f t="shared" si="97"/>
        <v>39</v>
      </c>
      <c r="M1065">
        <f ca="1">(B1065-VLOOKUP(K1065,INDIRECT("投手データ!B1:D"&amp;Prams!$B$1),3,FALSE)*2)</f>
        <v>43</v>
      </c>
      <c r="N1065" t="str">
        <f ca="1">VLOOKUP(F1065,INDIRECT("球種変換表!A$1:B$" &amp; Prams!$B$2),2,)</f>
        <v>SFF</v>
      </c>
      <c r="O1065">
        <f ca="1">VLOOKUP(N1065,球種情報!A:B,2,FALSE)</f>
        <v>21</v>
      </c>
      <c r="P1065">
        <f ca="1">VLOOKUP(K1065,投手データ!B:AI,output!O1065+6,FALSE)</f>
        <v>1</v>
      </c>
      <c r="R1065">
        <f t="shared" ca="1" si="98"/>
        <v>9.3457943925233638E-3</v>
      </c>
      <c r="S1065">
        <f t="shared" si="99"/>
        <v>0.64826388888888897</v>
      </c>
      <c r="T1065">
        <f>Prams!B$5/(S1065-Prams!B$6)</f>
        <v>105.14761394076544</v>
      </c>
      <c r="U1065">
        <f t="shared" ca="1" si="100"/>
        <v>0.71493055555555562</v>
      </c>
      <c r="V1065">
        <f ca="1">Prams!C$5/(U1065-Prams!C$6)</f>
        <v>108.20881081685538</v>
      </c>
      <c r="W1065">
        <f t="shared" ca="1" si="101"/>
        <v>1.0112972973537886</v>
      </c>
      <c r="X1065" t="str">
        <f t="shared" ca="1" si="102"/>
        <v>〇</v>
      </c>
    </row>
    <row r="1066" spans="1:24" x14ac:dyDescent="0.4">
      <c r="A1066" s="1" t="s">
        <v>2901</v>
      </c>
      <c r="B1066" s="1">
        <v>137</v>
      </c>
      <c r="C1066">
        <v>635</v>
      </c>
      <c r="D1066">
        <v>600.5</v>
      </c>
      <c r="E1066">
        <v>11.01146</v>
      </c>
      <c r="F1066" t="s">
        <v>2547</v>
      </c>
      <c r="G1066" s="10" t="s">
        <v>2900</v>
      </c>
      <c r="H1066">
        <v>98</v>
      </c>
      <c r="I1066" t="s">
        <v>2868</v>
      </c>
      <c r="J1066">
        <f ca="1">VLOOKUP(G1066,INDIRECT("球速変換!A$1:B$" &amp; Prams!$B$8),2,)</f>
        <v>107</v>
      </c>
      <c r="K1066" t="str">
        <f ca="1">VLOOKUP(I1066,INDIRECT("投手名変換!A$1:B$" &amp; Prams!$B$9),2,)</f>
        <v>DD024</v>
      </c>
      <c r="L1066">
        <f t="shared" ref="L1066:L1129" si="103">B1066-H1066</f>
        <v>39</v>
      </c>
      <c r="M1066">
        <f ca="1">(B1066-VLOOKUP(K1066,INDIRECT("投手データ!B1:D"&amp;Prams!$B$1),3,FALSE)*2)</f>
        <v>43</v>
      </c>
      <c r="N1066" t="str">
        <f ca="1">VLOOKUP(F1066,INDIRECT("球種変換表!A$1:B$" &amp; Prams!$B$2),2,)</f>
        <v>SFF</v>
      </c>
      <c r="O1066">
        <f ca="1">VLOOKUP(N1066,球種情報!A:B,2,FALSE)</f>
        <v>21</v>
      </c>
      <c r="P1066">
        <f ca="1">VLOOKUP(K1066,投手データ!B:AI,output!O1066+6,FALSE)</f>
        <v>1</v>
      </c>
      <c r="R1066">
        <f t="shared" ref="R1066:R1129" ca="1" si="104">1/J1066</f>
        <v>9.3457943925233638E-3</v>
      </c>
      <c r="S1066">
        <f t="shared" ref="S1066:S1129" si="105">(L1066-(D1066-600)/24)*2/120</f>
        <v>0.64965277777777775</v>
      </c>
      <c r="T1066">
        <f>Prams!B$5/(S1066-Prams!B$6)</f>
        <v>104.89981948182329</v>
      </c>
      <c r="U1066">
        <f t="shared" ref="U1066:U1129" ca="1" si="106">(M1066-(D1066-600)/24)*2/120</f>
        <v>0.7163194444444444</v>
      </c>
      <c r="V1066">
        <f ca="1">Prams!C$5/(U1066-Prams!C$6)</f>
        <v>107.94639609271557</v>
      </c>
      <c r="W1066">
        <f t="shared" ref="W1066:W1129" ca="1" si="107">V1066/J1066</f>
        <v>1.0088448232964071</v>
      </c>
      <c r="X1066" t="str">
        <f t="shared" ca="1" si="102"/>
        <v>〇</v>
      </c>
    </row>
    <row r="1067" spans="1:24" x14ac:dyDescent="0.4">
      <c r="A1067" s="1" t="s">
        <v>2902</v>
      </c>
      <c r="B1067" s="1">
        <v>137</v>
      </c>
      <c r="C1067">
        <v>647</v>
      </c>
      <c r="D1067">
        <v>608</v>
      </c>
      <c r="E1067">
        <v>11.0001</v>
      </c>
      <c r="F1067" t="s">
        <v>2547</v>
      </c>
      <c r="G1067" s="10" t="s">
        <v>1917</v>
      </c>
      <c r="H1067">
        <v>98</v>
      </c>
      <c r="I1067" t="s">
        <v>2868</v>
      </c>
      <c r="J1067">
        <f ca="1">VLOOKUP(G1067,INDIRECT("球速変換!A$1:B$" &amp; Prams!$B$8),2,)</f>
        <v>108</v>
      </c>
      <c r="K1067" t="str">
        <f ca="1">VLOOKUP(I1067,INDIRECT("投手名変換!A$1:B$" &amp; Prams!$B$9),2,)</f>
        <v>DD024</v>
      </c>
      <c r="L1067">
        <f t="shared" si="103"/>
        <v>39</v>
      </c>
      <c r="M1067">
        <f ca="1">(B1067-VLOOKUP(K1067,INDIRECT("投手データ!B1:D"&amp;Prams!$B$1),3,FALSE)*2)</f>
        <v>43</v>
      </c>
      <c r="N1067" t="str">
        <f ca="1">VLOOKUP(F1067,INDIRECT("球種変換表!A$1:B$" &amp; Prams!$B$2),2,)</f>
        <v>SFF</v>
      </c>
      <c r="O1067">
        <f ca="1">VLOOKUP(N1067,球種情報!A:B,2,FALSE)</f>
        <v>21</v>
      </c>
      <c r="P1067">
        <f ca="1">VLOOKUP(K1067,投手データ!B:AI,output!O1067+6,FALSE)</f>
        <v>1</v>
      </c>
      <c r="R1067">
        <f t="shared" ca="1" si="104"/>
        <v>9.2592592592592587E-3</v>
      </c>
      <c r="S1067">
        <f t="shared" si="105"/>
        <v>0.64444444444444438</v>
      </c>
      <c r="T1067">
        <f>Prams!B$5/(S1067-Prams!B$6)</f>
        <v>105.83512449356135</v>
      </c>
      <c r="U1067">
        <f t="shared" ca="1" si="106"/>
        <v>0.71111111111111103</v>
      </c>
      <c r="V1067">
        <f ca="1">Prams!C$5/(U1067-Prams!C$6)</f>
        <v>108.93707416399093</v>
      </c>
      <c r="W1067">
        <f t="shared" ca="1" si="107"/>
        <v>1.0086766126295457</v>
      </c>
      <c r="X1067" t="str">
        <f t="shared" ca="1" si="102"/>
        <v>〇</v>
      </c>
    </row>
    <row r="1068" spans="1:24" x14ac:dyDescent="0.4">
      <c r="A1068" s="1" t="s">
        <v>2903</v>
      </c>
      <c r="B1068" s="1">
        <v>137</v>
      </c>
      <c r="C1068">
        <v>639</v>
      </c>
      <c r="D1068">
        <v>608.5</v>
      </c>
      <c r="E1068">
        <v>11.01146</v>
      </c>
      <c r="F1068" t="s">
        <v>2547</v>
      </c>
      <c r="G1068" s="10" t="s">
        <v>1917</v>
      </c>
      <c r="H1068">
        <v>98</v>
      </c>
      <c r="I1068" t="s">
        <v>2868</v>
      </c>
      <c r="J1068">
        <f ca="1">VLOOKUP(G1068,INDIRECT("球速変換!A$1:B$" &amp; Prams!$B$8),2,)</f>
        <v>108</v>
      </c>
      <c r="K1068" t="str">
        <f ca="1">VLOOKUP(I1068,INDIRECT("投手名変換!A$1:B$" &amp; Prams!$B$9),2,)</f>
        <v>DD024</v>
      </c>
      <c r="L1068">
        <f t="shared" si="103"/>
        <v>39</v>
      </c>
      <c r="M1068">
        <f ca="1">(B1068-VLOOKUP(K1068,INDIRECT("投手データ!B1:D"&amp;Prams!$B$1),3,FALSE)*2)</f>
        <v>43</v>
      </c>
      <c r="N1068" t="str">
        <f ca="1">VLOOKUP(F1068,INDIRECT("球種変換表!A$1:B$" &amp; Prams!$B$2),2,)</f>
        <v>SFF</v>
      </c>
      <c r="O1068">
        <f ca="1">VLOOKUP(N1068,球種情報!A:B,2,FALSE)</f>
        <v>21</v>
      </c>
      <c r="P1068">
        <f ca="1">VLOOKUP(K1068,投手データ!B:AI,output!O1068+6,FALSE)</f>
        <v>1</v>
      </c>
      <c r="R1068">
        <f t="shared" ca="1" si="104"/>
        <v>9.2592592592592587E-3</v>
      </c>
      <c r="S1068">
        <f t="shared" si="105"/>
        <v>0.64409722222222221</v>
      </c>
      <c r="T1068">
        <f>Prams!B$5/(S1068-Prams!B$6)</f>
        <v>105.89807153358996</v>
      </c>
      <c r="U1068">
        <f t="shared" ca="1" si="106"/>
        <v>0.71076388888888897</v>
      </c>
      <c r="V1068">
        <f ca="1">Prams!C$5/(U1068-Prams!C$6)</f>
        <v>109.00376630309677</v>
      </c>
      <c r="W1068">
        <f t="shared" ca="1" si="107"/>
        <v>1.0092941324360811</v>
      </c>
      <c r="X1068" t="str">
        <f t="shared" ca="1" si="102"/>
        <v>〇</v>
      </c>
    </row>
    <row r="1069" spans="1:24" x14ac:dyDescent="0.4">
      <c r="A1069" s="1" t="s">
        <v>2904</v>
      </c>
      <c r="B1069" s="1">
        <v>137</v>
      </c>
      <c r="C1069">
        <v>633</v>
      </c>
      <c r="D1069">
        <v>611.5</v>
      </c>
      <c r="E1069">
        <v>10.012589999999999</v>
      </c>
      <c r="F1069" t="s">
        <v>2547</v>
      </c>
      <c r="G1069" s="10" t="s">
        <v>2852</v>
      </c>
      <c r="H1069">
        <v>98</v>
      </c>
      <c r="I1069" t="s">
        <v>2868</v>
      </c>
      <c r="J1069">
        <f ca="1">VLOOKUP(G1069,INDIRECT("球速変換!A$1:B$" &amp; Prams!$B$8),2,)</f>
        <v>109</v>
      </c>
      <c r="K1069" t="str">
        <f ca="1">VLOOKUP(I1069,INDIRECT("投手名変換!A$1:B$" &amp; Prams!$B$9),2,)</f>
        <v>DD024</v>
      </c>
      <c r="L1069">
        <f t="shared" si="103"/>
        <v>39</v>
      </c>
      <c r="M1069">
        <f ca="1">(B1069-VLOOKUP(K1069,INDIRECT("投手データ!B1:D"&amp;Prams!$B$1),3,FALSE)*2)</f>
        <v>43</v>
      </c>
      <c r="N1069" t="str">
        <f ca="1">VLOOKUP(F1069,INDIRECT("球種変換表!A$1:B$" &amp; Prams!$B$2),2,)</f>
        <v>SFF</v>
      </c>
      <c r="O1069">
        <f ca="1">VLOOKUP(N1069,球種情報!A:B,2,FALSE)</f>
        <v>21</v>
      </c>
      <c r="P1069">
        <f ca="1">VLOOKUP(K1069,投手データ!B:AI,output!O1069+6,FALSE)</f>
        <v>1</v>
      </c>
      <c r="R1069">
        <f t="shared" ca="1" si="104"/>
        <v>9.1743119266055051E-3</v>
      </c>
      <c r="S1069">
        <f t="shared" si="105"/>
        <v>0.64201388888888888</v>
      </c>
      <c r="T1069">
        <f>Prams!B$5/(S1069-Prams!B$6)</f>
        <v>106.27733183074918</v>
      </c>
      <c r="U1069">
        <f t="shared" ca="1" si="106"/>
        <v>0.70868055555555565</v>
      </c>
      <c r="V1069">
        <f ca="1">Prams!C$5/(U1069-Prams!C$6)</f>
        <v>109.40564029710612</v>
      </c>
      <c r="W1069">
        <f t="shared" ca="1" si="107"/>
        <v>1.0037214706156525</v>
      </c>
      <c r="X1069" t="str">
        <f t="shared" ca="1" si="102"/>
        <v>〇</v>
      </c>
    </row>
    <row r="1070" spans="1:24" x14ac:dyDescent="0.4">
      <c r="A1070" s="1" t="s">
        <v>2906</v>
      </c>
      <c r="B1070" s="1">
        <v>137</v>
      </c>
      <c r="C1070">
        <v>639</v>
      </c>
      <c r="D1070">
        <v>612.5</v>
      </c>
      <c r="E1070">
        <v>11.01146</v>
      </c>
      <c r="F1070" t="s">
        <v>45</v>
      </c>
      <c r="G1070" s="10" t="s">
        <v>2905</v>
      </c>
      <c r="H1070">
        <v>98</v>
      </c>
      <c r="I1070" t="s">
        <v>2868</v>
      </c>
      <c r="J1070">
        <f ca="1">VLOOKUP(G1070,INDIRECT("球速変換!A$1:B$" &amp; Prams!$B$8),2,)</f>
        <v>109</v>
      </c>
      <c r="K1070" t="str">
        <f ca="1">VLOOKUP(I1070,INDIRECT("投手名変換!A$1:B$" &amp; Prams!$B$9),2,)</f>
        <v>DD024</v>
      </c>
      <c r="L1070">
        <f t="shared" si="103"/>
        <v>39</v>
      </c>
      <c r="M1070">
        <f ca="1">(B1070-VLOOKUP(K1070,INDIRECT("投手データ!B1:D"&amp;Prams!$B$1),3,FALSE)*2)</f>
        <v>43</v>
      </c>
      <c r="N1070" t="str">
        <f ca="1">VLOOKUP(F1070,INDIRECT("球種変換表!A$1:B$" &amp; Prams!$B$2),2,)</f>
        <v>SFF</v>
      </c>
      <c r="O1070">
        <f ca="1">VLOOKUP(N1070,球種情報!A:B,2,FALSE)</f>
        <v>21</v>
      </c>
      <c r="P1070">
        <f ca="1">VLOOKUP(K1070,投手データ!B:AI,output!O1070+6,FALSE)</f>
        <v>1</v>
      </c>
      <c r="R1070">
        <f t="shared" ca="1" si="104"/>
        <v>9.1743119266055051E-3</v>
      </c>
      <c r="S1070">
        <f t="shared" si="105"/>
        <v>0.64131944444444444</v>
      </c>
      <c r="T1070">
        <f>Prams!B$5/(S1070-Prams!B$6)</f>
        <v>106.404356327719</v>
      </c>
      <c r="U1070">
        <f t="shared" ca="1" si="106"/>
        <v>0.70798611111111109</v>
      </c>
      <c r="V1070">
        <f ca="1">Prams!C$5/(U1070-Prams!C$6)</f>
        <v>109.54025760536277</v>
      </c>
      <c r="W1070">
        <f t="shared" ca="1" si="107"/>
        <v>1.0049564917923191</v>
      </c>
      <c r="X1070" t="str">
        <f t="shared" ca="1" si="102"/>
        <v>〇</v>
      </c>
    </row>
    <row r="1071" spans="1:24" x14ac:dyDescent="0.4">
      <c r="A1071" s="1" t="s">
        <v>2907</v>
      </c>
      <c r="B1071" s="1">
        <v>137</v>
      </c>
      <c r="C1071">
        <v>634.5</v>
      </c>
      <c r="D1071">
        <v>607</v>
      </c>
      <c r="E1071">
        <v>10.547610000000001</v>
      </c>
      <c r="F1071" t="s">
        <v>2547</v>
      </c>
      <c r="G1071" s="10" t="s">
        <v>1917</v>
      </c>
      <c r="H1071">
        <v>98</v>
      </c>
      <c r="I1071" t="s">
        <v>2868</v>
      </c>
      <c r="J1071">
        <f ca="1">VLOOKUP(G1071,INDIRECT("球速変換!A$1:B$" &amp; Prams!$B$8),2,)</f>
        <v>108</v>
      </c>
      <c r="K1071" t="str">
        <f ca="1">VLOOKUP(I1071,INDIRECT("投手名変換!A$1:B$" &amp; Prams!$B$9),2,)</f>
        <v>DD024</v>
      </c>
      <c r="L1071">
        <f t="shared" si="103"/>
        <v>39</v>
      </c>
      <c r="M1071">
        <f ca="1">(B1071-VLOOKUP(K1071,INDIRECT("投手データ!B1:D"&amp;Prams!$B$1),3,FALSE)*2)</f>
        <v>43</v>
      </c>
      <c r="N1071" t="str">
        <f ca="1">VLOOKUP(F1071,INDIRECT("球種変換表!A$1:B$" &amp; Prams!$B$2),2,)</f>
        <v>SFF</v>
      </c>
      <c r="O1071">
        <f ca="1">VLOOKUP(N1071,球種情報!A:B,2,FALSE)</f>
        <v>21</v>
      </c>
      <c r="P1071">
        <f ca="1">VLOOKUP(K1071,投手データ!B:AI,output!O1071+6,FALSE)</f>
        <v>1</v>
      </c>
      <c r="R1071">
        <f t="shared" ca="1" si="104"/>
        <v>9.2592592592592587E-3</v>
      </c>
      <c r="S1071">
        <f t="shared" si="105"/>
        <v>0.64513888888888893</v>
      </c>
      <c r="T1071">
        <f>Prams!B$5/(S1071-Prams!B$6)</f>
        <v>105.7094546456289</v>
      </c>
      <c r="U1071">
        <f t="shared" ca="1" si="106"/>
        <v>0.71180555555555558</v>
      </c>
      <c r="V1071">
        <f ca="1">Prams!C$5/(U1071-Prams!C$6)</f>
        <v>108.80393441340672</v>
      </c>
      <c r="W1071">
        <f t="shared" ca="1" si="107"/>
        <v>1.0074438371611734</v>
      </c>
      <c r="X1071" t="str">
        <f t="shared" ca="1" si="102"/>
        <v>〇</v>
      </c>
    </row>
    <row r="1072" spans="1:24" x14ac:dyDescent="0.4">
      <c r="A1072" s="1" t="s">
        <v>2908</v>
      </c>
      <c r="B1072" s="1">
        <v>137</v>
      </c>
      <c r="C1072">
        <v>644.5</v>
      </c>
      <c r="D1072">
        <v>612</v>
      </c>
      <c r="E1072">
        <v>10.547610000000001</v>
      </c>
      <c r="F1072" t="s">
        <v>2547</v>
      </c>
      <c r="G1072" s="10" t="s">
        <v>2905</v>
      </c>
      <c r="H1072">
        <v>98</v>
      </c>
      <c r="I1072" t="s">
        <v>2868</v>
      </c>
      <c r="J1072">
        <f ca="1">VLOOKUP(G1072,INDIRECT("球速変換!A$1:B$" &amp; Prams!$B$8),2,)</f>
        <v>109</v>
      </c>
      <c r="K1072" t="str">
        <f ca="1">VLOOKUP(I1072,INDIRECT("投手名変換!A$1:B$" &amp; Prams!$B$9),2,)</f>
        <v>DD024</v>
      </c>
      <c r="L1072">
        <f t="shared" si="103"/>
        <v>39</v>
      </c>
      <c r="M1072">
        <f ca="1">(B1072-VLOOKUP(K1072,INDIRECT("投手データ!B1:D"&amp;Prams!$B$1),3,FALSE)*2)</f>
        <v>43</v>
      </c>
      <c r="N1072" t="str">
        <f ca="1">VLOOKUP(F1072,INDIRECT("球種変換表!A$1:B$" &amp; Prams!$B$2),2,)</f>
        <v>SFF</v>
      </c>
      <c r="O1072">
        <f ca="1">VLOOKUP(N1072,球種情報!A:B,2,FALSE)</f>
        <v>21</v>
      </c>
      <c r="P1072">
        <f ca="1">VLOOKUP(K1072,投手データ!B:AI,output!O1072+6,FALSE)</f>
        <v>1</v>
      </c>
      <c r="R1072">
        <f t="shared" ca="1" si="104"/>
        <v>9.1743119266055051E-3</v>
      </c>
      <c r="S1072">
        <f t="shared" si="105"/>
        <v>0.64166666666666672</v>
      </c>
      <c r="T1072">
        <f>Prams!B$5/(S1072-Prams!B$6)</f>
        <v>106.34080614643655</v>
      </c>
      <c r="U1072">
        <f t="shared" ca="1" si="106"/>
        <v>0.70833333333333337</v>
      </c>
      <c r="V1072">
        <f ca="1">Prams!C$5/(U1072-Prams!C$6)</f>
        <v>109.47290756699327</v>
      </c>
      <c r="W1072">
        <f t="shared" ca="1" si="107"/>
        <v>1.0043386015320483</v>
      </c>
      <c r="X1072" t="str">
        <f t="shared" ca="1" si="102"/>
        <v>〇</v>
      </c>
    </row>
    <row r="1073" spans="1:24" x14ac:dyDescent="0.4">
      <c r="A1073" s="1" t="s">
        <v>2910</v>
      </c>
      <c r="B1073" s="1">
        <v>156</v>
      </c>
      <c r="C1073">
        <v>625.95001000000002</v>
      </c>
      <c r="D1073">
        <v>606.5</v>
      </c>
      <c r="E1073">
        <v>10.062519999999999</v>
      </c>
      <c r="F1073" t="s">
        <v>345</v>
      </c>
      <c r="G1073" s="10" t="s">
        <v>2909</v>
      </c>
      <c r="H1073">
        <v>101</v>
      </c>
      <c r="I1073" t="s">
        <v>2868</v>
      </c>
      <c r="J1073">
        <f ca="1">VLOOKUP(G1073,INDIRECT("球速変換!A$1:B$" &amp; Prams!$B$8),2,)</f>
        <v>144</v>
      </c>
      <c r="K1073" t="str">
        <f ca="1">VLOOKUP(I1073,INDIRECT("投手名変換!A$1:B$" &amp; Prams!$B$9),2,)</f>
        <v>DD024</v>
      </c>
      <c r="L1073">
        <f t="shared" si="103"/>
        <v>55</v>
      </c>
      <c r="M1073">
        <f ca="1">(B1073-VLOOKUP(K1073,INDIRECT("投手データ!B1:D"&amp;Prams!$B$1),3,FALSE)*2)</f>
        <v>62</v>
      </c>
      <c r="N1073" t="str">
        <f ca="1">VLOOKUP(F1073,INDIRECT("球種変換表!A$1:B$" &amp; Prams!$B$2),2,)</f>
        <v>カーブ</v>
      </c>
      <c r="O1073">
        <f ca="1">VLOOKUP(N1073,球種情報!A:B,2,FALSE)</f>
        <v>9</v>
      </c>
      <c r="P1073">
        <f ca="1">VLOOKUP(K1073,投手データ!B:AI,output!O1073+6,FALSE)</f>
        <v>1</v>
      </c>
      <c r="R1073">
        <f t="shared" ca="1" si="104"/>
        <v>6.9444444444444441E-3</v>
      </c>
      <c r="S1073">
        <f t="shared" si="105"/>
        <v>0.9121527777777777</v>
      </c>
      <c r="T1073">
        <f>Prams!B$5/(S1073-Prams!B$6)</f>
        <v>72.574747201361745</v>
      </c>
      <c r="U1073">
        <f t="shared" ca="1" si="106"/>
        <v>1.0288194444444445</v>
      </c>
      <c r="V1073">
        <f ca="1">Prams!C$5/(U1073-Prams!C$6)</f>
        <v>69.839179864377627</v>
      </c>
      <c r="W1073">
        <f t="shared" ca="1" si="107"/>
        <v>0.4849943046137335</v>
      </c>
      <c r="X1073" t="str">
        <f t="shared" ca="1" si="102"/>
        <v>×</v>
      </c>
    </row>
    <row r="1074" spans="1:24" x14ac:dyDescent="0.4">
      <c r="A1074" s="1" t="s">
        <v>2911</v>
      </c>
      <c r="B1074" s="1">
        <v>156</v>
      </c>
      <c r="C1074">
        <v>631</v>
      </c>
      <c r="D1074">
        <v>603.5</v>
      </c>
      <c r="E1074">
        <v>10.012589999999999</v>
      </c>
      <c r="F1074" t="s">
        <v>345</v>
      </c>
      <c r="G1074" s="10" t="s">
        <v>524</v>
      </c>
      <c r="H1074">
        <v>101</v>
      </c>
      <c r="I1074" t="s">
        <v>2868</v>
      </c>
      <c r="J1074">
        <f ca="1">VLOOKUP(G1074,INDIRECT("球速変換!A$1:B$" &amp; Prams!$B$8),2,)</f>
        <v>92</v>
      </c>
      <c r="K1074" t="str">
        <f ca="1">VLOOKUP(I1074,INDIRECT("投手名変換!A$1:B$" &amp; Prams!$B$9),2,)</f>
        <v>DD024</v>
      </c>
      <c r="L1074">
        <f t="shared" si="103"/>
        <v>55</v>
      </c>
      <c r="M1074">
        <f ca="1">(B1074-VLOOKUP(K1074,INDIRECT("投手データ!B1:D"&amp;Prams!$B$1),3,FALSE)*2)</f>
        <v>62</v>
      </c>
      <c r="N1074" t="str">
        <f ca="1">VLOOKUP(F1074,INDIRECT("球種変換表!A$1:B$" &amp; Prams!$B$2),2,)</f>
        <v>カーブ</v>
      </c>
      <c r="O1074">
        <f ca="1">VLOOKUP(N1074,球種情報!A:B,2,FALSE)</f>
        <v>9</v>
      </c>
      <c r="P1074">
        <f ca="1">VLOOKUP(K1074,投手データ!B:AI,output!O1074+6,FALSE)</f>
        <v>1</v>
      </c>
      <c r="R1074">
        <f t="shared" ca="1" si="104"/>
        <v>1.0869565217391304E-2</v>
      </c>
      <c r="S1074">
        <f t="shared" si="105"/>
        <v>0.91423611111111103</v>
      </c>
      <c r="T1074">
        <f>Prams!B$5/(S1074-Prams!B$6)</f>
        <v>72.397687831186957</v>
      </c>
      <c r="U1074">
        <f t="shared" ca="1" si="106"/>
        <v>1.0309027777777777</v>
      </c>
      <c r="V1074">
        <f ca="1">Prams!C$5/(U1074-Prams!C$6)</f>
        <v>69.675201688012052</v>
      </c>
      <c r="W1074">
        <f t="shared" ca="1" si="107"/>
        <v>0.75733914878273967</v>
      </c>
      <c r="X1074" t="str">
        <f t="shared" ca="1" si="102"/>
        <v>×</v>
      </c>
    </row>
    <row r="1075" spans="1:24" x14ac:dyDescent="0.4">
      <c r="A1075" s="1" t="s">
        <v>2912</v>
      </c>
      <c r="B1075" s="1">
        <v>157</v>
      </c>
      <c r="C1075">
        <v>636.5</v>
      </c>
      <c r="D1075">
        <v>607</v>
      </c>
      <c r="E1075">
        <v>10.547610000000001</v>
      </c>
      <c r="F1075" t="s">
        <v>345</v>
      </c>
      <c r="G1075" s="10" t="s">
        <v>541</v>
      </c>
      <c r="H1075">
        <v>101</v>
      </c>
      <c r="I1075" t="s">
        <v>2868</v>
      </c>
      <c r="J1075">
        <f ca="1">VLOOKUP(G1075,INDIRECT("球速変換!A$1:B$" &amp; Prams!$B$8),2,)</f>
        <v>93</v>
      </c>
      <c r="K1075" t="str">
        <f ca="1">VLOOKUP(I1075,INDIRECT("投手名変換!A$1:B$" &amp; Prams!$B$9),2,)</f>
        <v>DD024</v>
      </c>
      <c r="L1075">
        <f t="shared" si="103"/>
        <v>56</v>
      </c>
      <c r="M1075">
        <f ca="1">(B1075-VLOOKUP(K1075,INDIRECT("投手データ!B1:D"&amp;Prams!$B$1),3,FALSE)*2)</f>
        <v>63</v>
      </c>
      <c r="N1075" t="str">
        <f ca="1">VLOOKUP(F1075,INDIRECT("球種変換表!A$1:B$" &amp; Prams!$B$2),2,)</f>
        <v>カーブ</v>
      </c>
      <c r="O1075">
        <f ca="1">VLOOKUP(N1075,球種情報!A:B,2,FALSE)</f>
        <v>9</v>
      </c>
      <c r="P1075">
        <f ca="1">VLOOKUP(K1075,投手データ!B:AI,output!O1075+6,FALSE)</f>
        <v>1</v>
      </c>
      <c r="R1075">
        <f t="shared" ca="1" si="104"/>
        <v>1.0752688172043012E-2</v>
      </c>
      <c r="S1075">
        <f t="shared" si="105"/>
        <v>0.92847222222222225</v>
      </c>
      <c r="T1075">
        <f>Prams!B$5/(S1075-Prams!B$6)</f>
        <v>71.21052530539896</v>
      </c>
      <c r="U1075">
        <f t="shared" ca="1" si="106"/>
        <v>1.0451388888888888</v>
      </c>
      <c r="V1075">
        <f ca="1">Prams!C$5/(U1075-Prams!C$6)</f>
        <v>68.574967493853109</v>
      </c>
      <c r="W1075">
        <f t="shared" ca="1" si="107"/>
        <v>0.73736524186938823</v>
      </c>
      <c r="X1075" t="str">
        <f t="shared" ca="1" si="102"/>
        <v>×</v>
      </c>
    </row>
    <row r="1076" spans="1:24" x14ac:dyDescent="0.4">
      <c r="A1076" s="1" t="s">
        <v>2913</v>
      </c>
      <c r="B1076" s="1">
        <v>156</v>
      </c>
      <c r="C1076">
        <v>627.5</v>
      </c>
      <c r="D1076">
        <v>607.5</v>
      </c>
      <c r="E1076">
        <v>11.510960000000001</v>
      </c>
      <c r="F1076" t="s">
        <v>1532</v>
      </c>
      <c r="G1076" s="10" t="s">
        <v>541</v>
      </c>
      <c r="H1076">
        <v>101</v>
      </c>
      <c r="I1076" t="s">
        <v>2868</v>
      </c>
      <c r="J1076">
        <f ca="1">VLOOKUP(G1076,INDIRECT("球速変換!A$1:B$" &amp; Prams!$B$8),2,)</f>
        <v>93</v>
      </c>
      <c r="K1076" t="str">
        <f ca="1">VLOOKUP(I1076,INDIRECT("投手名変換!A$1:B$" &amp; Prams!$B$9),2,)</f>
        <v>DD024</v>
      </c>
      <c r="L1076">
        <f t="shared" si="103"/>
        <v>55</v>
      </c>
      <c r="M1076">
        <f ca="1">(B1076-VLOOKUP(K1076,INDIRECT("投手データ!B1:D"&amp;Prams!$B$1),3,FALSE)*2)</f>
        <v>62</v>
      </c>
      <c r="N1076" t="str">
        <f ca="1">VLOOKUP(F1076,INDIRECT("球種変換表!A$1:B$" &amp; Prams!$B$2),2,)</f>
        <v>カーブ</v>
      </c>
      <c r="O1076">
        <f ca="1">VLOOKUP(N1076,球種情報!A:B,2,FALSE)</f>
        <v>9</v>
      </c>
      <c r="P1076">
        <f ca="1">VLOOKUP(K1076,投手データ!B:AI,output!O1076+6,FALSE)</f>
        <v>1</v>
      </c>
      <c r="R1076">
        <f t="shared" ca="1" si="104"/>
        <v>1.0752688172043012E-2</v>
      </c>
      <c r="S1076">
        <f t="shared" si="105"/>
        <v>0.91145833333333337</v>
      </c>
      <c r="T1076">
        <f>Prams!B$5/(S1076-Prams!B$6)</f>
        <v>72.633959604068963</v>
      </c>
      <c r="U1076">
        <f t="shared" ca="1" si="106"/>
        <v>1.028125</v>
      </c>
      <c r="V1076">
        <f ca="1">Prams!C$5/(U1076-Prams!C$6)</f>
        <v>69.894010909810348</v>
      </c>
      <c r="W1076">
        <f t="shared" ca="1" si="107"/>
        <v>0.75154850440656285</v>
      </c>
      <c r="X1076" t="str">
        <f t="shared" ca="1" si="102"/>
        <v>×</v>
      </c>
    </row>
    <row r="1077" spans="1:24" x14ac:dyDescent="0.4">
      <c r="A1077" s="1" t="s">
        <v>2914</v>
      </c>
      <c r="B1077" s="1">
        <v>157</v>
      </c>
      <c r="C1077">
        <v>632</v>
      </c>
      <c r="D1077">
        <v>603.5</v>
      </c>
      <c r="E1077">
        <v>10.012589999999999</v>
      </c>
      <c r="F1077" t="s">
        <v>345</v>
      </c>
      <c r="G1077" s="10" t="s">
        <v>996</v>
      </c>
      <c r="H1077">
        <v>101</v>
      </c>
      <c r="I1077" t="s">
        <v>2868</v>
      </c>
      <c r="J1077">
        <f ca="1">VLOOKUP(G1077,INDIRECT("球速変換!A$1:B$" &amp; Prams!$B$8),2,)</f>
        <v>92</v>
      </c>
      <c r="K1077" t="str">
        <f ca="1">VLOOKUP(I1077,INDIRECT("投手名変換!A$1:B$" &amp; Prams!$B$9),2,)</f>
        <v>DD024</v>
      </c>
      <c r="L1077">
        <f t="shared" si="103"/>
        <v>56</v>
      </c>
      <c r="M1077">
        <f ca="1">(B1077-VLOOKUP(K1077,INDIRECT("投手データ!B1:D"&amp;Prams!$B$1),3,FALSE)*2)</f>
        <v>63</v>
      </c>
      <c r="N1077" t="str">
        <f ca="1">VLOOKUP(F1077,INDIRECT("球種変換表!A$1:B$" &amp; Prams!$B$2),2,)</f>
        <v>カーブ</v>
      </c>
      <c r="O1077">
        <f ca="1">VLOOKUP(N1077,球種情報!A:B,2,FALSE)</f>
        <v>9</v>
      </c>
      <c r="P1077">
        <f ca="1">VLOOKUP(K1077,投手データ!B:AI,output!O1077+6,FALSE)</f>
        <v>1</v>
      </c>
      <c r="R1077">
        <f t="shared" ca="1" si="104"/>
        <v>1.0869565217391304E-2</v>
      </c>
      <c r="S1077">
        <f t="shared" si="105"/>
        <v>0.93090277777777775</v>
      </c>
      <c r="T1077">
        <f>Prams!B$5/(S1077-Prams!B$6)</f>
        <v>71.011719211146811</v>
      </c>
      <c r="U1077">
        <f t="shared" ca="1" si="106"/>
        <v>1.0475694444444443</v>
      </c>
      <c r="V1077">
        <f ca="1">Prams!C$5/(U1077-Prams!C$6)</f>
        <v>68.390585964987764</v>
      </c>
      <c r="W1077">
        <f t="shared" ca="1" si="107"/>
        <v>0.74337593440204086</v>
      </c>
      <c r="X1077" t="str">
        <f t="shared" ca="1" si="102"/>
        <v>×</v>
      </c>
    </row>
    <row r="1078" spans="1:24" x14ac:dyDescent="0.4">
      <c r="A1078" s="1" t="s">
        <v>2916</v>
      </c>
      <c r="B1078" s="1">
        <v>156</v>
      </c>
      <c r="C1078">
        <v>623.5</v>
      </c>
      <c r="D1078">
        <v>602.5</v>
      </c>
      <c r="E1078">
        <v>10.512</v>
      </c>
      <c r="F1078" t="s">
        <v>345</v>
      </c>
      <c r="G1078" s="10" t="s">
        <v>2915</v>
      </c>
      <c r="H1078">
        <v>101</v>
      </c>
      <c r="I1078" t="s">
        <v>2868</v>
      </c>
      <c r="J1078">
        <f ca="1">VLOOKUP(G1078,INDIRECT("球速変換!A$1:B$" &amp; Prams!$B$8),2,)</f>
        <v>94</v>
      </c>
      <c r="K1078" t="str">
        <f ca="1">VLOOKUP(I1078,INDIRECT("投手名変換!A$1:B$" &amp; Prams!$B$9),2,)</f>
        <v>DD024</v>
      </c>
      <c r="L1078">
        <f t="shared" si="103"/>
        <v>55</v>
      </c>
      <c r="M1078">
        <f ca="1">(B1078-VLOOKUP(K1078,INDIRECT("投手データ!B1:D"&amp;Prams!$B$1),3,FALSE)*2)</f>
        <v>62</v>
      </c>
      <c r="N1078" t="str">
        <f ca="1">VLOOKUP(F1078,INDIRECT("球種変換表!A$1:B$" &amp; Prams!$B$2),2,)</f>
        <v>カーブ</v>
      </c>
      <c r="O1078">
        <f ca="1">VLOOKUP(N1078,球種情報!A:B,2,FALSE)</f>
        <v>9</v>
      </c>
      <c r="P1078">
        <f ca="1">VLOOKUP(K1078,投手データ!B:AI,output!O1078+6,FALSE)</f>
        <v>1</v>
      </c>
      <c r="R1078">
        <f t="shared" ca="1" si="104"/>
        <v>1.0638297872340425E-2</v>
      </c>
      <c r="S1078">
        <f t="shared" si="105"/>
        <v>0.91493055555555558</v>
      </c>
      <c r="T1078">
        <f>Prams!B$5/(S1078-Prams!B$6)</f>
        <v>72.338859871224415</v>
      </c>
      <c r="U1078">
        <f t="shared" ca="1" si="106"/>
        <v>1.0315972222222223</v>
      </c>
      <c r="V1078">
        <f ca="1">Prams!C$5/(U1078-Prams!C$6)</f>
        <v>69.620713278006988</v>
      </c>
      <c r="W1078">
        <f t="shared" ca="1" si="107"/>
        <v>0.74064588593624459</v>
      </c>
      <c r="X1078" t="str">
        <f t="shared" ca="1" si="102"/>
        <v>×</v>
      </c>
    </row>
    <row r="1079" spans="1:24" x14ac:dyDescent="0.4">
      <c r="A1079" s="1" t="s">
        <v>2918</v>
      </c>
      <c r="B1079" s="1">
        <v>156</v>
      </c>
      <c r="C1079">
        <v>636</v>
      </c>
      <c r="D1079">
        <v>602.5</v>
      </c>
      <c r="E1079">
        <v>11.01146</v>
      </c>
      <c r="F1079" t="s">
        <v>345</v>
      </c>
      <c r="G1079" s="10" t="s">
        <v>2917</v>
      </c>
      <c r="H1079">
        <v>101</v>
      </c>
      <c r="I1079" t="s">
        <v>2868</v>
      </c>
      <c r="J1079">
        <f ca="1">VLOOKUP(G1079,INDIRECT("球速変換!A$1:B$" &amp; Prams!$B$8),2,)</f>
        <v>94</v>
      </c>
      <c r="K1079" t="str">
        <f ca="1">VLOOKUP(I1079,INDIRECT("投手名変換!A$1:B$" &amp; Prams!$B$9),2,)</f>
        <v>DD024</v>
      </c>
      <c r="L1079">
        <f t="shared" si="103"/>
        <v>55</v>
      </c>
      <c r="M1079">
        <f ca="1">(B1079-VLOOKUP(K1079,INDIRECT("投手データ!B1:D"&amp;Prams!$B$1),3,FALSE)*2)</f>
        <v>62</v>
      </c>
      <c r="N1079" t="str">
        <f ca="1">VLOOKUP(F1079,INDIRECT("球種変換表!A$1:B$" &amp; Prams!$B$2),2,)</f>
        <v>カーブ</v>
      </c>
      <c r="O1079">
        <f ca="1">VLOOKUP(N1079,球種情報!A:B,2,FALSE)</f>
        <v>9</v>
      </c>
      <c r="P1079">
        <f ca="1">VLOOKUP(K1079,投手データ!B:AI,output!O1079+6,FALSE)</f>
        <v>1</v>
      </c>
      <c r="R1079">
        <f t="shared" ca="1" si="104"/>
        <v>1.0638297872340425E-2</v>
      </c>
      <c r="S1079">
        <f t="shared" si="105"/>
        <v>0.91493055555555558</v>
      </c>
      <c r="T1079">
        <f>Prams!B$5/(S1079-Prams!B$6)</f>
        <v>72.338859871224415</v>
      </c>
      <c r="U1079">
        <f t="shared" ca="1" si="106"/>
        <v>1.0315972222222223</v>
      </c>
      <c r="V1079">
        <f ca="1">Prams!C$5/(U1079-Prams!C$6)</f>
        <v>69.620713278006988</v>
      </c>
      <c r="W1079">
        <f t="shared" ca="1" si="107"/>
        <v>0.74064588593624459</v>
      </c>
      <c r="X1079" t="str">
        <f t="shared" ca="1" si="102"/>
        <v>×</v>
      </c>
    </row>
    <row r="1080" spans="1:24" x14ac:dyDescent="0.4">
      <c r="A1080" s="1" t="s">
        <v>2919</v>
      </c>
      <c r="B1080" s="1">
        <v>157</v>
      </c>
      <c r="C1080">
        <v>632.5</v>
      </c>
      <c r="D1080">
        <v>603.5</v>
      </c>
      <c r="E1080">
        <v>10.512</v>
      </c>
      <c r="F1080" t="s">
        <v>345</v>
      </c>
      <c r="G1080" s="10" t="s">
        <v>524</v>
      </c>
      <c r="H1080">
        <v>101</v>
      </c>
      <c r="I1080" t="s">
        <v>2868</v>
      </c>
      <c r="J1080">
        <f ca="1">VLOOKUP(G1080,INDIRECT("球速変換!A$1:B$" &amp; Prams!$B$8),2,)</f>
        <v>92</v>
      </c>
      <c r="K1080" t="str">
        <f ca="1">VLOOKUP(I1080,INDIRECT("投手名変換!A$1:B$" &amp; Prams!$B$9),2,)</f>
        <v>DD024</v>
      </c>
      <c r="L1080">
        <f t="shared" si="103"/>
        <v>56</v>
      </c>
      <c r="M1080">
        <f ca="1">(B1080-VLOOKUP(K1080,INDIRECT("投手データ!B1:D"&amp;Prams!$B$1),3,FALSE)*2)</f>
        <v>63</v>
      </c>
      <c r="N1080" t="str">
        <f ca="1">VLOOKUP(F1080,INDIRECT("球種変換表!A$1:B$" &amp; Prams!$B$2),2,)</f>
        <v>カーブ</v>
      </c>
      <c r="O1080">
        <f ca="1">VLOOKUP(N1080,球種情報!A:B,2,FALSE)</f>
        <v>9</v>
      </c>
      <c r="P1080">
        <f ca="1">VLOOKUP(K1080,投手データ!B:AI,output!O1080+6,FALSE)</f>
        <v>1</v>
      </c>
      <c r="R1080">
        <f t="shared" ca="1" si="104"/>
        <v>1.0869565217391304E-2</v>
      </c>
      <c r="S1080">
        <f t="shared" si="105"/>
        <v>0.93090277777777775</v>
      </c>
      <c r="T1080">
        <f>Prams!B$5/(S1080-Prams!B$6)</f>
        <v>71.011719211146811</v>
      </c>
      <c r="U1080">
        <f t="shared" ca="1" si="106"/>
        <v>1.0475694444444443</v>
      </c>
      <c r="V1080">
        <f ca="1">Prams!C$5/(U1080-Prams!C$6)</f>
        <v>68.390585964987764</v>
      </c>
      <c r="W1080">
        <f t="shared" ca="1" si="107"/>
        <v>0.74337593440204086</v>
      </c>
      <c r="X1080" t="str">
        <f t="shared" ca="1" si="102"/>
        <v>×</v>
      </c>
    </row>
    <row r="1081" spans="1:24" x14ac:dyDescent="0.4">
      <c r="A1081" s="1" t="s">
        <v>2920</v>
      </c>
      <c r="B1081" s="1">
        <v>156</v>
      </c>
      <c r="C1081">
        <v>627</v>
      </c>
      <c r="D1081">
        <v>601.5</v>
      </c>
      <c r="E1081">
        <v>11.01146</v>
      </c>
      <c r="F1081" t="s">
        <v>1532</v>
      </c>
      <c r="G1081" s="10" t="s">
        <v>1957</v>
      </c>
      <c r="H1081">
        <v>101</v>
      </c>
      <c r="I1081" t="s">
        <v>2868</v>
      </c>
      <c r="J1081">
        <f ca="1">VLOOKUP(G1081,INDIRECT("球速変換!A$1:B$" &amp; Prams!$B$8),2,)</f>
        <v>144</v>
      </c>
      <c r="K1081" t="str">
        <f ca="1">VLOOKUP(I1081,INDIRECT("投手名変換!A$1:B$" &amp; Prams!$B$9),2,)</f>
        <v>DD024</v>
      </c>
      <c r="L1081">
        <f t="shared" si="103"/>
        <v>55</v>
      </c>
      <c r="M1081">
        <f ca="1">(B1081-VLOOKUP(K1081,INDIRECT("投手データ!B1:D"&amp;Prams!$B$1),3,FALSE)*2)</f>
        <v>62</v>
      </c>
      <c r="N1081" t="str">
        <f ca="1">VLOOKUP(F1081,INDIRECT("球種変換表!A$1:B$" &amp; Prams!$B$2),2,)</f>
        <v>カーブ</v>
      </c>
      <c r="O1081">
        <f ca="1">VLOOKUP(N1081,球種情報!A:B,2,FALSE)</f>
        <v>9</v>
      </c>
      <c r="P1081">
        <f ca="1">VLOOKUP(K1081,投手データ!B:AI,output!O1081+6,FALSE)</f>
        <v>1</v>
      </c>
      <c r="R1081">
        <f t="shared" ca="1" si="104"/>
        <v>6.9444444444444441E-3</v>
      </c>
      <c r="S1081">
        <f t="shared" si="105"/>
        <v>0.91562500000000002</v>
      </c>
      <c r="T1081">
        <f>Prams!B$5/(S1081-Prams!B$6)</f>
        <v>72.280127436939182</v>
      </c>
      <c r="U1081">
        <f t="shared" ca="1" si="106"/>
        <v>1.0322916666666666</v>
      </c>
      <c r="V1081">
        <f ca="1">Prams!C$5/(U1081-Prams!C$6)</f>
        <v>69.566310025036813</v>
      </c>
      <c r="W1081">
        <f t="shared" ca="1" si="107"/>
        <v>0.48309937517386675</v>
      </c>
      <c r="X1081" t="str">
        <f t="shared" ca="1" si="102"/>
        <v>×</v>
      </c>
    </row>
    <row r="1082" spans="1:24" x14ac:dyDescent="0.4">
      <c r="A1082" s="1" t="s">
        <v>2921</v>
      </c>
      <c r="B1082" s="1">
        <v>157</v>
      </c>
      <c r="C1082">
        <v>635.5</v>
      </c>
      <c r="D1082">
        <v>603.5</v>
      </c>
      <c r="E1082">
        <v>11.510960000000001</v>
      </c>
      <c r="F1082" t="s">
        <v>345</v>
      </c>
      <c r="G1082" s="10" t="s">
        <v>2588</v>
      </c>
      <c r="H1082">
        <v>101</v>
      </c>
      <c r="I1082" t="s">
        <v>2868</v>
      </c>
      <c r="J1082">
        <f ca="1">VLOOKUP(G1082,INDIRECT("球速変換!A$1:B$" &amp; Prams!$B$8),2,)</f>
        <v>92</v>
      </c>
      <c r="K1082" t="str">
        <f ca="1">VLOOKUP(I1082,INDIRECT("投手名変換!A$1:B$" &amp; Prams!$B$9),2,)</f>
        <v>DD024</v>
      </c>
      <c r="L1082">
        <f t="shared" si="103"/>
        <v>56</v>
      </c>
      <c r="M1082">
        <f ca="1">(B1082-VLOOKUP(K1082,INDIRECT("投手データ!B1:D"&amp;Prams!$B$1),3,FALSE)*2)</f>
        <v>63</v>
      </c>
      <c r="N1082" t="str">
        <f ca="1">VLOOKUP(F1082,INDIRECT("球種変換表!A$1:B$" &amp; Prams!$B$2),2,)</f>
        <v>カーブ</v>
      </c>
      <c r="O1082">
        <f ca="1">VLOOKUP(N1082,球種情報!A:B,2,FALSE)</f>
        <v>9</v>
      </c>
      <c r="P1082">
        <f ca="1">VLOOKUP(K1082,投手データ!B:AI,output!O1082+6,FALSE)</f>
        <v>1</v>
      </c>
      <c r="R1082">
        <f t="shared" ca="1" si="104"/>
        <v>1.0869565217391304E-2</v>
      </c>
      <c r="S1082">
        <f t="shared" si="105"/>
        <v>0.93090277777777775</v>
      </c>
      <c r="T1082">
        <f>Prams!B$5/(S1082-Prams!B$6)</f>
        <v>71.011719211146811</v>
      </c>
      <c r="U1082">
        <f t="shared" ca="1" si="106"/>
        <v>1.0475694444444443</v>
      </c>
      <c r="V1082">
        <f ca="1">Prams!C$5/(U1082-Prams!C$6)</f>
        <v>68.390585964987764</v>
      </c>
      <c r="W1082">
        <f t="shared" ca="1" si="107"/>
        <v>0.74337593440204086</v>
      </c>
      <c r="X1082" t="str">
        <f t="shared" ca="1" si="102"/>
        <v>×</v>
      </c>
    </row>
    <row r="1083" spans="1:24" x14ac:dyDescent="0.4">
      <c r="A1083" s="1" t="s">
        <v>2923</v>
      </c>
      <c r="B1083" s="1">
        <v>128</v>
      </c>
      <c r="C1083">
        <v>639.5</v>
      </c>
      <c r="D1083">
        <v>604.5</v>
      </c>
      <c r="E1083">
        <v>10.512</v>
      </c>
      <c r="F1083" t="s">
        <v>0</v>
      </c>
      <c r="G1083" s="10" t="s">
        <v>1594</v>
      </c>
      <c r="H1083">
        <v>99</v>
      </c>
      <c r="I1083" t="s">
        <v>2922</v>
      </c>
      <c r="J1083">
        <f ca="1">VLOOKUP(G1083,INDIRECT("球速変換!A$1:B$" &amp; Prams!$B$8),2,)</f>
        <v>147</v>
      </c>
      <c r="K1083" t="str">
        <f ca="1">VLOOKUP(I1083,INDIRECT("投手名変換!A$1:B$" &amp; Prams!$B$9),2,)</f>
        <v>KR001</v>
      </c>
      <c r="L1083">
        <f t="shared" si="103"/>
        <v>29</v>
      </c>
      <c r="M1083">
        <f ca="1">(B1083-VLOOKUP(K1083,INDIRECT("投手データ!B1:D"&amp;Prams!$B$1),3,FALSE)*2)</f>
        <v>34</v>
      </c>
      <c r="N1083" t="str">
        <f ca="1">VLOOKUP(F1083,INDIRECT("球種変換表!A$1:B$" &amp; Prams!$B$2),2,)</f>
        <v>ストレート</v>
      </c>
      <c r="O1083">
        <f ca="1">VLOOKUP(N1083,球種情報!A:B,2,FALSE)</f>
        <v>1</v>
      </c>
      <c r="P1083">
        <f ca="1">VLOOKUP(K1083,投手データ!B:AI,output!O1083+6,FALSE)</f>
        <v>1</v>
      </c>
      <c r="R1083">
        <f t="shared" ca="1" si="104"/>
        <v>6.8027210884353739E-3</v>
      </c>
      <c r="S1083">
        <f t="shared" si="105"/>
        <v>0.48020833333333335</v>
      </c>
      <c r="T1083">
        <f>Prams!B$5/(S1083-Prams!B$6)</f>
        <v>147.22975252535275</v>
      </c>
      <c r="U1083">
        <f t="shared" ca="1" si="106"/>
        <v>0.56354166666666672</v>
      </c>
      <c r="V1083">
        <f ca="1">Prams!C$5/(U1083-Prams!C$6)</f>
        <v>147.21806600123031</v>
      </c>
      <c r="W1083">
        <f t="shared" ca="1" si="107"/>
        <v>1.0014834421852403</v>
      </c>
      <c r="X1083" t="str">
        <f t="shared" ca="1" si="102"/>
        <v>〇</v>
      </c>
    </row>
    <row r="1084" spans="1:24" x14ac:dyDescent="0.4">
      <c r="A1084" s="1" t="s">
        <v>2925</v>
      </c>
      <c r="B1084" s="1">
        <v>128</v>
      </c>
      <c r="C1084">
        <v>639.5</v>
      </c>
      <c r="D1084">
        <v>602.5</v>
      </c>
      <c r="E1084">
        <v>10.512</v>
      </c>
      <c r="F1084" t="s">
        <v>0</v>
      </c>
      <c r="G1084" s="10" t="s">
        <v>1594</v>
      </c>
      <c r="H1084">
        <v>99</v>
      </c>
      <c r="I1084" t="s">
        <v>2924</v>
      </c>
      <c r="J1084">
        <f ca="1">VLOOKUP(G1084,INDIRECT("球速変換!A$1:B$" &amp; Prams!$B$8),2,)</f>
        <v>147</v>
      </c>
      <c r="K1084" t="str">
        <f ca="1">VLOOKUP(I1084,INDIRECT("投手名変換!A$1:B$" &amp; Prams!$B$9),2,)</f>
        <v>KR001</v>
      </c>
      <c r="L1084">
        <f t="shared" si="103"/>
        <v>29</v>
      </c>
      <c r="M1084">
        <f ca="1">(B1084-VLOOKUP(K1084,INDIRECT("投手データ!B1:D"&amp;Prams!$B$1),3,FALSE)*2)</f>
        <v>34</v>
      </c>
      <c r="N1084" t="str">
        <f ca="1">VLOOKUP(F1084,INDIRECT("球種変換表!A$1:B$" &amp; Prams!$B$2),2,)</f>
        <v>ストレート</v>
      </c>
      <c r="O1084">
        <f ca="1">VLOOKUP(N1084,球種情報!A:B,2,FALSE)</f>
        <v>1</v>
      </c>
      <c r="P1084">
        <f ca="1">VLOOKUP(K1084,投手データ!B:AI,output!O1084+6,FALSE)</f>
        <v>1</v>
      </c>
      <c r="R1084">
        <f t="shared" ca="1" si="104"/>
        <v>6.8027210884353739E-3</v>
      </c>
      <c r="S1084">
        <f t="shared" si="105"/>
        <v>0.48159722222222218</v>
      </c>
      <c r="T1084">
        <f>Prams!B$5/(S1084-Prams!B$6)</f>
        <v>146.74438078158073</v>
      </c>
      <c r="U1084">
        <f t="shared" ca="1" si="106"/>
        <v>0.5649305555555556</v>
      </c>
      <c r="V1084">
        <f ca="1">Prams!C$5/(U1084-Prams!C$6)</f>
        <v>146.7327711812446</v>
      </c>
      <c r="W1084">
        <f t="shared" ca="1" si="107"/>
        <v>0.99818211687921499</v>
      </c>
      <c r="X1084" t="str">
        <f t="shared" ca="1" si="102"/>
        <v>〇</v>
      </c>
    </row>
    <row r="1085" spans="1:24" x14ac:dyDescent="0.4">
      <c r="A1085" s="1" t="s">
        <v>2927</v>
      </c>
      <c r="B1085" s="1">
        <v>129</v>
      </c>
      <c r="C1085">
        <v>643.5</v>
      </c>
      <c r="D1085">
        <v>620</v>
      </c>
      <c r="E1085">
        <v>11.5001</v>
      </c>
      <c r="F1085" t="s">
        <v>0</v>
      </c>
      <c r="G1085" s="10" t="s">
        <v>1608</v>
      </c>
      <c r="H1085">
        <v>99</v>
      </c>
      <c r="I1085" t="s">
        <v>2926</v>
      </c>
      <c r="J1085">
        <f ca="1">VLOOKUP(G1085,INDIRECT("球速変換!A$1:B$" &amp; Prams!$B$8),2,)</f>
        <v>146</v>
      </c>
      <c r="K1085" t="str">
        <f ca="1">VLOOKUP(I1085,INDIRECT("投手名変換!A$1:B$" &amp; Prams!$B$9),2,)</f>
        <v>KR001</v>
      </c>
      <c r="L1085">
        <f t="shared" si="103"/>
        <v>30</v>
      </c>
      <c r="M1085">
        <f ca="1">(B1085-VLOOKUP(K1085,INDIRECT("投手データ!B1:D"&amp;Prams!$B$1),3,FALSE)*2)</f>
        <v>35</v>
      </c>
      <c r="N1085" t="str">
        <f ca="1">VLOOKUP(F1085,INDIRECT("球種変換表!A$1:B$" &amp; Prams!$B$2),2,)</f>
        <v>ストレート</v>
      </c>
      <c r="O1085">
        <f ca="1">VLOOKUP(N1085,球種情報!A:B,2,FALSE)</f>
        <v>1</v>
      </c>
      <c r="P1085">
        <f ca="1">VLOOKUP(K1085,投手データ!B:AI,output!O1085+6,FALSE)</f>
        <v>1</v>
      </c>
      <c r="R1085">
        <f t="shared" ca="1" si="104"/>
        <v>6.8493150684931503E-3</v>
      </c>
      <c r="S1085">
        <f t="shared" si="105"/>
        <v>0.4861111111111111</v>
      </c>
      <c r="T1085">
        <f>Prams!B$5/(S1085-Prams!B$6)</f>
        <v>145.18879002165804</v>
      </c>
      <c r="U1085">
        <f t="shared" ca="1" si="106"/>
        <v>0.56944444444444442</v>
      </c>
      <c r="V1085">
        <f ca="1">Prams!C$5/(U1085-Prams!C$6)</f>
        <v>145.17742524656893</v>
      </c>
      <c r="W1085">
        <f t="shared" ca="1" si="107"/>
        <v>0.99436592634636256</v>
      </c>
      <c r="X1085" t="str">
        <f t="shared" ca="1" si="102"/>
        <v>〇</v>
      </c>
    </row>
    <row r="1086" spans="1:24" x14ac:dyDescent="0.4">
      <c r="A1086" s="1" t="s">
        <v>2928</v>
      </c>
      <c r="B1086" s="1">
        <v>129</v>
      </c>
      <c r="C1086">
        <v>642.45239000000004</v>
      </c>
      <c r="D1086">
        <v>620.5</v>
      </c>
      <c r="E1086">
        <v>10.55955</v>
      </c>
      <c r="F1086" t="s">
        <v>0</v>
      </c>
      <c r="G1086" s="10" t="s">
        <v>1608</v>
      </c>
      <c r="H1086">
        <v>99</v>
      </c>
      <c r="I1086" t="s">
        <v>2924</v>
      </c>
      <c r="J1086">
        <f ca="1">VLOOKUP(G1086,INDIRECT("球速変換!A$1:B$" &amp; Prams!$B$8),2,)</f>
        <v>146</v>
      </c>
      <c r="K1086" t="str">
        <f ca="1">VLOOKUP(I1086,INDIRECT("投手名変換!A$1:B$" &amp; Prams!$B$9),2,)</f>
        <v>KR001</v>
      </c>
      <c r="L1086">
        <f t="shared" si="103"/>
        <v>30</v>
      </c>
      <c r="M1086">
        <f ca="1">(B1086-VLOOKUP(K1086,INDIRECT("投手データ!B1:D"&amp;Prams!$B$1),3,FALSE)*2)</f>
        <v>35</v>
      </c>
      <c r="N1086" t="str">
        <f ca="1">VLOOKUP(F1086,INDIRECT("球種変換表!A$1:B$" &amp; Prams!$B$2),2,)</f>
        <v>ストレート</v>
      </c>
      <c r="O1086">
        <f ca="1">VLOOKUP(N1086,球種情報!A:B,2,FALSE)</f>
        <v>1</v>
      </c>
      <c r="P1086">
        <f ca="1">VLOOKUP(K1086,投手データ!B:AI,output!O1086+6,FALSE)</f>
        <v>1</v>
      </c>
      <c r="R1086">
        <f t="shared" ca="1" si="104"/>
        <v>6.8493150684931503E-3</v>
      </c>
      <c r="S1086">
        <f t="shared" si="105"/>
        <v>0.48576388888888888</v>
      </c>
      <c r="T1086">
        <f>Prams!B$5/(S1086-Prams!B$6)</f>
        <v>145.30727898307077</v>
      </c>
      <c r="U1086">
        <f t="shared" ca="1" si="106"/>
        <v>0.56909722222222225</v>
      </c>
      <c r="V1086">
        <f ca="1">Prams!C$5/(U1086-Prams!C$6)</f>
        <v>145.29589565149269</v>
      </c>
      <c r="W1086">
        <f t="shared" ca="1" si="107"/>
        <v>0.99517736747597729</v>
      </c>
      <c r="X1086" t="str">
        <f t="shared" ca="1" si="102"/>
        <v>〇</v>
      </c>
    </row>
    <row r="1087" spans="1:24" x14ac:dyDescent="0.4">
      <c r="A1087" s="1" t="s">
        <v>2929</v>
      </c>
      <c r="B1087" s="1">
        <v>128</v>
      </c>
      <c r="C1087">
        <v>637</v>
      </c>
      <c r="D1087">
        <v>604</v>
      </c>
      <c r="E1087">
        <v>10.04998</v>
      </c>
      <c r="F1087" t="s">
        <v>0</v>
      </c>
      <c r="G1087" s="10" t="s">
        <v>1594</v>
      </c>
      <c r="H1087">
        <v>99</v>
      </c>
      <c r="I1087" t="s">
        <v>2924</v>
      </c>
      <c r="J1087">
        <f ca="1">VLOOKUP(G1087,INDIRECT("球速変換!A$1:B$" &amp; Prams!$B$8),2,)</f>
        <v>147</v>
      </c>
      <c r="K1087" t="str">
        <f ca="1">VLOOKUP(I1087,INDIRECT("投手名変換!A$1:B$" &amp; Prams!$B$9),2,)</f>
        <v>KR001</v>
      </c>
      <c r="L1087">
        <f t="shared" si="103"/>
        <v>29</v>
      </c>
      <c r="M1087">
        <f ca="1">(B1087-VLOOKUP(K1087,INDIRECT("投手データ!B1:D"&amp;Prams!$B$1),3,FALSE)*2)</f>
        <v>34</v>
      </c>
      <c r="N1087" t="str">
        <f ca="1">VLOOKUP(F1087,INDIRECT("球種変換表!A$1:B$" &amp; Prams!$B$2),2,)</f>
        <v>ストレート</v>
      </c>
      <c r="O1087">
        <f ca="1">VLOOKUP(N1087,球種情報!A:B,2,FALSE)</f>
        <v>1</v>
      </c>
      <c r="P1087">
        <f ca="1">VLOOKUP(K1087,投手データ!B:AI,output!O1087+6,FALSE)</f>
        <v>1</v>
      </c>
      <c r="R1087">
        <f t="shared" ca="1" si="104"/>
        <v>6.8027210884353739E-3</v>
      </c>
      <c r="S1087">
        <f t="shared" si="105"/>
        <v>0.48055555555555551</v>
      </c>
      <c r="T1087">
        <f>Prams!B$5/(S1087-Prams!B$6)</f>
        <v>147.10810882267407</v>
      </c>
      <c r="U1087">
        <f t="shared" ca="1" si="106"/>
        <v>0.56388888888888888</v>
      </c>
      <c r="V1087">
        <f ca="1">Prams!C$5/(U1087-Prams!C$6)</f>
        <v>147.09644160101519</v>
      </c>
      <c r="W1087">
        <f t="shared" ca="1" si="107"/>
        <v>1.0006560653130285</v>
      </c>
      <c r="X1087" t="str">
        <f t="shared" ca="1" si="102"/>
        <v>〇</v>
      </c>
    </row>
    <row r="1088" spans="1:24" x14ac:dyDescent="0.4">
      <c r="A1088" s="1" t="s">
        <v>2930</v>
      </c>
      <c r="B1088" s="1">
        <v>128</v>
      </c>
      <c r="C1088">
        <v>639</v>
      </c>
      <c r="D1088">
        <v>600.5</v>
      </c>
      <c r="E1088">
        <v>10.012589999999999</v>
      </c>
      <c r="F1088" t="s">
        <v>1649</v>
      </c>
      <c r="G1088" s="10" t="s">
        <v>439</v>
      </c>
      <c r="H1088">
        <v>99</v>
      </c>
      <c r="I1088" t="s">
        <v>2924</v>
      </c>
      <c r="J1088">
        <f ca="1">VLOOKUP(G1088,INDIRECT("球速変換!A$1:B$" &amp; Prams!$B$8),2,)</f>
        <v>146</v>
      </c>
      <c r="K1088" t="str">
        <f ca="1">VLOOKUP(I1088,INDIRECT("投手名変換!A$1:B$" &amp; Prams!$B$9),2,)</f>
        <v>KR001</v>
      </c>
      <c r="L1088">
        <f t="shared" si="103"/>
        <v>29</v>
      </c>
      <c r="M1088">
        <f ca="1">(B1088-VLOOKUP(K1088,INDIRECT("投手データ!B1:D"&amp;Prams!$B$1),3,FALSE)*2)</f>
        <v>34</v>
      </c>
      <c r="N1088" t="str">
        <f ca="1">VLOOKUP(F1088,INDIRECT("球種変換表!A$1:B$" &amp; Prams!$B$2),2,)</f>
        <v>ストレート</v>
      </c>
      <c r="O1088">
        <f ca="1">VLOOKUP(N1088,球種情報!A:B,2,FALSE)</f>
        <v>1</v>
      </c>
      <c r="P1088">
        <f ca="1">VLOOKUP(K1088,投手データ!B:AI,output!O1088+6,FALSE)</f>
        <v>1</v>
      </c>
      <c r="R1088">
        <f t="shared" ca="1" si="104"/>
        <v>6.8493150684931503E-3</v>
      </c>
      <c r="S1088">
        <f t="shared" si="105"/>
        <v>0.48298611111111112</v>
      </c>
      <c r="T1088">
        <f>Prams!B$5/(S1088-Prams!B$6)</f>
        <v>146.26219876845835</v>
      </c>
      <c r="U1088">
        <f t="shared" ca="1" si="106"/>
        <v>0.56631944444444438</v>
      </c>
      <c r="V1088">
        <f ca="1">Prams!C$5/(U1088-Prams!C$6)</f>
        <v>146.2506653349017</v>
      </c>
      <c r="W1088">
        <f t="shared" ca="1" si="107"/>
        <v>1.001716885855491</v>
      </c>
      <c r="X1088" t="str">
        <f t="shared" ca="1" si="102"/>
        <v>〇</v>
      </c>
    </row>
    <row r="1089" spans="1:25" x14ac:dyDescent="0.4">
      <c r="A1089" s="1" t="s">
        <v>2932</v>
      </c>
      <c r="B1089" s="1">
        <v>128</v>
      </c>
      <c r="C1089">
        <v>634.5</v>
      </c>
      <c r="D1089">
        <v>601.5</v>
      </c>
      <c r="E1089">
        <v>10.512</v>
      </c>
      <c r="F1089" t="s">
        <v>509</v>
      </c>
      <c r="G1089" s="10" t="s">
        <v>439</v>
      </c>
      <c r="H1089">
        <v>99</v>
      </c>
      <c r="I1089" t="s">
        <v>2931</v>
      </c>
      <c r="J1089">
        <f ca="1">VLOOKUP(G1089,INDIRECT("球速変換!A$1:B$" &amp; Prams!$B$8),2,)</f>
        <v>146</v>
      </c>
      <c r="K1089" t="str">
        <f ca="1">VLOOKUP(I1089,INDIRECT("投手名変換!A$1:B$" &amp; Prams!$B$9),2,)</f>
        <v>KR001</v>
      </c>
      <c r="L1089">
        <f t="shared" si="103"/>
        <v>29</v>
      </c>
      <c r="M1089">
        <f ca="1">(B1089-VLOOKUP(K1089,INDIRECT("投手データ!B1:D"&amp;Prams!$B$1),3,FALSE)*2)</f>
        <v>34</v>
      </c>
      <c r="N1089" t="str">
        <f ca="1">VLOOKUP(F1089,INDIRECT("球種変換表!A$1:B$" &amp; Prams!$B$2),2,)</f>
        <v>ストレート</v>
      </c>
      <c r="O1089">
        <f ca="1">VLOOKUP(N1089,球種情報!A:B,2,FALSE)</f>
        <v>1</v>
      </c>
      <c r="P1089">
        <f ca="1">VLOOKUP(K1089,投手データ!B:AI,output!O1089+6,FALSE)</f>
        <v>1</v>
      </c>
      <c r="R1089">
        <f t="shared" ca="1" si="104"/>
        <v>6.8493150684931503E-3</v>
      </c>
      <c r="S1089">
        <f t="shared" si="105"/>
        <v>0.48229166666666667</v>
      </c>
      <c r="T1089">
        <f>Prams!B$5/(S1089-Prams!B$6)</f>
        <v>146.50289302711349</v>
      </c>
      <c r="U1089">
        <f t="shared" ca="1" si="106"/>
        <v>0.56562500000000004</v>
      </c>
      <c r="V1089">
        <f ca="1">Prams!C$5/(U1089-Prams!C$6)</f>
        <v>146.49132160417037</v>
      </c>
      <c r="W1089">
        <f t="shared" ca="1" si="107"/>
        <v>1.0033652164669202</v>
      </c>
      <c r="X1089" t="str">
        <f t="shared" ca="1" si="102"/>
        <v>〇</v>
      </c>
    </row>
    <row r="1090" spans="1:25" x14ac:dyDescent="0.4">
      <c r="A1090" s="1" t="s">
        <v>2934</v>
      </c>
      <c r="B1090" s="1">
        <v>128</v>
      </c>
      <c r="C1090">
        <v>641.95001000000002</v>
      </c>
      <c r="D1090">
        <v>603.5</v>
      </c>
      <c r="E1090">
        <v>10.062519999999999</v>
      </c>
      <c r="F1090" t="s">
        <v>0</v>
      </c>
      <c r="G1090" s="10" t="s">
        <v>1594</v>
      </c>
      <c r="H1090">
        <v>99</v>
      </c>
      <c r="I1090" t="s">
        <v>2933</v>
      </c>
      <c r="J1090">
        <f ca="1">VLOOKUP(G1090,INDIRECT("球速変換!A$1:B$" &amp; Prams!$B$8),2,)</f>
        <v>147</v>
      </c>
      <c r="K1090" t="str">
        <f ca="1">VLOOKUP(I1090,INDIRECT("投手名変換!A$1:B$" &amp; Prams!$B$9),2,)</f>
        <v>KR001</v>
      </c>
      <c r="L1090">
        <f t="shared" si="103"/>
        <v>29</v>
      </c>
      <c r="M1090">
        <f ca="1">(B1090-VLOOKUP(K1090,INDIRECT("投手データ!B1:D"&amp;Prams!$B$1),3,FALSE)*2)</f>
        <v>34</v>
      </c>
      <c r="N1090" t="str">
        <f ca="1">VLOOKUP(F1090,INDIRECT("球種変換表!A$1:B$" &amp; Prams!$B$2),2,)</f>
        <v>ストレート</v>
      </c>
      <c r="O1090">
        <f ca="1">VLOOKUP(N1090,球種情報!A:B,2,FALSE)</f>
        <v>1</v>
      </c>
      <c r="P1090">
        <f ca="1">VLOOKUP(K1090,投手データ!B:AI,output!O1090+6,FALSE)</f>
        <v>1</v>
      </c>
      <c r="R1090">
        <f t="shared" ca="1" si="104"/>
        <v>6.8027210884353739E-3</v>
      </c>
      <c r="S1090">
        <f t="shared" si="105"/>
        <v>0.48090277777777779</v>
      </c>
      <c r="T1090">
        <f>Prams!B$5/(S1090-Prams!B$6)</f>
        <v>146.98666596221031</v>
      </c>
      <c r="U1090">
        <f t="shared" ca="1" si="106"/>
        <v>0.56423611111111105</v>
      </c>
      <c r="V1090">
        <f ca="1">Prams!C$5/(U1090-Prams!C$6)</f>
        <v>146.97501799523212</v>
      </c>
      <c r="W1090">
        <f t="shared" ca="1" si="107"/>
        <v>0.99983005438933414</v>
      </c>
      <c r="X1090" t="str">
        <f t="shared" ca="1" si="102"/>
        <v>〇</v>
      </c>
    </row>
    <row r="1091" spans="1:25" x14ac:dyDescent="0.4">
      <c r="A1091" s="1" t="s">
        <v>2936</v>
      </c>
      <c r="B1091" s="1">
        <v>129</v>
      </c>
      <c r="C1091">
        <v>639</v>
      </c>
      <c r="D1091">
        <v>618.5</v>
      </c>
      <c r="E1091">
        <v>11.01146</v>
      </c>
      <c r="F1091" t="s">
        <v>0</v>
      </c>
      <c r="G1091" s="10" t="s">
        <v>2935</v>
      </c>
      <c r="H1091">
        <v>99</v>
      </c>
      <c r="I1091" t="s">
        <v>2926</v>
      </c>
      <c r="J1091">
        <f ca="1">VLOOKUP(G1091,INDIRECT("球速変換!A$1:B$" &amp; Prams!$B$8),2,)</f>
        <v>144</v>
      </c>
      <c r="K1091" t="str">
        <f ca="1">VLOOKUP(I1091,INDIRECT("投手名変換!A$1:B$" &amp; Prams!$B$9),2,)</f>
        <v>KR001</v>
      </c>
      <c r="L1091">
        <f t="shared" si="103"/>
        <v>30</v>
      </c>
      <c r="M1091">
        <f ca="1">(B1091-VLOOKUP(K1091,INDIRECT("投手データ!B1:D"&amp;Prams!$B$1),3,FALSE)*2)</f>
        <v>35</v>
      </c>
      <c r="N1091" t="str">
        <f ca="1">VLOOKUP(F1091,INDIRECT("球種変換表!A$1:B$" &amp; Prams!$B$2),2,)</f>
        <v>ストレート</v>
      </c>
      <c r="O1091">
        <f ca="1">VLOOKUP(N1091,球種情報!A:B,2,FALSE)</f>
        <v>1</v>
      </c>
      <c r="P1091">
        <f ca="1">VLOOKUP(K1091,投手データ!B:AI,output!O1091+6,FALSE)</f>
        <v>1</v>
      </c>
      <c r="R1091">
        <f t="shared" ca="1" si="104"/>
        <v>6.9444444444444441E-3</v>
      </c>
      <c r="S1091">
        <f t="shared" si="105"/>
        <v>0.48715277777777782</v>
      </c>
      <c r="T1091">
        <f>Prams!B$5/(S1091-Prams!B$6)</f>
        <v>144.83447975167081</v>
      </c>
      <c r="U1091">
        <f t="shared" ca="1" si="106"/>
        <v>0.57048611111111103</v>
      </c>
      <c r="V1091">
        <f ca="1">Prams!C$5/(U1091-Prams!C$6)</f>
        <v>144.82317037461203</v>
      </c>
      <c r="W1091">
        <f t="shared" ca="1" si="107"/>
        <v>1.0057164609348057</v>
      </c>
      <c r="X1091" t="str">
        <f t="shared" ref="X1091:X1154" ca="1" si="108">IF(AND($V1091&gt;$J1091+X$1-2,$J1091+X$1+2&gt;$V1091),"〇","×")</f>
        <v>〇</v>
      </c>
    </row>
    <row r="1092" spans="1:25" x14ac:dyDescent="0.4">
      <c r="A1092" s="1" t="s">
        <v>2938</v>
      </c>
      <c r="B1092" s="1">
        <v>129</v>
      </c>
      <c r="C1092">
        <v>641</v>
      </c>
      <c r="D1092">
        <v>620</v>
      </c>
      <c r="E1092">
        <v>11.0001</v>
      </c>
      <c r="F1092" t="s">
        <v>0</v>
      </c>
      <c r="G1092" s="10" t="s">
        <v>432</v>
      </c>
      <c r="H1092">
        <v>99</v>
      </c>
      <c r="I1092" t="s">
        <v>2937</v>
      </c>
      <c r="J1092">
        <f ca="1">VLOOKUP(G1092,INDIRECT("球速変換!A$1:B$" &amp; Prams!$B$8),2,)</f>
        <v>146</v>
      </c>
      <c r="K1092" t="str">
        <f ca="1">VLOOKUP(I1092,INDIRECT("投手名変換!A$1:B$" &amp; Prams!$B$9),2,)</f>
        <v>KR001</v>
      </c>
      <c r="L1092">
        <f t="shared" si="103"/>
        <v>30</v>
      </c>
      <c r="M1092">
        <f ca="1">(B1092-VLOOKUP(K1092,INDIRECT("投手データ!B1:D"&amp;Prams!$B$1),3,FALSE)*2)</f>
        <v>35</v>
      </c>
      <c r="N1092" t="str">
        <f ca="1">VLOOKUP(F1092,INDIRECT("球種変換表!A$1:B$" &amp; Prams!$B$2),2,)</f>
        <v>ストレート</v>
      </c>
      <c r="O1092">
        <f ca="1">VLOOKUP(N1092,球種情報!A:B,2,FALSE)</f>
        <v>1</v>
      </c>
      <c r="P1092">
        <f ca="1">VLOOKUP(K1092,投手データ!B:AI,output!O1092+6,FALSE)</f>
        <v>1</v>
      </c>
      <c r="R1092">
        <f t="shared" ca="1" si="104"/>
        <v>6.8493150684931503E-3</v>
      </c>
      <c r="S1092">
        <f t="shared" si="105"/>
        <v>0.4861111111111111</v>
      </c>
      <c r="T1092">
        <f>Prams!B$5/(S1092-Prams!B$6)</f>
        <v>145.18879002165804</v>
      </c>
      <c r="U1092">
        <f t="shared" ca="1" si="106"/>
        <v>0.56944444444444442</v>
      </c>
      <c r="V1092">
        <f ca="1">Prams!C$5/(U1092-Prams!C$6)</f>
        <v>145.17742524656893</v>
      </c>
      <c r="W1092">
        <f t="shared" ca="1" si="107"/>
        <v>0.99436592634636256</v>
      </c>
      <c r="X1092" t="str">
        <f t="shared" ca="1" si="108"/>
        <v>〇</v>
      </c>
    </row>
    <row r="1093" spans="1:25" x14ac:dyDescent="0.4">
      <c r="A1093" s="1" t="s">
        <v>2939</v>
      </c>
      <c r="B1093" s="1">
        <v>125</v>
      </c>
      <c r="C1093">
        <v>641</v>
      </c>
      <c r="D1093">
        <v>614.5</v>
      </c>
      <c r="E1093">
        <v>11.01146</v>
      </c>
      <c r="F1093" t="s">
        <v>1504</v>
      </c>
      <c r="G1093" s="10" t="s">
        <v>704</v>
      </c>
      <c r="H1093">
        <v>98</v>
      </c>
      <c r="I1093" t="s">
        <v>2926</v>
      </c>
      <c r="J1093">
        <f ca="1">VLOOKUP(G1093,INDIRECT("球速変換!A$1:B$" &amp; Prams!$B$8),2,)</f>
        <v>145</v>
      </c>
      <c r="K1093" t="str">
        <f ca="1">VLOOKUP(I1093,INDIRECT("投手名変換!A$1:B$" &amp; Prams!$B$9),2,)</f>
        <v>KR001</v>
      </c>
      <c r="L1093">
        <f t="shared" si="103"/>
        <v>27</v>
      </c>
      <c r="M1093">
        <f ca="1">(B1093-VLOOKUP(K1093,INDIRECT("投手データ!B1:D"&amp;Prams!$B$1),3,FALSE)*2)</f>
        <v>31</v>
      </c>
      <c r="N1093" t="str">
        <f ca="1">VLOOKUP(F1093,INDIRECT("球種変換表!A$1:B$" &amp; Prams!$B$2),2,)</f>
        <v>全力ストレート</v>
      </c>
      <c r="O1093">
        <f ca="1">VLOOKUP(N1093,球種情報!A:B,2,FALSE)</f>
        <v>2</v>
      </c>
      <c r="P1093">
        <f ca="1">VLOOKUP(K1093,投手データ!B:AI,output!O1093+6,FALSE)</f>
        <v>1</v>
      </c>
      <c r="R1093">
        <f t="shared" ca="1" si="104"/>
        <v>6.8965517241379309E-3</v>
      </c>
      <c r="S1093">
        <f t="shared" si="105"/>
        <v>0.43993055555555555</v>
      </c>
      <c r="T1093">
        <f>Prams!B$5/(S1093-Prams!B$6)</f>
        <v>162.85043207211692</v>
      </c>
      <c r="U1093">
        <f t="shared" ca="1" si="106"/>
        <v>0.50659722222222225</v>
      </c>
      <c r="V1093">
        <f ca="1">Prams!C$5/(U1093-Prams!C$6)</f>
        <v>170.31259804559264</v>
      </c>
      <c r="W1093">
        <f t="shared" ca="1" si="107"/>
        <v>1.1745696416937423</v>
      </c>
      <c r="X1093" t="str">
        <f t="shared" ca="1" si="108"/>
        <v>×</v>
      </c>
    </row>
    <row r="1094" spans="1:25" x14ac:dyDescent="0.4">
      <c r="A1094" s="1" t="s">
        <v>2941</v>
      </c>
      <c r="B1094" s="1">
        <v>125</v>
      </c>
      <c r="C1094">
        <v>641.95001000000002</v>
      </c>
      <c r="D1094">
        <v>622.5</v>
      </c>
      <c r="E1094">
        <v>10.062519999999999</v>
      </c>
      <c r="F1094" t="s">
        <v>1504</v>
      </c>
      <c r="G1094" s="10" t="s">
        <v>665</v>
      </c>
      <c r="H1094">
        <v>98</v>
      </c>
      <c r="I1094" t="s">
        <v>2940</v>
      </c>
      <c r="J1094">
        <f ca="1">VLOOKUP(G1094,INDIRECT("球速変換!A$1:B$" &amp; Prams!$B$8),2,)</f>
        <v>148</v>
      </c>
      <c r="K1094" t="str">
        <f ca="1">VLOOKUP(I1094,INDIRECT("投手名変換!A$1:B$" &amp; Prams!$B$9),2,)</f>
        <v>KR001</v>
      </c>
      <c r="L1094">
        <f t="shared" si="103"/>
        <v>27</v>
      </c>
      <c r="M1094">
        <f ca="1">(B1094-VLOOKUP(K1094,INDIRECT("投手データ!B1:D"&amp;Prams!$B$1),3,FALSE)*2)</f>
        <v>31</v>
      </c>
      <c r="N1094" t="str">
        <f ca="1">VLOOKUP(F1094,INDIRECT("球種変換表!A$1:B$" &amp; Prams!$B$2),2,)</f>
        <v>全力ストレート</v>
      </c>
      <c r="O1094">
        <f ca="1">VLOOKUP(N1094,球種情報!A:B,2,FALSE)</f>
        <v>2</v>
      </c>
      <c r="P1094">
        <f ca="1">VLOOKUP(K1094,投手データ!B:AI,output!O1094+6,FALSE)</f>
        <v>1</v>
      </c>
      <c r="R1094">
        <f t="shared" ca="1" si="104"/>
        <v>6.7567567567567571E-3</v>
      </c>
      <c r="S1094">
        <f t="shared" si="105"/>
        <v>0.43437500000000001</v>
      </c>
      <c r="T1094">
        <f>Prams!B$5/(S1094-Prams!B$6)</f>
        <v>165.26899685891868</v>
      </c>
      <c r="U1094">
        <f t="shared" ca="1" si="106"/>
        <v>0.50104166666666672</v>
      </c>
      <c r="V1094">
        <f ca="1">Prams!C$5/(U1094-Prams!C$6)</f>
        <v>172.9596903923717</v>
      </c>
      <c r="W1094">
        <f t="shared" ca="1" si="107"/>
        <v>1.1686465567052142</v>
      </c>
      <c r="X1094" t="str">
        <f t="shared" ca="1" si="108"/>
        <v>×</v>
      </c>
    </row>
    <row r="1095" spans="1:25" x14ac:dyDescent="0.4">
      <c r="A1095" s="1" t="s">
        <v>2943</v>
      </c>
      <c r="B1095" s="1">
        <v>125</v>
      </c>
      <c r="C1095">
        <v>640.5</v>
      </c>
      <c r="D1095">
        <v>614.5</v>
      </c>
      <c r="E1095">
        <v>10.512</v>
      </c>
      <c r="F1095" t="s">
        <v>1504</v>
      </c>
      <c r="G1095" s="10" t="s">
        <v>704</v>
      </c>
      <c r="H1095">
        <v>98</v>
      </c>
      <c r="I1095" t="s">
        <v>2942</v>
      </c>
      <c r="J1095">
        <f ca="1">VLOOKUP(G1095,INDIRECT("球速変換!A$1:B$" &amp; Prams!$B$8),2,)</f>
        <v>145</v>
      </c>
      <c r="K1095" t="str">
        <f ca="1">VLOOKUP(I1095,INDIRECT("投手名変換!A$1:B$" &amp; Prams!$B$9),2,)</f>
        <v>KR001</v>
      </c>
      <c r="L1095">
        <f t="shared" si="103"/>
        <v>27</v>
      </c>
      <c r="M1095">
        <f ca="1">(B1095-VLOOKUP(K1095,INDIRECT("投手データ!B1:D"&amp;Prams!$B$1),3,FALSE)*2)</f>
        <v>31</v>
      </c>
      <c r="N1095" t="str">
        <f ca="1">VLOOKUP(F1095,INDIRECT("球種変換表!A$1:B$" &amp; Prams!$B$2),2,)</f>
        <v>全力ストレート</v>
      </c>
      <c r="O1095">
        <f ca="1">VLOOKUP(N1095,球種情報!A:B,2,FALSE)</f>
        <v>2</v>
      </c>
      <c r="P1095">
        <f ca="1">VLOOKUP(K1095,投手データ!B:AI,output!O1095+6,FALSE)</f>
        <v>1</v>
      </c>
      <c r="R1095">
        <f t="shared" ca="1" si="104"/>
        <v>6.8965517241379309E-3</v>
      </c>
      <c r="S1095">
        <f t="shared" si="105"/>
        <v>0.43993055555555555</v>
      </c>
      <c r="T1095">
        <f>Prams!B$5/(S1095-Prams!B$6)</f>
        <v>162.85043207211692</v>
      </c>
      <c r="U1095">
        <f t="shared" ca="1" si="106"/>
        <v>0.50659722222222225</v>
      </c>
      <c r="V1095">
        <f ca="1">Prams!C$5/(U1095-Prams!C$6)</f>
        <v>170.31259804559264</v>
      </c>
      <c r="W1095">
        <f t="shared" ca="1" si="107"/>
        <v>1.1745696416937423</v>
      </c>
      <c r="X1095" t="str">
        <f t="shared" ca="1" si="108"/>
        <v>×</v>
      </c>
    </row>
    <row r="1096" spans="1:25" x14ac:dyDescent="0.4">
      <c r="A1096" s="1" t="s">
        <v>2944</v>
      </c>
      <c r="B1096" s="1">
        <v>125</v>
      </c>
      <c r="C1096">
        <v>640</v>
      </c>
      <c r="D1096">
        <v>608.5</v>
      </c>
      <c r="E1096">
        <v>11.01146</v>
      </c>
      <c r="F1096" t="s">
        <v>1504</v>
      </c>
      <c r="G1096" s="10" t="s">
        <v>405</v>
      </c>
      <c r="H1096">
        <v>98</v>
      </c>
      <c r="I1096" t="s">
        <v>2926</v>
      </c>
      <c r="J1096">
        <v>143</v>
      </c>
      <c r="K1096" t="str">
        <f ca="1">VLOOKUP(I1096,INDIRECT("投手名変換!A$1:B$" &amp; Prams!$B$9),2,)</f>
        <v>KR001</v>
      </c>
      <c r="L1096">
        <f t="shared" si="103"/>
        <v>27</v>
      </c>
      <c r="M1096">
        <f ca="1">(B1096-VLOOKUP(K1096,INDIRECT("投手データ!B1:D"&amp;Prams!$B$1),3,FALSE)*2)</f>
        <v>31</v>
      </c>
      <c r="N1096" t="str">
        <f ca="1">VLOOKUP(F1096,INDIRECT("球種変換表!A$1:B$" &amp; Prams!$B$2),2,)</f>
        <v>全力ストレート</v>
      </c>
      <c r="O1096">
        <f ca="1">VLOOKUP(N1096,球種情報!A:B,2,FALSE)</f>
        <v>2</v>
      </c>
      <c r="P1096">
        <f ca="1">VLOOKUP(K1096,投手データ!B:AI,output!O1096+6,FALSE)</f>
        <v>1</v>
      </c>
      <c r="R1096">
        <f t="shared" si="104"/>
        <v>6.993006993006993E-3</v>
      </c>
      <c r="S1096">
        <f t="shared" si="105"/>
        <v>0.4440972222222222</v>
      </c>
      <c r="T1096">
        <f>Prams!B$5/(S1096-Prams!B$6)</f>
        <v>161.08245818466062</v>
      </c>
      <c r="U1096">
        <f t="shared" ca="1" si="106"/>
        <v>0.51076388888888891</v>
      </c>
      <c r="V1096">
        <f ca="1">Prams!C$5/(U1096-Prams!C$6)</f>
        <v>168.37984853872399</v>
      </c>
      <c r="W1096">
        <f t="shared" ca="1" si="107"/>
        <v>1.1774814583127551</v>
      </c>
      <c r="X1096" t="str">
        <f t="shared" ca="1" si="108"/>
        <v>×</v>
      </c>
    </row>
    <row r="1097" spans="1:25" x14ac:dyDescent="0.4">
      <c r="A1097" s="1" t="s">
        <v>2946</v>
      </c>
      <c r="B1097" s="1">
        <v>125</v>
      </c>
      <c r="C1097">
        <v>640</v>
      </c>
      <c r="D1097">
        <v>611.5</v>
      </c>
      <c r="E1097">
        <v>11.01146</v>
      </c>
      <c r="F1097" t="s">
        <v>1504</v>
      </c>
      <c r="G1097" s="10" t="s">
        <v>2945</v>
      </c>
      <c r="H1097">
        <v>98</v>
      </c>
      <c r="I1097" t="s">
        <v>2926</v>
      </c>
      <c r="J1097">
        <f ca="1">VLOOKUP(G1097,INDIRECT("球速変換!A$1:B$" &amp; Prams!$B$8),2,)</f>
        <v>144</v>
      </c>
      <c r="K1097" t="str">
        <f ca="1">VLOOKUP(I1097,INDIRECT("投手名変換!A$1:B$" &amp; Prams!$B$9),2,)</f>
        <v>KR001</v>
      </c>
      <c r="L1097">
        <f t="shared" si="103"/>
        <v>27</v>
      </c>
      <c r="M1097">
        <f ca="1">(B1097-VLOOKUP(K1097,INDIRECT("投手データ!B1:D"&amp;Prams!$B$1),3,FALSE)*2)</f>
        <v>31</v>
      </c>
      <c r="N1097" t="str">
        <f ca="1">VLOOKUP(F1097,INDIRECT("球種変換表!A$1:B$" &amp; Prams!$B$2),2,)</f>
        <v>全力ストレート</v>
      </c>
      <c r="O1097">
        <f ca="1">VLOOKUP(N1097,球種情報!A:B,2,FALSE)</f>
        <v>2</v>
      </c>
      <c r="P1097">
        <f ca="1">VLOOKUP(K1097,投手データ!B:AI,output!O1097+6,FALSE)</f>
        <v>1</v>
      </c>
      <c r="R1097">
        <f t="shared" ca="1" si="104"/>
        <v>6.9444444444444441E-3</v>
      </c>
      <c r="S1097">
        <f t="shared" si="105"/>
        <v>0.44201388888888887</v>
      </c>
      <c r="T1097">
        <f>Prams!B$5/(S1097-Prams!B$6)</f>
        <v>161.96162046908316</v>
      </c>
      <c r="U1097">
        <f t="shared" ca="1" si="106"/>
        <v>0.50868055555555558</v>
      </c>
      <c r="V1097">
        <f ca="1">Prams!C$5/(U1097-Prams!C$6)</f>
        <v>169.34070867160216</v>
      </c>
      <c r="W1097">
        <f t="shared" ca="1" si="107"/>
        <v>1.1759771435527928</v>
      </c>
      <c r="X1097" t="str">
        <f t="shared" ca="1" si="108"/>
        <v>×</v>
      </c>
    </row>
    <row r="1098" spans="1:25" x14ac:dyDescent="0.4">
      <c r="A1098" s="1" t="s">
        <v>2947</v>
      </c>
      <c r="B1098" s="1">
        <v>125</v>
      </c>
      <c r="C1098">
        <v>641</v>
      </c>
      <c r="D1098">
        <v>621.5</v>
      </c>
      <c r="E1098">
        <v>11.01146</v>
      </c>
      <c r="F1098" t="s">
        <v>1504</v>
      </c>
      <c r="G1098" s="10" t="s">
        <v>1594</v>
      </c>
      <c r="H1098">
        <v>98</v>
      </c>
      <c r="I1098" t="s">
        <v>2926</v>
      </c>
      <c r="J1098">
        <f ca="1">VLOOKUP(G1098,INDIRECT("球速変換!A$1:B$" &amp; Prams!$B$8),2,)</f>
        <v>147</v>
      </c>
      <c r="K1098" t="str">
        <f ca="1">VLOOKUP(I1098,INDIRECT("投手名変換!A$1:B$" &amp; Prams!$B$9),2,)</f>
        <v>KR001</v>
      </c>
      <c r="L1098">
        <f t="shared" si="103"/>
        <v>27</v>
      </c>
      <c r="M1098">
        <f ca="1">(B1098-VLOOKUP(K1098,INDIRECT("投手データ!B1:D"&amp;Prams!$B$1),3,FALSE)*2)</f>
        <v>31</v>
      </c>
      <c r="N1098" t="str">
        <f ca="1">VLOOKUP(F1098,INDIRECT("球種変換表!A$1:B$" &amp; Prams!$B$2),2,)</f>
        <v>全力ストレート</v>
      </c>
      <c r="O1098">
        <f ca="1">VLOOKUP(N1098,球種情報!A:B,2,FALSE)</f>
        <v>2</v>
      </c>
      <c r="P1098">
        <f ca="1">VLOOKUP(K1098,投手データ!B:AI,output!O1098+6,FALSE)</f>
        <v>1</v>
      </c>
      <c r="R1098">
        <f t="shared" ca="1" si="104"/>
        <v>6.8027210884353739E-3</v>
      </c>
      <c r="S1098">
        <f t="shared" si="105"/>
        <v>0.43506944444444445</v>
      </c>
      <c r="T1098">
        <f>Prams!B$5/(S1098-Prams!B$6)</f>
        <v>164.96275487892558</v>
      </c>
      <c r="U1098">
        <f t="shared" ca="1" si="106"/>
        <v>0.50173611111111116</v>
      </c>
      <c r="V1098">
        <f ca="1">Prams!C$5/(U1098-Prams!C$6)</f>
        <v>172.62431260616307</v>
      </c>
      <c r="W1098">
        <f t="shared" ca="1" si="107"/>
        <v>1.174315051742606</v>
      </c>
      <c r="X1098" t="str">
        <f t="shared" ca="1" si="108"/>
        <v>×</v>
      </c>
    </row>
    <row r="1099" spans="1:25" x14ac:dyDescent="0.4">
      <c r="A1099" s="1" t="s">
        <v>2950</v>
      </c>
      <c r="B1099" s="1">
        <v>125</v>
      </c>
      <c r="C1099">
        <v>640.5</v>
      </c>
      <c r="D1099">
        <v>616.5</v>
      </c>
      <c r="E1099">
        <v>10.512</v>
      </c>
      <c r="F1099" t="s">
        <v>2948</v>
      </c>
      <c r="G1099" s="10" t="s">
        <v>432</v>
      </c>
      <c r="H1099">
        <v>98</v>
      </c>
      <c r="I1099" t="s">
        <v>2949</v>
      </c>
      <c r="J1099">
        <f ca="1">VLOOKUP(G1099,INDIRECT("球速変換!A$1:B$" &amp; Prams!$B$8),2,)</f>
        <v>146</v>
      </c>
      <c r="K1099" t="str">
        <f ca="1">VLOOKUP(I1099,INDIRECT("投手名変換!A$1:B$" &amp; Prams!$B$9),2,)</f>
        <v>KR001</v>
      </c>
      <c r="L1099">
        <f t="shared" si="103"/>
        <v>27</v>
      </c>
      <c r="M1099">
        <f ca="1">(B1099-VLOOKUP(K1099,INDIRECT("投手データ!B1:D"&amp;Prams!$B$1),3,FALSE)*2)</f>
        <v>31</v>
      </c>
      <c r="N1099" t="str">
        <f ca="1">VLOOKUP(F1099,INDIRECT("球種変換表!A$1:B$" &amp; Prams!$B$2),2,)</f>
        <v>全力ストレート</v>
      </c>
      <c r="O1099">
        <f ca="1">VLOOKUP(N1099,球種情報!A:B,2,FALSE)</f>
        <v>2</v>
      </c>
      <c r="P1099">
        <f ca="1">VLOOKUP(K1099,投手データ!B:AI,output!O1099+6,FALSE)</f>
        <v>1</v>
      </c>
      <c r="R1099">
        <f t="shared" ca="1" si="104"/>
        <v>6.8493150684931503E-3</v>
      </c>
      <c r="S1099">
        <f t="shared" si="105"/>
        <v>0.43854166666666666</v>
      </c>
      <c r="T1099">
        <f>Prams!B$5/(S1099-Prams!B$6)</f>
        <v>163.44841261098506</v>
      </c>
      <c r="U1099">
        <f t="shared" ca="1" si="106"/>
        <v>0.50520833333333337</v>
      </c>
      <c r="V1099">
        <f ca="1">Prams!C$5/(U1099-Prams!C$6)</f>
        <v>170.96674578849121</v>
      </c>
      <c r="W1099">
        <f t="shared" ca="1" si="107"/>
        <v>1.1710051081403507</v>
      </c>
      <c r="X1099" t="str">
        <f t="shared" ca="1" si="108"/>
        <v>×</v>
      </c>
    </row>
    <row r="1100" spans="1:25" x14ac:dyDescent="0.4">
      <c r="A1100" s="1" t="s">
        <v>2951</v>
      </c>
      <c r="B1100" s="1">
        <v>125</v>
      </c>
      <c r="C1100">
        <v>641</v>
      </c>
      <c r="D1100">
        <v>612</v>
      </c>
      <c r="E1100">
        <v>11.04546</v>
      </c>
      <c r="F1100" t="s">
        <v>92</v>
      </c>
      <c r="G1100" s="10" t="s">
        <v>435</v>
      </c>
      <c r="H1100">
        <v>98</v>
      </c>
      <c r="I1100" t="s">
        <v>2926</v>
      </c>
      <c r="J1100">
        <f ca="1">VLOOKUP(G1100,INDIRECT("球速変換!A$1:B$" &amp; Prams!$B$8),2,)</f>
        <v>144</v>
      </c>
      <c r="K1100" t="str">
        <f ca="1">VLOOKUP(I1100,INDIRECT("投手名変換!A$1:B$" &amp; Prams!$B$9),2,)</f>
        <v>KR001</v>
      </c>
      <c r="L1100">
        <f t="shared" si="103"/>
        <v>27</v>
      </c>
      <c r="M1100">
        <f ca="1">(B1100-VLOOKUP(K1100,INDIRECT("投手データ!B1:D"&amp;Prams!$B$1),3,FALSE)*2)</f>
        <v>31</v>
      </c>
      <c r="N1100" t="str">
        <f ca="1">VLOOKUP(F1100,INDIRECT("球種変換表!A$1:B$" &amp; Prams!$B$2),2,)</f>
        <v>全力ストレート</v>
      </c>
      <c r="O1100">
        <f ca="1">VLOOKUP(N1100,球種情報!A:B,2,FALSE)</f>
        <v>2</v>
      </c>
      <c r="P1100">
        <f ca="1">VLOOKUP(K1100,投手データ!B:AI,output!O1100+6,FALSE)</f>
        <v>1</v>
      </c>
      <c r="R1100">
        <f t="shared" ca="1" si="104"/>
        <v>6.9444444444444441E-3</v>
      </c>
      <c r="S1100">
        <f t="shared" si="105"/>
        <v>0.44166666666666665</v>
      </c>
      <c r="T1100">
        <f>Prams!B$5/(S1100-Prams!B$6)</f>
        <v>162.1090813740058</v>
      </c>
      <c r="U1100">
        <f t="shared" ca="1" si="106"/>
        <v>0.5083333333333333</v>
      </c>
      <c r="V1100">
        <f ca="1">Prams!C$5/(U1100-Prams!C$6)</f>
        <v>169.50191921038203</v>
      </c>
      <c r="W1100">
        <f t="shared" ca="1" si="107"/>
        <v>1.1770966611832085</v>
      </c>
      <c r="X1100" t="str">
        <f t="shared" ca="1" si="108"/>
        <v>×</v>
      </c>
    </row>
    <row r="1101" spans="1:25" x14ac:dyDescent="0.4">
      <c r="A1101" s="1" t="s">
        <v>2952</v>
      </c>
      <c r="B1101" s="1">
        <v>125</v>
      </c>
      <c r="C1101">
        <v>640</v>
      </c>
      <c r="D1101">
        <v>611</v>
      </c>
      <c r="E1101">
        <v>11.0001</v>
      </c>
      <c r="F1101" t="s">
        <v>1504</v>
      </c>
      <c r="G1101" s="10" t="s">
        <v>669</v>
      </c>
      <c r="H1101">
        <v>98</v>
      </c>
      <c r="I1101" t="s">
        <v>2926</v>
      </c>
      <c r="J1101">
        <f ca="1">VLOOKUP(G1101,INDIRECT("球速変換!A$1:B$" &amp; Prams!$B$8),2,)</f>
        <v>144</v>
      </c>
      <c r="K1101" t="str">
        <f ca="1">VLOOKUP(I1101,INDIRECT("投手名変換!A$1:B$" &amp; Prams!$B$9),2,)</f>
        <v>KR001</v>
      </c>
      <c r="L1101">
        <f t="shared" si="103"/>
        <v>27</v>
      </c>
      <c r="M1101">
        <f ca="1">(B1101-VLOOKUP(K1101,INDIRECT("投手データ!B1:D"&amp;Prams!$B$1),3,FALSE)*2)</f>
        <v>31</v>
      </c>
      <c r="N1101" t="str">
        <f ca="1">VLOOKUP(F1101,INDIRECT("球種変換表!A$1:B$" &amp; Prams!$B$2),2,)</f>
        <v>全力ストレート</v>
      </c>
      <c r="O1101">
        <f ca="1">VLOOKUP(N1101,球種情報!A:B,2,FALSE)</f>
        <v>2</v>
      </c>
      <c r="P1101">
        <f ca="1">VLOOKUP(K1101,投手データ!B:AI,output!O1101+6,FALSE)</f>
        <v>1</v>
      </c>
      <c r="R1101">
        <f t="shared" ca="1" si="104"/>
        <v>6.9444444444444441E-3</v>
      </c>
      <c r="S1101">
        <f t="shared" si="105"/>
        <v>0.44236111111111115</v>
      </c>
      <c r="T1101">
        <f>Prams!B$5/(S1101-Prams!B$6)</f>
        <v>161.81442759302612</v>
      </c>
      <c r="U1101">
        <f t="shared" ca="1" si="106"/>
        <v>0.50902777777777775</v>
      </c>
      <c r="V1101">
        <f ca="1">Prams!C$5/(U1101-Prams!C$6)</f>
        <v>169.1798044909315</v>
      </c>
      <c r="W1101">
        <f t="shared" ca="1" si="107"/>
        <v>1.1748597534092466</v>
      </c>
      <c r="X1101" t="str">
        <f t="shared" ca="1" si="108"/>
        <v>×</v>
      </c>
    </row>
    <row r="1102" spans="1:25" x14ac:dyDescent="0.4">
      <c r="A1102" s="1" t="s">
        <v>2953</v>
      </c>
      <c r="B1102" s="1" t="s">
        <v>17</v>
      </c>
      <c r="C1102" t="s">
        <v>17</v>
      </c>
      <c r="D1102" t="s">
        <v>17</v>
      </c>
      <c r="E1102" t="s">
        <v>17</v>
      </c>
      <c r="F1102" t="s">
        <v>1489</v>
      </c>
      <c r="G1102" s="10" t="s">
        <v>1489</v>
      </c>
      <c r="H1102">
        <v>98</v>
      </c>
      <c r="I1102" t="s">
        <v>1489</v>
      </c>
      <c r="J1102" t="e">
        <f ca="1">VLOOKUP(G1102,INDIRECT("球速変換!A$1:B$" &amp; Prams!$B$8),2,)</f>
        <v>#N/A</v>
      </c>
      <c r="K1102" t="e">
        <f ca="1">VLOOKUP(I1102,INDIRECT("投手名変換!A$1:B$" &amp; Prams!$B$9),2,)</f>
        <v>#N/A</v>
      </c>
      <c r="L1102" t="e">
        <f t="shared" si="103"/>
        <v>#VALUE!</v>
      </c>
      <c r="M1102" t="e">
        <f ca="1">(B1102-VLOOKUP(K1102,INDIRECT("投手データ!B1:D"&amp;Prams!$B$1),3,FALSE)*2)</f>
        <v>#VALUE!</v>
      </c>
      <c r="N1102" t="e">
        <f ca="1">VLOOKUP(F1102,INDIRECT("球種変換表!A$1:B$" &amp; Prams!$B$2),2,)</f>
        <v>#N/A</v>
      </c>
      <c r="O1102" t="e">
        <f ca="1">VLOOKUP(N1102,球種情報!A:B,2,FALSE)</f>
        <v>#N/A</v>
      </c>
      <c r="P1102" t="e">
        <f ca="1">VLOOKUP(K1102,投手データ!B:AI,output!O1102+6,FALSE)</f>
        <v>#N/A</v>
      </c>
      <c r="R1102" t="e">
        <f t="shared" ca="1" si="104"/>
        <v>#N/A</v>
      </c>
      <c r="S1102" t="e">
        <f t="shared" si="105"/>
        <v>#VALUE!</v>
      </c>
      <c r="T1102" t="e">
        <f>Prams!B$5/(S1102-Prams!B$6)</f>
        <v>#VALUE!</v>
      </c>
      <c r="U1102" t="e">
        <f t="shared" ca="1" si="106"/>
        <v>#VALUE!</v>
      </c>
      <c r="V1102" t="e">
        <f ca="1">Prams!C$5/(U1102-Prams!C$6)</f>
        <v>#VALUE!</v>
      </c>
      <c r="W1102" t="e">
        <f t="shared" ca="1" si="107"/>
        <v>#VALUE!</v>
      </c>
      <c r="X1102" t="e">
        <f t="shared" ca="1" si="108"/>
        <v>#VALUE!</v>
      </c>
      <c r="Y1102" t="s">
        <v>1291</v>
      </c>
    </row>
    <row r="1103" spans="1:25" x14ac:dyDescent="0.4">
      <c r="A1103" s="1" t="s">
        <v>2954</v>
      </c>
      <c r="B1103" s="1">
        <v>135</v>
      </c>
      <c r="C1103">
        <v>661</v>
      </c>
      <c r="D1103">
        <v>617</v>
      </c>
      <c r="E1103">
        <v>10.04998</v>
      </c>
      <c r="F1103" t="s">
        <v>9</v>
      </c>
      <c r="G1103" s="10" t="s">
        <v>1572</v>
      </c>
      <c r="H1103">
        <v>101</v>
      </c>
      <c r="I1103" t="s">
        <v>2926</v>
      </c>
      <c r="J1103">
        <f ca="1">VLOOKUP(G1103,INDIRECT("球速変換!A$1:B$" &amp; Prams!$B$8),2,)</f>
        <v>130</v>
      </c>
      <c r="K1103" t="str">
        <f ca="1">VLOOKUP(I1103,INDIRECT("投手名変換!A$1:B$" &amp; Prams!$B$9),2,)</f>
        <v>KR001</v>
      </c>
      <c r="L1103">
        <f t="shared" si="103"/>
        <v>34</v>
      </c>
      <c r="M1103">
        <f ca="1">(B1103-VLOOKUP(K1103,INDIRECT("投手データ!B1:D"&amp;Prams!$B$1),3,FALSE)*2)</f>
        <v>41</v>
      </c>
      <c r="N1103" t="str">
        <f ca="1">VLOOKUP(F1103,INDIRECT("球種変換表!A$1:B$" &amp; Prams!$B$2),2,)</f>
        <v>スライダー</v>
      </c>
      <c r="O1103">
        <f ca="1">VLOOKUP(N1103,球種情報!A:B,2,FALSE)</f>
        <v>6</v>
      </c>
      <c r="P1103">
        <f ca="1">VLOOKUP(K1103,投手データ!B:AI,output!O1103+6,FALSE)</f>
        <v>3</v>
      </c>
      <c r="R1103">
        <f t="shared" ca="1" si="104"/>
        <v>7.6923076923076927E-3</v>
      </c>
      <c r="S1103">
        <f t="shared" si="105"/>
        <v>0.55486111111111103</v>
      </c>
      <c r="T1103">
        <f>Prams!B$5/(S1103-Prams!B$6)</f>
        <v>125.00578515181813</v>
      </c>
      <c r="U1103">
        <f t="shared" ca="1" si="106"/>
        <v>0.67152777777777772</v>
      </c>
      <c r="V1103">
        <f ca="1">Prams!C$5/(U1103-Prams!C$6)</f>
        <v>117.10503330632346</v>
      </c>
      <c r="W1103">
        <f t="shared" ca="1" si="107"/>
        <v>0.90080794851018053</v>
      </c>
      <c r="X1103" t="str">
        <f t="shared" ca="1" si="108"/>
        <v>×</v>
      </c>
    </row>
    <row r="1104" spans="1:25" x14ac:dyDescent="0.4">
      <c r="A1104" s="1" t="s">
        <v>2955</v>
      </c>
      <c r="B1104" s="1">
        <v>134</v>
      </c>
      <c r="C1104">
        <v>665.95001000000002</v>
      </c>
      <c r="D1104">
        <v>608.5</v>
      </c>
      <c r="E1104">
        <v>10.062519999999999</v>
      </c>
      <c r="F1104" t="s">
        <v>9</v>
      </c>
      <c r="G1104" s="10" t="s">
        <v>2081</v>
      </c>
      <c r="H1104">
        <v>101</v>
      </c>
      <c r="I1104" t="s">
        <v>2931</v>
      </c>
      <c r="J1104">
        <f ca="1">VLOOKUP(G1104,INDIRECT("球速変換!A$1:B$" &amp; Prams!$B$8),2,)</f>
        <v>133</v>
      </c>
      <c r="K1104" t="str">
        <f ca="1">VLOOKUP(I1104,INDIRECT("投手名変換!A$1:B$" &amp; Prams!$B$9),2,)</f>
        <v>KR001</v>
      </c>
      <c r="L1104">
        <f t="shared" si="103"/>
        <v>33</v>
      </c>
      <c r="M1104">
        <f ca="1">(B1104-VLOOKUP(K1104,INDIRECT("投手データ!B1:D"&amp;Prams!$B$1),3,FALSE)*2)</f>
        <v>40</v>
      </c>
      <c r="N1104" t="str">
        <f ca="1">VLOOKUP(F1104,INDIRECT("球種変換表!A$1:B$" &amp; Prams!$B$2),2,)</f>
        <v>スライダー</v>
      </c>
      <c r="O1104">
        <f ca="1">VLOOKUP(N1104,球種情報!A:B,2,FALSE)</f>
        <v>6</v>
      </c>
      <c r="P1104">
        <f ca="1">VLOOKUP(K1104,投手データ!B:AI,output!O1104+6,FALSE)</f>
        <v>3</v>
      </c>
      <c r="R1104">
        <f t="shared" ca="1" si="104"/>
        <v>7.5187969924812026E-3</v>
      </c>
      <c r="S1104">
        <f t="shared" si="105"/>
        <v>0.54409722222222223</v>
      </c>
      <c r="T1104">
        <f>Prams!B$5/(S1104-Prams!B$6)</f>
        <v>127.78700902007843</v>
      </c>
      <c r="U1104">
        <f t="shared" ca="1" si="106"/>
        <v>0.66076388888888893</v>
      </c>
      <c r="V1104">
        <f ca="1">Prams!C$5/(U1104-Prams!C$6)</f>
        <v>119.54237588557247</v>
      </c>
      <c r="W1104">
        <f t="shared" ca="1" si="107"/>
        <v>0.8988148562824998</v>
      </c>
      <c r="X1104" t="str">
        <f t="shared" ca="1" si="108"/>
        <v>×</v>
      </c>
    </row>
    <row r="1105" spans="1:24" x14ac:dyDescent="0.4">
      <c r="A1105" s="1" t="s">
        <v>2957</v>
      </c>
      <c r="B1105" s="1">
        <v>134</v>
      </c>
      <c r="C1105">
        <v>665.95001000000002</v>
      </c>
      <c r="D1105">
        <v>610.5</v>
      </c>
      <c r="E1105">
        <v>10.062519999999999</v>
      </c>
      <c r="F1105" t="s">
        <v>9</v>
      </c>
      <c r="G1105" s="10" t="s">
        <v>2956</v>
      </c>
      <c r="H1105">
        <v>101</v>
      </c>
      <c r="I1105" t="s">
        <v>2926</v>
      </c>
      <c r="J1105" t="e">
        <f ca="1">VLOOKUP(G1105,INDIRECT("球速変換!A$1:B$" &amp; Prams!$B$8),2,)</f>
        <v>#N/A</v>
      </c>
      <c r="K1105" t="str">
        <f ca="1">VLOOKUP(I1105,INDIRECT("投手名変換!A$1:B$" &amp; Prams!$B$9),2,)</f>
        <v>KR001</v>
      </c>
      <c r="L1105">
        <f t="shared" si="103"/>
        <v>33</v>
      </c>
      <c r="M1105">
        <f ca="1">(B1105-VLOOKUP(K1105,INDIRECT("投手データ!B1:D"&amp;Prams!$B$1),3,FALSE)*2)</f>
        <v>40</v>
      </c>
      <c r="N1105" t="str">
        <f ca="1">VLOOKUP(F1105,INDIRECT("球種変換表!A$1:B$" &amp; Prams!$B$2),2,)</f>
        <v>スライダー</v>
      </c>
      <c r="O1105">
        <f ca="1">VLOOKUP(N1105,球種情報!A:B,2,FALSE)</f>
        <v>6</v>
      </c>
      <c r="P1105">
        <f ca="1">VLOOKUP(K1105,投手データ!B:AI,output!O1105+6,FALSE)</f>
        <v>3</v>
      </c>
      <c r="R1105" t="e">
        <f t="shared" ca="1" si="104"/>
        <v>#N/A</v>
      </c>
      <c r="S1105">
        <f t="shared" si="105"/>
        <v>0.54270833333333335</v>
      </c>
      <c r="T1105">
        <f>Prams!B$5/(S1105-Prams!B$6)</f>
        <v>128.15491716906493</v>
      </c>
      <c r="U1105">
        <f t="shared" ca="1" si="106"/>
        <v>0.65937500000000004</v>
      </c>
      <c r="V1105">
        <f ca="1">Prams!C$5/(U1105-Prams!C$6)</f>
        <v>119.86428190586979</v>
      </c>
      <c r="W1105" t="e">
        <f t="shared" ca="1" si="107"/>
        <v>#N/A</v>
      </c>
      <c r="X1105" t="e">
        <f t="shared" ca="1" si="108"/>
        <v>#N/A</v>
      </c>
    </row>
    <row r="1106" spans="1:24" x14ac:dyDescent="0.4">
      <c r="A1106" s="1" t="s">
        <v>2958</v>
      </c>
      <c r="B1106" s="1">
        <v>134</v>
      </c>
      <c r="C1106">
        <v>658.5</v>
      </c>
      <c r="D1106">
        <v>601</v>
      </c>
      <c r="E1106">
        <v>10.5001</v>
      </c>
      <c r="F1106" t="s">
        <v>9</v>
      </c>
      <c r="G1106" s="10" t="s">
        <v>1577</v>
      </c>
      <c r="H1106">
        <v>101</v>
      </c>
      <c r="I1106" t="s">
        <v>2926</v>
      </c>
      <c r="J1106">
        <f ca="1">VLOOKUP(G1106,INDIRECT("球速変換!A$1:B$" &amp; Prams!$B$8),2,)</f>
        <v>131</v>
      </c>
      <c r="K1106" t="str">
        <f ca="1">VLOOKUP(I1106,INDIRECT("投手名変換!A$1:B$" &amp; Prams!$B$9),2,)</f>
        <v>KR001</v>
      </c>
      <c r="L1106">
        <f t="shared" si="103"/>
        <v>33</v>
      </c>
      <c r="M1106">
        <f ca="1">(B1106-VLOOKUP(K1106,INDIRECT("投手データ!B1:D"&amp;Prams!$B$1),3,FALSE)*2)</f>
        <v>40</v>
      </c>
      <c r="N1106" t="str">
        <f ca="1">VLOOKUP(F1106,INDIRECT("球種変換表!A$1:B$" &amp; Prams!$B$2),2,)</f>
        <v>スライダー</v>
      </c>
      <c r="O1106">
        <f ca="1">VLOOKUP(N1106,球種情報!A:B,2,FALSE)</f>
        <v>6</v>
      </c>
      <c r="P1106">
        <f ca="1">VLOOKUP(K1106,投手データ!B:AI,output!O1106+6,FALSE)</f>
        <v>3</v>
      </c>
      <c r="R1106">
        <f t="shared" ca="1" si="104"/>
        <v>7.6335877862595417E-3</v>
      </c>
      <c r="S1106">
        <f t="shared" si="105"/>
        <v>0.5493055555555556</v>
      </c>
      <c r="T1106">
        <f>Prams!B$5/(S1106-Prams!B$6)</f>
        <v>126.42596653071425</v>
      </c>
      <c r="U1106">
        <f t="shared" ca="1" si="106"/>
        <v>0.6659722222222223</v>
      </c>
      <c r="V1106">
        <f ca="1">Prams!C$5/(U1106-Prams!C$6)</f>
        <v>118.3504738000787</v>
      </c>
      <c r="W1106">
        <f t="shared" ca="1" si="107"/>
        <v>0.90343873129831076</v>
      </c>
      <c r="X1106" t="str">
        <f t="shared" ca="1" si="108"/>
        <v>×</v>
      </c>
    </row>
    <row r="1107" spans="1:24" x14ac:dyDescent="0.4">
      <c r="A1107" s="1" t="s">
        <v>2959</v>
      </c>
      <c r="B1107" s="1">
        <v>134</v>
      </c>
      <c r="C1107">
        <v>656.5</v>
      </c>
      <c r="D1107">
        <v>603.5</v>
      </c>
      <c r="E1107">
        <v>10.512</v>
      </c>
      <c r="F1107" t="s">
        <v>9</v>
      </c>
      <c r="G1107" s="10" t="s">
        <v>635</v>
      </c>
      <c r="H1107">
        <v>101</v>
      </c>
      <c r="I1107" t="s">
        <v>2922</v>
      </c>
      <c r="J1107">
        <f ca="1">VLOOKUP(G1107,INDIRECT("球速変換!A$1:B$" &amp; Prams!$B$8),2,)</f>
        <v>151</v>
      </c>
      <c r="K1107" t="str">
        <f ca="1">VLOOKUP(I1107,INDIRECT("投手名変換!A$1:B$" &amp; Prams!$B$9),2,)</f>
        <v>KR001</v>
      </c>
      <c r="L1107">
        <f t="shared" si="103"/>
        <v>33</v>
      </c>
      <c r="M1107">
        <f ca="1">(B1107-VLOOKUP(K1107,INDIRECT("投手データ!B1:D"&amp;Prams!$B$1),3,FALSE)*2)</f>
        <v>40</v>
      </c>
      <c r="N1107" t="str">
        <f ca="1">VLOOKUP(F1107,INDIRECT("球種変換表!A$1:B$" &amp; Prams!$B$2),2,)</f>
        <v>スライダー</v>
      </c>
      <c r="O1107">
        <f ca="1">VLOOKUP(N1107,球種情報!A:B,2,FALSE)</f>
        <v>6</v>
      </c>
      <c r="P1107">
        <f ca="1">VLOOKUP(K1107,投手データ!B:AI,output!O1107+6,FALSE)</f>
        <v>3</v>
      </c>
      <c r="R1107">
        <f t="shared" ca="1" si="104"/>
        <v>6.6225165562913907E-3</v>
      </c>
      <c r="S1107">
        <f t="shared" si="105"/>
        <v>0.54756944444444444</v>
      </c>
      <c r="T1107">
        <f>Prams!B$5/(S1107-Prams!B$6)</f>
        <v>126.8764144866233</v>
      </c>
      <c r="U1107">
        <f t="shared" ca="1" si="106"/>
        <v>0.66423611111111103</v>
      </c>
      <c r="V1107">
        <f ca="1">Prams!C$5/(U1107-Prams!C$6)</f>
        <v>118.74512482059875</v>
      </c>
      <c r="W1107">
        <f t="shared" ca="1" si="107"/>
        <v>0.78639155510330294</v>
      </c>
      <c r="X1107" t="str">
        <f t="shared" ca="1" si="108"/>
        <v>×</v>
      </c>
    </row>
    <row r="1108" spans="1:24" x14ac:dyDescent="0.4">
      <c r="A1108" s="1" t="s">
        <v>2960</v>
      </c>
      <c r="B1108" s="1">
        <v>134</v>
      </c>
      <c r="C1108">
        <v>654.5</v>
      </c>
      <c r="D1108">
        <v>608.5</v>
      </c>
      <c r="E1108">
        <v>10.512</v>
      </c>
      <c r="F1108" t="s">
        <v>9</v>
      </c>
      <c r="G1108" s="10" t="s">
        <v>2081</v>
      </c>
      <c r="H1108">
        <v>101</v>
      </c>
      <c r="I1108" t="s">
        <v>2949</v>
      </c>
      <c r="J1108">
        <f ca="1">VLOOKUP(G1108,INDIRECT("球速変換!A$1:B$" &amp; Prams!$B$8),2,)</f>
        <v>133</v>
      </c>
      <c r="K1108" t="str">
        <f ca="1">VLOOKUP(I1108,INDIRECT("投手名変換!A$1:B$" &amp; Prams!$B$9),2,)</f>
        <v>KR001</v>
      </c>
      <c r="L1108">
        <f t="shared" si="103"/>
        <v>33</v>
      </c>
      <c r="M1108">
        <f ca="1">(B1108-VLOOKUP(K1108,INDIRECT("投手データ!B1:D"&amp;Prams!$B$1),3,FALSE)*2)</f>
        <v>40</v>
      </c>
      <c r="N1108" t="str">
        <f ca="1">VLOOKUP(F1108,INDIRECT("球種変換表!A$1:B$" &amp; Prams!$B$2),2,)</f>
        <v>スライダー</v>
      </c>
      <c r="O1108">
        <f ca="1">VLOOKUP(N1108,球種情報!A:B,2,FALSE)</f>
        <v>6</v>
      </c>
      <c r="P1108">
        <f ca="1">VLOOKUP(K1108,投手データ!B:AI,output!O1108+6,FALSE)</f>
        <v>3</v>
      </c>
      <c r="R1108">
        <f t="shared" ca="1" si="104"/>
        <v>7.5187969924812026E-3</v>
      </c>
      <c r="S1108">
        <f t="shared" si="105"/>
        <v>0.54409722222222223</v>
      </c>
      <c r="T1108">
        <f>Prams!B$5/(S1108-Prams!B$6)</f>
        <v>127.78700902007843</v>
      </c>
      <c r="U1108">
        <f t="shared" ca="1" si="106"/>
        <v>0.66076388888888893</v>
      </c>
      <c r="V1108">
        <f ca="1">Prams!C$5/(U1108-Prams!C$6)</f>
        <v>119.54237588557247</v>
      </c>
      <c r="W1108">
        <f t="shared" ca="1" si="107"/>
        <v>0.8988148562824998</v>
      </c>
      <c r="X1108" t="str">
        <f t="shared" ca="1" si="108"/>
        <v>×</v>
      </c>
    </row>
    <row r="1109" spans="1:24" x14ac:dyDescent="0.4">
      <c r="A1109" s="1" t="s">
        <v>2961</v>
      </c>
      <c r="B1109" s="1">
        <v>134</v>
      </c>
      <c r="C1109">
        <v>663</v>
      </c>
      <c r="D1109">
        <v>608.5</v>
      </c>
      <c r="E1109">
        <v>11.01146</v>
      </c>
      <c r="F1109" t="s">
        <v>9</v>
      </c>
      <c r="G1109" s="10" t="s">
        <v>2081</v>
      </c>
      <c r="H1109">
        <v>101</v>
      </c>
      <c r="I1109" t="s">
        <v>2926</v>
      </c>
      <c r="J1109">
        <f ca="1">VLOOKUP(G1109,INDIRECT("球速変換!A$1:B$" &amp; Prams!$B$8),2,)</f>
        <v>133</v>
      </c>
      <c r="K1109" t="str">
        <f ca="1">VLOOKUP(I1109,INDIRECT("投手名変換!A$1:B$" &amp; Prams!$B$9),2,)</f>
        <v>KR001</v>
      </c>
      <c r="L1109">
        <f t="shared" si="103"/>
        <v>33</v>
      </c>
      <c r="M1109">
        <f ca="1">(B1109-VLOOKUP(K1109,INDIRECT("投手データ!B1:D"&amp;Prams!$B$1),3,FALSE)*2)</f>
        <v>40</v>
      </c>
      <c r="N1109" t="str">
        <f ca="1">VLOOKUP(F1109,INDIRECT("球種変換表!A$1:B$" &amp; Prams!$B$2),2,)</f>
        <v>スライダー</v>
      </c>
      <c r="O1109">
        <f ca="1">VLOOKUP(N1109,球種情報!A:B,2,FALSE)</f>
        <v>6</v>
      </c>
      <c r="P1109">
        <f ca="1">VLOOKUP(K1109,投手データ!B:AI,output!O1109+6,FALSE)</f>
        <v>3</v>
      </c>
      <c r="R1109">
        <f t="shared" ca="1" si="104"/>
        <v>7.5187969924812026E-3</v>
      </c>
      <c r="S1109">
        <f t="shared" si="105"/>
        <v>0.54409722222222223</v>
      </c>
      <c r="T1109">
        <f>Prams!B$5/(S1109-Prams!B$6)</f>
        <v>127.78700902007843</v>
      </c>
      <c r="U1109">
        <f t="shared" ca="1" si="106"/>
        <v>0.66076388888888893</v>
      </c>
      <c r="V1109">
        <f ca="1">Prams!C$5/(U1109-Prams!C$6)</f>
        <v>119.54237588557247</v>
      </c>
      <c r="W1109">
        <f t="shared" ca="1" si="107"/>
        <v>0.8988148562824998</v>
      </c>
      <c r="X1109" t="str">
        <f t="shared" ca="1" si="108"/>
        <v>×</v>
      </c>
    </row>
    <row r="1110" spans="1:24" x14ac:dyDescent="0.4">
      <c r="A1110" s="1" t="s">
        <v>2962</v>
      </c>
      <c r="B1110" s="1">
        <v>134</v>
      </c>
      <c r="C1110">
        <v>655.5</v>
      </c>
      <c r="D1110">
        <v>602</v>
      </c>
      <c r="E1110">
        <v>10.5001</v>
      </c>
      <c r="F1110" t="s">
        <v>9</v>
      </c>
      <c r="G1110" s="10" t="s">
        <v>1577</v>
      </c>
      <c r="H1110">
        <v>101</v>
      </c>
      <c r="I1110" t="s">
        <v>2922</v>
      </c>
      <c r="J1110">
        <f ca="1">VLOOKUP(G1110,INDIRECT("球速変換!A$1:B$" &amp; Prams!$B$8),2,)</f>
        <v>131</v>
      </c>
      <c r="K1110" t="str">
        <f ca="1">VLOOKUP(I1110,INDIRECT("投手名変換!A$1:B$" &amp; Prams!$B$9),2,)</f>
        <v>KR001</v>
      </c>
      <c r="L1110">
        <f t="shared" si="103"/>
        <v>33</v>
      </c>
      <c r="M1110">
        <f ca="1">(B1110-VLOOKUP(K1110,INDIRECT("投手データ!B1:D"&amp;Prams!$B$1),3,FALSE)*2)</f>
        <v>40</v>
      </c>
      <c r="N1110" t="str">
        <f ca="1">VLOOKUP(F1110,INDIRECT("球種変換表!A$1:B$" &amp; Prams!$B$2),2,)</f>
        <v>スライダー</v>
      </c>
      <c r="O1110">
        <f ca="1">VLOOKUP(N1110,球種情報!A:B,2,FALSE)</f>
        <v>6</v>
      </c>
      <c r="P1110">
        <f ca="1">VLOOKUP(K1110,投手データ!B:AI,output!O1110+6,FALSE)</f>
        <v>3</v>
      </c>
      <c r="R1110">
        <f t="shared" ca="1" si="104"/>
        <v>7.6335877862595417E-3</v>
      </c>
      <c r="S1110">
        <f t="shared" si="105"/>
        <v>0.54861111111111105</v>
      </c>
      <c r="T1110">
        <f>Prams!B$5/(S1110-Prams!B$6)</f>
        <v>126.60576135432787</v>
      </c>
      <c r="U1110">
        <f t="shared" ca="1" si="106"/>
        <v>0.66527777777777775</v>
      </c>
      <c r="V1110">
        <f ca="1">Prams!C$5/(U1110-Prams!C$6)</f>
        <v>118.5080189985304</v>
      </c>
      <c r="W1110">
        <f t="shared" ca="1" si="107"/>
        <v>0.90464136640099546</v>
      </c>
      <c r="X1110" t="str">
        <f t="shared" ca="1" si="108"/>
        <v>×</v>
      </c>
    </row>
    <row r="1111" spans="1:24" x14ac:dyDescent="0.4">
      <c r="A1111" s="1" t="s">
        <v>2964</v>
      </c>
      <c r="B1111" s="1">
        <v>135</v>
      </c>
      <c r="C1111">
        <v>663.97497999999996</v>
      </c>
      <c r="D1111">
        <v>615</v>
      </c>
      <c r="E1111">
        <v>10.025119999999999</v>
      </c>
      <c r="F1111" t="s">
        <v>9</v>
      </c>
      <c r="G1111" s="10" t="s">
        <v>2963</v>
      </c>
      <c r="H1111">
        <v>101</v>
      </c>
      <c r="I1111" t="s">
        <v>2949</v>
      </c>
      <c r="J1111" t="e">
        <f ca="1">VLOOKUP(G1111,INDIRECT("球速変換!A$1:B$" &amp; Prams!$B$8),2,)</f>
        <v>#N/A</v>
      </c>
      <c r="K1111" t="str">
        <f ca="1">VLOOKUP(I1111,INDIRECT("投手名変換!A$1:B$" &amp; Prams!$B$9),2,)</f>
        <v>KR001</v>
      </c>
      <c r="L1111">
        <f t="shared" si="103"/>
        <v>34</v>
      </c>
      <c r="M1111">
        <f ca="1">(B1111-VLOOKUP(K1111,INDIRECT("投手データ!B1:D"&amp;Prams!$B$1),3,FALSE)*2)</f>
        <v>41</v>
      </c>
      <c r="N1111" t="str">
        <f ca="1">VLOOKUP(F1111,INDIRECT("球種変換表!A$1:B$" &amp; Prams!$B$2),2,)</f>
        <v>スライダー</v>
      </c>
      <c r="O1111">
        <f ca="1">VLOOKUP(N1111,球種情報!A:B,2,FALSE)</f>
        <v>6</v>
      </c>
      <c r="P1111">
        <f ca="1">VLOOKUP(K1111,投手データ!B:AI,output!O1111+6,FALSE)</f>
        <v>3</v>
      </c>
      <c r="R1111" t="e">
        <f t="shared" ca="1" si="104"/>
        <v>#N/A</v>
      </c>
      <c r="S1111">
        <f t="shared" si="105"/>
        <v>0.55625000000000002</v>
      </c>
      <c r="T1111">
        <f>Prams!B$5/(S1111-Prams!B$6)</f>
        <v>124.65571126121584</v>
      </c>
      <c r="U1111">
        <f t="shared" ca="1" si="106"/>
        <v>0.67291666666666672</v>
      </c>
      <c r="V1111">
        <f ca="1">Prams!C$5/(U1111-Prams!C$6)</f>
        <v>116.7977581158097</v>
      </c>
      <c r="W1111" t="e">
        <f t="shared" ca="1" si="107"/>
        <v>#N/A</v>
      </c>
      <c r="X1111" t="e">
        <f t="shared" ca="1" si="108"/>
        <v>#N/A</v>
      </c>
    </row>
    <row r="1112" spans="1:24" x14ac:dyDescent="0.4">
      <c r="A1112" s="1" t="s">
        <v>2966</v>
      </c>
      <c r="B1112" s="1">
        <v>134</v>
      </c>
      <c r="C1112">
        <v>663</v>
      </c>
      <c r="D1112">
        <v>606</v>
      </c>
      <c r="E1112">
        <v>10.04998</v>
      </c>
      <c r="F1112" t="s">
        <v>9</v>
      </c>
      <c r="G1112" s="10" t="s">
        <v>429</v>
      </c>
      <c r="H1112">
        <v>101</v>
      </c>
      <c r="I1112" t="s">
        <v>2965</v>
      </c>
      <c r="J1112">
        <f ca="1">VLOOKUP(G1112,INDIRECT("球速変換!A$1:B$" &amp; Prams!$B$8),2,)</f>
        <v>132</v>
      </c>
      <c r="K1112" t="str">
        <f ca="1">VLOOKUP(I1112,INDIRECT("投手名変換!A$1:B$" &amp; Prams!$B$9),2,)</f>
        <v>KR001</v>
      </c>
      <c r="L1112">
        <f t="shared" si="103"/>
        <v>33</v>
      </c>
      <c r="M1112">
        <f ca="1">(B1112-VLOOKUP(K1112,INDIRECT("投手データ!B1:D"&amp;Prams!$B$1),3,FALSE)*2)</f>
        <v>40</v>
      </c>
      <c r="N1112" t="str">
        <f ca="1">VLOOKUP(F1112,INDIRECT("球種変換表!A$1:B$" &amp; Prams!$B$2),2,)</f>
        <v>スライダー</v>
      </c>
      <c r="O1112">
        <f ca="1">VLOOKUP(N1112,球種情報!A:B,2,FALSE)</f>
        <v>6</v>
      </c>
      <c r="P1112">
        <f ca="1">VLOOKUP(K1112,投手データ!B:AI,output!O1112+6,FALSE)</f>
        <v>3</v>
      </c>
      <c r="R1112">
        <f t="shared" ca="1" si="104"/>
        <v>7.575757575757576E-3</v>
      </c>
      <c r="S1112">
        <f t="shared" si="105"/>
        <v>0.54583333333333328</v>
      </c>
      <c r="T1112">
        <f>Prams!B$5/(S1112-Prams!B$6)</f>
        <v>127.3300837566937</v>
      </c>
      <c r="U1112">
        <f t="shared" ca="1" si="106"/>
        <v>0.66249999999999998</v>
      </c>
      <c r="V1112">
        <f ca="1">Prams!C$5/(U1112-Prams!C$6)</f>
        <v>119.14241665060707</v>
      </c>
      <c r="W1112">
        <f t="shared" ca="1" si="107"/>
        <v>0.90259406553490207</v>
      </c>
      <c r="X1112" t="str">
        <f t="shared" ca="1" si="108"/>
        <v>×</v>
      </c>
    </row>
    <row r="1113" spans="1:24" x14ac:dyDescent="0.4">
      <c r="A1113" s="1" t="s">
        <v>2967</v>
      </c>
      <c r="B1113" s="1">
        <v>145</v>
      </c>
      <c r="C1113">
        <v>648</v>
      </c>
      <c r="D1113">
        <v>607</v>
      </c>
      <c r="E1113">
        <v>11.0001</v>
      </c>
      <c r="F1113" t="s">
        <v>345</v>
      </c>
      <c r="G1113" s="10" t="s">
        <v>425</v>
      </c>
      <c r="H1113">
        <v>101</v>
      </c>
      <c r="I1113" t="s">
        <v>2926</v>
      </c>
      <c r="J1113">
        <f ca="1">VLOOKUP(G1113,INDIRECT("球速変換!A$1:B$" &amp; Prams!$B$8),2,)</f>
        <v>118</v>
      </c>
      <c r="K1113" t="str">
        <f ca="1">VLOOKUP(I1113,INDIRECT("投手名変換!A$1:B$" &amp; Prams!$B$9),2,)</f>
        <v>KR001</v>
      </c>
      <c r="L1113">
        <f t="shared" si="103"/>
        <v>44</v>
      </c>
      <c r="M1113">
        <f ca="1">(B1113-VLOOKUP(K1113,INDIRECT("投手データ!B1:D"&amp;Prams!$B$1),3,FALSE)*2)</f>
        <v>51</v>
      </c>
      <c r="N1113" t="str">
        <f ca="1">VLOOKUP(F1113,INDIRECT("球種変換表!A$1:B$" &amp; Prams!$B$2),2,)</f>
        <v>カーブ</v>
      </c>
      <c r="O1113">
        <f ca="1">VLOOKUP(N1113,球種情報!A:B,2,FALSE)</f>
        <v>9</v>
      </c>
      <c r="P1113">
        <f ca="1">VLOOKUP(K1113,投手データ!B:AI,output!O1113+6,FALSE)</f>
        <v>3</v>
      </c>
      <c r="R1113">
        <f t="shared" ca="1" si="104"/>
        <v>8.4745762711864406E-3</v>
      </c>
      <c r="S1113">
        <f t="shared" si="105"/>
        <v>0.7284722222222223</v>
      </c>
      <c r="T1113">
        <f>Prams!B$5/(S1113-Prams!B$6)</f>
        <v>92.525546474212391</v>
      </c>
      <c r="U1113">
        <f t="shared" ca="1" si="106"/>
        <v>0.84513888888888888</v>
      </c>
      <c r="V1113">
        <f ca="1">Prams!C$5/(U1113-Prams!C$6)</f>
        <v>88.124836668593645</v>
      </c>
      <c r="W1113">
        <f t="shared" ca="1" si="107"/>
        <v>0.74682064973384443</v>
      </c>
      <c r="X1113" t="str">
        <f t="shared" ca="1" si="108"/>
        <v>×</v>
      </c>
    </row>
    <row r="1114" spans="1:24" x14ac:dyDescent="0.4">
      <c r="A1114" s="1" t="s">
        <v>2968</v>
      </c>
      <c r="B1114" s="1">
        <v>145</v>
      </c>
      <c r="C1114">
        <v>643</v>
      </c>
      <c r="D1114">
        <v>605.5</v>
      </c>
      <c r="E1114">
        <v>11.01146</v>
      </c>
      <c r="F1114" t="s">
        <v>345</v>
      </c>
      <c r="G1114" s="10" t="s">
        <v>2131</v>
      </c>
      <c r="H1114">
        <v>101</v>
      </c>
      <c r="I1114" t="s">
        <v>2926</v>
      </c>
      <c r="J1114">
        <f ca="1">VLOOKUP(G1114,INDIRECT("球速変換!A$1:B$" &amp; Prams!$B$8),2,)</f>
        <v>116</v>
      </c>
      <c r="K1114" t="str">
        <f ca="1">VLOOKUP(I1114,INDIRECT("投手名変換!A$1:B$" &amp; Prams!$B$9),2,)</f>
        <v>KR001</v>
      </c>
      <c r="L1114">
        <f t="shared" si="103"/>
        <v>44</v>
      </c>
      <c r="M1114">
        <f ca="1">(B1114-VLOOKUP(K1114,INDIRECT("投手データ!B1:D"&amp;Prams!$B$1),3,FALSE)*2)</f>
        <v>51</v>
      </c>
      <c r="N1114" t="str">
        <f ca="1">VLOOKUP(F1114,INDIRECT("球種変換表!A$1:B$" &amp; Prams!$B$2),2,)</f>
        <v>カーブ</v>
      </c>
      <c r="O1114">
        <f ca="1">VLOOKUP(N1114,球種情報!A:B,2,FALSE)</f>
        <v>9</v>
      </c>
      <c r="P1114">
        <f ca="1">VLOOKUP(K1114,投手データ!B:AI,output!O1114+6,FALSE)</f>
        <v>3</v>
      </c>
      <c r="R1114">
        <f t="shared" ca="1" si="104"/>
        <v>8.6206896551724137E-3</v>
      </c>
      <c r="S1114">
        <f t="shared" si="105"/>
        <v>0.72951388888888891</v>
      </c>
      <c r="T1114">
        <f>Prams!B$5/(S1114-Prams!B$6)</f>
        <v>92.381525587650515</v>
      </c>
      <c r="U1114">
        <f t="shared" ca="1" si="106"/>
        <v>0.8461805555555556</v>
      </c>
      <c r="V1114">
        <f ca="1">Prams!C$5/(U1114-Prams!C$6)</f>
        <v>87.994180184953095</v>
      </c>
      <c r="W1114">
        <f t="shared" ca="1" si="107"/>
        <v>0.75857051883580251</v>
      </c>
      <c r="X1114" t="str">
        <f t="shared" ca="1" si="108"/>
        <v>×</v>
      </c>
    </row>
    <row r="1115" spans="1:24" x14ac:dyDescent="0.4">
      <c r="A1115" s="1" t="s">
        <v>2969</v>
      </c>
      <c r="B1115" s="1">
        <v>145</v>
      </c>
      <c r="C1115">
        <v>657.39471000000003</v>
      </c>
      <c r="D1115">
        <v>608</v>
      </c>
      <c r="E1115">
        <v>9.6053899999999999</v>
      </c>
      <c r="F1115" t="s">
        <v>4</v>
      </c>
      <c r="G1115" s="10" t="s">
        <v>1998</v>
      </c>
      <c r="H1115">
        <v>101</v>
      </c>
      <c r="I1115" t="s">
        <v>2937</v>
      </c>
      <c r="J1115">
        <f ca="1">VLOOKUP(G1115,INDIRECT("球速変換!A$1:B$" &amp; Prams!$B$8),2,)</f>
        <v>92</v>
      </c>
      <c r="K1115" t="str">
        <f ca="1">VLOOKUP(I1115,INDIRECT("投手名変換!A$1:B$" &amp; Prams!$B$9),2,)</f>
        <v>KR001</v>
      </c>
      <c r="L1115">
        <f t="shared" si="103"/>
        <v>44</v>
      </c>
      <c r="M1115">
        <f ca="1">(B1115-VLOOKUP(K1115,INDIRECT("投手データ!B1:D"&amp;Prams!$B$1),3,FALSE)*2)</f>
        <v>51</v>
      </c>
      <c r="N1115" t="str">
        <f ca="1">VLOOKUP(F1115,INDIRECT("球種変換表!A$1:B$" &amp; Prams!$B$2),2,)</f>
        <v>カーブ</v>
      </c>
      <c r="O1115">
        <f ca="1">VLOOKUP(N1115,球種情報!A:B,2,FALSE)</f>
        <v>9</v>
      </c>
      <c r="P1115">
        <f ca="1">VLOOKUP(K1115,投手データ!B:AI,output!O1115+6,FALSE)</f>
        <v>3</v>
      </c>
      <c r="R1115">
        <f t="shared" ca="1" si="104"/>
        <v>1.0869565217391304E-2</v>
      </c>
      <c r="S1115">
        <f t="shared" si="105"/>
        <v>0.72777777777777775</v>
      </c>
      <c r="T1115">
        <f>Prams!B$5/(S1115-Prams!B$6)</f>
        <v>92.62181013100728</v>
      </c>
      <c r="U1115">
        <f t="shared" ca="1" si="106"/>
        <v>0.84444444444444444</v>
      </c>
      <c r="V1115">
        <f ca="1">Prams!C$5/(U1115-Prams!C$6)</f>
        <v>88.212156763269718</v>
      </c>
      <c r="W1115">
        <f t="shared" ca="1" si="107"/>
        <v>0.95882779090510561</v>
      </c>
      <c r="X1115" t="str">
        <f t="shared" ca="1" si="108"/>
        <v>×</v>
      </c>
    </row>
    <row r="1116" spans="1:24" x14ac:dyDescent="0.4">
      <c r="A1116" s="1" t="s">
        <v>2972</v>
      </c>
      <c r="B1116" s="1">
        <v>145</v>
      </c>
      <c r="C1116">
        <v>651.5</v>
      </c>
      <c r="D1116">
        <v>608</v>
      </c>
      <c r="E1116">
        <v>11.5001</v>
      </c>
      <c r="F1116" t="s">
        <v>2970</v>
      </c>
      <c r="G1116" s="10" t="s">
        <v>942</v>
      </c>
      <c r="H1116">
        <v>101</v>
      </c>
      <c r="I1116" t="s">
        <v>2971</v>
      </c>
      <c r="J1116">
        <f ca="1">VLOOKUP(G1116,INDIRECT("球速変換!A$1:B$" &amp; Prams!$B$8),2,)</f>
        <v>118</v>
      </c>
      <c r="K1116" t="str">
        <f ca="1">VLOOKUP(I1116,INDIRECT("投手名変換!A$1:B$" &amp; Prams!$B$9),2,)</f>
        <v>KR001</v>
      </c>
      <c r="L1116">
        <f t="shared" si="103"/>
        <v>44</v>
      </c>
      <c r="M1116">
        <f ca="1">(B1116-VLOOKUP(K1116,INDIRECT("投手データ!B1:D"&amp;Prams!$B$1),3,FALSE)*2)</f>
        <v>51</v>
      </c>
      <c r="N1116" t="str">
        <f ca="1">VLOOKUP(F1116,INDIRECT("球種変換表!A$1:B$" &amp; Prams!$B$2),2,)</f>
        <v>カーブ</v>
      </c>
      <c r="O1116">
        <f ca="1">VLOOKUP(N1116,球種情報!A:B,2,FALSE)</f>
        <v>9</v>
      </c>
      <c r="P1116">
        <f ca="1">VLOOKUP(K1116,投手データ!B:AI,output!O1116+6,FALSE)</f>
        <v>3</v>
      </c>
      <c r="R1116">
        <f t="shared" ca="1" si="104"/>
        <v>8.4745762711864406E-3</v>
      </c>
      <c r="S1116">
        <f t="shared" si="105"/>
        <v>0.72777777777777775</v>
      </c>
      <c r="T1116">
        <f>Prams!B$5/(S1116-Prams!B$6)</f>
        <v>92.62181013100728</v>
      </c>
      <c r="U1116">
        <f t="shared" ca="1" si="106"/>
        <v>0.84444444444444444</v>
      </c>
      <c r="V1116">
        <f ca="1">Prams!C$5/(U1116-Prams!C$6)</f>
        <v>88.212156763269718</v>
      </c>
      <c r="W1116">
        <f t="shared" ca="1" si="107"/>
        <v>0.74756065053618403</v>
      </c>
      <c r="X1116" t="str">
        <f t="shared" ca="1" si="108"/>
        <v>×</v>
      </c>
    </row>
    <row r="1117" spans="1:24" x14ac:dyDescent="0.4">
      <c r="A1117" s="1" t="s">
        <v>2974</v>
      </c>
      <c r="B1117" s="1">
        <v>145</v>
      </c>
      <c r="C1117">
        <v>646.5</v>
      </c>
      <c r="D1117">
        <v>603.5</v>
      </c>
      <c r="E1117">
        <v>10.512</v>
      </c>
      <c r="F1117" t="s">
        <v>1532</v>
      </c>
      <c r="G1117" s="10" t="s">
        <v>2973</v>
      </c>
      <c r="H1117">
        <v>101</v>
      </c>
      <c r="I1117" t="s">
        <v>2924</v>
      </c>
      <c r="J1117">
        <f ca="1">VLOOKUP(G1117,INDIRECT("球速変換!A$1:B$" &amp; Prams!$B$8),2,)</f>
        <v>116</v>
      </c>
      <c r="K1117" t="str">
        <f ca="1">VLOOKUP(I1117,INDIRECT("投手名変換!A$1:B$" &amp; Prams!$B$9),2,)</f>
        <v>KR001</v>
      </c>
      <c r="L1117">
        <f t="shared" si="103"/>
        <v>44</v>
      </c>
      <c r="M1117">
        <f ca="1">(B1117-VLOOKUP(K1117,INDIRECT("投手データ!B1:D"&amp;Prams!$B$1),3,FALSE)*2)</f>
        <v>51</v>
      </c>
      <c r="N1117" t="str">
        <f ca="1">VLOOKUP(F1117,INDIRECT("球種変換表!A$1:B$" &amp; Prams!$B$2),2,)</f>
        <v>カーブ</v>
      </c>
      <c r="O1117">
        <f ca="1">VLOOKUP(N1117,球種情報!A:B,2,FALSE)</f>
        <v>9</v>
      </c>
      <c r="P1117">
        <f ca="1">VLOOKUP(K1117,投手データ!B:AI,output!O1117+6,FALSE)</f>
        <v>3</v>
      </c>
      <c r="R1117">
        <f t="shared" ca="1" si="104"/>
        <v>8.6206896551724137E-3</v>
      </c>
      <c r="S1117">
        <f t="shared" si="105"/>
        <v>0.73090277777777779</v>
      </c>
      <c r="T1117">
        <f>Prams!B$5/(S1117-Prams!B$6)</f>
        <v>92.190193731178837</v>
      </c>
      <c r="U1117">
        <f t="shared" ca="1" si="106"/>
        <v>0.84756944444444438</v>
      </c>
      <c r="V1117">
        <f ca="1">Prams!C$5/(U1117-Prams!C$6)</f>
        <v>87.820573020451491</v>
      </c>
      <c r="W1117">
        <f t="shared" ca="1" si="107"/>
        <v>0.75707390534871977</v>
      </c>
      <c r="X1117" t="str">
        <f t="shared" ca="1" si="108"/>
        <v>×</v>
      </c>
    </row>
    <row r="1118" spans="1:24" x14ac:dyDescent="0.4">
      <c r="A1118" s="1" t="s">
        <v>2976</v>
      </c>
      <c r="B1118" s="1">
        <v>145</v>
      </c>
      <c r="C1118">
        <v>647.5</v>
      </c>
      <c r="D1118">
        <v>606</v>
      </c>
      <c r="E1118">
        <v>10.5001</v>
      </c>
      <c r="F1118" t="s">
        <v>1532</v>
      </c>
      <c r="G1118" s="10" t="s">
        <v>2975</v>
      </c>
      <c r="H1118">
        <v>101</v>
      </c>
      <c r="I1118" t="s">
        <v>2922</v>
      </c>
      <c r="J1118">
        <f ca="1">VLOOKUP(G1118,INDIRECT("球速変換!A$1:B$" &amp; Prams!$B$8),2,)</f>
        <v>118</v>
      </c>
      <c r="K1118" t="str">
        <f ca="1">VLOOKUP(I1118,INDIRECT("投手名変換!A$1:B$" &amp; Prams!$B$9),2,)</f>
        <v>KR001</v>
      </c>
      <c r="L1118">
        <f t="shared" si="103"/>
        <v>44</v>
      </c>
      <c r="M1118">
        <f ca="1">(B1118-VLOOKUP(K1118,INDIRECT("投手データ!B1:D"&amp;Prams!$B$1),3,FALSE)*2)</f>
        <v>51</v>
      </c>
      <c r="N1118" t="str">
        <f ca="1">VLOOKUP(F1118,INDIRECT("球種変換表!A$1:B$" &amp; Prams!$B$2),2,)</f>
        <v>カーブ</v>
      </c>
      <c r="O1118">
        <f ca="1">VLOOKUP(N1118,球種情報!A:B,2,FALSE)</f>
        <v>9</v>
      </c>
      <c r="P1118">
        <f ca="1">VLOOKUP(K1118,投手データ!B:AI,output!O1118+6,FALSE)</f>
        <v>3</v>
      </c>
      <c r="R1118">
        <f t="shared" ca="1" si="104"/>
        <v>8.4745762711864406E-3</v>
      </c>
      <c r="S1118">
        <f t="shared" si="105"/>
        <v>0.72916666666666663</v>
      </c>
      <c r="T1118">
        <f>Prams!B$5/(S1118-Prams!B$6)</f>
        <v>92.429482707066683</v>
      </c>
      <c r="U1118">
        <f t="shared" ca="1" si="106"/>
        <v>0.84583333333333333</v>
      </c>
      <c r="V1118">
        <f ca="1">Prams!C$5/(U1118-Prams!C$6)</f>
        <v>88.037689277068409</v>
      </c>
      <c r="W1118">
        <f t="shared" ca="1" si="107"/>
        <v>0.74608211251752887</v>
      </c>
      <c r="X1118" t="str">
        <f t="shared" ca="1" si="108"/>
        <v>×</v>
      </c>
    </row>
    <row r="1119" spans="1:24" x14ac:dyDescent="0.4">
      <c r="A1119" s="1" t="s">
        <v>2978</v>
      </c>
      <c r="B1119" s="1">
        <v>145</v>
      </c>
      <c r="C1119">
        <v>655</v>
      </c>
      <c r="D1119">
        <v>608</v>
      </c>
      <c r="E1119">
        <v>10.0001</v>
      </c>
      <c r="F1119" t="s">
        <v>345</v>
      </c>
      <c r="G1119" s="10" t="s">
        <v>2977</v>
      </c>
      <c r="H1119">
        <v>101</v>
      </c>
      <c r="I1119" t="s">
        <v>2971</v>
      </c>
      <c r="J1119">
        <f ca="1">VLOOKUP(G1119,INDIRECT("球速変換!A$1:B$" &amp; Prams!$B$8),2,)</f>
        <v>118</v>
      </c>
      <c r="K1119" t="str">
        <f ca="1">VLOOKUP(I1119,INDIRECT("投手名変換!A$1:B$" &amp; Prams!$B$9),2,)</f>
        <v>KR001</v>
      </c>
      <c r="L1119">
        <f t="shared" si="103"/>
        <v>44</v>
      </c>
      <c r="M1119">
        <f ca="1">(B1119-VLOOKUP(K1119,INDIRECT("投手データ!B1:D"&amp;Prams!$B$1),3,FALSE)*2)</f>
        <v>51</v>
      </c>
      <c r="N1119" t="str">
        <f ca="1">VLOOKUP(F1119,INDIRECT("球種変換表!A$1:B$" &amp; Prams!$B$2),2,)</f>
        <v>カーブ</v>
      </c>
      <c r="O1119">
        <f ca="1">VLOOKUP(N1119,球種情報!A:B,2,FALSE)</f>
        <v>9</v>
      </c>
      <c r="P1119">
        <f ca="1">VLOOKUP(K1119,投手データ!B:AI,output!O1119+6,FALSE)</f>
        <v>3</v>
      </c>
      <c r="R1119">
        <f t="shared" ca="1" si="104"/>
        <v>8.4745762711864406E-3</v>
      </c>
      <c r="S1119">
        <f t="shared" si="105"/>
        <v>0.72777777777777775</v>
      </c>
      <c r="T1119">
        <f>Prams!B$5/(S1119-Prams!B$6)</f>
        <v>92.62181013100728</v>
      </c>
      <c r="U1119">
        <f t="shared" ca="1" si="106"/>
        <v>0.84444444444444444</v>
      </c>
      <c r="V1119">
        <f ca="1">Prams!C$5/(U1119-Prams!C$6)</f>
        <v>88.212156763269718</v>
      </c>
      <c r="W1119">
        <f t="shared" ca="1" si="107"/>
        <v>0.74756065053618403</v>
      </c>
      <c r="X1119" t="str">
        <f t="shared" ca="1" si="108"/>
        <v>×</v>
      </c>
    </row>
    <row r="1120" spans="1:24" x14ac:dyDescent="0.4">
      <c r="A1120" s="1" t="s">
        <v>2980</v>
      </c>
      <c r="B1120" s="1">
        <v>145</v>
      </c>
      <c r="C1120">
        <v>642</v>
      </c>
      <c r="D1120">
        <v>611</v>
      </c>
      <c r="E1120">
        <v>10.04998</v>
      </c>
      <c r="F1120" t="s">
        <v>344</v>
      </c>
      <c r="G1120" s="10" t="s">
        <v>1556</v>
      </c>
      <c r="H1120">
        <v>101</v>
      </c>
      <c r="I1120" t="s">
        <v>2979</v>
      </c>
      <c r="J1120">
        <f ca="1">VLOOKUP(G1120,INDIRECT("球速変換!A$1:B$" &amp; Prams!$B$8),2,)</f>
        <v>119</v>
      </c>
      <c r="K1120" t="str">
        <f ca="1">VLOOKUP(I1120,INDIRECT("投手名変換!A$1:B$" &amp; Prams!$B$9),2,)</f>
        <v>KR001</v>
      </c>
      <c r="L1120">
        <f t="shared" si="103"/>
        <v>44</v>
      </c>
      <c r="M1120">
        <f ca="1">(B1120-VLOOKUP(K1120,INDIRECT("投手データ!B1:D"&amp;Prams!$B$1),3,FALSE)*2)</f>
        <v>51</v>
      </c>
      <c r="N1120" t="str">
        <f ca="1">VLOOKUP(F1120,INDIRECT("球種変換表!A$1:B$" &amp; Prams!$B$2),2,)</f>
        <v>カーブ</v>
      </c>
      <c r="O1120">
        <f ca="1">VLOOKUP(N1120,球種情報!A:B,2,FALSE)</f>
        <v>9</v>
      </c>
      <c r="P1120">
        <f ca="1">VLOOKUP(K1120,投手データ!B:AI,output!O1120+6,FALSE)</f>
        <v>3</v>
      </c>
      <c r="R1120">
        <f t="shared" ca="1" si="104"/>
        <v>8.4033613445378148E-3</v>
      </c>
      <c r="S1120">
        <f t="shared" si="105"/>
        <v>0.72569444444444442</v>
      </c>
      <c r="T1120">
        <f>Prams!B$5/(S1120-Prams!B$6)</f>
        <v>92.9118066977816</v>
      </c>
      <c r="U1120">
        <f t="shared" ca="1" si="106"/>
        <v>0.84236111111111112</v>
      </c>
      <c r="V1120">
        <f ca="1">Prams!C$5/(U1120-Prams!C$6)</f>
        <v>88.475158415290551</v>
      </c>
      <c r="W1120">
        <f t="shared" ca="1" si="107"/>
        <v>0.74348872617891215</v>
      </c>
      <c r="X1120" t="str">
        <f t="shared" ca="1" si="108"/>
        <v>×</v>
      </c>
    </row>
    <row r="1121" spans="1:24" x14ac:dyDescent="0.4">
      <c r="A1121" s="1" t="s">
        <v>2981</v>
      </c>
      <c r="B1121" s="1">
        <v>145</v>
      </c>
      <c r="C1121">
        <v>650</v>
      </c>
      <c r="D1121">
        <v>607</v>
      </c>
      <c r="E1121">
        <v>10.04998</v>
      </c>
      <c r="F1121" t="s">
        <v>344</v>
      </c>
      <c r="G1121" s="10" t="s">
        <v>448</v>
      </c>
      <c r="H1121">
        <v>101</v>
      </c>
      <c r="I1121" t="s">
        <v>2926</v>
      </c>
      <c r="J1121">
        <f ca="1">VLOOKUP(G1121,INDIRECT("球速変換!A$1:B$" &amp; Prams!$B$8),2,)</f>
        <v>117</v>
      </c>
      <c r="K1121" t="str">
        <f ca="1">VLOOKUP(I1121,INDIRECT("投手名変換!A$1:B$" &amp; Prams!$B$9),2,)</f>
        <v>KR001</v>
      </c>
      <c r="L1121">
        <f t="shared" si="103"/>
        <v>44</v>
      </c>
      <c r="M1121">
        <f ca="1">(B1121-VLOOKUP(K1121,INDIRECT("投手データ!B1:D"&amp;Prams!$B$1),3,FALSE)*2)</f>
        <v>51</v>
      </c>
      <c r="N1121" t="str">
        <f ca="1">VLOOKUP(F1121,INDIRECT("球種変換表!A$1:B$" &amp; Prams!$B$2),2,)</f>
        <v>カーブ</v>
      </c>
      <c r="O1121">
        <f ca="1">VLOOKUP(N1121,球種情報!A:B,2,FALSE)</f>
        <v>9</v>
      </c>
      <c r="P1121">
        <f ca="1">VLOOKUP(K1121,投手データ!B:AI,output!O1121+6,FALSE)</f>
        <v>3</v>
      </c>
      <c r="R1121">
        <f t="shared" ca="1" si="104"/>
        <v>8.5470085470085479E-3</v>
      </c>
      <c r="S1121">
        <f t="shared" si="105"/>
        <v>0.7284722222222223</v>
      </c>
      <c r="T1121">
        <f>Prams!B$5/(S1121-Prams!B$6)</f>
        <v>92.525546474212391</v>
      </c>
      <c r="U1121">
        <f t="shared" ca="1" si="106"/>
        <v>0.84513888888888888</v>
      </c>
      <c r="V1121">
        <f ca="1">Prams!C$5/(U1121-Prams!C$6)</f>
        <v>88.124836668593645</v>
      </c>
      <c r="W1121">
        <f t="shared" ca="1" si="107"/>
        <v>0.75320373221020209</v>
      </c>
      <c r="X1121" t="str">
        <f t="shared" ca="1" si="108"/>
        <v>×</v>
      </c>
    </row>
    <row r="1122" spans="1:24" x14ac:dyDescent="0.4">
      <c r="A1122" s="1" t="s">
        <v>2982</v>
      </c>
      <c r="B1122" s="1">
        <v>145</v>
      </c>
      <c r="C1122">
        <v>643.5</v>
      </c>
      <c r="D1122">
        <v>605.5</v>
      </c>
      <c r="E1122">
        <v>11.510960000000001</v>
      </c>
      <c r="F1122" t="s">
        <v>345</v>
      </c>
      <c r="G1122" s="10" t="s">
        <v>1635</v>
      </c>
      <c r="H1122">
        <v>101</v>
      </c>
      <c r="I1122" t="s">
        <v>2924</v>
      </c>
      <c r="J1122">
        <f ca="1">VLOOKUP(G1122,INDIRECT("球速変換!A$1:B$" &amp; Prams!$B$8),2,)</f>
        <v>126</v>
      </c>
      <c r="K1122" t="str">
        <f ca="1">VLOOKUP(I1122,INDIRECT("投手名変換!A$1:B$" &amp; Prams!$B$9),2,)</f>
        <v>KR001</v>
      </c>
      <c r="L1122">
        <f t="shared" si="103"/>
        <v>44</v>
      </c>
      <c r="M1122">
        <f ca="1">(B1122-VLOOKUP(K1122,INDIRECT("投手データ!B1:D"&amp;Prams!$B$1),3,FALSE)*2)</f>
        <v>51</v>
      </c>
      <c r="N1122" t="str">
        <f ca="1">VLOOKUP(F1122,INDIRECT("球種変換表!A$1:B$" &amp; Prams!$B$2),2,)</f>
        <v>カーブ</v>
      </c>
      <c r="O1122">
        <f ca="1">VLOOKUP(N1122,球種情報!A:B,2,FALSE)</f>
        <v>9</v>
      </c>
      <c r="P1122">
        <f ca="1">VLOOKUP(K1122,投手データ!B:AI,output!O1122+6,FALSE)</f>
        <v>3</v>
      </c>
      <c r="R1122">
        <f t="shared" ca="1" si="104"/>
        <v>7.9365079365079361E-3</v>
      </c>
      <c r="S1122">
        <f t="shared" si="105"/>
        <v>0.72951388888888891</v>
      </c>
      <c r="T1122">
        <f>Prams!B$5/(S1122-Prams!B$6)</f>
        <v>92.381525587650515</v>
      </c>
      <c r="U1122">
        <f t="shared" ca="1" si="106"/>
        <v>0.8461805555555556</v>
      </c>
      <c r="V1122">
        <f ca="1">Prams!C$5/(U1122-Prams!C$6)</f>
        <v>87.994180184953095</v>
      </c>
      <c r="W1122">
        <f t="shared" ca="1" si="107"/>
        <v>0.6983665094043896</v>
      </c>
      <c r="X1122" t="str">
        <f t="shared" ca="1" si="108"/>
        <v>×</v>
      </c>
    </row>
    <row r="1123" spans="1:24" x14ac:dyDescent="0.4">
      <c r="A1123" s="1" t="s">
        <v>2985</v>
      </c>
      <c r="B1123" s="1">
        <v>132</v>
      </c>
      <c r="C1123">
        <v>644.54760999999996</v>
      </c>
      <c r="D1123">
        <v>605.5</v>
      </c>
      <c r="E1123">
        <v>10.55958</v>
      </c>
      <c r="F1123" t="s">
        <v>6</v>
      </c>
      <c r="G1123" s="10" t="s">
        <v>2983</v>
      </c>
      <c r="H1123">
        <v>98</v>
      </c>
      <c r="I1123" t="s">
        <v>2984</v>
      </c>
      <c r="J1123">
        <f ca="1">VLOOKUP(G1123,INDIRECT("球速変換!A$1:B$" &amp; Prams!$B$8),2,)</f>
        <v>129</v>
      </c>
      <c r="K1123" t="str">
        <f ca="1">VLOOKUP(I1123,INDIRECT("投手名変換!A$1:B$" &amp; Prams!$B$9),2,)</f>
        <v>KR001</v>
      </c>
      <c r="L1123">
        <f t="shared" si="103"/>
        <v>34</v>
      </c>
      <c r="M1123">
        <f ca="1">(B1123-VLOOKUP(K1123,INDIRECT("投手データ!B1:D"&amp;Prams!$B$1),3,FALSE)*2)</f>
        <v>38</v>
      </c>
      <c r="N1123" t="str">
        <f ca="1">VLOOKUP(F1123,INDIRECT("球種変換表!A$1:B$" &amp; Prams!$B$2),2,)</f>
        <v>フォーク</v>
      </c>
      <c r="O1123">
        <f ca="1">VLOOKUP(N1123,球種情報!A:B,2,FALSE)</f>
        <v>16</v>
      </c>
      <c r="P1123">
        <f ca="1">VLOOKUP(K1123,投手データ!B:AI,output!O1123+6,FALSE)</f>
        <v>4</v>
      </c>
      <c r="R1123">
        <f t="shared" ca="1" si="104"/>
        <v>7.7519379844961239E-3</v>
      </c>
      <c r="S1123">
        <f t="shared" si="105"/>
        <v>0.56284722222222228</v>
      </c>
      <c r="T1123">
        <f>Prams!B$5/(S1123-Prams!B$6)</f>
        <v>123.01928508653138</v>
      </c>
      <c r="U1123">
        <f t="shared" ca="1" si="106"/>
        <v>0.62951388888888893</v>
      </c>
      <c r="V1123">
        <f ca="1">Prams!C$5/(U1123-Prams!C$6)</f>
        <v>127.23036203259608</v>
      </c>
      <c r="W1123">
        <f t="shared" ca="1" si="107"/>
        <v>0.98628187622167496</v>
      </c>
      <c r="X1123" t="str">
        <f t="shared" ca="1" si="108"/>
        <v>〇</v>
      </c>
    </row>
    <row r="1124" spans="1:24" x14ac:dyDescent="0.4">
      <c r="A1124" s="1" t="s">
        <v>2986</v>
      </c>
      <c r="B1124" s="1">
        <v>132</v>
      </c>
      <c r="C1124">
        <v>637.02502000000004</v>
      </c>
      <c r="D1124">
        <v>603</v>
      </c>
      <c r="E1124">
        <v>10.025080000000001</v>
      </c>
      <c r="F1124" t="s">
        <v>6</v>
      </c>
      <c r="G1124" s="10" t="s">
        <v>412</v>
      </c>
      <c r="H1124">
        <v>98</v>
      </c>
      <c r="I1124" t="s">
        <v>2926</v>
      </c>
      <c r="J1124">
        <f ca="1">VLOOKUP(G1124,INDIRECT("球速変換!A$1:B$" &amp; Prams!$B$8),2,)</f>
        <v>128</v>
      </c>
      <c r="K1124" t="str">
        <f ca="1">VLOOKUP(I1124,INDIRECT("投手名変換!A$1:B$" &amp; Prams!$B$9),2,)</f>
        <v>KR001</v>
      </c>
      <c r="L1124">
        <f t="shared" si="103"/>
        <v>34</v>
      </c>
      <c r="M1124">
        <f ca="1">(B1124-VLOOKUP(K1124,INDIRECT("投手データ!B1:D"&amp;Prams!$B$1),3,FALSE)*2)</f>
        <v>38</v>
      </c>
      <c r="N1124" t="str">
        <f ca="1">VLOOKUP(F1124,INDIRECT("球種変換表!A$1:B$" &amp; Prams!$B$2),2,)</f>
        <v>フォーク</v>
      </c>
      <c r="O1124">
        <f ca="1">VLOOKUP(N1124,球種情報!A:B,2,FALSE)</f>
        <v>16</v>
      </c>
      <c r="P1124">
        <f ca="1">VLOOKUP(K1124,投手データ!B:AI,output!O1124+6,FALSE)</f>
        <v>4</v>
      </c>
      <c r="R1124">
        <f t="shared" ca="1" si="104"/>
        <v>7.8125E-3</v>
      </c>
      <c r="S1124">
        <f t="shared" si="105"/>
        <v>0.56458333333333333</v>
      </c>
      <c r="T1124">
        <f>Prams!B$5/(S1124-Prams!B$6)</f>
        <v>122.59576296394224</v>
      </c>
      <c r="U1124">
        <f t="shared" ca="1" si="106"/>
        <v>0.63124999999999998</v>
      </c>
      <c r="V1124">
        <f ca="1">Prams!C$5/(U1124-Prams!C$6)</f>
        <v>126.77740182507947</v>
      </c>
      <c r="W1124">
        <f t="shared" ca="1" si="107"/>
        <v>0.99044845175843332</v>
      </c>
      <c r="X1124" t="str">
        <f t="shared" ca="1" si="108"/>
        <v>〇</v>
      </c>
    </row>
    <row r="1125" spans="1:24" x14ac:dyDescent="0.4">
      <c r="A1125" s="1" t="s">
        <v>2987</v>
      </c>
      <c r="B1125" s="1">
        <v>133</v>
      </c>
      <c r="C1125">
        <v>629.04998999999998</v>
      </c>
      <c r="D1125">
        <v>608.5</v>
      </c>
      <c r="E1125">
        <v>10.06254</v>
      </c>
      <c r="F1125" t="s">
        <v>762</v>
      </c>
      <c r="G1125" s="10" t="s">
        <v>793</v>
      </c>
      <c r="H1125">
        <v>98</v>
      </c>
      <c r="I1125" t="s">
        <v>2926</v>
      </c>
      <c r="J1125">
        <f ca="1">VLOOKUP(G1125,INDIRECT("球速変換!A$1:B$" &amp; Prams!$B$8),2,)</f>
        <v>120</v>
      </c>
      <c r="K1125" t="str">
        <f ca="1">VLOOKUP(I1125,INDIRECT("投手名変換!A$1:B$" &amp; Prams!$B$9),2,)</f>
        <v>KR001</v>
      </c>
      <c r="L1125">
        <f t="shared" si="103"/>
        <v>35</v>
      </c>
      <c r="M1125">
        <f ca="1">(B1125-VLOOKUP(K1125,INDIRECT("投手データ!B1:D"&amp;Prams!$B$1),3,FALSE)*2)</f>
        <v>39</v>
      </c>
      <c r="N1125" t="str">
        <f ca="1">VLOOKUP(F1125,INDIRECT("球種変換表!A$1:B$" &amp; Prams!$B$2),2,)</f>
        <v>フォーク</v>
      </c>
      <c r="O1125">
        <f ca="1">VLOOKUP(N1125,球種情報!A:B,2,FALSE)</f>
        <v>16</v>
      </c>
      <c r="P1125">
        <f ca="1">VLOOKUP(K1125,投手データ!B:AI,output!O1125+6,FALSE)</f>
        <v>4</v>
      </c>
      <c r="R1125">
        <f t="shared" ca="1" si="104"/>
        <v>8.3333333333333332E-3</v>
      </c>
      <c r="S1125">
        <f t="shared" si="105"/>
        <v>0.57743055555555556</v>
      </c>
      <c r="T1125">
        <f>Prams!B$5/(S1125-Prams!B$6)</f>
        <v>119.55008137854722</v>
      </c>
      <c r="U1125">
        <f t="shared" ca="1" si="106"/>
        <v>0.64409722222222221</v>
      </c>
      <c r="V1125">
        <f ca="1">Prams!C$5/(U1125-Prams!C$6)</f>
        <v>123.52316307671818</v>
      </c>
      <c r="W1125">
        <f t="shared" ca="1" si="107"/>
        <v>1.0293596923059849</v>
      </c>
      <c r="X1125" t="str">
        <f t="shared" ca="1" si="108"/>
        <v>×</v>
      </c>
    </row>
    <row r="1126" spans="1:24" x14ac:dyDescent="0.4">
      <c r="A1126" s="1" t="s">
        <v>2988</v>
      </c>
      <c r="B1126" s="1">
        <v>132</v>
      </c>
      <c r="C1126">
        <v>637.04998999999998</v>
      </c>
      <c r="D1126">
        <v>604.5</v>
      </c>
      <c r="E1126">
        <v>10.06254</v>
      </c>
      <c r="F1126" t="s">
        <v>6</v>
      </c>
      <c r="G1126" s="10" t="s">
        <v>2015</v>
      </c>
      <c r="H1126">
        <v>98</v>
      </c>
      <c r="I1126" t="s">
        <v>2926</v>
      </c>
      <c r="J1126">
        <f ca="1">VLOOKUP(G1126,INDIRECT("球速変換!A$1:B$" &amp; Prams!$B$8),2,)</f>
        <v>128</v>
      </c>
      <c r="K1126" t="str">
        <f ca="1">VLOOKUP(I1126,INDIRECT("投手名変換!A$1:B$" &amp; Prams!$B$9),2,)</f>
        <v>KR001</v>
      </c>
      <c r="L1126">
        <f t="shared" si="103"/>
        <v>34</v>
      </c>
      <c r="M1126">
        <f ca="1">(B1126-VLOOKUP(K1126,INDIRECT("投手データ!B1:D"&amp;Prams!$B$1),3,FALSE)*2)</f>
        <v>38</v>
      </c>
      <c r="N1126" t="str">
        <f ca="1">VLOOKUP(F1126,INDIRECT("球種変換表!A$1:B$" &amp; Prams!$B$2),2,)</f>
        <v>フォーク</v>
      </c>
      <c r="O1126">
        <f ca="1">VLOOKUP(N1126,球種情報!A:B,2,FALSE)</f>
        <v>16</v>
      </c>
      <c r="P1126">
        <f ca="1">VLOOKUP(K1126,投手データ!B:AI,output!O1126+6,FALSE)</f>
        <v>4</v>
      </c>
      <c r="R1126">
        <f t="shared" ca="1" si="104"/>
        <v>7.8125E-3</v>
      </c>
      <c r="S1126">
        <f t="shared" si="105"/>
        <v>0.56354166666666672</v>
      </c>
      <c r="T1126">
        <f>Prams!B$5/(S1126-Prams!B$6)</f>
        <v>122.8495255758499</v>
      </c>
      <c r="U1126">
        <f t="shared" ca="1" si="106"/>
        <v>0.63020833333333337</v>
      </c>
      <c r="V1126">
        <f ca="1">Prams!C$5/(U1126-Prams!C$6)</f>
        <v>127.04879009470312</v>
      </c>
      <c r="W1126">
        <f t="shared" ca="1" si="107"/>
        <v>0.99256867261486814</v>
      </c>
      <c r="X1126" t="str">
        <f t="shared" ca="1" si="108"/>
        <v>〇</v>
      </c>
    </row>
    <row r="1127" spans="1:24" x14ac:dyDescent="0.4">
      <c r="A1127" s="1" t="s">
        <v>2990</v>
      </c>
      <c r="B1127" s="1">
        <v>133</v>
      </c>
      <c r="C1127">
        <v>630</v>
      </c>
      <c r="D1127">
        <v>612</v>
      </c>
      <c r="E1127">
        <v>11.04546</v>
      </c>
      <c r="F1127" t="s">
        <v>6</v>
      </c>
      <c r="G1127" s="10" t="s">
        <v>2989</v>
      </c>
      <c r="H1127">
        <v>98</v>
      </c>
      <c r="I1127" t="s">
        <v>2924</v>
      </c>
      <c r="J1127">
        <f ca="1">VLOOKUP(G1127,INDIRECT("球速変換!A$1:B$" &amp; Prams!$B$8),2,)</f>
        <v>126</v>
      </c>
      <c r="K1127" t="str">
        <f ca="1">VLOOKUP(I1127,INDIRECT("投手名変換!A$1:B$" &amp; Prams!$B$9),2,)</f>
        <v>KR001</v>
      </c>
      <c r="L1127">
        <f t="shared" si="103"/>
        <v>35</v>
      </c>
      <c r="M1127">
        <f ca="1">(B1127-VLOOKUP(K1127,INDIRECT("投手データ!B1:D"&amp;Prams!$B$1),3,FALSE)*2)</f>
        <v>39</v>
      </c>
      <c r="N1127" t="str">
        <f ca="1">VLOOKUP(F1127,INDIRECT("球種変換表!A$1:B$" &amp; Prams!$B$2),2,)</f>
        <v>フォーク</v>
      </c>
      <c r="O1127">
        <f ca="1">VLOOKUP(N1127,球種情報!A:B,2,FALSE)</f>
        <v>16</v>
      </c>
      <c r="P1127">
        <f ca="1">VLOOKUP(K1127,投手データ!B:AI,output!O1127+6,FALSE)</f>
        <v>4</v>
      </c>
      <c r="R1127">
        <f t="shared" ca="1" si="104"/>
        <v>7.9365079365079361E-3</v>
      </c>
      <c r="S1127">
        <f t="shared" si="105"/>
        <v>0.57499999999999996</v>
      </c>
      <c r="T1127">
        <f>Prams!B$5/(S1127-Prams!B$6)</f>
        <v>120.11462988148438</v>
      </c>
      <c r="U1127">
        <f t="shared" ca="1" si="106"/>
        <v>0.64166666666666672</v>
      </c>
      <c r="V1127">
        <f ca="1">Prams!C$5/(U1127-Prams!C$6)</f>
        <v>124.12595368759202</v>
      </c>
      <c r="W1127">
        <f t="shared" ca="1" si="107"/>
        <v>0.98512661656819056</v>
      </c>
      <c r="X1127" t="str">
        <f t="shared" ca="1" si="108"/>
        <v>〇</v>
      </c>
    </row>
    <row r="1128" spans="1:24" x14ac:dyDescent="0.4">
      <c r="A1128" s="1" t="s">
        <v>2991</v>
      </c>
      <c r="B1128" s="1">
        <v>132</v>
      </c>
      <c r="C1128">
        <v>645.55260999999996</v>
      </c>
      <c r="D1128">
        <v>600.5</v>
      </c>
      <c r="E1128">
        <v>9.5658300000000001</v>
      </c>
      <c r="F1128" t="s">
        <v>6</v>
      </c>
      <c r="G1128" s="10" t="s">
        <v>410</v>
      </c>
      <c r="H1128">
        <v>98</v>
      </c>
      <c r="I1128" t="s">
        <v>2922</v>
      </c>
      <c r="J1128">
        <f ca="1">VLOOKUP(G1128,INDIRECT("球速変換!A$1:B$" &amp; Prams!$B$8),2,)</f>
        <v>127</v>
      </c>
      <c r="K1128" t="str">
        <f ca="1">VLOOKUP(I1128,INDIRECT("投手名変換!A$1:B$" &amp; Prams!$B$9),2,)</f>
        <v>KR001</v>
      </c>
      <c r="L1128">
        <f t="shared" si="103"/>
        <v>34</v>
      </c>
      <c r="M1128">
        <f ca="1">(B1128-VLOOKUP(K1128,INDIRECT("投手データ!B1:D"&amp;Prams!$B$1),3,FALSE)*2)</f>
        <v>38</v>
      </c>
      <c r="N1128" t="str">
        <f ca="1">VLOOKUP(F1128,INDIRECT("球種変換表!A$1:B$" &amp; Prams!$B$2),2,)</f>
        <v>フォーク</v>
      </c>
      <c r="O1128">
        <f ca="1">VLOOKUP(N1128,球種情報!A:B,2,FALSE)</f>
        <v>16</v>
      </c>
      <c r="P1128">
        <f ca="1">VLOOKUP(K1128,投手データ!B:AI,output!O1128+6,FALSE)</f>
        <v>4</v>
      </c>
      <c r="R1128">
        <f t="shared" ca="1" si="104"/>
        <v>7.874015748031496E-3</v>
      </c>
      <c r="S1128">
        <f t="shared" si="105"/>
        <v>0.56631944444444438</v>
      </c>
      <c r="T1128">
        <f>Prams!B$5/(S1128-Prams!B$6)</f>
        <v>122.17514698051789</v>
      </c>
      <c r="U1128">
        <f t="shared" ca="1" si="106"/>
        <v>0.63298611111111103</v>
      </c>
      <c r="V1128">
        <f ca="1">Prams!C$5/(U1128-Prams!C$6)</f>
        <v>126.32765539593257</v>
      </c>
      <c r="W1128">
        <f t="shared" ca="1" si="107"/>
        <v>0.99470594799946899</v>
      </c>
      <c r="X1128" t="str">
        <f t="shared" ca="1" si="108"/>
        <v>〇</v>
      </c>
    </row>
    <row r="1129" spans="1:24" x14ac:dyDescent="0.4">
      <c r="A1129" s="1" t="s">
        <v>2992</v>
      </c>
      <c r="B1129" s="1">
        <v>132</v>
      </c>
      <c r="C1129">
        <v>635.5</v>
      </c>
      <c r="D1129">
        <v>605.5</v>
      </c>
      <c r="E1129">
        <v>11.510960000000001</v>
      </c>
      <c r="F1129" t="s">
        <v>6</v>
      </c>
      <c r="G1129" s="10" t="s">
        <v>1515</v>
      </c>
      <c r="H1129">
        <v>98</v>
      </c>
      <c r="I1129" t="s">
        <v>2924</v>
      </c>
      <c r="J1129">
        <f ca="1">VLOOKUP(G1129,INDIRECT("球速変換!A$1:B$" &amp; Prams!$B$8),2,)</f>
        <v>129</v>
      </c>
      <c r="K1129" t="str">
        <f ca="1">VLOOKUP(I1129,INDIRECT("投手名変換!A$1:B$" &amp; Prams!$B$9),2,)</f>
        <v>KR001</v>
      </c>
      <c r="L1129">
        <f t="shared" si="103"/>
        <v>34</v>
      </c>
      <c r="M1129">
        <f ca="1">(B1129-VLOOKUP(K1129,INDIRECT("投手データ!B1:D"&amp;Prams!$B$1),3,FALSE)*2)</f>
        <v>38</v>
      </c>
      <c r="N1129" t="str">
        <f ca="1">VLOOKUP(F1129,INDIRECT("球種変換表!A$1:B$" &amp; Prams!$B$2),2,)</f>
        <v>フォーク</v>
      </c>
      <c r="O1129">
        <f ca="1">VLOOKUP(N1129,球種情報!A:B,2,FALSE)</f>
        <v>16</v>
      </c>
      <c r="P1129">
        <f ca="1">VLOOKUP(K1129,投手データ!B:AI,output!O1129+6,FALSE)</f>
        <v>4</v>
      </c>
      <c r="R1129">
        <f t="shared" ca="1" si="104"/>
        <v>7.7519379844961239E-3</v>
      </c>
      <c r="S1129">
        <f t="shared" si="105"/>
        <v>0.56284722222222228</v>
      </c>
      <c r="T1129">
        <f>Prams!B$5/(S1129-Prams!B$6)</f>
        <v>123.01928508653138</v>
      </c>
      <c r="U1129">
        <f t="shared" ca="1" si="106"/>
        <v>0.62951388888888893</v>
      </c>
      <c r="V1129">
        <f ca="1">Prams!C$5/(U1129-Prams!C$6)</f>
        <v>127.23036203259608</v>
      </c>
      <c r="W1129">
        <f t="shared" ca="1" si="107"/>
        <v>0.98628187622167496</v>
      </c>
      <c r="X1129" t="str">
        <f t="shared" ca="1" si="108"/>
        <v>〇</v>
      </c>
    </row>
    <row r="1130" spans="1:24" x14ac:dyDescent="0.4">
      <c r="A1130" s="1" t="s">
        <v>2993</v>
      </c>
      <c r="B1130" s="1">
        <v>133</v>
      </c>
      <c r="C1130">
        <v>631</v>
      </c>
      <c r="D1130">
        <v>608.5</v>
      </c>
      <c r="E1130">
        <v>10.012589999999999</v>
      </c>
      <c r="F1130" t="s">
        <v>6</v>
      </c>
      <c r="G1130" s="10" t="s">
        <v>1481</v>
      </c>
      <c r="H1130">
        <v>98</v>
      </c>
      <c r="I1130" t="s">
        <v>2926</v>
      </c>
      <c r="J1130">
        <f ca="1">VLOOKUP(G1130,INDIRECT("球速変換!A$1:B$" &amp; Prams!$B$8),2,)</f>
        <v>121</v>
      </c>
      <c r="K1130" t="str">
        <f ca="1">VLOOKUP(I1130,INDIRECT("投手名変換!A$1:B$" &amp; Prams!$B$9),2,)</f>
        <v>KR001</v>
      </c>
      <c r="L1130">
        <f t="shared" ref="L1130:L1193" si="109">B1130-H1130</f>
        <v>35</v>
      </c>
      <c r="M1130">
        <f ca="1">(B1130-VLOOKUP(K1130,INDIRECT("投手データ!B1:D"&amp;Prams!$B$1),3,FALSE)*2)</f>
        <v>39</v>
      </c>
      <c r="N1130" t="str">
        <f ca="1">VLOOKUP(F1130,INDIRECT("球種変換表!A$1:B$" &amp; Prams!$B$2),2,)</f>
        <v>フォーク</v>
      </c>
      <c r="O1130">
        <f ca="1">VLOOKUP(N1130,球種情報!A:B,2,FALSE)</f>
        <v>16</v>
      </c>
      <c r="P1130">
        <f ca="1">VLOOKUP(K1130,投手データ!B:AI,output!O1130+6,FALSE)</f>
        <v>4</v>
      </c>
      <c r="R1130">
        <f t="shared" ref="R1130:R1193" ca="1" si="110">1/J1130</f>
        <v>8.2644628099173556E-3</v>
      </c>
      <c r="S1130">
        <f t="shared" ref="S1130:S1193" si="111">(L1130-(D1130-600)/24)*2/120</f>
        <v>0.57743055555555556</v>
      </c>
      <c r="T1130">
        <f>Prams!B$5/(S1130-Prams!B$6)</f>
        <v>119.55008137854722</v>
      </c>
      <c r="U1130">
        <f t="shared" ref="U1130:U1193" ca="1" si="112">(M1130-(D1130-600)/24)*2/120</f>
        <v>0.64409722222222221</v>
      </c>
      <c r="V1130">
        <f ca="1">Prams!C$5/(U1130-Prams!C$6)</f>
        <v>123.52316307671818</v>
      </c>
      <c r="W1130">
        <f t="shared" ref="W1130:W1193" ca="1" si="113">V1130/J1130</f>
        <v>1.020852587410894</v>
      </c>
      <c r="X1130" t="str">
        <f t="shared" ca="1" si="108"/>
        <v>×</v>
      </c>
    </row>
    <row r="1131" spans="1:24" x14ac:dyDescent="0.4">
      <c r="A1131" s="1" t="s">
        <v>2994</v>
      </c>
      <c r="B1131" s="1">
        <v>132</v>
      </c>
      <c r="C1131">
        <v>638.52380000000005</v>
      </c>
      <c r="D1131">
        <v>603</v>
      </c>
      <c r="E1131">
        <v>10.52392</v>
      </c>
      <c r="F1131" t="s">
        <v>6</v>
      </c>
      <c r="G1131" s="10" t="s">
        <v>793</v>
      </c>
      <c r="H1131">
        <v>98</v>
      </c>
      <c r="I1131" t="s">
        <v>2924</v>
      </c>
      <c r="J1131">
        <f ca="1">VLOOKUP(G1131,INDIRECT("球速変換!A$1:B$" &amp; Prams!$B$8),2,)</f>
        <v>120</v>
      </c>
      <c r="K1131" t="str">
        <f ca="1">VLOOKUP(I1131,INDIRECT("投手名変換!A$1:B$" &amp; Prams!$B$9),2,)</f>
        <v>KR001</v>
      </c>
      <c r="L1131">
        <f t="shared" si="109"/>
        <v>34</v>
      </c>
      <c r="M1131">
        <f ca="1">(B1131-VLOOKUP(K1131,INDIRECT("投手データ!B1:D"&amp;Prams!$B$1),3,FALSE)*2)</f>
        <v>38</v>
      </c>
      <c r="N1131" t="str">
        <f ca="1">VLOOKUP(F1131,INDIRECT("球種変換表!A$1:B$" &amp; Prams!$B$2),2,)</f>
        <v>フォーク</v>
      </c>
      <c r="O1131">
        <f ca="1">VLOOKUP(N1131,球種情報!A:B,2,FALSE)</f>
        <v>16</v>
      </c>
      <c r="P1131">
        <f ca="1">VLOOKUP(K1131,投手データ!B:AI,output!O1131+6,FALSE)</f>
        <v>4</v>
      </c>
      <c r="R1131">
        <f t="shared" ca="1" si="110"/>
        <v>8.3333333333333332E-3</v>
      </c>
      <c r="S1131">
        <f t="shared" si="111"/>
        <v>0.56458333333333333</v>
      </c>
      <c r="T1131">
        <f>Prams!B$5/(S1131-Prams!B$6)</f>
        <v>122.59576296394224</v>
      </c>
      <c r="U1131">
        <f t="shared" ca="1" si="112"/>
        <v>0.63124999999999998</v>
      </c>
      <c r="V1131">
        <f ca="1">Prams!C$5/(U1131-Prams!C$6)</f>
        <v>126.77740182507947</v>
      </c>
      <c r="W1131">
        <f t="shared" ca="1" si="113"/>
        <v>1.0564783485423288</v>
      </c>
      <c r="X1131" t="str">
        <f t="shared" ca="1" si="108"/>
        <v>×</v>
      </c>
    </row>
    <row r="1132" spans="1:24" x14ac:dyDescent="0.4">
      <c r="A1132" s="1" t="s">
        <v>2995</v>
      </c>
      <c r="B1132" s="1">
        <v>132</v>
      </c>
      <c r="C1132">
        <v>638.5</v>
      </c>
      <c r="D1132">
        <v>601.5</v>
      </c>
      <c r="E1132">
        <v>10.512</v>
      </c>
      <c r="F1132" t="s">
        <v>6</v>
      </c>
      <c r="G1132" s="10" t="s">
        <v>443</v>
      </c>
      <c r="H1132">
        <v>98</v>
      </c>
      <c r="I1132" t="s">
        <v>2924</v>
      </c>
      <c r="J1132">
        <f ca="1">VLOOKUP(G1132,INDIRECT("球速変換!A$1:B$" &amp; Prams!$B$8),2,)</f>
        <v>128</v>
      </c>
      <c r="K1132" t="str">
        <f ca="1">VLOOKUP(I1132,INDIRECT("投手名変換!A$1:B$" &amp; Prams!$B$9),2,)</f>
        <v>KR001</v>
      </c>
      <c r="L1132">
        <f t="shared" si="109"/>
        <v>34</v>
      </c>
      <c r="M1132">
        <f ca="1">(B1132-VLOOKUP(K1132,INDIRECT("投手データ!B1:D"&amp;Prams!$B$1),3,FALSE)*2)</f>
        <v>38</v>
      </c>
      <c r="N1132" t="str">
        <f ca="1">VLOOKUP(F1132,INDIRECT("球種変換表!A$1:B$" &amp; Prams!$B$2),2,)</f>
        <v>フォーク</v>
      </c>
      <c r="O1132">
        <f ca="1">VLOOKUP(N1132,球種情報!A:B,2,FALSE)</f>
        <v>16</v>
      </c>
      <c r="P1132">
        <f ca="1">VLOOKUP(K1132,投手データ!B:AI,output!O1132+6,FALSE)</f>
        <v>4</v>
      </c>
      <c r="R1132">
        <f t="shared" ca="1" si="110"/>
        <v>7.8125E-3</v>
      </c>
      <c r="S1132">
        <f t="shared" si="111"/>
        <v>0.56562500000000004</v>
      </c>
      <c r="T1132">
        <f>Prams!B$5/(S1132-Prams!B$6)</f>
        <v>122.34304655419778</v>
      </c>
      <c r="U1132">
        <f t="shared" ca="1" si="112"/>
        <v>0.6322916666666667</v>
      </c>
      <c r="V1132">
        <f ca="1">Prams!C$5/(U1132-Prams!C$6)</f>
        <v>126.50717050628379</v>
      </c>
      <c r="W1132">
        <f t="shared" ca="1" si="113"/>
        <v>0.98833726958034207</v>
      </c>
      <c r="X1132" t="str">
        <f t="shared" ca="1" si="108"/>
        <v>〇</v>
      </c>
    </row>
    <row r="1133" spans="1:24" x14ac:dyDescent="0.4">
      <c r="A1133" s="1" t="s">
        <v>2997</v>
      </c>
      <c r="B1133" s="1">
        <v>132</v>
      </c>
      <c r="C1133">
        <v>637.5</v>
      </c>
      <c r="D1133">
        <v>603.5</v>
      </c>
      <c r="E1133">
        <v>9.6177899999999994</v>
      </c>
      <c r="F1133" t="s">
        <v>6</v>
      </c>
      <c r="G1133" s="10" t="s">
        <v>412</v>
      </c>
      <c r="H1133">
        <v>98</v>
      </c>
      <c r="I1133" t="s">
        <v>2996</v>
      </c>
      <c r="J1133">
        <f ca="1">VLOOKUP(G1133,INDIRECT("球速変換!A$1:B$" &amp; Prams!$B$8),2,)</f>
        <v>128</v>
      </c>
      <c r="K1133" t="str">
        <f ca="1">VLOOKUP(I1133,INDIRECT("投手名変換!A$1:B$" &amp; Prams!$B$9),2,)</f>
        <v>DD026</v>
      </c>
      <c r="L1133">
        <f t="shared" si="109"/>
        <v>34</v>
      </c>
      <c r="M1133">
        <f ca="1">(B1133-VLOOKUP(K1133,INDIRECT("投手データ!B1:D"&amp;Prams!$B$1),3,FALSE)*2)</f>
        <v>38</v>
      </c>
      <c r="N1133" t="str">
        <f ca="1">VLOOKUP(F1133,INDIRECT("球種変換表!A$1:B$" &amp; Prams!$B$2),2,)</f>
        <v>フォーク</v>
      </c>
      <c r="O1133">
        <f ca="1">VLOOKUP(N1133,球種情報!A:B,2,FALSE)</f>
        <v>16</v>
      </c>
      <c r="P1133">
        <f ca="1">VLOOKUP(K1133,投手データ!B:AI,output!O1133+6,FALSE)</f>
        <v>4</v>
      </c>
      <c r="R1133">
        <f t="shared" ca="1" si="110"/>
        <v>7.8125E-3</v>
      </c>
      <c r="S1133">
        <f t="shared" si="111"/>
        <v>0.56423611111111105</v>
      </c>
      <c r="T1133">
        <f>Prams!B$5/(S1133-Prams!B$6)</f>
        <v>122.6802339361802</v>
      </c>
      <c r="U1133">
        <f t="shared" ca="1" si="112"/>
        <v>0.6309027777777777</v>
      </c>
      <c r="V1133">
        <f ca="1">Prams!C$5/(U1133-Prams!C$6)</f>
        <v>126.8677356651409</v>
      </c>
      <c r="W1133">
        <f t="shared" ca="1" si="113"/>
        <v>0.99115418488391327</v>
      </c>
      <c r="X1133" t="str">
        <f t="shared" ca="1" si="108"/>
        <v>〇</v>
      </c>
    </row>
    <row r="1134" spans="1:24" x14ac:dyDescent="0.4">
      <c r="A1134" s="1" t="s">
        <v>2998</v>
      </c>
      <c r="B1134" s="1">
        <v>133</v>
      </c>
      <c r="C1134">
        <v>645.5</v>
      </c>
      <c r="D1134">
        <v>613.5</v>
      </c>
      <c r="E1134">
        <v>11.59751</v>
      </c>
      <c r="F1134" t="s">
        <v>6</v>
      </c>
      <c r="G1134" s="10" t="s">
        <v>409</v>
      </c>
      <c r="H1134">
        <v>98</v>
      </c>
      <c r="I1134" t="s">
        <v>2996</v>
      </c>
      <c r="J1134">
        <f ca="1">VLOOKUP(G1134,INDIRECT("球速変換!A$1:B$" &amp; Prams!$B$8),2,)</f>
        <v>126</v>
      </c>
      <c r="K1134" t="str">
        <f ca="1">VLOOKUP(I1134,INDIRECT("投手名変換!A$1:B$" &amp; Prams!$B$9),2,)</f>
        <v>DD026</v>
      </c>
      <c r="L1134">
        <f t="shared" si="109"/>
        <v>35</v>
      </c>
      <c r="M1134">
        <f ca="1">(B1134-VLOOKUP(K1134,INDIRECT("投手データ!B1:D"&amp;Prams!$B$1),3,FALSE)*2)</f>
        <v>39</v>
      </c>
      <c r="N1134" t="str">
        <f ca="1">VLOOKUP(F1134,INDIRECT("球種変換表!A$1:B$" &amp; Prams!$B$2),2,)</f>
        <v>フォーク</v>
      </c>
      <c r="O1134">
        <f ca="1">VLOOKUP(N1134,球種情報!A:B,2,FALSE)</f>
        <v>16</v>
      </c>
      <c r="P1134">
        <f ca="1">VLOOKUP(K1134,投手データ!B:AI,output!O1134+6,FALSE)</f>
        <v>4</v>
      </c>
      <c r="R1134">
        <f t="shared" ca="1" si="110"/>
        <v>7.9365079365079361E-3</v>
      </c>
      <c r="S1134">
        <f t="shared" si="111"/>
        <v>0.57395833333333335</v>
      </c>
      <c r="T1134">
        <f>Prams!B$5/(S1134-Prams!B$6)</f>
        <v>120.35821476662503</v>
      </c>
      <c r="U1134">
        <f t="shared" ca="1" si="112"/>
        <v>0.640625</v>
      </c>
      <c r="V1134">
        <f ca="1">Prams!C$5/(U1134-Prams!C$6)</f>
        <v>124.38609727880892</v>
      </c>
      <c r="W1134">
        <f t="shared" ca="1" si="113"/>
        <v>0.98719124824451521</v>
      </c>
      <c r="X1134" t="str">
        <f t="shared" ca="1" si="108"/>
        <v>〇</v>
      </c>
    </row>
    <row r="1135" spans="1:24" x14ac:dyDescent="0.4">
      <c r="A1135" s="1" t="s">
        <v>3000</v>
      </c>
      <c r="B1135" s="1">
        <v>133</v>
      </c>
      <c r="C1135">
        <v>642.45239000000004</v>
      </c>
      <c r="D1135">
        <v>615.5</v>
      </c>
      <c r="E1135">
        <v>10.55955</v>
      </c>
      <c r="F1135" t="s">
        <v>6</v>
      </c>
      <c r="G1135" s="10" t="s">
        <v>410</v>
      </c>
      <c r="H1135">
        <v>98</v>
      </c>
      <c r="I1135" t="s">
        <v>2999</v>
      </c>
      <c r="J1135">
        <f ca="1">VLOOKUP(G1135,INDIRECT("球速変換!A$1:B$" &amp; Prams!$B$8),2,)</f>
        <v>127</v>
      </c>
      <c r="K1135" t="str">
        <f ca="1">VLOOKUP(I1135,INDIRECT("投手名変換!A$1:B$" &amp; Prams!$B$9),2,)</f>
        <v>DD026</v>
      </c>
      <c r="L1135">
        <f t="shared" si="109"/>
        <v>35</v>
      </c>
      <c r="M1135">
        <f ca="1">(B1135-VLOOKUP(K1135,INDIRECT("投手データ!B1:D"&amp;Prams!$B$1),3,FALSE)*2)</f>
        <v>39</v>
      </c>
      <c r="N1135" t="str">
        <f ca="1">VLOOKUP(F1135,INDIRECT("球種変換表!A$1:B$" &amp; Prams!$B$2),2,)</f>
        <v>フォーク</v>
      </c>
      <c r="O1135">
        <f ca="1">VLOOKUP(N1135,球種情報!A:B,2,FALSE)</f>
        <v>16</v>
      </c>
      <c r="P1135">
        <f ca="1">VLOOKUP(K1135,投手データ!B:AI,output!O1135+6,FALSE)</f>
        <v>4</v>
      </c>
      <c r="R1135">
        <f t="shared" ca="1" si="110"/>
        <v>7.874015748031496E-3</v>
      </c>
      <c r="S1135">
        <f t="shared" si="111"/>
        <v>0.57256944444444435</v>
      </c>
      <c r="T1135">
        <f>Prams!B$5/(S1135-Prams!B$6)</f>
        <v>120.6845355905367</v>
      </c>
      <c r="U1135">
        <f t="shared" ca="1" si="112"/>
        <v>0.63923611111111112</v>
      </c>
      <c r="V1135">
        <f ca="1">Prams!C$5/(U1135-Prams!C$6)</f>
        <v>124.73465636191426</v>
      </c>
      <c r="W1135">
        <f t="shared" ca="1" si="113"/>
        <v>0.98216264851900992</v>
      </c>
      <c r="X1135" t="str">
        <f t="shared" ca="1" si="108"/>
        <v>×</v>
      </c>
    </row>
    <row r="1136" spans="1:24" x14ac:dyDescent="0.4">
      <c r="A1136" s="1" t="s">
        <v>3002</v>
      </c>
      <c r="B1136" s="1">
        <v>133</v>
      </c>
      <c r="C1136">
        <v>641.5</v>
      </c>
      <c r="D1136">
        <v>614</v>
      </c>
      <c r="E1136">
        <v>10.547610000000001</v>
      </c>
      <c r="F1136" t="s">
        <v>6</v>
      </c>
      <c r="G1136" s="10" t="s">
        <v>3001</v>
      </c>
      <c r="H1136">
        <v>98</v>
      </c>
      <c r="I1136" t="s">
        <v>2996</v>
      </c>
      <c r="J1136">
        <f ca="1">VLOOKUP(G1136,INDIRECT("球速変換!A$1:B$" &amp; Prams!$B$8),2,)</f>
        <v>126</v>
      </c>
      <c r="K1136" t="str">
        <f ca="1">VLOOKUP(I1136,INDIRECT("投手名変換!A$1:B$" &amp; Prams!$B$9),2,)</f>
        <v>DD026</v>
      </c>
      <c r="L1136">
        <f t="shared" si="109"/>
        <v>35</v>
      </c>
      <c r="M1136">
        <f ca="1">(B1136-VLOOKUP(K1136,INDIRECT("投手データ!B1:D"&amp;Prams!$B$1),3,FALSE)*2)</f>
        <v>39</v>
      </c>
      <c r="N1136" t="str">
        <f ca="1">VLOOKUP(F1136,INDIRECT("球種変換表!A$1:B$" &amp; Prams!$B$2),2,)</f>
        <v>フォーク</v>
      </c>
      <c r="O1136">
        <f ca="1">VLOOKUP(N1136,球種情報!A:B,2,FALSE)</f>
        <v>16</v>
      </c>
      <c r="P1136">
        <f ca="1">VLOOKUP(K1136,投手データ!B:AI,output!O1136+6,FALSE)</f>
        <v>4</v>
      </c>
      <c r="R1136">
        <f t="shared" ca="1" si="110"/>
        <v>7.9365079365079361E-3</v>
      </c>
      <c r="S1136">
        <f t="shared" si="111"/>
        <v>0.57361111111111107</v>
      </c>
      <c r="T1136">
        <f>Prams!B$5/(S1136-Prams!B$6)</f>
        <v>120.43962942118708</v>
      </c>
      <c r="U1136">
        <f t="shared" ca="1" si="112"/>
        <v>0.64027777777777772</v>
      </c>
      <c r="V1136">
        <f ca="1">Prams!C$5/(U1136-Prams!C$6)</f>
        <v>124.47305429408739</v>
      </c>
      <c r="W1136">
        <f t="shared" ca="1" si="113"/>
        <v>0.98788138328640784</v>
      </c>
      <c r="X1136" t="str">
        <f t="shared" ca="1" si="108"/>
        <v>〇</v>
      </c>
    </row>
    <row r="1137" spans="1:24" x14ac:dyDescent="0.4">
      <c r="A1137" s="1" t="s">
        <v>3003</v>
      </c>
      <c r="B1137" s="1">
        <v>133</v>
      </c>
      <c r="C1137">
        <v>635.47826999999995</v>
      </c>
      <c r="D1137">
        <v>615</v>
      </c>
      <c r="E1137">
        <v>11.52183</v>
      </c>
      <c r="F1137" t="s">
        <v>6</v>
      </c>
      <c r="G1137" s="10" t="s">
        <v>1481</v>
      </c>
      <c r="H1137">
        <v>98</v>
      </c>
      <c r="I1137" t="s">
        <v>2996</v>
      </c>
      <c r="J1137">
        <f ca="1">VLOOKUP(G1137,INDIRECT("球速変換!A$1:B$" &amp; Prams!$B$8),2,)</f>
        <v>121</v>
      </c>
      <c r="K1137" t="str">
        <f ca="1">VLOOKUP(I1137,INDIRECT("投手名変換!A$1:B$" &amp; Prams!$B$9),2,)</f>
        <v>DD026</v>
      </c>
      <c r="L1137">
        <f t="shared" si="109"/>
        <v>35</v>
      </c>
      <c r="M1137">
        <f ca="1">(B1137-VLOOKUP(K1137,INDIRECT("投手データ!B1:D"&amp;Prams!$B$1),3,FALSE)*2)</f>
        <v>39</v>
      </c>
      <c r="N1137" t="str">
        <f ca="1">VLOOKUP(F1137,INDIRECT("球種変換表!A$1:B$" &amp; Prams!$B$2),2,)</f>
        <v>フォーク</v>
      </c>
      <c r="O1137">
        <f ca="1">VLOOKUP(N1137,球種情報!A:B,2,FALSE)</f>
        <v>16</v>
      </c>
      <c r="P1137">
        <f ca="1">VLOOKUP(K1137,投手データ!B:AI,output!O1137+6,FALSE)</f>
        <v>4</v>
      </c>
      <c r="R1137">
        <f t="shared" ca="1" si="110"/>
        <v>8.2644628099173556E-3</v>
      </c>
      <c r="S1137">
        <f t="shared" si="111"/>
        <v>0.57291666666666663</v>
      </c>
      <c r="T1137">
        <f>Prams!B$5/(S1137-Prams!B$6)</f>
        <v>120.60278960886954</v>
      </c>
      <c r="U1137">
        <f t="shared" ca="1" si="112"/>
        <v>0.63958333333333328</v>
      </c>
      <c r="V1137">
        <f ca="1">Prams!C$5/(U1137-Prams!C$6)</f>
        <v>124.6473335797574</v>
      </c>
      <c r="W1137">
        <f t="shared" ca="1" si="113"/>
        <v>1.0301432527252679</v>
      </c>
      <c r="X1137" t="str">
        <f t="shared" ca="1" si="108"/>
        <v>×</v>
      </c>
    </row>
    <row r="1138" spans="1:24" x14ac:dyDescent="0.4">
      <c r="A1138" s="1" t="s">
        <v>3004</v>
      </c>
      <c r="B1138" s="1">
        <v>133</v>
      </c>
      <c r="C1138">
        <v>640.5</v>
      </c>
      <c r="D1138">
        <v>613.5</v>
      </c>
      <c r="E1138">
        <v>10.6067</v>
      </c>
      <c r="F1138" t="s">
        <v>6</v>
      </c>
      <c r="G1138" s="10" t="s">
        <v>1517</v>
      </c>
      <c r="H1138">
        <v>98</v>
      </c>
      <c r="I1138" t="s">
        <v>2996</v>
      </c>
      <c r="J1138">
        <f ca="1">VLOOKUP(G1138,INDIRECT("球速変換!A$1:B$" &amp; Prams!$B$8),2,)</f>
        <v>126</v>
      </c>
      <c r="K1138" t="str">
        <f ca="1">VLOOKUP(I1138,INDIRECT("投手名変換!A$1:B$" &amp; Prams!$B$9),2,)</f>
        <v>DD026</v>
      </c>
      <c r="L1138">
        <f t="shared" si="109"/>
        <v>35</v>
      </c>
      <c r="M1138">
        <f ca="1">(B1138-VLOOKUP(K1138,INDIRECT("投手データ!B1:D"&amp;Prams!$B$1),3,FALSE)*2)</f>
        <v>39</v>
      </c>
      <c r="N1138" t="str">
        <f ca="1">VLOOKUP(F1138,INDIRECT("球種変換表!A$1:B$" &amp; Prams!$B$2),2,)</f>
        <v>フォーク</v>
      </c>
      <c r="O1138">
        <f ca="1">VLOOKUP(N1138,球種情報!A:B,2,FALSE)</f>
        <v>16</v>
      </c>
      <c r="P1138">
        <f ca="1">VLOOKUP(K1138,投手データ!B:AI,output!O1138+6,FALSE)</f>
        <v>4</v>
      </c>
      <c r="R1138">
        <f t="shared" ca="1" si="110"/>
        <v>7.9365079365079361E-3</v>
      </c>
      <c r="S1138">
        <f t="shared" si="111"/>
        <v>0.57395833333333335</v>
      </c>
      <c r="T1138">
        <f>Prams!B$5/(S1138-Prams!B$6)</f>
        <v>120.35821476662503</v>
      </c>
      <c r="U1138">
        <f t="shared" ca="1" si="112"/>
        <v>0.640625</v>
      </c>
      <c r="V1138">
        <f ca="1">Prams!C$5/(U1138-Prams!C$6)</f>
        <v>124.38609727880892</v>
      </c>
      <c r="W1138">
        <f t="shared" ca="1" si="113"/>
        <v>0.98719124824451521</v>
      </c>
      <c r="X1138" t="str">
        <f t="shared" ca="1" si="108"/>
        <v>〇</v>
      </c>
    </row>
    <row r="1139" spans="1:24" x14ac:dyDescent="0.4">
      <c r="A1139" s="1" t="s">
        <v>3005</v>
      </c>
      <c r="B1139" s="1">
        <v>133</v>
      </c>
      <c r="C1139">
        <v>639</v>
      </c>
      <c r="D1139">
        <v>613.5</v>
      </c>
      <c r="E1139">
        <v>11.01146</v>
      </c>
      <c r="F1139" t="s">
        <v>6</v>
      </c>
      <c r="G1139" s="10" t="s">
        <v>1517</v>
      </c>
      <c r="H1139">
        <v>98</v>
      </c>
      <c r="I1139" t="s">
        <v>2996</v>
      </c>
      <c r="J1139">
        <f ca="1">VLOOKUP(G1139,INDIRECT("球速変換!A$1:B$" &amp; Prams!$B$8),2,)</f>
        <v>126</v>
      </c>
      <c r="K1139" t="str">
        <f ca="1">VLOOKUP(I1139,INDIRECT("投手名変換!A$1:B$" &amp; Prams!$B$9),2,)</f>
        <v>DD026</v>
      </c>
      <c r="L1139">
        <f t="shared" si="109"/>
        <v>35</v>
      </c>
      <c r="M1139">
        <f ca="1">(B1139-VLOOKUP(K1139,INDIRECT("投手データ!B1:D"&amp;Prams!$B$1),3,FALSE)*2)</f>
        <v>39</v>
      </c>
      <c r="N1139" t="str">
        <f ca="1">VLOOKUP(F1139,INDIRECT("球種変換表!A$1:B$" &amp; Prams!$B$2),2,)</f>
        <v>フォーク</v>
      </c>
      <c r="O1139">
        <f ca="1">VLOOKUP(N1139,球種情報!A:B,2,FALSE)</f>
        <v>16</v>
      </c>
      <c r="P1139">
        <f ca="1">VLOOKUP(K1139,投手データ!B:AI,output!O1139+6,FALSE)</f>
        <v>4</v>
      </c>
      <c r="R1139">
        <f t="shared" ca="1" si="110"/>
        <v>7.9365079365079361E-3</v>
      </c>
      <c r="S1139">
        <f t="shared" si="111"/>
        <v>0.57395833333333335</v>
      </c>
      <c r="T1139">
        <f>Prams!B$5/(S1139-Prams!B$6)</f>
        <v>120.35821476662503</v>
      </c>
      <c r="U1139">
        <f t="shared" ca="1" si="112"/>
        <v>0.640625</v>
      </c>
      <c r="V1139">
        <f ca="1">Prams!C$5/(U1139-Prams!C$6)</f>
        <v>124.38609727880892</v>
      </c>
      <c r="W1139">
        <f t="shared" ca="1" si="113"/>
        <v>0.98719124824451521</v>
      </c>
      <c r="X1139" t="str">
        <f t="shared" ca="1" si="108"/>
        <v>〇</v>
      </c>
    </row>
    <row r="1140" spans="1:24" x14ac:dyDescent="0.4">
      <c r="A1140" s="1" t="s">
        <v>3006</v>
      </c>
      <c r="B1140" s="1">
        <v>132</v>
      </c>
      <c r="C1140">
        <v>628.02270999999996</v>
      </c>
      <c r="D1140">
        <v>602</v>
      </c>
      <c r="E1140">
        <v>11.02285</v>
      </c>
      <c r="F1140" t="s">
        <v>6</v>
      </c>
      <c r="G1140" s="10" t="s">
        <v>412</v>
      </c>
      <c r="H1140">
        <v>98</v>
      </c>
      <c r="I1140" t="s">
        <v>2996</v>
      </c>
      <c r="J1140">
        <f ca="1">VLOOKUP(G1140,INDIRECT("球速変換!A$1:B$" &amp; Prams!$B$8),2,)</f>
        <v>128</v>
      </c>
      <c r="K1140" t="str">
        <f ca="1">VLOOKUP(I1140,INDIRECT("投手名変換!A$1:B$" &amp; Prams!$B$9),2,)</f>
        <v>DD026</v>
      </c>
      <c r="L1140">
        <f t="shared" si="109"/>
        <v>34</v>
      </c>
      <c r="M1140">
        <f ca="1">(B1140-VLOOKUP(K1140,INDIRECT("投手データ!B1:D"&amp;Prams!$B$1),3,FALSE)*2)</f>
        <v>38</v>
      </c>
      <c r="N1140" t="str">
        <f ca="1">VLOOKUP(F1140,INDIRECT("球種変換表!A$1:B$" &amp; Prams!$B$2),2,)</f>
        <v>フォーク</v>
      </c>
      <c r="O1140">
        <f ca="1">VLOOKUP(N1140,球種情報!A:B,2,FALSE)</f>
        <v>16</v>
      </c>
      <c r="P1140">
        <f ca="1">VLOOKUP(K1140,投手データ!B:AI,output!O1140+6,FALSE)</f>
        <v>4</v>
      </c>
      <c r="R1140">
        <f t="shared" ca="1" si="110"/>
        <v>7.8125E-3</v>
      </c>
      <c r="S1140">
        <f t="shared" si="111"/>
        <v>0.56527777777777777</v>
      </c>
      <c r="T1140">
        <f>Prams!B$5/(S1140-Prams!B$6)</f>
        <v>122.42716951240979</v>
      </c>
      <c r="U1140">
        <f t="shared" ca="1" si="112"/>
        <v>0.63194444444444442</v>
      </c>
      <c r="V1140">
        <f ca="1">Prams!C$5/(U1140-Prams!C$6)</f>
        <v>126.59711951946487</v>
      </c>
      <c r="W1140">
        <f t="shared" ca="1" si="113"/>
        <v>0.98903999624581929</v>
      </c>
      <c r="X1140" t="str">
        <f t="shared" ca="1" si="108"/>
        <v>〇</v>
      </c>
    </row>
    <row r="1141" spans="1:24" x14ac:dyDescent="0.4">
      <c r="A1141" s="1" t="s">
        <v>3007</v>
      </c>
      <c r="B1141" s="1">
        <v>133</v>
      </c>
      <c r="C1141">
        <v>647.5</v>
      </c>
      <c r="D1141">
        <v>608.5</v>
      </c>
      <c r="E1141">
        <v>10.512</v>
      </c>
      <c r="F1141" t="s">
        <v>6</v>
      </c>
      <c r="G1141" s="10" t="s">
        <v>1629</v>
      </c>
      <c r="H1141">
        <v>98</v>
      </c>
      <c r="I1141" t="s">
        <v>2996</v>
      </c>
      <c r="J1141">
        <f ca="1">VLOOKUP(G1141,INDIRECT("球速変換!A$1:B$" &amp; Prams!$B$8),2,)</f>
        <v>125</v>
      </c>
      <c r="K1141" t="str">
        <f ca="1">VLOOKUP(I1141,INDIRECT("投手名変換!A$1:B$" &amp; Prams!$B$9),2,)</f>
        <v>DD026</v>
      </c>
      <c r="L1141">
        <f t="shared" si="109"/>
        <v>35</v>
      </c>
      <c r="M1141">
        <f ca="1">(B1141-VLOOKUP(K1141,INDIRECT("投手データ!B1:D"&amp;Prams!$B$1),3,FALSE)*2)</f>
        <v>39</v>
      </c>
      <c r="N1141" t="str">
        <f ca="1">VLOOKUP(F1141,INDIRECT("球種変換表!A$1:B$" &amp; Prams!$B$2),2,)</f>
        <v>フォーク</v>
      </c>
      <c r="O1141">
        <f ca="1">VLOOKUP(N1141,球種情報!A:B,2,FALSE)</f>
        <v>16</v>
      </c>
      <c r="P1141">
        <f ca="1">VLOOKUP(K1141,投手データ!B:AI,output!O1141+6,FALSE)</f>
        <v>4</v>
      </c>
      <c r="R1141">
        <f t="shared" ca="1" si="110"/>
        <v>8.0000000000000002E-3</v>
      </c>
      <c r="S1141">
        <f t="shared" si="111"/>
        <v>0.57743055555555556</v>
      </c>
      <c r="T1141">
        <f>Prams!B$5/(S1141-Prams!B$6)</f>
        <v>119.55008137854722</v>
      </c>
      <c r="U1141">
        <f t="shared" ca="1" si="112"/>
        <v>0.64409722222222221</v>
      </c>
      <c r="V1141">
        <f ca="1">Prams!C$5/(U1141-Prams!C$6)</f>
        <v>123.52316307671818</v>
      </c>
      <c r="W1141">
        <f t="shared" ca="1" si="113"/>
        <v>0.98818530461374543</v>
      </c>
      <c r="X1141" t="str">
        <f t="shared" ca="1" si="108"/>
        <v>〇</v>
      </c>
    </row>
    <row r="1142" spans="1:24" x14ac:dyDescent="0.4">
      <c r="A1142" s="1" t="s">
        <v>3008</v>
      </c>
      <c r="B1142" s="1">
        <v>132</v>
      </c>
      <c r="C1142">
        <v>640</v>
      </c>
      <c r="D1142">
        <v>603.5</v>
      </c>
      <c r="E1142">
        <v>10.012589999999999</v>
      </c>
      <c r="F1142" t="s">
        <v>6</v>
      </c>
      <c r="G1142" s="10" t="s">
        <v>793</v>
      </c>
      <c r="H1142">
        <v>98</v>
      </c>
      <c r="I1142" t="s">
        <v>2996</v>
      </c>
      <c r="J1142">
        <f ca="1">VLOOKUP(G1142,INDIRECT("球速変換!A$1:B$" &amp; Prams!$B$8),2,)</f>
        <v>120</v>
      </c>
      <c r="K1142" t="str">
        <f ca="1">VLOOKUP(I1142,INDIRECT("投手名変換!A$1:B$" &amp; Prams!$B$9),2,)</f>
        <v>DD026</v>
      </c>
      <c r="L1142">
        <f t="shared" si="109"/>
        <v>34</v>
      </c>
      <c r="M1142">
        <f ca="1">(B1142-VLOOKUP(K1142,INDIRECT("投手データ!B1:D"&amp;Prams!$B$1),3,FALSE)*2)</f>
        <v>38</v>
      </c>
      <c r="N1142" t="str">
        <f ca="1">VLOOKUP(F1142,INDIRECT("球種変換表!A$1:B$" &amp; Prams!$B$2),2,)</f>
        <v>フォーク</v>
      </c>
      <c r="O1142">
        <f ca="1">VLOOKUP(N1142,球種情報!A:B,2,FALSE)</f>
        <v>16</v>
      </c>
      <c r="P1142">
        <f ca="1">VLOOKUP(K1142,投手データ!B:AI,output!O1142+6,FALSE)</f>
        <v>4</v>
      </c>
      <c r="R1142">
        <f t="shared" ca="1" si="110"/>
        <v>8.3333333333333332E-3</v>
      </c>
      <c r="S1142">
        <f t="shared" si="111"/>
        <v>0.56423611111111105</v>
      </c>
      <c r="T1142">
        <f>Prams!B$5/(S1142-Prams!B$6)</f>
        <v>122.6802339361802</v>
      </c>
      <c r="U1142">
        <f t="shared" ca="1" si="112"/>
        <v>0.6309027777777777</v>
      </c>
      <c r="V1142">
        <f ca="1">Prams!C$5/(U1142-Prams!C$6)</f>
        <v>126.8677356651409</v>
      </c>
      <c r="W1142">
        <f t="shared" ca="1" si="113"/>
        <v>1.0572311305428408</v>
      </c>
      <c r="X1142" t="str">
        <f t="shared" ca="1" si="108"/>
        <v>×</v>
      </c>
    </row>
    <row r="1143" spans="1:24" x14ac:dyDescent="0.4">
      <c r="A1143" s="1" t="s">
        <v>3009</v>
      </c>
      <c r="B1143" s="1">
        <v>133</v>
      </c>
      <c r="C1143">
        <v>642.95452999999998</v>
      </c>
      <c r="D1143">
        <v>614.5</v>
      </c>
      <c r="E1143">
        <v>11.05688</v>
      </c>
      <c r="F1143" t="s">
        <v>6</v>
      </c>
      <c r="G1143" s="10" t="s">
        <v>2540</v>
      </c>
      <c r="H1143">
        <v>98</v>
      </c>
      <c r="I1143" t="s">
        <v>2996</v>
      </c>
      <c r="J1143">
        <f ca="1">VLOOKUP(G1143,INDIRECT("球速変換!A$1:B$" &amp; Prams!$B$8),2,)</f>
        <v>126</v>
      </c>
      <c r="K1143" t="str">
        <f ca="1">VLOOKUP(I1143,INDIRECT("投手名変換!A$1:B$" &amp; Prams!$B$9),2,)</f>
        <v>DD026</v>
      </c>
      <c r="L1143">
        <f t="shared" si="109"/>
        <v>35</v>
      </c>
      <c r="M1143">
        <f ca="1">(B1143-VLOOKUP(K1143,INDIRECT("投手データ!B1:D"&amp;Prams!$B$1),3,FALSE)*2)</f>
        <v>39</v>
      </c>
      <c r="N1143" t="str">
        <f ca="1">VLOOKUP(F1143,INDIRECT("球種変換表!A$1:B$" &amp; Prams!$B$2),2,)</f>
        <v>フォーク</v>
      </c>
      <c r="O1143">
        <f ca="1">VLOOKUP(N1143,球種情報!A:B,2,FALSE)</f>
        <v>16</v>
      </c>
      <c r="P1143">
        <f ca="1">VLOOKUP(K1143,投手データ!B:AI,output!O1143+6,FALSE)</f>
        <v>4</v>
      </c>
      <c r="R1143">
        <f t="shared" ca="1" si="110"/>
        <v>7.9365079365079361E-3</v>
      </c>
      <c r="S1143">
        <f t="shared" si="111"/>
        <v>0.57326388888888891</v>
      </c>
      <c r="T1143">
        <f>Prams!B$5/(S1143-Prams!B$6)</f>
        <v>120.52115429394532</v>
      </c>
      <c r="U1143">
        <f t="shared" ca="1" si="112"/>
        <v>0.63993055555555556</v>
      </c>
      <c r="V1143">
        <f ca="1">Prams!C$5/(U1143-Prams!C$6)</f>
        <v>124.56013297589533</v>
      </c>
      <c r="W1143">
        <f t="shared" ca="1" si="113"/>
        <v>0.9885724839356772</v>
      </c>
      <c r="X1143" t="str">
        <f t="shared" ca="1" si="108"/>
        <v>〇</v>
      </c>
    </row>
    <row r="1144" spans="1:24" x14ac:dyDescent="0.4">
      <c r="A1144" s="1" t="s">
        <v>3010</v>
      </c>
      <c r="B1144" s="1">
        <v>132</v>
      </c>
      <c r="C1144">
        <v>633.95001000000002</v>
      </c>
      <c r="D1144">
        <v>601.5</v>
      </c>
      <c r="E1144">
        <v>10.062519999999999</v>
      </c>
      <c r="F1144" t="s">
        <v>6</v>
      </c>
      <c r="G1144" s="10" t="s">
        <v>412</v>
      </c>
      <c r="H1144">
        <v>98</v>
      </c>
      <c r="I1144" t="s">
        <v>2996</v>
      </c>
      <c r="J1144">
        <f ca="1">VLOOKUP(G1144,INDIRECT("球速変換!A$1:B$" &amp; Prams!$B$8),2,)</f>
        <v>128</v>
      </c>
      <c r="K1144" t="str">
        <f ca="1">VLOOKUP(I1144,INDIRECT("投手名変換!A$1:B$" &amp; Prams!$B$9),2,)</f>
        <v>DD026</v>
      </c>
      <c r="L1144">
        <f t="shared" si="109"/>
        <v>34</v>
      </c>
      <c r="M1144">
        <f ca="1">(B1144-VLOOKUP(K1144,INDIRECT("投手データ!B1:D"&amp;Prams!$B$1),3,FALSE)*2)</f>
        <v>38</v>
      </c>
      <c r="N1144" t="str">
        <f ca="1">VLOOKUP(F1144,INDIRECT("球種変換表!A$1:B$" &amp; Prams!$B$2),2,)</f>
        <v>フォーク</v>
      </c>
      <c r="O1144">
        <f ca="1">VLOOKUP(N1144,球種情報!A:B,2,FALSE)</f>
        <v>16</v>
      </c>
      <c r="P1144">
        <f ca="1">VLOOKUP(K1144,投手データ!B:AI,output!O1144+6,FALSE)</f>
        <v>4</v>
      </c>
      <c r="R1144">
        <f t="shared" ca="1" si="110"/>
        <v>7.8125E-3</v>
      </c>
      <c r="S1144">
        <f t="shared" si="111"/>
        <v>0.56562500000000004</v>
      </c>
      <c r="T1144">
        <f>Prams!B$5/(S1144-Prams!B$6)</f>
        <v>122.34304655419778</v>
      </c>
      <c r="U1144">
        <f t="shared" ca="1" si="112"/>
        <v>0.6322916666666667</v>
      </c>
      <c r="V1144">
        <f ca="1">Prams!C$5/(U1144-Prams!C$6)</f>
        <v>126.50717050628379</v>
      </c>
      <c r="W1144">
        <f t="shared" ca="1" si="113"/>
        <v>0.98833726958034207</v>
      </c>
      <c r="X1144" t="str">
        <f t="shared" ca="1" si="108"/>
        <v>〇</v>
      </c>
    </row>
    <row r="1145" spans="1:24" x14ac:dyDescent="0.4">
      <c r="A1145" s="1" t="s">
        <v>3012</v>
      </c>
      <c r="B1145" s="1">
        <v>132</v>
      </c>
      <c r="C1145">
        <v>631.5</v>
      </c>
      <c r="D1145">
        <v>606</v>
      </c>
      <c r="E1145">
        <v>10.547610000000001</v>
      </c>
      <c r="F1145" t="s">
        <v>6</v>
      </c>
      <c r="G1145" s="10" t="s">
        <v>1515</v>
      </c>
      <c r="H1145">
        <v>98</v>
      </c>
      <c r="I1145" t="s">
        <v>3011</v>
      </c>
      <c r="J1145">
        <f ca="1">VLOOKUP(G1145,INDIRECT("球速変換!A$1:B$" &amp; Prams!$B$8),2,)</f>
        <v>129</v>
      </c>
      <c r="K1145" t="str">
        <f ca="1">VLOOKUP(I1145,INDIRECT("投手名変換!A$1:B$" &amp; Prams!$B$9),2,)</f>
        <v>DD026</v>
      </c>
      <c r="L1145">
        <f t="shared" si="109"/>
        <v>34</v>
      </c>
      <c r="M1145">
        <f ca="1">(B1145-VLOOKUP(K1145,INDIRECT("投手データ!B1:D"&amp;Prams!$B$1),3,FALSE)*2)</f>
        <v>38</v>
      </c>
      <c r="N1145" t="str">
        <f ca="1">VLOOKUP(F1145,INDIRECT("球種変換表!A$1:B$" &amp; Prams!$B$2),2,)</f>
        <v>フォーク</v>
      </c>
      <c r="O1145">
        <f ca="1">VLOOKUP(N1145,球種情報!A:B,2,FALSE)</f>
        <v>16</v>
      </c>
      <c r="P1145">
        <f ca="1">VLOOKUP(K1145,投手データ!B:AI,output!O1145+6,FALSE)</f>
        <v>4</v>
      </c>
      <c r="R1145">
        <f t="shared" ca="1" si="110"/>
        <v>7.7519379844961239E-3</v>
      </c>
      <c r="S1145">
        <f t="shared" si="111"/>
        <v>0.5625</v>
      </c>
      <c r="T1145">
        <f>Prams!B$5/(S1145-Prams!B$6)</f>
        <v>123.10434090003983</v>
      </c>
      <c r="U1145">
        <f t="shared" ca="1" si="112"/>
        <v>0.62916666666666665</v>
      </c>
      <c r="V1145">
        <f ca="1">Prams!C$5/(U1145-Prams!C$6)</f>
        <v>127.32134276103523</v>
      </c>
      <c r="W1145">
        <f t="shared" ca="1" si="113"/>
        <v>0.98698715318631958</v>
      </c>
      <c r="X1145" t="str">
        <f t="shared" ca="1" si="108"/>
        <v>〇</v>
      </c>
    </row>
    <row r="1146" spans="1:24" x14ac:dyDescent="0.4">
      <c r="A1146" s="1" t="s">
        <v>3013</v>
      </c>
      <c r="B1146" s="1">
        <v>132</v>
      </c>
      <c r="C1146">
        <v>633.97497999999996</v>
      </c>
      <c r="D1146">
        <v>601</v>
      </c>
      <c r="E1146">
        <v>10.025119999999999</v>
      </c>
      <c r="F1146" t="s">
        <v>6</v>
      </c>
      <c r="G1146" s="10" t="s">
        <v>412</v>
      </c>
      <c r="H1146">
        <v>98</v>
      </c>
      <c r="I1146" t="s">
        <v>2996</v>
      </c>
      <c r="J1146">
        <f ca="1">VLOOKUP(G1146,INDIRECT("球速変換!A$1:B$" &amp; Prams!$B$8),2,)</f>
        <v>128</v>
      </c>
      <c r="K1146" t="str">
        <f ca="1">VLOOKUP(I1146,INDIRECT("投手名変換!A$1:B$" &amp; Prams!$B$9),2,)</f>
        <v>DD026</v>
      </c>
      <c r="L1146">
        <f t="shared" si="109"/>
        <v>34</v>
      </c>
      <c r="M1146">
        <f ca="1">(B1146-VLOOKUP(K1146,INDIRECT("投手データ!B1:D"&amp;Prams!$B$1),3,FALSE)*2)</f>
        <v>38</v>
      </c>
      <c r="N1146" t="str">
        <f ca="1">VLOOKUP(F1146,INDIRECT("球種変換表!A$1:B$" &amp; Prams!$B$2),2,)</f>
        <v>フォーク</v>
      </c>
      <c r="O1146">
        <f ca="1">VLOOKUP(N1146,球種情報!A:B,2,FALSE)</f>
        <v>16</v>
      </c>
      <c r="P1146">
        <f ca="1">VLOOKUP(K1146,投手データ!B:AI,output!O1146+6,FALSE)</f>
        <v>4</v>
      </c>
      <c r="R1146">
        <f t="shared" ca="1" si="110"/>
        <v>7.8125E-3</v>
      </c>
      <c r="S1146">
        <f t="shared" si="111"/>
        <v>0.56597222222222221</v>
      </c>
      <c r="T1146">
        <f>Prams!B$5/(S1146-Prams!B$6)</f>
        <v>122.25903912283979</v>
      </c>
      <c r="U1146">
        <f t="shared" ca="1" si="112"/>
        <v>0.63263888888888897</v>
      </c>
      <c r="V1146">
        <f ca="1">Prams!C$5/(U1146-Prams!C$6)</f>
        <v>126.41734922239766</v>
      </c>
      <c r="W1146">
        <f t="shared" ca="1" si="113"/>
        <v>0.98763554079998173</v>
      </c>
      <c r="X1146" t="str">
        <f t="shared" ca="1" si="108"/>
        <v>〇</v>
      </c>
    </row>
    <row r="1147" spans="1:24" x14ac:dyDescent="0.4">
      <c r="A1147" s="1" t="s">
        <v>3014</v>
      </c>
      <c r="B1147" s="1">
        <v>133</v>
      </c>
      <c r="C1147">
        <v>638.5</v>
      </c>
      <c r="D1147">
        <v>608</v>
      </c>
      <c r="E1147">
        <v>11.5001</v>
      </c>
      <c r="F1147" t="s">
        <v>6</v>
      </c>
      <c r="G1147" s="10" t="s">
        <v>793</v>
      </c>
      <c r="H1147">
        <v>98</v>
      </c>
      <c r="I1147" t="s">
        <v>2996</v>
      </c>
      <c r="J1147">
        <f ca="1">VLOOKUP(G1147,INDIRECT("球速変換!A$1:B$" &amp; Prams!$B$8),2,)</f>
        <v>120</v>
      </c>
      <c r="K1147" t="str">
        <f ca="1">VLOOKUP(I1147,INDIRECT("投手名変換!A$1:B$" &amp; Prams!$B$9),2,)</f>
        <v>DD026</v>
      </c>
      <c r="L1147">
        <f t="shared" si="109"/>
        <v>35</v>
      </c>
      <c r="M1147">
        <f ca="1">(B1147-VLOOKUP(K1147,INDIRECT("投手データ!B1:D"&amp;Prams!$B$1),3,FALSE)*2)</f>
        <v>39</v>
      </c>
      <c r="N1147" t="str">
        <f ca="1">VLOOKUP(F1147,INDIRECT("球種変換表!A$1:B$" &amp; Prams!$B$2),2,)</f>
        <v>フォーク</v>
      </c>
      <c r="O1147">
        <f ca="1">VLOOKUP(N1147,球種情報!A:B,2,FALSE)</f>
        <v>16</v>
      </c>
      <c r="P1147">
        <f ca="1">VLOOKUP(K1147,投手データ!B:AI,output!O1147+6,FALSE)</f>
        <v>4</v>
      </c>
      <c r="R1147">
        <f t="shared" ca="1" si="110"/>
        <v>8.3333333333333332E-3</v>
      </c>
      <c r="S1147">
        <f t="shared" si="111"/>
        <v>0.57777777777777772</v>
      </c>
      <c r="T1147">
        <f>Prams!B$5/(S1147-Prams!B$6)</f>
        <v>119.4698645137741</v>
      </c>
      <c r="U1147">
        <f t="shared" ca="1" si="112"/>
        <v>0.64444444444444438</v>
      </c>
      <c r="V1147">
        <f ca="1">Prams!C$5/(U1147-Prams!C$6)</f>
        <v>123.4375277309433</v>
      </c>
      <c r="W1147">
        <f t="shared" ca="1" si="113"/>
        <v>1.0286460644245274</v>
      </c>
      <c r="X1147" t="str">
        <f t="shared" ca="1" si="108"/>
        <v>×</v>
      </c>
    </row>
    <row r="1148" spans="1:24" x14ac:dyDescent="0.4">
      <c r="A1148" s="1" t="s">
        <v>3015</v>
      </c>
      <c r="B1148" s="1">
        <v>132</v>
      </c>
      <c r="C1148">
        <v>633.95001000000002</v>
      </c>
      <c r="D1148">
        <v>603.5</v>
      </c>
      <c r="E1148">
        <v>10.062519999999999</v>
      </c>
      <c r="F1148" t="s">
        <v>6</v>
      </c>
      <c r="G1148" s="10" t="s">
        <v>442</v>
      </c>
      <c r="H1148">
        <v>98</v>
      </c>
      <c r="I1148" t="s">
        <v>2996</v>
      </c>
      <c r="J1148">
        <f ca="1">VLOOKUP(G1148,INDIRECT("球速変換!A$1:B$" &amp; Prams!$B$8),2,)</f>
        <v>128</v>
      </c>
      <c r="K1148" t="str">
        <f ca="1">VLOOKUP(I1148,INDIRECT("投手名変換!A$1:B$" &amp; Prams!$B$9),2,)</f>
        <v>DD026</v>
      </c>
      <c r="L1148">
        <f t="shared" si="109"/>
        <v>34</v>
      </c>
      <c r="M1148">
        <f ca="1">(B1148-VLOOKUP(K1148,INDIRECT("投手データ!B1:D"&amp;Prams!$B$1),3,FALSE)*2)</f>
        <v>38</v>
      </c>
      <c r="N1148" t="str">
        <f ca="1">VLOOKUP(F1148,INDIRECT("球種変換表!A$1:B$" &amp; Prams!$B$2),2,)</f>
        <v>フォーク</v>
      </c>
      <c r="O1148">
        <f ca="1">VLOOKUP(N1148,球種情報!A:B,2,FALSE)</f>
        <v>16</v>
      </c>
      <c r="P1148">
        <f ca="1">VLOOKUP(K1148,投手データ!B:AI,output!O1148+6,FALSE)</f>
        <v>4</v>
      </c>
      <c r="R1148">
        <f t="shared" ca="1" si="110"/>
        <v>7.8125E-3</v>
      </c>
      <c r="S1148">
        <f t="shared" si="111"/>
        <v>0.56423611111111105</v>
      </c>
      <c r="T1148">
        <f>Prams!B$5/(S1148-Prams!B$6)</f>
        <v>122.6802339361802</v>
      </c>
      <c r="U1148">
        <f t="shared" ca="1" si="112"/>
        <v>0.6309027777777777</v>
      </c>
      <c r="V1148">
        <f ca="1">Prams!C$5/(U1148-Prams!C$6)</f>
        <v>126.8677356651409</v>
      </c>
      <c r="W1148">
        <f t="shared" ca="1" si="113"/>
        <v>0.99115418488391327</v>
      </c>
      <c r="X1148" t="str">
        <f t="shared" ca="1" si="108"/>
        <v>〇</v>
      </c>
    </row>
    <row r="1149" spans="1:24" x14ac:dyDescent="0.4">
      <c r="A1149" s="1" t="s">
        <v>3016</v>
      </c>
      <c r="B1149" s="1">
        <v>133</v>
      </c>
      <c r="C1149">
        <v>635.5</v>
      </c>
      <c r="D1149">
        <v>610.5</v>
      </c>
      <c r="E1149">
        <v>11.510960000000001</v>
      </c>
      <c r="F1149" t="s">
        <v>6</v>
      </c>
      <c r="G1149" s="10" t="s">
        <v>793</v>
      </c>
      <c r="H1149">
        <v>98</v>
      </c>
      <c r="I1149" t="s">
        <v>2996</v>
      </c>
      <c r="J1149">
        <f ca="1">VLOOKUP(G1149,INDIRECT("球速変換!A$1:B$" &amp; Prams!$B$8),2,)</f>
        <v>120</v>
      </c>
      <c r="K1149" t="str">
        <f ca="1">VLOOKUP(I1149,INDIRECT("投手名変換!A$1:B$" &amp; Prams!$B$9),2,)</f>
        <v>DD026</v>
      </c>
      <c r="L1149">
        <f t="shared" si="109"/>
        <v>35</v>
      </c>
      <c r="M1149">
        <f ca="1">(B1149-VLOOKUP(K1149,INDIRECT("投手データ!B1:D"&amp;Prams!$B$1),3,FALSE)*2)</f>
        <v>39</v>
      </c>
      <c r="N1149" t="str">
        <f ca="1">VLOOKUP(F1149,INDIRECT("球種変換表!A$1:B$" &amp; Prams!$B$2),2,)</f>
        <v>フォーク</v>
      </c>
      <c r="O1149">
        <f ca="1">VLOOKUP(N1149,球種情報!A:B,2,FALSE)</f>
        <v>16</v>
      </c>
      <c r="P1149">
        <f ca="1">VLOOKUP(K1149,投手データ!B:AI,output!O1149+6,FALSE)</f>
        <v>4</v>
      </c>
      <c r="R1149">
        <f t="shared" ca="1" si="110"/>
        <v>8.3333333333333332E-3</v>
      </c>
      <c r="S1149">
        <f t="shared" si="111"/>
        <v>0.57604166666666667</v>
      </c>
      <c r="T1149">
        <f>Prams!B$5/(S1149-Prams!B$6)</f>
        <v>119.87202895506472</v>
      </c>
      <c r="U1149">
        <f t="shared" ca="1" si="112"/>
        <v>0.64270833333333333</v>
      </c>
      <c r="V1149">
        <f ca="1">Prams!C$5/(U1149-Prams!C$6)</f>
        <v>123.86689596446998</v>
      </c>
      <c r="W1149">
        <f t="shared" ca="1" si="113"/>
        <v>1.0322241330372497</v>
      </c>
      <c r="X1149" t="str">
        <f t="shared" ca="1" si="108"/>
        <v>×</v>
      </c>
    </row>
    <row r="1150" spans="1:24" x14ac:dyDescent="0.4">
      <c r="A1150" s="1" t="s">
        <v>3017</v>
      </c>
      <c r="B1150" s="1">
        <v>133</v>
      </c>
      <c r="C1150">
        <v>639.5</v>
      </c>
      <c r="D1150">
        <v>614</v>
      </c>
      <c r="E1150">
        <v>10.547610000000001</v>
      </c>
      <c r="F1150" t="s">
        <v>6</v>
      </c>
      <c r="G1150" s="10" t="s">
        <v>2263</v>
      </c>
      <c r="H1150">
        <v>98</v>
      </c>
      <c r="I1150" t="s">
        <v>2996</v>
      </c>
      <c r="J1150">
        <f ca="1">VLOOKUP(G1150,INDIRECT("球速変換!A$1:B$" &amp; Prams!$B$8),2,)</f>
        <v>126</v>
      </c>
      <c r="K1150" t="str">
        <f ca="1">VLOOKUP(I1150,INDIRECT("投手名変換!A$1:B$" &amp; Prams!$B$9),2,)</f>
        <v>DD026</v>
      </c>
      <c r="L1150">
        <f t="shared" si="109"/>
        <v>35</v>
      </c>
      <c r="M1150">
        <f ca="1">(B1150-VLOOKUP(K1150,INDIRECT("投手データ!B1:D"&amp;Prams!$B$1),3,FALSE)*2)</f>
        <v>39</v>
      </c>
      <c r="N1150" t="str">
        <f ca="1">VLOOKUP(F1150,INDIRECT("球種変換表!A$1:B$" &amp; Prams!$B$2),2,)</f>
        <v>フォーク</v>
      </c>
      <c r="O1150">
        <f ca="1">VLOOKUP(N1150,球種情報!A:B,2,FALSE)</f>
        <v>16</v>
      </c>
      <c r="P1150">
        <f ca="1">VLOOKUP(K1150,投手データ!B:AI,output!O1150+6,FALSE)</f>
        <v>4</v>
      </c>
      <c r="R1150">
        <f t="shared" ca="1" si="110"/>
        <v>7.9365079365079361E-3</v>
      </c>
      <c r="S1150">
        <f t="shared" si="111"/>
        <v>0.57361111111111107</v>
      </c>
      <c r="T1150">
        <f>Prams!B$5/(S1150-Prams!B$6)</f>
        <v>120.43962942118708</v>
      </c>
      <c r="U1150">
        <f t="shared" ca="1" si="112"/>
        <v>0.64027777777777772</v>
      </c>
      <c r="V1150">
        <f ca="1">Prams!C$5/(U1150-Prams!C$6)</f>
        <v>124.47305429408739</v>
      </c>
      <c r="W1150">
        <f t="shared" ca="1" si="113"/>
        <v>0.98788138328640784</v>
      </c>
      <c r="X1150" t="str">
        <f t="shared" ca="1" si="108"/>
        <v>〇</v>
      </c>
    </row>
    <row r="1151" spans="1:24" x14ac:dyDescent="0.4">
      <c r="A1151" s="1" t="s">
        <v>3019</v>
      </c>
      <c r="B1151" s="1">
        <v>132</v>
      </c>
      <c r="C1151">
        <v>634.5</v>
      </c>
      <c r="D1151">
        <v>604</v>
      </c>
      <c r="E1151">
        <v>10.547610000000001</v>
      </c>
      <c r="F1151" t="s">
        <v>6</v>
      </c>
      <c r="G1151" s="10" t="s">
        <v>2015</v>
      </c>
      <c r="H1151">
        <v>98</v>
      </c>
      <c r="I1151" t="s">
        <v>3018</v>
      </c>
      <c r="J1151">
        <f ca="1">VLOOKUP(G1151,INDIRECT("球速変換!A$1:B$" &amp; Prams!$B$8),2,)</f>
        <v>128</v>
      </c>
      <c r="K1151" t="str">
        <f ca="1">VLOOKUP(I1151,INDIRECT("投手名変換!A$1:B$" &amp; Prams!$B$9),2,)</f>
        <v>DD026</v>
      </c>
      <c r="L1151">
        <f t="shared" si="109"/>
        <v>34</v>
      </c>
      <c r="M1151">
        <f ca="1">(B1151-VLOOKUP(K1151,INDIRECT("投手データ!B1:D"&amp;Prams!$B$1),3,FALSE)*2)</f>
        <v>38</v>
      </c>
      <c r="N1151" t="str">
        <f ca="1">VLOOKUP(F1151,INDIRECT("球種変換表!A$1:B$" &amp; Prams!$B$2),2,)</f>
        <v>フォーク</v>
      </c>
      <c r="O1151">
        <f ca="1">VLOOKUP(N1151,球種情報!A:B,2,FALSE)</f>
        <v>16</v>
      </c>
      <c r="P1151">
        <f ca="1">VLOOKUP(K1151,投手データ!B:AI,output!O1151+6,FALSE)</f>
        <v>4</v>
      </c>
      <c r="R1151">
        <f t="shared" ca="1" si="110"/>
        <v>7.8125E-3</v>
      </c>
      <c r="S1151">
        <f t="shared" si="111"/>
        <v>0.56388888888888888</v>
      </c>
      <c r="T1151">
        <f>Prams!B$5/(S1151-Prams!B$6)</f>
        <v>122.76482139311167</v>
      </c>
      <c r="U1151">
        <f t="shared" ca="1" si="112"/>
        <v>0.63055555555555565</v>
      </c>
      <c r="V1151">
        <f ca="1">Prams!C$5/(U1151-Prams!C$6)</f>
        <v>126.95819832975857</v>
      </c>
      <c r="W1151">
        <f t="shared" ca="1" si="113"/>
        <v>0.99186092445123886</v>
      </c>
      <c r="X1151" t="str">
        <f t="shared" ca="1" si="108"/>
        <v>〇</v>
      </c>
    </row>
    <row r="1152" spans="1:24" x14ac:dyDescent="0.4">
      <c r="A1152" s="1" t="s">
        <v>3020</v>
      </c>
      <c r="B1152" s="1">
        <v>132</v>
      </c>
      <c r="C1152">
        <v>631.5</v>
      </c>
      <c r="D1152">
        <v>602.5</v>
      </c>
      <c r="E1152">
        <v>10.512</v>
      </c>
      <c r="F1152" t="s">
        <v>6</v>
      </c>
      <c r="G1152" s="10" t="s">
        <v>2015</v>
      </c>
      <c r="H1152">
        <v>98</v>
      </c>
      <c r="I1152" t="s">
        <v>2996</v>
      </c>
      <c r="J1152">
        <f ca="1">VLOOKUP(G1152,INDIRECT("球速変換!A$1:B$" &amp; Prams!$B$8),2,)</f>
        <v>128</v>
      </c>
      <c r="K1152" t="str">
        <f ca="1">VLOOKUP(I1152,INDIRECT("投手名変換!A$1:B$" &amp; Prams!$B$9),2,)</f>
        <v>DD026</v>
      </c>
      <c r="L1152">
        <f t="shared" si="109"/>
        <v>34</v>
      </c>
      <c r="M1152">
        <f ca="1">(B1152-VLOOKUP(K1152,INDIRECT("投手データ!B1:D"&amp;Prams!$B$1),3,FALSE)*2)</f>
        <v>38</v>
      </c>
      <c r="N1152" t="str">
        <f ca="1">VLOOKUP(F1152,INDIRECT("球種変換表!A$1:B$" &amp; Prams!$B$2),2,)</f>
        <v>フォーク</v>
      </c>
      <c r="O1152">
        <f ca="1">VLOOKUP(N1152,球種情報!A:B,2,FALSE)</f>
        <v>16</v>
      </c>
      <c r="P1152">
        <f ca="1">VLOOKUP(K1152,投手データ!B:AI,output!O1152+6,FALSE)</f>
        <v>4</v>
      </c>
      <c r="R1152">
        <f t="shared" ca="1" si="110"/>
        <v>7.8125E-3</v>
      </c>
      <c r="S1152">
        <f t="shared" si="111"/>
        <v>0.5649305555555556</v>
      </c>
      <c r="T1152">
        <f>Prams!B$5/(S1152-Prams!B$6)</f>
        <v>122.51140823594818</v>
      </c>
      <c r="U1152">
        <f t="shared" ca="1" si="112"/>
        <v>0.63159722222222225</v>
      </c>
      <c r="V1152">
        <f ca="1">Prams!C$5/(U1152-Prams!C$6)</f>
        <v>126.68719653458865</v>
      </c>
      <c r="W1152">
        <f t="shared" ca="1" si="113"/>
        <v>0.98974372292647383</v>
      </c>
      <c r="X1152" t="str">
        <f t="shared" ca="1" si="108"/>
        <v>〇</v>
      </c>
    </row>
    <row r="1153" spans="1:24" x14ac:dyDescent="0.4">
      <c r="A1153" s="1" t="s">
        <v>3021</v>
      </c>
      <c r="B1153" s="1">
        <v>133</v>
      </c>
      <c r="C1153">
        <v>632</v>
      </c>
      <c r="D1153">
        <v>612.5</v>
      </c>
      <c r="E1153">
        <v>11.01146</v>
      </c>
      <c r="F1153" t="s">
        <v>762</v>
      </c>
      <c r="G1153" s="10" t="s">
        <v>409</v>
      </c>
      <c r="H1153">
        <v>98</v>
      </c>
      <c r="I1153" t="s">
        <v>2996</v>
      </c>
      <c r="J1153">
        <f ca="1">VLOOKUP(G1153,INDIRECT("球速変換!A$1:B$" &amp; Prams!$B$8),2,)</f>
        <v>126</v>
      </c>
      <c r="K1153" t="str">
        <f ca="1">VLOOKUP(I1153,INDIRECT("投手名変換!A$1:B$" &amp; Prams!$B$9),2,)</f>
        <v>DD026</v>
      </c>
      <c r="L1153">
        <f t="shared" si="109"/>
        <v>35</v>
      </c>
      <c r="M1153">
        <f ca="1">(B1153-VLOOKUP(K1153,INDIRECT("投手データ!B1:D"&amp;Prams!$B$1),3,FALSE)*2)</f>
        <v>39</v>
      </c>
      <c r="N1153" t="str">
        <f ca="1">VLOOKUP(F1153,INDIRECT("球種変換表!A$1:B$" &amp; Prams!$B$2),2,)</f>
        <v>フォーク</v>
      </c>
      <c r="O1153">
        <f ca="1">VLOOKUP(N1153,球種情報!A:B,2,FALSE)</f>
        <v>16</v>
      </c>
      <c r="P1153">
        <f ca="1">VLOOKUP(K1153,投手データ!B:AI,output!O1153+6,FALSE)</f>
        <v>4</v>
      </c>
      <c r="R1153">
        <f t="shared" ca="1" si="110"/>
        <v>7.9365079365079361E-3</v>
      </c>
      <c r="S1153">
        <f t="shared" si="111"/>
        <v>0.57465277777777779</v>
      </c>
      <c r="T1153">
        <f>Prams!B$5/(S1153-Prams!B$6)</f>
        <v>120.19571521923453</v>
      </c>
      <c r="U1153">
        <f t="shared" ca="1" si="112"/>
        <v>0.64131944444444444</v>
      </c>
      <c r="V1153">
        <f ca="1">Prams!C$5/(U1153-Prams!C$6)</f>
        <v>124.21254722930701</v>
      </c>
      <c r="W1153">
        <f t="shared" ca="1" si="113"/>
        <v>0.98581386689926198</v>
      </c>
      <c r="X1153" t="str">
        <f t="shared" ca="1" si="108"/>
        <v>〇</v>
      </c>
    </row>
    <row r="1154" spans="1:24" x14ac:dyDescent="0.4">
      <c r="A1154" s="1" t="s">
        <v>3022</v>
      </c>
      <c r="B1154" s="1">
        <v>133</v>
      </c>
      <c r="C1154">
        <v>639.5</v>
      </c>
      <c r="D1154">
        <v>609</v>
      </c>
      <c r="E1154">
        <v>10.547610000000001</v>
      </c>
      <c r="F1154" t="s">
        <v>6</v>
      </c>
      <c r="G1154" s="10" t="s">
        <v>793</v>
      </c>
      <c r="H1154">
        <v>98</v>
      </c>
      <c r="I1154" t="s">
        <v>2996</v>
      </c>
      <c r="J1154">
        <f ca="1">VLOOKUP(G1154,INDIRECT("球速変換!A$1:B$" &amp; Prams!$B$8),2,)</f>
        <v>120</v>
      </c>
      <c r="K1154" t="str">
        <f ca="1">VLOOKUP(I1154,INDIRECT("投手名変換!A$1:B$" &amp; Prams!$B$9),2,)</f>
        <v>DD026</v>
      </c>
      <c r="L1154">
        <f t="shared" si="109"/>
        <v>35</v>
      </c>
      <c r="M1154">
        <f ca="1">(B1154-VLOOKUP(K1154,INDIRECT("投手データ!B1:D"&amp;Prams!$B$1),3,FALSE)*2)</f>
        <v>39</v>
      </c>
      <c r="N1154" t="str">
        <f ca="1">VLOOKUP(F1154,INDIRECT("球種変換表!A$1:B$" &amp; Prams!$B$2),2,)</f>
        <v>フォーク</v>
      </c>
      <c r="O1154">
        <f ca="1">VLOOKUP(N1154,球種情報!A:B,2,FALSE)</f>
        <v>16</v>
      </c>
      <c r="P1154">
        <f ca="1">VLOOKUP(K1154,投手データ!B:AI,output!O1154+6,FALSE)</f>
        <v>4</v>
      </c>
      <c r="R1154">
        <f t="shared" ca="1" si="110"/>
        <v>8.3333333333333332E-3</v>
      </c>
      <c r="S1154">
        <f t="shared" si="111"/>
        <v>0.57708333333333328</v>
      </c>
      <c r="T1154">
        <f>Prams!B$5/(S1154-Prams!B$6)</f>
        <v>119.63040603734642</v>
      </c>
      <c r="U1154">
        <f t="shared" ca="1" si="112"/>
        <v>0.64375000000000004</v>
      </c>
      <c r="V1154">
        <f ca="1">Prams!C$5/(U1154-Prams!C$6)</f>
        <v>123.60891732480253</v>
      </c>
      <c r="W1154">
        <f t="shared" ca="1" si="113"/>
        <v>1.030074311040021</v>
      </c>
      <c r="X1154" t="str">
        <f t="shared" ca="1" si="108"/>
        <v>×</v>
      </c>
    </row>
    <row r="1155" spans="1:24" x14ac:dyDescent="0.4">
      <c r="A1155" s="1" t="s">
        <v>3023</v>
      </c>
      <c r="B1155" s="1">
        <v>133</v>
      </c>
      <c r="C1155">
        <v>643.5</v>
      </c>
      <c r="D1155">
        <v>618.5</v>
      </c>
      <c r="E1155">
        <v>11.510960000000001</v>
      </c>
      <c r="F1155" t="s">
        <v>6</v>
      </c>
      <c r="G1155" s="10" t="s">
        <v>410</v>
      </c>
      <c r="H1155">
        <v>98</v>
      </c>
      <c r="I1155" t="s">
        <v>2996</v>
      </c>
      <c r="J1155">
        <f ca="1">VLOOKUP(G1155,INDIRECT("球速変換!A$1:B$" &amp; Prams!$B$8),2,)</f>
        <v>127</v>
      </c>
      <c r="K1155" t="str">
        <f ca="1">VLOOKUP(I1155,INDIRECT("投手名変換!A$1:B$" &amp; Prams!$B$9),2,)</f>
        <v>DD026</v>
      </c>
      <c r="L1155">
        <f t="shared" si="109"/>
        <v>35</v>
      </c>
      <c r="M1155">
        <f ca="1">(B1155-VLOOKUP(K1155,INDIRECT("投手データ!B1:D"&amp;Prams!$B$1),3,FALSE)*2)</f>
        <v>39</v>
      </c>
      <c r="N1155" t="str">
        <f ca="1">VLOOKUP(F1155,INDIRECT("球種変換表!A$1:B$" &amp; Prams!$B$2),2,)</f>
        <v>フォーク</v>
      </c>
      <c r="O1155">
        <f ca="1">VLOOKUP(N1155,球種情報!A:B,2,FALSE)</f>
        <v>16</v>
      </c>
      <c r="P1155">
        <f ca="1">VLOOKUP(K1155,投手データ!B:AI,output!O1155+6,FALSE)</f>
        <v>4</v>
      </c>
      <c r="R1155">
        <f t="shared" ca="1" si="110"/>
        <v>7.874015748031496E-3</v>
      </c>
      <c r="S1155">
        <f t="shared" si="111"/>
        <v>0.57048611111111103</v>
      </c>
      <c r="T1155">
        <f>Prams!B$5/(S1155-Prams!B$6)</f>
        <v>121.17734813548435</v>
      </c>
      <c r="U1155">
        <f t="shared" ca="1" si="112"/>
        <v>0.63715277777777779</v>
      </c>
      <c r="V1155">
        <f ca="1">Prams!C$5/(U1155-Prams!C$6)</f>
        <v>125.26117323938114</v>
      </c>
      <c r="W1155">
        <f t="shared" ca="1" si="113"/>
        <v>0.98630845070378848</v>
      </c>
      <c r="X1155" t="str">
        <f t="shared" ref="X1155:X1218" ca="1" si="114">IF(AND($V1155&gt;$J1155+X$1-2,$J1155+X$1+2&gt;$V1155),"〇","×")</f>
        <v>〇</v>
      </c>
    </row>
    <row r="1156" spans="1:24" x14ac:dyDescent="0.4">
      <c r="A1156" s="1" t="s">
        <v>3024</v>
      </c>
      <c r="B1156" s="1">
        <v>132</v>
      </c>
      <c r="C1156">
        <v>632</v>
      </c>
      <c r="D1156">
        <v>601</v>
      </c>
      <c r="E1156">
        <v>10.04998</v>
      </c>
      <c r="F1156" t="s">
        <v>6</v>
      </c>
      <c r="G1156" s="10" t="s">
        <v>412</v>
      </c>
      <c r="H1156">
        <v>98</v>
      </c>
      <c r="I1156" t="s">
        <v>2996</v>
      </c>
      <c r="J1156">
        <f ca="1">VLOOKUP(G1156,INDIRECT("球速変換!A$1:B$" &amp; Prams!$B$8),2,)</f>
        <v>128</v>
      </c>
      <c r="K1156" t="str">
        <f ca="1">VLOOKUP(I1156,INDIRECT("投手名変換!A$1:B$" &amp; Prams!$B$9),2,)</f>
        <v>DD026</v>
      </c>
      <c r="L1156">
        <f t="shared" si="109"/>
        <v>34</v>
      </c>
      <c r="M1156">
        <f ca="1">(B1156-VLOOKUP(K1156,INDIRECT("投手データ!B1:D"&amp;Prams!$B$1),3,FALSE)*2)</f>
        <v>38</v>
      </c>
      <c r="N1156" t="str">
        <f ca="1">VLOOKUP(F1156,INDIRECT("球種変換表!A$1:B$" &amp; Prams!$B$2),2,)</f>
        <v>フォーク</v>
      </c>
      <c r="O1156">
        <f ca="1">VLOOKUP(N1156,球種情報!A:B,2,FALSE)</f>
        <v>16</v>
      </c>
      <c r="P1156">
        <f ca="1">VLOOKUP(K1156,投手データ!B:AI,output!O1156+6,FALSE)</f>
        <v>4</v>
      </c>
      <c r="R1156">
        <f t="shared" ca="1" si="110"/>
        <v>7.8125E-3</v>
      </c>
      <c r="S1156">
        <f t="shared" si="111"/>
        <v>0.56597222222222221</v>
      </c>
      <c r="T1156">
        <f>Prams!B$5/(S1156-Prams!B$6)</f>
        <v>122.25903912283979</v>
      </c>
      <c r="U1156">
        <f t="shared" ca="1" si="112"/>
        <v>0.63263888888888897</v>
      </c>
      <c r="V1156">
        <f ca="1">Prams!C$5/(U1156-Prams!C$6)</f>
        <v>126.41734922239766</v>
      </c>
      <c r="W1156">
        <f t="shared" ca="1" si="113"/>
        <v>0.98763554079998173</v>
      </c>
      <c r="X1156" t="str">
        <f t="shared" ca="1" si="114"/>
        <v>〇</v>
      </c>
    </row>
    <row r="1157" spans="1:24" x14ac:dyDescent="0.4">
      <c r="A1157" s="1" t="s">
        <v>3025</v>
      </c>
      <c r="B1157" s="1">
        <v>133</v>
      </c>
      <c r="C1157">
        <v>636.54760999999996</v>
      </c>
      <c r="D1157">
        <v>614.5</v>
      </c>
      <c r="E1157">
        <v>10.55958</v>
      </c>
      <c r="F1157" t="s">
        <v>6</v>
      </c>
      <c r="G1157" s="10" t="s">
        <v>410</v>
      </c>
      <c r="H1157">
        <v>98</v>
      </c>
      <c r="I1157" t="s">
        <v>2996</v>
      </c>
      <c r="J1157">
        <f ca="1">VLOOKUP(G1157,INDIRECT("球速変換!A$1:B$" &amp; Prams!$B$8),2,)</f>
        <v>127</v>
      </c>
      <c r="K1157" t="str">
        <f ca="1">VLOOKUP(I1157,INDIRECT("投手名変換!A$1:B$" &amp; Prams!$B$9),2,)</f>
        <v>DD026</v>
      </c>
      <c r="L1157">
        <f t="shared" si="109"/>
        <v>35</v>
      </c>
      <c r="M1157">
        <f ca="1">(B1157-VLOOKUP(K1157,INDIRECT("投手データ!B1:D"&amp;Prams!$B$1),3,FALSE)*2)</f>
        <v>39</v>
      </c>
      <c r="N1157" t="str">
        <f ca="1">VLOOKUP(F1157,INDIRECT("球種変換表!A$1:B$" &amp; Prams!$B$2),2,)</f>
        <v>フォーク</v>
      </c>
      <c r="O1157">
        <f ca="1">VLOOKUP(N1157,球種情報!A:B,2,FALSE)</f>
        <v>16</v>
      </c>
      <c r="P1157">
        <f ca="1">VLOOKUP(K1157,投手データ!B:AI,output!O1157+6,FALSE)</f>
        <v>4</v>
      </c>
      <c r="R1157">
        <f t="shared" ca="1" si="110"/>
        <v>7.874015748031496E-3</v>
      </c>
      <c r="S1157">
        <f t="shared" si="111"/>
        <v>0.57326388888888891</v>
      </c>
      <c r="T1157">
        <f>Prams!B$5/(S1157-Prams!B$6)</f>
        <v>120.52115429394532</v>
      </c>
      <c r="U1157">
        <f t="shared" ca="1" si="112"/>
        <v>0.63993055555555556</v>
      </c>
      <c r="V1157">
        <f ca="1">Prams!C$5/(U1157-Prams!C$6)</f>
        <v>124.56013297589533</v>
      </c>
      <c r="W1157">
        <f t="shared" ca="1" si="113"/>
        <v>0.98078844862909709</v>
      </c>
      <c r="X1157" t="str">
        <f t="shared" ca="1" si="114"/>
        <v>×</v>
      </c>
    </row>
    <row r="1158" spans="1:24" x14ac:dyDescent="0.4">
      <c r="A1158" s="1" t="s">
        <v>3026</v>
      </c>
      <c r="B1158" s="1">
        <v>132</v>
      </c>
      <c r="C1158">
        <v>641.95001000000002</v>
      </c>
      <c r="D1158">
        <v>605.5</v>
      </c>
      <c r="E1158">
        <v>10.062519999999999</v>
      </c>
      <c r="F1158" t="s">
        <v>6</v>
      </c>
      <c r="G1158" s="10" t="s">
        <v>1515</v>
      </c>
      <c r="H1158">
        <v>98</v>
      </c>
      <c r="I1158" t="s">
        <v>2996</v>
      </c>
      <c r="J1158">
        <f ca="1">VLOOKUP(G1158,INDIRECT("球速変換!A$1:B$" &amp; Prams!$B$8),2,)</f>
        <v>129</v>
      </c>
      <c r="K1158" t="str">
        <f ca="1">VLOOKUP(I1158,INDIRECT("投手名変換!A$1:B$" &amp; Prams!$B$9),2,)</f>
        <v>DD026</v>
      </c>
      <c r="L1158">
        <f t="shared" si="109"/>
        <v>34</v>
      </c>
      <c r="M1158">
        <f ca="1">(B1158-VLOOKUP(K1158,INDIRECT("投手データ!B1:D"&amp;Prams!$B$1),3,FALSE)*2)</f>
        <v>38</v>
      </c>
      <c r="N1158" t="str">
        <f ca="1">VLOOKUP(F1158,INDIRECT("球種変換表!A$1:B$" &amp; Prams!$B$2),2,)</f>
        <v>フォーク</v>
      </c>
      <c r="O1158">
        <f ca="1">VLOOKUP(N1158,球種情報!A:B,2,FALSE)</f>
        <v>16</v>
      </c>
      <c r="P1158">
        <f ca="1">VLOOKUP(K1158,投手データ!B:AI,output!O1158+6,FALSE)</f>
        <v>4</v>
      </c>
      <c r="R1158">
        <f t="shared" ca="1" si="110"/>
        <v>7.7519379844961239E-3</v>
      </c>
      <c r="S1158">
        <f t="shared" si="111"/>
        <v>0.56284722222222228</v>
      </c>
      <c r="T1158">
        <f>Prams!B$5/(S1158-Prams!B$6)</f>
        <v>123.01928508653138</v>
      </c>
      <c r="U1158">
        <f t="shared" ca="1" si="112"/>
        <v>0.62951388888888893</v>
      </c>
      <c r="V1158">
        <f ca="1">Prams!C$5/(U1158-Prams!C$6)</f>
        <v>127.23036203259608</v>
      </c>
      <c r="W1158">
        <f t="shared" ca="1" si="113"/>
        <v>0.98628187622167496</v>
      </c>
      <c r="X1158" t="str">
        <f t="shared" ca="1" si="114"/>
        <v>〇</v>
      </c>
    </row>
    <row r="1159" spans="1:24" x14ac:dyDescent="0.4">
      <c r="A1159" s="1" t="s">
        <v>3027</v>
      </c>
      <c r="B1159" s="1">
        <v>132</v>
      </c>
      <c r="C1159">
        <v>637.55260999999996</v>
      </c>
      <c r="D1159">
        <v>600.5</v>
      </c>
      <c r="E1159">
        <v>9.5658300000000001</v>
      </c>
      <c r="F1159" t="s">
        <v>6</v>
      </c>
      <c r="G1159" s="10" t="s">
        <v>1519</v>
      </c>
      <c r="H1159">
        <v>98</v>
      </c>
      <c r="I1159" t="s">
        <v>2996</v>
      </c>
      <c r="J1159">
        <f ca="1">VLOOKUP(G1159,INDIRECT("球速変換!A$1:B$" &amp; Prams!$B$8),2,)</f>
        <v>127</v>
      </c>
      <c r="K1159" t="str">
        <f ca="1">VLOOKUP(I1159,INDIRECT("投手名変換!A$1:B$" &amp; Prams!$B$9),2,)</f>
        <v>DD026</v>
      </c>
      <c r="L1159">
        <f t="shared" si="109"/>
        <v>34</v>
      </c>
      <c r="M1159">
        <f ca="1">(B1159-VLOOKUP(K1159,INDIRECT("投手データ!B1:D"&amp;Prams!$B$1),3,FALSE)*2)</f>
        <v>38</v>
      </c>
      <c r="N1159" t="str">
        <f ca="1">VLOOKUP(F1159,INDIRECT("球種変換表!A$1:B$" &amp; Prams!$B$2),2,)</f>
        <v>フォーク</v>
      </c>
      <c r="O1159">
        <f ca="1">VLOOKUP(N1159,球種情報!A:B,2,FALSE)</f>
        <v>16</v>
      </c>
      <c r="P1159">
        <f ca="1">VLOOKUP(K1159,投手データ!B:AI,output!O1159+6,FALSE)</f>
        <v>4</v>
      </c>
      <c r="R1159">
        <f t="shared" ca="1" si="110"/>
        <v>7.874015748031496E-3</v>
      </c>
      <c r="S1159">
        <f t="shared" si="111"/>
        <v>0.56631944444444438</v>
      </c>
      <c r="T1159">
        <f>Prams!B$5/(S1159-Prams!B$6)</f>
        <v>122.17514698051789</v>
      </c>
      <c r="U1159">
        <f t="shared" ca="1" si="112"/>
        <v>0.63298611111111103</v>
      </c>
      <c r="V1159">
        <f ca="1">Prams!C$5/(U1159-Prams!C$6)</f>
        <v>126.32765539593257</v>
      </c>
      <c r="W1159">
        <f t="shared" ca="1" si="113"/>
        <v>0.99470594799946899</v>
      </c>
      <c r="X1159" t="str">
        <f t="shared" ca="1" si="114"/>
        <v>〇</v>
      </c>
    </row>
    <row r="1160" spans="1:24" x14ac:dyDescent="0.4">
      <c r="A1160" s="1" t="s">
        <v>3028</v>
      </c>
      <c r="B1160" s="1">
        <v>133</v>
      </c>
      <c r="C1160">
        <v>629.47619999999995</v>
      </c>
      <c r="D1160">
        <v>614</v>
      </c>
      <c r="E1160">
        <v>10.523899999999999</v>
      </c>
      <c r="F1160" t="s">
        <v>6</v>
      </c>
      <c r="G1160" s="10" t="s">
        <v>2811</v>
      </c>
      <c r="H1160">
        <v>98</v>
      </c>
      <c r="I1160" t="s">
        <v>2996</v>
      </c>
      <c r="J1160">
        <f ca="1">VLOOKUP(G1160,INDIRECT("球速変換!A$1:B$" &amp; Prams!$B$8),2,)</f>
        <v>126</v>
      </c>
      <c r="K1160" t="str">
        <f ca="1">VLOOKUP(I1160,INDIRECT("投手名変換!A$1:B$" &amp; Prams!$B$9),2,)</f>
        <v>DD026</v>
      </c>
      <c r="L1160">
        <f t="shared" si="109"/>
        <v>35</v>
      </c>
      <c r="M1160">
        <f ca="1">(B1160-VLOOKUP(K1160,INDIRECT("投手データ!B1:D"&amp;Prams!$B$1),3,FALSE)*2)</f>
        <v>39</v>
      </c>
      <c r="N1160" t="str">
        <f ca="1">VLOOKUP(F1160,INDIRECT("球種変換表!A$1:B$" &amp; Prams!$B$2),2,)</f>
        <v>フォーク</v>
      </c>
      <c r="O1160">
        <f ca="1">VLOOKUP(N1160,球種情報!A:B,2,FALSE)</f>
        <v>16</v>
      </c>
      <c r="P1160">
        <f ca="1">VLOOKUP(K1160,投手データ!B:AI,output!O1160+6,FALSE)</f>
        <v>4</v>
      </c>
      <c r="R1160">
        <f t="shared" ca="1" si="110"/>
        <v>7.9365079365079361E-3</v>
      </c>
      <c r="S1160">
        <f t="shared" si="111"/>
        <v>0.57361111111111107</v>
      </c>
      <c r="T1160">
        <f>Prams!B$5/(S1160-Prams!B$6)</f>
        <v>120.43962942118708</v>
      </c>
      <c r="U1160">
        <f t="shared" ca="1" si="112"/>
        <v>0.64027777777777772</v>
      </c>
      <c r="V1160">
        <f ca="1">Prams!C$5/(U1160-Prams!C$6)</f>
        <v>124.47305429408739</v>
      </c>
      <c r="W1160">
        <f t="shared" ca="1" si="113"/>
        <v>0.98788138328640784</v>
      </c>
      <c r="X1160" t="str">
        <f t="shared" ca="1" si="114"/>
        <v>〇</v>
      </c>
    </row>
    <row r="1161" spans="1:24" x14ac:dyDescent="0.4">
      <c r="A1161" s="1" t="s">
        <v>3029</v>
      </c>
      <c r="B1161" s="1">
        <v>133</v>
      </c>
      <c r="C1161">
        <v>636.5</v>
      </c>
      <c r="D1161">
        <v>610</v>
      </c>
      <c r="E1161">
        <v>10.547610000000001</v>
      </c>
      <c r="F1161" t="s">
        <v>6</v>
      </c>
      <c r="G1161" s="10" t="s">
        <v>793</v>
      </c>
      <c r="H1161">
        <v>98</v>
      </c>
      <c r="I1161" t="s">
        <v>2996</v>
      </c>
      <c r="J1161">
        <f ca="1">VLOOKUP(G1161,INDIRECT("球速変換!A$1:B$" &amp; Prams!$B$8),2,)</f>
        <v>120</v>
      </c>
      <c r="K1161" t="str">
        <f ca="1">VLOOKUP(I1161,INDIRECT("投手名変換!A$1:B$" &amp; Prams!$B$9),2,)</f>
        <v>DD026</v>
      </c>
      <c r="L1161">
        <f t="shared" si="109"/>
        <v>35</v>
      </c>
      <c r="M1161">
        <f ca="1">(B1161-VLOOKUP(K1161,INDIRECT("投手データ!B1:D"&amp;Prams!$B$1),3,FALSE)*2)</f>
        <v>39</v>
      </c>
      <c r="N1161" t="str">
        <f ca="1">VLOOKUP(F1161,INDIRECT("球種変換表!A$1:B$" &amp; Prams!$B$2),2,)</f>
        <v>フォーク</v>
      </c>
      <c r="O1161">
        <f ca="1">VLOOKUP(N1161,球種情報!A:B,2,FALSE)</f>
        <v>16</v>
      </c>
      <c r="P1161">
        <f ca="1">VLOOKUP(K1161,投手データ!B:AI,output!O1161+6,FALSE)</f>
        <v>4</v>
      </c>
      <c r="R1161">
        <f t="shared" ca="1" si="110"/>
        <v>8.3333333333333332E-3</v>
      </c>
      <c r="S1161">
        <f t="shared" si="111"/>
        <v>0.57638888888888895</v>
      </c>
      <c r="T1161">
        <f>Prams!B$5/(S1161-Prams!B$6)</f>
        <v>119.79137960730279</v>
      </c>
      <c r="U1161">
        <f t="shared" ca="1" si="112"/>
        <v>0.6430555555555556</v>
      </c>
      <c r="V1161">
        <f ca="1">Prams!C$5/(U1161-Prams!C$6)</f>
        <v>123.7807835198327</v>
      </c>
      <c r="W1161">
        <f t="shared" ca="1" si="113"/>
        <v>1.0315065293319392</v>
      </c>
      <c r="X1161" t="str">
        <f t="shared" ca="1" si="114"/>
        <v>×</v>
      </c>
    </row>
    <row r="1162" spans="1:24" x14ac:dyDescent="0.4">
      <c r="A1162" s="1" t="s">
        <v>3030</v>
      </c>
      <c r="B1162" s="1">
        <v>133</v>
      </c>
      <c r="C1162">
        <v>639.5</v>
      </c>
      <c r="D1162">
        <v>616.5</v>
      </c>
      <c r="E1162">
        <v>10.512</v>
      </c>
      <c r="F1162" t="s">
        <v>6</v>
      </c>
      <c r="G1162" s="10" t="s">
        <v>1481</v>
      </c>
      <c r="H1162">
        <v>98</v>
      </c>
      <c r="I1162" t="s">
        <v>2996</v>
      </c>
      <c r="J1162">
        <f ca="1">VLOOKUP(G1162,INDIRECT("球速変換!A$1:B$" &amp; Prams!$B$8),2,)</f>
        <v>121</v>
      </c>
      <c r="K1162" t="str">
        <f ca="1">VLOOKUP(I1162,INDIRECT("投手名変換!A$1:B$" &amp; Prams!$B$9),2,)</f>
        <v>DD026</v>
      </c>
      <c r="L1162">
        <f t="shared" si="109"/>
        <v>35</v>
      </c>
      <c r="M1162">
        <f ca="1">(B1162-VLOOKUP(K1162,INDIRECT("投手データ!B1:D"&amp;Prams!$B$1),3,FALSE)*2)</f>
        <v>39</v>
      </c>
      <c r="N1162" t="str">
        <f ca="1">VLOOKUP(F1162,INDIRECT("球種変換表!A$1:B$" &amp; Prams!$B$2),2,)</f>
        <v>フォーク</v>
      </c>
      <c r="O1162">
        <f ca="1">VLOOKUP(N1162,球種情報!A:B,2,FALSE)</f>
        <v>16</v>
      </c>
      <c r="P1162">
        <f ca="1">VLOOKUP(K1162,投手データ!B:AI,output!O1162+6,FALSE)</f>
        <v>4</v>
      </c>
      <c r="R1162">
        <f t="shared" ca="1" si="110"/>
        <v>8.2644628099173556E-3</v>
      </c>
      <c r="S1162">
        <f t="shared" si="111"/>
        <v>0.57187500000000002</v>
      </c>
      <c r="T1162">
        <f>Prams!B$5/(S1162-Prams!B$6)</f>
        <v>120.84836045545619</v>
      </c>
      <c r="U1162">
        <f t="shared" ca="1" si="112"/>
        <v>0.63854166666666667</v>
      </c>
      <c r="V1162">
        <f ca="1">Prams!C$5/(U1162-Prams!C$6)</f>
        <v>124.90966948967051</v>
      </c>
      <c r="W1162">
        <f t="shared" ca="1" si="113"/>
        <v>1.0323113180964505</v>
      </c>
      <c r="X1162" t="str">
        <f t="shared" ca="1" si="114"/>
        <v>×</v>
      </c>
    </row>
    <row r="1163" spans="1:24" x14ac:dyDescent="0.4">
      <c r="A1163" s="1" t="s">
        <v>3031</v>
      </c>
      <c r="B1163" s="1">
        <v>132</v>
      </c>
      <c r="C1163">
        <v>633</v>
      </c>
      <c r="D1163">
        <v>605.5</v>
      </c>
      <c r="E1163">
        <v>11.01146</v>
      </c>
      <c r="F1163" t="s">
        <v>6</v>
      </c>
      <c r="G1163" s="10" t="s">
        <v>1515</v>
      </c>
      <c r="H1163">
        <v>98</v>
      </c>
      <c r="I1163" t="s">
        <v>2996</v>
      </c>
      <c r="J1163">
        <f ca="1">VLOOKUP(G1163,INDIRECT("球速変換!A$1:B$" &amp; Prams!$B$8),2,)</f>
        <v>129</v>
      </c>
      <c r="K1163" t="str">
        <f ca="1">VLOOKUP(I1163,INDIRECT("投手名変換!A$1:B$" &amp; Prams!$B$9),2,)</f>
        <v>DD026</v>
      </c>
      <c r="L1163">
        <f t="shared" si="109"/>
        <v>34</v>
      </c>
      <c r="M1163">
        <f ca="1">(B1163-VLOOKUP(K1163,INDIRECT("投手データ!B1:D"&amp;Prams!$B$1),3,FALSE)*2)</f>
        <v>38</v>
      </c>
      <c r="N1163" t="str">
        <f ca="1">VLOOKUP(F1163,INDIRECT("球種変換表!A$1:B$" &amp; Prams!$B$2),2,)</f>
        <v>フォーク</v>
      </c>
      <c r="O1163">
        <f ca="1">VLOOKUP(N1163,球種情報!A:B,2,FALSE)</f>
        <v>16</v>
      </c>
      <c r="P1163">
        <f ca="1">VLOOKUP(K1163,投手データ!B:AI,output!O1163+6,FALSE)</f>
        <v>4</v>
      </c>
      <c r="R1163">
        <f t="shared" ca="1" si="110"/>
        <v>7.7519379844961239E-3</v>
      </c>
      <c r="S1163">
        <f t="shared" si="111"/>
        <v>0.56284722222222228</v>
      </c>
      <c r="T1163">
        <f>Prams!B$5/(S1163-Prams!B$6)</f>
        <v>123.01928508653138</v>
      </c>
      <c r="U1163">
        <f t="shared" ca="1" si="112"/>
        <v>0.62951388888888893</v>
      </c>
      <c r="V1163">
        <f ca="1">Prams!C$5/(U1163-Prams!C$6)</f>
        <v>127.23036203259608</v>
      </c>
      <c r="W1163">
        <f t="shared" ca="1" si="113"/>
        <v>0.98628187622167496</v>
      </c>
      <c r="X1163" t="str">
        <f t="shared" ca="1" si="114"/>
        <v>〇</v>
      </c>
    </row>
    <row r="1164" spans="1:24" x14ac:dyDescent="0.4">
      <c r="A1164" s="1" t="s">
        <v>3033</v>
      </c>
      <c r="B1164" s="1">
        <v>133</v>
      </c>
      <c r="C1164">
        <v>639</v>
      </c>
      <c r="D1164">
        <v>613.5</v>
      </c>
      <c r="E1164">
        <v>11.01146</v>
      </c>
      <c r="F1164" t="s">
        <v>6</v>
      </c>
      <c r="G1164" s="10" t="s">
        <v>3032</v>
      </c>
      <c r="H1164">
        <v>98</v>
      </c>
      <c r="I1164" t="s">
        <v>2996</v>
      </c>
      <c r="J1164">
        <f ca="1">VLOOKUP(G1164,INDIRECT("球速変換!A$1:B$" &amp; Prams!$B$8),2,)</f>
        <v>126</v>
      </c>
      <c r="K1164" t="str">
        <f ca="1">VLOOKUP(I1164,INDIRECT("投手名変換!A$1:B$" &amp; Prams!$B$9),2,)</f>
        <v>DD026</v>
      </c>
      <c r="L1164">
        <f t="shared" si="109"/>
        <v>35</v>
      </c>
      <c r="M1164">
        <f ca="1">(B1164-VLOOKUP(K1164,INDIRECT("投手データ!B1:D"&amp;Prams!$B$1),3,FALSE)*2)</f>
        <v>39</v>
      </c>
      <c r="N1164" t="str">
        <f ca="1">VLOOKUP(F1164,INDIRECT("球種変換表!A$1:B$" &amp; Prams!$B$2),2,)</f>
        <v>フォーク</v>
      </c>
      <c r="O1164">
        <f ca="1">VLOOKUP(N1164,球種情報!A:B,2,FALSE)</f>
        <v>16</v>
      </c>
      <c r="P1164">
        <f ca="1">VLOOKUP(K1164,投手データ!B:AI,output!O1164+6,FALSE)</f>
        <v>4</v>
      </c>
      <c r="R1164">
        <f t="shared" ca="1" si="110"/>
        <v>7.9365079365079361E-3</v>
      </c>
      <c r="S1164">
        <f t="shared" si="111"/>
        <v>0.57395833333333335</v>
      </c>
      <c r="T1164">
        <f>Prams!B$5/(S1164-Prams!B$6)</f>
        <v>120.35821476662503</v>
      </c>
      <c r="U1164">
        <f t="shared" ca="1" si="112"/>
        <v>0.640625</v>
      </c>
      <c r="V1164">
        <f ca="1">Prams!C$5/(U1164-Prams!C$6)</f>
        <v>124.38609727880892</v>
      </c>
      <c r="W1164">
        <f t="shared" ca="1" si="113"/>
        <v>0.98719124824451521</v>
      </c>
      <c r="X1164" t="str">
        <f t="shared" ca="1" si="114"/>
        <v>〇</v>
      </c>
    </row>
    <row r="1165" spans="1:24" x14ac:dyDescent="0.4">
      <c r="A1165" s="1" t="s">
        <v>3034</v>
      </c>
      <c r="B1165" s="1">
        <v>132</v>
      </c>
      <c r="C1165">
        <v>640.5</v>
      </c>
      <c r="D1165">
        <v>600.5</v>
      </c>
      <c r="E1165">
        <v>9.5132499999999993</v>
      </c>
      <c r="F1165" t="s">
        <v>6</v>
      </c>
      <c r="G1165" s="10" t="s">
        <v>1481</v>
      </c>
      <c r="H1165">
        <v>98</v>
      </c>
      <c r="I1165" t="s">
        <v>2996</v>
      </c>
      <c r="J1165">
        <f ca="1">VLOOKUP(G1165,INDIRECT("球速変換!A$1:B$" &amp; Prams!$B$8),2,)</f>
        <v>121</v>
      </c>
      <c r="K1165" t="str">
        <f ca="1">VLOOKUP(I1165,INDIRECT("投手名変換!A$1:B$" &amp; Prams!$B$9),2,)</f>
        <v>DD026</v>
      </c>
      <c r="L1165">
        <f t="shared" si="109"/>
        <v>34</v>
      </c>
      <c r="M1165">
        <f ca="1">(B1165-VLOOKUP(K1165,INDIRECT("投手データ!B1:D"&amp;Prams!$B$1),3,FALSE)*2)</f>
        <v>38</v>
      </c>
      <c r="N1165" t="str">
        <f ca="1">VLOOKUP(F1165,INDIRECT("球種変換表!A$1:B$" &amp; Prams!$B$2),2,)</f>
        <v>フォーク</v>
      </c>
      <c r="O1165">
        <f ca="1">VLOOKUP(N1165,球種情報!A:B,2,FALSE)</f>
        <v>16</v>
      </c>
      <c r="P1165">
        <f ca="1">VLOOKUP(K1165,投手データ!B:AI,output!O1165+6,FALSE)</f>
        <v>4</v>
      </c>
      <c r="R1165">
        <f t="shared" ca="1" si="110"/>
        <v>8.2644628099173556E-3</v>
      </c>
      <c r="S1165">
        <f t="shared" si="111"/>
        <v>0.56631944444444438</v>
      </c>
      <c r="T1165">
        <f>Prams!B$5/(S1165-Prams!B$6)</f>
        <v>122.17514698051789</v>
      </c>
      <c r="U1165">
        <f t="shared" ca="1" si="112"/>
        <v>0.63298611111111103</v>
      </c>
      <c r="V1165">
        <f ca="1">Prams!C$5/(U1165-Prams!C$6)</f>
        <v>126.32765539593257</v>
      </c>
      <c r="W1165">
        <f t="shared" ca="1" si="113"/>
        <v>1.0440302098837402</v>
      </c>
      <c r="X1165" t="str">
        <f t="shared" ca="1" si="114"/>
        <v>×</v>
      </c>
    </row>
    <row r="1166" spans="1:24" x14ac:dyDescent="0.4">
      <c r="A1166" s="1" t="s">
        <v>3035</v>
      </c>
      <c r="B1166" s="1">
        <v>133</v>
      </c>
      <c r="C1166">
        <v>632.5</v>
      </c>
      <c r="D1166">
        <v>608.5</v>
      </c>
      <c r="E1166">
        <v>10.512</v>
      </c>
      <c r="F1166" t="s">
        <v>6</v>
      </c>
      <c r="G1166" s="10" t="s">
        <v>793</v>
      </c>
      <c r="H1166">
        <v>98</v>
      </c>
      <c r="I1166" t="s">
        <v>2996</v>
      </c>
      <c r="J1166">
        <f ca="1">VLOOKUP(G1166,INDIRECT("球速変換!A$1:B$" &amp; Prams!$B$8),2,)</f>
        <v>120</v>
      </c>
      <c r="K1166" t="str">
        <f ca="1">VLOOKUP(I1166,INDIRECT("投手名変換!A$1:B$" &amp; Prams!$B$9),2,)</f>
        <v>DD026</v>
      </c>
      <c r="L1166">
        <f t="shared" si="109"/>
        <v>35</v>
      </c>
      <c r="M1166">
        <f ca="1">(B1166-VLOOKUP(K1166,INDIRECT("投手データ!B1:D"&amp;Prams!$B$1),3,FALSE)*2)</f>
        <v>39</v>
      </c>
      <c r="N1166" t="str">
        <f ca="1">VLOOKUP(F1166,INDIRECT("球種変換表!A$1:B$" &amp; Prams!$B$2),2,)</f>
        <v>フォーク</v>
      </c>
      <c r="O1166">
        <f ca="1">VLOOKUP(N1166,球種情報!A:B,2,FALSE)</f>
        <v>16</v>
      </c>
      <c r="P1166">
        <f ca="1">VLOOKUP(K1166,投手データ!B:AI,output!O1166+6,FALSE)</f>
        <v>4</v>
      </c>
      <c r="R1166">
        <f t="shared" ca="1" si="110"/>
        <v>8.3333333333333332E-3</v>
      </c>
      <c r="S1166">
        <f t="shared" si="111"/>
        <v>0.57743055555555556</v>
      </c>
      <c r="T1166">
        <f>Prams!B$5/(S1166-Prams!B$6)</f>
        <v>119.55008137854722</v>
      </c>
      <c r="U1166">
        <f t="shared" ca="1" si="112"/>
        <v>0.64409722222222221</v>
      </c>
      <c r="V1166">
        <f ca="1">Prams!C$5/(U1166-Prams!C$6)</f>
        <v>123.52316307671818</v>
      </c>
      <c r="W1166">
        <f t="shared" ca="1" si="113"/>
        <v>1.0293596923059849</v>
      </c>
      <c r="X1166" t="str">
        <f t="shared" ca="1" si="114"/>
        <v>×</v>
      </c>
    </row>
    <row r="1167" spans="1:24" x14ac:dyDescent="0.4">
      <c r="A1167" s="1" t="s">
        <v>3036</v>
      </c>
      <c r="B1167" s="1">
        <v>133</v>
      </c>
      <c r="C1167">
        <v>645.5</v>
      </c>
      <c r="D1167">
        <v>614</v>
      </c>
      <c r="E1167">
        <v>10.547610000000001</v>
      </c>
      <c r="F1167" t="s">
        <v>6</v>
      </c>
      <c r="G1167" s="10" t="s">
        <v>409</v>
      </c>
      <c r="H1167">
        <v>98</v>
      </c>
      <c r="I1167" t="s">
        <v>2996</v>
      </c>
      <c r="J1167">
        <f ca="1">VLOOKUP(G1167,INDIRECT("球速変換!A$1:B$" &amp; Prams!$B$8),2,)</f>
        <v>126</v>
      </c>
      <c r="K1167" t="str">
        <f ca="1">VLOOKUP(I1167,INDIRECT("投手名変換!A$1:B$" &amp; Prams!$B$9),2,)</f>
        <v>DD026</v>
      </c>
      <c r="L1167">
        <f t="shared" si="109"/>
        <v>35</v>
      </c>
      <c r="M1167">
        <f ca="1">(B1167-VLOOKUP(K1167,INDIRECT("投手データ!B1:D"&amp;Prams!$B$1),3,FALSE)*2)</f>
        <v>39</v>
      </c>
      <c r="N1167" t="str">
        <f ca="1">VLOOKUP(F1167,INDIRECT("球種変換表!A$1:B$" &amp; Prams!$B$2),2,)</f>
        <v>フォーク</v>
      </c>
      <c r="O1167">
        <f ca="1">VLOOKUP(N1167,球種情報!A:B,2,FALSE)</f>
        <v>16</v>
      </c>
      <c r="P1167">
        <f ca="1">VLOOKUP(K1167,投手データ!B:AI,output!O1167+6,FALSE)</f>
        <v>4</v>
      </c>
      <c r="R1167">
        <f t="shared" ca="1" si="110"/>
        <v>7.9365079365079361E-3</v>
      </c>
      <c r="S1167">
        <f t="shared" si="111"/>
        <v>0.57361111111111107</v>
      </c>
      <c r="T1167">
        <f>Prams!B$5/(S1167-Prams!B$6)</f>
        <v>120.43962942118708</v>
      </c>
      <c r="U1167">
        <f t="shared" ca="1" si="112"/>
        <v>0.64027777777777772</v>
      </c>
      <c r="V1167">
        <f ca="1">Prams!C$5/(U1167-Prams!C$6)</f>
        <v>124.47305429408739</v>
      </c>
      <c r="W1167">
        <f t="shared" ca="1" si="113"/>
        <v>0.98788138328640784</v>
      </c>
      <c r="X1167" t="str">
        <f t="shared" ca="1" si="114"/>
        <v>〇</v>
      </c>
    </row>
    <row r="1168" spans="1:24" x14ac:dyDescent="0.4">
      <c r="A1168" s="1" t="s">
        <v>3037</v>
      </c>
      <c r="B1168" s="1">
        <v>132</v>
      </c>
      <c r="C1168">
        <v>637.04998999999998</v>
      </c>
      <c r="D1168">
        <v>604.5</v>
      </c>
      <c r="E1168">
        <v>10.06254</v>
      </c>
      <c r="F1168" t="s">
        <v>6</v>
      </c>
      <c r="G1168" s="10" t="s">
        <v>442</v>
      </c>
      <c r="H1168">
        <v>98</v>
      </c>
      <c r="I1168" t="s">
        <v>2996</v>
      </c>
      <c r="J1168">
        <f ca="1">VLOOKUP(G1168,INDIRECT("球速変換!A$1:B$" &amp; Prams!$B$8),2,)</f>
        <v>128</v>
      </c>
      <c r="K1168" t="str">
        <f ca="1">VLOOKUP(I1168,INDIRECT("投手名変換!A$1:B$" &amp; Prams!$B$9),2,)</f>
        <v>DD026</v>
      </c>
      <c r="L1168">
        <f t="shared" si="109"/>
        <v>34</v>
      </c>
      <c r="M1168">
        <f ca="1">(B1168-VLOOKUP(K1168,INDIRECT("投手データ!B1:D"&amp;Prams!$B$1),3,FALSE)*2)</f>
        <v>38</v>
      </c>
      <c r="N1168" t="str">
        <f ca="1">VLOOKUP(F1168,INDIRECT("球種変換表!A$1:B$" &amp; Prams!$B$2),2,)</f>
        <v>フォーク</v>
      </c>
      <c r="O1168">
        <f ca="1">VLOOKUP(N1168,球種情報!A:B,2,FALSE)</f>
        <v>16</v>
      </c>
      <c r="P1168">
        <f ca="1">VLOOKUP(K1168,投手データ!B:AI,output!O1168+6,FALSE)</f>
        <v>4</v>
      </c>
      <c r="R1168">
        <f t="shared" ca="1" si="110"/>
        <v>7.8125E-3</v>
      </c>
      <c r="S1168">
        <f t="shared" si="111"/>
        <v>0.56354166666666672</v>
      </c>
      <c r="T1168">
        <f>Prams!B$5/(S1168-Prams!B$6)</f>
        <v>122.8495255758499</v>
      </c>
      <c r="U1168">
        <f t="shared" ca="1" si="112"/>
        <v>0.63020833333333337</v>
      </c>
      <c r="V1168">
        <f ca="1">Prams!C$5/(U1168-Prams!C$6)</f>
        <v>127.04879009470312</v>
      </c>
      <c r="W1168">
        <f t="shared" ca="1" si="113"/>
        <v>0.99256867261486814</v>
      </c>
      <c r="X1168" t="str">
        <f t="shared" ca="1" si="114"/>
        <v>〇</v>
      </c>
    </row>
    <row r="1169" spans="1:24" x14ac:dyDescent="0.4">
      <c r="A1169" s="1" t="s">
        <v>3038</v>
      </c>
      <c r="B1169" s="1">
        <v>132</v>
      </c>
      <c r="C1169">
        <v>638.5</v>
      </c>
      <c r="D1169">
        <v>606</v>
      </c>
      <c r="E1169">
        <v>10.547610000000001</v>
      </c>
      <c r="F1169" t="s">
        <v>6</v>
      </c>
      <c r="G1169" s="10" t="s">
        <v>1515</v>
      </c>
      <c r="H1169">
        <v>98</v>
      </c>
      <c r="I1169" t="s">
        <v>3018</v>
      </c>
      <c r="J1169">
        <f ca="1">VLOOKUP(G1169,INDIRECT("球速変換!A$1:B$" &amp; Prams!$B$8),2,)</f>
        <v>129</v>
      </c>
      <c r="K1169" t="str">
        <f ca="1">VLOOKUP(I1169,INDIRECT("投手名変換!A$1:B$" &amp; Prams!$B$9),2,)</f>
        <v>DD026</v>
      </c>
      <c r="L1169">
        <f t="shared" si="109"/>
        <v>34</v>
      </c>
      <c r="M1169">
        <f ca="1">(B1169-VLOOKUP(K1169,INDIRECT("投手データ!B1:D"&amp;Prams!$B$1),3,FALSE)*2)</f>
        <v>38</v>
      </c>
      <c r="N1169" t="str">
        <f ca="1">VLOOKUP(F1169,INDIRECT("球種変換表!A$1:B$" &amp; Prams!$B$2),2,)</f>
        <v>フォーク</v>
      </c>
      <c r="O1169">
        <f ca="1">VLOOKUP(N1169,球種情報!A:B,2,FALSE)</f>
        <v>16</v>
      </c>
      <c r="P1169">
        <f ca="1">VLOOKUP(K1169,投手データ!B:AI,output!O1169+6,FALSE)</f>
        <v>4</v>
      </c>
      <c r="R1169">
        <f t="shared" ca="1" si="110"/>
        <v>7.7519379844961239E-3</v>
      </c>
      <c r="S1169">
        <f t="shared" si="111"/>
        <v>0.5625</v>
      </c>
      <c r="T1169">
        <f>Prams!B$5/(S1169-Prams!B$6)</f>
        <v>123.10434090003983</v>
      </c>
      <c r="U1169">
        <f t="shared" ca="1" si="112"/>
        <v>0.62916666666666665</v>
      </c>
      <c r="V1169">
        <f ca="1">Prams!C$5/(U1169-Prams!C$6)</f>
        <v>127.32134276103523</v>
      </c>
      <c r="W1169">
        <f t="shared" ca="1" si="113"/>
        <v>0.98698715318631958</v>
      </c>
      <c r="X1169" t="str">
        <f t="shared" ca="1" si="114"/>
        <v>〇</v>
      </c>
    </row>
    <row r="1170" spans="1:24" x14ac:dyDescent="0.4">
      <c r="A1170" s="1" t="s">
        <v>3039</v>
      </c>
      <c r="B1170" s="1">
        <v>133</v>
      </c>
      <c r="C1170">
        <v>635.45654000000002</v>
      </c>
      <c r="D1170">
        <v>614.5</v>
      </c>
      <c r="E1170">
        <v>11.55438</v>
      </c>
      <c r="F1170" t="s">
        <v>6</v>
      </c>
      <c r="G1170" s="10" t="s">
        <v>1519</v>
      </c>
      <c r="H1170">
        <v>98</v>
      </c>
      <c r="I1170" t="s">
        <v>2996</v>
      </c>
      <c r="J1170">
        <f ca="1">VLOOKUP(G1170,INDIRECT("球速変換!A$1:B$" &amp; Prams!$B$8),2,)</f>
        <v>127</v>
      </c>
      <c r="K1170" t="str">
        <f ca="1">VLOOKUP(I1170,INDIRECT("投手名変換!A$1:B$" &amp; Prams!$B$9),2,)</f>
        <v>DD026</v>
      </c>
      <c r="L1170">
        <f t="shared" si="109"/>
        <v>35</v>
      </c>
      <c r="M1170">
        <f ca="1">(B1170-VLOOKUP(K1170,INDIRECT("投手データ!B1:D"&amp;Prams!$B$1),3,FALSE)*2)</f>
        <v>39</v>
      </c>
      <c r="N1170" t="str">
        <f ca="1">VLOOKUP(F1170,INDIRECT("球種変換表!A$1:B$" &amp; Prams!$B$2),2,)</f>
        <v>フォーク</v>
      </c>
      <c r="O1170">
        <f ca="1">VLOOKUP(N1170,球種情報!A:B,2,FALSE)</f>
        <v>16</v>
      </c>
      <c r="P1170">
        <f ca="1">VLOOKUP(K1170,投手データ!B:AI,output!O1170+6,FALSE)</f>
        <v>4</v>
      </c>
      <c r="R1170">
        <f t="shared" ca="1" si="110"/>
        <v>7.874015748031496E-3</v>
      </c>
      <c r="S1170">
        <f t="shared" si="111"/>
        <v>0.57326388888888891</v>
      </c>
      <c r="T1170">
        <f>Prams!B$5/(S1170-Prams!B$6)</f>
        <v>120.52115429394532</v>
      </c>
      <c r="U1170">
        <f t="shared" ca="1" si="112"/>
        <v>0.63993055555555556</v>
      </c>
      <c r="V1170">
        <f ca="1">Prams!C$5/(U1170-Prams!C$6)</f>
        <v>124.56013297589533</v>
      </c>
      <c r="W1170">
        <f t="shared" ca="1" si="113"/>
        <v>0.98078844862909709</v>
      </c>
      <c r="X1170" t="str">
        <f t="shared" ca="1" si="114"/>
        <v>×</v>
      </c>
    </row>
    <row r="1171" spans="1:24" x14ac:dyDescent="0.4">
      <c r="A1171" s="1" t="s">
        <v>3040</v>
      </c>
      <c r="B1171" s="1">
        <v>132</v>
      </c>
      <c r="C1171">
        <v>637.5</v>
      </c>
      <c r="D1171">
        <v>603.5</v>
      </c>
      <c r="E1171">
        <v>9.6177899999999994</v>
      </c>
      <c r="F1171" t="s">
        <v>6</v>
      </c>
      <c r="G1171" s="10" t="s">
        <v>443</v>
      </c>
      <c r="H1171">
        <v>98</v>
      </c>
      <c r="I1171" t="s">
        <v>2996</v>
      </c>
      <c r="J1171">
        <f ca="1">VLOOKUP(G1171,INDIRECT("球速変換!A$1:B$" &amp; Prams!$B$8),2,)</f>
        <v>128</v>
      </c>
      <c r="K1171" t="str">
        <f ca="1">VLOOKUP(I1171,INDIRECT("投手名変換!A$1:B$" &amp; Prams!$B$9),2,)</f>
        <v>DD026</v>
      </c>
      <c r="L1171">
        <f t="shared" si="109"/>
        <v>34</v>
      </c>
      <c r="M1171">
        <f ca="1">(B1171-VLOOKUP(K1171,INDIRECT("投手データ!B1:D"&amp;Prams!$B$1),3,FALSE)*2)</f>
        <v>38</v>
      </c>
      <c r="N1171" t="str">
        <f ca="1">VLOOKUP(F1171,INDIRECT("球種変換表!A$1:B$" &amp; Prams!$B$2),2,)</f>
        <v>フォーク</v>
      </c>
      <c r="O1171">
        <f ca="1">VLOOKUP(N1171,球種情報!A:B,2,FALSE)</f>
        <v>16</v>
      </c>
      <c r="P1171">
        <f ca="1">VLOOKUP(K1171,投手データ!B:AI,output!O1171+6,FALSE)</f>
        <v>4</v>
      </c>
      <c r="R1171">
        <f t="shared" ca="1" si="110"/>
        <v>7.8125E-3</v>
      </c>
      <c r="S1171">
        <f t="shared" si="111"/>
        <v>0.56423611111111105</v>
      </c>
      <c r="T1171">
        <f>Prams!B$5/(S1171-Prams!B$6)</f>
        <v>122.6802339361802</v>
      </c>
      <c r="U1171">
        <f t="shared" ca="1" si="112"/>
        <v>0.6309027777777777</v>
      </c>
      <c r="V1171">
        <f ca="1">Prams!C$5/(U1171-Prams!C$6)</f>
        <v>126.8677356651409</v>
      </c>
      <c r="W1171">
        <f t="shared" ca="1" si="113"/>
        <v>0.99115418488391327</v>
      </c>
      <c r="X1171" t="str">
        <f t="shared" ca="1" si="114"/>
        <v>〇</v>
      </c>
    </row>
    <row r="1172" spans="1:24" x14ac:dyDescent="0.4">
      <c r="A1172" s="1" t="s">
        <v>3042</v>
      </c>
      <c r="B1172" s="1">
        <v>133</v>
      </c>
      <c r="C1172">
        <v>649</v>
      </c>
      <c r="D1172">
        <v>612.5</v>
      </c>
      <c r="E1172">
        <v>10.012589999999999</v>
      </c>
      <c r="F1172" t="s">
        <v>6</v>
      </c>
      <c r="G1172" s="10" t="s">
        <v>2811</v>
      </c>
      <c r="H1172">
        <v>98</v>
      </c>
      <c r="I1172" t="s">
        <v>3041</v>
      </c>
      <c r="J1172">
        <f ca="1">VLOOKUP(G1172,INDIRECT("球速変換!A$1:B$" &amp; Prams!$B$8),2,)</f>
        <v>126</v>
      </c>
      <c r="K1172" t="str">
        <f ca="1">VLOOKUP(I1172,INDIRECT("投手名変換!A$1:B$" &amp; Prams!$B$9),2,)</f>
        <v>KR001</v>
      </c>
      <c r="L1172">
        <f t="shared" si="109"/>
        <v>35</v>
      </c>
      <c r="M1172">
        <f ca="1">(B1172-VLOOKUP(K1172,INDIRECT("投手データ!B1:D"&amp;Prams!$B$1),3,FALSE)*2)</f>
        <v>39</v>
      </c>
      <c r="N1172" t="str">
        <f ca="1">VLOOKUP(F1172,INDIRECT("球種変換表!A$1:B$" &amp; Prams!$B$2),2,)</f>
        <v>フォーク</v>
      </c>
      <c r="O1172">
        <f ca="1">VLOOKUP(N1172,球種情報!A:B,2,FALSE)</f>
        <v>16</v>
      </c>
      <c r="P1172">
        <f ca="1">VLOOKUP(K1172,投手データ!B:AI,output!O1172+6,FALSE)</f>
        <v>4</v>
      </c>
      <c r="R1172">
        <f t="shared" ca="1" si="110"/>
        <v>7.9365079365079361E-3</v>
      </c>
      <c r="S1172">
        <f t="shared" si="111"/>
        <v>0.57465277777777779</v>
      </c>
      <c r="T1172">
        <f>Prams!B$5/(S1172-Prams!B$6)</f>
        <v>120.19571521923453</v>
      </c>
      <c r="U1172">
        <f t="shared" ca="1" si="112"/>
        <v>0.64131944444444444</v>
      </c>
      <c r="V1172">
        <f ca="1">Prams!C$5/(U1172-Prams!C$6)</f>
        <v>124.21254722930701</v>
      </c>
      <c r="W1172">
        <f t="shared" ca="1" si="113"/>
        <v>0.98581386689926198</v>
      </c>
      <c r="X1172" t="str">
        <f t="shared" ca="1" si="114"/>
        <v>〇</v>
      </c>
    </row>
    <row r="1173" spans="1:24" x14ac:dyDescent="0.4">
      <c r="A1173" s="1" t="s">
        <v>3043</v>
      </c>
      <c r="B1173" s="1">
        <v>133</v>
      </c>
      <c r="C1173">
        <v>643.52173000000005</v>
      </c>
      <c r="D1173">
        <v>614</v>
      </c>
      <c r="E1173">
        <v>11.521850000000001</v>
      </c>
      <c r="F1173" t="s">
        <v>6</v>
      </c>
      <c r="G1173" s="10" t="s">
        <v>2989</v>
      </c>
      <c r="H1173">
        <v>98</v>
      </c>
      <c r="I1173" t="s">
        <v>2924</v>
      </c>
      <c r="J1173">
        <f ca="1">VLOOKUP(G1173,INDIRECT("球速変換!A$1:B$" &amp; Prams!$B$8),2,)</f>
        <v>126</v>
      </c>
      <c r="K1173" t="str">
        <f ca="1">VLOOKUP(I1173,INDIRECT("投手名変換!A$1:B$" &amp; Prams!$B$9),2,)</f>
        <v>KR001</v>
      </c>
      <c r="L1173">
        <f t="shared" si="109"/>
        <v>35</v>
      </c>
      <c r="M1173">
        <f ca="1">(B1173-VLOOKUP(K1173,INDIRECT("投手データ!B1:D"&amp;Prams!$B$1),3,FALSE)*2)</f>
        <v>39</v>
      </c>
      <c r="N1173" t="str">
        <f ca="1">VLOOKUP(F1173,INDIRECT("球種変換表!A$1:B$" &amp; Prams!$B$2),2,)</f>
        <v>フォーク</v>
      </c>
      <c r="O1173">
        <f ca="1">VLOOKUP(N1173,球種情報!A:B,2,FALSE)</f>
        <v>16</v>
      </c>
      <c r="P1173">
        <f ca="1">VLOOKUP(K1173,投手データ!B:AI,output!O1173+6,FALSE)</f>
        <v>4</v>
      </c>
      <c r="R1173">
        <f t="shared" ca="1" si="110"/>
        <v>7.9365079365079361E-3</v>
      </c>
      <c r="S1173">
        <f t="shared" si="111"/>
        <v>0.57361111111111107</v>
      </c>
      <c r="T1173">
        <f>Prams!B$5/(S1173-Prams!B$6)</f>
        <v>120.43962942118708</v>
      </c>
      <c r="U1173">
        <f t="shared" ca="1" si="112"/>
        <v>0.64027777777777772</v>
      </c>
      <c r="V1173">
        <f ca="1">Prams!C$5/(U1173-Prams!C$6)</f>
        <v>124.47305429408739</v>
      </c>
      <c r="W1173">
        <f t="shared" ca="1" si="113"/>
        <v>0.98788138328640784</v>
      </c>
      <c r="X1173" t="str">
        <f t="shared" ca="1" si="114"/>
        <v>〇</v>
      </c>
    </row>
    <row r="1174" spans="1:24" x14ac:dyDescent="0.4">
      <c r="A1174" s="1" t="s">
        <v>3044</v>
      </c>
      <c r="B1174" s="1">
        <v>133</v>
      </c>
      <c r="C1174">
        <v>633.90002000000004</v>
      </c>
      <c r="D1174">
        <v>608</v>
      </c>
      <c r="E1174">
        <v>10.10008</v>
      </c>
      <c r="F1174" t="s">
        <v>6</v>
      </c>
      <c r="G1174" s="10" t="s">
        <v>1620</v>
      </c>
      <c r="H1174">
        <v>98</v>
      </c>
      <c r="I1174" t="s">
        <v>2926</v>
      </c>
      <c r="J1174">
        <f ca="1">VLOOKUP(G1174,INDIRECT("球速変換!A$1:B$" &amp; Prams!$B$8),2,)</f>
        <v>123</v>
      </c>
      <c r="K1174" t="str">
        <f ca="1">VLOOKUP(I1174,INDIRECT("投手名変換!A$1:B$" &amp; Prams!$B$9),2,)</f>
        <v>KR001</v>
      </c>
      <c r="L1174">
        <f t="shared" si="109"/>
        <v>35</v>
      </c>
      <c r="M1174">
        <f ca="1">(B1174-VLOOKUP(K1174,INDIRECT("投手データ!B1:D"&amp;Prams!$B$1),3,FALSE)*2)</f>
        <v>39</v>
      </c>
      <c r="N1174" t="str">
        <f ca="1">VLOOKUP(F1174,INDIRECT("球種変換表!A$1:B$" &amp; Prams!$B$2),2,)</f>
        <v>フォーク</v>
      </c>
      <c r="O1174">
        <f ca="1">VLOOKUP(N1174,球種情報!A:B,2,FALSE)</f>
        <v>16</v>
      </c>
      <c r="P1174">
        <f ca="1">VLOOKUP(K1174,投手データ!B:AI,output!O1174+6,FALSE)</f>
        <v>4</v>
      </c>
      <c r="R1174">
        <f t="shared" ca="1" si="110"/>
        <v>8.130081300813009E-3</v>
      </c>
      <c r="S1174">
        <f t="shared" si="111"/>
        <v>0.57777777777777772</v>
      </c>
      <c r="T1174">
        <f>Prams!B$5/(S1174-Prams!B$6)</f>
        <v>119.4698645137741</v>
      </c>
      <c r="U1174">
        <f t="shared" ca="1" si="112"/>
        <v>0.64444444444444438</v>
      </c>
      <c r="V1174">
        <f ca="1">Prams!C$5/(U1174-Prams!C$6)</f>
        <v>123.4375277309433</v>
      </c>
      <c r="W1174">
        <f t="shared" ca="1" si="113"/>
        <v>1.0035571360239293</v>
      </c>
      <c r="X1174" t="str">
        <f t="shared" ca="1" si="114"/>
        <v>〇</v>
      </c>
    </row>
    <row r="1175" spans="1:24" x14ac:dyDescent="0.4">
      <c r="A1175" s="1" t="s">
        <v>3045</v>
      </c>
      <c r="B1175" s="1">
        <v>132</v>
      </c>
      <c r="C1175">
        <v>634</v>
      </c>
      <c r="D1175">
        <v>605.5</v>
      </c>
      <c r="E1175">
        <v>10.111969999999999</v>
      </c>
      <c r="F1175" t="s">
        <v>6</v>
      </c>
      <c r="G1175" s="10" t="s">
        <v>1515</v>
      </c>
      <c r="H1175">
        <v>98</v>
      </c>
      <c r="I1175" t="s">
        <v>2979</v>
      </c>
      <c r="J1175">
        <f ca="1">VLOOKUP(G1175,INDIRECT("球速変換!A$1:B$" &amp; Prams!$B$8),2,)</f>
        <v>129</v>
      </c>
      <c r="K1175" t="str">
        <f ca="1">VLOOKUP(I1175,INDIRECT("投手名変換!A$1:B$" &amp; Prams!$B$9),2,)</f>
        <v>KR001</v>
      </c>
      <c r="L1175">
        <f t="shared" si="109"/>
        <v>34</v>
      </c>
      <c r="M1175">
        <f ca="1">(B1175-VLOOKUP(K1175,INDIRECT("投手データ!B1:D"&amp;Prams!$B$1),3,FALSE)*2)</f>
        <v>38</v>
      </c>
      <c r="N1175" t="str">
        <f ca="1">VLOOKUP(F1175,INDIRECT("球種変換表!A$1:B$" &amp; Prams!$B$2),2,)</f>
        <v>フォーク</v>
      </c>
      <c r="O1175">
        <f ca="1">VLOOKUP(N1175,球種情報!A:B,2,FALSE)</f>
        <v>16</v>
      </c>
      <c r="P1175">
        <f ca="1">VLOOKUP(K1175,投手データ!B:AI,output!O1175+6,FALSE)</f>
        <v>4</v>
      </c>
      <c r="R1175">
        <f t="shared" ca="1" si="110"/>
        <v>7.7519379844961239E-3</v>
      </c>
      <c r="S1175">
        <f t="shared" si="111"/>
        <v>0.56284722222222228</v>
      </c>
      <c r="T1175">
        <f>Prams!B$5/(S1175-Prams!B$6)</f>
        <v>123.01928508653138</v>
      </c>
      <c r="U1175">
        <f t="shared" ca="1" si="112"/>
        <v>0.62951388888888893</v>
      </c>
      <c r="V1175">
        <f ca="1">Prams!C$5/(U1175-Prams!C$6)</f>
        <v>127.23036203259608</v>
      </c>
      <c r="W1175">
        <f t="shared" ca="1" si="113"/>
        <v>0.98628187622167496</v>
      </c>
      <c r="X1175" t="str">
        <f t="shared" ca="1" si="114"/>
        <v>〇</v>
      </c>
    </row>
    <row r="1176" spans="1:24" x14ac:dyDescent="0.4">
      <c r="A1176" s="1" t="s">
        <v>3047</v>
      </c>
      <c r="B1176" s="1">
        <v>132</v>
      </c>
      <c r="C1176">
        <v>637.04998999999998</v>
      </c>
      <c r="D1176">
        <v>603.5</v>
      </c>
      <c r="E1176">
        <v>10.06254</v>
      </c>
      <c r="F1176" t="s">
        <v>6</v>
      </c>
      <c r="G1176" s="10" t="s">
        <v>412</v>
      </c>
      <c r="H1176">
        <v>98</v>
      </c>
      <c r="I1176" t="s">
        <v>3046</v>
      </c>
      <c r="J1176">
        <f ca="1">VLOOKUP(G1176,INDIRECT("球速変換!A$1:B$" &amp; Prams!$B$8),2,)</f>
        <v>128</v>
      </c>
      <c r="K1176" t="str">
        <f ca="1">VLOOKUP(I1176,INDIRECT("投手名変換!A$1:B$" &amp; Prams!$B$9),2,)</f>
        <v>KR001</v>
      </c>
      <c r="L1176">
        <f t="shared" si="109"/>
        <v>34</v>
      </c>
      <c r="M1176">
        <f ca="1">(B1176-VLOOKUP(K1176,INDIRECT("投手データ!B1:D"&amp;Prams!$B$1),3,FALSE)*2)</f>
        <v>38</v>
      </c>
      <c r="N1176" t="str">
        <f ca="1">VLOOKUP(F1176,INDIRECT("球種変換表!A$1:B$" &amp; Prams!$B$2),2,)</f>
        <v>フォーク</v>
      </c>
      <c r="O1176">
        <f ca="1">VLOOKUP(N1176,球種情報!A:B,2,FALSE)</f>
        <v>16</v>
      </c>
      <c r="P1176">
        <f ca="1">VLOOKUP(K1176,投手データ!B:AI,output!O1176+6,FALSE)</f>
        <v>4</v>
      </c>
      <c r="R1176">
        <f t="shared" ca="1" si="110"/>
        <v>7.8125E-3</v>
      </c>
      <c r="S1176">
        <f t="shared" si="111"/>
        <v>0.56423611111111105</v>
      </c>
      <c r="T1176">
        <f>Prams!B$5/(S1176-Prams!B$6)</f>
        <v>122.6802339361802</v>
      </c>
      <c r="U1176">
        <f t="shared" ca="1" si="112"/>
        <v>0.6309027777777777</v>
      </c>
      <c r="V1176">
        <f ca="1">Prams!C$5/(U1176-Prams!C$6)</f>
        <v>126.8677356651409</v>
      </c>
      <c r="W1176">
        <f t="shared" ca="1" si="113"/>
        <v>0.99115418488391327</v>
      </c>
      <c r="X1176" t="str">
        <f t="shared" ca="1" si="114"/>
        <v>〇</v>
      </c>
    </row>
    <row r="1177" spans="1:24" x14ac:dyDescent="0.4">
      <c r="A1177" s="1" t="s">
        <v>3048</v>
      </c>
      <c r="B1177" s="1">
        <v>132</v>
      </c>
      <c r="C1177">
        <v>641.95001000000002</v>
      </c>
      <c r="D1177">
        <v>602.5</v>
      </c>
      <c r="E1177">
        <v>10.062519999999999</v>
      </c>
      <c r="F1177" t="s">
        <v>6</v>
      </c>
      <c r="G1177" s="10" t="s">
        <v>412</v>
      </c>
      <c r="H1177">
        <v>98</v>
      </c>
      <c r="I1177" t="s">
        <v>2926</v>
      </c>
      <c r="J1177">
        <f ca="1">VLOOKUP(G1177,INDIRECT("球速変換!A$1:B$" &amp; Prams!$B$8),2,)</f>
        <v>128</v>
      </c>
      <c r="K1177" t="str">
        <f ca="1">VLOOKUP(I1177,INDIRECT("投手名変換!A$1:B$" &amp; Prams!$B$9),2,)</f>
        <v>KR001</v>
      </c>
      <c r="L1177">
        <f t="shared" si="109"/>
        <v>34</v>
      </c>
      <c r="M1177">
        <f ca="1">(B1177-VLOOKUP(K1177,INDIRECT("投手データ!B1:D"&amp;Prams!$B$1),3,FALSE)*2)</f>
        <v>38</v>
      </c>
      <c r="N1177" t="str">
        <f ca="1">VLOOKUP(F1177,INDIRECT("球種変換表!A$1:B$" &amp; Prams!$B$2),2,)</f>
        <v>フォーク</v>
      </c>
      <c r="O1177">
        <f ca="1">VLOOKUP(N1177,球種情報!A:B,2,FALSE)</f>
        <v>16</v>
      </c>
      <c r="P1177">
        <f ca="1">VLOOKUP(K1177,投手データ!B:AI,output!O1177+6,FALSE)</f>
        <v>4</v>
      </c>
      <c r="R1177">
        <f t="shared" ca="1" si="110"/>
        <v>7.8125E-3</v>
      </c>
      <c r="S1177">
        <f t="shared" si="111"/>
        <v>0.5649305555555556</v>
      </c>
      <c r="T1177">
        <f>Prams!B$5/(S1177-Prams!B$6)</f>
        <v>122.51140823594818</v>
      </c>
      <c r="U1177">
        <f t="shared" ca="1" si="112"/>
        <v>0.63159722222222225</v>
      </c>
      <c r="V1177">
        <f ca="1">Prams!C$5/(U1177-Prams!C$6)</f>
        <v>126.68719653458865</v>
      </c>
      <c r="W1177">
        <f t="shared" ca="1" si="113"/>
        <v>0.98974372292647383</v>
      </c>
      <c r="X1177" t="str">
        <f t="shared" ca="1" si="114"/>
        <v>〇</v>
      </c>
    </row>
    <row r="1178" spans="1:24" x14ac:dyDescent="0.4">
      <c r="A1178" s="1" t="s">
        <v>3050</v>
      </c>
      <c r="B1178" s="1">
        <v>133</v>
      </c>
      <c r="C1178">
        <v>641.95001000000002</v>
      </c>
      <c r="D1178">
        <v>613.5</v>
      </c>
      <c r="E1178">
        <v>10.062519999999999</v>
      </c>
      <c r="F1178" t="s">
        <v>6</v>
      </c>
      <c r="G1178" s="10" t="s">
        <v>1517</v>
      </c>
      <c r="H1178">
        <v>98</v>
      </c>
      <c r="I1178" t="s">
        <v>3049</v>
      </c>
      <c r="J1178">
        <f ca="1">VLOOKUP(G1178,INDIRECT("球速変換!A$1:B$" &amp; Prams!$B$8),2,)</f>
        <v>126</v>
      </c>
      <c r="K1178" t="str">
        <f ca="1">VLOOKUP(I1178,INDIRECT("投手名変換!A$1:B$" &amp; Prams!$B$9),2,)</f>
        <v>KR001</v>
      </c>
      <c r="L1178">
        <f t="shared" si="109"/>
        <v>35</v>
      </c>
      <c r="M1178">
        <f ca="1">(B1178-VLOOKUP(K1178,INDIRECT("投手データ!B1:D"&amp;Prams!$B$1),3,FALSE)*2)</f>
        <v>39</v>
      </c>
      <c r="N1178" t="str">
        <f ca="1">VLOOKUP(F1178,INDIRECT("球種変換表!A$1:B$" &amp; Prams!$B$2),2,)</f>
        <v>フォーク</v>
      </c>
      <c r="O1178">
        <f ca="1">VLOOKUP(N1178,球種情報!A:B,2,FALSE)</f>
        <v>16</v>
      </c>
      <c r="P1178">
        <f ca="1">VLOOKUP(K1178,投手データ!B:AI,output!O1178+6,FALSE)</f>
        <v>4</v>
      </c>
      <c r="R1178">
        <f t="shared" ca="1" si="110"/>
        <v>7.9365079365079361E-3</v>
      </c>
      <c r="S1178">
        <f t="shared" si="111"/>
        <v>0.57395833333333335</v>
      </c>
      <c r="T1178">
        <f>Prams!B$5/(S1178-Prams!B$6)</f>
        <v>120.35821476662503</v>
      </c>
      <c r="U1178">
        <f t="shared" ca="1" si="112"/>
        <v>0.640625</v>
      </c>
      <c r="V1178">
        <f ca="1">Prams!C$5/(U1178-Prams!C$6)</f>
        <v>124.38609727880892</v>
      </c>
      <c r="W1178">
        <f t="shared" ca="1" si="113"/>
        <v>0.98719124824451521</v>
      </c>
      <c r="X1178" t="str">
        <f t="shared" ca="1" si="114"/>
        <v>〇</v>
      </c>
    </row>
    <row r="1179" spans="1:24" x14ac:dyDescent="0.4">
      <c r="A1179" s="1" t="s">
        <v>3051</v>
      </c>
      <c r="B1179" s="1">
        <v>133</v>
      </c>
      <c r="C1179">
        <v>640</v>
      </c>
      <c r="D1179">
        <v>614.5</v>
      </c>
      <c r="E1179">
        <v>11.01146</v>
      </c>
      <c r="F1179" t="s">
        <v>6</v>
      </c>
      <c r="G1179" s="10" t="s">
        <v>410</v>
      </c>
      <c r="H1179">
        <v>98</v>
      </c>
      <c r="I1179" t="s">
        <v>2926</v>
      </c>
      <c r="J1179">
        <f ca="1">VLOOKUP(G1179,INDIRECT("球速変換!A$1:B$" &amp; Prams!$B$8),2,)</f>
        <v>127</v>
      </c>
      <c r="K1179" t="str">
        <f ca="1">VLOOKUP(I1179,INDIRECT("投手名変換!A$1:B$" &amp; Prams!$B$9),2,)</f>
        <v>KR001</v>
      </c>
      <c r="L1179">
        <f t="shared" si="109"/>
        <v>35</v>
      </c>
      <c r="M1179">
        <f ca="1">(B1179-VLOOKUP(K1179,INDIRECT("投手データ!B1:D"&amp;Prams!$B$1),3,FALSE)*2)</f>
        <v>39</v>
      </c>
      <c r="N1179" t="str">
        <f ca="1">VLOOKUP(F1179,INDIRECT("球種変換表!A$1:B$" &amp; Prams!$B$2),2,)</f>
        <v>フォーク</v>
      </c>
      <c r="O1179">
        <f ca="1">VLOOKUP(N1179,球種情報!A:B,2,FALSE)</f>
        <v>16</v>
      </c>
      <c r="P1179">
        <f ca="1">VLOOKUP(K1179,投手データ!B:AI,output!O1179+6,FALSE)</f>
        <v>4</v>
      </c>
      <c r="R1179">
        <f t="shared" ca="1" si="110"/>
        <v>7.874015748031496E-3</v>
      </c>
      <c r="S1179">
        <f t="shared" si="111"/>
        <v>0.57326388888888891</v>
      </c>
      <c r="T1179">
        <f>Prams!B$5/(S1179-Prams!B$6)</f>
        <v>120.52115429394532</v>
      </c>
      <c r="U1179">
        <f t="shared" ca="1" si="112"/>
        <v>0.63993055555555556</v>
      </c>
      <c r="V1179">
        <f ca="1">Prams!C$5/(U1179-Prams!C$6)</f>
        <v>124.56013297589533</v>
      </c>
      <c r="W1179">
        <f t="shared" ca="1" si="113"/>
        <v>0.98078844862909709</v>
      </c>
      <c r="X1179" t="str">
        <f t="shared" ca="1" si="114"/>
        <v>×</v>
      </c>
    </row>
    <row r="1180" spans="1:24" x14ac:dyDescent="0.4">
      <c r="A1180" s="1" t="s">
        <v>3053</v>
      </c>
      <c r="B1180" s="1">
        <v>133</v>
      </c>
      <c r="C1180">
        <v>646.5</v>
      </c>
      <c r="D1180">
        <v>613</v>
      </c>
      <c r="E1180">
        <v>10.547610000000001</v>
      </c>
      <c r="F1180" t="s">
        <v>6</v>
      </c>
      <c r="G1180" s="10" t="s">
        <v>1517</v>
      </c>
      <c r="H1180">
        <v>98</v>
      </c>
      <c r="I1180" t="s">
        <v>3052</v>
      </c>
      <c r="J1180">
        <f ca="1">VLOOKUP(G1180,INDIRECT("球速変換!A$1:B$" &amp; Prams!$B$8),2,)</f>
        <v>126</v>
      </c>
      <c r="K1180" t="str">
        <f ca="1">VLOOKUP(I1180,INDIRECT("投手名変換!A$1:B$" &amp; Prams!$B$9),2,)</f>
        <v>KR001</v>
      </c>
      <c r="L1180">
        <f t="shared" si="109"/>
        <v>35</v>
      </c>
      <c r="M1180">
        <f ca="1">(B1180-VLOOKUP(K1180,INDIRECT("投手データ!B1:D"&amp;Prams!$B$1),3,FALSE)*2)</f>
        <v>39</v>
      </c>
      <c r="N1180" t="str">
        <f ca="1">VLOOKUP(F1180,INDIRECT("球種変換表!A$1:B$" &amp; Prams!$B$2),2,)</f>
        <v>フォーク</v>
      </c>
      <c r="O1180">
        <f ca="1">VLOOKUP(N1180,球種情報!A:B,2,FALSE)</f>
        <v>16</v>
      </c>
      <c r="P1180">
        <f ca="1">VLOOKUP(K1180,投手データ!B:AI,output!O1180+6,FALSE)</f>
        <v>4</v>
      </c>
      <c r="R1180">
        <f t="shared" ca="1" si="110"/>
        <v>7.9365079365079361E-3</v>
      </c>
      <c r="S1180">
        <f t="shared" si="111"/>
        <v>0.57430555555555562</v>
      </c>
      <c r="T1180">
        <f>Prams!B$5/(S1180-Prams!B$6)</f>
        <v>120.27691010689465</v>
      </c>
      <c r="U1180">
        <f t="shared" ca="1" si="112"/>
        <v>0.64097222222222228</v>
      </c>
      <c r="V1180">
        <f ca="1">Prams!C$5/(U1180-Prams!C$6)</f>
        <v>124.2992616752488</v>
      </c>
      <c r="W1180">
        <f t="shared" ca="1" si="113"/>
        <v>0.98650207678768886</v>
      </c>
      <c r="X1180" t="str">
        <f t="shared" ca="1" si="114"/>
        <v>〇</v>
      </c>
    </row>
    <row r="1181" spans="1:24" x14ac:dyDescent="0.4">
      <c r="A1181" s="1" t="s">
        <v>3054</v>
      </c>
      <c r="B1181" s="1">
        <v>132</v>
      </c>
      <c r="C1181">
        <v>638</v>
      </c>
      <c r="D1181">
        <v>606.5</v>
      </c>
      <c r="E1181">
        <v>11.01146</v>
      </c>
      <c r="F1181" t="s">
        <v>6</v>
      </c>
      <c r="G1181" s="10" t="s">
        <v>1515</v>
      </c>
      <c r="H1181">
        <v>98</v>
      </c>
      <c r="I1181" t="s">
        <v>2926</v>
      </c>
      <c r="J1181">
        <f ca="1">VLOOKUP(G1181,INDIRECT("球速変換!A$1:B$" &amp; Prams!$B$8),2,)</f>
        <v>129</v>
      </c>
      <c r="K1181" t="str">
        <f ca="1">VLOOKUP(I1181,INDIRECT("投手名変換!A$1:B$" &amp; Prams!$B$9),2,)</f>
        <v>KR001</v>
      </c>
      <c r="L1181">
        <f t="shared" si="109"/>
        <v>34</v>
      </c>
      <c r="M1181">
        <f ca="1">(B1181-VLOOKUP(K1181,INDIRECT("投手データ!B1:D"&amp;Prams!$B$1),3,FALSE)*2)</f>
        <v>38</v>
      </c>
      <c r="N1181" t="str">
        <f ca="1">VLOOKUP(F1181,INDIRECT("球種変換表!A$1:B$" &amp; Prams!$B$2),2,)</f>
        <v>フォーク</v>
      </c>
      <c r="O1181">
        <f ca="1">VLOOKUP(N1181,球種情報!A:B,2,FALSE)</f>
        <v>16</v>
      </c>
      <c r="P1181">
        <f ca="1">VLOOKUP(K1181,投手データ!B:AI,output!O1181+6,FALSE)</f>
        <v>4</v>
      </c>
      <c r="R1181">
        <f t="shared" ca="1" si="110"/>
        <v>7.7519379844961239E-3</v>
      </c>
      <c r="S1181">
        <f t="shared" si="111"/>
        <v>0.56215277777777772</v>
      </c>
      <c r="T1181">
        <f>Prams!B$5/(S1181-Prams!B$6)</f>
        <v>123.18951441049003</v>
      </c>
      <c r="U1181">
        <f t="shared" ca="1" si="112"/>
        <v>0.62881944444444438</v>
      </c>
      <c r="V1181">
        <f ca="1">Prams!C$5/(U1181-Prams!C$6)</f>
        <v>127.41245370078832</v>
      </c>
      <c r="W1181">
        <f t="shared" ca="1" si="113"/>
        <v>0.98769343954099476</v>
      </c>
      <c r="X1181" t="str">
        <f t="shared" ca="1" si="114"/>
        <v>〇</v>
      </c>
    </row>
    <row r="1182" spans="1:24" x14ac:dyDescent="0.4">
      <c r="A1182" s="1" t="s">
        <v>3055</v>
      </c>
      <c r="B1182" s="1">
        <v>133</v>
      </c>
      <c r="C1182">
        <v>639</v>
      </c>
      <c r="D1182">
        <v>614.5</v>
      </c>
      <c r="E1182">
        <v>11.01146</v>
      </c>
      <c r="F1182" t="s">
        <v>6</v>
      </c>
      <c r="G1182" s="10" t="s">
        <v>1517</v>
      </c>
      <c r="H1182">
        <v>98</v>
      </c>
      <c r="I1182" t="s">
        <v>2924</v>
      </c>
      <c r="J1182">
        <f ca="1">VLOOKUP(G1182,INDIRECT("球速変換!A$1:B$" &amp; Prams!$B$8),2,)</f>
        <v>126</v>
      </c>
      <c r="K1182" t="str">
        <f ca="1">VLOOKUP(I1182,INDIRECT("投手名変換!A$1:B$" &amp; Prams!$B$9),2,)</f>
        <v>KR001</v>
      </c>
      <c r="L1182">
        <f t="shared" si="109"/>
        <v>35</v>
      </c>
      <c r="M1182">
        <f ca="1">(B1182-VLOOKUP(K1182,INDIRECT("投手データ!B1:D"&amp;Prams!$B$1),3,FALSE)*2)</f>
        <v>39</v>
      </c>
      <c r="N1182" t="str">
        <f ca="1">VLOOKUP(F1182,INDIRECT("球種変換表!A$1:B$" &amp; Prams!$B$2),2,)</f>
        <v>フォーク</v>
      </c>
      <c r="O1182">
        <f ca="1">VLOOKUP(N1182,球種情報!A:B,2,FALSE)</f>
        <v>16</v>
      </c>
      <c r="P1182">
        <f ca="1">VLOOKUP(K1182,投手データ!B:AI,output!O1182+6,FALSE)</f>
        <v>4</v>
      </c>
      <c r="R1182">
        <f t="shared" ca="1" si="110"/>
        <v>7.9365079365079361E-3</v>
      </c>
      <c r="S1182">
        <f t="shared" si="111"/>
        <v>0.57326388888888891</v>
      </c>
      <c r="T1182">
        <f>Prams!B$5/(S1182-Prams!B$6)</f>
        <v>120.52115429394532</v>
      </c>
      <c r="U1182">
        <f t="shared" ca="1" si="112"/>
        <v>0.63993055555555556</v>
      </c>
      <c r="V1182">
        <f ca="1">Prams!C$5/(U1182-Prams!C$6)</f>
        <v>124.56013297589533</v>
      </c>
      <c r="W1182">
        <f t="shared" ca="1" si="113"/>
        <v>0.9885724839356772</v>
      </c>
      <c r="X1182" t="str">
        <f t="shared" ca="1" si="114"/>
        <v>〇</v>
      </c>
    </row>
    <row r="1183" spans="1:24" x14ac:dyDescent="0.4">
      <c r="A1183" s="1" t="s">
        <v>3056</v>
      </c>
      <c r="B1183" s="1">
        <v>133</v>
      </c>
      <c r="C1183">
        <v>636.54760999999996</v>
      </c>
      <c r="D1183">
        <v>617.5</v>
      </c>
      <c r="E1183">
        <v>10.55958</v>
      </c>
      <c r="F1183" t="s">
        <v>6</v>
      </c>
      <c r="G1183" s="10" t="s">
        <v>467</v>
      </c>
      <c r="H1183">
        <v>98</v>
      </c>
      <c r="I1183" t="s">
        <v>2924</v>
      </c>
      <c r="J1183">
        <f ca="1">VLOOKUP(G1183,INDIRECT("球速変換!A$1:B$" &amp; Prams!$B$8),2,)</f>
        <v>127</v>
      </c>
      <c r="K1183" t="str">
        <f ca="1">VLOOKUP(I1183,INDIRECT("投手名変換!A$1:B$" &amp; Prams!$B$9),2,)</f>
        <v>KR001</v>
      </c>
      <c r="L1183">
        <f t="shared" si="109"/>
        <v>35</v>
      </c>
      <c r="M1183">
        <f ca="1">(B1183-VLOOKUP(K1183,INDIRECT("投手データ!B1:D"&amp;Prams!$B$1),3,FALSE)*2)</f>
        <v>39</v>
      </c>
      <c r="N1183" t="str">
        <f ca="1">VLOOKUP(F1183,INDIRECT("球種変換表!A$1:B$" &amp; Prams!$B$2),2,)</f>
        <v>フォーク</v>
      </c>
      <c r="O1183">
        <f ca="1">VLOOKUP(N1183,球種情報!A:B,2,FALSE)</f>
        <v>16</v>
      </c>
      <c r="P1183">
        <f ca="1">VLOOKUP(K1183,投手データ!B:AI,output!O1183+6,FALSE)</f>
        <v>4</v>
      </c>
      <c r="R1183">
        <f t="shared" ca="1" si="110"/>
        <v>7.874015748031496E-3</v>
      </c>
      <c r="S1183">
        <f t="shared" si="111"/>
        <v>0.57118055555555558</v>
      </c>
      <c r="T1183">
        <f>Prams!B$5/(S1183-Prams!B$6)</f>
        <v>121.01263069754292</v>
      </c>
      <c r="U1183">
        <f t="shared" ca="1" si="112"/>
        <v>0.63784722222222223</v>
      </c>
      <c r="V1183">
        <f ca="1">Prams!C$5/(U1183-Prams!C$6)</f>
        <v>125.085174423506</v>
      </c>
      <c r="W1183">
        <f t="shared" ca="1" si="113"/>
        <v>0.98492263325595275</v>
      </c>
      <c r="X1183" t="str">
        <f t="shared" ca="1" si="114"/>
        <v>〇</v>
      </c>
    </row>
    <row r="1184" spans="1:24" x14ac:dyDescent="0.4">
      <c r="A1184" s="1" t="s">
        <v>3057</v>
      </c>
      <c r="B1184" s="1">
        <v>132</v>
      </c>
      <c r="C1184">
        <v>635.5</v>
      </c>
      <c r="D1184">
        <v>604.5</v>
      </c>
      <c r="E1184">
        <v>11.510960000000001</v>
      </c>
      <c r="F1184" t="s">
        <v>6</v>
      </c>
      <c r="G1184" s="10" t="s">
        <v>412</v>
      </c>
      <c r="H1184">
        <v>98</v>
      </c>
      <c r="I1184" t="s">
        <v>2926</v>
      </c>
      <c r="J1184">
        <f ca="1">VLOOKUP(G1184,INDIRECT("球速変換!A$1:B$" &amp; Prams!$B$8),2,)</f>
        <v>128</v>
      </c>
      <c r="K1184" t="str">
        <f ca="1">VLOOKUP(I1184,INDIRECT("投手名変換!A$1:B$" &amp; Prams!$B$9),2,)</f>
        <v>KR001</v>
      </c>
      <c r="L1184">
        <f t="shared" si="109"/>
        <v>34</v>
      </c>
      <c r="M1184">
        <f ca="1">(B1184-VLOOKUP(K1184,INDIRECT("投手データ!B1:D"&amp;Prams!$B$1),3,FALSE)*2)</f>
        <v>38</v>
      </c>
      <c r="N1184" t="str">
        <f ca="1">VLOOKUP(F1184,INDIRECT("球種変換表!A$1:B$" &amp; Prams!$B$2),2,)</f>
        <v>フォーク</v>
      </c>
      <c r="O1184">
        <f ca="1">VLOOKUP(N1184,球種情報!A:B,2,FALSE)</f>
        <v>16</v>
      </c>
      <c r="P1184">
        <f ca="1">VLOOKUP(K1184,投手データ!B:AI,output!O1184+6,FALSE)</f>
        <v>4</v>
      </c>
      <c r="R1184">
        <f t="shared" ca="1" si="110"/>
        <v>7.8125E-3</v>
      </c>
      <c r="S1184">
        <f t="shared" si="111"/>
        <v>0.56354166666666672</v>
      </c>
      <c r="T1184">
        <f>Prams!B$5/(S1184-Prams!B$6)</f>
        <v>122.8495255758499</v>
      </c>
      <c r="U1184">
        <f t="shared" ca="1" si="112"/>
        <v>0.63020833333333337</v>
      </c>
      <c r="V1184">
        <f ca="1">Prams!C$5/(U1184-Prams!C$6)</f>
        <v>127.04879009470312</v>
      </c>
      <c r="W1184">
        <f t="shared" ca="1" si="113"/>
        <v>0.99256867261486814</v>
      </c>
      <c r="X1184" t="str">
        <f t="shared" ca="1" si="114"/>
        <v>〇</v>
      </c>
    </row>
    <row r="1185" spans="1:24" x14ac:dyDescent="0.4">
      <c r="A1185" s="1" t="s">
        <v>3059</v>
      </c>
      <c r="B1185" s="1">
        <v>133</v>
      </c>
      <c r="C1185">
        <v>639.5</v>
      </c>
      <c r="D1185">
        <v>615</v>
      </c>
      <c r="E1185">
        <v>11.5001</v>
      </c>
      <c r="F1185" t="s">
        <v>6</v>
      </c>
      <c r="G1185" s="10" t="s">
        <v>410</v>
      </c>
      <c r="H1185">
        <v>98</v>
      </c>
      <c r="I1185" t="s">
        <v>3058</v>
      </c>
      <c r="J1185">
        <f ca="1">VLOOKUP(G1185,INDIRECT("球速変換!A$1:B$" &amp; Prams!$B$8),2,)</f>
        <v>127</v>
      </c>
      <c r="K1185" t="str">
        <f ca="1">VLOOKUP(I1185,INDIRECT("投手名変換!A$1:B$" &amp; Prams!$B$9),2,)</f>
        <v>KR001</v>
      </c>
      <c r="L1185">
        <f t="shared" si="109"/>
        <v>35</v>
      </c>
      <c r="M1185">
        <f ca="1">(B1185-VLOOKUP(K1185,INDIRECT("投手データ!B1:D"&amp;Prams!$B$1),3,FALSE)*2)</f>
        <v>39</v>
      </c>
      <c r="N1185" t="str">
        <f ca="1">VLOOKUP(F1185,INDIRECT("球種変換表!A$1:B$" &amp; Prams!$B$2),2,)</f>
        <v>フォーク</v>
      </c>
      <c r="O1185">
        <f ca="1">VLOOKUP(N1185,球種情報!A:B,2,FALSE)</f>
        <v>16</v>
      </c>
      <c r="P1185">
        <f ca="1">VLOOKUP(K1185,投手データ!B:AI,output!O1185+6,FALSE)</f>
        <v>4</v>
      </c>
      <c r="R1185">
        <f t="shared" ca="1" si="110"/>
        <v>7.874015748031496E-3</v>
      </c>
      <c r="S1185">
        <f t="shared" si="111"/>
        <v>0.57291666666666663</v>
      </c>
      <c r="T1185">
        <f>Prams!B$5/(S1185-Prams!B$6)</f>
        <v>120.60278960886954</v>
      </c>
      <c r="U1185">
        <f t="shared" ca="1" si="112"/>
        <v>0.63958333333333328</v>
      </c>
      <c r="V1185">
        <f ca="1">Prams!C$5/(U1185-Prams!C$6)</f>
        <v>124.6473335797574</v>
      </c>
      <c r="W1185">
        <f t="shared" ca="1" si="113"/>
        <v>0.98147506755714486</v>
      </c>
      <c r="X1185" t="str">
        <f t="shared" ca="1" si="114"/>
        <v>×</v>
      </c>
    </row>
    <row r="1186" spans="1:24" x14ac:dyDescent="0.4">
      <c r="A1186" s="1" t="s">
        <v>3060</v>
      </c>
      <c r="B1186" s="1">
        <v>133</v>
      </c>
      <c r="C1186">
        <v>647.5</v>
      </c>
      <c r="D1186">
        <v>608.5</v>
      </c>
      <c r="E1186">
        <v>10.512</v>
      </c>
      <c r="F1186" t="s">
        <v>6</v>
      </c>
      <c r="G1186" s="10" t="s">
        <v>793</v>
      </c>
      <c r="H1186">
        <v>98</v>
      </c>
      <c r="I1186" t="s">
        <v>2926</v>
      </c>
      <c r="J1186">
        <f ca="1">VLOOKUP(G1186,INDIRECT("球速変換!A$1:B$" &amp; Prams!$B$8),2,)</f>
        <v>120</v>
      </c>
      <c r="K1186" t="str">
        <f ca="1">VLOOKUP(I1186,INDIRECT("投手名変換!A$1:B$" &amp; Prams!$B$9),2,)</f>
        <v>KR001</v>
      </c>
      <c r="L1186">
        <f t="shared" si="109"/>
        <v>35</v>
      </c>
      <c r="M1186">
        <f ca="1">(B1186-VLOOKUP(K1186,INDIRECT("投手データ!B1:D"&amp;Prams!$B$1),3,FALSE)*2)</f>
        <v>39</v>
      </c>
      <c r="N1186" t="str">
        <f ca="1">VLOOKUP(F1186,INDIRECT("球種変換表!A$1:B$" &amp; Prams!$B$2),2,)</f>
        <v>フォーク</v>
      </c>
      <c r="O1186">
        <f ca="1">VLOOKUP(N1186,球種情報!A:B,2,FALSE)</f>
        <v>16</v>
      </c>
      <c r="P1186">
        <f ca="1">VLOOKUP(K1186,投手データ!B:AI,output!O1186+6,FALSE)</f>
        <v>4</v>
      </c>
      <c r="R1186">
        <f t="shared" ca="1" si="110"/>
        <v>8.3333333333333332E-3</v>
      </c>
      <c r="S1186">
        <f t="shared" si="111"/>
        <v>0.57743055555555556</v>
      </c>
      <c r="T1186">
        <f>Prams!B$5/(S1186-Prams!B$6)</f>
        <v>119.55008137854722</v>
      </c>
      <c r="U1186">
        <f t="shared" ca="1" si="112"/>
        <v>0.64409722222222221</v>
      </c>
      <c r="V1186">
        <f ca="1">Prams!C$5/(U1186-Prams!C$6)</f>
        <v>123.52316307671818</v>
      </c>
      <c r="W1186">
        <f t="shared" ca="1" si="113"/>
        <v>1.0293596923059849</v>
      </c>
      <c r="X1186" t="str">
        <f t="shared" ca="1" si="114"/>
        <v>×</v>
      </c>
    </row>
    <row r="1187" spans="1:24" x14ac:dyDescent="0.4">
      <c r="A1187" s="1" t="s">
        <v>3061</v>
      </c>
      <c r="B1187" s="1">
        <v>133</v>
      </c>
      <c r="C1187">
        <v>639</v>
      </c>
      <c r="D1187">
        <v>610.5</v>
      </c>
      <c r="E1187">
        <v>11.01146</v>
      </c>
      <c r="F1187" t="s">
        <v>6</v>
      </c>
      <c r="G1187" s="10" t="s">
        <v>444</v>
      </c>
      <c r="H1187">
        <v>98</v>
      </c>
      <c r="I1187" t="s">
        <v>2926</v>
      </c>
      <c r="J1187">
        <f ca="1">VLOOKUP(G1187,INDIRECT("球速変換!A$1:B$" &amp; Prams!$B$8),2,)</f>
        <v>125</v>
      </c>
      <c r="K1187" t="str">
        <f ca="1">VLOOKUP(I1187,INDIRECT("投手名変換!A$1:B$" &amp; Prams!$B$9),2,)</f>
        <v>KR001</v>
      </c>
      <c r="L1187">
        <f t="shared" si="109"/>
        <v>35</v>
      </c>
      <c r="M1187">
        <f ca="1">(B1187-VLOOKUP(K1187,INDIRECT("投手データ!B1:D"&amp;Prams!$B$1),3,FALSE)*2)</f>
        <v>39</v>
      </c>
      <c r="N1187" t="str">
        <f ca="1">VLOOKUP(F1187,INDIRECT("球種変換表!A$1:B$" &amp; Prams!$B$2),2,)</f>
        <v>フォーク</v>
      </c>
      <c r="O1187">
        <f ca="1">VLOOKUP(N1187,球種情報!A:B,2,FALSE)</f>
        <v>16</v>
      </c>
      <c r="P1187">
        <f ca="1">VLOOKUP(K1187,投手データ!B:AI,output!O1187+6,FALSE)</f>
        <v>4</v>
      </c>
      <c r="R1187">
        <f t="shared" ca="1" si="110"/>
        <v>8.0000000000000002E-3</v>
      </c>
      <c r="S1187">
        <f t="shared" si="111"/>
        <v>0.57604166666666667</v>
      </c>
      <c r="T1187">
        <f>Prams!B$5/(S1187-Prams!B$6)</f>
        <v>119.87202895506472</v>
      </c>
      <c r="U1187">
        <f t="shared" ca="1" si="112"/>
        <v>0.64270833333333333</v>
      </c>
      <c r="V1187">
        <f ca="1">Prams!C$5/(U1187-Prams!C$6)</f>
        <v>123.86689596446998</v>
      </c>
      <c r="W1187">
        <f t="shared" ca="1" si="113"/>
        <v>0.99093516771575985</v>
      </c>
      <c r="X1187" t="str">
        <f t="shared" ca="1" si="114"/>
        <v>〇</v>
      </c>
    </row>
    <row r="1188" spans="1:24" x14ac:dyDescent="0.4">
      <c r="A1188" s="1" t="s">
        <v>3062</v>
      </c>
      <c r="B1188" s="1">
        <v>132</v>
      </c>
      <c r="C1188">
        <v>637.55260999999996</v>
      </c>
      <c r="D1188">
        <v>600.5</v>
      </c>
      <c r="E1188">
        <v>9.5658300000000001</v>
      </c>
      <c r="F1188" t="s">
        <v>6</v>
      </c>
      <c r="G1188" s="10" t="s">
        <v>1481</v>
      </c>
      <c r="H1188">
        <v>98</v>
      </c>
      <c r="I1188" t="s">
        <v>2942</v>
      </c>
      <c r="J1188">
        <f ca="1">VLOOKUP(G1188,INDIRECT("球速変換!A$1:B$" &amp; Prams!$B$8),2,)</f>
        <v>121</v>
      </c>
      <c r="K1188" t="str">
        <f ca="1">VLOOKUP(I1188,INDIRECT("投手名変換!A$1:B$" &amp; Prams!$B$9),2,)</f>
        <v>KR001</v>
      </c>
      <c r="L1188">
        <f t="shared" si="109"/>
        <v>34</v>
      </c>
      <c r="M1188">
        <f ca="1">(B1188-VLOOKUP(K1188,INDIRECT("投手データ!B1:D"&amp;Prams!$B$1),3,FALSE)*2)</f>
        <v>38</v>
      </c>
      <c r="N1188" t="str">
        <f ca="1">VLOOKUP(F1188,INDIRECT("球種変換表!A$1:B$" &amp; Prams!$B$2),2,)</f>
        <v>フォーク</v>
      </c>
      <c r="O1188">
        <f ca="1">VLOOKUP(N1188,球種情報!A:B,2,FALSE)</f>
        <v>16</v>
      </c>
      <c r="P1188">
        <f ca="1">VLOOKUP(K1188,投手データ!B:AI,output!O1188+6,FALSE)</f>
        <v>4</v>
      </c>
      <c r="R1188">
        <f t="shared" ca="1" si="110"/>
        <v>8.2644628099173556E-3</v>
      </c>
      <c r="S1188">
        <f t="shared" si="111"/>
        <v>0.56631944444444438</v>
      </c>
      <c r="T1188">
        <f>Prams!B$5/(S1188-Prams!B$6)</f>
        <v>122.17514698051789</v>
      </c>
      <c r="U1188">
        <f t="shared" ca="1" si="112"/>
        <v>0.63298611111111103</v>
      </c>
      <c r="V1188">
        <f ca="1">Prams!C$5/(U1188-Prams!C$6)</f>
        <v>126.32765539593257</v>
      </c>
      <c r="W1188">
        <f t="shared" ca="1" si="113"/>
        <v>1.0440302098837402</v>
      </c>
      <c r="X1188" t="str">
        <f t="shared" ca="1" si="114"/>
        <v>×</v>
      </c>
    </row>
    <row r="1189" spans="1:24" x14ac:dyDescent="0.4">
      <c r="A1189" s="1" t="s">
        <v>3063</v>
      </c>
      <c r="B1189" s="1">
        <v>132</v>
      </c>
      <c r="C1189">
        <v>636.52380000000005</v>
      </c>
      <c r="D1189">
        <v>602</v>
      </c>
      <c r="E1189">
        <v>10.52392</v>
      </c>
      <c r="F1189" t="s">
        <v>6</v>
      </c>
      <c r="G1189" s="10" t="s">
        <v>1620</v>
      </c>
      <c r="H1189">
        <v>98</v>
      </c>
      <c r="I1189" t="s">
        <v>2926</v>
      </c>
      <c r="J1189">
        <f ca="1">VLOOKUP(G1189,INDIRECT("球速変換!A$1:B$" &amp; Prams!$B$8),2,)</f>
        <v>123</v>
      </c>
      <c r="K1189" t="str">
        <f ca="1">VLOOKUP(I1189,INDIRECT("投手名変換!A$1:B$" &amp; Prams!$B$9),2,)</f>
        <v>KR001</v>
      </c>
      <c r="L1189">
        <f t="shared" si="109"/>
        <v>34</v>
      </c>
      <c r="M1189">
        <f ca="1">(B1189-VLOOKUP(K1189,INDIRECT("投手データ!B1:D"&amp;Prams!$B$1),3,FALSE)*2)</f>
        <v>38</v>
      </c>
      <c r="N1189" t="str">
        <f ca="1">VLOOKUP(F1189,INDIRECT("球種変換表!A$1:B$" &amp; Prams!$B$2),2,)</f>
        <v>フォーク</v>
      </c>
      <c r="O1189">
        <f ca="1">VLOOKUP(N1189,球種情報!A:B,2,FALSE)</f>
        <v>16</v>
      </c>
      <c r="P1189">
        <f ca="1">VLOOKUP(K1189,投手データ!B:AI,output!O1189+6,FALSE)</f>
        <v>4</v>
      </c>
      <c r="R1189">
        <f t="shared" ca="1" si="110"/>
        <v>8.130081300813009E-3</v>
      </c>
      <c r="S1189">
        <f t="shared" si="111"/>
        <v>0.56527777777777777</v>
      </c>
      <c r="T1189">
        <f>Prams!B$5/(S1189-Prams!B$6)</f>
        <v>122.42716951240979</v>
      </c>
      <c r="U1189">
        <f t="shared" ca="1" si="112"/>
        <v>0.63194444444444442</v>
      </c>
      <c r="V1189">
        <f ca="1">Prams!C$5/(U1189-Prams!C$6)</f>
        <v>126.59711951946487</v>
      </c>
      <c r="W1189">
        <f t="shared" ca="1" si="113"/>
        <v>1.0292448741419908</v>
      </c>
      <c r="X1189" t="str">
        <f t="shared" ca="1" si="114"/>
        <v>×</v>
      </c>
    </row>
    <row r="1190" spans="1:24" x14ac:dyDescent="0.4">
      <c r="A1190" s="1" t="s">
        <v>3064</v>
      </c>
      <c r="B1190" s="1">
        <v>132</v>
      </c>
      <c r="C1190">
        <v>631.04998999999998</v>
      </c>
      <c r="D1190">
        <v>601.5</v>
      </c>
      <c r="E1190">
        <v>10.06254</v>
      </c>
      <c r="F1190" t="s">
        <v>6</v>
      </c>
      <c r="G1190" s="10" t="s">
        <v>442</v>
      </c>
      <c r="H1190">
        <v>98</v>
      </c>
      <c r="I1190" t="s">
        <v>2924</v>
      </c>
      <c r="J1190">
        <f ca="1">VLOOKUP(G1190,INDIRECT("球速変換!A$1:B$" &amp; Prams!$B$8),2,)</f>
        <v>128</v>
      </c>
      <c r="K1190" t="str">
        <f ca="1">VLOOKUP(I1190,INDIRECT("投手名変換!A$1:B$" &amp; Prams!$B$9),2,)</f>
        <v>KR001</v>
      </c>
      <c r="L1190">
        <f t="shared" si="109"/>
        <v>34</v>
      </c>
      <c r="M1190">
        <f ca="1">(B1190-VLOOKUP(K1190,INDIRECT("投手データ!B1:D"&amp;Prams!$B$1),3,FALSE)*2)</f>
        <v>38</v>
      </c>
      <c r="N1190" t="str">
        <f ca="1">VLOOKUP(F1190,INDIRECT("球種変換表!A$1:B$" &amp; Prams!$B$2),2,)</f>
        <v>フォーク</v>
      </c>
      <c r="O1190">
        <f ca="1">VLOOKUP(N1190,球種情報!A:B,2,FALSE)</f>
        <v>16</v>
      </c>
      <c r="P1190">
        <f ca="1">VLOOKUP(K1190,投手データ!B:AI,output!O1190+6,FALSE)</f>
        <v>4</v>
      </c>
      <c r="R1190">
        <f t="shared" ca="1" si="110"/>
        <v>7.8125E-3</v>
      </c>
      <c r="S1190">
        <f t="shared" si="111"/>
        <v>0.56562500000000004</v>
      </c>
      <c r="T1190">
        <f>Prams!B$5/(S1190-Prams!B$6)</f>
        <v>122.34304655419778</v>
      </c>
      <c r="U1190">
        <f t="shared" ca="1" si="112"/>
        <v>0.6322916666666667</v>
      </c>
      <c r="V1190">
        <f ca="1">Prams!C$5/(U1190-Prams!C$6)</f>
        <v>126.50717050628379</v>
      </c>
      <c r="W1190">
        <f t="shared" ca="1" si="113"/>
        <v>0.98833726958034207</v>
      </c>
      <c r="X1190" t="str">
        <f t="shared" ca="1" si="114"/>
        <v>〇</v>
      </c>
    </row>
    <row r="1191" spans="1:24" x14ac:dyDescent="0.4">
      <c r="A1191" s="1" t="s">
        <v>3066</v>
      </c>
      <c r="B1191" s="1">
        <v>133</v>
      </c>
      <c r="C1191">
        <v>635.5</v>
      </c>
      <c r="D1191">
        <v>618</v>
      </c>
      <c r="E1191">
        <v>11.5001</v>
      </c>
      <c r="F1191" t="s">
        <v>6</v>
      </c>
      <c r="G1191" s="10" t="s">
        <v>1519</v>
      </c>
      <c r="H1191">
        <v>98</v>
      </c>
      <c r="I1191" t="s">
        <v>3065</v>
      </c>
      <c r="J1191">
        <f ca="1">VLOOKUP(G1191,INDIRECT("球速変換!A$1:B$" &amp; Prams!$B$8),2,)</f>
        <v>127</v>
      </c>
      <c r="K1191" t="str">
        <f ca="1">VLOOKUP(I1191,INDIRECT("投手名変換!A$1:B$" &amp; Prams!$B$9),2,)</f>
        <v>KR001</v>
      </c>
      <c r="L1191">
        <f t="shared" si="109"/>
        <v>35</v>
      </c>
      <c r="M1191">
        <f ca="1">(B1191-VLOOKUP(K1191,INDIRECT("投手データ!B1:D"&amp;Prams!$B$1),3,FALSE)*2)</f>
        <v>39</v>
      </c>
      <c r="N1191" t="str">
        <f ca="1">VLOOKUP(F1191,INDIRECT("球種変換表!A$1:B$" &amp; Prams!$B$2),2,)</f>
        <v>フォーク</v>
      </c>
      <c r="O1191">
        <f ca="1">VLOOKUP(N1191,球種情報!A:B,2,FALSE)</f>
        <v>16</v>
      </c>
      <c r="P1191">
        <f ca="1">VLOOKUP(K1191,投手データ!B:AI,output!O1191+6,FALSE)</f>
        <v>4</v>
      </c>
      <c r="R1191">
        <f t="shared" ca="1" si="110"/>
        <v>7.874015748031496E-3</v>
      </c>
      <c r="S1191">
        <f t="shared" si="111"/>
        <v>0.5708333333333333</v>
      </c>
      <c r="T1191">
        <f>Prams!B$5/(S1191-Prams!B$6)</f>
        <v>121.09493340297729</v>
      </c>
      <c r="U1191">
        <f t="shared" ca="1" si="112"/>
        <v>0.63749999999999996</v>
      </c>
      <c r="V1191">
        <f ca="1">Prams!C$5/(U1191-Prams!C$6)</f>
        <v>125.17311196598503</v>
      </c>
      <c r="W1191">
        <f t="shared" ca="1" si="113"/>
        <v>0.98561505485027578</v>
      </c>
      <c r="X1191" t="str">
        <f t="shared" ca="1" si="114"/>
        <v>〇</v>
      </c>
    </row>
    <row r="1192" spans="1:24" x14ac:dyDescent="0.4">
      <c r="A1192" s="1" t="s">
        <v>3067</v>
      </c>
      <c r="B1192" s="1">
        <v>132</v>
      </c>
      <c r="C1192">
        <v>631.5</v>
      </c>
      <c r="D1192">
        <v>600.5</v>
      </c>
      <c r="E1192">
        <v>10.512</v>
      </c>
      <c r="F1192" t="s">
        <v>6</v>
      </c>
      <c r="G1192" s="10" t="s">
        <v>1481</v>
      </c>
      <c r="H1192">
        <v>98</v>
      </c>
      <c r="I1192" t="s">
        <v>2926</v>
      </c>
      <c r="J1192">
        <f ca="1">VLOOKUP(G1192,INDIRECT("球速変換!A$1:B$" &amp; Prams!$B$8),2,)</f>
        <v>121</v>
      </c>
      <c r="K1192" t="str">
        <f ca="1">VLOOKUP(I1192,INDIRECT("投手名変換!A$1:B$" &amp; Prams!$B$9),2,)</f>
        <v>KR001</v>
      </c>
      <c r="L1192">
        <f t="shared" si="109"/>
        <v>34</v>
      </c>
      <c r="M1192">
        <f ca="1">(B1192-VLOOKUP(K1192,INDIRECT("投手データ!B1:D"&amp;Prams!$B$1),3,FALSE)*2)</f>
        <v>38</v>
      </c>
      <c r="N1192" t="str">
        <f ca="1">VLOOKUP(F1192,INDIRECT("球種変換表!A$1:B$" &amp; Prams!$B$2),2,)</f>
        <v>フォーク</v>
      </c>
      <c r="O1192">
        <f ca="1">VLOOKUP(N1192,球種情報!A:B,2,FALSE)</f>
        <v>16</v>
      </c>
      <c r="P1192">
        <f ca="1">VLOOKUP(K1192,投手データ!B:AI,output!O1192+6,FALSE)</f>
        <v>4</v>
      </c>
      <c r="R1192">
        <f t="shared" ca="1" si="110"/>
        <v>8.2644628099173556E-3</v>
      </c>
      <c r="S1192">
        <f t="shared" si="111"/>
        <v>0.56631944444444438</v>
      </c>
      <c r="T1192">
        <f>Prams!B$5/(S1192-Prams!B$6)</f>
        <v>122.17514698051789</v>
      </c>
      <c r="U1192">
        <f t="shared" ca="1" si="112"/>
        <v>0.63298611111111103</v>
      </c>
      <c r="V1192">
        <f ca="1">Prams!C$5/(U1192-Prams!C$6)</f>
        <v>126.32765539593257</v>
      </c>
      <c r="W1192">
        <f t="shared" ca="1" si="113"/>
        <v>1.0440302098837402</v>
      </c>
      <c r="X1192" t="str">
        <f t="shared" ca="1" si="114"/>
        <v>×</v>
      </c>
    </row>
    <row r="1193" spans="1:24" x14ac:dyDescent="0.4">
      <c r="A1193" s="1" t="s">
        <v>3068</v>
      </c>
      <c r="B1193" s="1">
        <v>133</v>
      </c>
      <c r="C1193">
        <v>639.5</v>
      </c>
      <c r="D1193">
        <v>615</v>
      </c>
      <c r="E1193">
        <v>11.5001</v>
      </c>
      <c r="F1193" t="s">
        <v>6</v>
      </c>
      <c r="G1193" s="10" t="s">
        <v>1519</v>
      </c>
      <c r="H1193">
        <v>98</v>
      </c>
      <c r="I1193" t="s">
        <v>2924</v>
      </c>
      <c r="J1193">
        <f ca="1">VLOOKUP(G1193,INDIRECT("球速変換!A$1:B$" &amp; Prams!$B$8),2,)</f>
        <v>127</v>
      </c>
      <c r="K1193" t="str">
        <f ca="1">VLOOKUP(I1193,INDIRECT("投手名変換!A$1:B$" &amp; Prams!$B$9),2,)</f>
        <v>KR001</v>
      </c>
      <c r="L1193">
        <f t="shared" si="109"/>
        <v>35</v>
      </c>
      <c r="M1193">
        <f ca="1">(B1193-VLOOKUP(K1193,INDIRECT("投手データ!B1:D"&amp;Prams!$B$1),3,FALSE)*2)</f>
        <v>39</v>
      </c>
      <c r="N1193" t="str">
        <f ca="1">VLOOKUP(F1193,INDIRECT("球種変換表!A$1:B$" &amp; Prams!$B$2),2,)</f>
        <v>フォーク</v>
      </c>
      <c r="O1193">
        <f ca="1">VLOOKUP(N1193,球種情報!A:B,2,FALSE)</f>
        <v>16</v>
      </c>
      <c r="P1193">
        <f ca="1">VLOOKUP(K1193,投手データ!B:AI,output!O1193+6,FALSE)</f>
        <v>4</v>
      </c>
      <c r="R1193">
        <f t="shared" ca="1" si="110"/>
        <v>7.874015748031496E-3</v>
      </c>
      <c r="S1193">
        <f t="shared" si="111"/>
        <v>0.57291666666666663</v>
      </c>
      <c r="T1193">
        <f>Prams!B$5/(S1193-Prams!B$6)</f>
        <v>120.60278960886954</v>
      </c>
      <c r="U1193">
        <f t="shared" ca="1" si="112"/>
        <v>0.63958333333333328</v>
      </c>
      <c r="V1193">
        <f ca="1">Prams!C$5/(U1193-Prams!C$6)</f>
        <v>124.6473335797574</v>
      </c>
      <c r="W1193">
        <f t="shared" ca="1" si="113"/>
        <v>0.98147506755714486</v>
      </c>
      <c r="X1193" t="str">
        <f t="shared" ca="1" si="114"/>
        <v>×</v>
      </c>
    </row>
    <row r="1194" spans="1:24" x14ac:dyDescent="0.4">
      <c r="A1194" s="1" t="s">
        <v>3069</v>
      </c>
      <c r="B1194" s="1">
        <v>133</v>
      </c>
      <c r="C1194">
        <v>641.95001000000002</v>
      </c>
      <c r="D1194">
        <v>613.5</v>
      </c>
      <c r="E1194">
        <v>10.062519999999999</v>
      </c>
      <c r="F1194" t="s">
        <v>6</v>
      </c>
      <c r="G1194" s="10" t="s">
        <v>1517</v>
      </c>
      <c r="H1194">
        <v>98</v>
      </c>
      <c r="I1194" t="s">
        <v>2926</v>
      </c>
      <c r="J1194">
        <f ca="1">VLOOKUP(G1194,INDIRECT("球速変換!A$1:B$" &amp; Prams!$B$8),2,)</f>
        <v>126</v>
      </c>
      <c r="K1194" t="str">
        <f ca="1">VLOOKUP(I1194,INDIRECT("投手名変換!A$1:B$" &amp; Prams!$B$9),2,)</f>
        <v>KR001</v>
      </c>
      <c r="L1194">
        <f t="shared" ref="L1194:L1257" si="115">B1194-H1194</f>
        <v>35</v>
      </c>
      <c r="M1194">
        <f ca="1">(B1194-VLOOKUP(K1194,INDIRECT("投手データ!B1:D"&amp;Prams!$B$1),3,FALSE)*2)</f>
        <v>39</v>
      </c>
      <c r="N1194" t="str">
        <f ca="1">VLOOKUP(F1194,INDIRECT("球種変換表!A$1:B$" &amp; Prams!$B$2),2,)</f>
        <v>フォーク</v>
      </c>
      <c r="O1194">
        <f ca="1">VLOOKUP(N1194,球種情報!A:B,2,FALSE)</f>
        <v>16</v>
      </c>
      <c r="P1194">
        <f ca="1">VLOOKUP(K1194,投手データ!B:AI,output!O1194+6,FALSE)</f>
        <v>4</v>
      </c>
      <c r="R1194">
        <f t="shared" ref="R1194:R1257" ca="1" si="116">1/J1194</f>
        <v>7.9365079365079361E-3</v>
      </c>
      <c r="S1194">
        <f t="shared" ref="S1194:S1257" si="117">(L1194-(D1194-600)/24)*2/120</f>
        <v>0.57395833333333335</v>
      </c>
      <c r="T1194">
        <f>Prams!B$5/(S1194-Prams!B$6)</f>
        <v>120.35821476662503</v>
      </c>
      <c r="U1194">
        <f t="shared" ref="U1194:U1257" ca="1" si="118">(M1194-(D1194-600)/24)*2/120</f>
        <v>0.640625</v>
      </c>
      <c r="V1194">
        <f ca="1">Prams!C$5/(U1194-Prams!C$6)</f>
        <v>124.38609727880892</v>
      </c>
      <c r="W1194">
        <f t="shared" ref="W1194:W1257" ca="1" si="119">V1194/J1194</f>
        <v>0.98719124824451521</v>
      </c>
      <c r="X1194" t="str">
        <f t="shared" ca="1" si="114"/>
        <v>〇</v>
      </c>
    </row>
    <row r="1195" spans="1:24" x14ac:dyDescent="0.4">
      <c r="A1195" s="1" t="s">
        <v>3070</v>
      </c>
      <c r="B1195" s="1">
        <v>133</v>
      </c>
      <c r="C1195">
        <v>634.97729000000004</v>
      </c>
      <c r="D1195">
        <v>612</v>
      </c>
      <c r="E1195">
        <v>11.02281</v>
      </c>
      <c r="F1195" t="s">
        <v>6</v>
      </c>
      <c r="G1195" s="10" t="s">
        <v>2811</v>
      </c>
      <c r="H1195">
        <v>98</v>
      </c>
      <c r="I1195" t="s">
        <v>2924</v>
      </c>
      <c r="J1195">
        <f ca="1">VLOOKUP(G1195,INDIRECT("球速変換!A$1:B$" &amp; Prams!$B$8),2,)</f>
        <v>126</v>
      </c>
      <c r="K1195" t="str">
        <f ca="1">VLOOKUP(I1195,INDIRECT("投手名変換!A$1:B$" &amp; Prams!$B$9),2,)</f>
        <v>KR001</v>
      </c>
      <c r="L1195">
        <f t="shared" si="115"/>
        <v>35</v>
      </c>
      <c r="M1195">
        <f ca="1">(B1195-VLOOKUP(K1195,INDIRECT("投手データ!B1:D"&amp;Prams!$B$1),3,FALSE)*2)</f>
        <v>39</v>
      </c>
      <c r="N1195" t="str">
        <f ca="1">VLOOKUP(F1195,INDIRECT("球種変換表!A$1:B$" &amp; Prams!$B$2),2,)</f>
        <v>フォーク</v>
      </c>
      <c r="O1195">
        <f ca="1">VLOOKUP(N1195,球種情報!A:B,2,FALSE)</f>
        <v>16</v>
      </c>
      <c r="P1195">
        <f ca="1">VLOOKUP(K1195,投手データ!B:AI,output!O1195+6,FALSE)</f>
        <v>4</v>
      </c>
      <c r="R1195">
        <f t="shared" ca="1" si="116"/>
        <v>7.9365079365079361E-3</v>
      </c>
      <c r="S1195">
        <f t="shared" si="117"/>
        <v>0.57499999999999996</v>
      </c>
      <c r="T1195">
        <f>Prams!B$5/(S1195-Prams!B$6)</f>
        <v>120.11462988148438</v>
      </c>
      <c r="U1195">
        <f t="shared" ca="1" si="118"/>
        <v>0.64166666666666672</v>
      </c>
      <c r="V1195">
        <f ca="1">Prams!C$5/(U1195-Prams!C$6)</f>
        <v>124.12595368759202</v>
      </c>
      <c r="W1195">
        <f t="shared" ca="1" si="119"/>
        <v>0.98512661656819056</v>
      </c>
      <c r="X1195" t="str">
        <f t="shared" ca="1" si="114"/>
        <v>〇</v>
      </c>
    </row>
    <row r="1196" spans="1:24" x14ac:dyDescent="0.4">
      <c r="A1196" s="1" t="s">
        <v>3071</v>
      </c>
      <c r="B1196" s="1">
        <v>133</v>
      </c>
      <c r="C1196">
        <v>643</v>
      </c>
      <c r="D1196">
        <v>617</v>
      </c>
      <c r="E1196">
        <v>11.04546</v>
      </c>
      <c r="F1196" t="s">
        <v>6</v>
      </c>
      <c r="G1196" s="10" t="s">
        <v>1481</v>
      </c>
      <c r="H1196">
        <v>98</v>
      </c>
      <c r="I1196" t="s">
        <v>2922</v>
      </c>
      <c r="J1196">
        <f ca="1">VLOOKUP(G1196,INDIRECT("球速変換!A$1:B$" &amp; Prams!$B$8),2,)</f>
        <v>121</v>
      </c>
      <c r="K1196" t="str">
        <f ca="1">VLOOKUP(I1196,INDIRECT("投手名変換!A$1:B$" &amp; Prams!$B$9),2,)</f>
        <v>KR001</v>
      </c>
      <c r="L1196">
        <f t="shared" si="115"/>
        <v>35</v>
      </c>
      <c r="M1196">
        <f ca="1">(B1196-VLOOKUP(K1196,INDIRECT("投手データ!B1:D"&amp;Prams!$B$1),3,FALSE)*2)</f>
        <v>39</v>
      </c>
      <c r="N1196" t="str">
        <f ca="1">VLOOKUP(F1196,INDIRECT("球種変換表!A$1:B$" &amp; Prams!$B$2),2,)</f>
        <v>フォーク</v>
      </c>
      <c r="O1196">
        <f ca="1">VLOOKUP(N1196,球種情報!A:B,2,FALSE)</f>
        <v>16</v>
      </c>
      <c r="P1196">
        <f ca="1">VLOOKUP(K1196,投手データ!B:AI,output!O1196+6,FALSE)</f>
        <v>4</v>
      </c>
      <c r="R1196">
        <f t="shared" ca="1" si="116"/>
        <v>8.2644628099173556E-3</v>
      </c>
      <c r="S1196">
        <f t="shared" si="117"/>
        <v>0.57152777777777775</v>
      </c>
      <c r="T1196">
        <f>Prams!B$5/(S1196-Prams!B$6)</f>
        <v>120.9304397909173</v>
      </c>
      <c r="U1196">
        <f t="shared" ca="1" si="118"/>
        <v>0.6381944444444444</v>
      </c>
      <c r="V1196">
        <f ca="1">Prams!C$5/(U1196-Prams!C$6)</f>
        <v>124.9973603513541</v>
      </c>
      <c r="W1196">
        <f t="shared" ca="1" si="119"/>
        <v>1.0330360359616042</v>
      </c>
      <c r="X1196" t="str">
        <f t="shared" ca="1" si="114"/>
        <v>×</v>
      </c>
    </row>
    <row r="1197" spans="1:24" x14ac:dyDescent="0.4">
      <c r="A1197" s="1" t="s">
        <v>3072</v>
      </c>
      <c r="B1197" s="1">
        <v>132</v>
      </c>
      <c r="C1197">
        <v>639.5</v>
      </c>
      <c r="D1197">
        <v>606</v>
      </c>
      <c r="E1197">
        <v>10.547610000000001</v>
      </c>
      <c r="F1197" t="s">
        <v>6</v>
      </c>
      <c r="G1197" s="10" t="s">
        <v>1515</v>
      </c>
      <c r="H1197">
        <v>98</v>
      </c>
      <c r="I1197" t="s">
        <v>2926</v>
      </c>
      <c r="J1197">
        <f ca="1">VLOOKUP(G1197,INDIRECT("球速変換!A$1:B$" &amp; Prams!$B$8),2,)</f>
        <v>129</v>
      </c>
      <c r="K1197" t="str">
        <f ca="1">VLOOKUP(I1197,INDIRECT("投手名変換!A$1:B$" &amp; Prams!$B$9),2,)</f>
        <v>KR001</v>
      </c>
      <c r="L1197">
        <f t="shared" si="115"/>
        <v>34</v>
      </c>
      <c r="M1197">
        <f ca="1">(B1197-VLOOKUP(K1197,INDIRECT("投手データ!B1:D"&amp;Prams!$B$1),3,FALSE)*2)</f>
        <v>38</v>
      </c>
      <c r="N1197" t="str">
        <f ca="1">VLOOKUP(F1197,INDIRECT("球種変換表!A$1:B$" &amp; Prams!$B$2),2,)</f>
        <v>フォーク</v>
      </c>
      <c r="O1197">
        <f ca="1">VLOOKUP(N1197,球種情報!A:B,2,FALSE)</f>
        <v>16</v>
      </c>
      <c r="P1197">
        <f ca="1">VLOOKUP(K1197,投手データ!B:AI,output!O1197+6,FALSE)</f>
        <v>4</v>
      </c>
      <c r="R1197">
        <f t="shared" ca="1" si="116"/>
        <v>7.7519379844961239E-3</v>
      </c>
      <c r="S1197">
        <f t="shared" si="117"/>
        <v>0.5625</v>
      </c>
      <c r="T1197">
        <f>Prams!B$5/(S1197-Prams!B$6)</f>
        <v>123.10434090003983</v>
      </c>
      <c r="U1197">
        <f t="shared" ca="1" si="118"/>
        <v>0.62916666666666665</v>
      </c>
      <c r="V1197">
        <f ca="1">Prams!C$5/(U1197-Prams!C$6)</f>
        <v>127.32134276103523</v>
      </c>
      <c r="W1197">
        <f t="shared" ca="1" si="119"/>
        <v>0.98698715318631958</v>
      </c>
      <c r="X1197" t="str">
        <f t="shared" ca="1" si="114"/>
        <v>〇</v>
      </c>
    </row>
    <row r="1198" spans="1:24" x14ac:dyDescent="0.4">
      <c r="A1198" s="1" t="s">
        <v>3073</v>
      </c>
      <c r="B1198" s="1">
        <v>132</v>
      </c>
      <c r="C1198">
        <v>634.45239000000004</v>
      </c>
      <c r="D1198">
        <v>605.5</v>
      </c>
      <c r="E1198">
        <v>10.55955</v>
      </c>
      <c r="F1198" t="s">
        <v>762</v>
      </c>
      <c r="G1198" s="10" t="s">
        <v>1515</v>
      </c>
      <c r="H1198">
        <v>98</v>
      </c>
      <c r="I1198" t="s">
        <v>2924</v>
      </c>
      <c r="J1198">
        <f ca="1">VLOOKUP(G1198,INDIRECT("球速変換!A$1:B$" &amp; Prams!$B$8),2,)</f>
        <v>129</v>
      </c>
      <c r="K1198" t="str">
        <f ca="1">VLOOKUP(I1198,INDIRECT("投手名変換!A$1:B$" &amp; Prams!$B$9),2,)</f>
        <v>KR001</v>
      </c>
      <c r="L1198">
        <f t="shared" si="115"/>
        <v>34</v>
      </c>
      <c r="M1198">
        <f ca="1">(B1198-VLOOKUP(K1198,INDIRECT("投手データ!B1:D"&amp;Prams!$B$1),3,FALSE)*2)</f>
        <v>38</v>
      </c>
      <c r="N1198" t="str">
        <f ca="1">VLOOKUP(F1198,INDIRECT("球種変換表!A$1:B$" &amp; Prams!$B$2),2,)</f>
        <v>フォーク</v>
      </c>
      <c r="O1198">
        <f ca="1">VLOOKUP(N1198,球種情報!A:B,2,FALSE)</f>
        <v>16</v>
      </c>
      <c r="P1198">
        <f ca="1">VLOOKUP(K1198,投手データ!B:AI,output!O1198+6,FALSE)</f>
        <v>4</v>
      </c>
      <c r="R1198">
        <f t="shared" ca="1" si="116"/>
        <v>7.7519379844961239E-3</v>
      </c>
      <c r="S1198">
        <f t="shared" si="117"/>
        <v>0.56284722222222228</v>
      </c>
      <c r="T1198">
        <f>Prams!B$5/(S1198-Prams!B$6)</f>
        <v>123.01928508653138</v>
      </c>
      <c r="U1198">
        <f t="shared" ca="1" si="118"/>
        <v>0.62951388888888893</v>
      </c>
      <c r="V1198">
        <f ca="1">Prams!C$5/(U1198-Prams!C$6)</f>
        <v>127.23036203259608</v>
      </c>
      <c r="W1198">
        <f t="shared" ca="1" si="119"/>
        <v>0.98628187622167496</v>
      </c>
      <c r="X1198" t="str">
        <f t="shared" ca="1" si="114"/>
        <v>〇</v>
      </c>
    </row>
    <row r="1199" spans="1:24" x14ac:dyDescent="0.4">
      <c r="A1199" s="1" t="s">
        <v>3074</v>
      </c>
      <c r="B1199" s="1">
        <v>133</v>
      </c>
      <c r="C1199">
        <v>632.5</v>
      </c>
      <c r="D1199">
        <v>609</v>
      </c>
      <c r="E1199">
        <v>10.547610000000001</v>
      </c>
      <c r="F1199" t="s">
        <v>6</v>
      </c>
      <c r="G1199" s="10" t="s">
        <v>1620</v>
      </c>
      <c r="H1199">
        <v>98</v>
      </c>
      <c r="I1199" t="s">
        <v>2942</v>
      </c>
      <c r="J1199">
        <f ca="1">VLOOKUP(G1199,INDIRECT("球速変換!A$1:B$" &amp; Prams!$B$8),2,)</f>
        <v>123</v>
      </c>
      <c r="K1199" t="str">
        <f ca="1">VLOOKUP(I1199,INDIRECT("投手名変換!A$1:B$" &amp; Prams!$B$9),2,)</f>
        <v>KR001</v>
      </c>
      <c r="L1199">
        <f t="shared" si="115"/>
        <v>35</v>
      </c>
      <c r="M1199">
        <f ca="1">(B1199-VLOOKUP(K1199,INDIRECT("投手データ!B1:D"&amp;Prams!$B$1),3,FALSE)*2)</f>
        <v>39</v>
      </c>
      <c r="N1199" t="str">
        <f ca="1">VLOOKUP(F1199,INDIRECT("球種変換表!A$1:B$" &amp; Prams!$B$2),2,)</f>
        <v>フォーク</v>
      </c>
      <c r="O1199">
        <f ca="1">VLOOKUP(N1199,球種情報!A:B,2,FALSE)</f>
        <v>16</v>
      </c>
      <c r="P1199">
        <f ca="1">VLOOKUP(K1199,投手データ!B:AI,output!O1199+6,FALSE)</f>
        <v>4</v>
      </c>
      <c r="R1199">
        <f t="shared" ca="1" si="116"/>
        <v>8.130081300813009E-3</v>
      </c>
      <c r="S1199">
        <f t="shared" si="117"/>
        <v>0.57708333333333328</v>
      </c>
      <c r="T1199">
        <f>Prams!B$5/(S1199-Prams!B$6)</f>
        <v>119.63040603734642</v>
      </c>
      <c r="U1199">
        <f t="shared" ca="1" si="118"/>
        <v>0.64375000000000004</v>
      </c>
      <c r="V1199">
        <f ca="1">Prams!C$5/(U1199-Prams!C$6)</f>
        <v>123.60891732480253</v>
      </c>
      <c r="W1199">
        <f t="shared" ca="1" si="119"/>
        <v>1.0049505473561182</v>
      </c>
      <c r="X1199" t="str">
        <f t="shared" ca="1" si="114"/>
        <v>〇</v>
      </c>
    </row>
    <row r="1200" spans="1:24" x14ac:dyDescent="0.4">
      <c r="A1200" s="1" t="s">
        <v>3076</v>
      </c>
      <c r="B1200" s="1">
        <v>133</v>
      </c>
      <c r="C1200">
        <v>640</v>
      </c>
      <c r="D1200">
        <v>614.5</v>
      </c>
      <c r="E1200">
        <v>11.01146</v>
      </c>
      <c r="F1200" t="s">
        <v>6</v>
      </c>
      <c r="G1200" s="10" t="s">
        <v>3075</v>
      </c>
      <c r="H1200">
        <v>98</v>
      </c>
      <c r="I1200" t="s">
        <v>2926</v>
      </c>
      <c r="J1200">
        <f ca="1">VLOOKUP(G1200,INDIRECT("球速変換!A$1:B$" &amp; Prams!$B$8),2,)</f>
        <v>126</v>
      </c>
      <c r="K1200" t="str">
        <f ca="1">VLOOKUP(I1200,INDIRECT("投手名変換!A$1:B$" &amp; Prams!$B$9),2,)</f>
        <v>KR001</v>
      </c>
      <c r="L1200">
        <f t="shared" si="115"/>
        <v>35</v>
      </c>
      <c r="M1200">
        <f ca="1">(B1200-VLOOKUP(K1200,INDIRECT("投手データ!B1:D"&amp;Prams!$B$1),3,FALSE)*2)</f>
        <v>39</v>
      </c>
      <c r="N1200" t="str">
        <f ca="1">VLOOKUP(F1200,INDIRECT("球種変換表!A$1:B$" &amp; Prams!$B$2),2,)</f>
        <v>フォーク</v>
      </c>
      <c r="O1200">
        <f ca="1">VLOOKUP(N1200,球種情報!A:B,2,FALSE)</f>
        <v>16</v>
      </c>
      <c r="P1200">
        <f ca="1">VLOOKUP(K1200,投手データ!B:AI,output!O1200+6,FALSE)</f>
        <v>4</v>
      </c>
      <c r="R1200">
        <f t="shared" ca="1" si="116"/>
        <v>7.9365079365079361E-3</v>
      </c>
      <c r="S1200">
        <f t="shared" si="117"/>
        <v>0.57326388888888891</v>
      </c>
      <c r="T1200">
        <f>Prams!B$5/(S1200-Prams!B$6)</f>
        <v>120.52115429394532</v>
      </c>
      <c r="U1200">
        <f t="shared" ca="1" si="118"/>
        <v>0.63993055555555556</v>
      </c>
      <c r="V1200">
        <f ca="1">Prams!C$5/(U1200-Prams!C$6)</f>
        <v>124.56013297589533</v>
      </c>
      <c r="W1200">
        <f t="shared" ca="1" si="119"/>
        <v>0.9885724839356772</v>
      </c>
      <c r="X1200" t="str">
        <f t="shared" ca="1" si="114"/>
        <v>〇</v>
      </c>
    </row>
    <row r="1201" spans="1:24" x14ac:dyDescent="0.4">
      <c r="A1201" s="1" t="s">
        <v>3078</v>
      </c>
      <c r="B1201" s="1">
        <v>133</v>
      </c>
      <c r="C1201">
        <v>631.5</v>
      </c>
      <c r="D1201">
        <v>617</v>
      </c>
      <c r="E1201">
        <v>10.547610000000001</v>
      </c>
      <c r="F1201" t="s">
        <v>6</v>
      </c>
      <c r="G1201" s="10" t="s">
        <v>3077</v>
      </c>
      <c r="H1201">
        <v>98</v>
      </c>
      <c r="I1201" t="s">
        <v>2937</v>
      </c>
      <c r="J1201">
        <f ca="1">VLOOKUP(G1201,INDIRECT("球速変換!A$1:B$" &amp; Prams!$B$8),2,)</f>
        <v>127</v>
      </c>
      <c r="K1201" t="str">
        <f ca="1">VLOOKUP(I1201,INDIRECT("投手名変換!A$1:B$" &amp; Prams!$B$9),2,)</f>
        <v>KR001</v>
      </c>
      <c r="L1201">
        <f t="shared" si="115"/>
        <v>35</v>
      </c>
      <c r="M1201">
        <f ca="1">(B1201-VLOOKUP(K1201,INDIRECT("投手データ!B1:D"&amp;Prams!$B$1),3,FALSE)*2)</f>
        <v>39</v>
      </c>
      <c r="N1201" t="str">
        <f ca="1">VLOOKUP(F1201,INDIRECT("球種変換表!A$1:B$" &amp; Prams!$B$2),2,)</f>
        <v>フォーク</v>
      </c>
      <c r="O1201">
        <f ca="1">VLOOKUP(N1201,球種情報!A:B,2,FALSE)</f>
        <v>16</v>
      </c>
      <c r="P1201">
        <f ca="1">VLOOKUP(K1201,投手データ!B:AI,output!O1201+6,FALSE)</f>
        <v>4</v>
      </c>
      <c r="R1201">
        <f t="shared" ca="1" si="116"/>
        <v>7.874015748031496E-3</v>
      </c>
      <c r="S1201">
        <f t="shared" si="117"/>
        <v>0.57152777777777775</v>
      </c>
      <c r="T1201">
        <f>Prams!B$5/(S1201-Prams!B$6)</f>
        <v>120.9304397909173</v>
      </c>
      <c r="U1201">
        <f t="shared" ca="1" si="118"/>
        <v>0.6381944444444444</v>
      </c>
      <c r="V1201">
        <f ca="1">Prams!C$5/(U1201-Prams!C$6)</f>
        <v>124.9973603513541</v>
      </c>
      <c r="W1201">
        <f t="shared" ca="1" si="119"/>
        <v>0.98423118386892994</v>
      </c>
      <c r="X1201" t="str">
        <f t="shared" ca="1" si="114"/>
        <v>×</v>
      </c>
    </row>
    <row r="1202" spans="1:24" x14ac:dyDescent="0.4">
      <c r="A1202" s="1" t="s">
        <v>3080</v>
      </c>
      <c r="B1202" s="1">
        <v>133</v>
      </c>
      <c r="C1202">
        <v>647.5</v>
      </c>
      <c r="D1202">
        <v>612</v>
      </c>
      <c r="E1202">
        <v>10.547610000000001</v>
      </c>
      <c r="F1202" t="s">
        <v>6</v>
      </c>
      <c r="G1202" s="10" t="s">
        <v>1517</v>
      </c>
      <c r="H1202">
        <v>98</v>
      </c>
      <c r="I1202" t="s">
        <v>3079</v>
      </c>
      <c r="J1202">
        <f ca="1">VLOOKUP(G1202,INDIRECT("球速変換!A$1:B$" &amp; Prams!$B$8),2,)</f>
        <v>126</v>
      </c>
      <c r="K1202" t="str">
        <f ca="1">VLOOKUP(I1202,INDIRECT("投手名変換!A$1:B$" &amp; Prams!$B$9),2,)</f>
        <v>KR001</v>
      </c>
      <c r="L1202">
        <f t="shared" si="115"/>
        <v>35</v>
      </c>
      <c r="M1202">
        <f ca="1">(B1202-VLOOKUP(K1202,INDIRECT("投手データ!B1:D"&amp;Prams!$B$1),3,FALSE)*2)</f>
        <v>39</v>
      </c>
      <c r="N1202" t="str">
        <f ca="1">VLOOKUP(F1202,INDIRECT("球種変換表!A$1:B$" &amp; Prams!$B$2),2,)</f>
        <v>フォーク</v>
      </c>
      <c r="O1202">
        <f ca="1">VLOOKUP(N1202,球種情報!A:B,2,FALSE)</f>
        <v>16</v>
      </c>
      <c r="P1202">
        <f ca="1">VLOOKUP(K1202,投手データ!B:AI,output!O1202+6,FALSE)</f>
        <v>4</v>
      </c>
      <c r="R1202">
        <f t="shared" ca="1" si="116"/>
        <v>7.9365079365079361E-3</v>
      </c>
      <c r="S1202">
        <f t="shared" si="117"/>
        <v>0.57499999999999996</v>
      </c>
      <c r="T1202">
        <f>Prams!B$5/(S1202-Prams!B$6)</f>
        <v>120.11462988148438</v>
      </c>
      <c r="U1202">
        <f t="shared" ca="1" si="118"/>
        <v>0.64166666666666672</v>
      </c>
      <c r="V1202">
        <f ca="1">Prams!C$5/(U1202-Prams!C$6)</f>
        <v>124.12595368759202</v>
      </c>
      <c r="W1202">
        <f t="shared" ca="1" si="119"/>
        <v>0.98512661656819056</v>
      </c>
      <c r="X1202" t="str">
        <f t="shared" ca="1" si="114"/>
        <v>〇</v>
      </c>
    </row>
    <row r="1203" spans="1:24" x14ac:dyDescent="0.4">
      <c r="A1203" s="1" t="s">
        <v>3082</v>
      </c>
      <c r="B1203" s="1">
        <v>133</v>
      </c>
      <c r="C1203">
        <v>637.5</v>
      </c>
      <c r="D1203">
        <v>614</v>
      </c>
      <c r="E1203">
        <v>10.547610000000001</v>
      </c>
      <c r="F1203" t="s">
        <v>6</v>
      </c>
      <c r="G1203" s="10" t="s">
        <v>3081</v>
      </c>
      <c r="H1203">
        <v>98</v>
      </c>
      <c r="I1203" t="s">
        <v>2924</v>
      </c>
      <c r="J1203">
        <f ca="1">VLOOKUP(G1203,INDIRECT("球速変換!A$1:B$" &amp; Prams!$B$8),2,)</f>
        <v>126</v>
      </c>
      <c r="K1203" t="str">
        <f ca="1">VLOOKUP(I1203,INDIRECT("投手名変換!A$1:B$" &amp; Prams!$B$9),2,)</f>
        <v>KR001</v>
      </c>
      <c r="L1203">
        <f t="shared" si="115"/>
        <v>35</v>
      </c>
      <c r="M1203">
        <f ca="1">(B1203-VLOOKUP(K1203,INDIRECT("投手データ!B1:D"&amp;Prams!$B$1),3,FALSE)*2)</f>
        <v>39</v>
      </c>
      <c r="N1203" t="str">
        <f ca="1">VLOOKUP(F1203,INDIRECT("球種変換表!A$1:B$" &amp; Prams!$B$2),2,)</f>
        <v>フォーク</v>
      </c>
      <c r="O1203">
        <f ca="1">VLOOKUP(N1203,球種情報!A:B,2,FALSE)</f>
        <v>16</v>
      </c>
      <c r="P1203">
        <f ca="1">VLOOKUP(K1203,投手データ!B:AI,output!O1203+6,FALSE)</f>
        <v>4</v>
      </c>
      <c r="R1203">
        <f t="shared" ca="1" si="116"/>
        <v>7.9365079365079361E-3</v>
      </c>
      <c r="S1203">
        <f t="shared" si="117"/>
        <v>0.57361111111111107</v>
      </c>
      <c r="T1203">
        <f>Prams!B$5/(S1203-Prams!B$6)</f>
        <v>120.43962942118708</v>
      </c>
      <c r="U1203">
        <f t="shared" ca="1" si="118"/>
        <v>0.64027777777777772</v>
      </c>
      <c r="V1203">
        <f ca="1">Prams!C$5/(U1203-Prams!C$6)</f>
        <v>124.47305429408739</v>
      </c>
      <c r="W1203">
        <f t="shared" ca="1" si="119"/>
        <v>0.98788138328640784</v>
      </c>
      <c r="X1203" t="str">
        <f t="shared" ca="1" si="114"/>
        <v>〇</v>
      </c>
    </row>
    <row r="1204" spans="1:24" x14ac:dyDescent="0.4">
      <c r="A1204" s="1" t="s">
        <v>3083</v>
      </c>
      <c r="B1204" s="1">
        <v>133</v>
      </c>
      <c r="C1204">
        <v>642.5</v>
      </c>
      <c r="D1204">
        <v>610</v>
      </c>
      <c r="E1204">
        <v>10.547610000000001</v>
      </c>
      <c r="F1204" t="s">
        <v>6</v>
      </c>
      <c r="G1204" s="10" t="s">
        <v>1481</v>
      </c>
      <c r="H1204">
        <v>98</v>
      </c>
      <c r="I1204" t="s">
        <v>2933</v>
      </c>
      <c r="J1204">
        <f ca="1">VLOOKUP(G1204,INDIRECT("球速変換!A$1:B$" &amp; Prams!$B$8),2,)</f>
        <v>121</v>
      </c>
      <c r="K1204" t="str">
        <f ca="1">VLOOKUP(I1204,INDIRECT("投手名変換!A$1:B$" &amp; Prams!$B$9),2,)</f>
        <v>KR001</v>
      </c>
      <c r="L1204">
        <f t="shared" si="115"/>
        <v>35</v>
      </c>
      <c r="M1204">
        <f ca="1">(B1204-VLOOKUP(K1204,INDIRECT("投手データ!B1:D"&amp;Prams!$B$1),3,FALSE)*2)</f>
        <v>39</v>
      </c>
      <c r="N1204" t="str">
        <f ca="1">VLOOKUP(F1204,INDIRECT("球種変換表!A$1:B$" &amp; Prams!$B$2),2,)</f>
        <v>フォーク</v>
      </c>
      <c r="O1204">
        <f ca="1">VLOOKUP(N1204,球種情報!A:B,2,FALSE)</f>
        <v>16</v>
      </c>
      <c r="P1204">
        <f ca="1">VLOOKUP(K1204,投手データ!B:AI,output!O1204+6,FALSE)</f>
        <v>4</v>
      </c>
      <c r="R1204">
        <f t="shared" ca="1" si="116"/>
        <v>8.2644628099173556E-3</v>
      </c>
      <c r="S1204">
        <f t="shared" si="117"/>
        <v>0.57638888888888895</v>
      </c>
      <c r="T1204">
        <f>Prams!B$5/(S1204-Prams!B$6)</f>
        <v>119.79137960730279</v>
      </c>
      <c r="U1204">
        <f t="shared" ca="1" si="118"/>
        <v>0.6430555555555556</v>
      </c>
      <c r="V1204">
        <f ca="1">Prams!C$5/(U1204-Prams!C$6)</f>
        <v>123.7807835198327</v>
      </c>
      <c r="W1204">
        <f t="shared" ca="1" si="119"/>
        <v>1.0229816819820885</v>
      </c>
      <c r="X1204" t="str">
        <f t="shared" ca="1" si="114"/>
        <v>×</v>
      </c>
    </row>
    <row r="1205" spans="1:24" x14ac:dyDescent="0.4">
      <c r="A1205" s="1" t="s">
        <v>3084</v>
      </c>
      <c r="B1205" s="1">
        <v>133</v>
      </c>
      <c r="C1205">
        <v>634.45239000000004</v>
      </c>
      <c r="D1205">
        <v>613.5</v>
      </c>
      <c r="E1205">
        <v>10.55955</v>
      </c>
      <c r="F1205" t="s">
        <v>6</v>
      </c>
      <c r="G1205" s="10" t="s">
        <v>1517</v>
      </c>
      <c r="H1205">
        <v>98</v>
      </c>
      <c r="I1205" t="s">
        <v>2924</v>
      </c>
      <c r="J1205">
        <f ca="1">VLOOKUP(G1205,INDIRECT("球速変換!A$1:B$" &amp; Prams!$B$8),2,)</f>
        <v>126</v>
      </c>
      <c r="K1205" t="str">
        <f ca="1">VLOOKUP(I1205,INDIRECT("投手名変換!A$1:B$" &amp; Prams!$B$9),2,)</f>
        <v>KR001</v>
      </c>
      <c r="L1205">
        <f t="shared" si="115"/>
        <v>35</v>
      </c>
      <c r="M1205">
        <f ca="1">(B1205-VLOOKUP(K1205,INDIRECT("投手データ!B1:D"&amp;Prams!$B$1),3,FALSE)*2)</f>
        <v>39</v>
      </c>
      <c r="N1205" t="str">
        <f ca="1">VLOOKUP(F1205,INDIRECT("球種変換表!A$1:B$" &amp; Prams!$B$2),2,)</f>
        <v>フォーク</v>
      </c>
      <c r="O1205">
        <f ca="1">VLOOKUP(N1205,球種情報!A:B,2,FALSE)</f>
        <v>16</v>
      </c>
      <c r="P1205">
        <f ca="1">VLOOKUP(K1205,投手データ!B:AI,output!O1205+6,FALSE)</f>
        <v>4</v>
      </c>
      <c r="R1205">
        <f t="shared" ca="1" si="116"/>
        <v>7.9365079365079361E-3</v>
      </c>
      <c r="S1205">
        <f t="shared" si="117"/>
        <v>0.57395833333333335</v>
      </c>
      <c r="T1205">
        <f>Prams!B$5/(S1205-Prams!B$6)</f>
        <v>120.35821476662503</v>
      </c>
      <c r="U1205">
        <f t="shared" ca="1" si="118"/>
        <v>0.640625</v>
      </c>
      <c r="V1205">
        <f ca="1">Prams!C$5/(U1205-Prams!C$6)</f>
        <v>124.38609727880892</v>
      </c>
      <c r="W1205">
        <f t="shared" ca="1" si="119"/>
        <v>0.98719124824451521</v>
      </c>
      <c r="X1205" t="str">
        <f t="shared" ca="1" si="114"/>
        <v>〇</v>
      </c>
    </row>
    <row r="1206" spans="1:24" x14ac:dyDescent="0.4">
      <c r="A1206" s="1" t="s">
        <v>3085</v>
      </c>
      <c r="B1206" s="1">
        <v>132</v>
      </c>
      <c r="C1206">
        <v>635</v>
      </c>
      <c r="D1206">
        <v>602</v>
      </c>
      <c r="E1206">
        <v>11.0001</v>
      </c>
      <c r="F1206" t="s">
        <v>6</v>
      </c>
      <c r="G1206" s="10" t="s">
        <v>412</v>
      </c>
      <c r="H1206">
        <v>98</v>
      </c>
      <c r="I1206" t="s">
        <v>2926</v>
      </c>
      <c r="J1206">
        <f ca="1">VLOOKUP(G1206,INDIRECT("球速変換!A$1:B$" &amp; Prams!$B$8),2,)</f>
        <v>128</v>
      </c>
      <c r="K1206" t="str">
        <f ca="1">VLOOKUP(I1206,INDIRECT("投手名変換!A$1:B$" &amp; Prams!$B$9),2,)</f>
        <v>KR001</v>
      </c>
      <c r="L1206">
        <f t="shared" si="115"/>
        <v>34</v>
      </c>
      <c r="M1206">
        <f ca="1">(B1206-VLOOKUP(K1206,INDIRECT("投手データ!B1:D"&amp;Prams!$B$1),3,FALSE)*2)</f>
        <v>38</v>
      </c>
      <c r="N1206" t="str">
        <f ca="1">VLOOKUP(F1206,INDIRECT("球種変換表!A$1:B$" &amp; Prams!$B$2),2,)</f>
        <v>フォーク</v>
      </c>
      <c r="O1206">
        <f ca="1">VLOOKUP(N1206,球種情報!A:B,2,FALSE)</f>
        <v>16</v>
      </c>
      <c r="P1206">
        <f ca="1">VLOOKUP(K1206,投手データ!B:AI,output!O1206+6,FALSE)</f>
        <v>4</v>
      </c>
      <c r="R1206">
        <f t="shared" ca="1" si="116"/>
        <v>7.8125E-3</v>
      </c>
      <c r="S1206">
        <f t="shared" si="117"/>
        <v>0.56527777777777777</v>
      </c>
      <c r="T1206">
        <f>Prams!B$5/(S1206-Prams!B$6)</f>
        <v>122.42716951240979</v>
      </c>
      <c r="U1206">
        <f t="shared" ca="1" si="118"/>
        <v>0.63194444444444442</v>
      </c>
      <c r="V1206">
        <f ca="1">Prams!C$5/(U1206-Prams!C$6)</f>
        <v>126.59711951946487</v>
      </c>
      <c r="W1206">
        <f t="shared" ca="1" si="119"/>
        <v>0.98903999624581929</v>
      </c>
      <c r="X1206" t="str">
        <f t="shared" ca="1" si="114"/>
        <v>〇</v>
      </c>
    </row>
    <row r="1207" spans="1:24" x14ac:dyDescent="0.4">
      <c r="A1207" s="1" t="s">
        <v>3086</v>
      </c>
      <c r="B1207" s="1">
        <v>133</v>
      </c>
      <c r="C1207">
        <v>639.5</v>
      </c>
      <c r="D1207">
        <v>608.5</v>
      </c>
      <c r="E1207">
        <v>10.512</v>
      </c>
      <c r="F1207" t="s">
        <v>6</v>
      </c>
      <c r="G1207" s="10" t="s">
        <v>444</v>
      </c>
      <c r="H1207">
        <v>98</v>
      </c>
      <c r="I1207" t="s">
        <v>2926</v>
      </c>
      <c r="J1207">
        <f ca="1">VLOOKUP(G1207,INDIRECT("球速変換!A$1:B$" &amp; Prams!$B$8),2,)</f>
        <v>125</v>
      </c>
      <c r="K1207" t="str">
        <f ca="1">VLOOKUP(I1207,INDIRECT("投手名変換!A$1:B$" &amp; Prams!$B$9),2,)</f>
        <v>KR001</v>
      </c>
      <c r="L1207">
        <f t="shared" si="115"/>
        <v>35</v>
      </c>
      <c r="M1207">
        <f ca="1">(B1207-VLOOKUP(K1207,INDIRECT("投手データ!B1:D"&amp;Prams!$B$1),3,FALSE)*2)</f>
        <v>39</v>
      </c>
      <c r="N1207" t="str">
        <f ca="1">VLOOKUP(F1207,INDIRECT("球種変換表!A$1:B$" &amp; Prams!$B$2),2,)</f>
        <v>フォーク</v>
      </c>
      <c r="O1207">
        <f ca="1">VLOOKUP(N1207,球種情報!A:B,2,FALSE)</f>
        <v>16</v>
      </c>
      <c r="P1207">
        <f ca="1">VLOOKUP(K1207,投手データ!B:AI,output!O1207+6,FALSE)</f>
        <v>4</v>
      </c>
      <c r="R1207">
        <f t="shared" ca="1" si="116"/>
        <v>8.0000000000000002E-3</v>
      </c>
      <c r="S1207">
        <f t="shared" si="117"/>
        <v>0.57743055555555556</v>
      </c>
      <c r="T1207">
        <f>Prams!B$5/(S1207-Prams!B$6)</f>
        <v>119.55008137854722</v>
      </c>
      <c r="U1207">
        <f t="shared" ca="1" si="118"/>
        <v>0.64409722222222221</v>
      </c>
      <c r="V1207">
        <f ca="1">Prams!C$5/(U1207-Prams!C$6)</f>
        <v>123.52316307671818</v>
      </c>
      <c r="W1207">
        <f t="shared" ca="1" si="119"/>
        <v>0.98818530461374543</v>
      </c>
      <c r="X1207" t="str">
        <f t="shared" ca="1" si="114"/>
        <v>〇</v>
      </c>
    </row>
    <row r="1208" spans="1:24" x14ac:dyDescent="0.4">
      <c r="A1208" s="1" t="s">
        <v>3087</v>
      </c>
      <c r="B1208" s="1">
        <v>133</v>
      </c>
      <c r="C1208">
        <v>639.5</v>
      </c>
      <c r="D1208">
        <v>615</v>
      </c>
      <c r="E1208">
        <v>11.5001</v>
      </c>
      <c r="F1208" t="s">
        <v>6</v>
      </c>
      <c r="G1208" s="10" t="s">
        <v>1481</v>
      </c>
      <c r="H1208">
        <v>98</v>
      </c>
      <c r="I1208" t="s">
        <v>2942</v>
      </c>
      <c r="J1208">
        <f ca="1">VLOOKUP(G1208,INDIRECT("球速変換!A$1:B$" &amp; Prams!$B$8),2,)</f>
        <v>121</v>
      </c>
      <c r="K1208" t="str">
        <f ca="1">VLOOKUP(I1208,INDIRECT("投手名変換!A$1:B$" &amp; Prams!$B$9),2,)</f>
        <v>KR001</v>
      </c>
      <c r="L1208">
        <f t="shared" si="115"/>
        <v>35</v>
      </c>
      <c r="M1208">
        <f ca="1">(B1208-VLOOKUP(K1208,INDIRECT("投手データ!B1:D"&amp;Prams!$B$1),3,FALSE)*2)</f>
        <v>39</v>
      </c>
      <c r="N1208" t="str">
        <f ca="1">VLOOKUP(F1208,INDIRECT("球種変換表!A$1:B$" &amp; Prams!$B$2),2,)</f>
        <v>フォーク</v>
      </c>
      <c r="O1208">
        <f ca="1">VLOOKUP(N1208,球種情報!A:B,2,FALSE)</f>
        <v>16</v>
      </c>
      <c r="P1208">
        <f ca="1">VLOOKUP(K1208,投手データ!B:AI,output!O1208+6,FALSE)</f>
        <v>4</v>
      </c>
      <c r="R1208">
        <f t="shared" ca="1" si="116"/>
        <v>8.2644628099173556E-3</v>
      </c>
      <c r="S1208">
        <f t="shared" si="117"/>
        <v>0.57291666666666663</v>
      </c>
      <c r="T1208">
        <f>Prams!B$5/(S1208-Prams!B$6)</f>
        <v>120.60278960886954</v>
      </c>
      <c r="U1208">
        <f t="shared" ca="1" si="118"/>
        <v>0.63958333333333328</v>
      </c>
      <c r="V1208">
        <f ca="1">Prams!C$5/(U1208-Prams!C$6)</f>
        <v>124.6473335797574</v>
      </c>
      <c r="W1208">
        <f t="shared" ca="1" si="119"/>
        <v>1.0301432527252679</v>
      </c>
      <c r="X1208" t="str">
        <f t="shared" ca="1" si="114"/>
        <v>×</v>
      </c>
    </row>
    <row r="1209" spans="1:24" x14ac:dyDescent="0.4">
      <c r="A1209" s="1" t="s">
        <v>3089</v>
      </c>
      <c r="B1209" s="1">
        <v>133</v>
      </c>
      <c r="C1209">
        <v>636.5</v>
      </c>
      <c r="D1209">
        <v>609</v>
      </c>
      <c r="E1209">
        <v>10.547610000000001</v>
      </c>
      <c r="F1209" t="s">
        <v>3088</v>
      </c>
      <c r="G1209" s="10" t="s">
        <v>793</v>
      </c>
      <c r="H1209">
        <v>98</v>
      </c>
      <c r="I1209" t="s">
        <v>2926</v>
      </c>
      <c r="J1209">
        <f ca="1">VLOOKUP(G1209,INDIRECT("球速変換!A$1:B$" &amp; Prams!$B$8),2,)</f>
        <v>120</v>
      </c>
      <c r="K1209" t="str">
        <f ca="1">VLOOKUP(I1209,INDIRECT("投手名変換!A$1:B$" &amp; Prams!$B$9),2,)</f>
        <v>KR001</v>
      </c>
      <c r="L1209">
        <f t="shared" si="115"/>
        <v>35</v>
      </c>
      <c r="M1209">
        <f ca="1">(B1209-VLOOKUP(K1209,INDIRECT("投手データ!B1:D"&amp;Prams!$B$1),3,FALSE)*2)</f>
        <v>39</v>
      </c>
      <c r="N1209" t="str">
        <f ca="1">VLOOKUP(F1209,INDIRECT("球種変換表!A$1:B$" &amp; Prams!$B$2),2,)</f>
        <v>フォーク</v>
      </c>
      <c r="O1209">
        <f ca="1">VLOOKUP(N1209,球種情報!A:B,2,FALSE)</f>
        <v>16</v>
      </c>
      <c r="P1209">
        <f ca="1">VLOOKUP(K1209,投手データ!B:AI,output!O1209+6,FALSE)</f>
        <v>4</v>
      </c>
      <c r="R1209">
        <f t="shared" ca="1" si="116"/>
        <v>8.3333333333333332E-3</v>
      </c>
      <c r="S1209">
        <f t="shared" si="117"/>
        <v>0.57708333333333328</v>
      </c>
      <c r="T1209">
        <f>Prams!B$5/(S1209-Prams!B$6)</f>
        <v>119.63040603734642</v>
      </c>
      <c r="U1209">
        <f t="shared" ca="1" si="118"/>
        <v>0.64375000000000004</v>
      </c>
      <c r="V1209">
        <f ca="1">Prams!C$5/(U1209-Prams!C$6)</f>
        <v>123.60891732480253</v>
      </c>
      <c r="W1209">
        <f t="shared" ca="1" si="119"/>
        <v>1.030074311040021</v>
      </c>
      <c r="X1209" t="str">
        <f t="shared" ca="1" si="114"/>
        <v>×</v>
      </c>
    </row>
    <row r="1210" spans="1:24" x14ac:dyDescent="0.4">
      <c r="A1210" s="1" t="s">
        <v>3090</v>
      </c>
      <c r="B1210" s="1">
        <v>133</v>
      </c>
      <c r="C1210">
        <v>631</v>
      </c>
      <c r="D1210">
        <v>616.5</v>
      </c>
      <c r="E1210">
        <v>11.01146</v>
      </c>
      <c r="F1210" t="s">
        <v>6</v>
      </c>
      <c r="G1210" s="10" t="s">
        <v>1519</v>
      </c>
      <c r="H1210">
        <v>98</v>
      </c>
      <c r="I1210" t="s">
        <v>2937</v>
      </c>
      <c r="J1210">
        <f ca="1">VLOOKUP(G1210,INDIRECT("球速変換!A$1:B$" &amp; Prams!$B$8),2,)</f>
        <v>127</v>
      </c>
      <c r="K1210" t="str">
        <f ca="1">VLOOKUP(I1210,INDIRECT("投手名変換!A$1:B$" &amp; Prams!$B$9),2,)</f>
        <v>KR001</v>
      </c>
      <c r="L1210">
        <f t="shared" si="115"/>
        <v>35</v>
      </c>
      <c r="M1210">
        <f ca="1">(B1210-VLOOKUP(K1210,INDIRECT("投手データ!B1:D"&amp;Prams!$B$1),3,FALSE)*2)</f>
        <v>39</v>
      </c>
      <c r="N1210" t="str">
        <f ca="1">VLOOKUP(F1210,INDIRECT("球種変換表!A$1:B$" &amp; Prams!$B$2),2,)</f>
        <v>フォーク</v>
      </c>
      <c r="O1210">
        <f ca="1">VLOOKUP(N1210,球種情報!A:B,2,FALSE)</f>
        <v>16</v>
      </c>
      <c r="P1210">
        <f ca="1">VLOOKUP(K1210,投手データ!B:AI,output!O1210+6,FALSE)</f>
        <v>4</v>
      </c>
      <c r="R1210">
        <f t="shared" ca="1" si="116"/>
        <v>7.874015748031496E-3</v>
      </c>
      <c r="S1210">
        <f t="shared" si="117"/>
        <v>0.57187500000000002</v>
      </c>
      <c r="T1210">
        <f>Prams!B$5/(S1210-Prams!B$6)</f>
        <v>120.84836045545619</v>
      </c>
      <c r="U1210">
        <f t="shared" ca="1" si="118"/>
        <v>0.63854166666666667</v>
      </c>
      <c r="V1210">
        <f ca="1">Prams!C$5/(U1210-Prams!C$6)</f>
        <v>124.90966948967051</v>
      </c>
      <c r="W1210">
        <f t="shared" ca="1" si="119"/>
        <v>0.98354070464307486</v>
      </c>
      <c r="X1210" t="str">
        <f t="shared" ca="1" si="114"/>
        <v>×</v>
      </c>
    </row>
    <row r="1211" spans="1:24" x14ac:dyDescent="0.4">
      <c r="A1211" s="1" t="s">
        <v>3091</v>
      </c>
      <c r="B1211" s="1">
        <v>133</v>
      </c>
      <c r="C1211">
        <v>634.45239000000004</v>
      </c>
      <c r="D1211">
        <v>613.5</v>
      </c>
      <c r="E1211">
        <v>10.55955</v>
      </c>
      <c r="F1211" t="s">
        <v>6</v>
      </c>
      <c r="G1211" s="10" t="s">
        <v>1517</v>
      </c>
      <c r="H1211">
        <v>98</v>
      </c>
      <c r="I1211" t="s">
        <v>2924</v>
      </c>
      <c r="J1211">
        <f ca="1">VLOOKUP(G1211,INDIRECT("球速変換!A$1:B$" &amp; Prams!$B$8),2,)</f>
        <v>126</v>
      </c>
      <c r="K1211" t="str">
        <f ca="1">VLOOKUP(I1211,INDIRECT("投手名変換!A$1:B$" &amp; Prams!$B$9),2,)</f>
        <v>KR001</v>
      </c>
      <c r="L1211">
        <f t="shared" si="115"/>
        <v>35</v>
      </c>
      <c r="M1211">
        <f ca="1">(B1211-VLOOKUP(K1211,INDIRECT("投手データ!B1:D"&amp;Prams!$B$1),3,FALSE)*2)</f>
        <v>39</v>
      </c>
      <c r="N1211" t="str">
        <f ca="1">VLOOKUP(F1211,INDIRECT("球種変換表!A$1:B$" &amp; Prams!$B$2),2,)</f>
        <v>フォーク</v>
      </c>
      <c r="O1211">
        <f ca="1">VLOOKUP(N1211,球種情報!A:B,2,FALSE)</f>
        <v>16</v>
      </c>
      <c r="P1211">
        <f ca="1">VLOOKUP(K1211,投手データ!B:AI,output!O1211+6,FALSE)</f>
        <v>4</v>
      </c>
      <c r="R1211">
        <f t="shared" ca="1" si="116"/>
        <v>7.9365079365079361E-3</v>
      </c>
      <c r="S1211">
        <f t="shared" si="117"/>
        <v>0.57395833333333335</v>
      </c>
      <c r="T1211">
        <f>Prams!B$5/(S1211-Prams!B$6)</f>
        <v>120.35821476662503</v>
      </c>
      <c r="U1211">
        <f t="shared" ca="1" si="118"/>
        <v>0.640625</v>
      </c>
      <c r="V1211">
        <f ca="1">Prams!C$5/(U1211-Prams!C$6)</f>
        <v>124.38609727880892</v>
      </c>
      <c r="W1211">
        <f t="shared" ca="1" si="119"/>
        <v>0.98719124824451521</v>
      </c>
      <c r="X1211" t="str">
        <f t="shared" ca="1" si="114"/>
        <v>〇</v>
      </c>
    </row>
    <row r="1212" spans="1:24" x14ac:dyDescent="0.4">
      <c r="A1212" s="1" t="s">
        <v>3094</v>
      </c>
      <c r="B1212" s="1">
        <v>124</v>
      </c>
      <c r="C1212">
        <v>640</v>
      </c>
      <c r="D1212">
        <v>610.5</v>
      </c>
      <c r="E1212">
        <v>11.01146</v>
      </c>
      <c r="F1212" t="s">
        <v>0</v>
      </c>
      <c r="G1212" s="10" t="s">
        <v>3092</v>
      </c>
      <c r="H1212">
        <v>99</v>
      </c>
      <c r="I1212" t="s">
        <v>3093</v>
      </c>
      <c r="J1212">
        <f ca="1">VLOOKUP(G1212,INDIRECT("球速変換!A$1:B$" &amp; Prams!$B$8),2,)</f>
        <v>168</v>
      </c>
      <c r="K1212" t="str">
        <f ca="1">VLOOKUP(I1212,INDIRECT("投手名変換!A$1:B$" &amp; Prams!$B$9),2,)</f>
        <v>AD001</v>
      </c>
      <c r="L1212">
        <f t="shared" si="115"/>
        <v>25</v>
      </c>
      <c r="M1212">
        <f ca="1">(B1212-VLOOKUP(K1212,INDIRECT("投手データ!B1:D"&amp;Prams!$B$1),3,FALSE)*2)</f>
        <v>30</v>
      </c>
      <c r="N1212" t="str">
        <f ca="1">VLOOKUP(F1212,INDIRECT("球種変換表!A$1:B$" &amp; Prams!$B$2),2,)</f>
        <v>ストレート</v>
      </c>
      <c r="O1212">
        <f ca="1">VLOOKUP(N1212,球種情報!A:B,2,FALSE)</f>
        <v>1</v>
      </c>
      <c r="P1212">
        <f ca="1">VLOOKUP(K1212,投手データ!B:AI,output!O1212+6,FALSE)</f>
        <v>1</v>
      </c>
      <c r="R1212">
        <f t="shared" ca="1" si="116"/>
        <v>5.9523809523809521E-3</v>
      </c>
      <c r="S1212">
        <f t="shared" si="117"/>
        <v>0.40937499999999999</v>
      </c>
      <c r="T1212">
        <f>Prams!B$5/(S1212-Prams!B$6)</f>
        <v>177.1052066174891</v>
      </c>
      <c r="U1212">
        <f t="shared" ca="1" si="118"/>
        <v>0.49270833333333336</v>
      </c>
      <c r="V1212">
        <f ca="1">Prams!C$5/(U1212-Prams!C$6)</f>
        <v>177.0882963740959</v>
      </c>
      <c r="W1212">
        <f t="shared" ca="1" si="119"/>
        <v>1.0540970022267613</v>
      </c>
      <c r="X1212" t="str">
        <f t="shared" ca="1" si="114"/>
        <v>×</v>
      </c>
    </row>
    <row r="1213" spans="1:24" x14ac:dyDescent="0.4">
      <c r="A1213" s="1" t="s">
        <v>3097</v>
      </c>
      <c r="B1213" s="1">
        <v>124</v>
      </c>
      <c r="C1213">
        <v>643.5</v>
      </c>
      <c r="D1213">
        <v>620.5</v>
      </c>
      <c r="E1213">
        <v>11.510960000000001</v>
      </c>
      <c r="F1213" t="s">
        <v>0</v>
      </c>
      <c r="G1213" s="10" t="s">
        <v>3095</v>
      </c>
      <c r="H1213">
        <v>99</v>
      </c>
      <c r="I1213" t="s">
        <v>3096</v>
      </c>
      <c r="J1213">
        <f ca="1">VLOOKUP(G1213,INDIRECT("球速変換!A$1:B$" &amp; Prams!$B$8),2,)</f>
        <v>172</v>
      </c>
      <c r="K1213" t="str">
        <f ca="1">VLOOKUP(I1213,INDIRECT("投手名変換!A$1:B$" &amp; Prams!$B$9),2,)</f>
        <v>AD001</v>
      </c>
      <c r="L1213">
        <f t="shared" si="115"/>
        <v>25</v>
      </c>
      <c r="M1213">
        <f ca="1">(B1213-VLOOKUP(K1213,INDIRECT("投手データ!B1:D"&amp;Prams!$B$1),3,FALSE)*2)</f>
        <v>30</v>
      </c>
      <c r="N1213" t="str">
        <f ca="1">VLOOKUP(F1213,INDIRECT("球種変換表!A$1:B$" &amp; Prams!$B$2),2,)</f>
        <v>ストレート</v>
      </c>
      <c r="O1213">
        <f ca="1">VLOOKUP(N1213,球種情報!A:B,2,FALSE)</f>
        <v>1</v>
      </c>
      <c r="P1213">
        <f ca="1">VLOOKUP(K1213,投手データ!B:AI,output!O1213+6,FALSE)</f>
        <v>1</v>
      </c>
      <c r="R1213">
        <f t="shared" ca="1" si="116"/>
        <v>5.8139534883720929E-3</v>
      </c>
      <c r="S1213">
        <f t="shared" si="117"/>
        <v>0.40243055555555551</v>
      </c>
      <c r="T1213">
        <f>Prams!B$5/(S1213-Prams!B$6)</f>
        <v>180.70002516907942</v>
      </c>
      <c r="U1213">
        <f t="shared" ca="1" si="118"/>
        <v>0.48576388888888888</v>
      </c>
      <c r="V1213">
        <f ca="1">Prams!C$5/(U1213-Prams!C$6)</f>
        <v>180.68242151665464</v>
      </c>
      <c r="W1213">
        <f t="shared" ca="1" si="119"/>
        <v>1.0504791948642711</v>
      </c>
      <c r="X1213" t="str">
        <f t="shared" ca="1" si="114"/>
        <v>×</v>
      </c>
    </row>
    <row r="1214" spans="1:24" x14ac:dyDescent="0.4">
      <c r="A1214" s="1" t="s">
        <v>3100</v>
      </c>
      <c r="B1214" s="1">
        <v>124</v>
      </c>
      <c r="C1214">
        <v>645.5</v>
      </c>
      <c r="D1214">
        <v>623</v>
      </c>
      <c r="E1214">
        <v>10.5001</v>
      </c>
      <c r="F1214" t="s">
        <v>0</v>
      </c>
      <c r="G1214" s="10" t="s">
        <v>3098</v>
      </c>
      <c r="H1214">
        <v>99</v>
      </c>
      <c r="I1214" t="s">
        <v>3099</v>
      </c>
      <c r="J1214">
        <f ca="1">VLOOKUP(G1214,INDIRECT("球速変換!A$1:B$" &amp; Prams!$B$8),2,)</f>
        <v>172</v>
      </c>
      <c r="K1214" t="str">
        <f ca="1">VLOOKUP(I1214,INDIRECT("投手名変換!A$1:B$" &amp; Prams!$B$9),2,)</f>
        <v>AD001</v>
      </c>
      <c r="L1214">
        <f t="shared" si="115"/>
        <v>25</v>
      </c>
      <c r="M1214">
        <f ca="1">(B1214-VLOOKUP(K1214,INDIRECT("投手データ!B1:D"&amp;Prams!$B$1),3,FALSE)*2)</f>
        <v>30</v>
      </c>
      <c r="N1214" t="str">
        <f ca="1">VLOOKUP(F1214,INDIRECT("球種変換表!A$1:B$" &amp; Prams!$B$2),2,)</f>
        <v>ストレート</v>
      </c>
      <c r="O1214">
        <f ca="1">VLOOKUP(N1214,球種情報!A:B,2,FALSE)</f>
        <v>1</v>
      </c>
      <c r="P1214">
        <f ca="1">VLOOKUP(K1214,投手データ!B:AI,output!O1214+6,FALSE)</f>
        <v>1</v>
      </c>
      <c r="R1214">
        <f t="shared" ca="1" si="116"/>
        <v>5.8139534883720929E-3</v>
      </c>
      <c r="S1214">
        <f t="shared" si="117"/>
        <v>0.40069444444444446</v>
      </c>
      <c r="T1214">
        <f>Prams!B$5/(S1214-Prams!B$6)</f>
        <v>181.62164808800247</v>
      </c>
      <c r="U1214">
        <f t="shared" ca="1" si="118"/>
        <v>0.48402777777777778</v>
      </c>
      <c r="V1214">
        <f ca="1">Prams!C$5/(U1214-Prams!C$6)</f>
        <v>181.60386441895002</v>
      </c>
      <c r="W1214">
        <f t="shared" ca="1" si="119"/>
        <v>1.0558364210404072</v>
      </c>
      <c r="X1214" t="str">
        <f t="shared" ca="1" si="114"/>
        <v>×</v>
      </c>
    </row>
    <row r="1215" spans="1:24" x14ac:dyDescent="0.4">
      <c r="A1215" s="1" t="s">
        <v>3103</v>
      </c>
      <c r="B1215" s="1">
        <v>124</v>
      </c>
      <c r="C1215">
        <v>643.5</v>
      </c>
      <c r="D1215">
        <v>613.5</v>
      </c>
      <c r="E1215">
        <v>11.510960000000001</v>
      </c>
      <c r="F1215" t="s">
        <v>0</v>
      </c>
      <c r="G1215" s="10" t="s">
        <v>3101</v>
      </c>
      <c r="H1215">
        <v>99</v>
      </c>
      <c r="I1215" t="s">
        <v>3102</v>
      </c>
      <c r="J1215">
        <f ca="1">VLOOKUP(G1215,INDIRECT("球速変換!A$1:B$" &amp; Prams!$B$8),2,)</f>
        <v>169</v>
      </c>
      <c r="K1215" t="str">
        <f ca="1">VLOOKUP(I1215,INDIRECT("投手名変換!A$1:B$" &amp; Prams!$B$9),2,)</f>
        <v>AD001</v>
      </c>
      <c r="L1215">
        <f t="shared" si="115"/>
        <v>25</v>
      </c>
      <c r="M1215">
        <f ca="1">(B1215-VLOOKUP(K1215,INDIRECT("投手データ!B1:D"&amp;Prams!$B$1),3,FALSE)*2)</f>
        <v>30</v>
      </c>
      <c r="N1215" t="str">
        <f ca="1">VLOOKUP(F1215,INDIRECT("球種変換表!A$1:B$" &amp; Prams!$B$2),2,)</f>
        <v>ストレート</v>
      </c>
      <c r="O1215">
        <f ca="1">VLOOKUP(N1215,球種情報!A:B,2,FALSE)</f>
        <v>1</v>
      </c>
      <c r="P1215">
        <f ca="1">VLOOKUP(K1215,投手データ!B:AI,output!O1215+6,FALSE)</f>
        <v>1</v>
      </c>
      <c r="R1215">
        <f t="shared" ca="1" si="116"/>
        <v>5.9171597633136093E-3</v>
      </c>
      <c r="S1215">
        <f t="shared" si="117"/>
        <v>0.40729166666666666</v>
      </c>
      <c r="T1215">
        <f>Prams!B$5/(S1215-Prams!B$6)</f>
        <v>178.16854391315835</v>
      </c>
      <c r="U1215">
        <f t="shared" ca="1" si="118"/>
        <v>0.49062499999999998</v>
      </c>
      <c r="V1215">
        <f ca="1">Prams!C$5/(U1215-Prams!C$6)</f>
        <v>178.15143001224698</v>
      </c>
      <c r="W1215">
        <f t="shared" ca="1" si="119"/>
        <v>1.0541504734452485</v>
      </c>
      <c r="X1215" t="str">
        <f t="shared" ca="1" si="114"/>
        <v>×</v>
      </c>
    </row>
    <row r="1216" spans="1:24" x14ac:dyDescent="0.4">
      <c r="A1216" s="1" t="s">
        <v>3105</v>
      </c>
      <c r="B1216" s="1">
        <v>124</v>
      </c>
      <c r="C1216">
        <v>637</v>
      </c>
      <c r="D1216">
        <v>609</v>
      </c>
      <c r="E1216">
        <v>10.04998</v>
      </c>
      <c r="F1216" t="s">
        <v>0</v>
      </c>
      <c r="G1216" s="10" t="s">
        <v>2178</v>
      </c>
      <c r="H1216">
        <v>99</v>
      </c>
      <c r="I1216" t="s">
        <v>3104</v>
      </c>
      <c r="J1216">
        <v>168</v>
      </c>
      <c r="K1216" t="str">
        <f ca="1">VLOOKUP(I1216,INDIRECT("投手名変換!A$1:B$" &amp; Prams!$B$9),2,)</f>
        <v>AD001</v>
      </c>
      <c r="L1216">
        <f t="shared" si="115"/>
        <v>25</v>
      </c>
      <c r="M1216">
        <f ca="1">(B1216-VLOOKUP(K1216,INDIRECT("投手データ!B1:D"&amp;Prams!$B$1),3,FALSE)*2)</f>
        <v>30</v>
      </c>
      <c r="N1216" t="str">
        <f ca="1">VLOOKUP(F1216,INDIRECT("球種変換表!A$1:B$" &amp; Prams!$B$2),2,)</f>
        <v>ストレート</v>
      </c>
      <c r="O1216">
        <f ca="1">VLOOKUP(N1216,球種情報!A:B,2,FALSE)</f>
        <v>1</v>
      </c>
      <c r="P1216">
        <f ca="1">VLOOKUP(K1216,投手データ!B:AI,output!O1216+6,FALSE)</f>
        <v>1</v>
      </c>
      <c r="R1216">
        <f t="shared" si="116"/>
        <v>5.9523809523809521E-3</v>
      </c>
      <c r="S1216">
        <f t="shared" si="117"/>
        <v>0.41041666666666665</v>
      </c>
      <c r="T1216">
        <f>Prams!B$5/(S1216-Prams!B$6)</f>
        <v>176.57828342933311</v>
      </c>
      <c r="U1216">
        <f t="shared" ca="1" si="118"/>
        <v>0.49375000000000002</v>
      </c>
      <c r="V1216">
        <f ca="1">Prams!C$5/(U1216-Prams!C$6)</f>
        <v>176.56147365414822</v>
      </c>
      <c r="W1216">
        <f t="shared" ca="1" si="119"/>
        <v>1.0509611527032632</v>
      </c>
      <c r="X1216" t="str">
        <f t="shared" ca="1" si="114"/>
        <v>×</v>
      </c>
    </row>
    <row r="1217" spans="1:25" x14ac:dyDescent="0.4">
      <c r="A1217" s="1" t="s">
        <v>3108</v>
      </c>
      <c r="B1217" s="1">
        <v>124</v>
      </c>
      <c r="C1217">
        <v>643.5</v>
      </c>
      <c r="D1217">
        <v>615</v>
      </c>
      <c r="E1217">
        <v>11.5001</v>
      </c>
      <c r="F1217" t="s">
        <v>0</v>
      </c>
      <c r="G1217" s="10" t="s">
        <v>3106</v>
      </c>
      <c r="H1217">
        <v>99</v>
      </c>
      <c r="I1217" t="s">
        <v>3107</v>
      </c>
      <c r="J1217">
        <f ca="1">VLOOKUP(G1217,INDIRECT("球速変換!A$1:B$" &amp; Prams!$B$8),2,)</f>
        <v>170</v>
      </c>
      <c r="K1217" t="str">
        <f ca="1">VLOOKUP(I1217,INDIRECT("投手名変換!A$1:B$" &amp; Prams!$B$9),2,)</f>
        <v>AD001</v>
      </c>
      <c r="L1217">
        <f t="shared" si="115"/>
        <v>25</v>
      </c>
      <c r="M1217">
        <f ca="1">(B1217-VLOOKUP(K1217,INDIRECT("投手データ!B1:D"&amp;Prams!$B$1),3,FALSE)*2)</f>
        <v>30</v>
      </c>
      <c r="N1217" t="str">
        <f ca="1">VLOOKUP(F1217,INDIRECT("球種変換表!A$1:B$" &amp; Prams!$B$2),2,)</f>
        <v>ストレート</v>
      </c>
      <c r="O1217">
        <f ca="1">VLOOKUP(N1217,球種情報!A:B,2,FALSE)</f>
        <v>1</v>
      </c>
      <c r="P1217">
        <f ca="1">VLOOKUP(K1217,投手データ!B:AI,output!O1217+6,FALSE)</f>
        <v>1</v>
      </c>
      <c r="R1217">
        <f t="shared" ca="1" si="116"/>
        <v>5.8823529411764705E-3</v>
      </c>
      <c r="S1217">
        <f t="shared" si="117"/>
        <v>0.40625</v>
      </c>
      <c r="T1217">
        <f>Prams!B$5/(S1217-Prams!B$6)</f>
        <v>178.70501517560342</v>
      </c>
      <c r="U1217">
        <f t="shared" ca="1" si="118"/>
        <v>0.48958333333333331</v>
      </c>
      <c r="V1217">
        <f ca="1">Prams!C$5/(U1217-Prams!C$6)</f>
        <v>178.68779806349056</v>
      </c>
      <c r="W1217">
        <f t="shared" ca="1" si="119"/>
        <v>1.0511046944911209</v>
      </c>
      <c r="X1217" t="str">
        <f t="shared" ca="1" si="114"/>
        <v>×</v>
      </c>
    </row>
    <row r="1218" spans="1:25" x14ac:dyDescent="0.4">
      <c r="A1218" s="1" t="s">
        <v>3111</v>
      </c>
      <c r="B1218" s="1">
        <v>124</v>
      </c>
      <c r="C1218">
        <v>643.5</v>
      </c>
      <c r="D1218">
        <v>617.5</v>
      </c>
      <c r="E1218">
        <v>11.510960000000001</v>
      </c>
      <c r="F1218" t="s">
        <v>0</v>
      </c>
      <c r="G1218" s="10" t="s">
        <v>3109</v>
      </c>
      <c r="H1218">
        <v>99</v>
      </c>
      <c r="I1218" t="s">
        <v>3110</v>
      </c>
      <c r="J1218">
        <f ca="1">VLOOKUP(G1218,INDIRECT("球速変換!A$1:B$" &amp; Prams!$B$8),2,)</f>
        <v>171</v>
      </c>
      <c r="K1218" t="str">
        <f ca="1">VLOOKUP(I1218,INDIRECT("投手名変換!A$1:B$" &amp; Prams!$B$9),2,)</f>
        <v>AD001</v>
      </c>
      <c r="L1218">
        <f t="shared" si="115"/>
        <v>25</v>
      </c>
      <c r="M1218">
        <f ca="1">(B1218-VLOOKUP(K1218,INDIRECT("投手データ!B1:D"&amp;Prams!$B$1),3,FALSE)*2)</f>
        <v>30</v>
      </c>
      <c r="N1218" t="str">
        <f ca="1">VLOOKUP(F1218,INDIRECT("球種変換表!A$1:B$" &amp; Prams!$B$2),2,)</f>
        <v>ストレート</v>
      </c>
      <c r="O1218">
        <f ca="1">VLOOKUP(N1218,球種情報!A:B,2,FALSE)</f>
        <v>1</v>
      </c>
      <c r="P1218">
        <f ca="1">VLOOKUP(K1218,投手データ!B:AI,output!O1218+6,FALSE)</f>
        <v>1</v>
      </c>
      <c r="R1218">
        <f t="shared" ca="1" si="116"/>
        <v>5.8479532163742687E-3</v>
      </c>
      <c r="S1218">
        <f t="shared" si="117"/>
        <v>0.4045138888888889</v>
      </c>
      <c r="T1218">
        <f>Prams!B$5/(S1218-Prams!B$6)</f>
        <v>179.6063494112995</v>
      </c>
      <c r="U1218">
        <f t="shared" ca="1" si="118"/>
        <v>0.48784722222222221</v>
      </c>
      <c r="V1218">
        <f ca="1">Prams!C$5/(U1218-Prams!C$6)</f>
        <v>179.58895819380453</v>
      </c>
      <c r="W1218">
        <f t="shared" ca="1" si="119"/>
        <v>1.0502278256947633</v>
      </c>
      <c r="X1218" t="str">
        <f t="shared" ca="1" si="114"/>
        <v>×</v>
      </c>
    </row>
    <row r="1219" spans="1:25" x14ac:dyDescent="0.4">
      <c r="A1219" s="1" t="s">
        <v>3113</v>
      </c>
      <c r="B1219" s="1">
        <v>124</v>
      </c>
      <c r="C1219">
        <v>640</v>
      </c>
      <c r="D1219">
        <v>622.5</v>
      </c>
      <c r="E1219">
        <v>11.01146</v>
      </c>
      <c r="F1219" t="s">
        <v>0</v>
      </c>
      <c r="G1219" s="10" t="s">
        <v>3112</v>
      </c>
      <c r="H1219">
        <v>99</v>
      </c>
      <c r="I1219" t="s">
        <v>3096</v>
      </c>
      <c r="J1219">
        <f ca="1">VLOOKUP(G1219,INDIRECT("球速変換!A$1:B$" &amp; Prams!$B$8),2,)</f>
        <v>172</v>
      </c>
      <c r="K1219" t="str">
        <f ca="1">VLOOKUP(I1219,INDIRECT("投手名変換!A$1:B$" &amp; Prams!$B$9),2,)</f>
        <v>AD001</v>
      </c>
      <c r="L1219">
        <f t="shared" si="115"/>
        <v>25</v>
      </c>
      <c r="M1219">
        <f ca="1">(B1219-VLOOKUP(K1219,INDIRECT("投手データ!B1:D"&amp;Prams!$B$1),3,FALSE)*2)</f>
        <v>30</v>
      </c>
      <c r="N1219" t="str">
        <f ca="1">VLOOKUP(F1219,INDIRECT("球種変換表!A$1:B$" &amp; Prams!$B$2),2,)</f>
        <v>ストレート</v>
      </c>
      <c r="O1219">
        <f ca="1">VLOOKUP(N1219,球種情報!A:B,2,FALSE)</f>
        <v>1</v>
      </c>
      <c r="P1219">
        <f ca="1">VLOOKUP(K1219,投手データ!B:AI,output!O1219+6,FALSE)</f>
        <v>1</v>
      </c>
      <c r="R1219">
        <f t="shared" ca="1" si="116"/>
        <v>5.8139534883720929E-3</v>
      </c>
      <c r="S1219">
        <f t="shared" si="117"/>
        <v>0.40104166666666669</v>
      </c>
      <c r="T1219">
        <f>Prams!B$5/(S1219-Prams!B$6)</f>
        <v>181.43657218322775</v>
      </c>
      <c r="U1219">
        <f t="shared" ca="1" si="118"/>
        <v>0.484375</v>
      </c>
      <c r="V1219">
        <f ca="1">Prams!C$5/(U1219-Prams!C$6)</f>
        <v>181.41882473773018</v>
      </c>
      <c r="W1219">
        <f t="shared" ca="1" si="119"/>
        <v>1.0547606089402917</v>
      </c>
      <c r="X1219" t="str">
        <f t="shared" ref="X1219:X1282" ca="1" si="120">IF(AND($V1219&gt;$J1219+X$1-2,$J1219+X$1+2&gt;$V1219),"〇","×")</f>
        <v>×</v>
      </c>
    </row>
    <row r="1220" spans="1:25" x14ac:dyDescent="0.4">
      <c r="A1220" s="1" t="s">
        <v>3115</v>
      </c>
      <c r="B1220" s="1">
        <v>124</v>
      </c>
      <c r="C1220">
        <v>636.54760999999996</v>
      </c>
      <c r="D1220">
        <v>623.5</v>
      </c>
      <c r="E1220">
        <v>10.55958</v>
      </c>
      <c r="F1220" t="s">
        <v>0</v>
      </c>
      <c r="G1220" s="10" t="s">
        <v>3114</v>
      </c>
      <c r="H1220">
        <v>99</v>
      </c>
      <c r="I1220" t="s">
        <v>3099</v>
      </c>
      <c r="J1220">
        <f ca="1">VLOOKUP(G1220,INDIRECT("球速変換!A$1:B$" &amp; Prams!$B$8),2,)</f>
        <v>173</v>
      </c>
      <c r="K1220" t="str">
        <f ca="1">VLOOKUP(I1220,INDIRECT("投手名変換!A$1:B$" &amp; Prams!$B$9),2,)</f>
        <v>AD001</v>
      </c>
      <c r="L1220">
        <f t="shared" si="115"/>
        <v>25</v>
      </c>
      <c r="M1220">
        <f ca="1">(B1220-VLOOKUP(K1220,INDIRECT("投手データ!B1:D"&amp;Prams!$B$1),3,FALSE)*2)</f>
        <v>30</v>
      </c>
      <c r="N1220" t="str">
        <f ca="1">VLOOKUP(F1220,INDIRECT("球種変換表!A$1:B$" &amp; Prams!$B$2),2,)</f>
        <v>ストレート</v>
      </c>
      <c r="O1220">
        <f ca="1">VLOOKUP(N1220,球種情報!A:B,2,FALSE)</f>
        <v>1</v>
      </c>
      <c r="P1220">
        <f ca="1">VLOOKUP(K1220,投手データ!B:AI,output!O1220+6,FALSE)</f>
        <v>1</v>
      </c>
      <c r="R1220">
        <f t="shared" ca="1" si="116"/>
        <v>5.7803468208092483E-3</v>
      </c>
      <c r="S1220">
        <f t="shared" si="117"/>
        <v>0.40034722222222219</v>
      </c>
      <c r="T1220">
        <f>Prams!B$5/(S1220-Prams!B$6)</f>
        <v>181.80710195479389</v>
      </c>
      <c r="U1220">
        <f t="shared" ca="1" si="118"/>
        <v>0.48368055555555556</v>
      </c>
      <c r="V1220">
        <f ca="1">Prams!C$5/(U1220-Prams!C$6)</f>
        <v>181.78928195117172</v>
      </c>
      <c r="W1220">
        <f t="shared" ca="1" si="119"/>
        <v>1.0508050979836516</v>
      </c>
      <c r="X1220" t="str">
        <f t="shared" ca="1" si="120"/>
        <v>×</v>
      </c>
    </row>
    <row r="1221" spans="1:25" x14ac:dyDescent="0.4">
      <c r="A1221" s="1" t="s">
        <v>3116</v>
      </c>
      <c r="B1221" s="1">
        <v>124</v>
      </c>
      <c r="C1221">
        <v>638</v>
      </c>
      <c r="D1221">
        <v>608.5</v>
      </c>
      <c r="E1221">
        <v>10.012589999999999</v>
      </c>
      <c r="F1221" t="s">
        <v>1489</v>
      </c>
      <c r="G1221" s="10" t="s">
        <v>1489</v>
      </c>
      <c r="H1221">
        <v>99</v>
      </c>
      <c r="I1221" t="s">
        <v>1489</v>
      </c>
      <c r="J1221" t="e">
        <f ca="1">VLOOKUP(G1221,INDIRECT("球速変換!A$1:B$" &amp; Prams!$B$8),2,)</f>
        <v>#N/A</v>
      </c>
      <c r="K1221" t="e">
        <f ca="1">VLOOKUP(I1221,INDIRECT("投手名変換!A$1:B$" &amp; Prams!$B$9),2,)</f>
        <v>#N/A</v>
      </c>
      <c r="L1221">
        <f t="shared" si="115"/>
        <v>25</v>
      </c>
      <c r="M1221" t="e">
        <f ca="1">(B1221-VLOOKUP(K1221,INDIRECT("投手データ!B1:D"&amp;Prams!$B$1),3,FALSE)*2)</f>
        <v>#N/A</v>
      </c>
      <c r="N1221" t="e">
        <f ca="1">VLOOKUP(F1221,INDIRECT("球種変換表!A$1:B$" &amp; Prams!$B$2),2,)</f>
        <v>#N/A</v>
      </c>
      <c r="O1221" t="e">
        <f ca="1">VLOOKUP(N1221,球種情報!A:B,2,FALSE)</f>
        <v>#N/A</v>
      </c>
      <c r="P1221" t="e">
        <f ca="1">VLOOKUP(K1221,投手データ!B:AI,output!O1221+6,FALSE)</f>
        <v>#N/A</v>
      </c>
      <c r="R1221" t="e">
        <f t="shared" ca="1" si="116"/>
        <v>#N/A</v>
      </c>
      <c r="S1221">
        <f t="shared" si="117"/>
        <v>0.41076388888888887</v>
      </c>
      <c r="T1221">
        <f>Prams!B$5/(S1221-Prams!B$6)</f>
        <v>176.40333843239517</v>
      </c>
      <c r="U1221" t="e">
        <f t="shared" ca="1" si="118"/>
        <v>#N/A</v>
      </c>
      <c r="V1221" t="e">
        <f ca="1">Prams!C$5/(U1221-Prams!C$6)</f>
        <v>#N/A</v>
      </c>
      <c r="W1221" t="e">
        <f t="shared" ca="1" si="119"/>
        <v>#N/A</v>
      </c>
      <c r="X1221" t="e">
        <f t="shared" ca="1" si="120"/>
        <v>#N/A</v>
      </c>
      <c r="Y1221" t="s">
        <v>1428</v>
      </c>
    </row>
    <row r="1222" spans="1:25" x14ac:dyDescent="0.4">
      <c r="A1222" s="1" t="s">
        <v>3118</v>
      </c>
      <c r="B1222" s="1">
        <v>235</v>
      </c>
      <c r="C1222">
        <v>607.5</v>
      </c>
      <c r="D1222">
        <v>642.5</v>
      </c>
      <c r="E1222">
        <v>2.5496099999999999</v>
      </c>
      <c r="F1222" t="s">
        <v>3117</v>
      </c>
      <c r="G1222" s="10" t="s">
        <v>1097</v>
      </c>
      <c r="H1222">
        <v>1</v>
      </c>
      <c r="J1222" t="e">
        <f ca="1">VLOOKUP(G1222,INDIRECT("球速変換!A$1:B$" &amp; Prams!$B$8),2,)</f>
        <v>#N/A</v>
      </c>
      <c r="K1222" t="str">
        <f ca="1">VLOOKUP(I1222,INDIRECT("投手名変換!A$1:B$" &amp; Prams!$B$9),2,)</f>
        <v>DD022</v>
      </c>
      <c r="L1222">
        <f t="shared" si="115"/>
        <v>234</v>
      </c>
      <c r="M1222">
        <f ca="1">(B1222-VLOOKUP(K1222,INDIRECT("投手データ!B1:D"&amp;Prams!$B$1),3,FALSE)*2)</f>
        <v>141</v>
      </c>
      <c r="N1222" t="e">
        <f ca="1">VLOOKUP(F1222,INDIRECT("球種変換表!A$1:B$" &amp; Prams!$B$2),2,)</f>
        <v>#N/A</v>
      </c>
      <c r="O1222" t="e">
        <f ca="1">VLOOKUP(N1222,球種情報!A:B,2,FALSE)</f>
        <v>#N/A</v>
      </c>
      <c r="P1222" t="e">
        <f ca="1">VLOOKUP(K1222,投手データ!B:AI,output!O1222+6,FALSE)</f>
        <v>#N/A</v>
      </c>
      <c r="R1222" t="e">
        <f t="shared" ca="1" si="116"/>
        <v>#N/A</v>
      </c>
      <c r="S1222">
        <f t="shared" si="117"/>
        <v>3.8704861111111111</v>
      </c>
      <c r="T1222">
        <f>Prams!B$5/(S1222-Prams!B$6)</f>
        <v>16.225716591563405</v>
      </c>
      <c r="U1222">
        <f t="shared" ca="1" si="118"/>
        <v>2.3204861111111108</v>
      </c>
      <c r="V1222">
        <f ca="1">Prams!C$5/(U1222-Prams!C$6)</f>
        <v>28.399740199750159</v>
      </c>
      <c r="W1222" t="e">
        <f t="shared" ca="1" si="119"/>
        <v>#N/A</v>
      </c>
      <c r="X1222" t="e">
        <f t="shared" ca="1" si="120"/>
        <v>#N/A</v>
      </c>
      <c r="Y1222" t="s">
        <v>1428</v>
      </c>
    </row>
    <row r="1223" spans="1:25" x14ac:dyDescent="0.4">
      <c r="A1223" s="1" t="s">
        <v>3119</v>
      </c>
      <c r="B1223" s="1">
        <v>121</v>
      </c>
      <c r="C1223">
        <v>639</v>
      </c>
      <c r="D1223">
        <v>603.5</v>
      </c>
      <c r="E1223">
        <v>10.012589999999999</v>
      </c>
      <c r="F1223" t="s">
        <v>1504</v>
      </c>
      <c r="G1223" s="10" t="s">
        <v>3106</v>
      </c>
      <c r="H1223">
        <v>98</v>
      </c>
      <c r="I1223" t="s">
        <v>3096</v>
      </c>
      <c r="J1223">
        <f ca="1">VLOOKUP(G1223,INDIRECT("球速変換!A$1:B$" &amp; Prams!$B$8),2,)</f>
        <v>170</v>
      </c>
      <c r="K1223" t="str">
        <f ca="1">VLOOKUP(I1223,INDIRECT("投手名変換!A$1:B$" &amp; Prams!$B$9),2,)</f>
        <v>AD001</v>
      </c>
      <c r="L1223">
        <f t="shared" si="115"/>
        <v>23</v>
      </c>
      <c r="M1223">
        <f ca="1">(B1223-VLOOKUP(K1223,INDIRECT("投手データ!B1:D"&amp;Prams!$B$1),3,FALSE)*2)</f>
        <v>27</v>
      </c>
      <c r="N1223" t="str">
        <f ca="1">VLOOKUP(F1223,INDIRECT("球種変換表!A$1:B$" &amp; Prams!$B$2),2,)</f>
        <v>全力ストレート</v>
      </c>
      <c r="O1223">
        <f ca="1">VLOOKUP(N1223,球種情報!A:B,2,FALSE)</f>
        <v>2</v>
      </c>
      <c r="P1223">
        <f ca="1">VLOOKUP(K1223,投手データ!B:AI,output!O1223+6,FALSE)</f>
        <v>1</v>
      </c>
      <c r="R1223">
        <f t="shared" ca="1" si="116"/>
        <v>5.8823529411764705E-3</v>
      </c>
      <c r="S1223">
        <f t="shared" si="117"/>
        <v>0.38090277777777781</v>
      </c>
      <c r="T1223">
        <f>Prams!B$5/(S1223-Prams!B$6)</f>
        <v>192.83363802559415</v>
      </c>
      <c r="U1223">
        <f t="shared" ca="1" si="118"/>
        <v>0.44756944444444446</v>
      </c>
      <c r="V1223">
        <f ca="1">Prams!C$5/(U1223-Prams!C$6)</f>
        <v>203.3855742079339</v>
      </c>
      <c r="W1223">
        <f t="shared" ca="1" si="119"/>
        <v>1.1963857306349053</v>
      </c>
      <c r="X1223" t="str">
        <f t="shared" ca="1" si="120"/>
        <v>×</v>
      </c>
    </row>
    <row r="1224" spans="1:25" x14ac:dyDescent="0.4">
      <c r="A1224" s="1" t="s">
        <v>3122</v>
      </c>
      <c r="B1224" s="1">
        <v>121</v>
      </c>
      <c r="C1224">
        <v>637.55260999999996</v>
      </c>
      <c r="D1224">
        <v>600.5</v>
      </c>
      <c r="E1224">
        <v>9.5658300000000001</v>
      </c>
      <c r="F1224" t="s">
        <v>390</v>
      </c>
      <c r="G1224" s="10" t="s">
        <v>3120</v>
      </c>
      <c r="H1224">
        <v>98</v>
      </c>
      <c r="I1224" t="s">
        <v>3121</v>
      </c>
      <c r="J1224">
        <f ca="1">VLOOKUP(G1224,INDIRECT("球速変換!A$1:B$" &amp; Prams!$B$8),2,)</f>
        <v>169</v>
      </c>
      <c r="K1224" t="str">
        <f ca="1">VLOOKUP(I1224,INDIRECT("投手名変換!A$1:B$" &amp; Prams!$B$9),2,)</f>
        <v>AD001</v>
      </c>
      <c r="L1224">
        <f t="shared" si="115"/>
        <v>23</v>
      </c>
      <c r="M1224">
        <f ca="1">(B1224-VLOOKUP(K1224,INDIRECT("投手データ!B1:D"&amp;Prams!$B$1),3,FALSE)*2)</f>
        <v>27</v>
      </c>
      <c r="N1224" t="str">
        <f ca="1">VLOOKUP(F1224,INDIRECT("球種変換表!A$1:B$" &amp; Prams!$B$2),2,)</f>
        <v>全力ストレート</v>
      </c>
      <c r="O1224">
        <f ca="1">VLOOKUP(N1224,球種情報!A:B,2,FALSE)</f>
        <v>2</v>
      </c>
      <c r="P1224">
        <f ca="1">VLOOKUP(K1224,投手データ!B:AI,output!O1224+6,FALSE)</f>
        <v>1</v>
      </c>
      <c r="R1224">
        <f t="shared" ca="1" si="116"/>
        <v>5.9171597633136093E-3</v>
      </c>
      <c r="S1224">
        <f t="shared" si="117"/>
        <v>0.38298611111111114</v>
      </c>
      <c r="T1224">
        <f>Prams!B$5/(S1224-Prams!B$6)</f>
        <v>191.58866115161791</v>
      </c>
      <c r="U1224">
        <f t="shared" ca="1" si="118"/>
        <v>0.44965277777777779</v>
      </c>
      <c r="V1224">
        <f ca="1">Prams!C$5/(U1224-Prams!C$6)</f>
        <v>202.00110728904781</v>
      </c>
      <c r="W1224">
        <f t="shared" ca="1" si="119"/>
        <v>1.1952728241955493</v>
      </c>
      <c r="X1224" t="str">
        <f t="shared" ca="1" si="120"/>
        <v>×</v>
      </c>
    </row>
    <row r="1225" spans="1:25" x14ac:dyDescent="0.4">
      <c r="A1225" s="1" t="s">
        <v>3124</v>
      </c>
      <c r="B1225" s="1">
        <v>122</v>
      </c>
      <c r="C1225">
        <v>643.5</v>
      </c>
      <c r="D1225">
        <v>627</v>
      </c>
      <c r="E1225">
        <v>10.5001</v>
      </c>
      <c r="F1225" t="s">
        <v>1504</v>
      </c>
      <c r="G1225" s="10" t="s">
        <v>2178</v>
      </c>
      <c r="H1225">
        <v>98</v>
      </c>
      <c r="I1225" t="s">
        <v>3123</v>
      </c>
      <c r="J1225">
        <v>168</v>
      </c>
      <c r="K1225" t="str">
        <f ca="1">VLOOKUP(I1225,INDIRECT("投手名変換!A$1:B$" &amp; Prams!$B$9),2,)</f>
        <v>AD001</v>
      </c>
      <c r="L1225">
        <f t="shared" si="115"/>
        <v>24</v>
      </c>
      <c r="M1225">
        <f ca="1">(B1225-VLOOKUP(K1225,INDIRECT("投手データ!B1:D"&amp;Prams!$B$1),3,FALSE)*2)</f>
        <v>28</v>
      </c>
      <c r="N1225" t="str">
        <f ca="1">VLOOKUP(F1225,INDIRECT("球種変換表!A$1:B$" &amp; Prams!$B$2),2,)</f>
        <v>全力ストレート</v>
      </c>
      <c r="O1225">
        <f ca="1">VLOOKUP(N1225,球種情報!A:B,2,FALSE)</f>
        <v>2</v>
      </c>
      <c r="P1225">
        <f ca="1">VLOOKUP(K1225,投手データ!B:AI,output!O1225+6,FALSE)</f>
        <v>1</v>
      </c>
      <c r="R1225">
        <f t="shared" si="116"/>
        <v>5.9523809523809521E-3</v>
      </c>
      <c r="S1225">
        <f t="shared" si="117"/>
        <v>0.38124999999999998</v>
      </c>
      <c r="T1225">
        <f>Prams!B$5/(S1225-Prams!B$6)</f>
        <v>192.62501947343824</v>
      </c>
      <c r="U1225">
        <f t="shared" ca="1" si="118"/>
        <v>0.44791666666666669</v>
      </c>
      <c r="V1225">
        <f ca="1">Prams!C$5/(U1225-Prams!C$6)</f>
        <v>203.15351333588913</v>
      </c>
      <c r="W1225">
        <f t="shared" ca="1" si="119"/>
        <v>1.2092471031898162</v>
      </c>
      <c r="X1225" t="str">
        <f t="shared" ca="1" si="120"/>
        <v>×</v>
      </c>
    </row>
    <row r="1226" spans="1:25" x14ac:dyDescent="0.4">
      <c r="A1226" s="1" t="s">
        <v>3125</v>
      </c>
      <c r="B1226" s="1">
        <v>121</v>
      </c>
      <c r="C1226">
        <v>639</v>
      </c>
      <c r="D1226">
        <v>600.5</v>
      </c>
      <c r="E1226">
        <v>10.012589999999999</v>
      </c>
      <c r="F1226" t="s">
        <v>1504</v>
      </c>
      <c r="G1226" s="10" t="s">
        <v>3101</v>
      </c>
      <c r="H1226">
        <v>98</v>
      </c>
      <c r="I1226" t="s">
        <v>3096</v>
      </c>
      <c r="J1226">
        <f ca="1">VLOOKUP(G1226,INDIRECT("球速変換!A$1:B$" &amp; Prams!$B$8),2,)</f>
        <v>169</v>
      </c>
      <c r="K1226" t="str">
        <f ca="1">VLOOKUP(I1226,INDIRECT("投手名変換!A$1:B$" &amp; Prams!$B$9),2,)</f>
        <v>AD001</v>
      </c>
      <c r="L1226">
        <f t="shared" si="115"/>
        <v>23</v>
      </c>
      <c r="M1226">
        <f ca="1">(B1226-VLOOKUP(K1226,INDIRECT("投手データ!B1:D"&amp;Prams!$B$1),3,FALSE)*2)</f>
        <v>27</v>
      </c>
      <c r="N1226" t="str">
        <f ca="1">VLOOKUP(F1226,INDIRECT("球種変換表!A$1:B$" &amp; Prams!$B$2),2,)</f>
        <v>全力ストレート</v>
      </c>
      <c r="O1226">
        <f ca="1">VLOOKUP(N1226,球種情報!A:B,2,FALSE)</f>
        <v>2</v>
      </c>
      <c r="P1226">
        <f ca="1">VLOOKUP(K1226,投手データ!B:AI,output!O1226+6,FALSE)</f>
        <v>1</v>
      </c>
      <c r="R1226">
        <f t="shared" ca="1" si="116"/>
        <v>5.9171597633136093E-3</v>
      </c>
      <c r="S1226">
        <f t="shared" si="117"/>
        <v>0.38298611111111114</v>
      </c>
      <c r="T1226">
        <f>Prams!B$5/(S1226-Prams!B$6)</f>
        <v>191.58866115161791</v>
      </c>
      <c r="U1226">
        <f t="shared" ca="1" si="118"/>
        <v>0.44965277777777779</v>
      </c>
      <c r="V1226">
        <f ca="1">Prams!C$5/(U1226-Prams!C$6)</f>
        <v>202.00110728904781</v>
      </c>
      <c r="W1226">
        <f t="shared" ca="1" si="119"/>
        <v>1.1952728241955493</v>
      </c>
      <c r="X1226" t="str">
        <f t="shared" ca="1" si="120"/>
        <v>×</v>
      </c>
    </row>
    <row r="1227" spans="1:25" x14ac:dyDescent="0.4">
      <c r="A1227" s="1" t="s">
        <v>3127</v>
      </c>
      <c r="B1227" s="1">
        <v>121</v>
      </c>
      <c r="C1227">
        <v>639</v>
      </c>
      <c r="D1227">
        <v>605</v>
      </c>
      <c r="E1227">
        <v>11.0001</v>
      </c>
      <c r="F1227" t="s">
        <v>3126</v>
      </c>
      <c r="G1227" s="10" t="s">
        <v>3109</v>
      </c>
      <c r="H1227">
        <v>98</v>
      </c>
      <c r="I1227" t="s">
        <v>3099</v>
      </c>
      <c r="J1227">
        <f ca="1">VLOOKUP(G1227,INDIRECT("球速変換!A$1:B$" &amp; Prams!$B$8),2,)</f>
        <v>171</v>
      </c>
      <c r="K1227" t="str">
        <f ca="1">VLOOKUP(I1227,INDIRECT("投手名変換!A$1:B$" &amp; Prams!$B$9),2,)</f>
        <v>AD001</v>
      </c>
      <c r="L1227">
        <f t="shared" si="115"/>
        <v>23</v>
      </c>
      <c r="M1227">
        <f ca="1">(B1227-VLOOKUP(K1227,INDIRECT("投手データ!B1:D"&amp;Prams!$B$1),3,FALSE)*2)</f>
        <v>27</v>
      </c>
      <c r="N1227" t="str">
        <f ca="1">VLOOKUP(F1227,INDIRECT("球種変換表!A$1:B$" &amp; Prams!$B$2),2,)</f>
        <v>全力ストレート</v>
      </c>
      <c r="O1227">
        <f ca="1">VLOOKUP(N1227,球種情報!A:B,2,FALSE)</f>
        <v>2</v>
      </c>
      <c r="P1227">
        <f ca="1">VLOOKUP(K1227,投手データ!B:AI,output!O1227+6,FALSE)</f>
        <v>1</v>
      </c>
      <c r="R1227">
        <f t="shared" ca="1" si="116"/>
        <v>5.8479532163742687E-3</v>
      </c>
      <c r="S1227">
        <f t="shared" si="117"/>
        <v>0.37986111111111115</v>
      </c>
      <c r="T1227">
        <f>Prams!B$5/(S1227-Prams!B$6)</f>
        <v>193.46221380017732</v>
      </c>
      <c r="U1227">
        <f t="shared" ca="1" si="118"/>
        <v>0.4465277777777778</v>
      </c>
      <c r="V1227">
        <f ca="1">Prams!C$5/(U1227-Prams!C$6)</f>
        <v>204.08494874099068</v>
      </c>
      <c r="W1227">
        <f t="shared" ca="1" si="119"/>
        <v>1.1934792324034542</v>
      </c>
      <c r="X1227" t="str">
        <f t="shared" ca="1" si="120"/>
        <v>×</v>
      </c>
    </row>
    <row r="1228" spans="1:25" x14ac:dyDescent="0.4">
      <c r="A1228" s="1" t="s">
        <v>3128</v>
      </c>
      <c r="B1228" s="1">
        <v>121</v>
      </c>
      <c r="C1228">
        <v>640</v>
      </c>
      <c r="D1228">
        <v>608</v>
      </c>
      <c r="E1228">
        <v>11.0001</v>
      </c>
      <c r="F1228" t="s">
        <v>1504</v>
      </c>
      <c r="G1228" s="10" t="s">
        <v>3114</v>
      </c>
      <c r="H1228">
        <v>98</v>
      </c>
      <c r="I1228" t="s">
        <v>3121</v>
      </c>
      <c r="J1228">
        <f ca="1">VLOOKUP(G1228,INDIRECT("球速変換!A$1:B$" &amp; Prams!$B$8),2,)</f>
        <v>173</v>
      </c>
      <c r="K1228" t="str">
        <f ca="1">VLOOKUP(I1228,INDIRECT("投手名変換!A$1:B$" &amp; Prams!$B$9),2,)</f>
        <v>AD001</v>
      </c>
      <c r="L1228">
        <f t="shared" si="115"/>
        <v>23</v>
      </c>
      <c r="M1228">
        <f ca="1">(B1228-VLOOKUP(K1228,INDIRECT("投手データ!B1:D"&amp;Prams!$B$1),3,FALSE)*2)</f>
        <v>27</v>
      </c>
      <c r="N1228" t="str">
        <f ca="1">VLOOKUP(F1228,INDIRECT("球種変換表!A$1:B$" &amp; Prams!$B$2),2,)</f>
        <v>全力ストレート</v>
      </c>
      <c r="O1228">
        <f ca="1">VLOOKUP(N1228,球種情報!A:B,2,FALSE)</f>
        <v>2</v>
      </c>
      <c r="P1228">
        <f ca="1">VLOOKUP(K1228,投手データ!B:AI,output!O1228+6,FALSE)</f>
        <v>1</v>
      </c>
      <c r="R1228">
        <f t="shared" ca="1" si="116"/>
        <v>5.7803468208092483E-3</v>
      </c>
      <c r="S1228">
        <f t="shared" si="117"/>
        <v>0.37777777777777782</v>
      </c>
      <c r="T1228">
        <f>Prams!B$5/(S1228-Prams!B$6)</f>
        <v>194.73173975431351</v>
      </c>
      <c r="U1228">
        <f t="shared" ca="1" si="118"/>
        <v>0.44444444444444448</v>
      </c>
      <c r="V1228">
        <f ca="1">Prams!C$5/(U1228-Prams!C$6)</f>
        <v>205.49822721229131</v>
      </c>
      <c r="W1228">
        <f t="shared" ca="1" si="119"/>
        <v>1.1878510243485048</v>
      </c>
      <c r="X1228" t="str">
        <f t="shared" ca="1" si="120"/>
        <v>×</v>
      </c>
    </row>
    <row r="1229" spans="1:25" x14ac:dyDescent="0.4">
      <c r="A1229" s="1" t="s">
        <v>3130</v>
      </c>
      <c r="B1229" s="1">
        <v>121</v>
      </c>
      <c r="C1229">
        <v>640.5</v>
      </c>
      <c r="D1229">
        <v>608.5</v>
      </c>
      <c r="E1229">
        <v>10.512</v>
      </c>
      <c r="F1229" t="s">
        <v>1504</v>
      </c>
      <c r="G1229" s="10" t="s">
        <v>3114</v>
      </c>
      <c r="H1229">
        <v>98</v>
      </c>
      <c r="I1229" t="s">
        <v>3129</v>
      </c>
      <c r="J1229">
        <f ca="1">VLOOKUP(G1229,INDIRECT("球速変換!A$1:B$" &amp; Prams!$B$8),2,)</f>
        <v>173</v>
      </c>
      <c r="K1229" t="str">
        <f ca="1">VLOOKUP(I1229,INDIRECT("投手名変換!A$1:B$" &amp; Prams!$B$9),2,)</f>
        <v>AD001</v>
      </c>
      <c r="L1229">
        <f t="shared" si="115"/>
        <v>23</v>
      </c>
      <c r="M1229">
        <f ca="1">(B1229-VLOOKUP(K1229,INDIRECT("投手データ!B1:D"&amp;Prams!$B$1),3,FALSE)*2)</f>
        <v>27</v>
      </c>
      <c r="N1229" t="str">
        <f ca="1">VLOOKUP(F1229,INDIRECT("球種変換表!A$1:B$" &amp; Prams!$B$2),2,)</f>
        <v>全力ストレート</v>
      </c>
      <c r="O1229">
        <f ca="1">VLOOKUP(N1229,球種情報!A:B,2,FALSE)</f>
        <v>2</v>
      </c>
      <c r="P1229">
        <f ca="1">VLOOKUP(K1229,投手データ!B:AI,output!O1229+6,FALSE)</f>
        <v>1</v>
      </c>
      <c r="R1229">
        <f t="shared" ca="1" si="116"/>
        <v>5.7803468208092483E-3</v>
      </c>
      <c r="S1229">
        <f t="shared" si="117"/>
        <v>0.37743055555555555</v>
      </c>
      <c r="T1229">
        <f>Prams!B$5/(S1229-Prams!B$6)</f>
        <v>194.94494906584217</v>
      </c>
      <c r="U1229">
        <f t="shared" ca="1" si="118"/>
        <v>0.4440972222222222</v>
      </c>
      <c r="V1229">
        <f ca="1">Prams!C$5/(U1229-Prams!C$6)</f>
        <v>205.73567882860817</v>
      </c>
      <c r="W1229">
        <f t="shared" ca="1" si="119"/>
        <v>1.1892235770439779</v>
      </c>
      <c r="X1229" t="str">
        <f t="shared" ca="1" si="120"/>
        <v>×</v>
      </c>
    </row>
    <row r="1230" spans="1:25" x14ac:dyDescent="0.4">
      <c r="A1230" s="1" t="s">
        <v>3132</v>
      </c>
      <c r="B1230" s="1">
        <v>121</v>
      </c>
      <c r="C1230">
        <v>640</v>
      </c>
      <c r="D1230">
        <v>608.5</v>
      </c>
      <c r="E1230">
        <v>11.01146</v>
      </c>
      <c r="F1230" t="s">
        <v>1504</v>
      </c>
      <c r="G1230" s="10" t="s">
        <v>3131</v>
      </c>
      <c r="H1230">
        <v>98</v>
      </c>
      <c r="I1230" t="s">
        <v>3099</v>
      </c>
      <c r="J1230">
        <f ca="1">VLOOKUP(G1230,INDIRECT("球速変換!A$1:B$" &amp; Prams!$B$8),2,)</f>
        <v>173</v>
      </c>
      <c r="K1230" t="str">
        <f ca="1">VLOOKUP(I1230,INDIRECT("投手名変換!A$1:B$" &amp; Prams!$B$9),2,)</f>
        <v>AD001</v>
      </c>
      <c r="L1230">
        <f t="shared" si="115"/>
        <v>23</v>
      </c>
      <c r="M1230">
        <f ca="1">(B1230-VLOOKUP(K1230,INDIRECT("投手データ!B1:D"&amp;Prams!$B$1),3,FALSE)*2)</f>
        <v>27</v>
      </c>
      <c r="N1230" t="str">
        <f ca="1">VLOOKUP(F1230,INDIRECT("球種変換表!A$1:B$" &amp; Prams!$B$2),2,)</f>
        <v>全力ストレート</v>
      </c>
      <c r="O1230">
        <f ca="1">VLOOKUP(N1230,球種情報!A:B,2,FALSE)</f>
        <v>2</v>
      </c>
      <c r="P1230">
        <f ca="1">VLOOKUP(K1230,投手データ!B:AI,output!O1230+6,FALSE)</f>
        <v>1</v>
      </c>
      <c r="R1230">
        <f t="shared" ca="1" si="116"/>
        <v>5.7803468208092483E-3</v>
      </c>
      <c r="S1230">
        <f t="shared" si="117"/>
        <v>0.37743055555555555</v>
      </c>
      <c r="T1230">
        <f>Prams!B$5/(S1230-Prams!B$6)</f>
        <v>194.94494906584217</v>
      </c>
      <c r="U1230">
        <f t="shared" ca="1" si="118"/>
        <v>0.4440972222222222</v>
      </c>
      <c r="V1230">
        <f ca="1">Prams!C$5/(U1230-Prams!C$6)</f>
        <v>205.73567882860817</v>
      </c>
      <c r="W1230">
        <f t="shared" ca="1" si="119"/>
        <v>1.1892235770439779</v>
      </c>
      <c r="X1230" t="str">
        <f t="shared" ca="1" si="120"/>
        <v>×</v>
      </c>
    </row>
    <row r="1231" spans="1:25" x14ac:dyDescent="0.4">
      <c r="A1231" s="1" t="s">
        <v>3134</v>
      </c>
      <c r="B1231" s="1">
        <v>121</v>
      </c>
      <c r="C1231">
        <v>639.5</v>
      </c>
      <c r="D1231">
        <v>608.5</v>
      </c>
      <c r="E1231">
        <v>10.512</v>
      </c>
      <c r="F1231" t="s">
        <v>3133</v>
      </c>
      <c r="G1231" s="10" t="s">
        <v>3114</v>
      </c>
      <c r="H1231">
        <v>98</v>
      </c>
      <c r="I1231" t="s">
        <v>3107</v>
      </c>
      <c r="J1231">
        <f ca="1">VLOOKUP(G1231,INDIRECT("球速変換!A$1:B$" &amp; Prams!$B$8),2,)</f>
        <v>173</v>
      </c>
      <c r="K1231" t="str">
        <f ca="1">VLOOKUP(I1231,INDIRECT("投手名変換!A$1:B$" &amp; Prams!$B$9),2,)</f>
        <v>AD001</v>
      </c>
      <c r="L1231">
        <f t="shared" si="115"/>
        <v>23</v>
      </c>
      <c r="M1231">
        <f ca="1">(B1231-VLOOKUP(K1231,INDIRECT("投手データ!B1:D"&amp;Prams!$B$1),3,FALSE)*2)</f>
        <v>27</v>
      </c>
      <c r="N1231" t="str">
        <f ca="1">VLOOKUP(F1231,INDIRECT("球種変換表!A$1:B$" &amp; Prams!$B$2),2,)</f>
        <v>全力ストレート</v>
      </c>
      <c r="O1231">
        <f ca="1">VLOOKUP(N1231,球種情報!A:B,2,FALSE)</f>
        <v>2</v>
      </c>
      <c r="P1231">
        <f ca="1">VLOOKUP(K1231,投手データ!B:AI,output!O1231+6,FALSE)</f>
        <v>1</v>
      </c>
      <c r="R1231">
        <f t="shared" ca="1" si="116"/>
        <v>5.7803468208092483E-3</v>
      </c>
      <c r="S1231">
        <f t="shared" si="117"/>
        <v>0.37743055555555555</v>
      </c>
      <c r="T1231">
        <f>Prams!B$5/(S1231-Prams!B$6)</f>
        <v>194.94494906584217</v>
      </c>
      <c r="U1231">
        <f t="shared" ca="1" si="118"/>
        <v>0.4440972222222222</v>
      </c>
      <c r="V1231">
        <f ca="1">Prams!C$5/(U1231-Prams!C$6)</f>
        <v>205.73567882860817</v>
      </c>
      <c r="W1231">
        <f t="shared" ca="1" si="119"/>
        <v>1.1892235770439779</v>
      </c>
      <c r="X1231" t="str">
        <f t="shared" ca="1" si="120"/>
        <v>×</v>
      </c>
    </row>
    <row r="1232" spans="1:25" x14ac:dyDescent="0.4">
      <c r="A1232" s="1" t="s">
        <v>3135</v>
      </c>
      <c r="B1232" s="1">
        <v>121</v>
      </c>
      <c r="C1232">
        <v>639</v>
      </c>
      <c r="D1232">
        <v>603.5</v>
      </c>
      <c r="E1232">
        <v>10.012589999999999</v>
      </c>
      <c r="F1232" t="s">
        <v>1504</v>
      </c>
      <c r="G1232" s="10" t="s">
        <v>3106</v>
      </c>
      <c r="H1232">
        <v>98</v>
      </c>
      <c r="I1232" t="s">
        <v>3102</v>
      </c>
      <c r="J1232">
        <f ca="1">VLOOKUP(G1232,INDIRECT("球速変換!A$1:B$" &amp; Prams!$B$8),2,)</f>
        <v>170</v>
      </c>
      <c r="K1232" t="str">
        <f ca="1">VLOOKUP(I1232,INDIRECT("投手名変換!A$1:B$" &amp; Prams!$B$9),2,)</f>
        <v>AD001</v>
      </c>
      <c r="L1232">
        <f t="shared" si="115"/>
        <v>23</v>
      </c>
      <c r="M1232">
        <f ca="1">(B1232-VLOOKUP(K1232,INDIRECT("投手データ!B1:D"&amp;Prams!$B$1),3,FALSE)*2)</f>
        <v>27</v>
      </c>
      <c r="N1232" t="str">
        <f ca="1">VLOOKUP(F1232,INDIRECT("球種変換表!A$1:B$" &amp; Prams!$B$2),2,)</f>
        <v>全力ストレート</v>
      </c>
      <c r="O1232">
        <f ca="1">VLOOKUP(N1232,球種情報!A:B,2,FALSE)</f>
        <v>2</v>
      </c>
      <c r="P1232">
        <f ca="1">VLOOKUP(K1232,投手データ!B:AI,output!O1232+6,FALSE)</f>
        <v>1</v>
      </c>
      <c r="R1232">
        <f t="shared" ca="1" si="116"/>
        <v>5.8823529411764705E-3</v>
      </c>
      <c r="S1232">
        <f t="shared" si="117"/>
        <v>0.38090277777777781</v>
      </c>
      <c r="T1232">
        <f>Prams!B$5/(S1232-Prams!B$6)</f>
        <v>192.83363802559415</v>
      </c>
      <c r="U1232">
        <f t="shared" ca="1" si="118"/>
        <v>0.44756944444444446</v>
      </c>
      <c r="V1232">
        <f ca="1">Prams!C$5/(U1232-Prams!C$6)</f>
        <v>203.3855742079339</v>
      </c>
      <c r="W1232">
        <f t="shared" ca="1" si="119"/>
        <v>1.1963857306349053</v>
      </c>
      <c r="X1232" t="str">
        <f t="shared" ca="1" si="120"/>
        <v>×</v>
      </c>
    </row>
    <row r="1233" spans="1:25" x14ac:dyDescent="0.4">
      <c r="A1233" s="1" t="s">
        <v>3138</v>
      </c>
      <c r="B1233" s="1">
        <v>129</v>
      </c>
      <c r="C1233">
        <v>647</v>
      </c>
      <c r="D1233">
        <v>606.5</v>
      </c>
      <c r="E1233">
        <v>11.01146</v>
      </c>
      <c r="F1233" t="s">
        <v>38</v>
      </c>
      <c r="G1233" s="10" t="s">
        <v>3136</v>
      </c>
      <c r="H1233">
        <v>101</v>
      </c>
      <c r="I1233" t="s">
        <v>3137</v>
      </c>
      <c r="J1233">
        <f ca="1">VLOOKUP(G1233,INDIRECT("球速変換!A$1:B$" &amp; Prams!$B$8),2,)</f>
        <v>160</v>
      </c>
      <c r="K1233" t="str">
        <f ca="1">VLOOKUP(I1233,INDIRECT("投手名変換!A$1:B$" &amp; Prams!$B$9),2,)</f>
        <v>AD001</v>
      </c>
      <c r="L1233">
        <f t="shared" si="115"/>
        <v>28</v>
      </c>
      <c r="M1233">
        <f ca="1">(B1233-VLOOKUP(K1233,INDIRECT("投手データ!B1:D"&amp;Prams!$B$1),3,FALSE)*2)</f>
        <v>35</v>
      </c>
      <c r="N1233" t="str">
        <f ca="1">VLOOKUP(F1233,INDIRECT("球種変換表!A$1:B$" &amp; Prams!$B$2),2,)</f>
        <v>Hスライダー</v>
      </c>
      <c r="O1233">
        <f ca="1">VLOOKUP(N1233,球種情報!A:B,2,FALSE)</f>
        <v>7</v>
      </c>
      <c r="P1233">
        <f ca="1">VLOOKUP(K1233,投手データ!B:AI,output!O1233+6,FALSE)</f>
        <v>0</v>
      </c>
      <c r="R1233">
        <f t="shared" ca="1" si="116"/>
        <v>6.2500000000000003E-3</v>
      </c>
      <c r="S1233">
        <f t="shared" si="117"/>
        <v>0.4621527777777778</v>
      </c>
      <c r="T1233">
        <f>Prams!B$5/(S1233-Prams!B$6)</f>
        <v>153.84489897488714</v>
      </c>
      <c r="U1233">
        <f t="shared" ca="1" si="118"/>
        <v>0.57881944444444444</v>
      </c>
      <c r="V1233">
        <f ca="1">Prams!C$5/(U1233-Prams!C$6)</f>
        <v>142.05017902845947</v>
      </c>
      <c r="W1233">
        <f t="shared" ca="1" si="119"/>
        <v>0.88781361892787169</v>
      </c>
      <c r="X1233" t="str">
        <f t="shared" ca="1" si="120"/>
        <v>×</v>
      </c>
    </row>
    <row r="1234" spans="1:25" x14ac:dyDescent="0.4">
      <c r="A1234" s="1" t="s">
        <v>3139</v>
      </c>
      <c r="B1234" s="1">
        <v>129</v>
      </c>
      <c r="C1234">
        <v>658.5</v>
      </c>
      <c r="D1234">
        <v>614</v>
      </c>
      <c r="E1234">
        <v>10.547610000000001</v>
      </c>
      <c r="F1234" t="s">
        <v>2457</v>
      </c>
      <c r="G1234" s="10" t="s">
        <v>1899</v>
      </c>
      <c r="H1234">
        <v>101</v>
      </c>
      <c r="I1234" t="s">
        <v>3099</v>
      </c>
      <c r="J1234">
        <f ca="1">VLOOKUP(G1234,INDIRECT("球速変換!A$1:B$" &amp; Prams!$B$8),2,)</f>
        <v>102</v>
      </c>
      <c r="K1234" t="str">
        <f ca="1">VLOOKUP(I1234,INDIRECT("投手名変換!A$1:B$" &amp; Prams!$B$9),2,)</f>
        <v>AD001</v>
      </c>
      <c r="L1234">
        <f t="shared" si="115"/>
        <v>28</v>
      </c>
      <c r="M1234">
        <f ca="1">(B1234-VLOOKUP(K1234,INDIRECT("投手データ!B1:D"&amp;Prams!$B$1),3,FALSE)*2)</f>
        <v>35</v>
      </c>
      <c r="N1234" t="str">
        <f ca="1">VLOOKUP(F1234,INDIRECT("球種変換表!A$1:B$" &amp; Prams!$B$2),2,)</f>
        <v>Hスライダー</v>
      </c>
      <c r="O1234">
        <f ca="1">VLOOKUP(N1234,球種情報!A:B,2,FALSE)</f>
        <v>7</v>
      </c>
      <c r="P1234">
        <f ca="1">VLOOKUP(K1234,投手データ!B:AI,output!O1234+6,FALSE)</f>
        <v>0</v>
      </c>
      <c r="R1234">
        <f t="shared" ca="1" si="116"/>
        <v>9.8039215686274508E-3</v>
      </c>
      <c r="S1234">
        <f t="shared" si="117"/>
        <v>0.45694444444444449</v>
      </c>
      <c r="T1234">
        <f>Prams!B$5/(S1234-Prams!B$6)</f>
        <v>155.86503445571179</v>
      </c>
      <c r="U1234">
        <f t="shared" ca="1" si="118"/>
        <v>0.57361111111111107</v>
      </c>
      <c r="V1234">
        <f ca="1">Prams!C$5/(U1234-Prams!C$6)</f>
        <v>143.7707035993902</v>
      </c>
      <c r="W1234">
        <f t="shared" ca="1" si="119"/>
        <v>1.4095167019548058</v>
      </c>
      <c r="X1234" t="str">
        <f t="shared" ca="1" si="120"/>
        <v>×</v>
      </c>
    </row>
    <row r="1235" spans="1:25" x14ac:dyDescent="0.4">
      <c r="A1235" s="1" t="s">
        <v>3143</v>
      </c>
      <c r="B1235" s="1">
        <v>129</v>
      </c>
      <c r="C1235">
        <v>661.04998999999998</v>
      </c>
      <c r="D1235">
        <v>618.5</v>
      </c>
      <c r="E1235">
        <v>10.06254</v>
      </c>
      <c r="F1235" t="s">
        <v>3140</v>
      </c>
      <c r="G1235" s="10" t="s">
        <v>3141</v>
      </c>
      <c r="H1235">
        <v>101</v>
      </c>
      <c r="I1235" t="s">
        <v>3142</v>
      </c>
      <c r="J1235">
        <f ca="1">VLOOKUP(G1235,INDIRECT("球速変換!A$1:B$" &amp; Prams!$B$8),2,)</f>
        <v>164</v>
      </c>
      <c r="K1235" t="str">
        <f ca="1">VLOOKUP(I1235,INDIRECT("投手名変換!A$1:B$" &amp; Prams!$B$9),2,)</f>
        <v>AD001</v>
      </c>
      <c r="L1235">
        <f t="shared" si="115"/>
        <v>28</v>
      </c>
      <c r="M1235">
        <f ca="1">(B1235-VLOOKUP(K1235,INDIRECT("投手データ!B1:D"&amp;Prams!$B$1),3,FALSE)*2)</f>
        <v>35</v>
      </c>
      <c r="N1235" t="str">
        <f ca="1">VLOOKUP(F1235,INDIRECT("球種変換表!A$1:B$" &amp; Prams!$B$2),2,)</f>
        <v>Hスライダー</v>
      </c>
      <c r="O1235">
        <f ca="1">VLOOKUP(N1235,球種情報!A:B,2,FALSE)</f>
        <v>7</v>
      </c>
      <c r="P1235">
        <f ca="1">VLOOKUP(K1235,投手データ!B:AI,output!O1235+6,FALSE)</f>
        <v>0</v>
      </c>
      <c r="R1235">
        <f t="shared" ca="1" si="116"/>
        <v>6.0975609756097563E-3</v>
      </c>
      <c r="S1235">
        <f t="shared" si="117"/>
        <v>0.45381944444444444</v>
      </c>
      <c r="T1235">
        <f>Prams!B$5/(S1235-Prams!B$6)</f>
        <v>157.10278328756874</v>
      </c>
      <c r="U1235">
        <f t="shared" ca="1" si="118"/>
        <v>0.57048611111111103</v>
      </c>
      <c r="V1235">
        <f ca="1">Prams!C$5/(U1235-Prams!C$6)</f>
        <v>144.82317037461203</v>
      </c>
      <c r="W1235">
        <f t="shared" ca="1" si="119"/>
        <v>0.88306811204031732</v>
      </c>
      <c r="X1235" t="str">
        <f t="shared" ca="1" si="120"/>
        <v>×</v>
      </c>
    </row>
    <row r="1236" spans="1:25" x14ac:dyDescent="0.4">
      <c r="A1236" s="1" t="s">
        <v>3145</v>
      </c>
      <c r="B1236" s="1">
        <v>129</v>
      </c>
      <c r="C1236">
        <v>662.5</v>
      </c>
      <c r="D1236">
        <v>613.5</v>
      </c>
      <c r="E1236">
        <v>10.512</v>
      </c>
      <c r="F1236" t="s">
        <v>839</v>
      </c>
      <c r="G1236" s="10" t="s">
        <v>3144</v>
      </c>
      <c r="H1236">
        <v>101</v>
      </c>
      <c r="I1236" t="s">
        <v>3096</v>
      </c>
      <c r="J1236">
        <f ca="1">VLOOKUP(G1236,INDIRECT("球速変換!A$1:B$" &amp; Prams!$B$8),2,)</f>
        <v>162</v>
      </c>
      <c r="K1236" t="str">
        <f ca="1">VLOOKUP(I1236,INDIRECT("投手名変換!A$1:B$" &amp; Prams!$B$9),2,)</f>
        <v>AD001</v>
      </c>
      <c r="L1236">
        <f t="shared" si="115"/>
        <v>28</v>
      </c>
      <c r="M1236">
        <f ca="1">(B1236-VLOOKUP(K1236,INDIRECT("投手データ!B1:D"&amp;Prams!$B$1),3,FALSE)*2)</f>
        <v>35</v>
      </c>
      <c r="N1236" t="str">
        <f ca="1">VLOOKUP(F1236,INDIRECT("球種変換表!A$1:B$" &amp; Prams!$B$2),2,)</f>
        <v>Hスライダー</v>
      </c>
      <c r="O1236">
        <f ca="1">VLOOKUP(N1236,球種情報!A:B,2,FALSE)</f>
        <v>7</v>
      </c>
      <c r="P1236">
        <f ca="1">VLOOKUP(K1236,投手データ!B:AI,output!O1236+6,FALSE)</f>
        <v>0</v>
      </c>
      <c r="R1236">
        <f t="shared" ca="1" si="116"/>
        <v>6.1728395061728392E-3</v>
      </c>
      <c r="S1236">
        <f t="shared" si="117"/>
        <v>0.45729166666666665</v>
      </c>
      <c r="T1236">
        <f>Prams!B$5/(S1236-Prams!B$6)</f>
        <v>155.72870967064802</v>
      </c>
      <c r="U1236">
        <f t="shared" ca="1" si="118"/>
        <v>0.57395833333333335</v>
      </c>
      <c r="V1236">
        <f ca="1">Prams!C$5/(U1236-Prams!C$6)</f>
        <v>143.65470634936003</v>
      </c>
      <c r="W1236">
        <f t="shared" ca="1" si="119"/>
        <v>0.88675744660098776</v>
      </c>
      <c r="X1236" t="str">
        <f t="shared" ca="1" si="120"/>
        <v>×</v>
      </c>
    </row>
    <row r="1237" spans="1:25" x14ac:dyDescent="0.4">
      <c r="A1237" s="1" t="s">
        <v>3147</v>
      </c>
      <c r="B1237" s="1">
        <v>129</v>
      </c>
      <c r="C1237">
        <v>654</v>
      </c>
      <c r="D1237">
        <v>608</v>
      </c>
      <c r="E1237">
        <v>10.0001</v>
      </c>
      <c r="F1237" t="s">
        <v>2457</v>
      </c>
      <c r="G1237" s="10" t="s">
        <v>3146</v>
      </c>
      <c r="H1237">
        <v>101</v>
      </c>
      <c r="I1237" t="s">
        <v>3123</v>
      </c>
      <c r="J1237">
        <f ca="1">VLOOKUP(G1237,INDIRECT("球速変換!A$1:B$" &amp; Prams!$B$8),2,)</f>
        <v>160</v>
      </c>
      <c r="K1237" t="str">
        <f ca="1">VLOOKUP(I1237,INDIRECT("投手名変換!A$1:B$" &amp; Prams!$B$9),2,)</f>
        <v>AD001</v>
      </c>
      <c r="L1237">
        <f t="shared" si="115"/>
        <v>28</v>
      </c>
      <c r="M1237">
        <f ca="1">(B1237-VLOOKUP(K1237,INDIRECT("投手データ!B1:D"&amp;Prams!$B$1),3,FALSE)*2)</f>
        <v>35</v>
      </c>
      <c r="N1237" t="str">
        <f ca="1">VLOOKUP(F1237,INDIRECT("球種変換表!A$1:B$" &amp; Prams!$B$2),2,)</f>
        <v>Hスライダー</v>
      </c>
      <c r="O1237">
        <f ca="1">VLOOKUP(N1237,球種情報!A:B,2,FALSE)</f>
        <v>7</v>
      </c>
      <c r="P1237">
        <f ca="1">VLOOKUP(K1237,投手データ!B:AI,output!O1237+6,FALSE)</f>
        <v>0</v>
      </c>
      <c r="R1237">
        <f t="shared" ca="1" si="116"/>
        <v>6.2500000000000003E-3</v>
      </c>
      <c r="S1237">
        <f t="shared" si="117"/>
        <v>0.46111111111111114</v>
      </c>
      <c r="T1237">
        <f>Prams!B$5/(S1237-Prams!B$6)</f>
        <v>154.24472597233387</v>
      </c>
      <c r="U1237">
        <f t="shared" ca="1" si="118"/>
        <v>0.57777777777777772</v>
      </c>
      <c r="V1237">
        <f ca="1">Prams!C$5/(U1237-Prams!C$6)</f>
        <v>142.39098167673254</v>
      </c>
      <c r="W1237">
        <f t="shared" ca="1" si="119"/>
        <v>0.88994363547957833</v>
      </c>
      <c r="X1237" t="str">
        <f t="shared" ca="1" si="120"/>
        <v>×</v>
      </c>
    </row>
    <row r="1238" spans="1:25" x14ac:dyDescent="0.4">
      <c r="A1238" s="1" t="s">
        <v>3150</v>
      </c>
      <c r="B1238" s="1">
        <v>129</v>
      </c>
      <c r="C1238">
        <v>648.5</v>
      </c>
      <c r="D1238">
        <v>608.5</v>
      </c>
      <c r="E1238">
        <v>10.512</v>
      </c>
      <c r="F1238" t="s">
        <v>3148</v>
      </c>
      <c r="G1238" s="10" t="s">
        <v>3149</v>
      </c>
      <c r="H1238">
        <v>101</v>
      </c>
      <c r="I1238" t="s">
        <v>3110</v>
      </c>
      <c r="J1238">
        <f ca="1">VLOOKUP(G1238,INDIRECT("球速変換!A$1:B$" &amp; Prams!$B$8),2,)</f>
        <v>161</v>
      </c>
      <c r="K1238" t="str">
        <f ca="1">VLOOKUP(I1238,INDIRECT("投手名変換!A$1:B$" &amp; Prams!$B$9),2,)</f>
        <v>AD001</v>
      </c>
      <c r="L1238">
        <f t="shared" si="115"/>
        <v>28</v>
      </c>
      <c r="M1238">
        <f ca="1">(B1238-VLOOKUP(K1238,INDIRECT("投手データ!B1:D"&amp;Prams!$B$1),3,FALSE)*2)</f>
        <v>35</v>
      </c>
      <c r="N1238" t="str">
        <f ca="1">VLOOKUP(F1238,INDIRECT("球種変換表!A$1:B$" &amp; Prams!$B$2),2,)</f>
        <v>Hスライダー</v>
      </c>
      <c r="O1238">
        <f ca="1">VLOOKUP(N1238,球種情報!A:B,2,FALSE)</f>
        <v>7</v>
      </c>
      <c r="P1238">
        <f ca="1">VLOOKUP(K1238,投手データ!B:AI,output!O1238+6,FALSE)</f>
        <v>0</v>
      </c>
      <c r="R1238">
        <f t="shared" ca="1" si="116"/>
        <v>6.2111801242236021E-3</v>
      </c>
      <c r="S1238">
        <f t="shared" si="117"/>
        <v>0.46076388888888886</v>
      </c>
      <c r="T1238">
        <f>Prams!B$5/(S1238-Prams!B$6)</f>
        <v>154.37846386482346</v>
      </c>
      <c r="U1238">
        <f t="shared" ca="1" si="118"/>
        <v>0.57743055555555556</v>
      </c>
      <c r="V1238">
        <f ca="1">Prams!C$5/(U1238-Prams!C$6)</f>
        <v>142.50494624757491</v>
      </c>
      <c r="W1238">
        <f t="shared" ca="1" si="119"/>
        <v>0.88512388973649014</v>
      </c>
      <c r="X1238" t="str">
        <f t="shared" ca="1" si="120"/>
        <v>×</v>
      </c>
    </row>
    <row r="1239" spans="1:25" x14ac:dyDescent="0.4">
      <c r="A1239" s="1" t="s">
        <v>3152</v>
      </c>
      <c r="B1239" s="1">
        <v>129</v>
      </c>
      <c r="C1239">
        <v>658</v>
      </c>
      <c r="D1239">
        <v>618</v>
      </c>
      <c r="E1239">
        <v>10.04998</v>
      </c>
      <c r="F1239" t="s">
        <v>839</v>
      </c>
      <c r="G1239" s="10" t="s">
        <v>3141</v>
      </c>
      <c r="H1239">
        <v>101</v>
      </c>
      <c r="I1239" t="s">
        <v>3151</v>
      </c>
      <c r="J1239">
        <f ca="1">VLOOKUP(G1239,INDIRECT("球速変換!A$1:B$" &amp; Prams!$B$8),2,)</f>
        <v>164</v>
      </c>
      <c r="K1239" t="str">
        <f ca="1">VLOOKUP(I1239,INDIRECT("投手名変換!A$1:B$" &amp; Prams!$B$9),2,)</f>
        <v>AD001</v>
      </c>
      <c r="L1239">
        <f t="shared" si="115"/>
        <v>28</v>
      </c>
      <c r="M1239">
        <f ca="1">(B1239-VLOOKUP(K1239,INDIRECT("投手データ!B1:D"&amp;Prams!$B$1),3,FALSE)*2)</f>
        <v>35</v>
      </c>
      <c r="N1239" t="str">
        <f ca="1">VLOOKUP(F1239,INDIRECT("球種変換表!A$1:B$" &amp; Prams!$B$2),2,)</f>
        <v>Hスライダー</v>
      </c>
      <c r="O1239">
        <f ca="1">VLOOKUP(N1239,球種情報!A:B,2,FALSE)</f>
        <v>7</v>
      </c>
      <c r="P1239">
        <f ca="1">VLOOKUP(K1239,投手データ!B:AI,output!O1239+6,FALSE)</f>
        <v>0</v>
      </c>
      <c r="R1239">
        <f t="shared" ca="1" si="116"/>
        <v>6.0975609756097563E-3</v>
      </c>
      <c r="S1239">
        <f t="shared" si="117"/>
        <v>0.45416666666666666</v>
      </c>
      <c r="T1239">
        <f>Prams!B$5/(S1239-Prams!B$6)</f>
        <v>156.96428571428572</v>
      </c>
      <c r="U1239">
        <f t="shared" ca="1" si="118"/>
        <v>0.5708333333333333</v>
      </c>
      <c r="V1239">
        <f ca="1">Prams!C$5/(U1239-Prams!C$6)</f>
        <v>144.70546929858781</v>
      </c>
      <c r="W1239">
        <f t="shared" ca="1" si="119"/>
        <v>0.88235042255236473</v>
      </c>
      <c r="X1239" t="str">
        <f t="shared" ca="1" si="120"/>
        <v>×</v>
      </c>
    </row>
    <row r="1240" spans="1:25" x14ac:dyDescent="0.4">
      <c r="A1240" s="1" t="s">
        <v>3153</v>
      </c>
      <c r="B1240" s="1">
        <v>129</v>
      </c>
      <c r="C1240">
        <v>655</v>
      </c>
      <c r="D1240">
        <v>613.5</v>
      </c>
      <c r="E1240">
        <v>11.01146</v>
      </c>
      <c r="F1240" t="s">
        <v>839</v>
      </c>
      <c r="G1240" s="10" t="s">
        <v>3144</v>
      </c>
      <c r="H1240">
        <v>101</v>
      </c>
      <c r="I1240" t="s">
        <v>3142</v>
      </c>
      <c r="J1240">
        <f ca="1">VLOOKUP(G1240,INDIRECT("球速変換!A$1:B$" &amp; Prams!$B$8),2,)</f>
        <v>162</v>
      </c>
      <c r="K1240" t="str">
        <f ca="1">VLOOKUP(I1240,INDIRECT("投手名変換!A$1:B$" &amp; Prams!$B$9),2,)</f>
        <v>AD001</v>
      </c>
      <c r="L1240">
        <f t="shared" si="115"/>
        <v>28</v>
      </c>
      <c r="M1240">
        <f ca="1">(B1240-VLOOKUP(K1240,INDIRECT("投手データ!B1:D"&amp;Prams!$B$1),3,FALSE)*2)</f>
        <v>35</v>
      </c>
      <c r="N1240" t="str">
        <f ca="1">VLOOKUP(F1240,INDIRECT("球種変換表!A$1:B$" &amp; Prams!$B$2),2,)</f>
        <v>Hスライダー</v>
      </c>
      <c r="O1240">
        <f ca="1">VLOOKUP(N1240,球種情報!A:B,2,FALSE)</f>
        <v>7</v>
      </c>
      <c r="P1240">
        <f ca="1">VLOOKUP(K1240,投手データ!B:AI,output!O1240+6,FALSE)</f>
        <v>0</v>
      </c>
      <c r="R1240">
        <f t="shared" ca="1" si="116"/>
        <v>6.1728395061728392E-3</v>
      </c>
      <c r="S1240">
        <f t="shared" si="117"/>
        <v>0.45729166666666665</v>
      </c>
      <c r="T1240">
        <f>Prams!B$5/(S1240-Prams!B$6)</f>
        <v>155.72870967064802</v>
      </c>
      <c r="U1240">
        <f t="shared" ca="1" si="118"/>
        <v>0.57395833333333335</v>
      </c>
      <c r="V1240">
        <f ca="1">Prams!C$5/(U1240-Prams!C$6)</f>
        <v>143.65470634936003</v>
      </c>
      <c r="W1240">
        <f t="shared" ca="1" si="119"/>
        <v>0.88675744660098776</v>
      </c>
      <c r="X1240" t="str">
        <f t="shared" ca="1" si="120"/>
        <v>×</v>
      </c>
    </row>
    <row r="1241" spans="1:25" x14ac:dyDescent="0.4">
      <c r="A1241" s="1" t="s">
        <v>3155</v>
      </c>
      <c r="B1241" s="1">
        <v>129</v>
      </c>
      <c r="C1241">
        <v>657.42107999999996</v>
      </c>
      <c r="D1241">
        <v>615</v>
      </c>
      <c r="E1241">
        <v>9.6310699999999994</v>
      </c>
      <c r="F1241" t="s">
        <v>38</v>
      </c>
      <c r="G1241" s="10" t="s">
        <v>3154</v>
      </c>
      <c r="H1241">
        <v>101</v>
      </c>
      <c r="I1241" t="s">
        <v>3099</v>
      </c>
      <c r="J1241">
        <f ca="1">VLOOKUP(G1241,INDIRECT("球速変換!A$1:B$" &amp; Prams!$B$8),2,)</f>
        <v>163</v>
      </c>
      <c r="K1241" t="str">
        <f ca="1">VLOOKUP(I1241,INDIRECT("投手名変換!A$1:B$" &amp; Prams!$B$9),2,)</f>
        <v>AD001</v>
      </c>
      <c r="L1241">
        <f t="shared" si="115"/>
        <v>28</v>
      </c>
      <c r="M1241">
        <f ca="1">(B1241-VLOOKUP(K1241,INDIRECT("投手データ!B1:D"&amp;Prams!$B$1),3,FALSE)*2)</f>
        <v>35</v>
      </c>
      <c r="N1241" t="str">
        <f ca="1">VLOOKUP(F1241,INDIRECT("球種変換表!A$1:B$" &amp; Prams!$B$2),2,)</f>
        <v>Hスライダー</v>
      </c>
      <c r="O1241">
        <f ca="1">VLOOKUP(N1241,球種情報!A:B,2,FALSE)</f>
        <v>7</v>
      </c>
      <c r="P1241">
        <f ca="1">VLOOKUP(K1241,投手データ!B:AI,output!O1241+6,FALSE)</f>
        <v>0</v>
      </c>
      <c r="R1241">
        <f t="shared" ca="1" si="116"/>
        <v>6.1349693251533744E-3</v>
      </c>
      <c r="S1241">
        <f t="shared" si="117"/>
        <v>0.45624999999999999</v>
      </c>
      <c r="T1241">
        <f>Prams!B$5/(S1241-Prams!B$6)</f>
        <v>156.13840131329715</v>
      </c>
      <c r="U1241">
        <f t="shared" ca="1" si="118"/>
        <v>0.57291666666666663</v>
      </c>
      <c r="V1241">
        <f ca="1">Prams!C$5/(U1241-Prams!C$6)</f>
        <v>144.00326099615671</v>
      </c>
      <c r="W1241">
        <f t="shared" ca="1" si="119"/>
        <v>0.88345558893347675</v>
      </c>
      <c r="X1241" t="str">
        <f t="shared" ca="1" si="120"/>
        <v>×</v>
      </c>
    </row>
    <row r="1242" spans="1:25" x14ac:dyDescent="0.4">
      <c r="A1242" s="1" t="s">
        <v>3156</v>
      </c>
      <c r="B1242" s="1">
        <v>129</v>
      </c>
      <c r="C1242">
        <v>650.5</v>
      </c>
      <c r="D1242">
        <v>606</v>
      </c>
      <c r="E1242">
        <v>10.547610000000001</v>
      </c>
      <c r="F1242" t="s">
        <v>1489</v>
      </c>
      <c r="G1242" s="10" t="s">
        <v>1489</v>
      </c>
      <c r="H1242">
        <v>101</v>
      </c>
      <c r="I1242" t="s">
        <v>1489</v>
      </c>
      <c r="J1242" t="e">
        <f ca="1">VLOOKUP(G1242,INDIRECT("球速変換!A$1:B$" &amp; Prams!$B$8),2,)</f>
        <v>#N/A</v>
      </c>
      <c r="K1242" t="e">
        <f ca="1">VLOOKUP(I1242,INDIRECT("投手名変換!A$1:B$" &amp; Prams!$B$9),2,)</f>
        <v>#N/A</v>
      </c>
      <c r="L1242">
        <f t="shared" si="115"/>
        <v>28</v>
      </c>
      <c r="M1242" t="e">
        <f ca="1">(B1242-VLOOKUP(K1242,INDIRECT("投手データ!B1:D"&amp;Prams!$B$1),3,FALSE)*2)</f>
        <v>#N/A</v>
      </c>
      <c r="N1242" t="e">
        <f ca="1">VLOOKUP(F1242,INDIRECT("球種変換表!A$1:B$" &amp; Prams!$B$2),2,)</f>
        <v>#N/A</v>
      </c>
      <c r="O1242" t="e">
        <f ca="1">VLOOKUP(N1242,球種情報!A:B,2,FALSE)</f>
        <v>#N/A</v>
      </c>
      <c r="P1242" t="e">
        <f ca="1">VLOOKUP(K1242,投手データ!B:AI,output!O1242+6,FALSE)</f>
        <v>#N/A</v>
      </c>
      <c r="R1242" t="e">
        <f t="shared" ca="1" si="116"/>
        <v>#N/A</v>
      </c>
      <c r="S1242">
        <f t="shared" si="117"/>
        <v>0.46250000000000002</v>
      </c>
      <c r="T1242">
        <f>Prams!B$5/(S1242-Prams!B$6)</f>
        <v>153.71208354052709</v>
      </c>
      <c r="U1242" t="e">
        <f t="shared" ca="1" si="118"/>
        <v>#N/A</v>
      </c>
      <c r="V1242" t="e">
        <f ca="1">Prams!C$5/(U1242-Prams!C$6)</f>
        <v>#N/A</v>
      </c>
      <c r="W1242" t="e">
        <f t="shared" ca="1" si="119"/>
        <v>#N/A</v>
      </c>
      <c r="X1242" t="e">
        <f t="shared" ca="1" si="120"/>
        <v>#N/A</v>
      </c>
      <c r="Y1242" t="s">
        <v>1428</v>
      </c>
    </row>
    <row r="1243" spans="1:25" x14ac:dyDescent="0.4">
      <c r="A1243" s="1" t="s">
        <v>3158</v>
      </c>
      <c r="B1243" s="1">
        <v>134</v>
      </c>
      <c r="C1243">
        <v>633.90002000000004</v>
      </c>
      <c r="D1243">
        <v>608</v>
      </c>
      <c r="E1243">
        <v>10.10008</v>
      </c>
      <c r="F1243" t="s">
        <v>47</v>
      </c>
      <c r="G1243" s="10" t="s">
        <v>436</v>
      </c>
      <c r="H1243">
        <v>98</v>
      </c>
      <c r="I1243" t="s">
        <v>3157</v>
      </c>
      <c r="J1243">
        <f ca="1">VLOOKUP(G1243,INDIRECT("球速変換!A$1:B$" &amp; Prams!$B$8),2,)</f>
        <v>144</v>
      </c>
      <c r="K1243" t="str">
        <f ca="1">VLOOKUP(I1243,INDIRECT("投手名変換!A$1:B$" &amp; Prams!$B$9),2,)</f>
        <v>AD001</v>
      </c>
      <c r="L1243">
        <f t="shared" si="115"/>
        <v>36</v>
      </c>
      <c r="M1243">
        <f ca="1">(B1243-VLOOKUP(K1243,INDIRECT("投手データ!B1:D"&amp;Prams!$B$1),3,FALSE)*2)</f>
        <v>40</v>
      </c>
      <c r="N1243" t="str">
        <f ca="1">VLOOKUP(F1243,INDIRECT("球種変換表!A$1:B$" &amp; Prams!$B$2),2,)</f>
        <v>サークルチェンジ</v>
      </c>
      <c r="O1243">
        <f ca="1">VLOOKUP(N1243,球種情報!A:B,2,FALSE)</f>
        <v>24</v>
      </c>
      <c r="P1243">
        <f ca="1">VLOOKUP(K1243,投手データ!B:AI,output!O1243+6,FALSE)</f>
        <v>2</v>
      </c>
      <c r="R1243">
        <f t="shared" ca="1" si="116"/>
        <v>6.9444444444444441E-3</v>
      </c>
      <c r="S1243">
        <f t="shared" si="117"/>
        <v>0.59444444444444444</v>
      </c>
      <c r="T1243">
        <f>Prams!B$5/(S1243-Prams!B$6)</f>
        <v>115.74210055540533</v>
      </c>
      <c r="U1243">
        <f t="shared" ca="1" si="118"/>
        <v>0.66111111111111109</v>
      </c>
      <c r="V1243">
        <f ca="1">Prams!C$5/(U1243-Prams!C$6)</f>
        <v>119.46216935760908</v>
      </c>
      <c r="W1243">
        <f t="shared" ca="1" si="119"/>
        <v>0.82959839831672977</v>
      </c>
      <c r="X1243" t="str">
        <f t="shared" ca="1" si="120"/>
        <v>×</v>
      </c>
    </row>
    <row r="1244" spans="1:25" x14ac:dyDescent="0.4">
      <c r="A1244" s="1" t="s">
        <v>3159</v>
      </c>
      <c r="B1244" s="1">
        <v>134</v>
      </c>
      <c r="C1244">
        <v>637.04998999999998</v>
      </c>
      <c r="D1244">
        <v>601.5</v>
      </c>
      <c r="E1244">
        <v>10.06254</v>
      </c>
      <c r="F1244" t="s">
        <v>47</v>
      </c>
      <c r="G1244" s="10" t="s">
        <v>1493</v>
      </c>
      <c r="H1244">
        <v>98</v>
      </c>
      <c r="I1244" t="s">
        <v>3110</v>
      </c>
      <c r="J1244">
        <f ca="1">VLOOKUP(G1244,INDIRECT("球速変換!A$1:B$" &amp; Prams!$B$8),2,)</f>
        <v>142</v>
      </c>
      <c r="K1244" t="str">
        <f ca="1">VLOOKUP(I1244,INDIRECT("投手名変換!A$1:B$" &amp; Prams!$B$9),2,)</f>
        <v>AD001</v>
      </c>
      <c r="L1244">
        <f t="shared" si="115"/>
        <v>36</v>
      </c>
      <c r="M1244">
        <f ca="1">(B1244-VLOOKUP(K1244,INDIRECT("投手データ!B1:D"&amp;Prams!$B$1),3,FALSE)*2)</f>
        <v>40</v>
      </c>
      <c r="N1244" t="str">
        <f ca="1">VLOOKUP(F1244,INDIRECT("球種変換表!A$1:B$" &amp; Prams!$B$2),2,)</f>
        <v>サークルチェンジ</v>
      </c>
      <c r="O1244">
        <f ca="1">VLOOKUP(N1244,球種情報!A:B,2,FALSE)</f>
        <v>24</v>
      </c>
      <c r="P1244">
        <f ca="1">VLOOKUP(K1244,投手データ!B:AI,output!O1244+6,FALSE)</f>
        <v>2</v>
      </c>
      <c r="R1244">
        <f t="shared" ca="1" si="116"/>
        <v>7.0422535211267607E-3</v>
      </c>
      <c r="S1244">
        <f t="shared" si="117"/>
        <v>0.59895833333333337</v>
      </c>
      <c r="T1244">
        <f>Prams!B$5/(S1244-Prams!B$6)</f>
        <v>114.77219635204752</v>
      </c>
      <c r="U1244">
        <f t="shared" ca="1" si="118"/>
        <v>0.66562500000000002</v>
      </c>
      <c r="V1244">
        <f ca="1">Prams!C$5/(U1244-Prams!C$6)</f>
        <v>118.42919400411859</v>
      </c>
      <c r="W1244">
        <f t="shared" ca="1" si="119"/>
        <v>0.83400840847970836</v>
      </c>
      <c r="X1244" t="str">
        <f t="shared" ca="1" si="120"/>
        <v>×</v>
      </c>
    </row>
    <row r="1245" spans="1:25" x14ac:dyDescent="0.4">
      <c r="A1245" s="1" t="s">
        <v>3161</v>
      </c>
      <c r="B1245" s="1">
        <v>134</v>
      </c>
      <c r="C1245">
        <v>629.04998999999998</v>
      </c>
      <c r="D1245">
        <v>601.5</v>
      </c>
      <c r="E1245">
        <v>10.06254</v>
      </c>
      <c r="F1245" t="s">
        <v>47</v>
      </c>
      <c r="G1245" s="10" t="s">
        <v>1899</v>
      </c>
      <c r="H1245">
        <v>98</v>
      </c>
      <c r="I1245" t="s">
        <v>3160</v>
      </c>
      <c r="J1245">
        <f ca="1">VLOOKUP(G1245,INDIRECT("球速変換!A$1:B$" &amp; Prams!$B$8),2,)</f>
        <v>102</v>
      </c>
      <c r="K1245" t="str">
        <f ca="1">VLOOKUP(I1245,INDIRECT("投手名変換!A$1:B$" &amp; Prams!$B$9),2,)</f>
        <v>AD001</v>
      </c>
      <c r="L1245">
        <f t="shared" si="115"/>
        <v>36</v>
      </c>
      <c r="M1245">
        <f ca="1">(B1245-VLOOKUP(K1245,INDIRECT("投手データ!B1:D"&amp;Prams!$B$1),3,FALSE)*2)</f>
        <v>40</v>
      </c>
      <c r="N1245" t="str">
        <f ca="1">VLOOKUP(F1245,INDIRECT("球種変換表!A$1:B$" &amp; Prams!$B$2),2,)</f>
        <v>サークルチェンジ</v>
      </c>
      <c r="O1245">
        <f ca="1">VLOOKUP(N1245,球種情報!A:B,2,FALSE)</f>
        <v>24</v>
      </c>
      <c r="P1245">
        <f ca="1">VLOOKUP(K1245,投手データ!B:AI,output!O1245+6,FALSE)</f>
        <v>2</v>
      </c>
      <c r="R1245">
        <f t="shared" ca="1" si="116"/>
        <v>9.8039215686274508E-3</v>
      </c>
      <c r="S1245">
        <f t="shared" si="117"/>
        <v>0.59895833333333337</v>
      </c>
      <c r="T1245">
        <f>Prams!B$5/(S1245-Prams!B$6)</f>
        <v>114.77219635204752</v>
      </c>
      <c r="U1245">
        <f t="shared" ca="1" si="118"/>
        <v>0.66562500000000002</v>
      </c>
      <c r="V1245">
        <f ca="1">Prams!C$5/(U1245-Prams!C$6)</f>
        <v>118.42919400411859</v>
      </c>
      <c r="W1245">
        <f t="shared" ca="1" si="119"/>
        <v>1.1610705294521431</v>
      </c>
      <c r="X1245" t="str">
        <f t="shared" ca="1" si="120"/>
        <v>×</v>
      </c>
    </row>
    <row r="1246" spans="1:25" x14ac:dyDescent="0.4">
      <c r="A1246" s="1" t="s">
        <v>3163</v>
      </c>
      <c r="B1246" s="1">
        <v>134</v>
      </c>
      <c r="C1246">
        <v>631.5</v>
      </c>
      <c r="D1246">
        <v>608</v>
      </c>
      <c r="E1246">
        <v>10.5001</v>
      </c>
      <c r="F1246" t="s">
        <v>47</v>
      </c>
      <c r="G1246" s="10" t="s">
        <v>436</v>
      </c>
      <c r="H1246">
        <v>98</v>
      </c>
      <c r="I1246" t="s">
        <v>3162</v>
      </c>
      <c r="J1246">
        <f ca="1">VLOOKUP(G1246,INDIRECT("球速変換!A$1:B$" &amp; Prams!$B$8),2,)</f>
        <v>144</v>
      </c>
      <c r="K1246" t="str">
        <f ca="1">VLOOKUP(I1246,INDIRECT("投手名変換!A$1:B$" &amp; Prams!$B$9),2,)</f>
        <v>AD001</v>
      </c>
      <c r="L1246">
        <f t="shared" si="115"/>
        <v>36</v>
      </c>
      <c r="M1246">
        <f ca="1">(B1246-VLOOKUP(K1246,INDIRECT("投手データ!B1:D"&amp;Prams!$B$1),3,FALSE)*2)</f>
        <v>40</v>
      </c>
      <c r="N1246" t="str">
        <f ca="1">VLOOKUP(F1246,INDIRECT("球種変換表!A$1:B$" &amp; Prams!$B$2),2,)</f>
        <v>サークルチェンジ</v>
      </c>
      <c r="O1246">
        <f ca="1">VLOOKUP(N1246,球種情報!A:B,2,FALSE)</f>
        <v>24</v>
      </c>
      <c r="P1246">
        <f ca="1">VLOOKUP(K1246,投手データ!B:AI,output!O1246+6,FALSE)</f>
        <v>2</v>
      </c>
      <c r="R1246">
        <f t="shared" ca="1" si="116"/>
        <v>6.9444444444444441E-3</v>
      </c>
      <c r="S1246">
        <f t="shared" si="117"/>
        <v>0.59444444444444444</v>
      </c>
      <c r="T1246">
        <f>Prams!B$5/(S1246-Prams!B$6)</f>
        <v>115.74210055540533</v>
      </c>
      <c r="U1246">
        <f t="shared" ca="1" si="118"/>
        <v>0.66111111111111109</v>
      </c>
      <c r="V1246">
        <f ca="1">Prams!C$5/(U1246-Prams!C$6)</f>
        <v>119.46216935760908</v>
      </c>
      <c r="W1246">
        <f t="shared" ca="1" si="119"/>
        <v>0.82959839831672977</v>
      </c>
      <c r="X1246" t="str">
        <f t="shared" ca="1" si="120"/>
        <v>×</v>
      </c>
    </row>
    <row r="1247" spans="1:25" x14ac:dyDescent="0.4">
      <c r="A1247" s="1" t="s">
        <v>3165</v>
      </c>
      <c r="B1247" s="1">
        <v>134</v>
      </c>
      <c r="C1247">
        <v>627.5</v>
      </c>
      <c r="D1247">
        <v>609</v>
      </c>
      <c r="E1247">
        <v>11.5001</v>
      </c>
      <c r="F1247" t="s">
        <v>47</v>
      </c>
      <c r="G1247" s="10" t="s">
        <v>555</v>
      </c>
      <c r="H1247">
        <v>98</v>
      </c>
      <c r="I1247" t="s">
        <v>3164</v>
      </c>
      <c r="J1247">
        <f ca="1">VLOOKUP(G1247,INDIRECT("球速変換!A$1:B$" &amp; Prams!$B$8),2,)</f>
        <v>98</v>
      </c>
      <c r="K1247" t="str">
        <f ca="1">VLOOKUP(I1247,INDIRECT("投手名変換!A$1:B$" &amp; Prams!$B$9),2,)</f>
        <v>AD001</v>
      </c>
      <c r="L1247">
        <f t="shared" si="115"/>
        <v>36</v>
      </c>
      <c r="M1247">
        <f ca="1">(B1247-VLOOKUP(K1247,INDIRECT("投手データ!B1:D"&amp;Prams!$B$1),3,FALSE)*2)</f>
        <v>40</v>
      </c>
      <c r="N1247" t="str">
        <f ca="1">VLOOKUP(F1247,INDIRECT("球種変換表!A$1:B$" &amp; Prams!$B$2),2,)</f>
        <v>サークルチェンジ</v>
      </c>
      <c r="O1247">
        <f ca="1">VLOOKUP(N1247,球種情報!A:B,2,FALSE)</f>
        <v>24</v>
      </c>
      <c r="P1247">
        <f ca="1">VLOOKUP(K1247,投手データ!B:AI,output!O1247+6,FALSE)</f>
        <v>2</v>
      </c>
      <c r="R1247">
        <f t="shared" ca="1" si="116"/>
        <v>1.020408163265306E-2</v>
      </c>
      <c r="S1247">
        <f t="shared" si="117"/>
        <v>0.59375</v>
      </c>
      <c r="T1247">
        <f>Prams!B$5/(S1247-Prams!B$6)</f>
        <v>115.89277345580655</v>
      </c>
      <c r="U1247">
        <f t="shared" ca="1" si="118"/>
        <v>0.66041666666666665</v>
      </c>
      <c r="V1247">
        <f ca="1">Prams!C$5/(U1247-Prams!C$6)</f>
        <v>119.62269018671998</v>
      </c>
      <c r="W1247">
        <f t="shared" ca="1" si="119"/>
        <v>1.2206396957828569</v>
      </c>
      <c r="X1247" t="str">
        <f t="shared" ca="1" si="120"/>
        <v>×</v>
      </c>
    </row>
    <row r="1248" spans="1:25" x14ac:dyDescent="0.4">
      <c r="A1248" s="1" t="s">
        <v>3166</v>
      </c>
      <c r="B1248" s="1">
        <v>135</v>
      </c>
      <c r="C1248">
        <v>635.5</v>
      </c>
      <c r="D1248">
        <v>616</v>
      </c>
      <c r="E1248">
        <v>11.5435</v>
      </c>
      <c r="F1248" t="s">
        <v>47</v>
      </c>
      <c r="G1248" s="10" t="s">
        <v>1493</v>
      </c>
      <c r="H1248">
        <v>98</v>
      </c>
      <c r="I1248" t="s">
        <v>3107</v>
      </c>
      <c r="J1248">
        <f ca="1">VLOOKUP(G1248,INDIRECT("球速変換!A$1:B$" &amp; Prams!$B$8),2,)</f>
        <v>142</v>
      </c>
      <c r="K1248" t="str">
        <f ca="1">VLOOKUP(I1248,INDIRECT("投手名変換!A$1:B$" &amp; Prams!$B$9),2,)</f>
        <v>AD001</v>
      </c>
      <c r="L1248">
        <f t="shared" si="115"/>
        <v>37</v>
      </c>
      <c r="M1248">
        <f ca="1">(B1248-VLOOKUP(K1248,INDIRECT("投手データ!B1:D"&amp;Prams!$B$1),3,FALSE)*2)</f>
        <v>41</v>
      </c>
      <c r="N1248" t="str">
        <f ca="1">VLOOKUP(F1248,INDIRECT("球種変換表!A$1:B$" &amp; Prams!$B$2),2,)</f>
        <v>サークルチェンジ</v>
      </c>
      <c r="O1248">
        <f ca="1">VLOOKUP(N1248,球種情報!A:B,2,FALSE)</f>
        <v>24</v>
      </c>
      <c r="P1248">
        <f ca="1">VLOOKUP(K1248,投手データ!B:AI,output!O1248+6,FALSE)</f>
        <v>2</v>
      </c>
      <c r="R1248">
        <f t="shared" ca="1" si="116"/>
        <v>7.0422535211267607E-3</v>
      </c>
      <c r="S1248">
        <f t="shared" si="117"/>
        <v>0.60555555555555562</v>
      </c>
      <c r="T1248">
        <f>Prams!B$5/(S1248-Prams!B$6)</f>
        <v>113.38353065840685</v>
      </c>
      <c r="U1248">
        <f t="shared" ca="1" si="118"/>
        <v>0.67222222222222228</v>
      </c>
      <c r="V1248">
        <f ca="1">Prams!C$5/(U1248-Prams!C$6)</f>
        <v>116.95119387926684</v>
      </c>
      <c r="W1248">
        <f t="shared" ca="1" si="119"/>
        <v>0.82359995689624532</v>
      </c>
      <c r="X1248" t="str">
        <f t="shared" ca="1" si="120"/>
        <v>×</v>
      </c>
    </row>
    <row r="1249" spans="1:24" x14ac:dyDescent="0.4">
      <c r="A1249" s="1" t="s">
        <v>3167</v>
      </c>
      <c r="B1249" s="1">
        <v>134</v>
      </c>
      <c r="C1249">
        <v>629.04998999999998</v>
      </c>
      <c r="D1249">
        <v>604.5</v>
      </c>
      <c r="E1249">
        <v>10.06254</v>
      </c>
      <c r="F1249" t="s">
        <v>47</v>
      </c>
      <c r="G1249" s="10" t="s">
        <v>405</v>
      </c>
      <c r="H1249">
        <v>98</v>
      </c>
      <c r="I1249" t="s">
        <v>3099</v>
      </c>
      <c r="J1249">
        <f ca="1">VLOOKUP(G1249,INDIRECT("球速変換!A$1:B$" &amp; Prams!$B$8),2,)</f>
        <v>141</v>
      </c>
      <c r="K1249" t="str">
        <f ca="1">VLOOKUP(I1249,INDIRECT("投手名変換!A$1:B$" &amp; Prams!$B$9),2,)</f>
        <v>AD001</v>
      </c>
      <c r="L1249">
        <f t="shared" si="115"/>
        <v>36</v>
      </c>
      <c r="M1249">
        <f ca="1">(B1249-VLOOKUP(K1249,INDIRECT("投手データ!B1:D"&amp;Prams!$B$1),3,FALSE)*2)</f>
        <v>40</v>
      </c>
      <c r="N1249" t="str">
        <f ca="1">VLOOKUP(F1249,INDIRECT("球種変換表!A$1:B$" &amp; Prams!$B$2),2,)</f>
        <v>サークルチェンジ</v>
      </c>
      <c r="O1249">
        <f ca="1">VLOOKUP(N1249,球種情報!A:B,2,FALSE)</f>
        <v>24</v>
      </c>
      <c r="P1249">
        <f ca="1">VLOOKUP(K1249,投手データ!B:AI,output!O1249+6,FALSE)</f>
        <v>2</v>
      </c>
      <c r="R1249">
        <f t="shared" ca="1" si="116"/>
        <v>7.0921985815602835E-3</v>
      </c>
      <c r="S1249">
        <f t="shared" si="117"/>
        <v>0.59687500000000004</v>
      </c>
      <c r="T1249">
        <f>Prams!B$5/(S1249-Prams!B$6)</f>
        <v>115.21781670782276</v>
      </c>
      <c r="U1249">
        <f t="shared" ca="1" si="118"/>
        <v>0.6635416666666667</v>
      </c>
      <c r="V1249">
        <f ca="1">Prams!C$5/(U1249-Prams!C$6)</f>
        <v>118.903723174074</v>
      </c>
      <c r="W1249">
        <f t="shared" ca="1" si="119"/>
        <v>0.84328881683740431</v>
      </c>
      <c r="X1249" t="str">
        <f t="shared" ca="1" si="120"/>
        <v>×</v>
      </c>
    </row>
    <row r="1250" spans="1:24" x14ac:dyDescent="0.4">
      <c r="A1250" s="1" t="s">
        <v>3169</v>
      </c>
      <c r="B1250" s="1">
        <v>134</v>
      </c>
      <c r="C1250">
        <v>634.45239000000004</v>
      </c>
      <c r="D1250">
        <v>610.5</v>
      </c>
      <c r="E1250">
        <v>10.55955</v>
      </c>
      <c r="F1250" t="s">
        <v>47</v>
      </c>
      <c r="G1250" s="10" t="s">
        <v>436</v>
      </c>
      <c r="H1250">
        <v>98</v>
      </c>
      <c r="I1250" t="s">
        <v>3168</v>
      </c>
      <c r="J1250">
        <f ca="1">VLOOKUP(G1250,INDIRECT("球速変換!A$1:B$" &amp; Prams!$B$8),2,)</f>
        <v>144</v>
      </c>
      <c r="K1250" t="str">
        <f ca="1">VLOOKUP(I1250,INDIRECT("投手名変換!A$1:B$" &amp; Prams!$B$9),2,)</f>
        <v>AD001</v>
      </c>
      <c r="L1250">
        <f t="shared" si="115"/>
        <v>36</v>
      </c>
      <c r="M1250">
        <f ca="1">(B1250-VLOOKUP(K1250,INDIRECT("投手データ!B1:D"&amp;Prams!$B$1),3,FALSE)*2)</f>
        <v>40</v>
      </c>
      <c r="N1250" t="str">
        <f ca="1">VLOOKUP(F1250,INDIRECT("球種変換表!A$1:B$" &amp; Prams!$B$2),2,)</f>
        <v>サークルチェンジ</v>
      </c>
      <c r="O1250">
        <f ca="1">VLOOKUP(N1250,球種情報!A:B,2,FALSE)</f>
        <v>24</v>
      </c>
      <c r="P1250">
        <f ca="1">VLOOKUP(K1250,投手データ!B:AI,output!O1250+6,FALSE)</f>
        <v>2</v>
      </c>
      <c r="R1250">
        <f t="shared" ca="1" si="116"/>
        <v>6.9444444444444441E-3</v>
      </c>
      <c r="S1250">
        <f t="shared" si="117"/>
        <v>0.59270833333333328</v>
      </c>
      <c r="T1250">
        <f>Prams!B$5/(S1250-Prams!B$6)</f>
        <v>116.11951979213951</v>
      </c>
      <c r="U1250">
        <f t="shared" ca="1" si="118"/>
        <v>0.65937500000000004</v>
      </c>
      <c r="V1250">
        <f ca="1">Prams!C$5/(U1250-Prams!C$6)</f>
        <v>119.86428190586979</v>
      </c>
      <c r="W1250">
        <f t="shared" ca="1" si="119"/>
        <v>0.83239084656854023</v>
      </c>
      <c r="X1250" t="str">
        <f t="shared" ca="1" si="120"/>
        <v>×</v>
      </c>
    </row>
    <row r="1251" spans="1:24" x14ac:dyDescent="0.4">
      <c r="A1251" s="1" t="s">
        <v>3170</v>
      </c>
      <c r="B1251" s="1">
        <v>134</v>
      </c>
      <c r="C1251">
        <v>642</v>
      </c>
      <c r="D1251">
        <v>610</v>
      </c>
      <c r="E1251">
        <v>11.0001</v>
      </c>
      <c r="F1251" t="s">
        <v>47</v>
      </c>
      <c r="G1251" s="10" t="s">
        <v>669</v>
      </c>
      <c r="H1251">
        <v>98</v>
      </c>
      <c r="I1251" t="s">
        <v>3160</v>
      </c>
      <c r="J1251">
        <f ca="1">VLOOKUP(G1251,INDIRECT("球速変換!A$1:B$" &amp; Prams!$B$8),2,)</f>
        <v>144</v>
      </c>
      <c r="K1251" t="str">
        <f ca="1">VLOOKUP(I1251,INDIRECT("投手名変換!A$1:B$" &amp; Prams!$B$9),2,)</f>
        <v>AD001</v>
      </c>
      <c r="L1251">
        <f t="shared" si="115"/>
        <v>36</v>
      </c>
      <c r="M1251">
        <f ca="1">(B1251-VLOOKUP(K1251,INDIRECT("投手データ!B1:D"&amp;Prams!$B$1),3,FALSE)*2)</f>
        <v>40</v>
      </c>
      <c r="N1251" t="str">
        <f ca="1">VLOOKUP(F1251,INDIRECT("球種変換表!A$1:B$" &amp; Prams!$B$2),2,)</f>
        <v>サークルチェンジ</v>
      </c>
      <c r="O1251">
        <f ca="1">VLOOKUP(N1251,球種情報!A:B,2,FALSE)</f>
        <v>24</v>
      </c>
      <c r="P1251">
        <f ca="1">VLOOKUP(K1251,投手データ!B:AI,output!O1251+6,FALSE)</f>
        <v>2</v>
      </c>
      <c r="R1251">
        <f t="shared" ca="1" si="116"/>
        <v>6.9444444444444441E-3</v>
      </c>
      <c r="S1251">
        <f t="shared" si="117"/>
        <v>0.59305555555555556</v>
      </c>
      <c r="T1251">
        <f>Prams!B$5/(S1251-Prams!B$6)</f>
        <v>116.04383915908902</v>
      </c>
      <c r="U1251">
        <f t="shared" ca="1" si="118"/>
        <v>0.65972222222222221</v>
      </c>
      <c r="V1251">
        <f ca="1">Prams!C$5/(U1251-Prams!C$6)</f>
        <v>119.78364297862265</v>
      </c>
      <c r="W1251">
        <f t="shared" ca="1" si="119"/>
        <v>0.83183085401821288</v>
      </c>
      <c r="X1251" t="str">
        <f t="shared" ca="1" si="120"/>
        <v>×</v>
      </c>
    </row>
    <row r="1252" spans="1:24" x14ac:dyDescent="0.4">
      <c r="A1252" s="1" t="s">
        <v>3172</v>
      </c>
      <c r="B1252" s="1">
        <v>134</v>
      </c>
      <c r="C1252">
        <v>639.5</v>
      </c>
      <c r="D1252">
        <v>608.5</v>
      </c>
      <c r="E1252">
        <v>10.512</v>
      </c>
      <c r="F1252" t="s">
        <v>47</v>
      </c>
      <c r="G1252" s="10" t="s">
        <v>671</v>
      </c>
      <c r="H1252">
        <v>98</v>
      </c>
      <c r="I1252" t="s">
        <v>3171</v>
      </c>
      <c r="J1252">
        <f ca="1">VLOOKUP(G1252,INDIRECT("球速変換!A$1:B$" &amp; Prams!$B$8),2,)</f>
        <v>144</v>
      </c>
      <c r="K1252" t="str">
        <f ca="1">VLOOKUP(I1252,INDIRECT("投手名変換!A$1:B$" &amp; Prams!$B$9),2,)</f>
        <v>AD001</v>
      </c>
      <c r="L1252">
        <f t="shared" si="115"/>
        <v>36</v>
      </c>
      <c r="M1252">
        <f ca="1">(B1252-VLOOKUP(K1252,INDIRECT("投手データ!B1:D"&amp;Prams!$B$1),3,FALSE)*2)</f>
        <v>40</v>
      </c>
      <c r="N1252" t="str">
        <f ca="1">VLOOKUP(F1252,INDIRECT("球種変換表!A$1:B$" &amp; Prams!$B$2),2,)</f>
        <v>サークルチェンジ</v>
      </c>
      <c r="O1252">
        <f ca="1">VLOOKUP(N1252,球種情報!A:B,2,FALSE)</f>
        <v>24</v>
      </c>
      <c r="P1252">
        <f ca="1">VLOOKUP(K1252,投手データ!B:AI,output!O1252+6,FALSE)</f>
        <v>2</v>
      </c>
      <c r="R1252">
        <f t="shared" ca="1" si="116"/>
        <v>6.9444444444444441E-3</v>
      </c>
      <c r="S1252">
        <f t="shared" si="117"/>
        <v>0.59409722222222228</v>
      </c>
      <c r="T1252">
        <f>Prams!B$5/(S1252-Prams!B$6)</f>
        <v>115.81738800106157</v>
      </c>
      <c r="U1252">
        <f t="shared" ca="1" si="118"/>
        <v>0.66076388888888893</v>
      </c>
      <c r="V1252">
        <f ca="1">Prams!C$5/(U1252-Prams!C$6)</f>
        <v>119.54237588557247</v>
      </c>
      <c r="W1252">
        <f t="shared" ca="1" si="119"/>
        <v>0.83015538809425327</v>
      </c>
      <c r="X1252" t="str">
        <f t="shared" ca="1" si="120"/>
        <v>×</v>
      </c>
    </row>
    <row r="1253" spans="1:24" x14ac:dyDescent="0.4">
      <c r="A1253" s="1" t="s">
        <v>3174</v>
      </c>
      <c r="B1253" s="1">
        <v>128</v>
      </c>
      <c r="C1253">
        <v>641</v>
      </c>
      <c r="D1253">
        <v>619.5</v>
      </c>
      <c r="E1253">
        <v>11.01146</v>
      </c>
      <c r="F1253" t="s">
        <v>0</v>
      </c>
      <c r="G1253" s="10" t="s">
        <v>770</v>
      </c>
      <c r="H1253">
        <v>99</v>
      </c>
      <c r="I1253" t="s">
        <v>3173</v>
      </c>
      <c r="J1253">
        <f ca="1">VLOOKUP(G1253,INDIRECT("球速変換!A$1:B$" &amp; Prams!$B$8),2,)</f>
        <v>143</v>
      </c>
      <c r="K1253" t="str">
        <f ca="1">VLOOKUP(I1253,INDIRECT("投手名変換!A$1:B$" &amp; Prams!$B$9),2,)</f>
        <v>AD002</v>
      </c>
      <c r="L1253">
        <f t="shared" si="115"/>
        <v>29</v>
      </c>
      <c r="M1253">
        <f ca="1">(B1253-VLOOKUP(K1253,INDIRECT("投手データ!B1:D"&amp;Prams!$B$1),3,FALSE)*2)</f>
        <v>34</v>
      </c>
      <c r="N1253" t="str">
        <f ca="1">VLOOKUP(F1253,INDIRECT("球種変換表!A$1:B$" &amp; Prams!$B$2),2,)</f>
        <v>ストレート</v>
      </c>
      <c r="O1253">
        <f ca="1">VLOOKUP(N1253,球種情報!A:B,2,FALSE)</f>
        <v>1</v>
      </c>
      <c r="P1253">
        <f ca="1">VLOOKUP(K1253,投手データ!B:AI,output!O1253+6,FALSE)</f>
        <v>1</v>
      </c>
      <c r="R1253">
        <f t="shared" ca="1" si="116"/>
        <v>6.993006993006993E-3</v>
      </c>
      <c r="S1253">
        <f t="shared" si="117"/>
        <v>0.46979166666666666</v>
      </c>
      <c r="T1253">
        <f>Prams!B$5/(S1253-Prams!B$6)</f>
        <v>150.97498931602192</v>
      </c>
      <c r="U1253">
        <f t="shared" ca="1" si="118"/>
        <v>0.55312499999999998</v>
      </c>
      <c r="V1253">
        <f ca="1">Prams!C$5/(U1253-Prams!C$6)</f>
        <v>150.96270068982358</v>
      </c>
      <c r="W1253">
        <f t="shared" ca="1" si="119"/>
        <v>1.0556832216071579</v>
      </c>
      <c r="X1253" t="str">
        <f t="shared" ca="1" si="120"/>
        <v>×</v>
      </c>
    </row>
    <row r="1254" spans="1:24" x14ac:dyDescent="0.4">
      <c r="A1254" s="1" t="s">
        <v>3176</v>
      </c>
      <c r="B1254" s="1">
        <v>128</v>
      </c>
      <c r="C1254">
        <v>640</v>
      </c>
      <c r="D1254">
        <v>610.5</v>
      </c>
      <c r="E1254">
        <v>11.01146</v>
      </c>
      <c r="F1254" t="s">
        <v>0</v>
      </c>
      <c r="G1254" s="10" t="s">
        <v>408</v>
      </c>
      <c r="H1254">
        <v>99</v>
      </c>
      <c r="I1254" t="s">
        <v>3175</v>
      </c>
      <c r="J1254">
        <f ca="1">VLOOKUP(G1254,INDIRECT("球速変換!A$1:B$" &amp; Prams!$B$8),2,)</f>
        <v>139</v>
      </c>
      <c r="K1254" t="str">
        <f ca="1">VLOOKUP(I1254,INDIRECT("投手名変換!A$1:B$" &amp; Prams!$B$9),2,)</f>
        <v>AD002</v>
      </c>
      <c r="L1254">
        <f t="shared" si="115"/>
        <v>29</v>
      </c>
      <c r="M1254">
        <f ca="1">(B1254-VLOOKUP(K1254,INDIRECT("投手データ!B1:D"&amp;Prams!$B$1),3,FALSE)*2)</f>
        <v>34</v>
      </c>
      <c r="N1254" t="str">
        <f ca="1">VLOOKUP(F1254,INDIRECT("球種変換表!A$1:B$" &amp; Prams!$B$2),2,)</f>
        <v>ストレート</v>
      </c>
      <c r="O1254">
        <f ca="1">VLOOKUP(N1254,球種情報!A:B,2,FALSE)</f>
        <v>1</v>
      </c>
      <c r="P1254">
        <f ca="1">VLOOKUP(K1254,投手データ!B:AI,output!O1254+6,FALSE)</f>
        <v>1</v>
      </c>
      <c r="R1254">
        <f t="shared" ca="1" si="116"/>
        <v>7.1942446043165471E-3</v>
      </c>
      <c r="S1254">
        <f t="shared" si="117"/>
        <v>0.47604166666666664</v>
      </c>
      <c r="T1254">
        <f>Prams!B$5/(S1254-Prams!B$6)</f>
        <v>148.7053258233278</v>
      </c>
      <c r="U1254">
        <f t="shared" ca="1" si="118"/>
        <v>0.55937499999999996</v>
      </c>
      <c r="V1254">
        <f ca="1">Prams!C$5/(U1254-Prams!C$6)</f>
        <v>148.69340388431246</v>
      </c>
      <c r="W1254">
        <f t="shared" ca="1" si="119"/>
        <v>1.069736718592176</v>
      </c>
      <c r="X1254" t="str">
        <f t="shared" ca="1" si="120"/>
        <v>×</v>
      </c>
    </row>
    <row r="1255" spans="1:24" x14ac:dyDescent="0.4">
      <c r="A1255" s="1" t="s">
        <v>1485</v>
      </c>
      <c r="B1255" s="1">
        <v>127</v>
      </c>
      <c r="C1255">
        <v>639</v>
      </c>
      <c r="D1255">
        <v>600.5</v>
      </c>
      <c r="E1255">
        <v>10.012589999999999</v>
      </c>
      <c r="F1255" t="s">
        <v>0</v>
      </c>
      <c r="G1255" s="10" t="s">
        <v>405</v>
      </c>
      <c r="H1255">
        <v>99</v>
      </c>
      <c r="I1255" t="s">
        <v>1729</v>
      </c>
      <c r="J1255">
        <v>143</v>
      </c>
      <c r="K1255" t="s">
        <v>1304</v>
      </c>
      <c r="L1255">
        <f t="shared" si="115"/>
        <v>28</v>
      </c>
      <c r="M1255">
        <f ca="1">(B1255-VLOOKUP(K1255,INDIRECT("投手データ!B1:D"&amp;Prams!$B$1),3,FALSE)*2)</f>
        <v>33</v>
      </c>
      <c r="N1255" t="str">
        <f ca="1">VLOOKUP(F1255,INDIRECT("球種変換表!A$1:B$" &amp; Prams!$B$2),2,)</f>
        <v>ストレート</v>
      </c>
      <c r="O1255">
        <f ca="1">VLOOKUP(N1255,球種情報!A:B,2,FALSE)</f>
        <v>1</v>
      </c>
      <c r="P1255">
        <f ca="1">VLOOKUP(K1255,投手データ!B:AI,output!O1255+6,FALSE)</f>
        <v>1</v>
      </c>
      <c r="R1255">
        <f t="shared" si="116"/>
        <v>6.993006993006993E-3</v>
      </c>
      <c r="S1255">
        <f t="shared" si="117"/>
        <v>0.46631944444444445</v>
      </c>
      <c r="T1255">
        <f>Prams!B$5/(S1255-Prams!B$6)</f>
        <v>152.2661065767239</v>
      </c>
      <c r="U1255">
        <f t="shared" ca="1" si="118"/>
        <v>0.54965277777777777</v>
      </c>
      <c r="V1255">
        <f ca="1">Prams!C$5/(U1255-Prams!C$6)</f>
        <v>152.25360687923711</v>
      </c>
      <c r="W1255">
        <f t="shared" ca="1" si="119"/>
        <v>1.0647105376170427</v>
      </c>
      <c r="X1255" t="str">
        <f t="shared" ca="1" si="120"/>
        <v>×</v>
      </c>
    </row>
    <row r="1256" spans="1:24" x14ac:dyDescent="0.4">
      <c r="A1256" s="1" t="s">
        <v>3177</v>
      </c>
      <c r="B1256" s="1">
        <v>128</v>
      </c>
      <c r="C1256">
        <v>640.5</v>
      </c>
      <c r="D1256">
        <v>618.5</v>
      </c>
      <c r="E1256">
        <v>10.512</v>
      </c>
      <c r="F1256" t="s">
        <v>0</v>
      </c>
      <c r="G1256" s="10" t="s">
        <v>405</v>
      </c>
      <c r="H1256">
        <v>99</v>
      </c>
      <c r="I1256" t="s">
        <v>3173</v>
      </c>
      <c r="J1256">
        <f ca="1">VLOOKUP(G1256,INDIRECT("球速変換!A$1:B$" &amp; Prams!$B$8),2,)</f>
        <v>141</v>
      </c>
      <c r="K1256" t="s">
        <v>1304</v>
      </c>
      <c r="L1256">
        <f t="shared" si="115"/>
        <v>29</v>
      </c>
      <c r="M1256">
        <f ca="1">(B1256-VLOOKUP(K1256,INDIRECT("投手データ!B1:D"&amp;Prams!$B$1),3,FALSE)*2)</f>
        <v>34</v>
      </c>
      <c r="N1256" t="str">
        <f ca="1">VLOOKUP(F1256,INDIRECT("球種変換表!A$1:B$" &amp; Prams!$B$2),2,)</f>
        <v>ストレート</v>
      </c>
      <c r="O1256">
        <f ca="1">VLOOKUP(N1256,球種情報!A:B,2,FALSE)</f>
        <v>1</v>
      </c>
      <c r="P1256">
        <f ca="1">VLOOKUP(K1256,投手データ!B:AI,output!O1256+6,FALSE)</f>
        <v>1</v>
      </c>
      <c r="R1256">
        <f t="shared" ca="1" si="116"/>
        <v>7.0921985815602835E-3</v>
      </c>
      <c r="S1256">
        <f t="shared" si="117"/>
        <v>0.4704861111111111</v>
      </c>
      <c r="T1256">
        <f>Prams!B$5/(S1256-Prams!B$6)</f>
        <v>150.71938889528468</v>
      </c>
      <c r="U1256">
        <f t="shared" ca="1" si="118"/>
        <v>0.55381944444444442</v>
      </c>
      <c r="V1256">
        <f ca="1">Prams!C$5/(U1256-Prams!C$6)</f>
        <v>150.70714184142633</v>
      </c>
      <c r="W1256">
        <f t="shared" ca="1" si="119"/>
        <v>1.0688449775987683</v>
      </c>
      <c r="X1256" t="str">
        <f t="shared" ca="1" si="120"/>
        <v>×</v>
      </c>
    </row>
    <row r="1257" spans="1:24" x14ac:dyDescent="0.4">
      <c r="A1257" s="1" t="s">
        <v>3178</v>
      </c>
      <c r="B1257" s="1">
        <v>128</v>
      </c>
      <c r="C1257">
        <v>636.5</v>
      </c>
      <c r="D1257">
        <v>611.5</v>
      </c>
      <c r="E1257">
        <v>10.512</v>
      </c>
      <c r="F1257" t="s">
        <v>0</v>
      </c>
      <c r="G1257" s="10" t="s">
        <v>1500</v>
      </c>
      <c r="H1257">
        <v>99</v>
      </c>
      <c r="I1257" t="s">
        <v>1729</v>
      </c>
      <c r="J1257">
        <f ca="1">VLOOKUP(G1257,INDIRECT("球速変換!A$1:B$" &amp; Prams!$B$8),2,)</f>
        <v>139</v>
      </c>
      <c r="K1257" t="s">
        <v>1304</v>
      </c>
      <c r="L1257">
        <f t="shared" si="115"/>
        <v>29</v>
      </c>
      <c r="M1257">
        <f ca="1">(B1257-VLOOKUP(K1257,INDIRECT("投手データ!B1:D"&amp;Prams!$B$1),3,FALSE)*2)</f>
        <v>34</v>
      </c>
      <c r="N1257" t="str">
        <f ca="1">VLOOKUP(F1257,INDIRECT("球種変換表!A$1:B$" &amp; Prams!$B$2),2,)</f>
        <v>ストレート</v>
      </c>
      <c r="O1257">
        <f ca="1">VLOOKUP(N1257,球種情報!A:B,2,FALSE)</f>
        <v>1</v>
      </c>
      <c r="P1257">
        <f ca="1">VLOOKUP(K1257,投手データ!B:AI,output!O1257+6,FALSE)</f>
        <v>1</v>
      </c>
      <c r="R1257">
        <f t="shared" ca="1" si="116"/>
        <v>7.1942446043165471E-3</v>
      </c>
      <c r="S1257">
        <f t="shared" si="117"/>
        <v>0.4753472222222222</v>
      </c>
      <c r="T1257">
        <f>Prams!B$5/(S1257-Prams!B$6)</f>
        <v>148.95413507164514</v>
      </c>
      <c r="U1257">
        <f t="shared" ca="1" si="118"/>
        <v>0.55868055555555562</v>
      </c>
      <c r="V1257">
        <f ca="1">Prams!C$5/(U1257-Prams!C$6)</f>
        <v>148.94217320600416</v>
      </c>
      <c r="W1257">
        <f t="shared" ca="1" si="119"/>
        <v>1.0715264259424759</v>
      </c>
      <c r="X1257" t="str">
        <f t="shared" ca="1" si="120"/>
        <v>×</v>
      </c>
    </row>
    <row r="1258" spans="1:24" x14ac:dyDescent="0.4">
      <c r="A1258" s="1" t="s">
        <v>3179</v>
      </c>
      <c r="B1258" s="1">
        <v>128</v>
      </c>
      <c r="C1258">
        <v>640</v>
      </c>
      <c r="D1258">
        <v>611.5</v>
      </c>
      <c r="E1258">
        <v>11.01146</v>
      </c>
      <c r="F1258" t="s">
        <v>0</v>
      </c>
      <c r="G1258" s="10" t="s">
        <v>585</v>
      </c>
      <c r="H1258">
        <v>99</v>
      </c>
      <c r="I1258" t="s">
        <v>1729</v>
      </c>
      <c r="J1258">
        <f ca="1">VLOOKUP(G1258,INDIRECT("球速変換!A$1:B$" &amp; Prams!$B$8),2,)</f>
        <v>139</v>
      </c>
      <c r="K1258" t="s">
        <v>1304</v>
      </c>
      <c r="L1258">
        <f t="shared" ref="L1258:L1321" si="121">B1258-H1258</f>
        <v>29</v>
      </c>
      <c r="M1258">
        <f ca="1">(B1258-VLOOKUP(K1258,INDIRECT("投手データ!B1:D"&amp;Prams!$B$1),3,FALSE)*2)</f>
        <v>34</v>
      </c>
      <c r="N1258" t="str">
        <f ca="1">VLOOKUP(F1258,INDIRECT("球種変換表!A$1:B$" &amp; Prams!$B$2),2,)</f>
        <v>ストレート</v>
      </c>
      <c r="O1258">
        <f ca="1">VLOOKUP(N1258,球種情報!A:B,2,FALSE)</f>
        <v>1</v>
      </c>
      <c r="P1258">
        <f ca="1">VLOOKUP(K1258,投手データ!B:AI,output!O1258+6,FALSE)</f>
        <v>1</v>
      </c>
      <c r="R1258">
        <f t="shared" ref="R1258:R1321" ca="1" si="122">1/J1258</f>
        <v>7.1942446043165471E-3</v>
      </c>
      <c r="S1258">
        <f t="shared" ref="S1258:S1321" si="123">(L1258-(D1258-600)/24)*2/120</f>
        <v>0.4753472222222222</v>
      </c>
      <c r="T1258">
        <f>Prams!B$5/(S1258-Prams!B$6)</f>
        <v>148.95413507164514</v>
      </c>
      <c r="U1258">
        <f t="shared" ref="U1258:U1321" ca="1" si="124">(M1258-(D1258-600)/24)*2/120</f>
        <v>0.55868055555555562</v>
      </c>
      <c r="V1258">
        <f ca="1">Prams!C$5/(U1258-Prams!C$6)</f>
        <v>148.94217320600416</v>
      </c>
      <c r="W1258">
        <f t="shared" ref="W1258:W1321" ca="1" si="125">V1258/J1258</f>
        <v>1.0715264259424759</v>
      </c>
      <c r="X1258" t="str">
        <f t="shared" ca="1" si="120"/>
        <v>×</v>
      </c>
    </row>
    <row r="1259" spans="1:24" x14ac:dyDescent="0.4">
      <c r="A1259" s="1" t="s">
        <v>3180</v>
      </c>
      <c r="B1259" s="1">
        <v>128</v>
      </c>
      <c r="C1259">
        <v>640</v>
      </c>
      <c r="D1259">
        <v>608.5</v>
      </c>
      <c r="E1259">
        <v>11.01146</v>
      </c>
      <c r="F1259" t="s">
        <v>0</v>
      </c>
      <c r="G1259" s="10" t="s">
        <v>404</v>
      </c>
      <c r="H1259">
        <v>99</v>
      </c>
      <c r="I1259" t="s">
        <v>3173</v>
      </c>
      <c r="J1259">
        <f ca="1">VLOOKUP(G1259,INDIRECT("球速変換!A$1:B$" &amp; Prams!$B$8),2,)</f>
        <v>139</v>
      </c>
      <c r="K1259" t="s">
        <v>1304</v>
      </c>
      <c r="L1259">
        <f t="shared" si="121"/>
        <v>29</v>
      </c>
      <c r="M1259">
        <f ca="1">(B1259-VLOOKUP(K1259,INDIRECT("投手データ!B1:D"&amp;Prams!$B$1),3,FALSE)*2)</f>
        <v>34</v>
      </c>
      <c r="N1259" t="str">
        <f ca="1">VLOOKUP(F1259,INDIRECT("球種変換表!A$1:B$" &amp; Prams!$B$2),2,)</f>
        <v>ストレート</v>
      </c>
      <c r="O1259">
        <f ca="1">VLOOKUP(N1259,球種情報!A:B,2,FALSE)</f>
        <v>1</v>
      </c>
      <c r="P1259">
        <f ca="1">VLOOKUP(K1259,投手データ!B:AI,output!O1259+6,FALSE)</f>
        <v>1</v>
      </c>
      <c r="R1259">
        <f t="shared" ca="1" si="122"/>
        <v>7.1942446043165471E-3</v>
      </c>
      <c r="S1259">
        <f t="shared" si="123"/>
        <v>0.47743055555555552</v>
      </c>
      <c r="T1259">
        <f>Prams!B$5/(S1259-Prams!B$6)</f>
        <v>148.21019265218058</v>
      </c>
      <c r="U1259">
        <f t="shared" ca="1" si="124"/>
        <v>0.56076388888888895</v>
      </c>
      <c r="V1259">
        <f ca="1">Prams!C$5/(U1259-Prams!C$6)</f>
        <v>148.19834996903694</v>
      </c>
      <c r="W1259">
        <f t="shared" ca="1" si="125"/>
        <v>1.0661751796333592</v>
      </c>
      <c r="X1259" t="str">
        <f t="shared" ca="1" si="120"/>
        <v>×</v>
      </c>
    </row>
    <row r="1260" spans="1:24" x14ac:dyDescent="0.4">
      <c r="A1260" s="1" t="s">
        <v>3182</v>
      </c>
      <c r="B1260" s="1">
        <v>128</v>
      </c>
      <c r="C1260">
        <v>645.97497999999996</v>
      </c>
      <c r="D1260">
        <v>618</v>
      </c>
      <c r="E1260">
        <v>10.025119999999999</v>
      </c>
      <c r="F1260" t="s">
        <v>0</v>
      </c>
      <c r="G1260" s="10" t="s">
        <v>461</v>
      </c>
      <c r="H1260">
        <v>99</v>
      </c>
      <c r="I1260" t="s">
        <v>3181</v>
      </c>
      <c r="J1260">
        <f ca="1">VLOOKUP(G1260,INDIRECT("球速変換!A$1:B$" &amp; Prams!$B$8),2,)</f>
        <v>141</v>
      </c>
      <c r="K1260" t="s">
        <v>1304</v>
      </c>
      <c r="L1260">
        <f t="shared" si="121"/>
        <v>29</v>
      </c>
      <c r="M1260">
        <f ca="1">(B1260-VLOOKUP(K1260,INDIRECT("投手データ!B1:D"&amp;Prams!$B$1),3,FALSE)*2)</f>
        <v>34</v>
      </c>
      <c r="N1260" t="str">
        <f ca="1">VLOOKUP(F1260,INDIRECT("球種変換表!A$1:B$" &amp; Prams!$B$2),2,)</f>
        <v>ストレート</v>
      </c>
      <c r="O1260">
        <f ca="1">VLOOKUP(N1260,球種情報!A:B,2,FALSE)</f>
        <v>1</v>
      </c>
      <c r="P1260">
        <f ca="1">VLOOKUP(K1260,投手データ!B:AI,output!O1260+6,FALSE)</f>
        <v>1</v>
      </c>
      <c r="R1260">
        <f t="shared" ca="1" si="122"/>
        <v>7.0921985815602835E-3</v>
      </c>
      <c r="S1260">
        <f t="shared" si="123"/>
        <v>0.47083333333333333</v>
      </c>
      <c r="T1260">
        <f>Prams!B$5/(S1260-Prams!B$6)</f>
        <v>150.59191295875286</v>
      </c>
      <c r="U1260">
        <f t="shared" ca="1" si="124"/>
        <v>0.5541666666666667</v>
      </c>
      <c r="V1260">
        <f ca="1">Prams!C$5/(U1260-Prams!C$6)</f>
        <v>150.57968661199968</v>
      </c>
      <c r="W1260">
        <f t="shared" ca="1" si="125"/>
        <v>1.0679410398014162</v>
      </c>
      <c r="X1260" t="str">
        <f t="shared" ca="1" si="120"/>
        <v>×</v>
      </c>
    </row>
    <row r="1261" spans="1:24" x14ac:dyDescent="0.4">
      <c r="A1261" s="1" t="s">
        <v>3183</v>
      </c>
      <c r="B1261" s="1">
        <v>128</v>
      </c>
      <c r="C1261">
        <v>644.02270999999996</v>
      </c>
      <c r="D1261">
        <v>621</v>
      </c>
      <c r="E1261">
        <v>11.02285</v>
      </c>
      <c r="F1261" t="s">
        <v>0</v>
      </c>
      <c r="G1261" s="10" t="s">
        <v>723</v>
      </c>
      <c r="H1261">
        <v>99</v>
      </c>
      <c r="I1261" t="s">
        <v>749</v>
      </c>
      <c r="J1261">
        <f ca="1">VLOOKUP(G1261,INDIRECT("球速変換!A$1:B$" &amp; Prams!$B$8),2,)</f>
        <v>142</v>
      </c>
      <c r="K1261" t="s">
        <v>1304</v>
      </c>
      <c r="L1261">
        <f t="shared" si="121"/>
        <v>29</v>
      </c>
      <c r="M1261">
        <f ca="1">(B1261-VLOOKUP(K1261,INDIRECT("投手データ!B1:D"&amp;Prams!$B$1),3,FALSE)*2)</f>
        <v>34</v>
      </c>
      <c r="N1261" t="str">
        <f ca="1">VLOOKUP(F1261,INDIRECT("球種変換表!A$1:B$" &amp; Prams!$B$2),2,)</f>
        <v>ストレート</v>
      </c>
      <c r="O1261">
        <f ca="1">VLOOKUP(N1261,球種情報!A:B,2,FALSE)</f>
        <v>1</v>
      </c>
      <c r="P1261">
        <f ca="1">VLOOKUP(K1261,投手データ!B:AI,output!O1261+6,FALSE)</f>
        <v>1</v>
      </c>
      <c r="R1261">
        <f t="shared" ca="1" si="122"/>
        <v>7.0422535211267607E-3</v>
      </c>
      <c r="S1261">
        <f t="shared" si="123"/>
        <v>0.46875</v>
      </c>
      <c r="T1261">
        <f>Prams!B$5/(S1261-Prams!B$6)</f>
        <v>151.36001958624067</v>
      </c>
      <c r="U1261">
        <f t="shared" ca="1" si="124"/>
        <v>0.55208333333333337</v>
      </c>
      <c r="V1261">
        <f ca="1">Prams!C$5/(U1261-Prams!C$6)</f>
        <v>151.34766820351706</v>
      </c>
      <c r="W1261">
        <f t="shared" ca="1" si="125"/>
        <v>1.0658286493205427</v>
      </c>
      <c r="X1261" t="str">
        <f t="shared" ca="1" si="120"/>
        <v>×</v>
      </c>
    </row>
    <row r="1262" spans="1:24" x14ac:dyDescent="0.4">
      <c r="A1262" s="1" t="s">
        <v>3184</v>
      </c>
      <c r="B1262" s="1">
        <v>128</v>
      </c>
      <c r="C1262">
        <v>643.47826999999995</v>
      </c>
      <c r="D1262">
        <v>621</v>
      </c>
      <c r="E1262">
        <v>11.52183</v>
      </c>
      <c r="F1262" t="s">
        <v>0</v>
      </c>
      <c r="G1262" s="10" t="s">
        <v>723</v>
      </c>
      <c r="H1262">
        <v>99</v>
      </c>
      <c r="I1262">
        <v>0</v>
      </c>
      <c r="J1262">
        <f ca="1">VLOOKUP(G1262,INDIRECT("球速変換!A$1:B$" &amp; Prams!$B$8),2,)</f>
        <v>142</v>
      </c>
      <c r="K1262" t="s">
        <v>1304</v>
      </c>
      <c r="L1262">
        <f t="shared" si="121"/>
        <v>29</v>
      </c>
      <c r="M1262">
        <f ca="1">(B1262-VLOOKUP(K1262,INDIRECT("投手データ!B1:D"&amp;Prams!$B$1),3,FALSE)*2)</f>
        <v>34</v>
      </c>
      <c r="N1262" t="str">
        <f ca="1">VLOOKUP(F1262,INDIRECT("球種変換表!A$1:B$" &amp; Prams!$B$2),2,)</f>
        <v>ストレート</v>
      </c>
      <c r="O1262">
        <f ca="1">VLOOKUP(N1262,球種情報!A:B,2,FALSE)</f>
        <v>1</v>
      </c>
      <c r="P1262">
        <f ca="1">VLOOKUP(K1262,投手データ!B:AI,output!O1262+6,FALSE)</f>
        <v>1</v>
      </c>
      <c r="R1262">
        <f t="shared" ca="1" si="122"/>
        <v>7.0422535211267607E-3</v>
      </c>
      <c r="S1262">
        <f t="shared" si="123"/>
        <v>0.46875</v>
      </c>
      <c r="T1262">
        <f>Prams!B$5/(S1262-Prams!B$6)</f>
        <v>151.36001958624067</v>
      </c>
      <c r="U1262">
        <f t="shared" ca="1" si="124"/>
        <v>0.55208333333333337</v>
      </c>
      <c r="V1262">
        <f ca="1">Prams!C$5/(U1262-Prams!C$6)</f>
        <v>151.34766820351706</v>
      </c>
      <c r="W1262">
        <f t="shared" ca="1" si="125"/>
        <v>1.0658286493205427</v>
      </c>
      <c r="X1262" t="str">
        <f t="shared" ca="1" si="120"/>
        <v>×</v>
      </c>
    </row>
    <row r="1263" spans="1:24" x14ac:dyDescent="0.4">
      <c r="A1263" s="1" t="s">
        <v>3185</v>
      </c>
      <c r="B1263" s="1">
        <v>125</v>
      </c>
      <c r="C1263">
        <v>641.5</v>
      </c>
      <c r="D1263">
        <v>627</v>
      </c>
      <c r="E1263">
        <v>11.5001</v>
      </c>
      <c r="F1263" t="s">
        <v>384</v>
      </c>
      <c r="G1263" s="10" t="s">
        <v>408</v>
      </c>
      <c r="H1263">
        <v>98</v>
      </c>
      <c r="I1263" t="s">
        <v>1729</v>
      </c>
      <c r="J1263">
        <f ca="1">VLOOKUP(G1263,INDIRECT("球速変換!A$1:B$" &amp; Prams!$B$8),2,)</f>
        <v>139</v>
      </c>
      <c r="K1263" t="s">
        <v>1304</v>
      </c>
      <c r="L1263">
        <f t="shared" si="121"/>
        <v>27</v>
      </c>
      <c r="M1263">
        <f ca="1">(B1263-VLOOKUP(K1263,INDIRECT("投手データ!B1:D"&amp;Prams!$B$1),3,FALSE)*2)</f>
        <v>31</v>
      </c>
      <c r="N1263" t="str">
        <f ca="1">VLOOKUP(F1263,INDIRECT("球種変換表!A$1:B$" &amp; Prams!$B$2),2,)</f>
        <v>全力ストレート</v>
      </c>
      <c r="O1263">
        <f ca="1">VLOOKUP(N1263,球種情報!A:B,2,FALSE)</f>
        <v>2</v>
      </c>
      <c r="P1263">
        <f ca="1">VLOOKUP(K1263,投手データ!B:AI,output!O1263+6,FALSE)</f>
        <v>1</v>
      </c>
      <c r="R1263">
        <f t="shared" ca="1" si="122"/>
        <v>7.1942446043165471E-3</v>
      </c>
      <c r="S1263">
        <f t="shared" si="123"/>
        <v>0.43125000000000002</v>
      </c>
      <c r="T1263">
        <f>Prams!B$5/(S1263-Prams!B$6)</f>
        <v>166.66127510446151</v>
      </c>
      <c r="U1263">
        <f t="shared" ca="1" si="124"/>
        <v>0.49791666666666667</v>
      </c>
      <c r="V1263">
        <f ca="1">Prams!C$5/(U1263-Prams!C$6)</f>
        <v>174.48515922668045</v>
      </c>
      <c r="W1263">
        <f t="shared" ca="1" si="125"/>
        <v>1.2552889152998594</v>
      </c>
      <c r="X1263" t="str">
        <f t="shared" ca="1" si="120"/>
        <v>×</v>
      </c>
    </row>
    <row r="1264" spans="1:24" x14ac:dyDescent="0.4">
      <c r="A1264" s="1" t="s">
        <v>3186</v>
      </c>
      <c r="B1264" s="1">
        <v>124</v>
      </c>
      <c r="C1264">
        <v>640</v>
      </c>
      <c r="D1264">
        <v>608.5</v>
      </c>
      <c r="E1264">
        <v>11.01146</v>
      </c>
      <c r="F1264" t="s">
        <v>1504</v>
      </c>
      <c r="G1264" s="10" t="s">
        <v>405</v>
      </c>
      <c r="H1264">
        <v>98</v>
      </c>
      <c r="I1264" t="s">
        <v>3173</v>
      </c>
      <c r="J1264">
        <f ca="1">VLOOKUP(G1264,INDIRECT("球速変換!A$1:B$" &amp; Prams!$B$8),2,)</f>
        <v>141</v>
      </c>
      <c r="K1264" t="s">
        <v>1304</v>
      </c>
      <c r="L1264">
        <f t="shared" si="121"/>
        <v>26</v>
      </c>
      <c r="M1264">
        <f ca="1">(B1264-VLOOKUP(K1264,INDIRECT("投手データ!B1:D"&amp;Prams!$B$1),3,FALSE)*2)</f>
        <v>30</v>
      </c>
      <c r="N1264" t="str">
        <f ca="1">VLOOKUP(F1264,INDIRECT("球種変換表!A$1:B$" &amp; Prams!$B$2),2,)</f>
        <v>全力ストレート</v>
      </c>
      <c r="O1264">
        <f ca="1">VLOOKUP(N1264,球種情報!A:B,2,FALSE)</f>
        <v>2</v>
      </c>
      <c r="P1264">
        <f ca="1">VLOOKUP(K1264,投手データ!B:AI,output!O1264+6,FALSE)</f>
        <v>1</v>
      </c>
      <c r="R1264">
        <f t="shared" ca="1" si="122"/>
        <v>7.0921985815602835E-3</v>
      </c>
      <c r="S1264">
        <f t="shared" si="123"/>
        <v>0.42743055555555554</v>
      </c>
      <c r="T1264">
        <f>Prams!B$5/(S1264-Prams!B$6)</f>
        <v>168.3951364561502</v>
      </c>
      <c r="U1264">
        <f t="shared" ca="1" si="124"/>
        <v>0.49409722222222219</v>
      </c>
      <c r="V1264">
        <f ca="1">Prams!C$5/(U1264-Prams!C$6)</f>
        <v>176.38656194770923</v>
      </c>
      <c r="W1264">
        <f t="shared" ca="1" si="125"/>
        <v>1.2509685244518385</v>
      </c>
      <c r="X1264" t="str">
        <f t="shared" ca="1" si="120"/>
        <v>×</v>
      </c>
    </row>
    <row r="1265" spans="1:24" x14ac:dyDescent="0.4">
      <c r="A1265" s="1" t="s">
        <v>3188</v>
      </c>
      <c r="B1265" s="1">
        <v>124</v>
      </c>
      <c r="C1265">
        <v>639.44739000000004</v>
      </c>
      <c r="D1265">
        <v>603.5</v>
      </c>
      <c r="E1265">
        <v>9.5657899999999998</v>
      </c>
      <c r="F1265" t="s">
        <v>1504</v>
      </c>
      <c r="G1265" s="10" t="s">
        <v>3187</v>
      </c>
      <c r="H1265">
        <v>98</v>
      </c>
      <c r="I1265" t="s">
        <v>1729</v>
      </c>
      <c r="J1265">
        <f ca="1">VLOOKUP(G1265,INDIRECT("球速変換!A$1:B$" &amp; Prams!$B$8),2,)</f>
        <v>141</v>
      </c>
      <c r="K1265" t="s">
        <v>1304</v>
      </c>
      <c r="L1265">
        <f t="shared" si="121"/>
        <v>26</v>
      </c>
      <c r="M1265">
        <f ca="1">(B1265-VLOOKUP(K1265,INDIRECT("投手データ!B1:D"&amp;Prams!$B$1),3,FALSE)*2)</f>
        <v>30</v>
      </c>
      <c r="N1265" t="str">
        <f ca="1">VLOOKUP(F1265,INDIRECT("球種変換表!A$1:B$" &amp; Prams!$B$2),2,)</f>
        <v>全力ストレート</v>
      </c>
      <c r="O1265">
        <f ca="1">VLOOKUP(N1265,球種情報!A:B,2,FALSE)</f>
        <v>2</v>
      </c>
      <c r="P1265">
        <f ca="1">VLOOKUP(K1265,投手データ!B:AI,output!O1265+6,FALSE)</f>
        <v>1</v>
      </c>
      <c r="R1265">
        <f t="shared" ca="1" si="122"/>
        <v>7.0921985815602835E-3</v>
      </c>
      <c r="S1265">
        <f t="shared" si="123"/>
        <v>0.4309027777777778</v>
      </c>
      <c r="T1265">
        <f>Prams!B$5/(S1265-Prams!B$6)</f>
        <v>166.81742206765256</v>
      </c>
      <c r="U1265">
        <f t="shared" ca="1" si="124"/>
        <v>0.49756944444444445</v>
      </c>
      <c r="V1265">
        <f ca="1">Prams!C$5/(U1265-Prams!C$6)</f>
        <v>174.65631842045374</v>
      </c>
      <c r="W1265">
        <f t="shared" ca="1" si="125"/>
        <v>1.2386972937620833</v>
      </c>
      <c r="X1265" t="str">
        <f t="shared" ca="1" si="120"/>
        <v>×</v>
      </c>
    </row>
    <row r="1266" spans="1:24" x14ac:dyDescent="0.4">
      <c r="A1266" s="1" t="s">
        <v>3189</v>
      </c>
      <c r="B1266" s="1">
        <v>124</v>
      </c>
      <c r="C1266">
        <v>640</v>
      </c>
      <c r="D1266">
        <v>608.5</v>
      </c>
      <c r="E1266">
        <v>11.01146</v>
      </c>
      <c r="F1266" t="s">
        <v>1504</v>
      </c>
      <c r="G1266" s="10" t="s">
        <v>405</v>
      </c>
      <c r="H1266">
        <v>98</v>
      </c>
      <c r="I1266" t="s">
        <v>3173</v>
      </c>
      <c r="J1266">
        <f ca="1">VLOOKUP(G1266,INDIRECT("球速変換!A$1:B$" &amp; Prams!$B$8),2,)</f>
        <v>141</v>
      </c>
      <c r="K1266" t="s">
        <v>1304</v>
      </c>
      <c r="L1266">
        <f t="shared" si="121"/>
        <v>26</v>
      </c>
      <c r="M1266">
        <f ca="1">(B1266-VLOOKUP(K1266,INDIRECT("投手データ!B1:D"&amp;Prams!$B$1),3,FALSE)*2)</f>
        <v>30</v>
      </c>
      <c r="N1266" t="str">
        <f ca="1">VLOOKUP(F1266,INDIRECT("球種変換表!A$1:B$" &amp; Prams!$B$2),2,)</f>
        <v>全力ストレート</v>
      </c>
      <c r="O1266">
        <f ca="1">VLOOKUP(N1266,球種情報!A:B,2,FALSE)</f>
        <v>2</v>
      </c>
      <c r="P1266">
        <f ca="1">VLOOKUP(K1266,投手データ!B:AI,output!O1266+6,FALSE)</f>
        <v>1</v>
      </c>
      <c r="R1266">
        <f t="shared" ca="1" si="122"/>
        <v>7.0921985815602835E-3</v>
      </c>
      <c r="S1266">
        <f t="shared" si="123"/>
        <v>0.42743055555555554</v>
      </c>
      <c r="T1266">
        <f>Prams!B$5/(S1266-Prams!B$6)</f>
        <v>168.3951364561502</v>
      </c>
      <c r="U1266">
        <f t="shared" ca="1" si="124"/>
        <v>0.49409722222222219</v>
      </c>
      <c r="V1266">
        <f ca="1">Prams!C$5/(U1266-Prams!C$6)</f>
        <v>176.38656194770923</v>
      </c>
      <c r="W1266">
        <f t="shared" ca="1" si="125"/>
        <v>1.2509685244518385</v>
      </c>
      <c r="X1266" t="str">
        <f t="shared" ca="1" si="120"/>
        <v>×</v>
      </c>
    </row>
    <row r="1267" spans="1:24" x14ac:dyDescent="0.4">
      <c r="A1267" s="1" t="s">
        <v>3190</v>
      </c>
      <c r="B1267" s="1">
        <v>124</v>
      </c>
      <c r="C1267">
        <v>639</v>
      </c>
      <c r="D1267">
        <v>602</v>
      </c>
      <c r="E1267">
        <v>10.04998</v>
      </c>
      <c r="F1267" t="s">
        <v>1504</v>
      </c>
      <c r="G1267" s="10" t="s">
        <v>1498</v>
      </c>
      <c r="H1267">
        <v>98</v>
      </c>
      <c r="I1267" t="s">
        <v>1729</v>
      </c>
      <c r="J1267">
        <f ca="1">VLOOKUP(G1267,INDIRECT("球速変換!A$1:B$" &amp; Prams!$B$8),2,)</f>
        <v>140</v>
      </c>
      <c r="K1267" t="s">
        <v>1304</v>
      </c>
      <c r="L1267">
        <f t="shared" si="121"/>
        <v>26</v>
      </c>
      <c r="M1267">
        <f ca="1">(B1267-VLOOKUP(K1267,INDIRECT("投手データ!B1:D"&amp;Prams!$B$1),3,FALSE)*2)</f>
        <v>30</v>
      </c>
      <c r="N1267" t="str">
        <f ca="1">VLOOKUP(F1267,INDIRECT("球種変換表!A$1:B$" &amp; Prams!$B$2),2,)</f>
        <v>全力ストレート</v>
      </c>
      <c r="O1267">
        <f ca="1">VLOOKUP(N1267,球種情報!A:B,2,FALSE)</f>
        <v>2</v>
      </c>
      <c r="P1267">
        <f ca="1">VLOOKUP(K1267,投手データ!B:AI,output!O1267+6,FALSE)</f>
        <v>1</v>
      </c>
      <c r="R1267">
        <f t="shared" ca="1" si="122"/>
        <v>7.1428571428571426E-3</v>
      </c>
      <c r="S1267">
        <f t="shared" si="123"/>
        <v>0.43194444444444446</v>
      </c>
      <c r="T1267">
        <f>Prams!B$5/(S1267-Prams!B$6)</f>
        <v>166.3498564936618</v>
      </c>
      <c r="U1267">
        <f t="shared" ca="1" si="124"/>
        <v>0.49861111111111112</v>
      </c>
      <c r="V1267">
        <f ca="1">Prams!C$5/(U1267-Prams!C$6)</f>
        <v>174.14384526305906</v>
      </c>
      <c r="W1267">
        <f t="shared" ca="1" si="125"/>
        <v>1.2438846090218505</v>
      </c>
      <c r="X1267" t="str">
        <f t="shared" ca="1" si="120"/>
        <v>×</v>
      </c>
    </row>
    <row r="1268" spans="1:24" x14ac:dyDescent="0.4">
      <c r="A1268" s="1" t="s">
        <v>3191</v>
      </c>
      <c r="B1268" s="1">
        <v>124</v>
      </c>
      <c r="C1268">
        <v>638.5</v>
      </c>
      <c r="D1268">
        <v>600.5</v>
      </c>
      <c r="E1268">
        <v>10.512</v>
      </c>
      <c r="F1268" t="s">
        <v>1504</v>
      </c>
      <c r="G1268" s="10" t="s">
        <v>1498</v>
      </c>
      <c r="H1268">
        <v>98</v>
      </c>
      <c r="I1268" t="s">
        <v>3173</v>
      </c>
      <c r="J1268">
        <f ca="1">VLOOKUP(G1268,INDIRECT("球速変換!A$1:B$" &amp; Prams!$B$8),2,)</f>
        <v>140</v>
      </c>
      <c r="K1268" t="s">
        <v>1304</v>
      </c>
      <c r="L1268">
        <f t="shared" si="121"/>
        <v>26</v>
      </c>
      <c r="M1268">
        <f ca="1">(B1268-VLOOKUP(K1268,INDIRECT("投手データ!B1:D"&amp;Prams!$B$1),3,FALSE)*2)</f>
        <v>30</v>
      </c>
      <c r="N1268" t="str">
        <f ca="1">VLOOKUP(F1268,INDIRECT("球種変換表!A$1:B$" &amp; Prams!$B$2),2,)</f>
        <v>全力ストレート</v>
      </c>
      <c r="O1268">
        <f ca="1">VLOOKUP(N1268,球種情報!A:B,2,FALSE)</f>
        <v>2</v>
      </c>
      <c r="P1268">
        <f ca="1">VLOOKUP(K1268,投手データ!B:AI,output!O1268+6,FALSE)</f>
        <v>1</v>
      </c>
      <c r="R1268">
        <f t="shared" ca="1" si="122"/>
        <v>7.1428571428571426E-3</v>
      </c>
      <c r="S1268">
        <f t="shared" si="123"/>
        <v>0.43298611111111113</v>
      </c>
      <c r="T1268">
        <f>Prams!B$5/(S1268-Prams!B$6)</f>
        <v>165.88490463377732</v>
      </c>
      <c r="U1268">
        <f t="shared" ca="1" si="124"/>
        <v>0.49965277777777778</v>
      </c>
      <c r="V1268">
        <f ca="1">Prams!C$5/(U1268-Prams!C$6)</f>
        <v>173.63437068474556</v>
      </c>
      <c r="W1268">
        <f t="shared" ca="1" si="125"/>
        <v>1.2402455048910397</v>
      </c>
      <c r="X1268" t="str">
        <f t="shared" ca="1" si="120"/>
        <v>×</v>
      </c>
    </row>
    <row r="1269" spans="1:24" x14ac:dyDescent="0.4">
      <c r="A1269" s="1" t="s">
        <v>3192</v>
      </c>
      <c r="B1269" s="1">
        <v>125</v>
      </c>
      <c r="C1269">
        <v>643</v>
      </c>
      <c r="D1269">
        <v>626.5</v>
      </c>
      <c r="E1269">
        <v>11.01146</v>
      </c>
      <c r="F1269" t="s">
        <v>1504</v>
      </c>
      <c r="G1269" s="10" t="s">
        <v>1500</v>
      </c>
      <c r="H1269">
        <v>98</v>
      </c>
      <c r="I1269" t="s">
        <v>749</v>
      </c>
      <c r="J1269">
        <f ca="1">VLOOKUP(G1269,INDIRECT("球速変換!A$1:B$" &amp; Prams!$B$8),2,)</f>
        <v>139</v>
      </c>
      <c r="K1269" t="s">
        <v>1304</v>
      </c>
      <c r="L1269">
        <f t="shared" si="121"/>
        <v>27</v>
      </c>
      <c r="M1269">
        <f ca="1">(B1269-VLOOKUP(K1269,INDIRECT("投手データ!B1:D"&amp;Prams!$B$1),3,FALSE)*2)</f>
        <v>31</v>
      </c>
      <c r="N1269" t="str">
        <f ca="1">VLOOKUP(F1269,INDIRECT("球種変換表!A$1:B$" &amp; Prams!$B$2),2,)</f>
        <v>全力ストレート</v>
      </c>
      <c r="O1269">
        <f ca="1">VLOOKUP(N1269,球種情報!A:B,2,FALSE)</f>
        <v>2</v>
      </c>
      <c r="P1269">
        <f ca="1">VLOOKUP(K1269,投手データ!B:AI,output!O1269+6,FALSE)</f>
        <v>1</v>
      </c>
      <c r="R1269">
        <f t="shared" ca="1" si="122"/>
        <v>7.1942446043165471E-3</v>
      </c>
      <c r="S1269">
        <f t="shared" si="123"/>
        <v>0.43159722222222219</v>
      </c>
      <c r="T1269">
        <f>Prams!B$5/(S1269-Prams!B$6)</f>
        <v>166.5054201859846</v>
      </c>
      <c r="U1269">
        <f t="shared" ca="1" si="124"/>
        <v>0.4982638888888889</v>
      </c>
      <c r="V1269">
        <f ca="1">Prams!C$5/(U1269-Prams!C$6)</f>
        <v>174.31433516866517</v>
      </c>
      <c r="W1269">
        <f t="shared" ca="1" si="125"/>
        <v>1.2540599652421955</v>
      </c>
      <c r="X1269" t="str">
        <f t="shared" ca="1" si="120"/>
        <v>×</v>
      </c>
    </row>
    <row r="1270" spans="1:24" x14ac:dyDescent="0.4">
      <c r="A1270" s="1" t="s">
        <v>3193</v>
      </c>
      <c r="B1270" s="1">
        <v>124</v>
      </c>
      <c r="C1270">
        <v>639.5</v>
      </c>
      <c r="D1270">
        <v>604.5</v>
      </c>
      <c r="E1270">
        <v>10.512</v>
      </c>
      <c r="F1270" t="s">
        <v>1504</v>
      </c>
      <c r="G1270" s="10" t="s">
        <v>405</v>
      </c>
      <c r="H1270">
        <v>98</v>
      </c>
      <c r="I1270" t="s">
        <v>3173</v>
      </c>
      <c r="J1270">
        <f ca="1">VLOOKUP(G1270,INDIRECT("球速変換!A$1:B$" &amp; Prams!$B$8),2,)</f>
        <v>141</v>
      </c>
      <c r="K1270" t="s">
        <v>1304</v>
      </c>
      <c r="L1270">
        <f t="shared" si="121"/>
        <v>26</v>
      </c>
      <c r="M1270">
        <f ca="1">(B1270-VLOOKUP(K1270,INDIRECT("投手データ!B1:D"&amp;Prams!$B$1),3,FALSE)*2)</f>
        <v>30</v>
      </c>
      <c r="N1270" t="str">
        <f ca="1">VLOOKUP(F1270,INDIRECT("球種変換表!A$1:B$" &amp; Prams!$B$2),2,)</f>
        <v>全力ストレート</v>
      </c>
      <c r="O1270">
        <f ca="1">VLOOKUP(N1270,球種情報!A:B,2,FALSE)</f>
        <v>2</v>
      </c>
      <c r="P1270">
        <f ca="1">VLOOKUP(K1270,投手データ!B:AI,output!O1270+6,FALSE)</f>
        <v>1</v>
      </c>
      <c r="R1270">
        <f t="shared" ca="1" si="122"/>
        <v>7.0921985815602835E-3</v>
      </c>
      <c r="S1270">
        <f t="shared" si="123"/>
        <v>0.43020833333333336</v>
      </c>
      <c r="T1270">
        <f>Prams!B$5/(S1270-Prams!B$6)</f>
        <v>167.1305954177837</v>
      </c>
      <c r="U1270">
        <f t="shared" ca="1" si="124"/>
        <v>0.49687500000000001</v>
      </c>
      <c r="V1270">
        <f ca="1">Prams!C$5/(U1270-Prams!C$6)</f>
        <v>174.99964616799943</v>
      </c>
      <c r="W1270">
        <f t="shared" ca="1" si="125"/>
        <v>1.2411322423262372</v>
      </c>
      <c r="X1270" t="str">
        <f t="shared" ca="1" si="120"/>
        <v>×</v>
      </c>
    </row>
    <row r="1271" spans="1:24" x14ac:dyDescent="0.4">
      <c r="A1271" s="1" t="s">
        <v>3194</v>
      </c>
      <c r="B1271" s="1">
        <v>124</v>
      </c>
      <c r="C1271">
        <v>639</v>
      </c>
      <c r="D1271">
        <v>602.5</v>
      </c>
      <c r="E1271">
        <v>10.012589999999999</v>
      </c>
      <c r="F1271" t="s">
        <v>1504</v>
      </c>
      <c r="G1271" s="10" t="s">
        <v>1498</v>
      </c>
      <c r="H1271">
        <v>98</v>
      </c>
      <c r="I1271" t="s">
        <v>1729</v>
      </c>
      <c r="J1271">
        <f ca="1">VLOOKUP(G1271,INDIRECT("球速変換!A$1:B$" &amp; Prams!$B$8),2,)</f>
        <v>140</v>
      </c>
      <c r="K1271" t="s">
        <v>1304</v>
      </c>
      <c r="L1271">
        <f t="shared" si="121"/>
        <v>26</v>
      </c>
      <c r="M1271">
        <f ca="1">(B1271-VLOOKUP(K1271,INDIRECT("投手データ!B1:D"&amp;Prams!$B$1),3,FALSE)*2)</f>
        <v>30</v>
      </c>
      <c r="N1271" t="str">
        <f ca="1">VLOOKUP(F1271,INDIRECT("球種変換表!A$1:B$" &amp; Prams!$B$2),2,)</f>
        <v>全力ストレート</v>
      </c>
      <c r="O1271">
        <f ca="1">VLOOKUP(N1271,球種情報!A:B,2,FALSE)</f>
        <v>2</v>
      </c>
      <c r="P1271">
        <f ca="1">VLOOKUP(K1271,投手データ!B:AI,output!O1271+6,FALSE)</f>
        <v>1</v>
      </c>
      <c r="R1271">
        <f t="shared" ca="1" si="122"/>
        <v>7.1428571428571426E-3</v>
      </c>
      <c r="S1271">
        <f t="shared" si="123"/>
        <v>0.43159722222222219</v>
      </c>
      <c r="T1271">
        <f>Prams!B$5/(S1271-Prams!B$6)</f>
        <v>166.5054201859846</v>
      </c>
      <c r="U1271">
        <f t="shared" ca="1" si="124"/>
        <v>0.4982638888888889</v>
      </c>
      <c r="V1271">
        <f ca="1">Prams!C$5/(U1271-Prams!C$6)</f>
        <v>174.31433516866517</v>
      </c>
      <c r="W1271">
        <f t="shared" ca="1" si="125"/>
        <v>1.2451023940618942</v>
      </c>
      <c r="X1271" t="str">
        <f t="shared" ca="1" si="120"/>
        <v>×</v>
      </c>
    </row>
    <row r="1272" spans="1:24" x14ac:dyDescent="0.4">
      <c r="A1272" s="1" t="s">
        <v>3195</v>
      </c>
      <c r="B1272" s="1">
        <v>124</v>
      </c>
      <c r="C1272">
        <v>640</v>
      </c>
      <c r="D1272">
        <v>608.5</v>
      </c>
      <c r="E1272">
        <v>11.01146</v>
      </c>
      <c r="F1272" t="s">
        <v>1504</v>
      </c>
      <c r="G1272" s="10" t="s">
        <v>405</v>
      </c>
      <c r="H1272">
        <v>98</v>
      </c>
      <c r="I1272">
        <v>0</v>
      </c>
      <c r="J1272">
        <f ca="1">VLOOKUP(G1272,INDIRECT("球速変換!A$1:B$" &amp; Prams!$B$8),2,)</f>
        <v>141</v>
      </c>
      <c r="K1272" t="s">
        <v>1304</v>
      </c>
      <c r="L1272">
        <f t="shared" si="121"/>
        <v>26</v>
      </c>
      <c r="M1272">
        <f ca="1">(B1272-VLOOKUP(K1272,INDIRECT("投手データ!B1:D"&amp;Prams!$B$1),3,FALSE)*2)</f>
        <v>30</v>
      </c>
      <c r="N1272" t="str">
        <f ca="1">VLOOKUP(F1272,INDIRECT("球種変換表!A$1:B$" &amp; Prams!$B$2),2,)</f>
        <v>全力ストレート</v>
      </c>
      <c r="O1272">
        <f ca="1">VLOOKUP(N1272,球種情報!A:B,2,FALSE)</f>
        <v>2</v>
      </c>
      <c r="P1272">
        <f ca="1">VLOOKUP(K1272,投手データ!B:AI,output!O1272+6,FALSE)</f>
        <v>1</v>
      </c>
      <c r="R1272">
        <f t="shared" ca="1" si="122"/>
        <v>7.0921985815602835E-3</v>
      </c>
      <c r="S1272">
        <f t="shared" si="123"/>
        <v>0.42743055555555554</v>
      </c>
      <c r="T1272">
        <f>Prams!B$5/(S1272-Prams!B$6)</f>
        <v>168.3951364561502</v>
      </c>
      <c r="U1272">
        <f t="shared" ca="1" si="124"/>
        <v>0.49409722222222219</v>
      </c>
      <c r="V1272">
        <f ca="1">Prams!C$5/(U1272-Prams!C$6)</f>
        <v>176.38656194770923</v>
      </c>
      <c r="W1272">
        <f t="shared" ca="1" si="125"/>
        <v>1.2509685244518385</v>
      </c>
      <c r="X1272" t="str">
        <f t="shared" ca="1" si="120"/>
        <v>×</v>
      </c>
    </row>
    <row r="1273" spans="1:24" x14ac:dyDescent="0.4">
      <c r="A1273" s="1" t="s">
        <v>3196</v>
      </c>
      <c r="B1273" s="1">
        <v>136</v>
      </c>
      <c r="C1273">
        <v>643.52173000000005</v>
      </c>
      <c r="D1273">
        <v>616</v>
      </c>
      <c r="E1273">
        <v>11.521850000000001</v>
      </c>
      <c r="F1273" t="s">
        <v>9</v>
      </c>
      <c r="G1273" s="10" t="s">
        <v>2699</v>
      </c>
      <c r="H1273">
        <v>101</v>
      </c>
      <c r="I1273" t="s">
        <v>749</v>
      </c>
      <c r="J1273">
        <f ca="1">VLOOKUP(G1273,INDIRECT("球速変換!A$1:B$" &amp; Prams!$B$8),2,)</f>
        <v>126</v>
      </c>
      <c r="K1273" t="s">
        <v>1304</v>
      </c>
      <c r="L1273">
        <f t="shared" si="121"/>
        <v>35</v>
      </c>
      <c r="M1273">
        <f ca="1">(B1273-VLOOKUP(K1273,INDIRECT("投手データ!B1:D"&amp;Prams!$B$1),3,FALSE)*2)</f>
        <v>42</v>
      </c>
      <c r="N1273" t="str">
        <f ca="1">VLOOKUP(F1273,INDIRECT("球種変換表!A$1:B$" &amp; Prams!$B$2),2,)</f>
        <v>スライダー</v>
      </c>
      <c r="O1273">
        <f ca="1">VLOOKUP(N1273,球種情報!A:B,2,FALSE)</f>
        <v>6</v>
      </c>
      <c r="P1273">
        <f ca="1">VLOOKUP(K1273,投手データ!B:AI,output!O1273+6,FALSE)</f>
        <v>1</v>
      </c>
      <c r="R1273">
        <f t="shared" ca="1" si="122"/>
        <v>7.9365079365079361E-3</v>
      </c>
      <c r="S1273">
        <f t="shared" si="123"/>
        <v>0.5722222222222223</v>
      </c>
      <c r="T1273">
        <f>Prams!B$5/(S1273-Prams!B$6)</f>
        <v>120.76639246413299</v>
      </c>
      <c r="U1273">
        <f t="shared" ca="1" si="124"/>
        <v>0.68888888888888888</v>
      </c>
      <c r="V1273">
        <f ca="1">Prams!C$5/(U1273-Prams!C$6)</f>
        <v>113.37659955986632</v>
      </c>
      <c r="W1273">
        <f t="shared" ca="1" si="125"/>
        <v>0.89981428222116133</v>
      </c>
      <c r="X1273" t="str">
        <f t="shared" ca="1" si="120"/>
        <v>×</v>
      </c>
    </row>
    <row r="1274" spans="1:24" x14ac:dyDescent="0.4">
      <c r="A1274" s="1" t="s">
        <v>3197</v>
      </c>
      <c r="B1274" s="1">
        <v>135</v>
      </c>
      <c r="C1274">
        <v>642</v>
      </c>
      <c r="D1274">
        <v>602</v>
      </c>
      <c r="E1274">
        <v>10.04998</v>
      </c>
      <c r="F1274" t="s">
        <v>9</v>
      </c>
      <c r="G1274" s="10" t="s">
        <v>1519</v>
      </c>
      <c r="H1274">
        <v>101</v>
      </c>
      <c r="I1274" t="s">
        <v>3173</v>
      </c>
      <c r="J1274">
        <f ca="1">VLOOKUP(G1274,INDIRECT("球速変換!A$1:B$" &amp; Prams!$B$8),2,)</f>
        <v>127</v>
      </c>
      <c r="K1274" t="s">
        <v>1304</v>
      </c>
      <c r="L1274">
        <f t="shared" si="121"/>
        <v>34</v>
      </c>
      <c r="M1274">
        <f ca="1">(B1274-VLOOKUP(K1274,INDIRECT("投手データ!B1:D"&amp;Prams!$B$1),3,FALSE)*2)</f>
        <v>41</v>
      </c>
      <c r="N1274" t="str">
        <f ca="1">VLOOKUP(F1274,INDIRECT("球種変換表!A$1:B$" &amp; Prams!$B$2),2,)</f>
        <v>スライダー</v>
      </c>
      <c r="O1274">
        <f ca="1">VLOOKUP(N1274,球種情報!A:B,2,FALSE)</f>
        <v>6</v>
      </c>
      <c r="P1274">
        <f ca="1">VLOOKUP(K1274,投手データ!B:AI,output!O1274+6,FALSE)</f>
        <v>1</v>
      </c>
      <c r="R1274">
        <f t="shared" ca="1" si="122"/>
        <v>7.874015748031496E-3</v>
      </c>
      <c r="S1274">
        <f t="shared" si="123"/>
        <v>0.56527777777777777</v>
      </c>
      <c r="T1274">
        <f>Prams!B$5/(S1274-Prams!B$6)</f>
        <v>122.42716951240979</v>
      </c>
      <c r="U1274">
        <f t="shared" ca="1" si="124"/>
        <v>0.68194444444444435</v>
      </c>
      <c r="V1274">
        <f ca="1">Prams!C$5/(U1274-Prams!C$6)</f>
        <v>114.8391158077233</v>
      </c>
      <c r="W1274">
        <f t="shared" ca="1" si="125"/>
        <v>0.90424500636002603</v>
      </c>
      <c r="X1274" t="str">
        <f t="shared" ca="1" si="120"/>
        <v>×</v>
      </c>
    </row>
    <row r="1275" spans="1:24" x14ac:dyDescent="0.4">
      <c r="A1275" s="1" t="s">
        <v>3198</v>
      </c>
      <c r="B1275" s="1">
        <v>135</v>
      </c>
      <c r="C1275">
        <v>645.57892000000004</v>
      </c>
      <c r="D1275">
        <v>607</v>
      </c>
      <c r="E1275">
        <v>9.6311300000000006</v>
      </c>
      <c r="F1275" t="s">
        <v>9</v>
      </c>
      <c r="G1275" s="10" t="s">
        <v>412</v>
      </c>
      <c r="H1275">
        <v>101</v>
      </c>
      <c r="I1275" t="s">
        <v>1729</v>
      </c>
      <c r="J1275">
        <f ca="1">VLOOKUP(G1275,INDIRECT("球速変換!A$1:B$" &amp; Prams!$B$8),2,)</f>
        <v>128</v>
      </c>
      <c r="K1275" t="s">
        <v>1304</v>
      </c>
      <c r="L1275">
        <f t="shared" si="121"/>
        <v>34</v>
      </c>
      <c r="M1275">
        <f ca="1">(B1275-VLOOKUP(K1275,INDIRECT("投手データ!B1:D"&amp;Prams!$B$1),3,FALSE)*2)</f>
        <v>41</v>
      </c>
      <c r="N1275" t="str">
        <f ca="1">VLOOKUP(F1275,INDIRECT("球種変換表!A$1:B$" &amp; Prams!$B$2),2,)</f>
        <v>スライダー</v>
      </c>
      <c r="O1275">
        <f ca="1">VLOOKUP(N1275,球種情報!A:B,2,FALSE)</f>
        <v>6</v>
      </c>
      <c r="P1275">
        <f ca="1">VLOOKUP(K1275,投手データ!B:AI,output!O1275+6,FALSE)</f>
        <v>1</v>
      </c>
      <c r="R1275">
        <f t="shared" ca="1" si="122"/>
        <v>7.8125E-3</v>
      </c>
      <c r="S1275">
        <f t="shared" si="123"/>
        <v>0.56180555555555556</v>
      </c>
      <c r="T1275">
        <f>Prams!B$5/(S1275-Prams!B$6)</f>
        <v>123.27480586234782</v>
      </c>
      <c r="U1275">
        <f t="shared" ca="1" si="124"/>
        <v>0.67847222222222225</v>
      </c>
      <c r="V1275">
        <f ca="1">Prams!C$5/(U1275-Prams!C$6)</f>
        <v>115.58461522482006</v>
      </c>
      <c r="W1275">
        <f t="shared" ca="1" si="125"/>
        <v>0.90300480644390668</v>
      </c>
      <c r="X1275" t="str">
        <f t="shared" ca="1" si="120"/>
        <v>×</v>
      </c>
    </row>
    <row r="1276" spans="1:24" x14ac:dyDescent="0.4">
      <c r="A1276" s="1" t="s">
        <v>3200</v>
      </c>
      <c r="B1276" s="1">
        <v>135</v>
      </c>
      <c r="C1276">
        <v>648</v>
      </c>
      <c r="D1276">
        <v>606.5</v>
      </c>
      <c r="E1276">
        <v>11.01146</v>
      </c>
      <c r="F1276" t="s">
        <v>9</v>
      </c>
      <c r="G1276" s="10" t="s">
        <v>412</v>
      </c>
      <c r="H1276">
        <v>101</v>
      </c>
      <c r="I1276" t="s">
        <v>3199</v>
      </c>
      <c r="J1276">
        <f ca="1">VLOOKUP(G1276,INDIRECT("球速変換!A$1:B$" &amp; Prams!$B$8),2,)</f>
        <v>128</v>
      </c>
      <c r="K1276" t="s">
        <v>1304</v>
      </c>
      <c r="L1276">
        <f t="shared" si="121"/>
        <v>34</v>
      </c>
      <c r="M1276">
        <f ca="1">(B1276-VLOOKUP(K1276,INDIRECT("投手データ!B1:D"&amp;Prams!$B$1),3,FALSE)*2)</f>
        <v>41</v>
      </c>
      <c r="N1276" t="str">
        <f ca="1">VLOOKUP(F1276,INDIRECT("球種変換表!A$1:B$" &amp; Prams!$B$2),2,)</f>
        <v>スライダー</v>
      </c>
      <c r="O1276">
        <f ca="1">VLOOKUP(N1276,球種情報!A:B,2,FALSE)</f>
        <v>6</v>
      </c>
      <c r="P1276">
        <f ca="1">VLOOKUP(K1276,投手データ!B:AI,output!O1276+6,FALSE)</f>
        <v>1</v>
      </c>
      <c r="R1276">
        <f t="shared" ca="1" si="122"/>
        <v>7.8125E-3</v>
      </c>
      <c r="S1276">
        <f t="shared" si="123"/>
        <v>0.56215277777777772</v>
      </c>
      <c r="T1276">
        <f>Prams!B$5/(S1276-Prams!B$6)</f>
        <v>123.18951441049003</v>
      </c>
      <c r="U1276">
        <f t="shared" ca="1" si="124"/>
        <v>0.67881944444444442</v>
      </c>
      <c r="V1276">
        <f ca="1">Prams!C$5/(U1276-Prams!C$6)</f>
        <v>115.50963000638367</v>
      </c>
      <c r="W1276">
        <f t="shared" ca="1" si="125"/>
        <v>0.90241898442487245</v>
      </c>
      <c r="X1276" t="str">
        <f t="shared" ca="1" si="120"/>
        <v>×</v>
      </c>
    </row>
    <row r="1277" spans="1:24" x14ac:dyDescent="0.4">
      <c r="A1277" s="1" t="s">
        <v>3201</v>
      </c>
      <c r="B1277" s="1">
        <v>135</v>
      </c>
      <c r="C1277">
        <v>637</v>
      </c>
      <c r="D1277">
        <v>610</v>
      </c>
      <c r="E1277">
        <v>10.04998</v>
      </c>
      <c r="F1277" t="s">
        <v>9</v>
      </c>
      <c r="G1277" s="10" t="s">
        <v>1515</v>
      </c>
      <c r="H1277">
        <v>101</v>
      </c>
      <c r="I1277" t="s">
        <v>1729</v>
      </c>
      <c r="J1277">
        <f ca="1">VLOOKUP(G1277,INDIRECT("球速変換!A$1:B$" &amp; Prams!$B$8),2,)</f>
        <v>129</v>
      </c>
      <c r="K1277" t="s">
        <v>1304</v>
      </c>
      <c r="L1277">
        <f t="shared" si="121"/>
        <v>34</v>
      </c>
      <c r="M1277">
        <f ca="1">(B1277-VLOOKUP(K1277,INDIRECT("投手データ!B1:D"&amp;Prams!$B$1),3,FALSE)*2)</f>
        <v>41</v>
      </c>
      <c r="N1277" t="str">
        <f ca="1">VLOOKUP(F1277,INDIRECT("球種変換表!A$1:B$" &amp; Prams!$B$2),2,)</f>
        <v>スライダー</v>
      </c>
      <c r="O1277">
        <f ca="1">VLOOKUP(N1277,球種情報!A:B,2,FALSE)</f>
        <v>6</v>
      </c>
      <c r="P1277">
        <f ca="1">VLOOKUP(K1277,投手データ!B:AI,output!O1277+6,FALSE)</f>
        <v>1</v>
      </c>
      <c r="R1277">
        <f t="shared" ca="1" si="122"/>
        <v>7.7519379844961239E-3</v>
      </c>
      <c r="S1277">
        <f t="shared" si="123"/>
        <v>0.55972222222222223</v>
      </c>
      <c r="T1277">
        <f>Prams!B$5/(S1277-Prams!B$6)</f>
        <v>123.78904511880395</v>
      </c>
      <c r="U1277">
        <f t="shared" ca="1" si="124"/>
        <v>0.67638888888888893</v>
      </c>
      <c r="V1277">
        <f ca="1">Prams!C$5/(U1277-Prams!C$6)</f>
        <v>116.03657900773705</v>
      </c>
      <c r="W1277">
        <f t="shared" ca="1" si="125"/>
        <v>0.89950836440106241</v>
      </c>
      <c r="X1277" t="str">
        <f t="shared" ca="1" si="120"/>
        <v>×</v>
      </c>
    </row>
    <row r="1278" spans="1:24" x14ac:dyDescent="0.4">
      <c r="A1278" s="1" t="s">
        <v>3202</v>
      </c>
      <c r="B1278" s="1">
        <v>135</v>
      </c>
      <c r="C1278">
        <v>644.5</v>
      </c>
      <c r="D1278">
        <v>608</v>
      </c>
      <c r="E1278">
        <v>10.547610000000001</v>
      </c>
      <c r="F1278" t="s">
        <v>9</v>
      </c>
      <c r="G1278" s="10" t="s">
        <v>1620</v>
      </c>
      <c r="H1278">
        <v>101</v>
      </c>
      <c r="I1278" t="s">
        <v>3173</v>
      </c>
      <c r="J1278">
        <f ca="1">VLOOKUP(G1278,INDIRECT("球速変換!A$1:B$" &amp; Prams!$B$8),2,)</f>
        <v>123</v>
      </c>
      <c r="K1278" t="s">
        <v>1304</v>
      </c>
      <c r="L1278">
        <f t="shared" si="121"/>
        <v>34</v>
      </c>
      <c r="M1278">
        <f ca="1">(B1278-VLOOKUP(K1278,INDIRECT("投手データ!B1:D"&amp;Prams!$B$1),3,FALSE)*2)</f>
        <v>41</v>
      </c>
      <c r="N1278" t="str">
        <f ca="1">VLOOKUP(F1278,INDIRECT("球種変換表!A$1:B$" &amp; Prams!$B$2),2,)</f>
        <v>スライダー</v>
      </c>
      <c r="O1278">
        <f ca="1">VLOOKUP(N1278,球種情報!A:B,2,FALSE)</f>
        <v>6</v>
      </c>
      <c r="P1278">
        <f ca="1">VLOOKUP(K1278,投手データ!B:AI,output!O1278+6,FALSE)</f>
        <v>1</v>
      </c>
      <c r="R1278">
        <f t="shared" ca="1" si="122"/>
        <v>8.130081300813009E-3</v>
      </c>
      <c r="S1278">
        <f t="shared" si="123"/>
        <v>0.56111111111111112</v>
      </c>
      <c r="T1278">
        <f>Prams!B$5/(S1278-Prams!B$6)</f>
        <v>123.44574357153951</v>
      </c>
      <c r="U1278">
        <f t="shared" ca="1" si="124"/>
        <v>0.6777777777777777</v>
      </c>
      <c r="V1278">
        <f ca="1">Prams!C$5/(U1278-Prams!C$6)</f>
        <v>115.73487810965973</v>
      </c>
      <c r="W1278">
        <f t="shared" ca="1" si="125"/>
        <v>0.94093396837121734</v>
      </c>
      <c r="X1278" t="str">
        <f t="shared" ca="1" si="120"/>
        <v>×</v>
      </c>
    </row>
    <row r="1279" spans="1:24" x14ac:dyDescent="0.4">
      <c r="A1279" s="1" t="s">
        <v>3203</v>
      </c>
      <c r="B1279" s="1">
        <v>135</v>
      </c>
      <c r="C1279">
        <v>644.54760999999996</v>
      </c>
      <c r="D1279">
        <v>610.5</v>
      </c>
      <c r="E1279">
        <v>10.55958</v>
      </c>
      <c r="F1279" t="s">
        <v>9</v>
      </c>
      <c r="G1279" s="10" t="s">
        <v>1515</v>
      </c>
      <c r="H1279">
        <v>101</v>
      </c>
      <c r="I1279" t="s">
        <v>749</v>
      </c>
      <c r="J1279">
        <f ca="1">VLOOKUP(G1279,INDIRECT("球速変換!A$1:B$" &amp; Prams!$B$8),2,)</f>
        <v>129</v>
      </c>
      <c r="K1279" t="s">
        <v>1304</v>
      </c>
      <c r="L1279">
        <f t="shared" si="121"/>
        <v>34</v>
      </c>
      <c r="M1279">
        <f ca="1">(B1279-VLOOKUP(K1279,INDIRECT("投手データ!B1:D"&amp;Prams!$B$1),3,FALSE)*2)</f>
        <v>41</v>
      </c>
      <c r="N1279" t="str">
        <f ca="1">VLOOKUP(F1279,INDIRECT("球種変換表!A$1:B$" &amp; Prams!$B$2),2,)</f>
        <v>スライダー</v>
      </c>
      <c r="O1279">
        <f ca="1">VLOOKUP(N1279,球種情報!A:B,2,FALSE)</f>
        <v>6</v>
      </c>
      <c r="P1279">
        <f ca="1">VLOOKUP(K1279,投手データ!B:AI,output!O1279+6,FALSE)</f>
        <v>1</v>
      </c>
      <c r="R1279">
        <f t="shared" ca="1" si="122"/>
        <v>7.7519379844961239E-3</v>
      </c>
      <c r="S1279">
        <f t="shared" si="123"/>
        <v>0.55937499999999996</v>
      </c>
      <c r="T1279">
        <f>Prams!B$5/(S1279-Prams!B$6)</f>
        <v>123.87516906276613</v>
      </c>
      <c r="U1279">
        <f t="shared" ca="1" si="124"/>
        <v>0.67604166666666665</v>
      </c>
      <c r="V1279">
        <f ca="1">Prams!C$5/(U1279-Prams!C$6)</f>
        <v>116.11225016825004</v>
      </c>
      <c r="W1279">
        <f t="shared" ca="1" si="125"/>
        <v>0.900094962544574</v>
      </c>
      <c r="X1279" t="str">
        <f t="shared" ca="1" si="120"/>
        <v>×</v>
      </c>
    </row>
    <row r="1280" spans="1:24" x14ac:dyDescent="0.4">
      <c r="A1280" s="1" t="s">
        <v>3204</v>
      </c>
      <c r="B1280" s="1">
        <v>136</v>
      </c>
      <c r="C1280">
        <v>650.5</v>
      </c>
      <c r="D1280">
        <v>614</v>
      </c>
      <c r="E1280">
        <v>10.547610000000001</v>
      </c>
      <c r="F1280" t="s">
        <v>9</v>
      </c>
      <c r="G1280" s="10" t="s">
        <v>1517</v>
      </c>
      <c r="H1280">
        <v>101</v>
      </c>
      <c r="I1280" t="s">
        <v>3173</v>
      </c>
      <c r="J1280">
        <f ca="1">VLOOKUP(G1280,INDIRECT("球速変換!A$1:B$" &amp; Prams!$B$8),2,)</f>
        <v>126</v>
      </c>
      <c r="K1280" t="s">
        <v>1304</v>
      </c>
      <c r="L1280">
        <f t="shared" si="121"/>
        <v>35</v>
      </c>
      <c r="M1280">
        <f ca="1">(B1280-VLOOKUP(K1280,INDIRECT("投手データ!B1:D"&amp;Prams!$B$1),3,FALSE)*2)</f>
        <v>42</v>
      </c>
      <c r="N1280" t="str">
        <f ca="1">VLOOKUP(F1280,INDIRECT("球種変換表!A$1:B$" &amp; Prams!$B$2),2,)</f>
        <v>スライダー</v>
      </c>
      <c r="O1280">
        <f ca="1">VLOOKUP(N1280,球種情報!A:B,2,FALSE)</f>
        <v>6</v>
      </c>
      <c r="P1280">
        <f ca="1">VLOOKUP(K1280,投手データ!B:AI,output!O1280+6,FALSE)</f>
        <v>1</v>
      </c>
      <c r="R1280">
        <f t="shared" ca="1" si="122"/>
        <v>7.9365079365079361E-3</v>
      </c>
      <c r="S1280">
        <f t="shared" si="123"/>
        <v>0.57361111111111107</v>
      </c>
      <c r="T1280">
        <f>Prams!B$5/(S1280-Prams!B$6)</f>
        <v>120.43962942118708</v>
      </c>
      <c r="U1280">
        <f t="shared" ca="1" si="124"/>
        <v>0.69027777777777777</v>
      </c>
      <c r="V1280">
        <f ca="1">Prams!C$5/(U1280-Prams!C$6)</f>
        <v>113.08855511066848</v>
      </c>
      <c r="W1280">
        <f t="shared" ca="1" si="125"/>
        <v>0.89752821516403558</v>
      </c>
      <c r="X1280" t="str">
        <f t="shared" ca="1" si="120"/>
        <v>×</v>
      </c>
    </row>
    <row r="1281" spans="1:25" x14ac:dyDescent="0.4">
      <c r="A1281" s="1" t="s">
        <v>3206</v>
      </c>
      <c r="B1281" s="1">
        <v>135</v>
      </c>
      <c r="C1281">
        <v>642</v>
      </c>
      <c r="D1281">
        <v>602</v>
      </c>
      <c r="E1281">
        <v>10.04998</v>
      </c>
      <c r="F1281" t="s">
        <v>9</v>
      </c>
      <c r="G1281" s="10" t="s">
        <v>3205</v>
      </c>
      <c r="H1281">
        <v>101</v>
      </c>
      <c r="I1281" t="s">
        <v>749</v>
      </c>
      <c r="J1281">
        <f ca="1">VLOOKUP(G1281,INDIRECT("球速変換!A$1:B$" &amp; Prams!$B$8),2,)</f>
        <v>127</v>
      </c>
      <c r="K1281" t="s">
        <v>1304</v>
      </c>
      <c r="L1281">
        <f t="shared" si="121"/>
        <v>34</v>
      </c>
      <c r="M1281">
        <f ca="1">(B1281-VLOOKUP(K1281,INDIRECT("投手データ!B1:D"&amp;Prams!$B$1),3,FALSE)*2)</f>
        <v>41</v>
      </c>
      <c r="N1281" t="str">
        <f ca="1">VLOOKUP(F1281,INDIRECT("球種変換表!A$1:B$" &amp; Prams!$B$2),2,)</f>
        <v>スライダー</v>
      </c>
      <c r="O1281">
        <f ca="1">VLOOKUP(N1281,球種情報!A:B,2,FALSE)</f>
        <v>6</v>
      </c>
      <c r="P1281">
        <f ca="1">VLOOKUP(K1281,投手データ!B:AI,output!O1281+6,FALSE)</f>
        <v>1</v>
      </c>
      <c r="R1281">
        <f t="shared" ca="1" si="122"/>
        <v>7.874015748031496E-3</v>
      </c>
      <c r="S1281">
        <f t="shared" si="123"/>
        <v>0.56527777777777777</v>
      </c>
      <c r="T1281">
        <f>Prams!B$5/(S1281-Prams!B$6)</f>
        <v>122.42716951240979</v>
      </c>
      <c r="U1281">
        <f t="shared" ca="1" si="124"/>
        <v>0.68194444444444435</v>
      </c>
      <c r="V1281">
        <f ca="1">Prams!C$5/(U1281-Prams!C$6)</f>
        <v>114.8391158077233</v>
      </c>
      <c r="W1281">
        <f t="shared" ca="1" si="125"/>
        <v>0.90424500636002603</v>
      </c>
      <c r="X1281" t="str">
        <f t="shared" ca="1" si="120"/>
        <v>×</v>
      </c>
    </row>
    <row r="1282" spans="1:25" x14ac:dyDescent="0.4">
      <c r="A1282" s="1" t="s">
        <v>3207</v>
      </c>
      <c r="B1282" s="1">
        <v>136</v>
      </c>
      <c r="C1282">
        <v>649</v>
      </c>
      <c r="D1282">
        <v>615</v>
      </c>
      <c r="E1282">
        <v>10.04998</v>
      </c>
      <c r="F1282" t="s">
        <v>9</v>
      </c>
      <c r="G1282" s="10" t="s">
        <v>1517</v>
      </c>
      <c r="H1282">
        <v>101</v>
      </c>
      <c r="I1282" t="s">
        <v>3173</v>
      </c>
      <c r="J1282">
        <f ca="1">VLOOKUP(G1282,INDIRECT("球速変換!A$1:B$" &amp; Prams!$B$8),2,)</f>
        <v>126</v>
      </c>
      <c r="K1282" t="s">
        <v>1304</v>
      </c>
      <c r="L1282">
        <f t="shared" si="121"/>
        <v>35</v>
      </c>
      <c r="M1282">
        <f ca="1">(B1282-VLOOKUP(K1282,INDIRECT("投手データ!B1:D"&amp;Prams!$B$1),3,FALSE)*2)</f>
        <v>42</v>
      </c>
      <c r="N1282" t="str">
        <f ca="1">VLOOKUP(F1282,INDIRECT("球種変換表!A$1:B$" &amp; Prams!$B$2),2,)</f>
        <v>スライダー</v>
      </c>
      <c r="O1282">
        <f ca="1">VLOOKUP(N1282,球種情報!A:B,2,FALSE)</f>
        <v>6</v>
      </c>
      <c r="P1282">
        <f ca="1">VLOOKUP(K1282,投手データ!B:AI,output!O1282+6,FALSE)</f>
        <v>1</v>
      </c>
      <c r="R1282">
        <f t="shared" ca="1" si="122"/>
        <v>7.9365079365079361E-3</v>
      </c>
      <c r="S1282">
        <f t="shared" si="123"/>
        <v>0.57291666666666663</v>
      </c>
      <c r="T1282">
        <f>Prams!B$5/(S1282-Prams!B$6)</f>
        <v>120.60278960886954</v>
      </c>
      <c r="U1282">
        <f t="shared" ca="1" si="124"/>
        <v>0.68958333333333333</v>
      </c>
      <c r="V1282">
        <f ca="1">Prams!C$5/(U1282-Prams!C$6)</f>
        <v>113.23239415122563</v>
      </c>
      <c r="W1282">
        <f t="shared" ca="1" si="125"/>
        <v>0.89866979485099707</v>
      </c>
      <c r="X1282" t="str">
        <f t="shared" ca="1" si="120"/>
        <v>×</v>
      </c>
    </row>
    <row r="1283" spans="1:25" x14ac:dyDescent="0.4">
      <c r="A1283" s="1" t="s">
        <v>3208</v>
      </c>
      <c r="B1283" s="1">
        <v>131</v>
      </c>
      <c r="C1283">
        <v>644</v>
      </c>
      <c r="D1283">
        <v>603</v>
      </c>
      <c r="E1283">
        <v>11.0001</v>
      </c>
      <c r="F1283" t="s">
        <v>2547</v>
      </c>
      <c r="G1283" s="10" t="s">
        <v>1572</v>
      </c>
      <c r="H1283">
        <v>98</v>
      </c>
      <c r="I1283" t="s">
        <v>3173</v>
      </c>
      <c r="J1283">
        <f ca="1">VLOOKUP(G1283,INDIRECT("球速変換!A$1:B$" &amp; Prams!$B$8),2,)</f>
        <v>130</v>
      </c>
      <c r="K1283" t="s">
        <v>1304</v>
      </c>
      <c r="L1283">
        <f t="shared" si="121"/>
        <v>33</v>
      </c>
      <c r="M1283">
        <f ca="1">(B1283-VLOOKUP(K1283,INDIRECT("投手データ!B1:D"&amp;Prams!$B$1),3,FALSE)*2)</f>
        <v>37</v>
      </c>
      <c r="N1283" t="str">
        <f ca="1">VLOOKUP(F1283,INDIRECT("球種変換表!A$1:B$" &amp; Prams!$B$2),2,)</f>
        <v>SFF</v>
      </c>
      <c r="O1283">
        <f ca="1">VLOOKUP(N1283,球種情報!A:B,2,FALSE)</f>
        <v>21</v>
      </c>
      <c r="P1283">
        <f ca="1">VLOOKUP(K1283,投手データ!B:AI,output!O1283+6,FALSE)</f>
        <v>4</v>
      </c>
      <c r="R1283">
        <f t="shared" ca="1" si="122"/>
        <v>7.6923076923076927E-3</v>
      </c>
      <c r="S1283">
        <f t="shared" si="123"/>
        <v>0.54791666666666672</v>
      </c>
      <c r="T1283">
        <f>Prams!B$5/(S1283-Prams!B$6)</f>
        <v>126.78606829134907</v>
      </c>
      <c r="U1283">
        <f t="shared" ca="1" si="124"/>
        <v>0.61458333333333337</v>
      </c>
      <c r="V1283">
        <f ca="1">Prams!C$5/(U1283-Prams!C$6)</f>
        <v>131.26366821189708</v>
      </c>
      <c r="W1283">
        <f t="shared" ca="1" si="125"/>
        <v>1.0097205247069005</v>
      </c>
      <c r="X1283" t="str">
        <f t="shared" ref="X1283:X1346" ca="1" si="126">IF(AND($V1283&gt;$J1283+X$1-2,$J1283+X$1+2&gt;$V1283),"〇","×")</f>
        <v>〇</v>
      </c>
    </row>
    <row r="1284" spans="1:25" x14ac:dyDescent="0.4">
      <c r="A1284" s="1" t="s">
        <v>3209</v>
      </c>
      <c r="B1284" s="1">
        <v>131</v>
      </c>
      <c r="C1284">
        <v>647.5</v>
      </c>
      <c r="D1284">
        <v>615.5</v>
      </c>
      <c r="E1284">
        <v>11.510960000000001</v>
      </c>
      <c r="F1284" t="s">
        <v>2547</v>
      </c>
      <c r="G1284" s="10" t="s">
        <v>541</v>
      </c>
      <c r="H1284">
        <v>98</v>
      </c>
      <c r="I1284" t="s">
        <v>1729</v>
      </c>
      <c r="J1284">
        <f ca="1">VLOOKUP(G1284,INDIRECT("球速変換!A$1:B$" &amp; Prams!$B$8),2,)</f>
        <v>93</v>
      </c>
      <c r="K1284" t="s">
        <v>1304</v>
      </c>
      <c r="L1284">
        <f t="shared" si="121"/>
        <v>33</v>
      </c>
      <c r="M1284">
        <f ca="1">(B1284-VLOOKUP(K1284,INDIRECT("投手データ!B1:D"&amp;Prams!$B$1),3,FALSE)*2)</f>
        <v>37</v>
      </c>
      <c r="N1284" t="str">
        <f ca="1">VLOOKUP(F1284,INDIRECT("球種変換表!A$1:B$" &amp; Prams!$B$2),2,)</f>
        <v>SFF</v>
      </c>
      <c r="O1284">
        <f ca="1">VLOOKUP(N1284,球種情報!A:B,2,FALSE)</f>
        <v>21</v>
      </c>
      <c r="P1284">
        <f ca="1">VLOOKUP(K1284,投手データ!B:AI,output!O1284+6,FALSE)</f>
        <v>4</v>
      </c>
      <c r="R1284">
        <f t="shared" ca="1" si="122"/>
        <v>1.0752688172043012E-2</v>
      </c>
      <c r="S1284">
        <f t="shared" si="123"/>
        <v>0.53923611111111103</v>
      </c>
      <c r="T1284">
        <f>Prams!B$5/(S1284-Prams!B$6)</f>
        <v>129.08402303717153</v>
      </c>
      <c r="U1284">
        <f t="shared" ca="1" si="124"/>
        <v>0.60590277777777779</v>
      </c>
      <c r="V1284">
        <f ca="1">Prams!C$5/(U1284-Prams!C$6)</f>
        <v>133.72837666512447</v>
      </c>
      <c r="W1284">
        <f t="shared" ca="1" si="125"/>
        <v>1.4379395340335965</v>
      </c>
      <c r="X1284" t="str">
        <f t="shared" ca="1" si="126"/>
        <v>×</v>
      </c>
    </row>
    <row r="1285" spans="1:25" x14ac:dyDescent="0.4">
      <c r="A1285" s="1" t="s">
        <v>3210</v>
      </c>
      <c r="B1285" s="1">
        <v>131</v>
      </c>
      <c r="C1285">
        <v>639</v>
      </c>
      <c r="D1285">
        <v>610</v>
      </c>
      <c r="E1285">
        <v>12.0001</v>
      </c>
      <c r="F1285" t="s">
        <v>2547</v>
      </c>
      <c r="G1285" s="10" t="s">
        <v>429</v>
      </c>
      <c r="H1285">
        <v>98</v>
      </c>
      <c r="I1285" t="s">
        <v>3173</v>
      </c>
      <c r="J1285">
        <f ca="1">VLOOKUP(G1285,INDIRECT("球速変換!A$1:B$" &amp; Prams!$B$8),2,)</f>
        <v>132</v>
      </c>
      <c r="K1285" t="s">
        <v>1304</v>
      </c>
      <c r="L1285">
        <f t="shared" si="121"/>
        <v>33</v>
      </c>
      <c r="M1285">
        <f ca="1">(B1285-VLOOKUP(K1285,INDIRECT("投手データ!B1:D"&amp;Prams!$B$1),3,FALSE)*2)</f>
        <v>37</v>
      </c>
      <c r="N1285" t="str">
        <f ca="1">VLOOKUP(F1285,INDIRECT("球種変換表!A$1:B$" &amp; Prams!$B$2),2,)</f>
        <v>SFF</v>
      </c>
      <c r="O1285">
        <f ca="1">VLOOKUP(N1285,球種情報!A:B,2,FALSE)</f>
        <v>21</v>
      </c>
      <c r="P1285">
        <f ca="1">VLOOKUP(K1285,投手データ!B:AI,output!O1285+6,FALSE)</f>
        <v>4</v>
      </c>
      <c r="R1285">
        <f t="shared" ca="1" si="122"/>
        <v>7.575757575757576E-3</v>
      </c>
      <c r="S1285">
        <f t="shared" si="123"/>
        <v>0.54305555555555562</v>
      </c>
      <c r="T1285">
        <f>Prams!B$5/(S1285-Prams!B$6)</f>
        <v>128.06274166820106</v>
      </c>
      <c r="U1285">
        <f t="shared" ca="1" si="124"/>
        <v>0.60972222222222228</v>
      </c>
      <c r="V1285">
        <f ca="1">Prams!C$5/(U1285-Prams!C$6)</f>
        <v>132.6325951705561</v>
      </c>
      <c r="W1285">
        <f t="shared" ca="1" si="125"/>
        <v>1.0047923876557281</v>
      </c>
      <c r="X1285" t="str">
        <f t="shared" ca="1" si="126"/>
        <v>〇</v>
      </c>
    </row>
    <row r="1286" spans="1:25" x14ac:dyDescent="0.4">
      <c r="A1286" s="1" t="s">
        <v>3211</v>
      </c>
      <c r="B1286" s="1">
        <v>131</v>
      </c>
      <c r="C1286">
        <v>635.47826999999995</v>
      </c>
      <c r="D1286">
        <v>608</v>
      </c>
      <c r="E1286">
        <v>11.52183</v>
      </c>
      <c r="F1286" t="s">
        <v>2547</v>
      </c>
      <c r="G1286" s="10" t="s">
        <v>429</v>
      </c>
      <c r="H1286">
        <v>98</v>
      </c>
      <c r="I1286" t="s">
        <v>1729</v>
      </c>
      <c r="J1286">
        <f ca="1">VLOOKUP(G1286,INDIRECT("球速変換!A$1:B$" &amp; Prams!$B$8),2,)</f>
        <v>132</v>
      </c>
      <c r="K1286" t="s">
        <v>1304</v>
      </c>
      <c r="L1286">
        <f t="shared" si="121"/>
        <v>33</v>
      </c>
      <c r="M1286">
        <f ca="1">(B1286-VLOOKUP(K1286,INDIRECT("投手データ!B1:D"&amp;Prams!$B$1),3,FALSE)*2)</f>
        <v>37</v>
      </c>
      <c r="N1286" t="str">
        <f ca="1">VLOOKUP(F1286,INDIRECT("球種変換表!A$1:B$" &amp; Prams!$B$2),2,)</f>
        <v>SFF</v>
      </c>
      <c r="O1286">
        <f ca="1">VLOOKUP(N1286,球種情報!A:B,2,FALSE)</f>
        <v>21</v>
      </c>
      <c r="P1286">
        <f ca="1">VLOOKUP(K1286,投手データ!B:AI,output!O1286+6,FALSE)</f>
        <v>4</v>
      </c>
      <c r="R1286">
        <f t="shared" ca="1" si="122"/>
        <v>7.575757575757576E-3</v>
      </c>
      <c r="S1286">
        <f t="shared" si="123"/>
        <v>0.5444444444444444</v>
      </c>
      <c r="T1286">
        <f>Prams!B$5/(S1286-Prams!B$6)</f>
        <v>127.69536180662338</v>
      </c>
      <c r="U1286">
        <f t="shared" ca="1" si="124"/>
        <v>0.61111111111111105</v>
      </c>
      <c r="V1286">
        <f ca="1">Prams!C$5/(U1286-Prams!C$6)</f>
        <v>132.23856830497198</v>
      </c>
      <c r="W1286">
        <f t="shared" ca="1" si="125"/>
        <v>1.0018073356437271</v>
      </c>
      <c r="X1286" t="str">
        <f t="shared" ca="1" si="126"/>
        <v>〇</v>
      </c>
    </row>
    <row r="1287" spans="1:25" x14ac:dyDescent="0.4">
      <c r="A1287" s="1" t="s">
        <v>3212</v>
      </c>
      <c r="B1287" s="1">
        <v>131</v>
      </c>
      <c r="C1287">
        <v>633</v>
      </c>
      <c r="D1287">
        <v>615</v>
      </c>
      <c r="E1287">
        <v>10.04998</v>
      </c>
      <c r="F1287" t="s">
        <v>2547</v>
      </c>
      <c r="G1287" s="10" t="s">
        <v>2081</v>
      </c>
      <c r="H1287">
        <v>98</v>
      </c>
      <c r="I1287" t="s">
        <v>749</v>
      </c>
      <c r="J1287">
        <f ca="1">VLOOKUP(G1287,INDIRECT("球速変換!A$1:B$" &amp; Prams!$B$8),2,)</f>
        <v>133</v>
      </c>
      <c r="K1287" t="s">
        <v>1304</v>
      </c>
      <c r="L1287">
        <f t="shared" si="121"/>
        <v>33</v>
      </c>
      <c r="M1287">
        <f ca="1">(B1287-VLOOKUP(K1287,INDIRECT("投手データ!B1:D"&amp;Prams!$B$1),3,FALSE)*2)</f>
        <v>37</v>
      </c>
      <c r="N1287" t="str">
        <f ca="1">VLOOKUP(F1287,INDIRECT("球種変換表!A$1:B$" &amp; Prams!$B$2),2,)</f>
        <v>SFF</v>
      </c>
      <c r="O1287">
        <f ca="1">VLOOKUP(N1287,球種情報!A:B,2,FALSE)</f>
        <v>21</v>
      </c>
      <c r="P1287">
        <f ca="1">VLOOKUP(K1287,投手データ!B:AI,output!O1287+6,FALSE)</f>
        <v>4</v>
      </c>
      <c r="R1287">
        <f t="shared" ca="1" si="122"/>
        <v>7.5187969924812026E-3</v>
      </c>
      <c r="S1287">
        <f t="shared" si="123"/>
        <v>0.5395833333333333</v>
      </c>
      <c r="T1287">
        <f>Prams!B$5/(S1287-Prams!B$6)</f>
        <v>128.99050665924821</v>
      </c>
      <c r="U1287">
        <f t="shared" ca="1" si="124"/>
        <v>0.60624999999999996</v>
      </c>
      <c r="V1287">
        <f ca="1">Prams!C$5/(U1287-Prams!C$6)</f>
        <v>133.62801253647467</v>
      </c>
      <c r="W1287">
        <f t="shared" ca="1" si="125"/>
        <v>1.0047218987704862</v>
      </c>
      <c r="X1287" t="str">
        <f t="shared" ca="1" si="126"/>
        <v>〇</v>
      </c>
    </row>
    <row r="1288" spans="1:25" x14ac:dyDescent="0.4">
      <c r="A1288" s="1" t="s">
        <v>3214</v>
      </c>
      <c r="B1288" s="1">
        <v>131</v>
      </c>
      <c r="C1288">
        <v>648.5</v>
      </c>
      <c r="D1288">
        <v>615.5</v>
      </c>
      <c r="E1288">
        <v>10.512</v>
      </c>
      <c r="F1288" t="s">
        <v>45</v>
      </c>
      <c r="G1288" s="10" t="s">
        <v>2081</v>
      </c>
      <c r="H1288">
        <v>98</v>
      </c>
      <c r="I1288" t="s">
        <v>3213</v>
      </c>
      <c r="J1288">
        <f ca="1">VLOOKUP(G1288,INDIRECT("球速変換!A$1:B$" &amp; Prams!$B$8),2,)</f>
        <v>133</v>
      </c>
      <c r="K1288" t="s">
        <v>1304</v>
      </c>
      <c r="L1288">
        <f t="shared" si="121"/>
        <v>33</v>
      </c>
      <c r="M1288">
        <f ca="1">(B1288-VLOOKUP(K1288,INDIRECT("投手データ!B1:D"&amp;Prams!$B$1),3,FALSE)*2)</f>
        <v>37</v>
      </c>
      <c r="N1288" t="str">
        <f ca="1">VLOOKUP(F1288,INDIRECT("球種変換表!A$1:B$" &amp; Prams!$B$2),2,)</f>
        <v>SFF</v>
      </c>
      <c r="O1288">
        <f ca="1">VLOOKUP(N1288,球種情報!A:B,2,FALSE)</f>
        <v>21</v>
      </c>
      <c r="P1288">
        <f ca="1">VLOOKUP(K1288,投手データ!B:AI,output!O1288+6,FALSE)</f>
        <v>4</v>
      </c>
      <c r="R1288">
        <f t="shared" ca="1" si="122"/>
        <v>7.5187969924812026E-3</v>
      </c>
      <c r="S1288">
        <f t="shared" si="123"/>
        <v>0.53923611111111103</v>
      </c>
      <c r="T1288">
        <f>Prams!B$5/(S1288-Prams!B$6)</f>
        <v>129.08402303717153</v>
      </c>
      <c r="U1288">
        <f t="shared" ca="1" si="124"/>
        <v>0.60590277777777779</v>
      </c>
      <c r="V1288">
        <f ca="1">Prams!C$5/(U1288-Prams!C$6)</f>
        <v>133.72837666512447</v>
      </c>
      <c r="W1288">
        <f t="shared" ca="1" si="125"/>
        <v>1.0054765162791313</v>
      </c>
      <c r="X1288" t="str">
        <f t="shared" ca="1" si="126"/>
        <v>〇</v>
      </c>
    </row>
    <row r="1289" spans="1:25" x14ac:dyDescent="0.4">
      <c r="A1289" s="1" t="s">
        <v>3215</v>
      </c>
      <c r="B1289" s="1">
        <v>131</v>
      </c>
      <c r="C1289">
        <v>640</v>
      </c>
      <c r="D1289">
        <v>614.5</v>
      </c>
      <c r="E1289">
        <v>11.01146</v>
      </c>
      <c r="F1289" t="s">
        <v>45</v>
      </c>
      <c r="G1289" s="10" t="s">
        <v>651</v>
      </c>
      <c r="H1289">
        <v>98</v>
      </c>
      <c r="I1289" t="s">
        <v>3173</v>
      </c>
      <c r="J1289">
        <f ca="1">VLOOKUP(G1289,INDIRECT("球速変換!A$1:B$" &amp; Prams!$B$8),2,)</f>
        <v>134</v>
      </c>
      <c r="K1289" t="s">
        <v>1304</v>
      </c>
      <c r="L1289">
        <f t="shared" si="121"/>
        <v>33</v>
      </c>
      <c r="M1289">
        <f ca="1">(B1289-VLOOKUP(K1289,INDIRECT("投手データ!B1:D"&amp;Prams!$B$1),3,FALSE)*2)</f>
        <v>37</v>
      </c>
      <c r="N1289" t="str">
        <f ca="1">VLOOKUP(F1289,INDIRECT("球種変換表!A$1:B$" &amp; Prams!$B$2),2,)</f>
        <v>SFF</v>
      </c>
      <c r="O1289">
        <f ca="1">VLOOKUP(N1289,球種情報!A:B,2,FALSE)</f>
        <v>21</v>
      </c>
      <c r="P1289">
        <f ca="1">VLOOKUP(K1289,投手データ!B:AI,output!O1289+6,FALSE)</f>
        <v>4</v>
      </c>
      <c r="R1289">
        <f t="shared" ca="1" si="122"/>
        <v>7.462686567164179E-3</v>
      </c>
      <c r="S1289">
        <f t="shared" si="123"/>
        <v>0.53993055555555558</v>
      </c>
      <c r="T1289">
        <f>Prams!B$5/(S1289-Prams!B$6)</f>
        <v>128.89712568122457</v>
      </c>
      <c r="U1289">
        <f t="shared" ca="1" si="124"/>
        <v>0.60659722222222223</v>
      </c>
      <c r="V1289">
        <f ca="1">Prams!C$5/(U1289-Prams!C$6)</f>
        <v>133.52779894287823</v>
      </c>
      <c r="W1289">
        <f t="shared" ca="1" si="125"/>
        <v>0.99647611151401672</v>
      </c>
      <c r="X1289" t="str">
        <f t="shared" ca="1" si="126"/>
        <v>〇</v>
      </c>
    </row>
    <row r="1290" spans="1:25" x14ac:dyDescent="0.4">
      <c r="A1290" s="1" t="s">
        <v>3216</v>
      </c>
      <c r="B1290" s="1">
        <v>131</v>
      </c>
      <c r="C1290">
        <v>637.04998999999998</v>
      </c>
      <c r="D1290">
        <v>600.5</v>
      </c>
      <c r="E1290">
        <v>10.06254</v>
      </c>
      <c r="F1290" t="s">
        <v>2547</v>
      </c>
      <c r="G1290" s="10" t="s">
        <v>1572</v>
      </c>
      <c r="H1290">
        <v>98</v>
      </c>
      <c r="I1290" t="s">
        <v>1729</v>
      </c>
      <c r="J1290">
        <f ca="1">VLOOKUP(G1290,INDIRECT("球速変換!A$1:B$" &amp; Prams!$B$8),2,)</f>
        <v>130</v>
      </c>
      <c r="K1290" t="s">
        <v>1304</v>
      </c>
      <c r="L1290">
        <f t="shared" si="121"/>
        <v>33</v>
      </c>
      <c r="M1290">
        <f ca="1">(B1290-VLOOKUP(K1290,INDIRECT("投手データ!B1:D"&amp;Prams!$B$1),3,FALSE)*2)</f>
        <v>37</v>
      </c>
      <c r="N1290" t="str">
        <f ca="1">VLOOKUP(F1290,INDIRECT("球種変換表!A$1:B$" &amp; Prams!$B$2),2,)</f>
        <v>SFF</v>
      </c>
      <c r="O1290">
        <f ca="1">VLOOKUP(N1290,球種情報!A:B,2,FALSE)</f>
        <v>21</v>
      </c>
      <c r="P1290">
        <f ca="1">VLOOKUP(K1290,投手データ!B:AI,output!O1290+6,FALSE)</f>
        <v>4</v>
      </c>
      <c r="R1290">
        <f t="shared" ca="1" si="122"/>
        <v>7.6923076923076927E-3</v>
      </c>
      <c r="S1290">
        <f t="shared" si="123"/>
        <v>0.54965277777777777</v>
      </c>
      <c r="T1290">
        <f>Prams!B$5/(S1290-Prams!B$6)</f>
        <v>126.33626048011263</v>
      </c>
      <c r="U1290">
        <f t="shared" ca="1" si="124"/>
        <v>0.61631944444444442</v>
      </c>
      <c r="V1290">
        <f ca="1">Prams!C$5/(U1290-Prams!C$6)</f>
        <v>130.78158879767776</v>
      </c>
      <c r="W1290">
        <f t="shared" ca="1" si="125"/>
        <v>1.0060122215205982</v>
      </c>
      <c r="X1290" t="str">
        <f t="shared" ca="1" si="126"/>
        <v>〇</v>
      </c>
    </row>
    <row r="1291" spans="1:25" x14ac:dyDescent="0.4">
      <c r="A1291" s="1" t="s">
        <v>3217</v>
      </c>
      <c r="B1291" s="1">
        <v>131</v>
      </c>
      <c r="C1291">
        <v>637.04998999999998</v>
      </c>
      <c r="D1291">
        <v>608.5</v>
      </c>
      <c r="E1291">
        <v>10.06254</v>
      </c>
      <c r="F1291" t="s">
        <v>2547</v>
      </c>
      <c r="G1291" s="10" t="s">
        <v>429</v>
      </c>
      <c r="H1291">
        <v>98</v>
      </c>
      <c r="I1291" t="s">
        <v>3173</v>
      </c>
      <c r="J1291">
        <f ca="1">VLOOKUP(G1291,INDIRECT("球速変換!A$1:B$" &amp; Prams!$B$8),2,)</f>
        <v>132</v>
      </c>
      <c r="K1291" t="s">
        <v>1304</v>
      </c>
      <c r="L1291">
        <f t="shared" si="121"/>
        <v>33</v>
      </c>
      <c r="M1291">
        <f ca="1">(B1291-VLOOKUP(K1291,INDIRECT("投手データ!B1:D"&amp;Prams!$B$1),3,FALSE)*2)</f>
        <v>37</v>
      </c>
      <c r="N1291" t="str">
        <f ca="1">VLOOKUP(F1291,INDIRECT("球種変換表!A$1:B$" &amp; Prams!$B$2),2,)</f>
        <v>SFF</v>
      </c>
      <c r="O1291">
        <f ca="1">VLOOKUP(N1291,球種情報!A:B,2,FALSE)</f>
        <v>21</v>
      </c>
      <c r="P1291">
        <f ca="1">VLOOKUP(K1291,投手データ!B:AI,output!O1291+6,FALSE)</f>
        <v>4</v>
      </c>
      <c r="R1291">
        <f t="shared" ca="1" si="122"/>
        <v>7.575757575757576E-3</v>
      </c>
      <c r="S1291">
        <f t="shared" si="123"/>
        <v>0.54409722222222223</v>
      </c>
      <c r="T1291">
        <f>Prams!B$5/(S1291-Prams!B$6)</f>
        <v>127.78700902007843</v>
      </c>
      <c r="U1291">
        <f t="shared" ca="1" si="124"/>
        <v>0.61076388888888888</v>
      </c>
      <c r="V1291">
        <f ca="1">Prams!C$5/(U1291-Prams!C$6)</f>
        <v>132.33685537433331</v>
      </c>
      <c r="W1291">
        <f t="shared" ca="1" si="125"/>
        <v>1.0025519346540401</v>
      </c>
      <c r="X1291" t="str">
        <f t="shared" ca="1" si="126"/>
        <v>〇</v>
      </c>
    </row>
    <row r="1292" spans="1:25" x14ac:dyDescent="0.4">
      <c r="A1292" s="1" t="s">
        <v>3218</v>
      </c>
      <c r="B1292" s="1">
        <v>131</v>
      </c>
      <c r="C1292">
        <v>643.54345999999998</v>
      </c>
      <c r="D1292">
        <v>615.5</v>
      </c>
      <c r="E1292">
        <v>11.55442</v>
      </c>
      <c r="F1292" t="s">
        <v>1489</v>
      </c>
      <c r="G1292" s="10" t="s">
        <v>1489</v>
      </c>
      <c r="H1292">
        <v>98</v>
      </c>
      <c r="I1292" t="s">
        <v>1489</v>
      </c>
      <c r="J1292" t="e">
        <f ca="1">VLOOKUP(G1292,INDIRECT("球速変換!A$1:B$" &amp; Prams!$B$8),2,)</f>
        <v>#N/A</v>
      </c>
      <c r="K1292" t="s">
        <v>1304</v>
      </c>
      <c r="L1292">
        <f t="shared" si="121"/>
        <v>33</v>
      </c>
      <c r="M1292">
        <f ca="1">(B1292-VLOOKUP(K1292,INDIRECT("投手データ!B1:D"&amp;Prams!$B$1),3,FALSE)*2)</f>
        <v>37</v>
      </c>
      <c r="N1292" t="e">
        <f ca="1">VLOOKUP(F1292,INDIRECT("球種変換表!A$1:B$" &amp; Prams!$B$2),2,)</f>
        <v>#N/A</v>
      </c>
      <c r="O1292" t="e">
        <f ca="1">VLOOKUP(N1292,球種情報!A:B,2,FALSE)</f>
        <v>#N/A</v>
      </c>
      <c r="P1292" t="e">
        <f ca="1">VLOOKUP(K1292,投手データ!B:AI,output!O1292+6,FALSE)</f>
        <v>#N/A</v>
      </c>
      <c r="R1292" t="e">
        <f t="shared" ca="1" si="122"/>
        <v>#N/A</v>
      </c>
      <c r="S1292">
        <f t="shared" si="123"/>
        <v>0.53923611111111103</v>
      </c>
      <c r="T1292">
        <f>Prams!B$5/(S1292-Prams!B$6)</f>
        <v>129.08402303717153</v>
      </c>
      <c r="U1292">
        <f t="shared" ca="1" si="124"/>
        <v>0.60590277777777779</v>
      </c>
      <c r="V1292">
        <f ca="1">Prams!C$5/(U1292-Prams!C$6)</f>
        <v>133.72837666512447</v>
      </c>
      <c r="W1292" t="e">
        <f t="shared" ca="1" si="125"/>
        <v>#N/A</v>
      </c>
      <c r="X1292" t="e">
        <f t="shared" ca="1" si="126"/>
        <v>#N/A</v>
      </c>
      <c r="Y1292" t="s">
        <v>1428</v>
      </c>
    </row>
    <row r="1293" spans="1:25" x14ac:dyDescent="0.4">
      <c r="A1293" s="1" t="s">
        <v>3219</v>
      </c>
      <c r="B1293" s="1">
        <v>138</v>
      </c>
      <c r="C1293">
        <v>648</v>
      </c>
      <c r="D1293">
        <v>605.5</v>
      </c>
      <c r="E1293">
        <v>10.012589999999999</v>
      </c>
      <c r="F1293" t="s">
        <v>8</v>
      </c>
      <c r="G1293" s="10" t="s">
        <v>793</v>
      </c>
      <c r="H1293">
        <v>101</v>
      </c>
      <c r="I1293" t="s">
        <v>3173</v>
      </c>
      <c r="J1293">
        <f ca="1">VLOOKUP(G1293,INDIRECT("球速変換!A$1:B$" &amp; Prams!$B$8),2,)</f>
        <v>120</v>
      </c>
      <c r="K1293" t="s">
        <v>1304</v>
      </c>
      <c r="L1293">
        <f t="shared" si="121"/>
        <v>37</v>
      </c>
      <c r="M1293">
        <f ca="1">(B1293-VLOOKUP(K1293,INDIRECT("投手データ!B1:D"&amp;Prams!$B$1),3,FALSE)*2)</f>
        <v>44</v>
      </c>
      <c r="N1293" t="str">
        <f ca="1">VLOOKUP(F1293,INDIRECT("球種変換表!A$1:B$" &amp; Prams!$B$2),2,)</f>
        <v>シンカー</v>
      </c>
      <c r="O1293">
        <f ca="1">VLOOKUP(N1293,球種情報!A:B,2,FALSE)</f>
        <v>22</v>
      </c>
      <c r="P1293">
        <f ca="1">VLOOKUP(K1293,投手データ!B:AI,output!O1293+6,FALSE)</f>
        <v>1</v>
      </c>
      <c r="R1293">
        <f t="shared" ca="1" si="122"/>
        <v>8.3333333333333332E-3</v>
      </c>
      <c r="S1293">
        <f t="shared" si="123"/>
        <v>0.61284722222222221</v>
      </c>
      <c r="T1293">
        <f>Prams!B$5/(S1293-Prams!B$6)</f>
        <v>111.88726956469282</v>
      </c>
      <c r="U1293">
        <f t="shared" ca="1" si="124"/>
        <v>0.72951388888888891</v>
      </c>
      <c r="V1293">
        <f ca="1">Prams!C$5/(U1293-Prams!C$6)</f>
        <v>105.51550521739543</v>
      </c>
      <c r="W1293">
        <f t="shared" ca="1" si="125"/>
        <v>0.87929587681162857</v>
      </c>
      <c r="X1293" t="str">
        <f t="shared" ca="1" si="126"/>
        <v>×</v>
      </c>
    </row>
    <row r="1294" spans="1:25" x14ac:dyDescent="0.4">
      <c r="A1294" s="1" t="s">
        <v>3220</v>
      </c>
      <c r="B1294" s="1">
        <v>138</v>
      </c>
      <c r="C1294">
        <v>645.55260999999996</v>
      </c>
      <c r="D1294">
        <v>602.5</v>
      </c>
      <c r="E1294">
        <v>9.5658300000000001</v>
      </c>
      <c r="F1294" t="s">
        <v>8</v>
      </c>
      <c r="G1294" s="10" t="s">
        <v>1556</v>
      </c>
      <c r="H1294">
        <v>101</v>
      </c>
      <c r="I1294" t="s">
        <v>3173</v>
      </c>
      <c r="J1294">
        <f ca="1">VLOOKUP(G1294,INDIRECT("球速変換!A$1:B$" &amp; Prams!$B$8),2,)</f>
        <v>119</v>
      </c>
      <c r="K1294" t="s">
        <v>1304</v>
      </c>
      <c r="L1294">
        <f t="shared" si="121"/>
        <v>37</v>
      </c>
      <c r="M1294">
        <f ca="1">(B1294-VLOOKUP(K1294,INDIRECT("投手データ!B1:D"&amp;Prams!$B$1),3,FALSE)*2)</f>
        <v>44</v>
      </c>
      <c r="N1294" t="str">
        <f ca="1">VLOOKUP(F1294,INDIRECT("球種変換表!A$1:B$" &amp; Prams!$B$2),2,)</f>
        <v>シンカー</v>
      </c>
      <c r="O1294">
        <f ca="1">VLOOKUP(N1294,球種情報!A:B,2,FALSE)</f>
        <v>22</v>
      </c>
      <c r="P1294">
        <f ca="1">VLOOKUP(K1294,投手データ!B:AI,output!O1294+6,FALSE)</f>
        <v>1</v>
      </c>
      <c r="R1294">
        <f t="shared" ca="1" si="122"/>
        <v>8.4033613445378148E-3</v>
      </c>
      <c r="S1294">
        <f t="shared" si="123"/>
        <v>0.61493055555555565</v>
      </c>
      <c r="T1294">
        <f>Prams!B$5/(S1294-Prams!B$6)</f>
        <v>111.46699254258338</v>
      </c>
      <c r="U1294">
        <f t="shared" ca="1" si="124"/>
        <v>0.73159722222222223</v>
      </c>
      <c r="V1294">
        <f ca="1">Prams!C$5/(U1294-Prams!C$6)</f>
        <v>105.14165316351645</v>
      </c>
      <c r="W1294">
        <f t="shared" ca="1" si="125"/>
        <v>0.88354330389509628</v>
      </c>
      <c r="X1294" t="str">
        <f t="shared" ca="1" si="126"/>
        <v>×</v>
      </c>
    </row>
    <row r="1295" spans="1:25" x14ac:dyDescent="0.4">
      <c r="A1295" s="1" t="s">
        <v>3222</v>
      </c>
      <c r="B1295" s="1">
        <v>139</v>
      </c>
      <c r="C1295">
        <v>634.5</v>
      </c>
      <c r="D1295">
        <v>617</v>
      </c>
      <c r="E1295">
        <v>10.547610000000001</v>
      </c>
      <c r="F1295" t="s">
        <v>8</v>
      </c>
      <c r="G1295" s="10" t="s">
        <v>3221</v>
      </c>
      <c r="H1295">
        <v>101</v>
      </c>
      <c r="I1295" t="s">
        <v>1729</v>
      </c>
      <c r="J1295">
        <f ca="1">VLOOKUP(G1295,INDIRECT("球速変換!A$1:B$" &amp; Prams!$B$8),2,)</f>
        <v>118</v>
      </c>
      <c r="K1295" t="s">
        <v>1304</v>
      </c>
      <c r="L1295">
        <f t="shared" si="121"/>
        <v>38</v>
      </c>
      <c r="M1295">
        <f ca="1">(B1295-VLOOKUP(K1295,INDIRECT("投手データ!B1:D"&amp;Prams!$B$1),3,FALSE)*2)</f>
        <v>45</v>
      </c>
      <c r="N1295" t="str">
        <f ca="1">VLOOKUP(F1295,INDIRECT("球種変換表!A$1:B$" &amp; Prams!$B$2),2,)</f>
        <v>シンカー</v>
      </c>
      <c r="O1295">
        <f ca="1">VLOOKUP(N1295,球種情報!A:B,2,FALSE)</f>
        <v>22</v>
      </c>
      <c r="P1295">
        <f ca="1">VLOOKUP(K1295,投手データ!B:AI,output!O1295+6,FALSE)</f>
        <v>1</v>
      </c>
      <c r="R1295">
        <f t="shared" ca="1" si="122"/>
        <v>8.4745762711864406E-3</v>
      </c>
      <c r="S1295">
        <f t="shared" si="123"/>
        <v>0.62152777777777779</v>
      </c>
      <c r="T1295">
        <f>Prams!B$5/(S1295-Prams!B$6)</f>
        <v>110.15670009206006</v>
      </c>
      <c r="U1295">
        <f t="shared" ca="1" si="124"/>
        <v>0.73819444444444438</v>
      </c>
      <c r="V1295">
        <f ca="1">Prams!C$5/(U1295-Prams!C$6)</f>
        <v>103.9750717108767</v>
      </c>
      <c r="W1295">
        <f t="shared" ca="1" si="125"/>
        <v>0.88114467551590425</v>
      </c>
      <c r="X1295" t="str">
        <f t="shared" ca="1" si="126"/>
        <v>×</v>
      </c>
    </row>
    <row r="1296" spans="1:25" x14ac:dyDescent="0.4">
      <c r="A1296" s="1" t="s">
        <v>3223</v>
      </c>
      <c r="B1296" s="1">
        <v>138</v>
      </c>
      <c r="C1296">
        <v>645.04998999999998</v>
      </c>
      <c r="D1296">
        <v>603.5</v>
      </c>
      <c r="E1296">
        <v>10.06254</v>
      </c>
      <c r="F1296" t="s">
        <v>8</v>
      </c>
      <c r="G1296" s="10" t="s">
        <v>1560</v>
      </c>
      <c r="H1296">
        <v>101</v>
      </c>
      <c r="I1296" t="s">
        <v>1729</v>
      </c>
      <c r="J1296">
        <f ca="1">VLOOKUP(G1296,INDIRECT("球速変換!A$1:B$" &amp; Prams!$B$8),2,)</f>
        <v>120</v>
      </c>
      <c r="K1296" t="s">
        <v>1304</v>
      </c>
      <c r="L1296">
        <f t="shared" si="121"/>
        <v>37</v>
      </c>
      <c r="M1296">
        <f ca="1">(B1296-VLOOKUP(K1296,INDIRECT("投手データ!B1:D"&amp;Prams!$B$1),3,FALSE)*2)</f>
        <v>44</v>
      </c>
      <c r="N1296" t="str">
        <f ca="1">VLOOKUP(F1296,INDIRECT("球種変換表!A$1:B$" &amp; Prams!$B$2),2,)</f>
        <v>シンカー</v>
      </c>
      <c r="O1296">
        <f ca="1">VLOOKUP(N1296,球種情報!A:B,2,FALSE)</f>
        <v>22</v>
      </c>
      <c r="P1296">
        <f ca="1">VLOOKUP(K1296,投手データ!B:AI,output!O1296+6,FALSE)</f>
        <v>1</v>
      </c>
      <c r="R1296">
        <f t="shared" ca="1" si="122"/>
        <v>8.3333333333333332E-3</v>
      </c>
      <c r="S1296">
        <f t="shared" si="123"/>
        <v>0.61423611111111109</v>
      </c>
      <c r="T1296">
        <f>Prams!B$5/(S1296-Prams!B$6)</f>
        <v>111.60673362852717</v>
      </c>
      <c r="U1296">
        <f t="shared" ca="1" si="124"/>
        <v>0.73090277777777779</v>
      </c>
      <c r="V1296">
        <f ca="1">Prams!C$5/(U1296-Prams!C$6)</f>
        <v>105.2659758122112</v>
      </c>
      <c r="W1296">
        <f t="shared" ca="1" si="125"/>
        <v>0.87721646510175999</v>
      </c>
      <c r="X1296" t="str">
        <f t="shared" ca="1" si="126"/>
        <v>×</v>
      </c>
    </row>
    <row r="1297" spans="1:25" x14ac:dyDescent="0.4">
      <c r="A1297" s="1" t="s">
        <v>3224</v>
      </c>
      <c r="B1297" s="1">
        <v>138</v>
      </c>
      <c r="C1297">
        <v>643.5</v>
      </c>
      <c r="D1297">
        <v>612</v>
      </c>
      <c r="E1297">
        <v>11.5001</v>
      </c>
      <c r="F1297" t="s">
        <v>8</v>
      </c>
      <c r="G1297" s="10" t="s">
        <v>1481</v>
      </c>
      <c r="H1297">
        <v>101</v>
      </c>
      <c r="I1297" t="s">
        <v>1729</v>
      </c>
      <c r="J1297">
        <f ca="1">VLOOKUP(G1297,INDIRECT("球速変換!A$1:B$" &amp; Prams!$B$8),2,)</f>
        <v>121</v>
      </c>
      <c r="K1297" t="s">
        <v>1304</v>
      </c>
      <c r="L1297">
        <f t="shared" si="121"/>
        <v>37</v>
      </c>
      <c r="M1297">
        <f ca="1">(B1297-VLOOKUP(K1297,INDIRECT("投手データ!B1:D"&amp;Prams!$B$1),3,FALSE)*2)</f>
        <v>44</v>
      </c>
      <c r="N1297" t="str">
        <f ca="1">VLOOKUP(F1297,INDIRECT("球種変換表!A$1:B$" &amp; Prams!$B$2),2,)</f>
        <v>シンカー</v>
      </c>
      <c r="O1297">
        <f ca="1">VLOOKUP(N1297,球種情報!A:B,2,FALSE)</f>
        <v>22</v>
      </c>
      <c r="P1297">
        <f ca="1">VLOOKUP(K1297,投手データ!B:AI,output!O1297+6,FALSE)</f>
        <v>1</v>
      </c>
      <c r="R1297">
        <f t="shared" ca="1" si="122"/>
        <v>8.2644628099173556E-3</v>
      </c>
      <c r="S1297">
        <f t="shared" si="123"/>
        <v>0.60833333333333328</v>
      </c>
      <c r="T1297">
        <f>Prams!B$5/(S1297-Prams!B$6)</f>
        <v>112.80883157958763</v>
      </c>
      <c r="U1297">
        <f t="shared" ca="1" si="124"/>
        <v>0.72499999999999998</v>
      </c>
      <c r="V1297">
        <f ca="1">Prams!C$5/(U1297-Prams!C$6)</f>
        <v>106.33470932232544</v>
      </c>
      <c r="W1297">
        <f t="shared" ca="1" si="125"/>
        <v>0.8787992505977309</v>
      </c>
      <c r="X1297" t="str">
        <f t="shared" ca="1" si="126"/>
        <v>×</v>
      </c>
    </row>
    <row r="1298" spans="1:25" x14ac:dyDescent="0.4">
      <c r="A1298" s="1" t="s">
        <v>3225</v>
      </c>
      <c r="B1298" s="1">
        <v>138</v>
      </c>
      <c r="C1298">
        <v>640.5</v>
      </c>
      <c r="D1298">
        <v>606.5</v>
      </c>
      <c r="E1298">
        <v>10.512</v>
      </c>
      <c r="F1298" t="s">
        <v>8</v>
      </c>
      <c r="G1298" s="10" t="s">
        <v>424</v>
      </c>
      <c r="H1298">
        <v>101</v>
      </c>
      <c r="I1298" t="s">
        <v>3173</v>
      </c>
      <c r="J1298">
        <f ca="1">VLOOKUP(G1298,INDIRECT("球速変換!A$1:B$" &amp; Prams!$B$8),2,)</f>
        <v>120</v>
      </c>
      <c r="K1298" t="s">
        <v>1304</v>
      </c>
      <c r="L1298">
        <f t="shared" si="121"/>
        <v>37</v>
      </c>
      <c r="M1298">
        <f ca="1">(B1298-VLOOKUP(K1298,INDIRECT("投手データ!B1:D"&amp;Prams!$B$1),3,FALSE)*2)</f>
        <v>44</v>
      </c>
      <c r="N1298" t="str">
        <f ca="1">VLOOKUP(F1298,INDIRECT("球種変換表!A$1:B$" &amp; Prams!$B$2),2,)</f>
        <v>シンカー</v>
      </c>
      <c r="O1298">
        <f ca="1">VLOOKUP(N1298,球種情報!A:B,2,FALSE)</f>
        <v>22</v>
      </c>
      <c r="P1298">
        <f ca="1">VLOOKUP(K1298,投手データ!B:AI,output!O1298+6,FALSE)</f>
        <v>1</v>
      </c>
      <c r="R1298">
        <f t="shared" ca="1" si="122"/>
        <v>8.3333333333333332E-3</v>
      </c>
      <c r="S1298">
        <f t="shared" si="123"/>
        <v>0.61215277777777777</v>
      </c>
      <c r="T1298">
        <f>Prams!B$5/(S1298-Prams!B$6)</f>
        <v>112.02806706700157</v>
      </c>
      <c r="U1298">
        <f t="shared" ca="1" si="124"/>
        <v>0.72881944444444435</v>
      </c>
      <c r="V1298">
        <f ca="1">Prams!C$5/(U1298-Prams!C$6)</f>
        <v>105.64071407211922</v>
      </c>
      <c r="W1298">
        <f t="shared" ca="1" si="125"/>
        <v>0.88033928393432681</v>
      </c>
      <c r="X1298" t="str">
        <f t="shared" ca="1" si="126"/>
        <v>×</v>
      </c>
    </row>
    <row r="1299" spans="1:25" x14ac:dyDescent="0.4">
      <c r="A1299" s="1" t="s">
        <v>3226</v>
      </c>
      <c r="B1299" s="1">
        <v>139</v>
      </c>
      <c r="C1299">
        <v>638.5</v>
      </c>
      <c r="D1299">
        <v>617</v>
      </c>
      <c r="E1299">
        <v>10.547610000000001</v>
      </c>
      <c r="F1299" t="s">
        <v>8</v>
      </c>
      <c r="G1299" s="10" t="s">
        <v>1556</v>
      </c>
      <c r="H1299">
        <v>101</v>
      </c>
      <c r="I1299" t="s">
        <v>1729</v>
      </c>
      <c r="J1299">
        <f ca="1">VLOOKUP(G1299,INDIRECT("球速変換!A$1:B$" &amp; Prams!$B$8),2,)</f>
        <v>119</v>
      </c>
      <c r="K1299" t="s">
        <v>1304</v>
      </c>
      <c r="L1299">
        <f t="shared" si="121"/>
        <v>38</v>
      </c>
      <c r="M1299">
        <f ca="1">(B1299-VLOOKUP(K1299,INDIRECT("投手データ!B1:D"&amp;Prams!$B$1),3,FALSE)*2)</f>
        <v>45</v>
      </c>
      <c r="N1299" t="str">
        <f ca="1">VLOOKUP(F1299,INDIRECT("球種変換表!A$1:B$" &amp; Prams!$B$2),2,)</f>
        <v>シンカー</v>
      </c>
      <c r="O1299">
        <f ca="1">VLOOKUP(N1299,球種情報!A:B,2,FALSE)</f>
        <v>22</v>
      </c>
      <c r="P1299">
        <f ca="1">VLOOKUP(K1299,投手データ!B:AI,output!O1299+6,FALSE)</f>
        <v>1</v>
      </c>
      <c r="R1299">
        <f t="shared" ca="1" si="122"/>
        <v>8.4033613445378148E-3</v>
      </c>
      <c r="S1299">
        <f t="shared" si="123"/>
        <v>0.62152777777777779</v>
      </c>
      <c r="T1299">
        <f>Prams!B$5/(S1299-Prams!B$6)</f>
        <v>110.15670009206006</v>
      </c>
      <c r="U1299">
        <f t="shared" ca="1" si="124"/>
        <v>0.73819444444444438</v>
      </c>
      <c r="V1299">
        <f ca="1">Prams!C$5/(U1299-Prams!C$6)</f>
        <v>103.9750717108767</v>
      </c>
      <c r="W1299">
        <f t="shared" ca="1" si="125"/>
        <v>0.87374009841072864</v>
      </c>
      <c r="X1299" t="str">
        <f t="shared" ca="1" si="126"/>
        <v>×</v>
      </c>
    </row>
    <row r="1300" spans="1:25" x14ac:dyDescent="0.4">
      <c r="A1300" s="1" t="s">
        <v>3227</v>
      </c>
      <c r="B1300" s="1">
        <v>138</v>
      </c>
      <c r="C1300">
        <v>638</v>
      </c>
      <c r="D1300">
        <v>609</v>
      </c>
      <c r="E1300">
        <v>10.04998</v>
      </c>
      <c r="F1300" t="s">
        <v>8</v>
      </c>
      <c r="G1300" s="10" t="s">
        <v>463</v>
      </c>
      <c r="H1300">
        <v>101</v>
      </c>
      <c r="I1300" t="s">
        <v>1729</v>
      </c>
      <c r="J1300">
        <f ca="1">VLOOKUP(G1300,INDIRECT("球速変換!A$1:B$" &amp; Prams!$B$8),2,)</f>
        <v>125</v>
      </c>
      <c r="K1300" t="s">
        <v>1304</v>
      </c>
      <c r="L1300">
        <f t="shared" si="121"/>
        <v>37</v>
      </c>
      <c r="M1300">
        <f ca="1">(B1300-VLOOKUP(K1300,INDIRECT("投手データ!B1:D"&amp;Prams!$B$1),3,FALSE)*2)</f>
        <v>44</v>
      </c>
      <c r="N1300" t="str">
        <f ca="1">VLOOKUP(F1300,INDIRECT("球種変換表!A$1:B$" &amp; Prams!$B$2),2,)</f>
        <v>シンカー</v>
      </c>
      <c r="O1300">
        <f ca="1">VLOOKUP(N1300,球種情報!A:B,2,FALSE)</f>
        <v>22</v>
      </c>
      <c r="P1300">
        <f ca="1">VLOOKUP(K1300,投手データ!B:AI,output!O1300+6,FALSE)</f>
        <v>1</v>
      </c>
      <c r="R1300">
        <f t="shared" ca="1" si="122"/>
        <v>8.0000000000000002E-3</v>
      </c>
      <c r="S1300">
        <f t="shared" si="123"/>
        <v>0.61041666666666672</v>
      </c>
      <c r="T1300">
        <f>Prams!B$5/(S1300-Prams!B$6)</f>
        <v>112.38161602084406</v>
      </c>
      <c r="U1300">
        <f t="shared" ca="1" si="124"/>
        <v>0.7270833333333333</v>
      </c>
      <c r="V1300">
        <f ca="1">Prams!C$5/(U1300-Prams!C$6)</f>
        <v>105.95504013253735</v>
      </c>
      <c r="W1300">
        <f t="shared" ca="1" si="125"/>
        <v>0.84764032106029874</v>
      </c>
      <c r="X1300" t="str">
        <f t="shared" ca="1" si="126"/>
        <v>×</v>
      </c>
    </row>
    <row r="1301" spans="1:25" x14ac:dyDescent="0.4">
      <c r="A1301" s="1" t="s">
        <v>3228</v>
      </c>
      <c r="B1301" s="1">
        <v>138</v>
      </c>
      <c r="C1301">
        <v>634.5</v>
      </c>
      <c r="D1301">
        <v>603.5</v>
      </c>
      <c r="E1301">
        <v>10.512</v>
      </c>
      <c r="F1301" t="s">
        <v>8</v>
      </c>
      <c r="G1301" s="10" t="s">
        <v>424</v>
      </c>
      <c r="H1301">
        <v>101</v>
      </c>
      <c r="I1301">
        <v>6</v>
      </c>
      <c r="J1301">
        <f ca="1">VLOOKUP(G1301,INDIRECT("球速変換!A$1:B$" &amp; Prams!$B$8),2,)</f>
        <v>120</v>
      </c>
      <c r="K1301" t="s">
        <v>1304</v>
      </c>
      <c r="L1301">
        <f t="shared" si="121"/>
        <v>37</v>
      </c>
      <c r="M1301">
        <f ca="1">(B1301-VLOOKUP(K1301,INDIRECT("投手データ!B1:D"&amp;Prams!$B$1),3,FALSE)*2)</f>
        <v>44</v>
      </c>
      <c r="N1301" t="str">
        <f ca="1">VLOOKUP(F1301,INDIRECT("球種変換表!A$1:B$" &amp; Prams!$B$2),2,)</f>
        <v>シンカー</v>
      </c>
      <c r="O1301">
        <f ca="1">VLOOKUP(N1301,球種情報!A:B,2,FALSE)</f>
        <v>22</v>
      </c>
      <c r="P1301">
        <f ca="1">VLOOKUP(K1301,投手データ!B:AI,output!O1301+6,FALSE)</f>
        <v>1</v>
      </c>
      <c r="R1301">
        <f t="shared" ca="1" si="122"/>
        <v>8.3333333333333332E-3</v>
      </c>
      <c r="S1301">
        <f t="shared" si="123"/>
        <v>0.61423611111111109</v>
      </c>
      <c r="T1301">
        <f>Prams!B$5/(S1301-Prams!B$6)</f>
        <v>111.60673362852717</v>
      </c>
      <c r="U1301">
        <f t="shared" ca="1" si="124"/>
        <v>0.73090277777777779</v>
      </c>
      <c r="V1301">
        <f ca="1">Prams!C$5/(U1301-Prams!C$6)</f>
        <v>105.2659758122112</v>
      </c>
      <c r="W1301">
        <f t="shared" ca="1" si="125"/>
        <v>0.87721646510175999</v>
      </c>
      <c r="X1301" t="str">
        <f t="shared" ca="1" si="126"/>
        <v>×</v>
      </c>
      <c r="Y1301" t="s">
        <v>1428</v>
      </c>
    </row>
    <row r="1302" spans="1:25" x14ac:dyDescent="0.4">
      <c r="A1302" s="1" t="s">
        <v>3229</v>
      </c>
      <c r="B1302" s="1">
        <v>138</v>
      </c>
      <c r="C1302">
        <v>631.5</v>
      </c>
      <c r="D1302">
        <v>605</v>
      </c>
      <c r="E1302">
        <v>10.547610000000001</v>
      </c>
      <c r="F1302" t="s">
        <v>8</v>
      </c>
      <c r="G1302" s="10" t="s">
        <v>424</v>
      </c>
      <c r="H1302">
        <v>101</v>
      </c>
      <c r="I1302" t="s">
        <v>1729</v>
      </c>
      <c r="J1302">
        <f ca="1">VLOOKUP(G1302,INDIRECT("球速変換!A$1:B$" &amp; Prams!$B$8),2,)</f>
        <v>120</v>
      </c>
      <c r="K1302" t="s">
        <v>1304</v>
      </c>
      <c r="L1302">
        <f t="shared" si="121"/>
        <v>37</v>
      </c>
      <c r="M1302">
        <f ca="1">(B1302-VLOOKUP(K1302,INDIRECT("投手データ!B1:D"&amp;Prams!$B$1),3,FALSE)*2)</f>
        <v>44</v>
      </c>
      <c r="N1302" t="str">
        <f ca="1">VLOOKUP(F1302,INDIRECT("球種変換表!A$1:B$" &amp; Prams!$B$2),2,)</f>
        <v>シンカー</v>
      </c>
      <c r="O1302">
        <f ca="1">VLOOKUP(N1302,球種情報!A:B,2,FALSE)</f>
        <v>22</v>
      </c>
      <c r="P1302">
        <f ca="1">VLOOKUP(K1302,投手データ!B:AI,output!O1302+6,FALSE)</f>
        <v>1</v>
      </c>
      <c r="R1302">
        <f t="shared" ca="1" si="122"/>
        <v>8.3333333333333332E-3</v>
      </c>
      <c r="S1302">
        <f t="shared" si="123"/>
        <v>0.61319444444444438</v>
      </c>
      <c r="T1302">
        <f>Prams!B$5/(S1302-Prams!B$6)</f>
        <v>111.81700344650879</v>
      </c>
      <c r="U1302">
        <f t="shared" ca="1" si="124"/>
        <v>0.72986111111111107</v>
      </c>
      <c r="V1302">
        <f ca="1">Prams!C$5/(U1302-Prams!C$6)</f>
        <v>105.45301202535843</v>
      </c>
      <c r="W1302">
        <f t="shared" ca="1" si="125"/>
        <v>0.87877510021132033</v>
      </c>
      <c r="X1302" t="str">
        <f t="shared" ca="1" si="126"/>
        <v>×</v>
      </c>
    </row>
    <row r="1303" spans="1:25" x14ac:dyDescent="0.4">
      <c r="A1303" s="1" t="s">
        <v>3230</v>
      </c>
      <c r="B1303" s="1">
        <v>130</v>
      </c>
      <c r="C1303">
        <v>637.07501000000002</v>
      </c>
      <c r="D1303">
        <v>615</v>
      </c>
      <c r="E1303">
        <v>10.12459</v>
      </c>
      <c r="F1303" t="s">
        <v>147</v>
      </c>
      <c r="G1303" s="10" t="s">
        <v>1500</v>
      </c>
      <c r="H1303">
        <v>98</v>
      </c>
      <c r="I1303" t="s">
        <v>3173</v>
      </c>
      <c r="J1303">
        <f ca="1">VLOOKUP(G1303,INDIRECT("球速変換!A$1:B$" &amp; Prams!$B$8),2,)</f>
        <v>139</v>
      </c>
      <c r="K1303" t="s">
        <v>1304</v>
      </c>
      <c r="L1303">
        <f t="shared" si="121"/>
        <v>32</v>
      </c>
      <c r="M1303">
        <f ca="1">(B1303-VLOOKUP(K1303,INDIRECT("投手データ!B1:D"&amp;Prams!$B$1),3,FALSE)*2)</f>
        <v>36</v>
      </c>
      <c r="N1303" t="str">
        <f ca="1">VLOOKUP(F1303,INDIRECT("球種変換表!A$1:B$" &amp; Prams!$B$2),2,)</f>
        <v>ツーシームファスト</v>
      </c>
      <c r="O1303">
        <f ca="1">VLOOKUP(N1303,球種情報!A:B,2,FALSE)</f>
        <v>3</v>
      </c>
      <c r="P1303">
        <f ca="1">VLOOKUP(K1303,投手データ!B:AI,output!O1303+6,FALSE)</f>
        <v>1</v>
      </c>
      <c r="R1303">
        <f t="shared" ca="1" si="122"/>
        <v>7.1942446043165471E-3</v>
      </c>
      <c r="S1303">
        <f t="shared" si="123"/>
        <v>0.5229166666666667</v>
      </c>
      <c r="T1303">
        <f>Prams!B$5/(S1303-Prams!B$6)</f>
        <v>133.63764095543468</v>
      </c>
      <c r="U1303">
        <f t="shared" ca="1" si="124"/>
        <v>0.58958333333333335</v>
      </c>
      <c r="V1303">
        <f ca="1">Prams!C$5/(U1303-Prams!C$6)</f>
        <v>138.62177211405509</v>
      </c>
      <c r="W1303">
        <f t="shared" ca="1" si="125"/>
        <v>0.99727893607233875</v>
      </c>
      <c r="X1303" t="str">
        <f t="shared" ca="1" si="126"/>
        <v>〇</v>
      </c>
    </row>
    <row r="1304" spans="1:25" x14ac:dyDescent="0.4">
      <c r="A1304" s="1" t="s">
        <v>3231</v>
      </c>
      <c r="B1304" s="1">
        <v>130</v>
      </c>
      <c r="C1304">
        <v>637</v>
      </c>
      <c r="D1304">
        <v>616</v>
      </c>
      <c r="E1304">
        <v>11.0001</v>
      </c>
      <c r="F1304" t="s">
        <v>147</v>
      </c>
      <c r="G1304" s="10" t="s">
        <v>408</v>
      </c>
      <c r="H1304">
        <v>98</v>
      </c>
      <c r="I1304" t="s">
        <v>1729</v>
      </c>
      <c r="J1304">
        <f ca="1">VLOOKUP(G1304,INDIRECT("球速変換!A$1:B$" &amp; Prams!$B$8),2,)</f>
        <v>139</v>
      </c>
      <c r="K1304" t="s">
        <v>1304</v>
      </c>
      <c r="L1304">
        <f t="shared" si="121"/>
        <v>32</v>
      </c>
      <c r="M1304">
        <f ca="1">(B1304-VLOOKUP(K1304,INDIRECT("投手データ!B1:D"&amp;Prams!$B$1),3,FALSE)*2)</f>
        <v>36</v>
      </c>
      <c r="N1304" t="str">
        <f ca="1">VLOOKUP(F1304,INDIRECT("球種変換表!A$1:B$" &amp; Prams!$B$2),2,)</f>
        <v>ツーシームファスト</v>
      </c>
      <c r="O1304">
        <f ca="1">VLOOKUP(N1304,球種情報!A:B,2,FALSE)</f>
        <v>3</v>
      </c>
      <c r="P1304">
        <f ca="1">VLOOKUP(K1304,投手データ!B:AI,output!O1304+6,FALSE)</f>
        <v>1</v>
      </c>
      <c r="R1304">
        <f t="shared" ca="1" si="122"/>
        <v>7.1942446043165471E-3</v>
      </c>
      <c r="S1304">
        <f t="shared" si="123"/>
        <v>0.52222222222222225</v>
      </c>
      <c r="T1304">
        <f>Prams!B$5/(S1304-Prams!B$6)</f>
        <v>133.83854905828301</v>
      </c>
      <c r="U1304">
        <f t="shared" ca="1" si="124"/>
        <v>0.58888888888888891</v>
      </c>
      <c r="V1304">
        <f ca="1">Prams!C$5/(U1304-Prams!C$6)</f>
        <v>138.83795788002794</v>
      </c>
      <c r="W1304">
        <f t="shared" ca="1" si="125"/>
        <v>0.99883422935271904</v>
      </c>
      <c r="X1304" t="str">
        <f t="shared" ca="1" si="126"/>
        <v>〇</v>
      </c>
    </row>
    <row r="1305" spans="1:25" x14ac:dyDescent="0.4">
      <c r="A1305" s="1" t="s">
        <v>3232</v>
      </c>
      <c r="B1305" s="1">
        <v>130</v>
      </c>
      <c r="C1305">
        <v>642</v>
      </c>
      <c r="D1305">
        <v>606.5</v>
      </c>
      <c r="E1305">
        <v>11.01146</v>
      </c>
      <c r="F1305" t="s">
        <v>147</v>
      </c>
      <c r="G1305" s="10" t="s">
        <v>2003</v>
      </c>
      <c r="H1305">
        <v>98</v>
      </c>
      <c r="I1305" t="s">
        <v>1729</v>
      </c>
      <c r="J1305">
        <f ca="1">VLOOKUP(G1305,INDIRECT("球速変換!A$1:B$" &amp; Prams!$B$8),2,)</f>
        <v>136</v>
      </c>
      <c r="K1305" t="s">
        <v>1304</v>
      </c>
      <c r="L1305">
        <f t="shared" si="121"/>
        <v>32</v>
      </c>
      <c r="M1305">
        <f ca="1">(B1305-VLOOKUP(K1305,INDIRECT("投手データ!B1:D"&amp;Prams!$B$1),3,FALSE)*2)</f>
        <v>36</v>
      </c>
      <c r="N1305" t="str">
        <f ca="1">VLOOKUP(F1305,INDIRECT("球種変換表!A$1:B$" &amp; Prams!$B$2),2,)</f>
        <v>ツーシームファスト</v>
      </c>
      <c r="O1305">
        <f ca="1">VLOOKUP(N1305,球種情報!A:B,2,FALSE)</f>
        <v>3</v>
      </c>
      <c r="P1305">
        <f ca="1">VLOOKUP(K1305,投手データ!B:AI,output!O1305+6,FALSE)</f>
        <v>1</v>
      </c>
      <c r="R1305">
        <f t="shared" ca="1" si="122"/>
        <v>7.3529411764705881E-3</v>
      </c>
      <c r="S1305">
        <f t="shared" si="123"/>
        <v>0.52881944444444451</v>
      </c>
      <c r="T1305">
        <f>Prams!B$5/(S1305-Prams!B$6)</f>
        <v>131.95396847041803</v>
      </c>
      <c r="U1305">
        <f t="shared" ca="1" si="124"/>
        <v>0.59548611111111105</v>
      </c>
      <c r="V1305">
        <f ca="1">Prams!C$5/(U1305-Prams!C$6)</f>
        <v>136.81102047590656</v>
      </c>
      <c r="W1305">
        <f t="shared" ca="1" si="125"/>
        <v>1.0059633858522541</v>
      </c>
      <c r="X1305" t="str">
        <f t="shared" ca="1" si="126"/>
        <v>〇</v>
      </c>
    </row>
    <row r="1306" spans="1:25" x14ac:dyDescent="0.4">
      <c r="A1306" s="1" t="s">
        <v>3233</v>
      </c>
      <c r="B1306" s="1">
        <v>130</v>
      </c>
      <c r="C1306">
        <v>636.52380000000005</v>
      </c>
      <c r="D1306">
        <v>607</v>
      </c>
      <c r="E1306">
        <v>10.52392</v>
      </c>
      <c r="F1306" t="s">
        <v>147</v>
      </c>
      <c r="G1306" s="10" t="s">
        <v>2007</v>
      </c>
      <c r="H1306">
        <v>98</v>
      </c>
      <c r="I1306" t="s">
        <v>1729</v>
      </c>
      <c r="J1306">
        <v>137</v>
      </c>
      <c r="K1306" t="s">
        <v>1304</v>
      </c>
      <c r="L1306">
        <f t="shared" si="121"/>
        <v>32</v>
      </c>
      <c r="M1306">
        <f ca="1">(B1306-VLOOKUP(K1306,INDIRECT("投手データ!B1:D"&amp;Prams!$B$1),3,FALSE)*2)</f>
        <v>36</v>
      </c>
      <c r="N1306" t="str">
        <f ca="1">VLOOKUP(F1306,INDIRECT("球種変換表!A$1:B$" &amp; Prams!$B$2),2,)</f>
        <v>ツーシームファスト</v>
      </c>
      <c r="O1306">
        <f ca="1">VLOOKUP(N1306,球種情報!A:B,2,FALSE)</f>
        <v>3</v>
      </c>
      <c r="P1306">
        <f ca="1">VLOOKUP(K1306,投手データ!B:AI,output!O1306+6,FALSE)</f>
        <v>1</v>
      </c>
      <c r="R1306">
        <f t="shared" si="122"/>
        <v>7.2992700729927005E-3</v>
      </c>
      <c r="S1306">
        <f t="shared" si="123"/>
        <v>0.52847222222222223</v>
      </c>
      <c r="T1306">
        <f>Prams!B$5/(S1306-Prams!B$6)</f>
        <v>132.05183277758661</v>
      </c>
      <c r="U1306">
        <f t="shared" ca="1" si="124"/>
        <v>0.59513888888888888</v>
      </c>
      <c r="V1306">
        <f ca="1">Prams!C$5/(U1306-Prams!C$6)</f>
        <v>136.91622476223287</v>
      </c>
      <c r="W1306">
        <f t="shared" ca="1" si="125"/>
        <v>0.99938850191410855</v>
      </c>
      <c r="X1306" t="str">
        <f t="shared" ca="1" si="126"/>
        <v>〇</v>
      </c>
    </row>
    <row r="1307" spans="1:25" x14ac:dyDescent="0.4">
      <c r="A1307" s="1" t="s">
        <v>3234</v>
      </c>
      <c r="B1307" s="1">
        <v>130</v>
      </c>
      <c r="C1307">
        <v>636.54760999999996</v>
      </c>
      <c r="D1307">
        <v>614.5</v>
      </c>
      <c r="E1307">
        <v>10.55958</v>
      </c>
      <c r="F1307" t="s">
        <v>168</v>
      </c>
      <c r="G1307" s="10" t="s">
        <v>2345</v>
      </c>
      <c r="H1307">
        <v>98</v>
      </c>
      <c r="I1307" t="s">
        <v>1729</v>
      </c>
      <c r="J1307">
        <f ca="1">VLOOKUP(G1307,INDIRECT("球速変換!A$1:B$" &amp; Prams!$B$8),2,)</f>
        <v>139</v>
      </c>
      <c r="K1307" t="s">
        <v>1304</v>
      </c>
      <c r="L1307">
        <f t="shared" si="121"/>
        <v>32</v>
      </c>
      <c r="M1307">
        <f ca="1">(B1307-VLOOKUP(K1307,INDIRECT("投手データ!B1:D"&amp;Prams!$B$1),3,FALSE)*2)</f>
        <v>36</v>
      </c>
      <c r="N1307" t="str">
        <f ca="1">VLOOKUP(F1307,INDIRECT("球種変換表!A$1:B$" &amp; Prams!$B$2),2,)</f>
        <v>ツーシームファスト</v>
      </c>
      <c r="O1307">
        <f ca="1">VLOOKUP(N1307,球種情報!A:B,2,FALSE)</f>
        <v>3</v>
      </c>
      <c r="P1307">
        <f ca="1">VLOOKUP(K1307,投手データ!B:AI,output!O1307+6,FALSE)</f>
        <v>1</v>
      </c>
      <c r="R1307">
        <f t="shared" ca="1" si="122"/>
        <v>7.1942446043165471E-3</v>
      </c>
      <c r="S1307">
        <f t="shared" si="123"/>
        <v>0.52326388888888886</v>
      </c>
      <c r="T1307">
        <f>Prams!B$5/(S1307-Prams!B$6)</f>
        <v>133.53741292517415</v>
      </c>
      <c r="U1307">
        <f t="shared" ca="1" si="124"/>
        <v>0.58993055555555562</v>
      </c>
      <c r="V1307">
        <f ca="1">Prams!C$5/(U1307-Prams!C$6)</f>
        <v>138.51393150318336</v>
      </c>
      <c r="W1307">
        <f t="shared" ca="1" si="125"/>
        <v>0.99650310433944866</v>
      </c>
      <c r="X1307" t="str">
        <f t="shared" ca="1" si="126"/>
        <v>〇</v>
      </c>
    </row>
    <row r="1308" spans="1:25" x14ac:dyDescent="0.4">
      <c r="A1308" s="1" t="s">
        <v>3235</v>
      </c>
      <c r="B1308" s="1">
        <v>130</v>
      </c>
      <c r="C1308">
        <v>639</v>
      </c>
      <c r="D1308">
        <v>614</v>
      </c>
      <c r="E1308">
        <v>11.04546</v>
      </c>
      <c r="F1308" t="s">
        <v>147</v>
      </c>
      <c r="G1308" s="10" t="s">
        <v>2557</v>
      </c>
      <c r="H1308">
        <v>98</v>
      </c>
      <c r="I1308" t="s">
        <v>1729</v>
      </c>
      <c r="J1308">
        <v>139</v>
      </c>
      <c r="K1308" t="s">
        <v>1304</v>
      </c>
      <c r="L1308">
        <f t="shared" si="121"/>
        <v>32</v>
      </c>
      <c r="M1308">
        <f ca="1">(B1308-VLOOKUP(K1308,INDIRECT("投手データ!B1:D"&amp;Prams!$B$1),3,FALSE)*2)</f>
        <v>36</v>
      </c>
      <c r="N1308" t="str">
        <f ca="1">VLOOKUP(F1308,INDIRECT("球種変換表!A$1:B$" &amp; Prams!$B$2),2,)</f>
        <v>ツーシームファスト</v>
      </c>
      <c r="O1308">
        <f ca="1">VLOOKUP(N1308,球種情報!A:B,2,FALSE)</f>
        <v>3</v>
      </c>
      <c r="P1308">
        <f ca="1">VLOOKUP(K1308,投手データ!B:AI,output!O1308+6,FALSE)</f>
        <v>1</v>
      </c>
      <c r="R1308">
        <f t="shared" si="122"/>
        <v>7.1942446043165471E-3</v>
      </c>
      <c r="S1308">
        <f t="shared" si="123"/>
        <v>0.52361111111111114</v>
      </c>
      <c r="T1308">
        <f>Prams!B$5/(S1308-Prams!B$6)</f>
        <v>133.43733512398677</v>
      </c>
      <c r="U1308">
        <f t="shared" ca="1" si="124"/>
        <v>0.59027777777777779</v>
      </c>
      <c r="V1308">
        <f ca="1">Prams!C$5/(U1308-Prams!C$6)</f>
        <v>138.40625855078233</v>
      </c>
      <c r="W1308">
        <f t="shared" ca="1" si="125"/>
        <v>0.99572847878260662</v>
      </c>
      <c r="X1308" t="str">
        <f t="shared" ca="1" si="126"/>
        <v>〇</v>
      </c>
    </row>
    <row r="1309" spans="1:25" x14ac:dyDescent="0.4">
      <c r="A1309" s="1" t="s">
        <v>3236</v>
      </c>
      <c r="B1309" s="1">
        <v>130</v>
      </c>
      <c r="C1309">
        <v>636</v>
      </c>
      <c r="D1309">
        <v>613</v>
      </c>
      <c r="E1309">
        <v>11.04546</v>
      </c>
      <c r="F1309" t="s">
        <v>147</v>
      </c>
      <c r="G1309" s="10" t="s">
        <v>942</v>
      </c>
      <c r="H1309">
        <v>98</v>
      </c>
      <c r="I1309" t="s">
        <v>1729</v>
      </c>
      <c r="J1309">
        <v>138</v>
      </c>
      <c r="K1309" t="s">
        <v>1304</v>
      </c>
      <c r="L1309">
        <f t="shared" si="121"/>
        <v>32</v>
      </c>
      <c r="M1309">
        <f ca="1">(B1309-VLOOKUP(K1309,INDIRECT("投手データ!B1:D"&amp;Prams!$B$1),3,FALSE)*2)</f>
        <v>36</v>
      </c>
      <c r="N1309" t="str">
        <f ca="1">VLOOKUP(F1309,INDIRECT("球種変換表!A$1:B$" &amp; Prams!$B$2),2,)</f>
        <v>ツーシームファスト</v>
      </c>
      <c r="O1309">
        <f ca="1">VLOOKUP(N1309,球種情報!A:B,2,FALSE)</f>
        <v>3</v>
      </c>
      <c r="P1309">
        <f ca="1">VLOOKUP(K1309,投手データ!B:AI,output!O1309+6,FALSE)</f>
        <v>1</v>
      </c>
      <c r="R1309">
        <f t="shared" si="122"/>
        <v>7.246376811594203E-3</v>
      </c>
      <c r="S1309">
        <f t="shared" si="123"/>
        <v>0.52430555555555558</v>
      </c>
      <c r="T1309">
        <f>Prams!B$5/(S1309-Prams!B$6)</f>
        <v>133.2376288598077</v>
      </c>
      <c r="U1309">
        <f t="shared" ca="1" si="124"/>
        <v>0.59097222222222223</v>
      </c>
      <c r="V1309">
        <f ca="1">Prams!C$5/(U1309-Prams!C$6)</f>
        <v>138.19141405988054</v>
      </c>
      <c r="W1309">
        <f t="shared" ca="1" si="125"/>
        <v>1.0013870584049314</v>
      </c>
      <c r="X1309" t="str">
        <f t="shared" ca="1" si="126"/>
        <v>〇</v>
      </c>
    </row>
    <row r="1310" spans="1:25" x14ac:dyDescent="0.4">
      <c r="A1310" s="1" t="s">
        <v>3237</v>
      </c>
      <c r="B1310" s="1">
        <v>130</v>
      </c>
      <c r="C1310">
        <v>636</v>
      </c>
      <c r="D1310">
        <v>613</v>
      </c>
      <c r="E1310">
        <v>11.04546</v>
      </c>
      <c r="F1310" t="s">
        <v>147</v>
      </c>
      <c r="G1310" s="10" t="s">
        <v>2005</v>
      </c>
      <c r="H1310">
        <v>98</v>
      </c>
      <c r="I1310" t="s">
        <v>3173</v>
      </c>
      <c r="J1310">
        <f ca="1">VLOOKUP(G1310,INDIRECT("球速変換!A$1:B$" &amp; Prams!$B$8),2,)</f>
        <v>138</v>
      </c>
      <c r="K1310" t="s">
        <v>1304</v>
      </c>
      <c r="L1310">
        <f t="shared" si="121"/>
        <v>32</v>
      </c>
      <c r="M1310">
        <f ca="1">(B1310-VLOOKUP(K1310,INDIRECT("投手データ!B1:D"&amp;Prams!$B$1),3,FALSE)*2)</f>
        <v>36</v>
      </c>
      <c r="N1310" t="str">
        <f ca="1">VLOOKUP(F1310,INDIRECT("球種変換表!A$1:B$" &amp; Prams!$B$2),2,)</f>
        <v>ツーシームファスト</v>
      </c>
      <c r="O1310">
        <f ca="1">VLOOKUP(N1310,球種情報!A:B,2,FALSE)</f>
        <v>3</v>
      </c>
      <c r="P1310">
        <f ca="1">VLOOKUP(K1310,投手データ!B:AI,output!O1310+6,FALSE)</f>
        <v>1</v>
      </c>
      <c r="R1310">
        <f t="shared" ca="1" si="122"/>
        <v>7.246376811594203E-3</v>
      </c>
      <c r="S1310">
        <f t="shared" si="123"/>
        <v>0.52430555555555558</v>
      </c>
      <c r="T1310">
        <f>Prams!B$5/(S1310-Prams!B$6)</f>
        <v>133.2376288598077</v>
      </c>
      <c r="U1310">
        <f t="shared" ca="1" si="124"/>
        <v>0.59097222222222223</v>
      </c>
      <c r="V1310">
        <f ca="1">Prams!C$5/(U1310-Prams!C$6)</f>
        <v>138.19141405988054</v>
      </c>
      <c r="W1310">
        <f t="shared" ca="1" si="125"/>
        <v>1.0013870584049314</v>
      </c>
      <c r="X1310" t="str">
        <f t="shared" ca="1" si="126"/>
        <v>〇</v>
      </c>
    </row>
    <row r="1311" spans="1:25" x14ac:dyDescent="0.4">
      <c r="A1311" s="1" t="s">
        <v>3238</v>
      </c>
      <c r="B1311" s="1">
        <v>130</v>
      </c>
      <c r="C1311">
        <v>636.54760999999996</v>
      </c>
      <c r="D1311">
        <v>601.5</v>
      </c>
      <c r="E1311">
        <v>10.55958</v>
      </c>
      <c r="F1311" t="s">
        <v>147</v>
      </c>
      <c r="G1311" s="10" t="s">
        <v>2001</v>
      </c>
      <c r="H1311">
        <v>98</v>
      </c>
      <c r="I1311" t="s">
        <v>3173</v>
      </c>
      <c r="J1311">
        <f ca="1">VLOOKUP(G1311,INDIRECT("球速変換!A$1:B$" &amp; Prams!$B$8),2,)</f>
        <v>135</v>
      </c>
      <c r="K1311" t="s">
        <v>1304</v>
      </c>
      <c r="L1311">
        <f t="shared" si="121"/>
        <v>32</v>
      </c>
      <c r="M1311">
        <f ca="1">(B1311-VLOOKUP(K1311,INDIRECT("投手データ!B1:D"&amp;Prams!$B$1),3,FALSE)*2)</f>
        <v>36</v>
      </c>
      <c r="N1311" t="str">
        <f ca="1">VLOOKUP(F1311,INDIRECT("球種変換表!A$1:B$" &amp; Prams!$B$2),2,)</f>
        <v>ツーシームファスト</v>
      </c>
      <c r="O1311">
        <f ca="1">VLOOKUP(N1311,球種情報!A:B,2,FALSE)</f>
        <v>3</v>
      </c>
      <c r="P1311">
        <f ca="1">VLOOKUP(K1311,投手データ!B:AI,output!O1311+6,FALSE)</f>
        <v>1</v>
      </c>
      <c r="R1311">
        <f t="shared" ca="1" si="122"/>
        <v>7.4074074074074077E-3</v>
      </c>
      <c r="S1311">
        <f t="shared" si="123"/>
        <v>0.53229166666666672</v>
      </c>
      <c r="T1311">
        <f>Prams!B$5/(S1311-Prams!B$6)</f>
        <v>130.98324476067725</v>
      </c>
      <c r="U1311">
        <f t="shared" ca="1" si="124"/>
        <v>0.59895833333333337</v>
      </c>
      <c r="V1311">
        <f ca="1">Prams!C$5/(U1311-Prams!C$6)</f>
        <v>135.76780191424336</v>
      </c>
      <c r="W1311">
        <f t="shared" ca="1" si="125"/>
        <v>1.005687421586988</v>
      </c>
      <c r="X1311" t="str">
        <f t="shared" ca="1" si="126"/>
        <v>〇</v>
      </c>
    </row>
    <row r="1312" spans="1:25" x14ac:dyDescent="0.4">
      <c r="A1312" s="1" t="s">
        <v>3239</v>
      </c>
      <c r="B1312" s="1">
        <v>130</v>
      </c>
      <c r="C1312">
        <v>635.52173000000005</v>
      </c>
      <c r="D1312">
        <v>613</v>
      </c>
      <c r="E1312">
        <v>11.521850000000001</v>
      </c>
      <c r="F1312" t="s">
        <v>1489</v>
      </c>
      <c r="G1312" s="10" t="s">
        <v>1489</v>
      </c>
      <c r="H1312">
        <v>98</v>
      </c>
      <c r="I1312" t="s">
        <v>1489</v>
      </c>
      <c r="J1312" t="e">
        <f ca="1">VLOOKUP(G1312,INDIRECT("球速変換!A$1:B$" &amp; Prams!$B$8),2,)</f>
        <v>#N/A</v>
      </c>
      <c r="K1312" t="s">
        <v>1304</v>
      </c>
      <c r="L1312">
        <f t="shared" si="121"/>
        <v>32</v>
      </c>
      <c r="M1312">
        <f ca="1">(B1312-VLOOKUP(K1312,INDIRECT("投手データ!B1:D"&amp;Prams!$B$1),3,FALSE)*2)</f>
        <v>36</v>
      </c>
      <c r="N1312" t="e">
        <f ca="1">VLOOKUP(F1312,INDIRECT("球種変換表!A$1:B$" &amp; Prams!$B$2),2,)</f>
        <v>#N/A</v>
      </c>
      <c r="O1312" t="e">
        <f ca="1">VLOOKUP(N1312,球種情報!A:B,2,FALSE)</f>
        <v>#N/A</v>
      </c>
      <c r="P1312" t="e">
        <f ca="1">VLOOKUP(K1312,投手データ!B:AI,output!O1312+6,FALSE)</f>
        <v>#N/A</v>
      </c>
      <c r="R1312" t="e">
        <f t="shared" ca="1" si="122"/>
        <v>#N/A</v>
      </c>
      <c r="S1312">
        <f t="shared" si="123"/>
        <v>0.52430555555555558</v>
      </c>
      <c r="T1312">
        <f>Prams!B$5/(S1312-Prams!B$6)</f>
        <v>133.2376288598077</v>
      </c>
      <c r="U1312">
        <f t="shared" ca="1" si="124"/>
        <v>0.59097222222222223</v>
      </c>
      <c r="V1312">
        <f ca="1">Prams!C$5/(U1312-Prams!C$6)</f>
        <v>138.19141405988054</v>
      </c>
      <c r="W1312" t="e">
        <f t="shared" ca="1" si="125"/>
        <v>#N/A</v>
      </c>
      <c r="X1312" t="e">
        <f t="shared" ca="1" si="126"/>
        <v>#N/A</v>
      </c>
    </row>
    <row r="1313" spans="1:24" x14ac:dyDescent="0.4">
      <c r="A1313" s="1" t="s">
        <v>3242</v>
      </c>
      <c r="B1313" s="1">
        <v>125</v>
      </c>
      <c r="C1313">
        <v>635.5</v>
      </c>
      <c r="D1313">
        <v>606.5</v>
      </c>
      <c r="E1313">
        <v>11.510960000000001</v>
      </c>
      <c r="F1313" t="s">
        <v>0</v>
      </c>
      <c r="G1313" s="10" t="s">
        <v>3240</v>
      </c>
      <c r="H1313">
        <v>99</v>
      </c>
      <c r="I1313" t="s">
        <v>3241</v>
      </c>
      <c r="J1313">
        <f ca="1">VLOOKUP(G1313,INDIRECT("球速変換!A$1:B$" &amp; Prams!$B$8),2,)</f>
        <v>159</v>
      </c>
      <c r="K1313" t="str">
        <f ca="1">VLOOKUP(I1313,INDIRECT("投手名変換!A$1:B$" &amp; Prams!$B$9),2,)</f>
        <v>AD003</v>
      </c>
      <c r="L1313">
        <f t="shared" si="121"/>
        <v>26</v>
      </c>
      <c r="M1313">
        <f ca="1">(B1313-VLOOKUP(K1313,INDIRECT("投手データ!B1:D"&amp;Prams!$B$1),3,FALSE)*2)</f>
        <v>31</v>
      </c>
      <c r="N1313" t="str">
        <f ca="1">VLOOKUP(F1313,INDIRECT("球種変換表!A$1:B$" &amp; Prams!$B$2),2,)</f>
        <v>ストレート</v>
      </c>
      <c r="O1313">
        <f ca="1">VLOOKUP(N1313,球種情報!A:B,2,FALSE)</f>
        <v>1</v>
      </c>
      <c r="P1313">
        <f ca="1">VLOOKUP(K1313,投手データ!B:AI,output!O1313+6,FALSE)</f>
        <v>1</v>
      </c>
      <c r="R1313">
        <f t="shared" ca="1" si="122"/>
        <v>6.2893081761006293E-3</v>
      </c>
      <c r="S1313">
        <f t="shared" si="123"/>
        <v>0.42881944444444448</v>
      </c>
      <c r="T1313">
        <f>Prams!B$5/(S1313-Prams!B$6)</f>
        <v>167.76048301386177</v>
      </c>
      <c r="U1313">
        <f t="shared" ca="1" si="124"/>
        <v>0.51215277777777779</v>
      </c>
      <c r="V1313">
        <f ca="1">Prams!C$5/(U1313-Prams!C$6)</f>
        <v>167.7453101093617</v>
      </c>
      <c r="W1313">
        <f t="shared" ca="1" si="125"/>
        <v>1.0550019503733441</v>
      </c>
      <c r="X1313" t="str">
        <f t="shared" ca="1" si="126"/>
        <v>×</v>
      </c>
    </row>
    <row r="1314" spans="1:24" x14ac:dyDescent="0.4">
      <c r="A1314" s="1" t="s">
        <v>3244</v>
      </c>
      <c r="B1314" s="1">
        <v>125</v>
      </c>
      <c r="C1314">
        <v>638</v>
      </c>
      <c r="D1314">
        <v>611.5</v>
      </c>
      <c r="E1314">
        <v>11.01146</v>
      </c>
      <c r="F1314" t="s">
        <v>0</v>
      </c>
      <c r="G1314" s="10" t="s">
        <v>3146</v>
      </c>
      <c r="H1314">
        <v>99</v>
      </c>
      <c r="I1314" t="s">
        <v>3243</v>
      </c>
      <c r="J1314">
        <f ca="1">VLOOKUP(G1314,INDIRECT("球速変換!A$1:B$" &amp; Prams!$B$8),2,)</f>
        <v>160</v>
      </c>
      <c r="K1314" t="str">
        <f ca="1">VLOOKUP(I1314,INDIRECT("投手名変換!A$1:B$" &amp; Prams!$B$9),2,)</f>
        <v>AD003</v>
      </c>
      <c r="L1314">
        <f t="shared" si="121"/>
        <v>26</v>
      </c>
      <c r="M1314">
        <f ca="1">(B1314-VLOOKUP(K1314,INDIRECT("投手データ!B1:D"&amp;Prams!$B$1),3,FALSE)*2)</f>
        <v>31</v>
      </c>
      <c r="N1314" t="str">
        <f ca="1">VLOOKUP(F1314,INDIRECT("球種変換表!A$1:B$" &amp; Prams!$B$2),2,)</f>
        <v>ストレート</v>
      </c>
      <c r="O1314">
        <f ca="1">VLOOKUP(N1314,球種情報!A:B,2,FALSE)</f>
        <v>1</v>
      </c>
      <c r="P1314">
        <f ca="1">VLOOKUP(K1314,投手データ!B:AI,output!O1314+6,FALSE)</f>
        <v>1</v>
      </c>
      <c r="R1314">
        <f t="shared" ca="1" si="122"/>
        <v>6.2500000000000003E-3</v>
      </c>
      <c r="S1314">
        <f t="shared" si="123"/>
        <v>0.42534722222222221</v>
      </c>
      <c r="T1314">
        <f>Prams!B$5/(S1314-Prams!B$6)</f>
        <v>169.35617157597574</v>
      </c>
      <c r="U1314">
        <f t="shared" ca="1" si="124"/>
        <v>0.50868055555555558</v>
      </c>
      <c r="V1314">
        <f ca="1">Prams!C$5/(U1314-Prams!C$6)</f>
        <v>169.34070867160216</v>
      </c>
      <c r="W1314">
        <f t="shared" ca="1" si="125"/>
        <v>1.0583794291975135</v>
      </c>
      <c r="X1314" t="str">
        <f t="shared" ca="1" si="126"/>
        <v>×</v>
      </c>
    </row>
    <row r="1315" spans="1:24" x14ac:dyDescent="0.4">
      <c r="A1315" s="1" t="s">
        <v>3246</v>
      </c>
      <c r="B1315" s="1">
        <v>125</v>
      </c>
      <c r="C1315">
        <v>642</v>
      </c>
      <c r="D1315">
        <v>611</v>
      </c>
      <c r="E1315">
        <v>10.04998</v>
      </c>
      <c r="F1315" t="s">
        <v>0</v>
      </c>
      <c r="G1315" s="10" t="s">
        <v>3146</v>
      </c>
      <c r="H1315">
        <v>99</v>
      </c>
      <c r="I1315" t="s">
        <v>3245</v>
      </c>
      <c r="J1315">
        <f ca="1">VLOOKUP(G1315,INDIRECT("球速変換!A$1:B$" &amp; Prams!$B$8),2,)</f>
        <v>160</v>
      </c>
      <c r="K1315" t="str">
        <f ca="1">VLOOKUP(I1315,INDIRECT("投手名変換!A$1:B$" &amp; Prams!$B$9),2,)</f>
        <v>AD003</v>
      </c>
      <c r="L1315">
        <f t="shared" si="121"/>
        <v>26</v>
      </c>
      <c r="M1315">
        <f ca="1">(B1315-VLOOKUP(K1315,INDIRECT("投手データ!B1:D"&amp;Prams!$B$1),3,FALSE)*2)</f>
        <v>31</v>
      </c>
      <c r="N1315" t="str">
        <f ca="1">VLOOKUP(F1315,INDIRECT("球種変換表!A$1:B$" &amp; Prams!$B$2),2,)</f>
        <v>ストレート</v>
      </c>
      <c r="O1315">
        <f ca="1">VLOOKUP(N1315,球種情報!A:B,2,FALSE)</f>
        <v>1</v>
      </c>
      <c r="P1315">
        <f ca="1">VLOOKUP(K1315,投手データ!B:AI,output!O1315+6,FALSE)</f>
        <v>1</v>
      </c>
      <c r="R1315">
        <f t="shared" ca="1" si="122"/>
        <v>6.2500000000000003E-3</v>
      </c>
      <c r="S1315">
        <f t="shared" si="123"/>
        <v>0.42569444444444449</v>
      </c>
      <c r="T1315">
        <f>Prams!B$5/(S1315-Prams!B$6)</f>
        <v>169.1952380228368</v>
      </c>
      <c r="U1315">
        <f t="shared" ca="1" si="124"/>
        <v>0.50902777777777775</v>
      </c>
      <c r="V1315">
        <f ca="1">Prams!C$5/(U1315-Prams!C$6)</f>
        <v>169.1798044909315</v>
      </c>
      <c r="W1315">
        <f t="shared" ca="1" si="125"/>
        <v>1.0573737780683219</v>
      </c>
      <c r="X1315" t="str">
        <f t="shared" ca="1" si="126"/>
        <v>×</v>
      </c>
    </row>
    <row r="1316" spans="1:24" x14ac:dyDescent="0.4">
      <c r="A1316" s="1" t="s">
        <v>3248</v>
      </c>
      <c r="B1316" s="1">
        <v>125</v>
      </c>
      <c r="C1316">
        <v>642.47619999999995</v>
      </c>
      <c r="D1316">
        <v>618</v>
      </c>
      <c r="E1316">
        <v>10.523899999999999</v>
      </c>
      <c r="F1316" t="s">
        <v>0</v>
      </c>
      <c r="G1316" s="10" t="s">
        <v>3144</v>
      </c>
      <c r="H1316">
        <v>99</v>
      </c>
      <c r="I1316" t="s">
        <v>3247</v>
      </c>
      <c r="J1316">
        <f ca="1">VLOOKUP(G1316,INDIRECT("球速変換!A$1:B$" &amp; Prams!$B$8),2,)</f>
        <v>162</v>
      </c>
      <c r="K1316" t="str">
        <f ca="1">VLOOKUP(I1316,INDIRECT("投手名変換!A$1:B$" &amp; Prams!$B$9),2,)</f>
        <v>AD003</v>
      </c>
      <c r="L1316">
        <f t="shared" si="121"/>
        <v>26</v>
      </c>
      <c r="M1316">
        <f ca="1">(B1316-VLOOKUP(K1316,INDIRECT("投手データ!B1:D"&amp;Prams!$B$1),3,FALSE)*2)</f>
        <v>31</v>
      </c>
      <c r="N1316" t="str">
        <f ca="1">VLOOKUP(F1316,INDIRECT("球種変換表!A$1:B$" &amp; Prams!$B$2),2,)</f>
        <v>ストレート</v>
      </c>
      <c r="O1316">
        <f ca="1">VLOOKUP(N1316,球種情報!A:B,2,FALSE)</f>
        <v>1</v>
      </c>
      <c r="P1316">
        <f ca="1">VLOOKUP(K1316,投手データ!B:AI,output!O1316+6,FALSE)</f>
        <v>1</v>
      </c>
      <c r="R1316">
        <f t="shared" ca="1" si="122"/>
        <v>6.1728395061728392E-3</v>
      </c>
      <c r="S1316">
        <f t="shared" si="123"/>
        <v>0.42083333333333334</v>
      </c>
      <c r="T1316">
        <f>Prams!B$5/(S1316-Prams!B$6)</f>
        <v>171.47651627218937</v>
      </c>
      <c r="U1316">
        <f t="shared" ca="1" si="124"/>
        <v>0.50416666666666665</v>
      </c>
      <c r="V1316">
        <f ca="1">Prams!C$5/(U1316-Prams!C$6)</f>
        <v>171.4606637699917</v>
      </c>
      <c r="W1316">
        <f t="shared" ca="1" si="125"/>
        <v>1.0583991590740229</v>
      </c>
      <c r="X1316" t="str">
        <f t="shared" ca="1" si="126"/>
        <v>×</v>
      </c>
    </row>
    <row r="1317" spans="1:24" x14ac:dyDescent="0.4">
      <c r="A1317" s="1" t="s">
        <v>3250</v>
      </c>
      <c r="B1317" s="1">
        <v>125</v>
      </c>
      <c r="C1317">
        <v>643.5</v>
      </c>
      <c r="D1317">
        <v>611.5</v>
      </c>
      <c r="E1317">
        <v>11.510960000000001</v>
      </c>
      <c r="F1317" t="s">
        <v>0</v>
      </c>
      <c r="G1317" s="10" t="s">
        <v>3146</v>
      </c>
      <c r="H1317">
        <v>99</v>
      </c>
      <c r="I1317" t="s">
        <v>3249</v>
      </c>
      <c r="J1317">
        <f ca="1">VLOOKUP(G1317,INDIRECT("球速変換!A$1:B$" &amp; Prams!$B$8),2,)</f>
        <v>160</v>
      </c>
      <c r="K1317" t="str">
        <f ca="1">VLOOKUP(I1317,INDIRECT("投手名変換!A$1:B$" &amp; Prams!$B$9),2,)</f>
        <v>AD003</v>
      </c>
      <c r="L1317">
        <f t="shared" si="121"/>
        <v>26</v>
      </c>
      <c r="M1317">
        <f ca="1">(B1317-VLOOKUP(K1317,INDIRECT("投手データ!B1:D"&amp;Prams!$B$1),3,FALSE)*2)</f>
        <v>31</v>
      </c>
      <c r="N1317" t="str">
        <f ca="1">VLOOKUP(F1317,INDIRECT("球種変換表!A$1:B$" &amp; Prams!$B$2),2,)</f>
        <v>ストレート</v>
      </c>
      <c r="O1317">
        <f ca="1">VLOOKUP(N1317,球種情報!A:B,2,FALSE)</f>
        <v>1</v>
      </c>
      <c r="P1317">
        <f ca="1">VLOOKUP(K1317,投手データ!B:AI,output!O1317+6,FALSE)</f>
        <v>1</v>
      </c>
      <c r="R1317">
        <f t="shared" ca="1" si="122"/>
        <v>6.2500000000000003E-3</v>
      </c>
      <c r="S1317">
        <f t="shared" si="123"/>
        <v>0.42534722222222221</v>
      </c>
      <c r="T1317">
        <f>Prams!B$5/(S1317-Prams!B$6)</f>
        <v>169.35617157597574</v>
      </c>
      <c r="U1317">
        <f t="shared" ca="1" si="124"/>
        <v>0.50868055555555558</v>
      </c>
      <c r="V1317">
        <f ca="1">Prams!C$5/(U1317-Prams!C$6)</f>
        <v>169.34070867160216</v>
      </c>
      <c r="W1317">
        <f t="shared" ca="1" si="125"/>
        <v>1.0583794291975135</v>
      </c>
      <c r="X1317" t="str">
        <f t="shared" ca="1" si="126"/>
        <v>×</v>
      </c>
    </row>
    <row r="1318" spans="1:24" x14ac:dyDescent="0.4">
      <c r="A1318" s="1" t="s">
        <v>3251</v>
      </c>
      <c r="B1318" s="1">
        <v>125</v>
      </c>
      <c r="C1318">
        <v>637.5</v>
      </c>
      <c r="D1318">
        <v>606.5</v>
      </c>
      <c r="E1318">
        <v>10.512</v>
      </c>
      <c r="F1318" t="s">
        <v>0</v>
      </c>
      <c r="G1318" s="10" t="s">
        <v>519</v>
      </c>
      <c r="H1318">
        <v>99</v>
      </c>
      <c r="I1318" t="s">
        <v>3243</v>
      </c>
      <c r="J1318">
        <v>159</v>
      </c>
      <c r="K1318" t="str">
        <f ca="1">VLOOKUP(I1318,INDIRECT("投手名変換!A$1:B$" &amp; Prams!$B$9),2,)</f>
        <v>AD003</v>
      </c>
      <c r="L1318">
        <f t="shared" si="121"/>
        <v>26</v>
      </c>
      <c r="M1318">
        <f ca="1">(B1318-VLOOKUP(K1318,INDIRECT("投手データ!B1:D"&amp;Prams!$B$1),3,FALSE)*2)</f>
        <v>31</v>
      </c>
      <c r="N1318" t="str">
        <f ca="1">VLOOKUP(F1318,INDIRECT("球種変換表!A$1:B$" &amp; Prams!$B$2),2,)</f>
        <v>ストレート</v>
      </c>
      <c r="O1318">
        <f ca="1">VLOOKUP(N1318,球種情報!A:B,2,FALSE)</f>
        <v>1</v>
      </c>
      <c r="P1318">
        <f ca="1">VLOOKUP(K1318,投手データ!B:AI,output!O1318+6,FALSE)</f>
        <v>1</v>
      </c>
      <c r="R1318">
        <f t="shared" si="122"/>
        <v>6.2893081761006293E-3</v>
      </c>
      <c r="S1318">
        <f t="shared" si="123"/>
        <v>0.42881944444444448</v>
      </c>
      <c r="T1318">
        <f>Prams!B$5/(S1318-Prams!B$6)</f>
        <v>167.76048301386177</v>
      </c>
      <c r="U1318">
        <f t="shared" ca="1" si="124"/>
        <v>0.51215277777777779</v>
      </c>
      <c r="V1318">
        <f ca="1">Prams!C$5/(U1318-Prams!C$6)</f>
        <v>167.7453101093617</v>
      </c>
      <c r="W1318">
        <f t="shared" ca="1" si="125"/>
        <v>1.0550019503733441</v>
      </c>
      <c r="X1318" t="str">
        <f t="shared" ca="1" si="126"/>
        <v>×</v>
      </c>
    </row>
    <row r="1319" spans="1:24" x14ac:dyDescent="0.4">
      <c r="A1319" s="1" t="s">
        <v>3253</v>
      </c>
      <c r="B1319" s="1">
        <v>125</v>
      </c>
      <c r="C1319">
        <v>639.5</v>
      </c>
      <c r="D1319">
        <v>618.5</v>
      </c>
      <c r="E1319">
        <v>10.512</v>
      </c>
      <c r="F1319" t="s">
        <v>0</v>
      </c>
      <c r="G1319" s="10" t="s">
        <v>3144</v>
      </c>
      <c r="H1319">
        <v>99</v>
      </c>
      <c r="I1319" t="s">
        <v>3252</v>
      </c>
      <c r="J1319">
        <f ca="1">VLOOKUP(G1319,INDIRECT("球速変換!A$1:B$" &amp; Prams!$B$8),2,)</f>
        <v>162</v>
      </c>
      <c r="K1319" t="str">
        <f ca="1">VLOOKUP(I1319,INDIRECT("投手名変換!A$1:B$" &amp; Prams!$B$9),2,)</f>
        <v>AD003</v>
      </c>
      <c r="L1319">
        <f t="shared" si="121"/>
        <v>26</v>
      </c>
      <c r="M1319">
        <f ca="1">(B1319-VLOOKUP(K1319,INDIRECT("投手データ!B1:D"&amp;Prams!$B$1),3,FALSE)*2)</f>
        <v>31</v>
      </c>
      <c r="N1319" t="str">
        <f ca="1">VLOOKUP(F1319,INDIRECT("球種変換表!A$1:B$" &amp; Prams!$B$2),2,)</f>
        <v>ストレート</v>
      </c>
      <c r="O1319">
        <f ca="1">VLOOKUP(N1319,球種情報!A:B,2,FALSE)</f>
        <v>1</v>
      </c>
      <c r="P1319">
        <f ca="1">VLOOKUP(K1319,投手データ!B:AI,output!O1319+6,FALSE)</f>
        <v>1</v>
      </c>
      <c r="R1319">
        <f t="shared" ca="1" si="122"/>
        <v>6.1728395061728392E-3</v>
      </c>
      <c r="S1319">
        <f t="shared" si="123"/>
        <v>0.42048611111111112</v>
      </c>
      <c r="T1319">
        <f>Prams!B$5/(S1319-Prams!B$6)</f>
        <v>171.64182097218259</v>
      </c>
      <c r="U1319">
        <f t="shared" ca="1" si="124"/>
        <v>0.50381944444444449</v>
      </c>
      <c r="V1319">
        <f ca="1">Prams!C$5/(U1319-Prams!C$6)</f>
        <v>171.6259378927968</v>
      </c>
      <c r="W1319">
        <f t="shared" ca="1" si="125"/>
        <v>1.0594193697086223</v>
      </c>
      <c r="X1319" t="str">
        <f t="shared" ca="1" si="126"/>
        <v>×</v>
      </c>
    </row>
    <row r="1320" spans="1:24" x14ac:dyDescent="0.4">
      <c r="A1320" s="1" t="s">
        <v>3255</v>
      </c>
      <c r="B1320" s="1">
        <v>125</v>
      </c>
      <c r="C1320">
        <v>639.5</v>
      </c>
      <c r="D1320">
        <v>609</v>
      </c>
      <c r="E1320">
        <v>10.547610000000001</v>
      </c>
      <c r="F1320" t="s">
        <v>0</v>
      </c>
      <c r="G1320" s="10" t="s">
        <v>3146</v>
      </c>
      <c r="H1320">
        <v>99</v>
      </c>
      <c r="I1320" t="s">
        <v>3254</v>
      </c>
      <c r="J1320">
        <f ca="1">VLOOKUP(G1320,INDIRECT("球速変換!A$1:B$" &amp; Prams!$B$8),2,)</f>
        <v>160</v>
      </c>
      <c r="K1320" t="str">
        <f ca="1">VLOOKUP(I1320,INDIRECT("投手名変換!A$1:B$" &amp; Prams!$B$9),2,)</f>
        <v>AD003</v>
      </c>
      <c r="L1320">
        <f t="shared" si="121"/>
        <v>26</v>
      </c>
      <c r="M1320">
        <f ca="1">(B1320-VLOOKUP(K1320,INDIRECT("投手データ!B1:D"&amp;Prams!$B$1),3,FALSE)*2)</f>
        <v>31</v>
      </c>
      <c r="N1320" t="str">
        <f ca="1">VLOOKUP(F1320,INDIRECT("球種変換表!A$1:B$" &amp; Prams!$B$2),2,)</f>
        <v>ストレート</v>
      </c>
      <c r="O1320">
        <f ca="1">VLOOKUP(N1320,球種情報!A:B,2,FALSE)</f>
        <v>1</v>
      </c>
      <c r="P1320">
        <f ca="1">VLOOKUP(K1320,投手データ!B:AI,output!O1320+6,FALSE)</f>
        <v>1</v>
      </c>
      <c r="R1320">
        <f t="shared" ca="1" si="122"/>
        <v>6.2500000000000003E-3</v>
      </c>
      <c r="S1320">
        <f t="shared" si="123"/>
        <v>0.42708333333333331</v>
      </c>
      <c r="T1320">
        <f>Prams!B$5/(S1320-Prams!B$6)</f>
        <v>168.55455082473759</v>
      </c>
      <c r="U1320">
        <f t="shared" ca="1" si="124"/>
        <v>0.51041666666666663</v>
      </c>
      <c r="V1320">
        <f ca="1">Prams!C$5/(U1320-Prams!C$6)</f>
        <v>168.53923394974785</v>
      </c>
      <c r="W1320">
        <f t="shared" ca="1" si="125"/>
        <v>1.0533702121859241</v>
      </c>
      <c r="X1320" t="str">
        <f t="shared" ca="1" si="126"/>
        <v>×</v>
      </c>
    </row>
    <row r="1321" spans="1:24" x14ac:dyDescent="0.4">
      <c r="A1321" s="1" t="s">
        <v>3257</v>
      </c>
      <c r="B1321" s="1">
        <v>125</v>
      </c>
      <c r="C1321">
        <v>637.04998999999998</v>
      </c>
      <c r="D1321">
        <v>611.5</v>
      </c>
      <c r="E1321">
        <v>10.06254</v>
      </c>
      <c r="F1321" t="s">
        <v>0</v>
      </c>
      <c r="G1321" s="10" t="s">
        <v>3146</v>
      </c>
      <c r="H1321">
        <v>99</v>
      </c>
      <c r="I1321" t="s">
        <v>3256</v>
      </c>
      <c r="J1321">
        <f ca="1">VLOOKUP(G1321,INDIRECT("球速変換!A$1:B$" &amp; Prams!$B$8),2,)</f>
        <v>160</v>
      </c>
      <c r="K1321" t="str">
        <f ca="1">VLOOKUP(I1321,INDIRECT("投手名変換!A$1:B$" &amp; Prams!$B$9),2,)</f>
        <v>AD003</v>
      </c>
      <c r="L1321">
        <f t="shared" si="121"/>
        <v>26</v>
      </c>
      <c r="M1321">
        <f ca="1">(B1321-VLOOKUP(K1321,INDIRECT("投手データ!B1:D"&amp;Prams!$B$1),3,FALSE)*2)</f>
        <v>31</v>
      </c>
      <c r="N1321" t="str">
        <f ca="1">VLOOKUP(F1321,INDIRECT("球種変換表!A$1:B$" &amp; Prams!$B$2),2,)</f>
        <v>ストレート</v>
      </c>
      <c r="O1321">
        <f ca="1">VLOOKUP(N1321,球種情報!A:B,2,FALSE)</f>
        <v>1</v>
      </c>
      <c r="P1321">
        <f ca="1">VLOOKUP(K1321,投手データ!B:AI,output!O1321+6,FALSE)</f>
        <v>1</v>
      </c>
      <c r="R1321">
        <f t="shared" ca="1" si="122"/>
        <v>6.2500000000000003E-3</v>
      </c>
      <c r="S1321">
        <f t="shared" si="123"/>
        <v>0.42534722222222221</v>
      </c>
      <c r="T1321">
        <f>Prams!B$5/(S1321-Prams!B$6)</f>
        <v>169.35617157597574</v>
      </c>
      <c r="U1321">
        <f t="shared" ca="1" si="124"/>
        <v>0.50868055555555558</v>
      </c>
      <c r="V1321">
        <f ca="1">Prams!C$5/(U1321-Prams!C$6)</f>
        <v>169.34070867160216</v>
      </c>
      <c r="W1321">
        <f t="shared" ca="1" si="125"/>
        <v>1.0583794291975135</v>
      </c>
      <c r="X1321" t="str">
        <f t="shared" ca="1" si="126"/>
        <v>×</v>
      </c>
    </row>
    <row r="1322" spans="1:24" x14ac:dyDescent="0.4">
      <c r="A1322" s="1" t="s">
        <v>3260</v>
      </c>
      <c r="B1322" s="1">
        <v>125</v>
      </c>
      <c r="C1322">
        <v>637.04998999999998</v>
      </c>
      <c r="D1322">
        <v>604.5</v>
      </c>
      <c r="E1322">
        <v>10.06254</v>
      </c>
      <c r="F1322" t="s">
        <v>0</v>
      </c>
      <c r="G1322" s="10" t="s">
        <v>3258</v>
      </c>
      <c r="H1322">
        <v>99</v>
      </c>
      <c r="I1322" t="s">
        <v>3259</v>
      </c>
      <c r="J1322">
        <f ca="1">VLOOKUP(G1322,INDIRECT("球速変換!A$1:B$" &amp; Prams!$B$8),2,)</f>
        <v>158</v>
      </c>
      <c r="K1322" t="str">
        <f ca="1">VLOOKUP(I1322,INDIRECT("投手名変換!A$1:B$" &amp; Prams!$B$9),2,)</f>
        <v>AD003</v>
      </c>
      <c r="L1322">
        <f t="shared" ref="L1322:L1385" si="127">B1322-H1322</f>
        <v>26</v>
      </c>
      <c r="M1322">
        <f ca="1">(B1322-VLOOKUP(K1322,INDIRECT("投手データ!B1:D"&amp;Prams!$B$1),3,FALSE)*2)</f>
        <v>31</v>
      </c>
      <c r="N1322" t="str">
        <f ca="1">VLOOKUP(F1322,INDIRECT("球種変換表!A$1:B$" &amp; Prams!$B$2),2,)</f>
        <v>ストレート</v>
      </c>
      <c r="O1322">
        <f ca="1">VLOOKUP(N1322,球種情報!A:B,2,FALSE)</f>
        <v>1</v>
      </c>
      <c r="P1322">
        <f ca="1">VLOOKUP(K1322,投手データ!B:AI,output!O1322+6,FALSE)</f>
        <v>1</v>
      </c>
      <c r="R1322">
        <f t="shared" ref="R1322:R1385" ca="1" si="128">1/J1322</f>
        <v>6.3291139240506328E-3</v>
      </c>
      <c r="S1322">
        <f t="shared" ref="S1322:S1385" si="129">(L1322-(D1322-600)/24)*2/120</f>
        <v>0.43020833333333336</v>
      </c>
      <c r="T1322">
        <f>Prams!B$5/(S1322-Prams!B$6)</f>
        <v>167.1305954177837</v>
      </c>
      <c r="U1322">
        <f t="shared" ref="U1322:U1385" ca="1" si="130">(M1322-(D1322-600)/24)*2/120</f>
        <v>0.51354166666666667</v>
      </c>
      <c r="V1322">
        <f ca="1">Prams!C$5/(U1322-Prams!C$6)</f>
        <v>167.11553623318991</v>
      </c>
      <c r="W1322">
        <f t="shared" ref="W1322:W1385" ca="1" si="131">V1322/J1322</f>
        <v>1.0576932672986703</v>
      </c>
      <c r="X1322" t="str">
        <f t="shared" ca="1" si="126"/>
        <v>×</v>
      </c>
    </row>
    <row r="1323" spans="1:24" x14ac:dyDescent="0.4">
      <c r="A1323" s="1" t="s">
        <v>3262</v>
      </c>
      <c r="B1323" s="1">
        <v>123</v>
      </c>
      <c r="C1323">
        <v>643</v>
      </c>
      <c r="D1323">
        <v>626</v>
      </c>
      <c r="E1323">
        <v>11.04546</v>
      </c>
      <c r="F1323" t="s">
        <v>1504</v>
      </c>
      <c r="G1323" s="10" t="s">
        <v>3261</v>
      </c>
      <c r="H1323">
        <v>98</v>
      </c>
      <c r="I1323" t="s">
        <v>3241</v>
      </c>
      <c r="J1323">
        <f ca="1">VLOOKUP(G1323,INDIRECT("球速変換!A$1:B$" &amp; Prams!$B$8),2,)</f>
        <v>159</v>
      </c>
      <c r="K1323" t="str">
        <f ca="1">VLOOKUP(I1323,INDIRECT("投手名変換!A$1:B$" &amp; Prams!$B$9),2,)</f>
        <v>AD003</v>
      </c>
      <c r="L1323">
        <f t="shared" si="127"/>
        <v>25</v>
      </c>
      <c r="M1323">
        <f ca="1">(B1323-VLOOKUP(K1323,INDIRECT("投手データ!B1:D"&amp;Prams!$B$1),3,FALSE)*2)</f>
        <v>29</v>
      </c>
      <c r="N1323" t="str">
        <f ca="1">VLOOKUP(F1323,INDIRECT("球種変換表!A$1:B$" &amp; Prams!$B$2),2,)</f>
        <v>全力ストレート</v>
      </c>
      <c r="O1323">
        <f ca="1">VLOOKUP(N1323,球種情報!A:B,2,FALSE)</f>
        <v>2</v>
      </c>
      <c r="P1323">
        <f ca="1">VLOOKUP(K1323,投手データ!B:AI,output!O1323+6,FALSE)</f>
        <v>1</v>
      </c>
      <c r="R1323">
        <f t="shared" ca="1" si="128"/>
        <v>6.2893081761006293E-3</v>
      </c>
      <c r="S1323">
        <f t="shared" si="129"/>
        <v>0.39861111111111114</v>
      </c>
      <c r="T1323">
        <f>Prams!B$5/(S1323-Prams!B$6)</f>
        <v>182.74008145034156</v>
      </c>
      <c r="U1323">
        <f t="shared" ca="1" si="130"/>
        <v>0.46527777777777779</v>
      </c>
      <c r="V1323">
        <f ca="1">Prams!C$5/(U1323-Prams!C$6)</f>
        <v>192.18921626195987</v>
      </c>
      <c r="W1323">
        <f t="shared" ca="1" si="131"/>
        <v>1.2087372091947162</v>
      </c>
      <c r="X1323" t="str">
        <f t="shared" ca="1" si="126"/>
        <v>×</v>
      </c>
    </row>
    <row r="1324" spans="1:24" x14ac:dyDescent="0.4">
      <c r="A1324" s="1" t="s">
        <v>3264</v>
      </c>
      <c r="B1324" s="1">
        <v>122</v>
      </c>
      <c r="C1324">
        <v>639.5</v>
      </c>
      <c r="D1324">
        <v>602.5</v>
      </c>
      <c r="E1324">
        <v>10.512</v>
      </c>
      <c r="F1324" t="s">
        <v>1504</v>
      </c>
      <c r="G1324" s="10" t="s">
        <v>3149</v>
      </c>
      <c r="H1324">
        <v>98</v>
      </c>
      <c r="I1324" t="s">
        <v>3263</v>
      </c>
      <c r="J1324">
        <f ca="1">VLOOKUP(G1324,INDIRECT("球速変換!A$1:B$" &amp; Prams!$B$8),2,)</f>
        <v>161</v>
      </c>
      <c r="K1324" t="str">
        <f ca="1">VLOOKUP(I1324,INDIRECT("投手名変換!A$1:B$" &amp; Prams!$B$9),2,)</f>
        <v>AD003</v>
      </c>
      <c r="L1324">
        <f t="shared" si="127"/>
        <v>24</v>
      </c>
      <c r="M1324">
        <f ca="1">(B1324-VLOOKUP(K1324,INDIRECT("投手データ!B1:D"&amp;Prams!$B$1),3,FALSE)*2)</f>
        <v>28</v>
      </c>
      <c r="N1324" t="str">
        <f ca="1">VLOOKUP(F1324,INDIRECT("球種変換表!A$1:B$" &amp; Prams!$B$2),2,)</f>
        <v>全力ストレート</v>
      </c>
      <c r="O1324">
        <f ca="1">VLOOKUP(N1324,球種情報!A:B,2,FALSE)</f>
        <v>2</v>
      </c>
      <c r="P1324">
        <f ca="1">VLOOKUP(K1324,投手データ!B:AI,output!O1324+6,FALSE)</f>
        <v>1</v>
      </c>
      <c r="R1324">
        <f t="shared" ca="1" si="128"/>
        <v>6.2111801242236021E-3</v>
      </c>
      <c r="S1324">
        <f t="shared" si="129"/>
        <v>0.39826388888888886</v>
      </c>
      <c r="T1324">
        <f>Prams!B$5/(S1324-Prams!B$6)</f>
        <v>182.92782759499292</v>
      </c>
      <c r="U1324">
        <f t="shared" ca="1" si="130"/>
        <v>0.46493055555555551</v>
      </c>
      <c r="V1324">
        <f ca="1">Prams!C$5/(U1324-Prams!C$6)</f>
        <v>192.39689139774725</v>
      </c>
      <c r="W1324">
        <f t="shared" ca="1" si="131"/>
        <v>1.1950117478120947</v>
      </c>
      <c r="X1324" t="str">
        <f t="shared" ca="1" si="126"/>
        <v>×</v>
      </c>
    </row>
    <row r="1325" spans="1:24" x14ac:dyDescent="0.4">
      <c r="A1325" s="1" t="s">
        <v>3265</v>
      </c>
      <c r="B1325" s="1">
        <v>123</v>
      </c>
      <c r="C1325">
        <v>643</v>
      </c>
      <c r="D1325">
        <v>627</v>
      </c>
      <c r="E1325">
        <v>11.0001</v>
      </c>
      <c r="F1325" t="s">
        <v>834</v>
      </c>
      <c r="G1325" s="10" t="s">
        <v>2645</v>
      </c>
      <c r="H1325">
        <v>98</v>
      </c>
      <c r="I1325" t="s">
        <v>3241</v>
      </c>
      <c r="J1325">
        <v>159</v>
      </c>
      <c r="K1325" t="str">
        <f ca="1">VLOOKUP(I1325,INDIRECT("投手名変換!A$1:B$" &amp; Prams!$B$9),2,)</f>
        <v>AD003</v>
      </c>
      <c r="L1325">
        <f t="shared" si="127"/>
        <v>25</v>
      </c>
      <c r="M1325">
        <f ca="1">(B1325-VLOOKUP(K1325,INDIRECT("投手データ!B1:D"&amp;Prams!$B$1),3,FALSE)*2)</f>
        <v>29</v>
      </c>
      <c r="N1325" t="str">
        <f ca="1">VLOOKUP(F1325,INDIRECT("球種変換表!A$1:B$" &amp; Prams!$B$2),2,)</f>
        <v>全力ストレート</v>
      </c>
      <c r="O1325">
        <f ca="1">VLOOKUP(N1325,球種情報!A:B,2,FALSE)</f>
        <v>2</v>
      </c>
      <c r="P1325">
        <f ca="1">VLOOKUP(K1325,投手データ!B:AI,output!O1325+6,FALSE)</f>
        <v>1</v>
      </c>
      <c r="R1325">
        <f t="shared" si="128"/>
        <v>6.2893081761006293E-3</v>
      </c>
      <c r="S1325">
        <f t="shared" si="129"/>
        <v>0.39791666666666664</v>
      </c>
      <c r="T1325">
        <f>Prams!B$5/(S1325-Prams!B$6)</f>
        <v>183.11595991509111</v>
      </c>
      <c r="U1325">
        <f t="shared" ca="1" si="130"/>
        <v>0.46458333333333335</v>
      </c>
      <c r="V1325">
        <f ca="1">Prams!C$5/(U1325-Prams!C$6)</f>
        <v>192.60501583675165</v>
      </c>
      <c r="W1325">
        <f t="shared" ca="1" si="131"/>
        <v>1.2113523008600733</v>
      </c>
      <c r="X1325" t="str">
        <f t="shared" ca="1" si="126"/>
        <v>×</v>
      </c>
    </row>
    <row r="1326" spans="1:24" x14ac:dyDescent="0.4">
      <c r="A1326" s="1" t="s">
        <v>3268</v>
      </c>
      <c r="B1326" s="1">
        <v>122</v>
      </c>
      <c r="C1326">
        <v>640.5</v>
      </c>
      <c r="D1326">
        <v>606</v>
      </c>
      <c r="E1326">
        <v>10.547610000000001</v>
      </c>
      <c r="F1326" t="s">
        <v>1504</v>
      </c>
      <c r="G1326" s="10" t="s">
        <v>3266</v>
      </c>
      <c r="H1326">
        <v>98</v>
      </c>
      <c r="I1326" t="s">
        <v>3267</v>
      </c>
      <c r="J1326">
        <f ca="1">VLOOKUP(G1326,INDIRECT("球速変換!A$1:B$" &amp; Prams!$B$8),2,)</f>
        <v>163</v>
      </c>
      <c r="K1326" t="str">
        <f ca="1">VLOOKUP(I1326,INDIRECT("投手名変換!A$1:B$" &amp; Prams!$B$9),2,)</f>
        <v>AD003</v>
      </c>
      <c r="L1326">
        <f t="shared" si="127"/>
        <v>24</v>
      </c>
      <c r="M1326">
        <f ca="1">(B1326-VLOOKUP(K1326,INDIRECT("投手データ!B1:D"&amp;Prams!$B$1),3,FALSE)*2)</f>
        <v>28</v>
      </c>
      <c r="N1326" t="str">
        <f ca="1">VLOOKUP(F1326,INDIRECT("球種変換表!A$1:B$" &amp; Prams!$B$2),2,)</f>
        <v>全力ストレート</v>
      </c>
      <c r="O1326">
        <f ca="1">VLOOKUP(N1326,球種情報!A:B,2,FALSE)</f>
        <v>2</v>
      </c>
      <c r="P1326">
        <f ca="1">VLOOKUP(K1326,投手データ!B:AI,output!O1326+6,FALSE)</f>
        <v>1</v>
      </c>
      <c r="R1326">
        <f t="shared" ca="1" si="128"/>
        <v>6.1349693251533744E-3</v>
      </c>
      <c r="S1326">
        <f t="shared" si="129"/>
        <v>0.39583333333333331</v>
      </c>
      <c r="T1326">
        <f>Prams!B$5/(S1326-Prams!B$6)</f>
        <v>184.25293065765948</v>
      </c>
      <c r="U1326">
        <f t="shared" ca="1" si="130"/>
        <v>0.46250000000000002</v>
      </c>
      <c r="V1326">
        <f ca="1">Prams!C$5/(U1326-Prams!C$6)</f>
        <v>193.86328002508623</v>
      </c>
      <c r="W1326">
        <f t="shared" ca="1" si="131"/>
        <v>1.189345276227523</v>
      </c>
      <c r="X1326" t="str">
        <f t="shared" ca="1" si="126"/>
        <v>×</v>
      </c>
    </row>
    <row r="1327" spans="1:24" x14ac:dyDescent="0.4">
      <c r="A1327" s="1" t="s">
        <v>3270</v>
      </c>
      <c r="B1327" s="1">
        <v>122</v>
      </c>
      <c r="C1327">
        <v>640</v>
      </c>
      <c r="D1327">
        <v>603</v>
      </c>
      <c r="E1327">
        <v>10.04998</v>
      </c>
      <c r="F1327" t="s">
        <v>1504</v>
      </c>
      <c r="G1327" s="10" t="s">
        <v>1481</v>
      </c>
      <c r="H1327">
        <v>98</v>
      </c>
      <c r="I1327" t="s">
        <v>3269</v>
      </c>
      <c r="J1327">
        <v>161</v>
      </c>
      <c r="K1327" t="str">
        <f ca="1">VLOOKUP(I1327,INDIRECT("投手名変換!A$1:B$" &amp; Prams!$B$9),2,)</f>
        <v>AD003</v>
      </c>
      <c r="L1327">
        <f t="shared" si="127"/>
        <v>24</v>
      </c>
      <c r="M1327">
        <f ca="1">(B1327-VLOOKUP(K1327,INDIRECT("投手データ!B1:D"&amp;Prams!$B$1),3,FALSE)*2)</f>
        <v>28</v>
      </c>
      <c r="N1327" t="str">
        <f ca="1">VLOOKUP(F1327,INDIRECT("球種変換表!A$1:B$" &amp; Prams!$B$2),2,)</f>
        <v>全力ストレート</v>
      </c>
      <c r="O1327">
        <f ca="1">VLOOKUP(N1327,球種情報!A:B,2,FALSE)</f>
        <v>2</v>
      </c>
      <c r="P1327">
        <f ca="1">VLOOKUP(K1327,投手データ!B:AI,output!O1327+6,FALSE)</f>
        <v>1</v>
      </c>
      <c r="R1327">
        <f t="shared" si="128"/>
        <v>6.2111801242236021E-3</v>
      </c>
      <c r="S1327">
        <f t="shared" si="129"/>
        <v>0.39791666666666664</v>
      </c>
      <c r="T1327">
        <f>Prams!B$5/(S1327-Prams!B$6)</f>
        <v>183.11595991509111</v>
      </c>
      <c r="U1327">
        <f t="shared" ca="1" si="130"/>
        <v>0.46458333333333335</v>
      </c>
      <c r="V1327">
        <f ca="1">Prams!C$5/(U1327-Prams!C$6)</f>
        <v>192.60501583675165</v>
      </c>
      <c r="W1327">
        <f t="shared" ca="1" si="131"/>
        <v>1.196304446191004</v>
      </c>
      <c r="X1327" t="str">
        <f t="shared" ca="1" si="126"/>
        <v>×</v>
      </c>
    </row>
    <row r="1328" spans="1:24" x14ac:dyDescent="0.4">
      <c r="A1328" s="1" t="s">
        <v>3271</v>
      </c>
      <c r="B1328" s="1">
        <v>122</v>
      </c>
      <c r="C1328">
        <v>640</v>
      </c>
      <c r="D1328">
        <v>606</v>
      </c>
      <c r="E1328">
        <v>10.04998</v>
      </c>
      <c r="F1328" t="s">
        <v>1504</v>
      </c>
      <c r="G1328" s="10" t="s">
        <v>3266</v>
      </c>
      <c r="H1328">
        <v>98</v>
      </c>
      <c r="I1328" t="s">
        <v>3269</v>
      </c>
      <c r="J1328">
        <f ca="1">VLOOKUP(G1328,INDIRECT("球速変換!A$1:B$" &amp; Prams!$B$8),2,)</f>
        <v>163</v>
      </c>
      <c r="K1328" t="str">
        <f ca="1">VLOOKUP(I1328,INDIRECT("投手名変換!A$1:B$" &amp; Prams!$B$9),2,)</f>
        <v>AD003</v>
      </c>
      <c r="L1328">
        <f t="shared" si="127"/>
        <v>24</v>
      </c>
      <c r="M1328">
        <f ca="1">(B1328-VLOOKUP(K1328,INDIRECT("投手データ!B1:D"&amp;Prams!$B$1),3,FALSE)*2)</f>
        <v>28</v>
      </c>
      <c r="N1328" t="str">
        <f ca="1">VLOOKUP(F1328,INDIRECT("球種変換表!A$1:B$" &amp; Prams!$B$2),2,)</f>
        <v>全力ストレート</v>
      </c>
      <c r="O1328">
        <f ca="1">VLOOKUP(N1328,球種情報!A:B,2,FALSE)</f>
        <v>2</v>
      </c>
      <c r="P1328">
        <f ca="1">VLOOKUP(K1328,投手データ!B:AI,output!O1328+6,FALSE)</f>
        <v>1</v>
      </c>
      <c r="R1328">
        <f t="shared" ca="1" si="128"/>
        <v>6.1349693251533744E-3</v>
      </c>
      <c r="S1328">
        <f t="shared" si="129"/>
        <v>0.39583333333333331</v>
      </c>
      <c r="T1328">
        <f>Prams!B$5/(S1328-Prams!B$6)</f>
        <v>184.25293065765948</v>
      </c>
      <c r="U1328">
        <f t="shared" ca="1" si="130"/>
        <v>0.46250000000000002</v>
      </c>
      <c r="V1328">
        <f ca="1">Prams!C$5/(U1328-Prams!C$6)</f>
        <v>193.86328002508623</v>
      </c>
      <c r="W1328">
        <f t="shared" ca="1" si="131"/>
        <v>1.189345276227523</v>
      </c>
      <c r="X1328" t="str">
        <f t="shared" ca="1" si="126"/>
        <v>×</v>
      </c>
    </row>
    <row r="1329" spans="1:24" x14ac:dyDescent="0.4">
      <c r="A1329" s="1" t="s">
        <v>3272</v>
      </c>
      <c r="B1329" s="1">
        <v>122</v>
      </c>
      <c r="C1329">
        <v>640</v>
      </c>
      <c r="D1329">
        <v>606.5</v>
      </c>
      <c r="E1329">
        <v>10.012589999999999</v>
      </c>
      <c r="F1329" t="s">
        <v>1504</v>
      </c>
      <c r="G1329" s="10" t="s">
        <v>3154</v>
      </c>
      <c r="H1329">
        <v>98</v>
      </c>
      <c r="I1329" t="s">
        <v>3241</v>
      </c>
      <c r="J1329">
        <f ca="1">VLOOKUP(G1329,INDIRECT("球速変換!A$1:B$" &amp; Prams!$B$8),2,)</f>
        <v>163</v>
      </c>
      <c r="K1329" t="str">
        <f ca="1">VLOOKUP(I1329,INDIRECT("投手名変換!A$1:B$" &amp; Prams!$B$9),2,)</f>
        <v>AD003</v>
      </c>
      <c r="L1329">
        <f t="shared" si="127"/>
        <v>24</v>
      </c>
      <c r="M1329">
        <f ca="1">(B1329-VLOOKUP(K1329,INDIRECT("投手データ!B1:D"&amp;Prams!$B$1),3,FALSE)*2)</f>
        <v>28</v>
      </c>
      <c r="N1329" t="str">
        <f ca="1">VLOOKUP(F1329,INDIRECT("球種変換表!A$1:B$" &amp; Prams!$B$2),2,)</f>
        <v>全力ストレート</v>
      </c>
      <c r="O1329">
        <f ca="1">VLOOKUP(N1329,球種情報!A:B,2,FALSE)</f>
        <v>2</v>
      </c>
      <c r="P1329">
        <f ca="1">VLOOKUP(K1329,投手データ!B:AI,output!O1329+6,FALSE)</f>
        <v>1</v>
      </c>
      <c r="R1329">
        <f t="shared" ca="1" si="128"/>
        <v>6.1349693251533744E-3</v>
      </c>
      <c r="S1329">
        <f t="shared" si="129"/>
        <v>0.39548611111111115</v>
      </c>
      <c r="T1329">
        <f>Prams!B$5/(S1329-Prams!B$6)</f>
        <v>184.44379987900584</v>
      </c>
      <c r="U1329">
        <f t="shared" ca="1" si="130"/>
        <v>0.4621527777777778</v>
      </c>
      <c r="V1329">
        <f ca="1">Prams!C$5/(U1329-Prams!C$6)</f>
        <v>194.07459081436008</v>
      </c>
      <c r="W1329">
        <f t="shared" ca="1" si="131"/>
        <v>1.1906416614377919</v>
      </c>
      <c r="X1329" t="str">
        <f t="shared" ca="1" si="126"/>
        <v>×</v>
      </c>
    </row>
    <row r="1330" spans="1:24" x14ac:dyDescent="0.4">
      <c r="A1330" s="1" t="s">
        <v>3273</v>
      </c>
      <c r="B1330" s="1">
        <v>123</v>
      </c>
      <c r="C1330">
        <v>642.5</v>
      </c>
      <c r="D1330">
        <v>625.5</v>
      </c>
      <c r="E1330">
        <v>10.6067</v>
      </c>
      <c r="F1330" t="s">
        <v>1504</v>
      </c>
      <c r="G1330" s="10" t="s">
        <v>3261</v>
      </c>
      <c r="H1330">
        <v>98</v>
      </c>
      <c r="I1330" t="s">
        <v>3254</v>
      </c>
      <c r="J1330">
        <f ca="1">VLOOKUP(G1330,INDIRECT("球速変換!A$1:B$" &amp; Prams!$B$8),2,)</f>
        <v>159</v>
      </c>
      <c r="K1330" t="str">
        <f ca="1">VLOOKUP(I1330,INDIRECT("投手名変換!A$1:B$" &amp; Prams!$B$9),2,)</f>
        <v>AD003</v>
      </c>
      <c r="L1330">
        <f t="shared" si="127"/>
        <v>25</v>
      </c>
      <c r="M1330">
        <f ca="1">(B1330-VLOOKUP(K1330,INDIRECT("投手データ!B1:D"&amp;Prams!$B$1),3,FALSE)*2)</f>
        <v>29</v>
      </c>
      <c r="N1330" t="str">
        <f ca="1">VLOOKUP(F1330,INDIRECT("球種変換表!A$1:B$" &amp; Prams!$B$2),2,)</f>
        <v>全力ストレート</v>
      </c>
      <c r="O1330">
        <f ca="1">VLOOKUP(N1330,球種情報!A:B,2,FALSE)</f>
        <v>2</v>
      </c>
      <c r="P1330">
        <f ca="1">VLOOKUP(K1330,投手データ!B:AI,output!O1330+6,FALSE)</f>
        <v>1</v>
      </c>
      <c r="R1330">
        <f t="shared" ca="1" si="128"/>
        <v>6.2893081761006293E-3</v>
      </c>
      <c r="S1330">
        <f t="shared" si="129"/>
        <v>0.39895833333333336</v>
      </c>
      <c r="T1330">
        <f>Prams!B$5/(S1330-Prams!B$6)</f>
        <v>182.55272029331431</v>
      </c>
      <c r="U1330">
        <f t="shared" ca="1" si="130"/>
        <v>0.46562500000000001</v>
      </c>
      <c r="V1330">
        <f ca="1">Prams!C$5/(U1330-Prams!C$6)</f>
        <v>191.98198897601117</v>
      </c>
      <c r="W1330">
        <f t="shared" ca="1" si="131"/>
        <v>1.2074338929308879</v>
      </c>
      <c r="X1330" t="str">
        <f t="shared" ca="1" si="126"/>
        <v>×</v>
      </c>
    </row>
    <row r="1331" spans="1:24" x14ac:dyDescent="0.4">
      <c r="A1331" s="1" t="s">
        <v>3276</v>
      </c>
      <c r="B1331" s="1">
        <v>122</v>
      </c>
      <c r="C1331">
        <v>639</v>
      </c>
      <c r="D1331">
        <v>603.5</v>
      </c>
      <c r="E1331">
        <v>10.012589999999999</v>
      </c>
      <c r="F1331" t="s">
        <v>1504</v>
      </c>
      <c r="G1331" s="10" t="s">
        <v>3274</v>
      </c>
      <c r="H1331">
        <v>98</v>
      </c>
      <c r="I1331" t="s">
        <v>3275</v>
      </c>
      <c r="J1331">
        <f ca="1">VLOOKUP(G1331,INDIRECT("球速変換!A$1:B$" &amp; Prams!$B$8),2,)</f>
        <v>162</v>
      </c>
      <c r="K1331" t="str">
        <f ca="1">VLOOKUP(I1331,INDIRECT("投手名変換!A$1:B$" &amp; Prams!$B$9),2,)</f>
        <v>AD003</v>
      </c>
      <c r="L1331">
        <f t="shared" si="127"/>
        <v>24</v>
      </c>
      <c r="M1331">
        <f ca="1">(B1331-VLOOKUP(K1331,INDIRECT("投手データ!B1:D"&amp;Prams!$B$1),3,FALSE)*2)</f>
        <v>28</v>
      </c>
      <c r="N1331" t="str">
        <f ca="1">VLOOKUP(F1331,INDIRECT("球種変換表!A$1:B$" &amp; Prams!$B$2),2,)</f>
        <v>全力ストレート</v>
      </c>
      <c r="O1331">
        <f ca="1">VLOOKUP(N1331,球種情報!A:B,2,FALSE)</f>
        <v>2</v>
      </c>
      <c r="P1331">
        <f ca="1">VLOOKUP(K1331,投手データ!B:AI,output!O1331+6,FALSE)</f>
        <v>1</v>
      </c>
      <c r="R1331">
        <f t="shared" ca="1" si="128"/>
        <v>6.1728395061728392E-3</v>
      </c>
      <c r="S1331">
        <f t="shared" si="129"/>
        <v>0.39756944444444448</v>
      </c>
      <c r="T1331">
        <f>Prams!B$5/(S1331-Prams!B$6)</f>
        <v>183.30447960335044</v>
      </c>
      <c r="U1331">
        <f t="shared" ca="1" si="130"/>
        <v>0.46423611111111113</v>
      </c>
      <c r="V1331">
        <f ca="1">Prams!C$5/(U1331-Prams!C$6)</f>
        <v>192.81359103864713</v>
      </c>
      <c r="W1331">
        <f t="shared" ca="1" si="131"/>
        <v>1.1902073520904144</v>
      </c>
      <c r="X1331" t="str">
        <f t="shared" ca="1" si="126"/>
        <v>×</v>
      </c>
    </row>
    <row r="1332" spans="1:24" x14ac:dyDescent="0.4">
      <c r="A1332" s="1" t="s">
        <v>3277</v>
      </c>
      <c r="B1332" s="1" t="s">
        <v>17</v>
      </c>
      <c r="C1332" t="s">
        <v>17</v>
      </c>
      <c r="D1332" t="s">
        <v>17</v>
      </c>
      <c r="E1332" t="s">
        <v>17</v>
      </c>
      <c r="F1332" t="s">
        <v>1489</v>
      </c>
      <c r="G1332" s="10" t="s">
        <v>1489</v>
      </c>
      <c r="H1332">
        <v>98</v>
      </c>
      <c r="I1332" t="s">
        <v>1489</v>
      </c>
      <c r="J1332" t="e">
        <f ca="1">VLOOKUP(G1332,INDIRECT("球速変換!A$1:B$" &amp; Prams!$B$8),2,)</f>
        <v>#N/A</v>
      </c>
      <c r="K1332" t="e">
        <f ca="1">VLOOKUP(I1332,INDIRECT("投手名変換!A$1:B$" &amp; Prams!$B$9),2,)</f>
        <v>#N/A</v>
      </c>
      <c r="L1332" t="e">
        <f t="shared" si="127"/>
        <v>#VALUE!</v>
      </c>
      <c r="M1332" t="e">
        <f ca="1">(B1332-VLOOKUP(K1332,INDIRECT("投手データ!B1:D"&amp;Prams!$B$1),3,FALSE)*2)</f>
        <v>#VALUE!</v>
      </c>
      <c r="N1332" t="e">
        <f ca="1">VLOOKUP(F1332,INDIRECT("球種変換表!A$1:B$" &amp; Prams!$B$2),2,)</f>
        <v>#N/A</v>
      </c>
      <c r="O1332" t="e">
        <f ca="1">VLOOKUP(N1332,球種情報!A:B,2,FALSE)</f>
        <v>#N/A</v>
      </c>
      <c r="P1332" t="e">
        <f ca="1">VLOOKUP(K1332,投手データ!B:AI,output!O1332+6,FALSE)</f>
        <v>#N/A</v>
      </c>
      <c r="R1332" t="e">
        <f t="shared" ca="1" si="128"/>
        <v>#N/A</v>
      </c>
      <c r="S1332" t="e">
        <f t="shared" si="129"/>
        <v>#VALUE!</v>
      </c>
      <c r="T1332" t="e">
        <f>Prams!B$5/(S1332-Prams!B$6)</f>
        <v>#VALUE!</v>
      </c>
      <c r="U1332" t="e">
        <f t="shared" ca="1" si="130"/>
        <v>#VALUE!</v>
      </c>
      <c r="V1332" t="e">
        <f ca="1">Prams!C$5/(U1332-Prams!C$6)</f>
        <v>#VALUE!</v>
      </c>
      <c r="W1332" t="e">
        <f t="shared" ca="1" si="131"/>
        <v>#VALUE!</v>
      </c>
      <c r="X1332" t="e">
        <f t="shared" ca="1" si="126"/>
        <v>#VALUE!</v>
      </c>
    </row>
    <row r="1333" spans="1:24" x14ac:dyDescent="0.4">
      <c r="A1333" s="1" t="s">
        <v>3279</v>
      </c>
      <c r="B1333" s="1">
        <v>130</v>
      </c>
      <c r="C1333">
        <v>652.5</v>
      </c>
      <c r="D1333">
        <v>602.5</v>
      </c>
      <c r="E1333">
        <v>10.512</v>
      </c>
      <c r="F1333" t="s">
        <v>3278</v>
      </c>
      <c r="G1333" s="10" t="s">
        <v>1966</v>
      </c>
      <c r="H1333">
        <v>101</v>
      </c>
      <c r="I1333" t="s">
        <v>3275</v>
      </c>
      <c r="J1333">
        <f ca="1">VLOOKUP(G1333,INDIRECT("球速変換!A$1:B$" &amp; Prams!$B$8),2,)</f>
        <v>152</v>
      </c>
      <c r="K1333" t="str">
        <f ca="1">VLOOKUP(I1333,INDIRECT("投手名変換!A$1:B$" &amp; Prams!$B$9),2,)</f>
        <v>AD003</v>
      </c>
      <c r="L1333">
        <f t="shared" si="127"/>
        <v>29</v>
      </c>
      <c r="M1333">
        <f ca="1">(B1333-VLOOKUP(K1333,INDIRECT("投手データ!B1:D"&amp;Prams!$B$1),3,FALSE)*2)</f>
        <v>36</v>
      </c>
      <c r="N1333" t="str">
        <f ca="1">VLOOKUP(F1333,INDIRECT("球種変換表!A$1:B$" &amp; Prams!$B$2),2,)</f>
        <v>Hスライダー</v>
      </c>
      <c r="O1333">
        <f ca="1">VLOOKUP(N1333,球種情報!A:B,2,FALSE)</f>
        <v>7</v>
      </c>
      <c r="P1333">
        <f ca="1">VLOOKUP(K1333,投手データ!B:AI,output!O1333+6,FALSE)</f>
        <v>3</v>
      </c>
      <c r="R1333">
        <f t="shared" ca="1" si="128"/>
        <v>6.5789473684210523E-3</v>
      </c>
      <c r="S1333">
        <f t="shared" si="129"/>
        <v>0.48159722222222218</v>
      </c>
      <c r="T1333">
        <f>Prams!B$5/(S1333-Prams!B$6)</f>
        <v>146.74438078158073</v>
      </c>
      <c r="U1333">
        <f t="shared" ca="1" si="130"/>
        <v>0.59826388888888893</v>
      </c>
      <c r="V1333">
        <f ca="1">Prams!C$5/(U1333-Prams!C$6)</f>
        <v>135.97517091380078</v>
      </c>
      <c r="W1333">
        <f t="shared" ca="1" si="131"/>
        <v>0.89457349285395249</v>
      </c>
      <c r="X1333" t="str">
        <f t="shared" ca="1" si="126"/>
        <v>×</v>
      </c>
    </row>
    <row r="1334" spans="1:24" x14ac:dyDescent="0.4">
      <c r="A1334" s="1" t="s">
        <v>3281</v>
      </c>
      <c r="B1334" s="1">
        <v>130</v>
      </c>
      <c r="C1334">
        <v>655.5</v>
      </c>
      <c r="D1334">
        <v>606.5</v>
      </c>
      <c r="E1334">
        <v>10.512</v>
      </c>
      <c r="F1334" t="s">
        <v>2457</v>
      </c>
      <c r="G1334" s="10" t="s">
        <v>541</v>
      </c>
      <c r="H1334">
        <v>101</v>
      </c>
      <c r="I1334" t="s">
        <v>3280</v>
      </c>
      <c r="J1334">
        <f ca="1">VLOOKUP(G1334,INDIRECT("球速変換!A$1:B$" &amp; Prams!$B$8),2,)</f>
        <v>93</v>
      </c>
      <c r="K1334" t="str">
        <f ca="1">VLOOKUP(I1334,INDIRECT("投手名変換!A$1:B$" &amp; Prams!$B$9),2,)</f>
        <v>AD003</v>
      </c>
      <c r="L1334">
        <f t="shared" si="127"/>
        <v>29</v>
      </c>
      <c r="M1334">
        <f ca="1">(B1334-VLOOKUP(K1334,INDIRECT("投手データ!B1:D"&amp;Prams!$B$1),3,FALSE)*2)</f>
        <v>36</v>
      </c>
      <c r="N1334" t="str">
        <f ca="1">VLOOKUP(F1334,INDIRECT("球種変換表!A$1:B$" &amp; Prams!$B$2),2,)</f>
        <v>Hスライダー</v>
      </c>
      <c r="O1334">
        <f ca="1">VLOOKUP(N1334,球種情報!A:B,2,FALSE)</f>
        <v>7</v>
      </c>
      <c r="P1334">
        <f ca="1">VLOOKUP(K1334,投手データ!B:AI,output!O1334+6,FALSE)</f>
        <v>3</v>
      </c>
      <c r="R1334">
        <f t="shared" ca="1" si="128"/>
        <v>1.0752688172043012E-2</v>
      </c>
      <c r="S1334">
        <f t="shared" si="129"/>
        <v>0.47881944444444446</v>
      </c>
      <c r="T1334">
        <f>Prams!B$5/(S1334-Prams!B$6)</f>
        <v>147.71834575587224</v>
      </c>
      <c r="U1334">
        <f t="shared" ca="1" si="130"/>
        <v>0.59548611111111105</v>
      </c>
      <c r="V1334">
        <f ca="1">Prams!C$5/(U1334-Prams!C$6)</f>
        <v>136.81102047590656</v>
      </c>
      <c r="W1334">
        <f t="shared" ca="1" si="131"/>
        <v>1.4710862416764146</v>
      </c>
      <c r="X1334" t="str">
        <f t="shared" ca="1" si="126"/>
        <v>×</v>
      </c>
    </row>
    <row r="1335" spans="1:24" x14ac:dyDescent="0.4">
      <c r="A1335" s="1" t="s">
        <v>3283</v>
      </c>
      <c r="B1335" s="1">
        <v>130</v>
      </c>
      <c r="C1335">
        <v>646</v>
      </c>
      <c r="D1335">
        <v>601</v>
      </c>
      <c r="E1335">
        <v>10.04998</v>
      </c>
      <c r="F1335" t="s">
        <v>38</v>
      </c>
      <c r="G1335" s="10" t="s">
        <v>1966</v>
      </c>
      <c r="H1335">
        <v>101</v>
      </c>
      <c r="I1335" t="s">
        <v>3282</v>
      </c>
      <c r="J1335">
        <f ca="1">VLOOKUP(G1335,INDIRECT("球速変換!A$1:B$" &amp; Prams!$B$8),2,)</f>
        <v>152</v>
      </c>
      <c r="K1335" t="str">
        <f ca="1">VLOOKUP(I1335,INDIRECT("投手名変換!A$1:B$" &amp; Prams!$B$9),2,)</f>
        <v>AD003</v>
      </c>
      <c r="L1335">
        <f t="shared" si="127"/>
        <v>29</v>
      </c>
      <c r="M1335">
        <f ca="1">(B1335-VLOOKUP(K1335,INDIRECT("投手データ!B1:D"&amp;Prams!$B$1),3,FALSE)*2)</f>
        <v>36</v>
      </c>
      <c r="N1335" t="str">
        <f ca="1">VLOOKUP(F1335,INDIRECT("球種変換表!A$1:B$" &amp; Prams!$B$2),2,)</f>
        <v>Hスライダー</v>
      </c>
      <c r="O1335">
        <f ca="1">VLOOKUP(N1335,球種情報!A:B,2,FALSE)</f>
        <v>7</v>
      </c>
      <c r="P1335">
        <f ca="1">VLOOKUP(K1335,投手データ!B:AI,output!O1335+6,FALSE)</f>
        <v>3</v>
      </c>
      <c r="R1335">
        <f t="shared" ca="1" si="128"/>
        <v>6.5789473684210523E-3</v>
      </c>
      <c r="S1335">
        <f t="shared" si="129"/>
        <v>0.4826388888888889</v>
      </c>
      <c r="T1335">
        <f>Prams!B$5/(S1335-Prams!B$6)</f>
        <v>146.38244695544654</v>
      </c>
      <c r="U1335">
        <f t="shared" ca="1" si="130"/>
        <v>0.59930555555555565</v>
      </c>
      <c r="V1335">
        <f ca="1">Prams!C$5/(U1335-Prams!C$6)</f>
        <v>135.66435441988611</v>
      </c>
      <c r="W1335">
        <f t="shared" ca="1" si="131"/>
        <v>0.89252864749925076</v>
      </c>
      <c r="X1335" t="str">
        <f t="shared" ca="1" si="126"/>
        <v>×</v>
      </c>
    </row>
    <row r="1336" spans="1:24" x14ac:dyDescent="0.4">
      <c r="A1336" s="1" t="s">
        <v>3284</v>
      </c>
      <c r="B1336" s="1">
        <v>130</v>
      </c>
      <c r="C1336">
        <v>657.97497999999996</v>
      </c>
      <c r="D1336">
        <v>607</v>
      </c>
      <c r="E1336">
        <v>10.025119999999999</v>
      </c>
      <c r="F1336" t="s">
        <v>841</v>
      </c>
      <c r="G1336" s="10" t="s">
        <v>2550</v>
      </c>
      <c r="H1336">
        <v>101</v>
      </c>
      <c r="I1336" t="s">
        <v>3241</v>
      </c>
      <c r="J1336">
        <f ca="1">VLOOKUP(G1336,INDIRECT("球速変換!A$1:B$" &amp; Prams!$B$8),2,)</f>
        <v>154</v>
      </c>
      <c r="K1336" t="str">
        <f ca="1">VLOOKUP(I1336,INDIRECT("投手名変換!A$1:B$" &amp; Prams!$B$9),2,)</f>
        <v>AD003</v>
      </c>
      <c r="L1336">
        <f t="shared" si="127"/>
        <v>29</v>
      </c>
      <c r="M1336">
        <f ca="1">(B1336-VLOOKUP(K1336,INDIRECT("投手データ!B1:D"&amp;Prams!$B$1),3,FALSE)*2)</f>
        <v>36</v>
      </c>
      <c r="N1336" t="str">
        <f ca="1">VLOOKUP(F1336,INDIRECT("球種変換表!A$1:B$" &amp; Prams!$B$2),2,)</f>
        <v>Hスライダー</v>
      </c>
      <c r="O1336">
        <f ca="1">VLOOKUP(N1336,球種情報!A:B,2,FALSE)</f>
        <v>7</v>
      </c>
      <c r="P1336">
        <f ca="1">VLOOKUP(K1336,投手データ!B:AI,output!O1336+6,FALSE)</f>
        <v>3</v>
      </c>
      <c r="R1336">
        <f t="shared" ca="1" si="128"/>
        <v>6.4935064935064939E-3</v>
      </c>
      <c r="S1336">
        <f t="shared" si="129"/>
        <v>0.47847222222222219</v>
      </c>
      <c r="T1336">
        <f>Prams!B$5/(S1336-Prams!B$6)</f>
        <v>147.84100118239431</v>
      </c>
      <c r="U1336">
        <f t="shared" ca="1" si="130"/>
        <v>0.59513888888888888</v>
      </c>
      <c r="V1336">
        <f ca="1">Prams!C$5/(U1336-Prams!C$6)</f>
        <v>136.91622476223287</v>
      </c>
      <c r="W1336">
        <f t="shared" ca="1" si="131"/>
        <v>0.88906639455995373</v>
      </c>
      <c r="X1336" t="str">
        <f t="shared" ca="1" si="126"/>
        <v>×</v>
      </c>
    </row>
    <row r="1337" spans="1:24" x14ac:dyDescent="0.4">
      <c r="A1337" s="1" t="s">
        <v>3287</v>
      </c>
      <c r="B1337" s="1">
        <v>130</v>
      </c>
      <c r="C1337">
        <v>656.5</v>
      </c>
      <c r="D1337">
        <v>606.5</v>
      </c>
      <c r="E1337">
        <v>10.512</v>
      </c>
      <c r="F1337" t="s">
        <v>38</v>
      </c>
      <c r="G1337" s="10" t="s">
        <v>3285</v>
      </c>
      <c r="H1337">
        <v>101</v>
      </c>
      <c r="I1337" t="s">
        <v>3286</v>
      </c>
      <c r="J1337">
        <f ca="1">VLOOKUP(G1337,INDIRECT("球速変換!A$1:B$" &amp; Prams!$B$8),2,)</f>
        <v>153</v>
      </c>
      <c r="K1337" t="str">
        <f ca="1">VLOOKUP(I1337,INDIRECT("投手名変換!A$1:B$" &amp; Prams!$B$9),2,)</f>
        <v>AD003</v>
      </c>
      <c r="L1337">
        <f t="shared" si="127"/>
        <v>29</v>
      </c>
      <c r="M1337">
        <f ca="1">(B1337-VLOOKUP(K1337,INDIRECT("投手データ!B1:D"&amp;Prams!$B$1),3,FALSE)*2)</f>
        <v>36</v>
      </c>
      <c r="N1337" t="str">
        <f ca="1">VLOOKUP(F1337,INDIRECT("球種変換表!A$1:B$" &amp; Prams!$B$2),2,)</f>
        <v>Hスライダー</v>
      </c>
      <c r="O1337">
        <f ca="1">VLOOKUP(N1337,球種情報!A:B,2,FALSE)</f>
        <v>7</v>
      </c>
      <c r="P1337">
        <f ca="1">VLOOKUP(K1337,投手データ!B:AI,output!O1337+6,FALSE)</f>
        <v>3</v>
      </c>
      <c r="R1337">
        <f t="shared" ca="1" si="128"/>
        <v>6.5359477124183009E-3</v>
      </c>
      <c r="S1337">
        <f t="shared" si="129"/>
        <v>0.47881944444444446</v>
      </c>
      <c r="T1337">
        <f>Prams!B$5/(S1337-Prams!B$6)</f>
        <v>147.71834575587224</v>
      </c>
      <c r="U1337">
        <f t="shared" ca="1" si="130"/>
        <v>0.59548611111111105</v>
      </c>
      <c r="V1337">
        <f ca="1">Prams!C$5/(U1337-Prams!C$6)</f>
        <v>136.81102047590656</v>
      </c>
      <c r="W1337">
        <f t="shared" ca="1" si="131"/>
        <v>0.89418967631311475</v>
      </c>
      <c r="X1337" t="str">
        <f t="shared" ca="1" si="126"/>
        <v>×</v>
      </c>
    </row>
    <row r="1338" spans="1:24" x14ac:dyDescent="0.4">
      <c r="A1338" s="1" t="s">
        <v>3288</v>
      </c>
      <c r="B1338" s="1">
        <v>130</v>
      </c>
      <c r="C1338">
        <v>659.5</v>
      </c>
      <c r="D1338">
        <v>608</v>
      </c>
      <c r="E1338">
        <v>11.5001</v>
      </c>
      <c r="F1338" t="s">
        <v>2457</v>
      </c>
      <c r="G1338" s="10" t="s">
        <v>524</v>
      </c>
      <c r="H1338">
        <v>101</v>
      </c>
      <c r="I1338" t="s">
        <v>3280</v>
      </c>
      <c r="J1338">
        <f ca="1">VLOOKUP(G1338,INDIRECT("球速変換!A$1:B$" &amp; Prams!$B$8),2,)</f>
        <v>92</v>
      </c>
      <c r="K1338" t="str">
        <f ca="1">VLOOKUP(I1338,INDIRECT("投手名変換!A$1:B$" &amp; Prams!$B$9),2,)</f>
        <v>AD003</v>
      </c>
      <c r="L1338">
        <f t="shared" si="127"/>
        <v>29</v>
      </c>
      <c r="M1338">
        <f ca="1">(B1338-VLOOKUP(K1338,INDIRECT("投手データ!B1:D"&amp;Prams!$B$1),3,FALSE)*2)</f>
        <v>36</v>
      </c>
      <c r="N1338" t="str">
        <f ca="1">VLOOKUP(F1338,INDIRECT("球種変換表!A$1:B$" &amp; Prams!$B$2),2,)</f>
        <v>Hスライダー</v>
      </c>
      <c r="O1338">
        <f ca="1">VLOOKUP(N1338,球種情報!A:B,2,FALSE)</f>
        <v>7</v>
      </c>
      <c r="P1338">
        <f ca="1">VLOOKUP(K1338,投手データ!B:AI,output!O1338+6,FALSE)</f>
        <v>3</v>
      </c>
      <c r="R1338">
        <f t="shared" ca="1" si="128"/>
        <v>1.0869565217391304E-2</v>
      </c>
      <c r="S1338">
        <f t="shared" si="129"/>
        <v>0.4777777777777778</v>
      </c>
      <c r="T1338">
        <f>Prams!B$5/(S1338-Prams!B$6)</f>
        <v>148.08692412104438</v>
      </c>
      <c r="U1338">
        <f t="shared" ca="1" si="130"/>
        <v>0.59444444444444444</v>
      </c>
      <c r="V1338">
        <f ca="1">Prams!C$5/(U1338-Prams!C$6)</f>
        <v>137.12711947949526</v>
      </c>
      <c r="W1338">
        <f t="shared" ca="1" si="131"/>
        <v>1.4905121682553832</v>
      </c>
      <c r="X1338" t="str">
        <f t="shared" ca="1" si="126"/>
        <v>×</v>
      </c>
    </row>
    <row r="1339" spans="1:24" x14ac:dyDescent="0.4">
      <c r="A1339" s="1" t="s">
        <v>3290</v>
      </c>
      <c r="B1339" s="1">
        <v>130</v>
      </c>
      <c r="C1339">
        <v>655</v>
      </c>
      <c r="D1339">
        <v>607</v>
      </c>
      <c r="E1339">
        <v>11.0001</v>
      </c>
      <c r="F1339" t="s">
        <v>3289</v>
      </c>
      <c r="G1339" s="10" t="s">
        <v>2550</v>
      </c>
      <c r="H1339">
        <v>101</v>
      </c>
      <c r="I1339" t="s">
        <v>3252</v>
      </c>
      <c r="J1339">
        <f ca="1">VLOOKUP(G1339,INDIRECT("球速変換!A$1:B$" &amp; Prams!$B$8),2,)</f>
        <v>154</v>
      </c>
      <c r="K1339" t="str">
        <f ca="1">VLOOKUP(I1339,INDIRECT("投手名変換!A$1:B$" &amp; Prams!$B$9),2,)</f>
        <v>AD003</v>
      </c>
      <c r="L1339">
        <f t="shared" si="127"/>
        <v>29</v>
      </c>
      <c r="M1339">
        <f ca="1">(B1339-VLOOKUP(K1339,INDIRECT("投手データ!B1:D"&amp;Prams!$B$1),3,FALSE)*2)</f>
        <v>36</v>
      </c>
      <c r="N1339" t="str">
        <f ca="1">VLOOKUP(F1339,INDIRECT("球種変換表!A$1:B$" &amp; Prams!$B$2),2,)</f>
        <v>Hスライダー</v>
      </c>
      <c r="O1339">
        <f ca="1">VLOOKUP(N1339,球種情報!A:B,2,FALSE)</f>
        <v>7</v>
      </c>
      <c r="P1339">
        <f ca="1">VLOOKUP(K1339,投手データ!B:AI,output!O1339+6,FALSE)</f>
        <v>3</v>
      </c>
      <c r="R1339">
        <f t="shared" ca="1" si="128"/>
        <v>6.4935064935064939E-3</v>
      </c>
      <c r="S1339">
        <f t="shared" si="129"/>
        <v>0.47847222222222219</v>
      </c>
      <c r="T1339">
        <f>Prams!B$5/(S1339-Prams!B$6)</f>
        <v>147.84100118239431</v>
      </c>
      <c r="U1339">
        <f t="shared" ca="1" si="130"/>
        <v>0.59513888888888888</v>
      </c>
      <c r="V1339">
        <f ca="1">Prams!C$5/(U1339-Prams!C$6)</f>
        <v>136.91622476223287</v>
      </c>
      <c r="W1339">
        <f t="shared" ca="1" si="131"/>
        <v>0.88906639455995373</v>
      </c>
      <c r="X1339" t="str">
        <f t="shared" ca="1" si="126"/>
        <v>×</v>
      </c>
    </row>
    <row r="1340" spans="1:24" x14ac:dyDescent="0.4">
      <c r="A1340" s="1" t="s">
        <v>3291</v>
      </c>
      <c r="B1340" s="1">
        <v>131</v>
      </c>
      <c r="C1340">
        <v>661.5</v>
      </c>
      <c r="D1340">
        <v>618.5</v>
      </c>
      <c r="E1340">
        <v>10.512</v>
      </c>
      <c r="F1340" t="s">
        <v>3278</v>
      </c>
      <c r="G1340" s="10" t="s">
        <v>635</v>
      </c>
      <c r="H1340">
        <v>101</v>
      </c>
      <c r="I1340" t="s">
        <v>3241</v>
      </c>
      <c r="J1340">
        <f ca="1">VLOOKUP(G1340,INDIRECT("球速変換!A$1:B$" &amp; Prams!$B$8),2,)</f>
        <v>151</v>
      </c>
      <c r="K1340" t="str">
        <f ca="1">VLOOKUP(I1340,INDIRECT("投手名変換!A$1:B$" &amp; Prams!$B$9),2,)</f>
        <v>AD003</v>
      </c>
      <c r="L1340">
        <f t="shared" si="127"/>
        <v>30</v>
      </c>
      <c r="M1340">
        <f ca="1">(B1340-VLOOKUP(K1340,INDIRECT("投手データ!B1:D"&amp;Prams!$B$1),3,FALSE)*2)</f>
        <v>37</v>
      </c>
      <c r="N1340" t="str">
        <f ca="1">VLOOKUP(F1340,INDIRECT("球種変換表!A$1:B$" &amp; Prams!$B$2),2,)</f>
        <v>Hスライダー</v>
      </c>
      <c r="O1340">
        <f ca="1">VLOOKUP(N1340,球種情報!A:B,2,FALSE)</f>
        <v>7</v>
      </c>
      <c r="P1340">
        <f ca="1">VLOOKUP(K1340,投手データ!B:AI,output!O1340+6,FALSE)</f>
        <v>3</v>
      </c>
      <c r="R1340">
        <f t="shared" ca="1" si="128"/>
        <v>6.6225165562913907E-3</v>
      </c>
      <c r="S1340">
        <f t="shared" si="129"/>
        <v>0.48715277777777782</v>
      </c>
      <c r="T1340">
        <f>Prams!B$5/(S1340-Prams!B$6)</f>
        <v>144.83447975167081</v>
      </c>
      <c r="U1340">
        <f t="shared" ca="1" si="130"/>
        <v>0.60381944444444435</v>
      </c>
      <c r="V1340">
        <f ca="1">Prams!C$5/(U1340-Prams!C$6)</f>
        <v>134.33374175363204</v>
      </c>
      <c r="W1340">
        <f t="shared" ca="1" si="131"/>
        <v>0.8896274288320003</v>
      </c>
      <c r="X1340" t="str">
        <f t="shared" ca="1" si="126"/>
        <v>×</v>
      </c>
    </row>
    <row r="1341" spans="1:24" x14ac:dyDescent="0.4">
      <c r="A1341" s="1" t="s">
        <v>3293</v>
      </c>
      <c r="B1341" s="1">
        <v>130</v>
      </c>
      <c r="C1341">
        <v>654.5</v>
      </c>
      <c r="D1341">
        <v>609</v>
      </c>
      <c r="E1341">
        <v>10.547610000000001</v>
      </c>
      <c r="F1341" t="s">
        <v>2457</v>
      </c>
      <c r="G1341" s="10" t="s">
        <v>3292</v>
      </c>
      <c r="H1341">
        <v>101</v>
      </c>
      <c r="I1341" t="s">
        <v>3269</v>
      </c>
      <c r="J1341">
        <f ca="1">VLOOKUP(G1341,INDIRECT("球速変換!A$1:B$" &amp; Prams!$B$8),2,)</f>
        <v>154</v>
      </c>
      <c r="K1341" t="str">
        <f ca="1">VLOOKUP(I1341,INDIRECT("投手名変換!A$1:B$" &amp; Prams!$B$9),2,)</f>
        <v>AD003</v>
      </c>
      <c r="L1341">
        <f t="shared" si="127"/>
        <v>29</v>
      </c>
      <c r="M1341">
        <f ca="1">(B1341-VLOOKUP(K1341,INDIRECT("投手データ!B1:D"&amp;Prams!$B$1),3,FALSE)*2)</f>
        <v>36</v>
      </c>
      <c r="N1341" t="str">
        <f ca="1">VLOOKUP(F1341,INDIRECT("球種変換表!A$1:B$" &amp; Prams!$B$2),2,)</f>
        <v>Hスライダー</v>
      </c>
      <c r="O1341">
        <f ca="1">VLOOKUP(N1341,球種情報!A:B,2,FALSE)</f>
        <v>7</v>
      </c>
      <c r="P1341">
        <f ca="1">VLOOKUP(K1341,投手データ!B:AI,output!O1341+6,FALSE)</f>
        <v>3</v>
      </c>
      <c r="R1341">
        <f t="shared" ca="1" si="128"/>
        <v>6.4935064935064939E-3</v>
      </c>
      <c r="S1341">
        <f t="shared" si="129"/>
        <v>0.47708333333333336</v>
      </c>
      <c r="T1341">
        <f>Prams!B$5/(S1341-Prams!B$6)</f>
        <v>148.33366657335947</v>
      </c>
      <c r="U1341">
        <f t="shared" ca="1" si="130"/>
        <v>0.59375</v>
      </c>
      <c r="V1341">
        <f ca="1">Prams!C$5/(U1341-Prams!C$6)</f>
        <v>137.33866488948129</v>
      </c>
      <c r="W1341">
        <f t="shared" ca="1" si="131"/>
        <v>0.89180951226935901</v>
      </c>
      <c r="X1341" t="str">
        <f t="shared" ca="1" si="126"/>
        <v>×</v>
      </c>
    </row>
    <row r="1342" spans="1:24" x14ac:dyDescent="0.4">
      <c r="A1342" s="1" t="s">
        <v>3295</v>
      </c>
      <c r="B1342" s="1">
        <v>131</v>
      </c>
      <c r="C1342">
        <v>658.5</v>
      </c>
      <c r="D1342">
        <v>621</v>
      </c>
      <c r="E1342">
        <v>10.547610000000001</v>
      </c>
      <c r="F1342" t="s">
        <v>3148</v>
      </c>
      <c r="G1342" s="10" t="s">
        <v>3294</v>
      </c>
      <c r="H1342">
        <v>101</v>
      </c>
      <c r="I1342" t="s">
        <v>3252</v>
      </c>
      <c r="J1342">
        <f ca="1">VLOOKUP(G1342,INDIRECT("球速変換!A$1:B$" &amp; Prams!$B$8),2,)</f>
        <v>151</v>
      </c>
      <c r="K1342" t="str">
        <f ca="1">VLOOKUP(I1342,INDIRECT("投手名変換!A$1:B$" &amp; Prams!$B$9),2,)</f>
        <v>AD003</v>
      </c>
      <c r="L1342">
        <f t="shared" si="127"/>
        <v>30</v>
      </c>
      <c r="M1342">
        <f ca="1">(B1342-VLOOKUP(K1342,INDIRECT("投手データ!B1:D"&amp;Prams!$B$1),3,FALSE)*2)</f>
        <v>37</v>
      </c>
      <c r="N1342" t="str">
        <f ca="1">VLOOKUP(F1342,INDIRECT("球種変換表!A$1:B$" &amp; Prams!$B$2),2,)</f>
        <v>Hスライダー</v>
      </c>
      <c r="O1342">
        <f ca="1">VLOOKUP(N1342,球種情報!A:B,2,FALSE)</f>
        <v>7</v>
      </c>
      <c r="P1342">
        <f ca="1">VLOOKUP(K1342,投手データ!B:AI,output!O1342+6,FALSE)</f>
        <v>3</v>
      </c>
      <c r="R1342">
        <f t="shared" ca="1" si="128"/>
        <v>6.6225165562913907E-3</v>
      </c>
      <c r="S1342">
        <f t="shared" si="129"/>
        <v>0.48541666666666666</v>
      </c>
      <c r="T1342">
        <f>Prams!B$5/(S1342-Prams!B$6)</f>
        <v>145.42596150076452</v>
      </c>
      <c r="U1342">
        <f t="shared" ca="1" si="130"/>
        <v>0.6020833333333333</v>
      </c>
      <c r="V1342">
        <f ca="1">Prams!C$5/(U1342-Prams!C$6)</f>
        <v>134.84241520956778</v>
      </c>
      <c r="W1342">
        <f t="shared" ca="1" si="131"/>
        <v>0.89299612721568067</v>
      </c>
      <c r="X1342" t="str">
        <f t="shared" ca="1" si="126"/>
        <v>×</v>
      </c>
    </row>
    <row r="1343" spans="1:24" x14ac:dyDescent="0.4">
      <c r="A1343" s="1" t="s">
        <v>3297</v>
      </c>
      <c r="B1343" s="1">
        <v>131</v>
      </c>
      <c r="C1343">
        <v>636.54760999999996</v>
      </c>
      <c r="D1343">
        <v>617.5</v>
      </c>
      <c r="E1343">
        <v>10.55958</v>
      </c>
      <c r="F1343" t="s">
        <v>3296</v>
      </c>
      <c r="G1343" s="10" t="s">
        <v>459</v>
      </c>
      <c r="H1343">
        <v>101</v>
      </c>
      <c r="I1343" t="s">
        <v>3245</v>
      </c>
      <c r="J1343">
        <f ca="1">VLOOKUP(G1343,INDIRECT("球速変換!A$1:B$" &amp; Prams!$B$8),2,)</f>
        <v>149</v>
      </c>
      <c r="K1343" t="str">
        <f ca="1">VLOOKUP(I1343,INDIRECT("投手名変換!A$1:B$" &amp; Prams!$B$9),2,)</f>
        <v>AD003</v>
      </c>
      <c r="L1343">
        <f t="shared" si="127"/>
        <v>30</v>
      </c>
      <c r="M1343">
        <f ca="1">(B1343-VLOOKUP(K1343,INDIRECT("投手データ!B1:D"&amp;Prams!$B$1),3,FALSE)*2)</f>
        <v>37</v>
      </c>
      <c r="N1343" t="str">
        <f ca="1">VLOOKUP(F1343,INDIRECT("球種変換表!A$1:B$" &amp; Prams!$B$2),2,)</f>
        <v>シンキングツーシーム</v>
      </c>
      <c r="O1343">
        <f ca="1">VLOOKUP(N1343,球種情報!A:B,2,FALSE)</f>
        <v>28</v>
      </c>
      <c r="P1343">
        <f ca="1">VLOOKUP(K1343,投手データ!B:AI,output!O1343+6,FALSE)</f>
        <v>5</v>
      </c>
      <c r="R1343">
        <f t="shared" ca="1" si="128"/>
        <v>6.7114093959731542E-3</v>
      </c>
      <c r="S1343">
        <f t="shared" si="129"/>
        <v>0.48784722222222221</v>
      </c>
      <c r="T1343">
        <f>Prams!B$5/(S1343-Prams!B$6)</f>
        <v>144.5992320536393</v>
      </c>
      <c r="U1343">
        <f t="shared" ca="1" si="130"/>
        <v>0.60451388888888891</v>
      </c>
      <c r="V1343">
        <f ca="1">Prams!C$5/(U1343-Prams!C$6)</f>
        <v>134.13134533445029</v>
      </c>
      <c r="W1343">
        <f t="shared" ca="1" si="131"/>
        <v>0.90021037137214954</v>
      </c>
      <c r="X1343" t="str">
        <f t="shared" ca="1" si="126"/>
        <v>×</v>
      </c>
    </row>
    <row r="1344" spans="1:24" x14ac:dyDescent="0.4">
      <c r="A1344" s="1" t="s">
        <v>3298</v>
      </c>
      <c r="B1344" s="1">
        <v>130</v>
      </c>
      <c r="C1344">
        <v>638.97729000000004</v>
      </c>
      <c r="D1344">
        <v>608</v>
      </c>
      <c r="E1344">
        <v>11.02281</v>
      </c>
      <c r="F1344" t="s">
        <v>3296</v>
      </c>
      <c r="G1344" s="10" t="s">
        <v>541</v>
      </c>
      <c r="H1344">
        <v>101</v>
      </c>
      <c r="I1344" t="s">
        <v>3241</v>
      </c>
      <c r="J1344">
        <f ca="1">VLOOKUP(G1344,INDIRECT("球速変換!A$1:B$" &amp; Prams!$B$8),2,)</f>
        <v>93</v>
      </c>
      <c r="K1344" t="str">
        <f ca="1">VLOOKUP(I1344,INDIRECT("投手名変換!A$1:B$" &amp; Prams!$B$9),2,)</f>
        <v>AD003</v>
      </c>
      <c r="L1344">
        <f t="shared" si="127"/>
        <v>29</v>
      </c>
      <c r="M1344">
        <f ca="1">(B1344-VLOOKUP(K1344,INDIRECT("投手データ!B1:D"&amp;Prams!$B$1),3,FALSE)*2)</f>
        <v>36</v>
      </c>
      <c r="N1344" t="str">
        <f ca="1">VLOOKUP(F1344,INDIRECT("球種変換表!A$1:B$" &amp; Prams!$B$2),2,)</f>
        <v>シンキングツーシーム</v>
      </c>
      <c r="O1344">
        <f ca="1">VLOOKUP(N1344,球種情報!A:B,2,FALSE)</f>
        <v>28</v>
      </c>
      <c r="P1344">
        <f ca="1">VLOOKUP(K1344,投手データ!B:AI,output!O1344+6,FALSE)</f>
        <v>5</v>
      </c>
      <c r="R1344">
        <f t="shared" ca="1" si="128"/>
        <v>1.0752688172043012E-2</v>
      </c>
      <c r="S1344">
        <f t="shared" si="129"/>
        <v>0.4777777777777778</v>
      </c>
      <c r="T1344">
        <f>Prams!B$5/(S1344-Prams!B$6)</f>
        <v>148.08692412104438</v>
      </c>
      <c r="U1344">
        <f t="shared" ca="1" si="130"/>
        <v>0.59444444444444444</v>
      </c>
      <c r="V1344">
        <f ca="1">Prams!C$5/(U1344-Prams!C$6)</f>
        <v>137.12711947949526</v>
      </c>
      <c r="W1344">
        <f t="shared" ca="1" si="131"/>
        <v>1.4744851556934975</v>
      </c>
      <c r="X1344" t="str">
        <f t="shared" ca="1" si="126"/>
        <v>×</v>
      </c>
    </row>
    <row r="1345" spans="1:24" x14ac:dyDescent="0.4">
      <c r="A1345" s="1" t="s">
        <v>3299</v>
      </c>
      <c r="B1345" s="1">
        <v>131</v>
      </c>
      <c r="C1345">
        <v>634.40479000000005</v>
      </c>
      <c r="D1345">
        <v>615</v>
      </c>
      <c r="E1345">
        <v>10.59531</v>
      </c>
      <c r="F1345" t="s">
        <v>3296</v>
      </c>
      <c r="G1345" s="10" t="s">
        <v>818</v>
      </c>
      <c r="H1345">
        <v>101</v>
      </c>
      <c r="I1345" t="s">
        <v>3252</v>
      </c>
      <c r="J1345">
        <f ca="1">VLOOKUP(G1345,INDIRECT("球速変換!A$1:B$" &amp; Prams!$B$8),2,)</f>
        <v>145</v>
      </c>
      <c r="K1345" t="str">
        <f ca="1">VLOOKUP(I1345,INDIRECT("投手名変換!A$1:B$" &amp; Prams!$B$9),2,)</f>
        <v>AD003</v>
      </c>
      <c r="L1345">
        <f t="shared" si="127"/>
        <v>30</v>
      </c>
      <c r="M1345">
        <f ca="1">(B1345-VLOOKUP(K1345,INDIRECT("投手データ!B1:D"&amp;Prams!$B$1),3,FALSE)*2)</f>
        <v>37</v>
      </c>
      <c r="N1345" t="str">
        <f ca="1">VLOOKUP(F1345,INDIRECT("球種変換表!A$1:B$" &amp; Prams!$B$2),2,)</f>
        <v>シンキングツーシーム</v>
      </c>
      <c r="O1345">
        <f ca="1">VLOOKUP(N1345,球種情報!A:B,2,FALSE)</f>
        <v>28</v>
      </c>
      <c r="P1345">
        <f ca="1">VLOOKUP(K1345,投手データ!B:AI,output!O1345+6,FALSE)</f>
        <v>5</v>
      </c>
      <c r="R1345">
        <f t="shared" ca="1" si="128"/>
        <v>6.8965517241379309E-3</v>
      </c>
      <c r="S1345">
        <f t="shared" si="129"/>
        <v>0.48958333333333331</v>
      </c>
      <c r="T1345">
        <f>Prams!B$5/(S1345-Prams!B$6)</f>
        <v>144.01444267577747</v>
      </c>
      <c r="U1345">
        <f t="shared" ca="1" si="130"/>
        <v>0.60624999999999996</v>
      </c>
      <c r="V1345">
        <f ca="1">Prams!C$5/(U1345-Prams!C$6)</f>
        <v>133.62801253647467</v>
      </c>
      <c r="W1345">
        <f t="shared" ca="1" si="131"/>
        <v>0.92157250025154946</v>
      </c>
      <c r="X1345" t="str">
        <f t="shared" ca="1" si="126"/>
        <v>×</v>
      </c>
    </row>
    <row r="1346" spans="1:24" x14ac:dyDescent="0.4">
      <c r="A1346" s="1" t="s">
        <v>3300</v>
      </c>
      <c r="B1346" s="1">
        <v>131</v>
      </c>
      <c r="C1346">
        <v>629.5</v>
      </c>
      <c r="D1346">
        <v>618.5</v>
      </c>
      <c r="E1346">
        <v>10.512</v>
      </c>
      <c r="F1346" t="s">
        <v>3296</v>
      </c>
      <c r="G1346" s="10" t="s">
        <v>1698</v>
      </c>
      <c r="H1346">
        <v>101</v>
      </c>
      <c r="I1346" t="s">
        <v>3241</v>
      </c>
      <c r="J1346">
        <f ca="1">VLOOKUP(G1346,INDIRECT("球速変換!A$1:B$" &amp; Prams!$B$8),2,)</f>
        <v>150</v>
      </c>
      <c r="K1346" t="str">
        <f ca="1">VLOOKUP(I1346,INDIRECT("投手名変換!A$1:B$" &amp; Prams!$B$9),2,)</f>
        <v>AD003</v>
      </c>
      <c r="L1346">
        <f t="shared" si="127"/>
        <v>30</v>
      </c>
      <c r="M1346">
        <f ca="1">(B1346-VLOOKUP(K1346,INDIRECT("投手データ!B1:D"&amp;Prams!$B$1),3,FALSE)*2)</f>
        <v>37</v>
      </c>
      <c r="N1346" t="str">
        <f ca="1">VLOOKUP(F1346,INDIRECT("球種変換表!A$1:B$" &amp; Prams!$B$2),2,)</f>
        <v>シンキングツーシーム</v>
      </c>
      <c r="O1346">
        <f ca="1">VLOOKUP(N1346,球種情報!A:B,2,FALSE)</f>
        <v>28</v>
      </c>
      <c r="P1346">
        <f ca="1">VLOOKUP(K1346,投手データ!B:AI,output!O1346+6,FALSE)</f>
        <v>5</v>
      </c>
      <c r="R1346">
        <f t="shared" ca="1" si="128"/>
        <v>6.6666666666666671E-3</v>
      </c>
      <c r="S1346">
        <f t="shared" si="129"/>
        <v>0.48715277777777782</v>
      </c>
      <c r="T1346">
        <f>Prams!B$5/(S1346-Prams!B$6)</f>
        <v>144.83447975167081</v>
      </c>
      <c r="U1346">
        <f t="shared" ca="1" si="130"/>
        <v>0.60381944444444435</v>
      </c>
      <c r="V1346">
        <f ca="1">Prams!C$5/(U1346-Prams!C$6)</f>
        <v>134.33374175363204</v>
      </c>
      <c r="W1346">
        <f t="shared" ca="1" si="131"/>
        <v>0.89555827835754698</v>
      </c>
      <c r="X1346" t="str">
        <f t="shared" ca="1" si="126"/>
        <v>×</v>
      </c>
    </row>
    <row r="1347" spans="1:24" x14ac:dyDescent="0.4">
      <c r="A1347" s="1" t="s">
        <v>3302</v>
      </c>
      <c r="B1347" s="1">
        <v>131</v>
      </c>
      <c r="C1347">
        <v>642.5</v>
      </c>
      <c r="D1347">
        <v>621.5</v>
      </c>
      <c r="E1347">
        <v>10.6067</v>
      </c>
      <c r="F1347" t="s">
        <v>3296</v>
      </c>
      <c r="G1347" s="10" t="s">
        <v>635</v>
      </c>
      <c r="H1347">
        <v>101</v>
      </c>
      <c r="I1347" t="s">
        <v>3301</v>
      </c>
      <c r="J1347">
        <f ca="1">VLOOKUP(G1347,INDIRECT("球速変換!A$1:B$" &amp; Prams!$B$8),2,)</f>
        <v>151</v>
      </c>
      <c r="K1347" t="str">
        <f ca="1">VLOOKUP(I1347,INDIRECT("投手名変換!A$1:B$" &amp; Prams!$B$9),2,)</f>
        <v>AD003</v>
      </c>
      <c r="L1347">
        <f t="shared" si="127"/>
        <v>30</v>
      </c>
      <c r="M1347">
        <f ca="1">(B1347-VLOOKUP(K1347,INDIRECT("投手データ!B1:D"&amp;Prams!$B$1),3,FALSE)*2)</f>
        <v>37</v>
      </c>
      <c r="N1347" t="str">
        <f ca="1">VLOOKUP(F1347,INDIRECT("球種変換表!A$1:B$" &amp; Prams!$B$2),2,)</f>
        <v>シンキングツーシーム</v>
      </c>
      <c r="O1347">
        <f ca="1">VLOOKUP(N1347,球種情報!A:B,2,FALSE)</f>
        <v>28</v>
      </c>
      <c r="P1347">
        <f ca="1">VLOOKUP(K1347,投手データ!B:AI,output!O1347+6,FALSE)</f>
        <v>5</v>
      </c>
      <c r="R1347">
        <f t="shared" ca="1" si="128"/>
        <v>6.6225165562913907E-3</v>
      </c>
      <c r="S1347">
        <f t="shared" si="129"/>
        <v>0.48506944444444444</v>
      </c>
      <c r="T1347">
        <f>Prams!B$5/(S1347-Prams!B$6)</f>
        <v>145.54483804939935</v>
      </c>
      <c r="U1347">
        <f t="shared" ca="1" si="130"/>
        <v>0.60173611111111103</v>
      </c>
      <c r="V1347">
        <f ca="1">Prams!C$5/(U1347-Prams!C$6)</f>
        <v>134.94461253024031</v>
      </c>
      <c r="W1347">
        <f t="shared" ca="1" si="131"/>
        <v>0.89367293066384312</v>
      </c>
      <c r="X1347" t="str">
        <f t="shared" ref="X1347:X1410" ca="1" si="132">IF(AND($V1347&gt;$J1347+X$1-2,$J1347+X$1+2&gt;$V1347),"〇","×")</f>
        <v>×</v>
      </c>
    </row>
    <row r="1348" spans="1:24" x14ac:dyDescent="0.4">
      <c r="A1348" s="1" t="s">
        <v>3303</v>
      </c>
      <c r="B1348" s="1">
        <v>130</v>
      </c>
      <c r="C1348">
        <v>628.54760999999996</v>
      </c>
      <c r="D1348">
        <v>601.5</v>
      </c>
      <c r="E1348">
        <v>10.55958</v>
      </c>
      <c r="F1348" t="s">
        <v>3296</v>
      </c>
      <c r="G1348" s="10" t="s">
        <v>635</v>
      </c>
      <c r="H1348">
        <v>101</v>
      </c>
      <c r="I1348" t="s">
        <v>3254</v>
      </c>
      <c r="J1348">
        <f ca="1">VLOOKUP(G1348,INDIRECT("球速変換!A$1:B$" &amp; Prams!$B$8),2,)</f>
        <v>151</v>
      </c>
      <c r="K1348" t="str">
        <f ca="1">VLOOKUP(I1348,INDIRECT("投手名変換!A$1:B$" &amp; Prams!$B$9),2,)</f>
        <v>AD003</v>
      </c>
      <c r="L1348">
        <f t="shared" si="127"/>
        <v>29</v>
      </c>
      <c r="M1348">
        <f ca="1">(B1348-VLOOKUP(K1348,INDIRECT("投手データ!B1:D"&amp;Prams!$B$1),3,FALSE)*2)</f>
        <v>36</v>
      </c>
      <c r="N1348" t="str">
        <f ca="1">VLOOKUP(F1348,INDIRECT("球種変換表!A$1:B$" &amp; Prams!$B$2),2,)</f>
        <v>シンキングツーシーム</v>
      </c>
      <c r="O1348">
        <f ca="1">VLOOKUP(N1348,球種情報!A:B,2,FALSE)</f>
        <v>28</v>
      </c>
      <c r="P1348">
        <f ca="1">VLOOKUP(K1348,投手データ!B:AI,output!O1348+6,FALSE)</f>
        <v>5</v>
      </c>
      <c r="R1348">
        <f t="shared" ca="1" si="128"/>
        <v>6.6225165562913907E-3</v>
      </c>
      <c r="S1348">
        <f t="shared" si="129"/>
        <v>0.48229166666666667</v>
      </c>
      <c r="T1348">
        <f>Prams!B$5/(S1348-Prams!B$6)</f>
        <v>146.50289302711349</v>
      </c>
      <c r="U1348">
        <f t="shared" ca="1" si="130"/>
        <v>0.59895833333333337</v>
      </c>
      <c r="V1348">
        <f ca="1">Prams!C$5/(U1348-Prams!C$6)</f>
        <v>135.76780191424336</v>
      </c>
      <c r="W1348">
        <f t="shared" ca="1" si="131"/>
        <v>0.89912451598836662</v>
      </c>
      <c r="X1348" t="str">
        <f t="shared" ca="1" si="132"/>
        <v>×</v>
      </c>
    </row>
    <row r="1349" spans="1:24" x14ac:dyDescent="0.4">
      <c r="A1349" s="1" t="s">
        <v>3304</v>
      </c>
      <c r="B1349" s="1">
        <v>130</v>
      </c>
      <c r="C1349">
        <v>639.5</v>
      </c>
      <c r="D1349">
        <v>606</v>
      </c>
      <c r="E1349">
        <v>10.547610000000001</v>
      </c>
      <c r="F1349" t="s">
        <v>3296</v>
      </c>
      <c r="G1349" s="10" t="s">
        <v>1966</v>
      </c>
      <c r="H1349">
        <v>101</v>
      </c>
      <c r="I1349" t="s">
        <v>3254</v>
      </c>
      <c r="J1349">
        <f ca="1">VLOOKUP(G1349,INDIRECT("球速変換!A$1:B$" &amp; Prams!$B$8),2,)</f>
        <v>152</v>
      </c>
      <c r="K1349" t="str">
        <f ca="1">VLOOKUP(I1349,INDIRECT("投手名変換!A$1:B$" &amp; Prams!$B$9),2,)</f>
        <v>AD003</v>
      </c>
      <c r="L1349">
        <f t="shared" si="127"/>
        <v>29</v>
      </c>
      <c r="M1349">
        <f ca="1">(B1349-VLOOKUP(K1349,INDIRECT("投手データ!B1:D"&amp;Prams!$B$1),3,FALSE)*2)</f>
        <v>36</v>
      </c>
      <c r="N1349" t="str">
        <f ca="1">VLOOKUP(F1349,INDIRECT("球種変換表!A$1:B$" &amp; Prams!$B$2),2,)</f>
        <v>シンキングツーシーム</v>
      </c>
      <c r="O1349">
        <f ca="1">VLOOKUP(N1349,球種情報!A:B,2,FALSE)</f>
        <v>28</v>
      </c>
      <c r="P1349">
        <f ca="1">VLOOKUP(K1349,投手データ!B:AI,output!O1349+6,FALSE)</f>
        <v>5</v>
      </c>
      <c r="R1349">
        <f t="shared" ca="1" si="128"/>
        <v>6.5789473684210523E-3</v>
      </c>
      <c r="S1349">
        <f t="shared" si="129"/>
        <v>0.47916666666666669</v>
      </c>
      <c r="T1349">
        <f>Prams!B$5/(S1349-Prams!B$6)</f>
        <v>147.59589368136241</v>
      </c>
      <c r="U1349">
        <f t="shared" ca="1" si="130"/>
        <v>0.59583333333333333</v>
      </c>
      <c r="V1349">
        <f ca="1">Prams!C$5/(U1349-Prams!C$6)</f>
        <v>136.70597774010466</v>
      </c>
      <c r="W1349">
        <f t="shared" ca="1" si="131"/>
        <v>0.89938143250068858</v>
      </c>
      <c r="X1349" t="str">
        <f t="shared" ca="1" si="132"/>
        <v>×</v>
      </c>
    </row>
    <row r="1350" spans="1:24" x14ac:dyDescent="0.4">
      <c r="A1350" s="1" t="s">
        <v>3305</v>
      </c>
      <c r="B1350" s="1">
        <v>131</v>
      </c>
      <c r="C1350">
        <v>635.5</v>
      </c>
      <c r="D1350">
        <v>618</v>
      </c>
      <c r="E1350">
        <v>11.5435</v>
      </c>
      <c r="F1350" t="s">
        <v>3296</v>
      </c>
      <c r="G1350" s="10" t="s">
        <v>459</v>
      </c>
      <c r="H1350">
        <v>101</v>
      </c>
      <c r="I1350" t="s">
        <v>3245</v>
      </c>
      <c r="J1350">
        <f ca="1">VLOOKUP(G1350,INDIRECT("球速変換!A$1:B$" &amp; Prams!$B$8),2,)</f>
        <v>149</v>
      </c>
      <c r="K1350" t="str">
        <f ca="1">VLOOKUP(I1350,INDIRECT("投手名変換!A$1:B$" &amp; Prams!$B$9),2,)</f>
        <v>AD003</v>
      </c>
      <c r="L1350">
        <f t="shared" si="127"/>
        <v>30</v>
      </c>
      <c r="M1350">
        <f ca="1">(B1350-VLOOKUP(K1350,INDIRECT("投手データ!B1:D"&amp;Prams!$B$1),3,FALSE)*2)</f>
        <v>37</v>
      </c>
      <c r="N1350" t="str">
        <f ca="1">VLOOKUP(F1350,INDIRECT("球種変換表!A$1:B$" &amp; Prams!$B$2),2,)</f>
        <v>シンキングツーシーム</v>
      </c>
      <c r="O1350">
        <f ca="1">VLOOKUP(N1350,球種情報!A:B,2,FALSE)</f>
        <v>28</v>
      </c>
      <c r="P1350">
        <f ca="1">VLOOKUP(K1350,投手データ!B:AI,output!O1350+6,FALSE)</f>
        <v>5</v>
      </c>
      <c r="R1350">
        <f t="shared" ca="1" si="128"/>
        <v>6.7114093959731542E-3</v>
      </c>
      <c r="S1350">
        <f t="shared" si="129"/>
        <v>0.48749999999999999</v>
      </c>
      <c r="T1350">
        <f>Prams!B$5/(S1350-Prams!B$6)</f>
        <v>144.71676029962549</v>
      </c>
      <c r="U1350">
        <f t="shared" ca="1" si="130"/>
        <v>0.60416666666666663</v>
      </c>
      <c r="V1350">
        <f ca="1">Prams!C$5/(U1350-Prams!C$6)</f>
        <v>134.23246725048855</v>
      </c>
      <c r="W1350">
        <f t="shared" ca="1" si="131"/>
        <v>0.90088904194958763</v>
      </c>
      <c r="X1350" t="str">
        <f t="shared" ca="1" si="132"/>
        <v>×</v>
      </c>
    </row>
    <row r="1351" spans="1:24" x14ac:dyDescent="0.4">
      <c r="A1351" s="1" t="s">
        <v>3306</v>
      </c>
      <c r="B1351" s="1">
        <v>130</v>
      </c>
      <c r="C1351">
        <v>634</v>
      </c>
      <c r="D1351">
        <v>606</v>
      </c>
      <c r="E1351">
        <v>10.04998</v>
      </c>
      <c r="F1351" t="s">
        <v>3296</v>
      </c>
      <c r="G1351" s="10" t="s">
        <v>1966</v>
      </c>
      <c r="H1351">
        <v>101</v>
      </c>
      <c r="I1351" t="s">
        <v>3256</v>
      </c>
      <c r="J1351">
        <f ca="1">VLOOKUP(G1351,INDIRECT("球速変換!A$1:B$" &amp; Prams!$B$8),2,)</f>
        <v>152</v>
      </c>
      <c r="K1351" t="str">
        <f ca="1">VLOOKUP(I1351,INDIRECT("投手名変換!A$1:B$" &amp; Prams!$B$9),2,)</f>
        <v>AD003</v>
      </c>
      <c r="L1351">
        <f t="shared" si="127"/>
        <v>29</v>
      </c>
      <c r="M1351">
        <f ca="1">(B1351-VLOOKUP(K1351,INDIRECT("投手データ!B1:D"&amp;Prams!$B$1),3,FALSE)*2)</f>
        <v>36</v>
      </c>
      <c r="N1351" t="str">
        <f ca="1">VLOOKUP(F1351,INDIRECT("球種変換表!A$1:B$" &amp; Prams!$B$2),2,)</f>
        <v>シンキングツーシーム</v>
      </c>
      <c r="O1351">
        <f ca="1">VLOOKUP(N1351,球種情報!A:B,2,FALSE)</f>
        <v>28</v>
      </c>
      <c r="P1351">
        <f ca="1">VLOOKUP(K1351,投手データ!B:AI,output!O1351+6,FALSE)</f>
        <v>5</v>
      </c>
      <c r="R1351">
        <f t="shared" ca="1" si="128"/>
        <v>6.5789473684210523E-3</v>
      </c>
      <c r="S1351">
        <f t="shared" si="129"/>
        <v>0.47916666666666669</v>
      </c>
      <c r="T1351">
        <f>Prams!B$5/(S1351-Prams!B$6)</f>
        <v>147.59589368136241</v>
      </c>
      <c r="U1351">
        <f t="shared" ca="1" si="130"/>
        <v>0.59583333333333333</v>
      </c>
      <c r="V1351">
        <f ca="1">Prams!C$5/(U1351-Prams!C$6)</f>
        <v>136.70597774010466</v>
      </c>
      <c r="W1351">
        <f t="shared" ca="1" si="131"/>
        <v>0.89938143250068858</v>
      </c>
      <c r="X1351" t="str">
        <f t="shared" ca="1" si="132"/>
        <v>×</v>
      </c>
    </row>
    <row r="1352" spans="1:24" x14ac:dyDescent="0.4">
      <c r="A1352" s="1" t="s">
        <v>3307</v>
      </c>
      <c r="B1352" s="1">
        <v>131</v>
      </c>
      <c r="C1352">
        <v>635.52173000000005</v>
      </c>
      <c r="D1352">
        <v>619</v>
      </c>
      <c r="E1352">
        <v>11.521850000000001</v>
      </c>
      <c r="F1352" t="s">
        <v>3296</v>
      </c>
      <c r="G1352" s="10" t="s">
        <v>1698</v>
      </c>
      <c r="H1352">
        <v>101</v>
      </c>
      <c r="I1352" t="s">
        <v>3241</v>
      </c>
      <c r="J1352">
        <f ca="1">VLOOKUP(G1352,INDIRECT("球速変換!A$1:B$" &amp; Prams!$B$8),2,)</f>
        <v>150</v>
      </c>
      <c r="K1352" t="str">
        <f ca="1">VLOOKUP(I1352,INDIRECT("投手名変換!A$1:B$" &amp; Prams!$B$9),2,)</f>
        <v>AD003</v>
      </c>
      <c r="L1352">
        <f t="shared" si="127"/>
        <v>30</v>
      </c>
      <c r="M1352">
        <f ca="1">(B1352-VLOOKUP(K1352,INDIRECT("投手データ!B1:D"&amp;Prams!$B$1),3,FALSE)*2)</f>
        <v>37</v>
      </c>
      <c r="N1352" t="str">
        <f ca="1">VLOOKUP(F1352,INDIRECT("球種変換表!A$1:B$" &amp; Prams!$B$2),2,)</f>
        <v>シンキングツーシーム</v>
      </c>
      <c r="O1352">
        <f ca="1">VLOOKUP(N1352,球種情報!A:B,2,FALSE)</f>
        <v>28</v>
      </c>
      <c r="P1352">
        <f ca="1">VLOOKUP(K1352,投手データ!B:AI,output!O1352+6,FALSE)</f>
        <v>5</v>
      </c>
      <c r="R1352">
        <f t="shared" ca="1" si="128"/>
        <v>6.6666666666666671E-3</v>
      </c>
      <c r="S1352">
        <f t="shared" si="129"/>
        <v>0.48680555555555555</v>
      </c>
      <c r="T1352">
        <f>Prams!B$5/(S1352-Prams!B$6)</f>
        <v>144.95239087676336</v>
      </c>
      <c r="U1352">
        <f t="shared" ca="1" si="130"/>
        <v>0.6034722222222223</v>
      </c>
      <c r="V1352">
        <f ca="1">Prams!C$5/(U1352-Prams!C$6)</f>
        <v>134.43516918950914</v>
      </c>
      <c r="W1352">
        <f t="shared" ca="1" si="131"/>
        <v>0.89623446126339423</v>
      </c>
      <c r="X1352" t="str">
        <f t="shared" ca="1" si="132"/>
        <v>×</v>
      </c>
    </row>
    <row r="1353" spans="1:24" x14ac:dyDescent="0.4">
      <c r="A1353" s="1" t="s">
        <v>3309</v>
      </c>
      <c r="B1353" s="1">
        <v>130</v>
      </c>
      <c r="C1353">
        <v>640</v>
      </c>
      <c r="D1353">
        <v>620.5</v>
      </c>
      <c r="E1353">
        <v>11.01146</v>
      </c>
      <c r="F1353" t="s">
        <v>0</v>
      </c>
      <c r="G1353" s="10" t="s">
        <v>1577</v>
      </c>
      <c r="H1353">
        <v>99</v>
      </c>
      <c r="I1353" t="s">
        <v>3308</v>
      </c>
      <c r="J1353">
        <f ca="1">VLOOKUP(G1353,INDIRECT("球速変換!A$1:B$" &amp; Prams!$B$8),2,)</f>
        <v>131</v>
      </c>
      <c r="K1353" t="str">
        <f ca="1">VLOOKUP(I1353,INDIRECT("投手名変換!A$1:B$" &amp; Prams!$B$9),2,)</f>
        <v>AD004</v>
      </c>
      <c r="L1353">
        <f t="shared" si="127"/>
        <v>31</v>
      </c>
      <c r="M1353">
        <f ca="1">(B1353-VLOOKUP(K1353,INDIRECT("投手データ!B1:D"&amp;Prams!$B$1),3,FALSE)*2)</f>
        <v>36</v>
      </c>
      <c r="N1353" t="str">
        <f ca="1">VLOOKUP(F1353,INDIRECT("球種変換表!A$1:B$" &amp; Prams!$B$2),2,)</f>
        <v>ストレート</v>
      </c>
      <c r="O1353">
        <f ca="1">VLOOKUP(N1353,球種情報!A:B,2,FALSE)</f>
        <v>1</v>
      </c>
      <c r="P1353">
        <f ca="1">VLOOKUP(K1353,投手データ!B:AI,output!O1353+6,FALSE)</f>
        <v>1</v>
      </c>
      <c r="R1353">
        <f t="shared" ca="1" si="128"/>
        <v>7.6335877862595417E-3</v>
      </c>
      <c r="S1353">
        <f t="shared" si="129"/>
        <v>0.50243055555555549</v>
      </c>
      <c r="T1353">
        <f>Prams!B$5/(S1353-Prams!B$6)</f>
        <v>139.82973857646374</v>
      </c>
      <c r="U1353">
        <f t="shared" ca="1" si="130"/>
        <v>0.58576388888888897</v>
      </c>
      <c r="V1353">
        <f ca="1">Prams!C$5/(U1353-Prams!C$6)</f>
        <v>139.81919725591942</v>
      </c>
      <c r="W1353">
        <f t="shared" ca="1" si="131"/>
        <v>1.0673221164574</v>
      </c>
      <c r="X1353" t="str">
        <f t="shared" ca="1" si="132"/>
        <v>×</v>
      </c>
    </row>
    <row r="1354" spans="1:24" x14ac:dyDescent="0.4">
      <c r="A1354" s="1" t="s">
        <v>3311</v>
      </c>
      <c r="B1354" s="1">
        <v>130</v>
      </c>
      <c r="C1354">
        <v>638</v>
      </c>
      <c r="D1354">
        <v>620</v>
      </c>
      <c r="E1354">
        <v>11.04546</v>
      </c>
      <c r="F1354" t="s">
        <v>0</v>
      </c>
      <c r="G1354" s="10" t="s">
        <v>1577</v>
      </c>
      <c r="H1354">
        <v>99</v>
      </c>
      <c r="I1354" t="s">
        <v>3310</v>
      </c>
      <c r="J1354">
        <f ca="1">VLOOKUP(G1354,INDIRECT("球速変換!A$1:B$" &amp; Prams!$B$8),2,)</f>
        <v>131</v>
      </c>
      <c r="K1354" t="str">
        <f ca="1">VLOOKUP(I1354,INDIRECT("投手名変換!A$1:B$" &amp; Prams!$B$9),2,)</f>
        <v>AD004</v>
      </c>
      <c r="L1354">
        <f t="shared" si="127"/>
        <v>31</v>
      </c>
      <c r="M1354">
        <f ca="1">(B1354-VLOOKUP(K1354,INDIRECT("投手データ!B1:D"&amp;Prams!$B$1),3,FALSE)*2)</f>
        <v>36</v>
      </c>
      <c r="N1354" t="str">
        <f ca="1">VLOOKUP(F1354,INDIRECT("球種変換表!A$1:B$" &amp; Prams!$B$2),2,)</f>
        <v>ストレート</v>
      </c>
      <c r="O1354">
        <f ca="1">VLOOKUP(N1354,球種情報!A:B,2,FALSE)</f>
        <v>1</v>
      </c>
      <c r="P1354">
        <f ca="1">VLOOKUP(K1354,投手データ!B:AI,output!O1354+6,FALSE)</f>
        <v>1</v>
      </c>
      <c r="R1354">
        <f t="shared" ca="1" si="128"/>
        <v>7.6335877862595417E-3</v>
      </c>
      <c r="S1354">
        <f t="shared" si="129"/>
        <v>0.50277777777777777</v>
      </c>
      <c r="T1354">
        <f>Prams!B$5/(S1354-Prams!B$6)</f>
        <v>139.72001104889137</v>
      </c>
      <c r="U1354">
        <f t="shared" ca="1" si="130"/>
        <v>0.58611111111111103</v>
      </c>
      <c r="V1354">
        <f ca="1">Prams!C$5/(U1354-Prams!C$6)</f>
        <v>139.70948626525387</v>
      </c>
      <c r="W1354">
        <f t="shared" ca="1" si="131"/>
        <v>1.0664846279790372</v>
      </c>
      <c r="X1354" t="str">
        <f t="shared" ca="1" si="132"/>
        <v>×</v>
      </c>
    </row>
    <row r="1355" spans="1:24" x14ac:dyDescent="0.4">
      <c r="A1355" s="1" t="s">
        <v>3313</v>
      </c>
      <c r="B1355" s="1">
        <v>129</v>
      </c>
      <c r="C1355">
        <v>638.5</v>
      </c>
      <c r="D1355">
        <v>600.5</v>
      </c>
      <c r="E1355">
        <v>10.512</v>
      </c>
      <c r="F1355" t="s">
        <v>0</v>
      </c>
      <c r="G1355" s="10" t="s">
        <v>1577</v>
      </c>
      <c r="H1355">
        <v>99</v>
      </c>
      <c r="I1355" t="s">
        <v>3312</v>
      </c>
      <c r="J1355">
        <f ca="1">VLOOKUP(G1355,INDIRECT("球速変換!A$1:B$" &amp; Prams!$B$8),2,)</f>
        <v>131</v>
      </c>
      <c r="K1355" t="str">
        <f ca="1">VLOOKUP(I1355,INDIRECT("投手名変換!A$1:B$" &amp; Prams!$B$9),2,)</f>
        <v>AD004</v>
      </c>
      <c r="L1355">
        <f t="shared" si="127"/>
        <v>30</v>
      </c>
      <c r="M1355">
        <f ca="1">(B1355-VLOOKUP(K1355,INDIRECT("投手データ!B1:D"&amp;Prams!$B$1),3,FALSE)*2)</f>
        <v>35</v>
      </c>
      <c r="N1355" t="str">
        <f ca="1">VLOOKUP(F1355,INDIRECT("球種変換表!A$1:B$" &amp; Prams!$B$2),2,)</f>
        <v>ストレート</v>
      </c>
      <c r="O1355">
        <f ca="1">VLOOKUP(N1355,球種情報!A:B,2,FALSE)</f>
        <v>1</v>
      </c>
      <c r="P1355">
        <f ca="1">VLOOKUP(K1355,投手データ!B:AI,output!O1355+6,FALSE)</f>
        <v>1</v>
      </c>
      <c r="R1355">
        <f t="shared" ca="1" si="128"/>
        <v>7.6335877862595417E-3</v>
      </c>
      <c r="S1355">
        <f t="shared" si="129"/>
        <v>0.49965277777777778</v>
      </c>
      <c r="T1355">
        <f>Prams!B$5/(S1355-Prams!B$6)</f>
        <v>140.71380249988937</v>
      </c>
      <c r="U1355">
        <f t="shared" ca="1" si="130"/>
        <v>0.58298611111111109</v>
      </c>
      <c r="V1355">
        <f ca="1">Prams!C$5/(U1355-Prams!C$6)</f>
        <v>140.7031274695124</v>
      </c>
      <c r="W1355">
        <f t="shared" ca="1" si="131"/>
        <v>1.0740696753397894</v>
      </c>
      <c r="X1355" t="str">
        <f t="shared" ca="1" si="132"/>
        <v>×</v>
      </c>
    </row>
    <row r="1356" spans="1:24" x14ac:dyDescent="0.4">
      <c r="A1356" s="1" t="s">
        <v>3315</v>
      </c>
      <c r="B1356" s="1">
        <v>129</v>
      </c>
      <c r="C1356">
        <v>638</v>
      </c>
      <c r="D1356">
        <v>602.5</v>
      </c>
      <c r="E1356">
        <v>10.012589999999999</v>
      </c>
      <c r="F1356" t="s">
        <v>0</v>
      </c>
      <c r="G1356" s="10" t="s">
        <v>1899</v>
      </c>
      <c r="H1356">
        <v>99</v>
      </c>
      <c r="I1356" t="s">
        <v>3314</v>
      </c>
      <c r="J1356">
        <v>132</v>
      </c>
      <c r="K1356" t="str">
        <f ca="1">VLOOKUP(I1356,INDIRECT("投手名変換!A$1:B$" &amp; Prams!$B$9),2,)</f>
        <v>AD004</v>
      </c>
      <c r="L1356">
        <f t="shared" si="127"/>
        <v>30</v>
      </c>
      <c r="M1356">
        <f ca="1">(B1356-VLOOKUP(K1356,INDIRECT("投手データ!B1:D"&amp;Prams!$B$1),3,FALSE)*2)</f>
        <v>35</v>
      </c>
      <c r="N1356" t="str">
        <f ca="1">VLOOKUP(F1356,INDIRECT("球種変換表!A$1:B$" &amp; Prams!$B$2),2,)</f>
        <v>ストレート</v>
      </c>
      <c r="O1356">
        <f ca="1">VLOOKUP(N1356,球種情報!A:B,2,FALSE)</f>
        <v>1</v>
      </c>
      <c r="P1356">
        <f ca="1">VLOOKUP(K1356,投手データ!B:AI,output!O1356+6,FALSE)</f>
        <v>1</v>
      </c>
      <c r="R1356">
        <f t="shared" si="128"/>
        <v>7.575757575757576E-3</v>
      </c>
      <c r="S1356">
        <f t="shared" si="129"/>
        <v>0.4982638888888889</v>
      </c>
      <c r="T1356">
        <f>Prams!B$5/(S1356-Prams!B$6)</f>
        <v>141.16003983078261</v>
      </c>
      <c r="U1356">
        <f t="shared" ca="1" si="130"/>
        <v>0.58159722222222221</v>
      </c>
      <c r="V1356">
        <f ca="1">Prams!C$5/(U1356-Prams!C$6)</f>
        <v>141.14929698945326</v>
      </c>
      <c r="W1356">
        <f t="shared" ca="1" si="131"/>
        <v>1.0693128559807066</v>
      </c>
      <c r="X1356" t="str">
        <f t="shared" ca="1" si="132"/>
        <v>×</v>
      </c>
    </row>
    <row r="1357" spans="1:24" x14ac:dyDescent="0.4">
      <c r="A1357" s="1" t="s">
        <v>3317</v>
      </c>
      <c r="B1357" s="1">
        <v>129</v>
      </c>
      <c r="C1357">
        <v>646.5</v>
      </c>
      <c r="D1357">
        <v>606</v>
      </c>
      <c r="E1357">
        <v>10.547610000000001</v>
      </c>
      <c r="F1357" t="s">
        <v>1649</v>
      </c>
      <c r="G1357" s="10" t="s">
        <v>541</v>
      </c>
      <c r="H1357">
        <v>99</v>
      </c>
      <c r="I1357" t="s">
        <v>3316</v>
      </c>
      <c r="J1357">
        <v>133</v>
      </c>
      <c r="K1357" t="str">
        <f ca="1">VLOOKUP(I1357,INDIRECT("投手名変換!A$1:B$" &amp; Prams!$B$9),2,)</f>
        <v>AD004</v>
      </c>
      <c r="L1357">
        <f t="shared" si="127"/>
        <v>30</v>
      </c>
      <c r="M1357">
        <f ca="1">(B1357-VLOOKUP(K1357,INDIRECT("投手データ!B1:D"&amp;Prams!$B$1),3,FALSE)*2)</f>
        <v>35</v>
      </c>
      <c r="N1357" t="str">
        <f ca="1">VLOOKUP(F1357,INDIRECT("球種変換表!A$1:B$" &amp; Prams!$B$2),2,)</f>
        <v>ストレート</v>
      </c>
      <c r="O1357">
        <f ca="1">VLOOKUP(N1357,球種情報!A:B,2,FALSE)</f>
        <v>1</v>
      </c>
      <c r="P1357">
        <f ca="1">VLOOKUP(K1357,投手データ!B:AI,output!O1357+6,FALSE)</f>
        <v>1</v>
      </c>
      <c r="R1357">
        <f t="shared" si="128"/>
        <v>7.5187969924812026E-3</v>
      </c>
      <c r="S1357">
        <f t="shared" si="129"/>
        <v>0.49583333333333335</v>
      </c>
      <c r="T1357">
        <f>Prams!B$5/(S1357-Prams!B$6)</f>
        <v>141.94780345936019</v>
      </c>
      <c r="U1357">
        <f t="shared" ca="1" si="130"/>
        <v>0.57916666666666672</v>
      </c>
      <c r="V1357">
        <f ca="1">Prams!C$5/(U1357-Prams!C$6)</f>
        <v>141.93694038417385</v>
      </c>
      <c r="W1357">
        <f t="shared" ca="1" si="131"/>
        <v>1.0671950404825101</v>
      </c>
      <c r="X1357" t="str">
        <f t="shared" ca="1" si="132"/>
        <v>×</v>
      </c>
    </row>
    <row r="1358" spans="1:24" x14ac:dyDescent="0.4">
      <c r="A1358" s="1" t="s">
        <v>3318</v>
      </c>
      <c r="B1358" s="1">
        <v>130</v>
      </c>
      <c r="C1358">
        <v>641.5</v>
      </c>
      <c r="D1358">
        <v>614.5</v>
      </c>
      <c r="E1358">
        <v>11.510960000000001</v>
      </c>
      <c r="F1358" t="s">
        <v>0</v>
      </c>
      <c r="G1358" s="10" t="s">
        <v>1515</v>
      </c>
      <c r="H1358">
        <v>99</v>
      </c>
      <c r="I1358" t="s">
        <v>3316</v>
      </c>
      <c r="J1358">
        <f ca="1">VLOOKUP(G1358,INDIRECT("球速変換!A$1:B$" &amp; Prams!$B$8),2,)</f>
        <v>129</v>
      </c>
      <c r="K1358" t="str">
        <f ca="1">VLOOKUP(I1358,INDIRECT("投手名変換!A$1:B$" &amp; Prams!$B$9),2,)</f>
        <v>AD004</v>
      </c>
      <c r="L1358">
        <f t="shared" si="127"/>
        <v>31</v>
      </c>
      <c r="M1358">
        <f ca="1">(B1358-VLOOKUP(K1358,INDIRECT("投手データ!B1:D"&amp;Prams!$B$1),3,FALSE)*2)</f>
        <v>36</v>
      </c>
      <c r="N1358" t="str">
        <f ca="1">VLOOKUP(F1358,INDIRECT("球種変換表!A$1:B$" &amp; Prams!$B$2),2,)</f>
        <v>ストレート</v>
      </c>
      <c r="O1358">
        <f ca="1">VLOOKUP(N1358,球種情報!A:B,2,FALSE)</f>
        <v>1</v>
      </c>
      <c r="P1358">
        <f ca="1">VLOOKUP(K1358,投手データ!B:AI,output!O1358+6,FALSE)</f>
        <v>1</v>
      </c>
      <c r="R1358">
        <f t="shared" ca="1" si="128"/>
        <v>7.7519379844961239E-3</v>
      </c>
      <c r="S1358">
        <f t="shared" si="129"/>
        <v>0.50659722222222225</v>
      </c>
      <c r="T1358">
        <f>Prams!B$5/(S1358-Prams!B$6)</f>
        <v>138.52427692058731</v>
      </c>
      <c r="U1358">
        <f t="shared" ca="1" si="130"/>
        <v>0.58993055555555562</v>
      </c>
      <c r="V1358">
        <f ca="1">Prams!C$5/(U1358-Prams!C$6)</f>
        <v>138.51393150318336</v>
      </c>
      <c r="W1358">
        <f t="shared" ca="1" si="131"/>
        <v>1.0737514070014214</v>
      </c>
      <c r="X1358" t="str">
        <f t="shared" ca="1" si="132"/>
        <v>×</v>
      </c>
    </row>
    <row r="1359" spans="1:24" x14ac:dyDescent="0.4">
      <c r="A1359" s="1" t="s">
        <v>3320</v>
      </c>
      <c r="B1359" s="1">
        <v>129</v>
      </c>
      <c r="C1359">
        <v>642</v>
      </c>
      <c r="D1359">
        <v>606</v>
      </c>
      <c r="E1359">
        <v>10.04998</v>
      </c>
      <c r="F1359" t="s">
        <v>1649</v>
      </c>
      <c r="G1359" s="10" t="s">
        <v>541</v>
      </c>
      <c r="H1359">
        <v>99</v>
      </c>
      <c r="I1359" t="s">
        <v>3319</v>
      </c>
      <c r="J1359">
        <v>133</v>
      </c>
      <c r="K1359" t="str">
        <f ca="1">VLOOKUP(I1359,INDIRECT("投手名変換!A$1:B$" &amp; Prams!$B$9),2,)</f>
        <v>AD004</v>
      </c>
      <c r="L1359">
        <f t="shared" si="127"/>
        <v>30</v>
      </c>
      <c r="M1359">
        <f ca="1">(B1359-VLOOKUP(K1359,INDIRECT("投手データ!B1:D"&amp;Prams!$B$1),3,FALSE)*2)</f>
        <v>35</v>
      </c>
      <c r="N1359" t="str">
        <f ca="1">VLOOKUP(F1359,INDIRECT("球種変換表!A$1:B$" &amp; Prams!$B$2),2,)</f>
        <v>ストレート</v>
      </c>
      <c r="O1359">
        <f ca="1">VLOOKUP(N1359,球種情報!A:B,2,FALSE)</f>
        <v>1</v>
      </c>
      <c r="P1359">
        <f ca="1">VLOOKUP(K1359,投手データ!B:AI,output!O1359+6,FALSE)</f>
        <v>1</v>
      </c>
      <c r="R1359">
        <f t="shared" si="128"/>
        <v>7.5187969924812026E-3</v>
      </c>
      <c r="S1359">
        <f t="shared" si="129"/>
        <v>0.49583333333333335</v>
      </c>
      <c r="T1359">
        <f>Prams!B$5/(S1359-Prams!B$6)</f>
        <v>141.94780345936019</v>
      </c>
      <c r="U1359">
        <f t="shared" ca="1" si="130"/>
        <v>0.57916666666666672</v>
      </c>
      <c r="V1359">
        <f ca="1">Prams!C$5/(U1359-Prams!C$6)</f>
        <v>141.93694038417385</v>
      </c>
      <c r="W1359">
        <f t="shared" ca="1" si="131"/>
        <v>1.0671950404825101</v>
      </c>
      <c r="X1359" t="str">
        <f t="shared" ca="1" si="132"/>
        <v>×</v>
      </c>
    </row>
    <row r="1360" spans="1:24" x14ac:dyDescent="0.4">
      <c r="A1360" s="1" t="s">
        <v>3321</v>
      </c>
      <c r="B1360" s="1">
        <v>130</v>
      </c>
      <c r="C1360">
        <v>638</v>
      </c>
      <c r="D1360">
        <v>614.5</v>
      </c>
      <c r="E1360">
        <v>11.01146</v>
      </c>
      <c r="F1360" t="s">
        <v>0</v>
      </c>
      <c r="G1360" s="10" t="s">
        <v>1515</v>
      </c>
      <c r="H1360">
        <v>99</v>
      </c>
      <c r="I1360" t="s">
        <v>3308</v>
      </c>
      <c r="J1360">
        <f ca="1">VLOOKUP(G1360,INDIRECT("球速変換!A$1:B$" &amp; Prams!$B$8),2,)</f>
        <v>129</v>
      </c>
      <c r="K1360" t="str">
        <f ca="1">VLOOKUP(I1360,INDIRECT("投手名変換!A$1:B$" &amp; Prams!$B$9),2,)</f>
        <v>AD004</v>
      </c>
      <c r="L1360">
        <f t="shared" si="127"/>
        <v>31</v>
      </c>
      <c r="M1360">
        <f ca="1">(B1360-VLOOKUP(K1360,INDIRECT("投手データ!B1:D"&amp;Prams!$B$1),3,FALSE)*2)</f>
        <v>36</v>
      </c>
      <c r="N1360" t="str">
        <f ca="1">VLOOKUP(F1360,INDIRECT("球種変換表!A$1:B$" &amp; Prams!$B$2),2,)</f>
        <v>ストレート</v>
      </c>
      <c r="O1360">
        <f ca="1">VLOOKUP(N1360,球種情報!A:B,2,FALSE)</f>
        <v>1</v>
      </c>
      <c r="P1360">
        <f ca="1">VLOOKUP(K1360,投手データ!B:AI,output!O1360+6,FALSE)</f>
        <v>1</v>
      </c>
      <c r="R1360">
        <f t="shared" ca="1" si="128"/>
        <v>7.7519379844961239E-3</v>
      </c>
      <c r="S1360">
        <f t="shared" si="129"/>
        <v>0.50659722222222225</v>
      </c>
      <c r="T1360">
        <f>Prams!B$5/(S1360-Prams!B$6)</f>
        <v>138.52427692058731</v>
      </c>
      <c r="U1360">
        <f t="shared" ca="1" si="130"/>
        <v>0.58993055555555562</v>
      </c>
      <c r="V1360">
        <f ca="1">Prams!C$5/(U1360-Prams!C$6)</f>
        <v>138.51393150318336</v>
      </c>
      <c r="W1360">
        <f t="shared" ca="1" si="131"/>
        <v>1.0737514070014214</v>
      </c>
      <c r="X1360" t="str">
        <f t="shared" ca="1" si="132"/>
        <v>×</v>
      </c>
    </row>
    <row r="1361" spans="1:24" x14ac:dyDescent="0.4">
      <c r="A1361" s="1" t="s">
        <v>3322</v>
      </c>
      <c r="B1361" s="1">
        <v>129</v>
      </c>
      <c r="C1361">
        <v>644.54760999999996</v>
      </c>
      <c r="D1361">
        <v>605.5</v>
      </c>
      <c r="E1361">
        <v>10.55958</v>
      </c>
      <c r="F1361" t="s">
        <v>0</v>
      </c>
      <c r="G1361" s="10" t="s">
        <v>541</v>
      </c>
      <c r="H1361">
        <v>99</v>
      </c>
      <c r="I1361" t="s">
        <v>3308</v>
      </c>
      <c r="J1361">
        <v>133</v>
      </c>
      <c r="K1361" t="str">
        <f ca="1">VLOOKUP(I1361,INDIRECT("投手名変換!A$1:B$" &amp; Prams!$B$9),2,)</f>
        <v>AD004</v>
      </c>
      <c r="L1361">
        <f t="shared" si="127"/>
        <v>30</v>
      </c>
      <c r="M1361">
        <f ca="1">(B1361-VLOOKUP(K1361,INDIRECT("投手データ!B1:D"&amp;Prams!$B$1),3,FALSE)*2)</f>
        <v>35</v>
      </c>
      <c r="N1361" t="str">
        <f ca="1">VLOOKUP(F1361,INDIRECT("球種変換表!A$1:B$" &amp; Prams!$B$2),2,)</f>
        <v>ストレート</v>
      </c>
      <c r="O1361">
        <f ca="1">VLOOKUP(N1361,球種情報!A:B,2,FALSE)</f>
        <v>1</v>
      </c>
      <c r="P1361">
        <f ca="1">VLOOKUP(K1361,投手データ!B:AI,output!O1361+6,FALSE)</f>
        <v>1</v>
      </c>
      <c r="R1361">
        <f t="shared" si="128"/>
        <v>7.5187969924812026E-3</v>
      </c>
      <c r="S1361">
        <f t="shared" si="129"/>
        <v>0.49618055555555551</v>
      </c>
      <c r="T1361">
        <f>Prams!B$5/(S1361-Prams!B$6)</f>
        <v>141.83472791348294</v>
      </c>
      <c r="U1361">
        <f t="shared" ca="1" si="130"/>
        <v>0.57951388888888888</v>
      </c>
      <c r="V1361">
        <f ca="1">Prams!C$5/(U1361-Prams!C$6)</f>
        <v>141.82388213778205</v>
      </c>
      <c r="W1361">
        <f t="shared" ca="1" si="131"/>
        <v>1.0663449784795642</v>
      </c>
      <c r="X1361" t="str">
        <f t="shared" ca="1" si="132"/>
        <v>×</v>
      </c>
    </row>
    <row r="1362" spans="1:24" x14ac:dyDescent="0.4">
      <c r="A1362" s="1" t="s">
        <v>3324</v>
      </c>
      <c r="B1362" s="1">
        <v>129</v>
      </c>
      <c r="C1362">
        <v>646.5</v>
      </c>
      <c r="D1362">
        <v>601.5</v>
      </c>
      <c r="E1362">
        <v>10.512</v>
      </c>
      <c r="F1362" t="s">
        <v>0</v>
      </c>
      <c r="G1362" s="10" t="s">
        <v>1577</v>
      </c>
      <c r="H1362">
        <v>99</v>
      </c>
      <c r="I1362" t="s">
        <v>3323</v>
      </c>
      <c r="J1362">
        <f ca="1">VLOOKUP(G1362,INDIRECT("球速変換!A$1:B$" &amp; Prams!$B$8),2,)</f>
        <v>131</v>
      </c>
      <c r="K1362" t="str">
        <f ca="1">VLOOKUP(I1362,INDIRECT("投手名変換!A$1:B$" &amp; Prams!$B$9),2,)</f>
        <v>AD004</v>
      </c>
      <c r="L1362">
        <f t="shared" si="127"/>
        <v>30</v>
      </c>
      <c r="M1362">
        <f ca="1">(B1362-VLOOKUP(K1362,INDIRECT("投手データ!B1:D"&amp;Prams!$B$1),3,FALSE)*2)</f>
        <v>35</v>
      </c>
      <c r="N1362" t="str">
        <f ca="1">VLOOKUP(F1362,INDIRECT("球種変換表!A$1:B$" &amp; Prams!$B$2),2,)</f>
        <v>ストレート</v>
      </c>
      <c r="O1362">
        <f ca="1">VLOOKUP(N1362,球種情報!A:B,2,FALSE)</f>
        <v>1</v>
      </c>
      <c r="P1362">
        <f ca="1">VLOOKUP(K1362,投手データ!B:AI,output!O1362+6,FALSE)</f>
        <v>1</v>
      </c>
      <c r="R1362">
        <f t="shared" ca="1" si="128"/>
        <v>7.6335877862595417E-3</v>
      </c>
      <c r="S1362">
        <f t="shared" si="129"/>
        <v>0.49895833333333334</v>
      </c>
      <c r="T1362">
        <f>Prams!B$5/(S1362-Prams!B$6)</f>
        <v>140.93656794391993</v>
      </c>
      <c r="U1362">
        <f t="shared" ca="1" si="130"/>
        <v>0.58229166666666665</v>
      </c>
      <c r="V1362">
        <f ca="1">Prams!C$5/(U1362-Prams!C$6)</f>
        <v>140.92585908857779</v>
      </c>
      <c r="W1362">
        <f t="shared" ca="1" si="131"/>
        <v>1.0757699167067007</v>
      </c>
      <c r="X1362" t="str">
        <f t="shared" ca="1" si="132"/>
        <v>×</v>
      </c>
    </row>
    <row r="1363" spans="1:24" x14ac:dyDescent="0.4">
      <c r="A1363" s="1" t="s">
        <v>3326</v>
      </c>
      <c r="B1363" s="1">
        <v>126</v>
      </c>
      <c r="C1363">
        <v>642.45239000000004</v>
      </c>
      <c r="D1363">
        <v>612.5</v>
      </c>
      <c r="E1363">
        <v>10.55955</v>
      </c>
      <c r="F1363" t="s">
        <v>1504</v>
      </c>
      <c r="G1363" s="10" t="s">
        <v>1515</v>
      </c>
      <c r="H1363">
        <v>98</v>
      </c>
      <c r="I1363" t="s">
        <v>3325</v>
      </c>
      <c r="J1363">
        <f ca="1">VLOOKUP(G1363,INDIRECT("球速変換!A$1:B$" &amp; Prams!$B$8),2,)</f>
        <v>129</v>
      </c>
      <c r="K1363" t="str">
        <f ca="1">VLOOKUP(I1363,INDIRECT("投手名変換!A$1:B$" &amp; Prams!$B$9),2,)</f>
        <v>AD004</v>
      </c>
      <c r="L1363">
        <f t="shared" si="127"/>
        <v>28</v>
      </c>
      <c r="M1363">
        <f ca="1">(B1363-VLOOKUP(K1363,INDIRECT("投手データ!B1:D"&amp;Prams!$B$1),3,FALSE)*2)</f>
        <v>32</v>
      </c>
      <c r="N1363" t="str">
        <f ca="1">VLOOKUP(F1363,INDIRECT("球種変換表!A$1:B$" &amp; Prams!$B$2),2,)</f>
        <v>全力ストレート</v>
      </c>
      <c r="O1363">
        <f ca="1">VLOOKUP(N1363,球種情報!A:B,2,FALSE)</f>
        <v>2</v>
      </c>
      <c r="P1363">
        <f ca="1">VLOOKUP(K1363,投手データ!B:AI,output!O1363+6,FALSE)</f>
        <v>1</v>
      </c>
      <c r="R1363">
        <f t="shared" ca="1" si="128"/>
        <v>7.7519379844961239E-3</v>
      </c>
      <c r="S1363">
        <f t="shared" si="129"/>
        <v>0.45798611111111115</v>
      </c>
      <c r="T1363">
        <f>Prams!B$5/(S1363-Prams!B$6)</f>
        <v>155.45677425663735</v>
      </c>
      <c r="U1363">
        <f t="shared" ca="1" si="130"/>
        <v>0.52465277777777775</v>
      </c>
      <c r="V1363">
        <f ca="1">Prams!C$5/(U1363-Prams!C$6)</f>
        <v>162.24261731022972</v>
      </c>
      <c r="W1363">
        <f t="shared" ca="1" si="131"/>
        <v>1.2576947078312382</v>
      </c>
      <c r="X1363" t="str">
        <f t="shared" ca="1" si="132"/>
        <v>×</v>
      </c>
    </row>
    <row r="1364" spans="1:24" x14ac:dyDescent="0.4">
      <c r="A1364" s="1" t="s">
        <v>3327</v>
      </c>
      <c r="B1364" s="1">
        <v>126</v>
      </c>
      <c r="C1364">
        <v>641.95001000000002</v>
      </c>
      <c r="D1364">
        <v>618.5</v>
      </c>
      <c r="E1364">
        <v>10.062519999999999</v>
      </c>
      <c r="F1364" t="s">
        <v>1504</v>
      </c>
      <c r="G1364" s="10" t="s">
        <v>1577</v>
      </c>
      <c r="H1364">
        <v>98</v>
      </c>
      <c r="I1364" t="s">
        <v>3316</v>
      </c>
      <c r="J1364">
        <f ca="1">VLOOKUP(G1364,INDIRECT("球速変換!A$1:B$" &amp; Prams!$B$8),2,)</f>
        <v>131</v>
      </c>
      <c r="K1364" t="str">
        <f ca="1">VLOOKUP(I1364,INDIRECT("投手名変換!A$1:B$" &amp; Prams!$B$9),2,)</f>
        <v>AD004</v>
      </c>
      <c r="L1364">
        <f t="shared" si="127"/>
        <v>28</v>
      </c>
      <c r="M1364">
        <f ca="1">(B1364-VLOOKUP(K1364,INDIRECT("投手データ!B1:D"&amp;Prams!$B$1),3,FALSE)*2)</f>
        <v>32</v>
      </c>
      <c r="N1364" t="str">
        <f ca="1">VLOOKUP(F1364,INDIRECT("球種変換表!A$1:B$" &amp; Prams!$B$2),2,)</f>
        <v>全力ストレート</v>
      </c>
      <c r="O1364">
        <f ca="1">VLOOKUP(N1364,球種情報!A:B,2,FALSE)</f>
        <v>2</v>
      </c>
      <c r="P1364">
        <f ca="1">VLOOKUP(K1364,投手データ!B:AI,output!O1364+6,FALSE)</f>
        <v>1</v>
      </c>
      <c r="R1364">
        <f t="shared" ca="1" si="128"/>
        <v>7.6335877862595417E-3</v>
      </c>
      <c r="S1364">
        <f t="shared" si="129"/>
        <v>0.45381944444444444</v>
      </c>
      <c r="T1364">
        <f>Prams!B$5/(S1364-Prams!B$6)</f>
        <v>157.10278328756874</v>
      </c>
      <c r="U1364">
        <f t="shared" ca="1" si="130"/>
        <v>0.52048611111111109</v>
      </c>
      <c r="V1364">
        <f ca="1">Prams!C$5/(U1364-Prams!C$6)</f>
        <v>164.03629154106383</v>
      </c>
      <c r="W1364">
        <f t="shared" ca="1" si="131"/>
        <v>1.2521854316111742</v>
      </c>
      <c r="X1364" t="str">
        <f t="shared" ca="1" si="132"/>
        <v>×</v>
      </c>
    </row>
    <row r="1365" spans="1:24" x14ac:dyDescent="0.4">
      <c r="A1365" s="1" t="s">
        <v>3328</v>
      </c>
      <c r="B1365" s="1">
        <v>125</v>
      </c>
      <c r="C1365">
        <v>642.47619999999995</v>
      </c>
      <c r="D1365">
        <v>603</v>
      </c>
      <c r="E1365">
        <v>10.523899999999999</v>
      </c>
      <c r="F1365" t="s">
        <v>1504</v>
      </c>
      <c r="G1365" s="10" t="s">
        <v>429</v>
      </c>
      <c r="H1365">
        <v>98</v>
      </c>
      <c r="I1365" t="s">
        <v>3316</v>
      </c>
      <c r="J1365">
        <f ca="1">VLOOKUP(G1365,INDIRECT("球速変換!A$1:B$" &amp; Prams!$B$8),2,)</f>
        <v>132</v>
      </c>
      <c r="K1365" t="str">
        <f ca="1">VLOOKUP(I1365,INDIRECT("投手名変換!A$1:B$" &amp; Prams!$B$9),2,)</f>
        <v>AD004</v>
      </c>
      <c r="L1365">
        <f t="shared" si="127"/>
        <v>27</v>
      </c>
      <c r="M1365">
        <f ca="1">(B1365-VLOOKUP(K1365,INDIRECT("投手データ!B1:D"&amp;Prams!$B$1),3,FALSE)*2)</f>
        <v>31</v>
      </c>
      <c r="N1365" t="str">
        <f ca="1">VLOOKUP(F1365,INDIRECT("球種変換表!A$1:B$" &amp; Prams!$B$2),2,)</f>
        <v>全力ストレート</v>
      </c>
      <c r="O1365">
        <f ca="1">VLOOKUP(N1365,球種情報!A:B,2,FALSE)</f>
        <v>2</v>
      </c>
      <c r="P1365">
        <f ca="1">VLOOKUP(K1365,投手データ!B:AI,output!O1365+6,FALSE)</f>
        <v>1</v>
      </c>
      <c r="R1365">
        <f t="shared" ca="1" si="128"/>
        <v>7.575757575757576E-3</v>
      </c>
      <c r="S1365">
        <f t="shared" si="129"/>
        <v>0.44791666666666669</v>
      </c>
      <c r="T1365">
        <f>Prams!B$5/(S1365-Prams!B$6)</f>
        <v>159.49520574450702</v>
      </c>
      <c r="U1365">
        <f t="shared" ca="1" si="130"/>
        <v>0.51458333333333328</v>
      </c>
      <c r="V1365">
        <f ca="1">Prams!C$5/(U1365-Prams!C$6)</f>
        <v>166.64630037288291</v>
      </c>
      <c r="W1365">
        <f t="shared" ca="1" si="131"/>
        <v>1.2624719725218403</v>
      </c>
      <c r="X1365" t="str">
        <f t="shared" ca="1" si="132"/>
        <v>×</v>
      </c>
    </row>
    <row r="1366" spans="1:24" x14ac:dyDescent="0.4">
      <c r="A1366" s="1" t="s">
        <v>3329</v>
      </c>
      <c r="B1366" s="1">
        <v>125</v>
      </c>
      <c r="C1366">
        <v>642.5</v>
      </c>
      <c r="D1366">
        <v>602</v>
      </c>
      <c r="E1366">
        <v>10.547610000000001</v>
      </c>
      <c r="F1366" t="s">
        <v>1504</v>
      </c>
      <c r="G1366" s="10" t="s">
        <v>1577</v>
      </c>
      <c r="H1366">
        <v>98</v>
      </c>
      <c r="I1366" t="s">
        <v>3308</v>
      </c>
      <c r="J1366">
        <f ca="1">VLOOKUP(G1366,INDIRECT("球速変換!A$1:B$" &amp; Prams!$B$8),2,)</f>
        <v>131</v>
      </c>
      <c r="K1366" t="str">
        <f ca="1">VLOOKUP(I1366,INDIRECT("投手名変換!A$1:B$" &amp; Prams!$B$9),2,)</f>
        <v>AD004</v>
      </c>
      <c r="L1366">
        <f>B1366-H1366</f>
        <v>27</v>
      </c>
      <c r="M1366">
        <f ca="1">(B1366-VLOOKUP(K1366,INDIRECT("投手データ!B1:D"&amp;Prams!$B$1),3,FALSE)*2)</f>
        <v>31</v>
      </c>
      <c r="N1366" t="str">
        <f ca="1">VLOOKUP(F1366,INDIRECT("球種変換表!A$1:B$" &amp; Prams!$B$2),2,)</f>
        <v>全力ストレート</v>
      </c>
      <c r="O1366">
        <f ca="1">VLOOKUP(N1366,球種情報!A:B,2,FALSE)</f>
        <v>2</v>
      </c>
      <c r="P1366">
        <f ca="1">VLOOKUP(K1366,投手データ!B:AI,output!O1366+6,FALSE)</f>
        <v>1</v>
      </c>
      <c r="R1366">
        <f t="shared" ca="1" si="128"/>
        <v>7.6335877862595417E-3</v>
      </c>
      <c r="S1366">
        <f t="shared" si="129"/>
        <v>0.44861111111111113</v>
      </c>
      <c r="T1366">
        <f>Prams!B$5/(S1366-Prams!B$6)</f>
        <v>159.20996909694404</v>
      </c>
      <c r="U1366">
        <f t="shared" ca="1" si="130"/>
        <v>0.51527777777777783</v>
      </c>
      <c r="V1366">
        <f ca="1">Prams!C$5/(U1366-Prams!C$6)</f>
        <v>166.3349376700248</v>
      </c>
      <c r="W1366">
        <f t="shared" ca="1" si="131"/>
        <v>1.2697323486261436</v>
      </c>
      <c r="X1366" t="str">
        <f t="shared" ca="1" si="132"/>
        <v>×</v>
      </c>
    </row>
    <row r="1367" spans="1:24" x14ac:dyDescent="0.4">
      <c r="A1367" s="1" t="s">
        <v>3330</v>
      </c>
      <c r="B1367" s="1">
        <v>125</v>
      </c>
      <c r="C1367">
        <v>642.5</v>
      </c>
      <c r="D1367">
        <v>606</v>
      </c>
      <c r="E1367">
        <v>10.547610000000001</v>
      </c>
      <c r="F1367" t="s">
        <v>1504</v>
      </c>
      <c r="G1367" s="10" t="s">
        <v>2081</v>
      </c>
      <c r="H1367">
        <v>98</v>
      </c>
      <c r="I1367" t="s">
        <v>3308</v>
      </c>
      <c r="J1367">
        <f ca="1">VLOOKUP(G1367,INDIRECT("球速変換!A$1:B$" &amp; Prams!$B$8),2,)</f>
        <v>133</v>
      </c>
      <c r="K1367" t="str">
        <f ca="1">VLOOKUP(I1367,INDIRECT("投手名変換!A$1:B$" &amp; Prams!$B$9),2,)</f>
        <v>AD004</v>
      </c>
      <c r="L1367">
        <f t="shared" si="127"/>
        <v>27</v>
      </c>
      <c r="M1367">
        <f ca="1">(B1367-VLOOKUP(K1367,INDIRECT("投手データ!B1:D"&amp;Prams!$B$1),3,FALSE)*2)</f>
        <v>31</v>
      </c>
      <c r="N1367" t="str">
        <f ca="1">VLOOKUP(F1367,INDIRECT("球種変換表!A$1:B$" &amp; Prams!$B$2),2,)</f>
        <v>全力ストレート</v>
      </c>
      <c r="O1367">
        <f ca="1">VLOOKUP(N1367,球種情報!A:B,2,FALSE)</f>
        <v>2</v>
      </c>
      <c r="P1367">
        <f ca="1">VLOOKUP(K1367,投手データ!B:AI,output!O1367+6,FALSE)</f>
        <v>1</v>
      </c>
      <c r="R1367">
        <f t="shared" ca="1" si="128"/>
        <v>7.5187969924812026E-3</v>
      </c>
      <c r="S1367">
        <f t="shared" si="129"/>
        <v>0.44583333333333336</v>
      </c>
      <c r="T1367">
        <f>Prams!B$5/(S1367-Prams!B$6)</f>
        <v>160.3570810997752</v>
      </c>
      <c r="U1367">
        <f t="shared" ca="1" si="130"/>
        <v>0.51249999999999996</v>
      </c>
      <c r="V1367">
        <f ca="1">Prams!C$5/(U1367-Prams!C$6)</f>
        <v>167.58742206560046</v>
      </c>
      <c r="W1367">
        <f t="shared" ca="1" si="131"/>
        <v>1.2600558050045148</v>
      </c>
      <c r="X1367" t="str">
        <f t="shared" ca="1" si="132"/>
        <v>×</v>
      </c>
    </row>
    <row r="1368" spans="1:24" x14ac:dyDescent="0.4">
      <c r="A1368" s="1" t="s">
        <v>3332</v>
      </c>
      <c r="B1368" s="1">
        <v>125</v>
      </c>
      <c r="C1368">
        <v>642.5</v>
      </c>
      <c r="D1368">
        <v>606</v>
      </c>
      <c r="E1368">
        <v>10.547610000000001</v>
      </c>
      <c r="F1368" t="s">
        <v>1504</v>
      </c>
      <c r="G1368" s="10" t="s">
        <v>2081</v>
      </c>
      <c r="H1368">
        <v>98</v>
      </c>
      <c r="I1368" t="s">
        <v>3331</v>
      </c>
      <c r="J1368">
        <f ca="1">VLOOKUP(G1368,INDIRECT("球速変換!A$1:B$" &amp; Prams!$B$8),2,)</f>
        <v>133</v>
      </c>
      <c r="K1368" t="str">
        <f ca="1">VLOOKUP(I1368,INDIRECT("投手名変換!A$1:B$" &amp; Prams!$B$9),2,)</f>
        <v>AD004</v>
      </c>
      <c r="L1368">
        <f t="shared" si="127"/>
        <v>27</v>
      </c>
      <c r="M1368">
        <f ca="1">(B1368-VLOOKUP(K1368,INDIRECT("投手データ!B1:D"&amp;Prams!$B$1),3,FALSE)*2)</f>
        <v>31</v>
      </c>
      <c r="N1368" t="str">
        <f ca="1">VLOOKUP(F1368,INDIRECT("球種変換表!A$1:B$" &amp; Prams!$B$2),2,)</f>
        <v>全力ストレート</v>
      </c>
      <c r="O1368">
        <f ca="1">VLOOKUP(N1368,球種情報!A:B,2,FALSE)</f>
        <v>2</v>
      </c>
      <c r="P1368">
        <f ca="1">VLOOKUP(K1368,投手データ!B:AI,output!O1368+6,FALSE)</f>
        <v>1</v>
      </c>
      <c r="R1368">
        <f t="shared" ca="1" si="128"/>
        <v>7.5187969924812026E-3</v>
      </c>
      <c r="S1368">
        <f t="shared" si="129"/>
        <v>0.44583333333333336</v>
      </c>
      <c r="T1368">
        <f>Prams!B$5/(S1368-Prams!B$6)</f>
        <v>160.3570810997752</v>
      </c>
      <c r="U1368">
        <f t="shared" ca="1" si="130"/>
        <v>0.51249999999999996</v>
      </c>
      <c r="V1368">
        <f ca="1">Prams!C$5/(U1368-Prams!C$6)</f>
        <v>167.58742206560046</v>
      </c>
      <c r="W1368">
        <f t="shared" ca="1" si="131"/>
        <v>1.2600558050045148</v>
      </c>
      <c r="X1368" t="str">
        <f t="shared" ca="1" si="132"/>
        <v>×</v>
      </c>
    </row>
    <row r="1369" spans="1:24" x14ac:dyDescent="0.4">
      <c r="A1369" s="1" t="s">
        <v>3334</v>
      </c>
      <c r="B1369" s="1">
        <v>126</v>
      </c>
      <c r="C1369">
        <v>641.95001000000002</v>
      </c>
      <c r="D1369">
        <v>618.5</v>
      </c>
      <c r="E1369">
        <v>10.062519999999999</v>
      </c>
      <c r="F1369" t="s">
        <v>1504</v>
      </c>
      <c r="G1369" s="10" t="s">
        <v>635</v>
      </c>
      <c r="H1369">
        <v>98</v>
      </c>
      <c r="I1369" t="s">
        <v>3333</v>
      </c>
      <c r="J1369">
        <v>131</v>
      </c>
      <c r="K1369" t="str">
        <f ca="1">VLOOKUP(I1369,INDIRECT("投手名変換!A$1:B$" &amp; Prams!$B$9),2,)</f>
        <v>AD004</v>
      </c>
      <c r="L1369">
        <f t="shared" si="127"/>
        <v>28</v>
      </c>
      <c r="M1369">
        <f ca="1">(B1369-VLOOKUP(K1369,INDIRECT("投手データ!B1:D"&amp;Prams!$B$1),3,FALSE)*2)</f>
        <v>32</v>
      </c>
      <c r="N1369" t="str">
        <f ca="1">VLOOKUP(F1369,INDIRECT("球種変換表!A$1:B$" &amp; Prams!$B$2),2,)</f>
        <v>全力ストレート</v>
      </c>
      <c r="O1369">
        <f ca="1">VLOOKUP(N1369,球種情報!A:B,2,FALSE)</f>
        <v>2</v>
      </c>
      <c r="P1369">
        <f ca="1">VLOOKUP(K1369,投手データ!B:AI,output!O1369+6,FALSE)</f>
        <v>1</v>
      </c>
      <c r="R1369">
        <f t="shared" si="128"/>
        <v>7.6335877862595417E-3</v>
      </c>
      <c r="S1369">
        <f t="shared" si="129"/>
        <v>0.45381944444444444</v>
      </c>
      <c r="T1369">
        <f>Prams!B$5/(S1369-Prams!B$6)</f>
        <v>157.10278328756874</v>
      </c>
      <c r="U1369">
        <f t="shared" ca="1" si="130"/>
        <v>0.52048611111111109</v>
      </c>
      <c r="V1369">
        <f ca="1">Prams!C$5/(U1369-Prams!C$6)</f>
        <v>164.03629154106383</v>
      </c>
      <c r="W1369">
        <f t="shared" ca="1" si="131"/>
        <v>1.2521854316111742</v>
      </c>
      <c r="X1369" t="str">
        <f t="shared" ca="1" si="132"/>
        <v>×</v>
      </c>
    </row>
    <row r="1370" spans="1:24" x14ac:dyDescent="0.4">
      <c r="A1370" s="1" t="s">
        <v>3335</v>
      </c>
      <c r="B1370" s="1">
        <v>125</v>
      </c>
      <c r="C1370">
        <v>642.5</v>
      </c>
      <c r="D1370">
        <v>606</v>
      </c>
      <c r="E1370">
        <v>10.547610000000001</v>
      </c>
      <c r="F1370" t="s">
        <v>92</v>
      </c>
      <c r="G1370" s="10" t="s">
        <v>541</v>
      </c>
      <c r="H1370">
        <v>98</v>
      </c>
      <c r="I1370" t="s">
        <v>3312</v>
      </c>
      <c r="J1370">
        <v>133</v>
      </c>
      <c r="K1370" t="str">
        <f ca="1">VLOOKUP(I1370,INDIRECT("投手名変換!A$1:B$" &amp; Prams!$B$9),2,)</f>
        <v>AD004</v>
      </c>
      <c r="L1370">
        <f t="shared" si="127"/>
        <v>27</v>
      </c>
      <c r="M1370">
        <f ca="1">(B1370-VLOOKUP(K1370,INDIRECT("投手データ!B1:D"&amp;Prams!$B$1),3,FALSE)*2)</f>
        <v>31</v>
      </c>
      <c r="N1370" t="str">
        <f ca="1">VLOOKUP(F1370,INDIRECT("球種変換表!A$1:B$" &amp; Prams!$B$2),2,)</f>
        <v>全力ストレート</v>
      </c>
      <c r="O1370">
        <f ca="1">VLOOKUP(N1370,球種情報!A:B,2,FALSE)</f>
        <v>2</v>
      </c>
      <c r="P1370">
        <f ca="1">VLOOKUP(K1370,投手データ!B:AI,output!O1370+6,FALSE)</f>
        <v>1</v>
      </c>
      <c r="R1370">
        <f t="shared" si="128"/>
        <v>7.5187969924812026E-3</v>
      </c>
      <c r="S1370">
        <f t="shared" si="129"/>
        <v>0.44583333333333336</v>
      </c>
      <c r="T1370">
        <f>Prams!B$5/(S1370-Prams!B$6)</f>
        <v>160.3570810997752</v>
      </c>
      <c r="U1370">
        <f t="shared" ca="1" si="130"/>
        <v>0.51249999999999996</v>
      </c>
      <c r="V1370">
        <f ca="1">Prams!C$5/(U1370-Prams!C$6)</f>
        <v>167.58742206560046</v>
      </c>
      <c r="W1370">
        <f t="shared" ca="1" si="131"/>
        <v>1.2600558050045148</v>
      </c>
      <c r="X1370" t="str">
        <f t="shared" ca="1" si="132"/>
        <v>×</v>
      </c>
    </row>
    <row r="1371" spans="1:24" x14ac:dyDescent="0.4">
      <c r="A1371" s="1" t="s">
        <v>3337</v>
      </c>
      <c r="B1371" s="1">
        <v>126</v>
      </c>
      <c r="C1371">
        <v>641.95001000000002</v>
      </c>
      <c r="D1371">
        <v>613.5</v>
      </c>
      <c r="E1371">
        <v>10.062519999999999</v>
      </c>
      <c r="F1371" t="s">
        <v>1504</v>
      </c>
      <c r="G1371" s="10" t="s">
        <v>1515</v>
      </c>
      <c r="H1371">
        <v>98</v>
      </c>
      <c r="I1371" t="s">
        <v>3336</v>
      </c>
      <c r="J1371">
        <f ca="1">VLOOKUP(G1371,INDIRECT("球速変換!A$1:B$" &amp; Prams!$B$8),2,)</f>
        <v>129</v>
      </c>
      <c r="K1371" t="str">
        <f ca="1">VLOOKUP(I1371,INDIRECT("投手名変換!A$1:B$" &amp; Prams!$B$9),2,)</f>
        <v>AD004</v>
      </c>
      <c r="L1371">
        <f t="shared" si="127"/>
        <v>28</v>
      </c>
      <c r="M1371">
        <f ca="1">(B1371-VLOOKUP(K1371,INDIRECT("投手データ!B1:D"&amp;Prams!$B$1),3,FALSE)*2)</f>
        <v>32</v>
      </c>
      <c r="N1371" t="str">
        <f ca="1">VLOOKUP(F1371,INDIRECT("球種変換表!A$1:B$" &amp; Prams!$B$2),2,)</f>
        <v>全力ストレート</v>
      </c>
      <c r="O1371">
        <f ca="1">VLOOKUP(N1371,球種情報!A:B,2,FALSE)</f>
        <v>2</v>
      </c>
      <c r="P1371">
        <f ca="1">VLOOKUP(K1371,投手データ!B:AI,output!O1371+6,FALSE)</f>
        <v>1</v>
      </c>
      <c r="R1371">
        <f t="shared" ca="1" si="128"/>
        <v>7.7519379844961239E-3</v>
      </c>
      <c r="S1371">
        <f t="shared" si="129"/>
        <v>0.45729166666666665</v>
      </c>
      <c r="T1371">
        <f>Prams!B$5/(S1371-Prams!B$6)</f>
        <v>155.72870967064802</v>
      </c>
      <c r="U1371">
        <f t="shared" ca="1" si="130"/>
        <v>0.5239583333333333</v>
      </c>
      <c r="V1371">
        <f ca="1">Prams!C$5/(U1371-Prams!C$6)</f>
        <v>162.53883399425982</v>
      </c>
      <c r="W1371">
        <f t="shared" ca="1" si="131"/>
        <v>1.2599909611958124</v>
      </c>
      <c r="X1371" t="str">
        <f t="shared" ca="1" si="132"/>
        <v>×</v>
      </c>
    </row>
    <row r="1372" spans="1:24" x14ac:dyDescent="0.4">
      <c r="A1372" s="1" t="s">
        <v>3339</v>
      </c>
      <c r="B1372" s="1">
        <v>126</v>
      </c>
      <c r="C1372">
        <v>642</v>
      </c>
      <c r="D1372">
        <v>618</v>
      </c>
      <c r="E1372">
        <v>11.0001</v>
      </c>
      <c r="F1372" t="s">
        <v>569</v>
      </c>
      <c r="G1372" s="10" t="s">
        <v>1577</v>
      </c>
      <c r="H1372">
        <v>98</v>
      </c>
      <c r="I1372" t="s">
        <v>3338</v>
      </c>
      <c r="J1372">
        <f ca="1">VLOOKUP(G1372,INDIRECT("球速変換!A$1:B$" &amp; Prams!$B$8),2,)</f>
        <v>131</v>
      </c>
      <c r="K1372" t="str">
        <f ca="1">VLOOKUP(I1372,INDIRECT("投手名変換!A$1:B$" &amp; Prams!$B$9),2,)</f>
        <v>AD004</v>
      </c>
      <c r="L1372">
        <f t="shared" si="127"/>
        <v>28</v>
      </c>
      <c r="M1372">
        <f ca="1">(B1372-VLOOKUP(K1372,INDIRECT("投手データ!B1:D"&amp;Prams!$B$1),3,FALSE)*2)</f>
        <v>32</v>
      </c>
      <c r="N1372" t="str">
        <f ca="1">VLOOKUP(F1372,INDIRECT("球種変換表!A$1:B$" &amp; Prams!$B$2),2,)</f>
        <v>全力ストレート</v>
      </c>
      <c r="O1372">
        <f ca="1">VLOOKUP(N1372,球種情報!A:B,2,FALSE)</f>
        <v>2</v>
      </c>
      <c r="P1372">
        <f ca="1">VLOOKUP(K1372,投手データ!B:AI,output!O1372+6,FALSE)</f>
        <v>1</v>
      </c>
      <c r="R1372">
        <f t="shared" ca="1" si="128"/>
        <v>7.6335877862595417E-3</v>
      </c>
      <c r="S1372">
        <f t="shared" si="129"/>
        <v>0.45416666666666666</v>
      </c>
      <c r="T1372">
        <f>Prams!B$5/(S1372-Prams!B$6)</f>
        <v>156.96428571428572</v>
      </c>
      <c r="U1372">
        <f t="shared" ca="1" si="130"/>
        <v>0.52083333333333337</v>
      </c>
      <c r="V1372">
        <f ca="1">Prams!C$5/(U1372-Prams!C$6)</f>
        <v>163.88530529292214</v>
      </c>
      <c r="W1372">
        <f t="shared" ca="1" si="131"/>
        <v>1.2510328648314668</v>
      </c>
      <c r="X1372" t="str">
        <f t="shared" ca="1" si="132"/>
        <v>×</v>
      </c>
    </row>
    <row r="1373" spans="1:24" x14ac:dyDescent="0.4">
      <c r="A1373" s="1" t="s">
        <v>3341</v>
      </c>
      <c r="B1373" s="1">
        <v>146</v>
      </c>
      <c r="C1373">
        <v>635.5</v>
      </c>
      <c r="D1373">
        <v>601.5</v>
      </c>
      <c r="E1373">
        <v>11.510960000000001</v>
      </c>
      <c r="F1373" t="s">
        <v>16</v>
      </c>
      <c r="G1373" s="10" t="s">
        <v>3340</v>
      </c>
      <c r="H1373">
        <v>101</v>
      </c>
      <c r="I1373" t="s">
        <v>3316</v>
      </c>
      <c r="J1373">
        <f ca="1">VLOOKUP(G1373,INDIRECT("球速変換!A$1:B$" &amp; Prams!$B$8),2,)</f>
        <v>111</v>
      </c>
      <c r="K1373" t="str">
        <f ca="1">VLOOKUP(I1373,INDIRECT("投手名変換!A$1:B$" &amp; Prams!$B$9),2,)</f>
        <v>AD004</v>
      </c>
      <c r="L1373">
        <f t="shared" si="127"/>
        <v>45</v>
      </c>
      <c r="M1373">
        <f ca="1">(B1373-VLOOKUP(K1373,INDIRECT("投手データ!B1:D"&amp;Prams!$B$1),3,FALSE)*2)</f>
        <v>52</v>
      </c>
      <c r="N1373" t="str">
        <f ca="1">VLOOKUP(F1373,INDIRECT("球種変換表!A$1:B$" &amp; Prams!$B$2),2,)</f>
        <v>ナックルカーブ</v>
      </c>
      <c r="O1373">
        <f ca="1">VLOOKUP(N1373,球種情報!A:B,2,FALSE)</f>
        <v>14</v>
      </c>
      <c r="P1373">
        <f ca="1">VLOOKUP(K1373,投手データ!B:AI,output!O1373+6,FALSE)</f>
        <v>3</v>
      </c>
      <c r="R1373">
        <f t="shared" ca="1" si="128"/>
        <v>9.0090090090090089E-3</v>
      </c>
      <c r="S1373">
        <f t="shared" si="129"/>
        <v>0.74895833333333328</v>
      </c>
      <c r="T1373">
        <f>Prams!B$5/(S1373-Prams!B$6)</f>
        <v>89.773109548760274</v>
      </c>
      <c r="U1373">
        <f t="shared" ca="1" si="130"/>
        <v>0.86562499999999998</v>
      </c>
      <c r="V1373">
        <f ca="1">Prams!C$5/(U1373-Prams!C$6)</f>
        <v>85.624458986877201</v>
      </c>
      <c r="W1373">
        <f t="shared" ca="1" si="131"/>
        <v>0.77139152240429909</v>
      </c>
      <c r="X1373" t="str">
        <f t="shared" ca="1" si="132"/>
        <v>×</v>
      </c>
    </row>
    <row r="1374" spans="1:24" x14ac:dyDescent="0.4">
      <c r="A1374" s="1" t="s">
        <v>3343</v>
      </c>
      <c r="B1374" s="1">
        <v>145</v>
      </c>
      <c r="C1374">
        <v>640</v>
      </c>
      <c r="D1374">
        <v>600.5</v>
      </c>
      <c r="E1374">
        <v>10.012589999999999</v>
      </c>
      <c r="F1374" t="s">
        <v>3342</v>
      </c>
      <c r="G1374" s="10" t="s">
        <v>929</v>
      </c>
      <c r="H1374">
        <v>101</v>
      </c>
      <c r="I1374" t="s">
        <v>3316</v>
      </c>
      <c r="J1374">
        <f ca="1">VLOOKUP(G1374,INDIRECT("球速変換!A$1:B$" &amp; Prams!$B$8),2,)</f>
        <v>113</v>
      </c>
      <c r="K1374" t="str">
        <f ca="1">VLOOKUP(I1374,INDIRECT("投手名変換!A$1:B$" &amp; Prams!$B$9),2,)</f>
        <v>AD004</v>
      </c>
      <c r="L1374">
        <f t="shared" si="127"/>
        <v>44</v>
      </c>
      <c r="M1374">
        <f ca="1">(B1374-VLOOKUP(K1374,INDIRECT("投手データ!B1:D"&amp;Prams!$B$1),3,FALSE)*2)</f>
        <v>51</v>
      </c>
      <c r="N1374" t="str">
        <f ca="1">VLOOKUP(F1374,INDIRECT("球種変換表!A$1:B$" &amp; Prams!$B$2),2,)</f>
        <v>ナックルカーブ</v>
      </c>
      <c r="O1374">
        <f ca="1">VLOOKUP(N1374,球種情報!A:B,2,FALSE)</f>
        <v>14</v>
      </c>
      <c r="P1374">
        <f ca="1">VLOOKUP(K1374,投手データ!B:AI,output!O1374+6,FALSE)</f>
        <v>3</v>
      </c>
      <c r="R1374">
        <f t="shared" ca="1" si="128"/>
        <v>8.8495575221238937E-3</v>
      </c>
      <c r="S1374">
        <f t="shared" si="129"/>
        <v>0.73298611111111112</v>
      </c>
      <c r="T1374">
        <f>Prams!B$5/(S1374-Prams!B$6)</f>
        <v>91.904677350753815</v>
      </c>
      <c r="U1374">
        <f t="shared" ca="1" si="130"/>
        <v>0.8496527777777777</v>
      </c>
      <c r="V1374">
        <f ca="1">Prams!C$5/(U1374-Prams!C$6)</f>
        <v>87.561442920146845</v>
      </c>
      <c r="W1374">
        <f t="shared" ca="1" si="131"/>
        <v>0.77488002584200744</v>
      </c>
      <c r="X1374" t="str">
        <f t="shared" ca="1" si="132"/>
        <v>×</v>
      </c>
    </row>
    <row r="1375" spans="1:24" x14ac:dyDescent="0.4">
      <c r="A1375" s="1" t="s">
        <v>3345</v>
      </c>
      <c r="B1375" s="1">
        <v>146</v>
      </c>
      <c r="C1375">
        <v>635.5</v>
      </c>
      <c r="D1375">
        <v>601</v>
      </c>
      <c r="E1375">
        <v>10.5001</v>
      </c>
      <c r="F1375" t="s">
        <v>16</v>
      </c>
      <c r="G1375" s="10" t="s">
        <v>3344</v>
      </c>
      <c r="H1375">
        <v>101</v>
      </c>
      <c r="I1375" t="s">
        <v>3316</v>
      </c>
      <c r="J1375">
        <f ca="1">VLOOKUP(G1375,INDIRECT("球速変換!A$1:B$" &amp; Prams!$B$8),2,)</f>
        <v>111</v>
      </c>
      <c r="K1375" t="str">
        <f ca="1">VLOOKUP(I1375,INDIRECT("投手名変換!A$1:B$" &amp; Prams!$B$9),2,)</f>
        <v>AD004</v>
      </c>
      <c r="L1375">
        <f t="shared" si="127"/>
        <v>45</v>
      </c>
      <c r="M1375">
        <f ca="1">(B1375-VLOOKUP(K1375,INDIRECT("投手データ!B1:D"&amp;Prams!$B$1),3,FALSE)*2)</f>
        <v>52</v>
      </c>
      <c r="N1375" t="str">
        <f ca="1">VLOOKUP(F1375,INDIRECT("球種変換表!A$1:B$" &amp; Prams!$B$2),2,)</f>
        <v>ナックルカーブ</v>
      </c>
      <c r="O1375">
        <f ca="1">VLOOKUP(N1375,球種情報!A:B,2,FALSE)</f>
        <v>14</v>
      </c>
      <c r="P1375">
        <f ca="1">VLOOKUP(K1375,投手データ!B:AI,output!O1375+6,FALSE)</f>
        <v>3</v>
      </c>
      <c r="R1375">
        <f t="shared" ca="1" si="128"/>
        <v>9.0090090090090089E-3</v>
      </c>
      <c r="S1375">
        <f t="shared" si="129"/>
        <v>0.74930555555555556</v>
      </c>
      <c r="T1375">
        <f>Prams!B$5/(S1375-Prams!B$6)</f>
        <v>89.727868667403101</v>
      </c>
      <c r="U1375">
        <f t="shared" ca="1" si="130"/>
        <v>0.86597222222222225</v>
      </c>
      <c r="V1375">
        <f ca="1">Prams!C$5/(U1375-Prams!C$6)</f>
        <v>85.583301929599244</v>
      </c>
      <c r="W1375">
        <f t="shared" ca="1" si="131"/>
        <v>0.77102073810449767</v>
      </c>
      <c r="X1375" t="str">
        <f t="shared" ca="1" si="132"/>
        <v>×</v>
      </c>
    </row>
    <row r="1376" spans="1:24" x14ac:dyDescent="0.4">
      <c r="A1376" s="1" t="s">
        <v>3347</v>
      </c>
      <c r="B1376" s="1">
        <v>147</v>
      </c>
      <c r="C1376">
        <v>634.45239000000004</v>
      </c>
      <c r="D1376">
        <v>610.5</v>
      </c>
      <c r="E1376">
        <v>10.55955</v>
      </c>
      <c r="F1376" t="s">
        <v>16</v>
      </c>
      <c r="G1376" s="10" t="s">
        <v>3346</v>
      </c>
      <c r="H1376">
        <v>101</v>
      </c>
      <c r="I1376" t="s">
        <v>3308</v>
      </c>
      <c r="J1376">
        <f ca="1">VLOOKUP(G1376,INDIRECT("球速変換!A$1:B$" &amp; Prams!$B$8),2,)</f>
        <v>110</v>
      </c>
      <c r="K1376" t="str">
        <f ca="1">VLOOKUP(I1376,INDIRECT("投手名変換!A$1:B$" &amp; Prams!$B$9),2,)</f>
        <v>AD004</v>
      </c>
      <c r="L1376">
        <f t="shared" si="127"/>
        <v>46</v>
      </c>
      <c r="M1376">
        <f ca="1">(B1376-VLOOKUP(K1376,INDIRECT("投手データ!B1:D"&amp;Prams!$B$1),3,FALSE)*2)</f>
        <v>53</v>
      </c>
      <c r="N1376" t="str">
        <f ca="1">VLOOKUP(F1376,INDIRECT("球種変換表!A$1:B$" &amp; Prams!$B$2),2,)</f>
        <v>ナックルカーブ</v>
      </c>
      <c r="O1376">
        <f ca="1">VLOOKUP(N1376,球種情報!A:B,2,FALSE)</f>
        <v>14</v>
      </c>
      <c r="P1376">
        <f ca="1">VLOOKUP(K1376,投手データ!B:AI,output!O1376+6,FALSE)</f>
        <v>3</v>
      </c>
      <c r="R1376">
        <f t="shared" ca="1" si="128"/>
        <v>9.0909090909090905E-3</v>
      </c>
      <c r="S1376">
        <f t="shared" si="129"/>
        <v>0.75937500000000002</v>
      </c>
      <c r="T1376">
        <f>Prams!B$5/(S1376-Prams!B$6)</f>
        <v>88.43543253585095</v>
      </c>
      <c r="U1376">
        <f t="shared" ca="1" si="130"/>
        <v>0.87604166666666672</v>
      </c>
      <c r="V1376">
        <f ca="1">Prams!C$5/(U1376-Prams!C$6)</f>
        <v>84.406721809472884</v>
      </c>
      <c r="W1376">
        <f t="shared" ca="1" si="131"/>
        <v>0.76733383463157168</v>
      </c>
      <c r="X1376" t="str">
        <f t="shared" ca="1" si="132"/>
        <v>×</v>
      </c>
    </row>
    <row r="1377" spans="1:25" x14ac:dyDescent="0.4">
      <c r="A1377" s="1" t="s">
        <v>3348</v>
      </c>
      <c r="B1377" s="1">
        <v>146</v>
      </c>
      <c r="C1377">
        <v>636.54760999999996</v>
      </c>
      <c r="D1377">
        <v>602.5</v>
      </c>
      <c r="E1377">
        <v>10.55958</v>
      </c>
      <c r="F1377" t="s">
        <v>16</v>
      </c>
      <c r="G1377" s="10" t="s">
        <v>3340</v>
      </c>
      <c r="H1377">
        <v>101</v>
      </c>
      <c r="I1377" t="s">
        <v>3336</v>
      </c>
      <c r="J1377">
        <f ca="1">VLOOKUP(G1377,INDIRECT("球速変換!A$1:B$" &amp; Prams!$B$8),2,)</f>
        <v>111</v>
      </c>
      <c r="K1377" t="str">
        <f ca="1">VLOOKUP(I1377,INDIRECT("投手名変換!A$1:B$" &amp; Prams!$B$9),2,)</f>
        <v>AD004</v>
      </c>
      <c r="L1377">
        <f t="shared" si="127"/>
        <v>45</v>
      </c>
      <c r="M1377">
        <f ca="1">(B1377-VLOOKUP(K1377,INDIRECT("投手データ!B1:D"&amp;Prams!$B$1),3,FALSE)*2)</f>
        <v>52</v>
      </c>
      <c r="N1377" t="str">
        <f ca="1">VLOOKUP(F1377,INDIRECT("球種変換表!A$1:B$" &amp; Prams!$B$2),2,)</f>
        <v>ナックルカーブ</v>
      </c>
      <c r="O1377">
        <f ca="1">VLOOKUP(N1377,球種情報!A:B,2,FALSE)</f>
        <v>14</v>
      </c>
      <c r="P1377">
        <f ca="1">VLOOKUP(K1377,投手データ!B:AI,output!O1377+6,FALSE)</f>
        <v>3</v>
      </c>
      <c r="R1377">
        <f t="shared" ca="1" si="128"/>
        <v>9.0090090090090089E-3</v>
      </c>
      <c r="S1377">
        <f t="shared" si="129"/>
        <v>0.74826388888888895</v>
      </c>
      <c r="T1377">
        <f>Prams!B$5/(S1377-Prams!B$6)</f>
        <v>89.863728312613304</v>
      </c>
      <c r="U1377">
        <f t="shared" ca="1" si="130"/>
        <v>0.86493055555555565</v>
      </c>
      <c r="V1377">
        <f ca="1">Prams!C$5/(U1377-Prams!C$6)</f>
        <v>85.706891970471233</v>
      </c>
      <c r="W1377">
        <f t="shared" ca="1" si="131"/>
        <v>0.77213416189613726</v>
      </c>
      <c r="X1377" t="str">
        <f t="shared" ca="1" si="132"/>
        <v>×</v>
      </c>
    </row>
    <row r="1378" spans="1:25" x14ac:dyDescent="0.4">
      <c r="A1378" s="1" t="s">
        <v>3350</v>
      </c>
      <c r="B1378" s="1">
        <v>146</v>
      </c>
      <c r="C1378">
        <v>639.47619999999995</v>
      </c>
      <c r="D1378">
        <v>610</v>
      </c>
      <c r="E1378">
        <v>10.523899999999999</v>
      </c>
      <c r="F1378" t="s">
        <v>3349</v>
      </c>
      <c r="G1378" s="10" t="s">
        <v>1538</v>
      </c>
      <c r="H1378">
        <v>101</v>
      </c>
      <c r="I1378" t="s">
        <v>3314</v>
      </c>
      <c r="J1378">
        <f ca="1">VLOOKUP(G1378,INDIRECT("球速変換!A$1:B$" &amp; Prams!$B$8),2,)</f>
        <v>113</v>
      </c>
      <c r="K1378" t="str">
        <f ca="1">VLOOKUP(I1378,INDIRECT("投手名変換!A$1:B$" &amp; Prams!$B$9),2,)</f>
        <v>AD004</v>
      </c>
      <c r="L1378">
        <f t="shared" si="127"/>
        <v>45</v>
      </c>
      <c r="M1378">
        <f ca="1">(B1378-VLOOKUP(K1378,INDIRECT("投手データ!B1:D"&amp;Prams!$B$1),3,FALSE)*2)</f>
        <v>52</v>
      </c>
      <c r="N1378" t="str">
        <f ca="1">VLOOKUP(F1378,INDIRECT("球種変換表!A$1:B$" &amp; Prams!$B$2),2,)</f>
        <v>ナックルカーブ</v>
      </c>
      <c r="O1378">
        <f ca="1">VLOOKUP(N1378,球種情報!A:B,2,FALSE)</f>
        <v>14</v>
      </c>
      <c r="P1378">
        <f ca="1">VLOOKUP(K1378,投手データ!B:AI,output!O1378+6,FALSE)</f>
        <v>3</v>
      </c>
      <c r="R1378">
        <f t="shared" ca="1" si="128"/>
        <v>8.8495575221238937E-3</v>
      </c>
      <c r="S1378">
        <f t="shared" si="129"/>
        <v>0.74305555555555558</v>
      </c>
      <c r="T1378">
        <f>Prams!B$5/(S1378-Prams!B$6)</f>
        <v>90.549244889988287</v>
      </c>
      <c r="U1378">
        <f t="shared" ca="1" si="130"/>
        <v>0.85972222222222228</v>
      </c>
      <c r="V1378">
        <f ca="1">Prams!C$5/(U1378-Prams!C$6)</f>
        <v>86.330235372608641</v>
      </c>
      <c r="W1378">
        <f t="shared" ca="1" si="131"/>
        <v>0.76398438382839506</v>
      </c>
      <c r="X1378" t="str">
        <f t="shared" ca="1" si="132"/>
        <v>×</v>
      </c>
    </row>
    <row r="1379" spans="1:25" x14ac:dyDescent="0.4">
      <c r="A1379" s="1" t="s">
        <v>3352</v>
      </c>
      <c r="B1379" s="1">
        <v>145</v>
      </c>
      <c r="C1379">
        <v>631.5</v>
      </c>
      <c r="D1379">
        <v>600.5</v>
      </c>
      <c r="E1379">
        <v>10.512</v>
      </c>
      <c r="F1379" t="s">
        <v>16</v>
      </c>
      <c r="G1379" s="10" t="s">
        <v>3351</v>
      </c>
      <c r="H1379">
        <v>101</v>
      </c>
      <c r="I1379" t="s">
        <v>3319</v>
      </c>
      <c r="J1379">
        <f ca="1">VLOOKUP(G1379,INDIRECT("球速変換!A$1:B$" &amp; Prams!$B$8),2,)</f>
        <v>113</v>
      </c>
      <c r="K1379" t="str">
        <f ca="1">VLOOKUP(I1379,INDIRECT("投手名変換!A$1:B$" &amp; Prams!$B$9),2,)</f>
        <v>AD004</v>
      </c>
      <c r="L1379">
        <f t="shared" si="127"/>
        <v>44</v>
      </c>
      <c r="M1379">
        <f ca="1">(B1379-VLOOKUP(K1379,INDIRECT("投手データ!B1:D"&amp;Prams!$B$1),3,FALSE)*2)</f>
        <v>51</v>
      </c>
      <c r="N1379" t="str">
        <f ca="1">VLOOKUP(F1379,INDIRECT("球種変換表!A$1:B$" &amp; Prams!$B$2),2,)</f>
        <v>ナックルカーブ</v>
      </c>
      <c r="O1379">
        <f ca="1">VLOOKUP(N1379,球種情報!A:B,2,FALSE)</f>
        <v>14</v>
      </c>
      <c r="P1379">
        <f ca="1">VLOOKUP(K1379,投手データ!B:AI,output!O1379+6,FALSE)</f>
        <v>3</v>
      </c>
      <c r="R1379">
        <f t="shared" ca="1" si="128"/>
        <v>8.8495575221238937E-3</v>
      </c>
      <c r="S1379">
        <f t="shared" si="129"/>
        <v>0.73298611111111112</v>
      </c>
      <c r="T1379">
        <f>Prams!B$5/(S1379-Prams!B$6)</f>
        <v>91.904677350753815</v>
      </c>
      <c r="U1379">
        <f t="shared" ca="1" si="130"/>
        <v>0.8496527777777777</v>
      </c>
      <c r="V1379">
        <f ca="1">Prams!C$5/(U1379-Prams!C$6)</f>
        <v>87.561442920146845</v>
      </c>
      <c r="W1379">
        <f t="shared" ca="1" si="131"/>
        <v>0.77488002584200744</v>
      </c>
      <c r="X1379" t="str">
        <f t="shared" ca="1" si="132"/>
        <v>×</v>
      </c>
    </row>
    <row r="1380" spans="1:25" x14ac:dyDescent="0.4">
      <c r="A1380" s="1" t="s">
        <v>3356</v>
      </c>
      <c r="B1380" s="1">
        <v>146</v>
      </c>
      <c r="C1380">
        <v>633.95001000000002</v>
      </c>
      <c r="D1380">
        <v>609.5</v>
      </c>
      <c r="E1380">
        <v>10.062519999999999</v>
      </c>
      <c r="F1380" t="s">
        <v>3353</v>
      </c>
      <c r="G1380" s="10" t="s">
        <v>3354</v>
      </c>
      <c r="H1380">
        <v>101</v>
      </c>
      <c r="I1380" t="s">
        <v>3355</v>
      </c>
      <c r="J1380">
        <f ca="1">VLOOKUP(G1380,INDIRECT("球速変換!A$1:B$" &amp; Prams!$B$8),2,)</f>
        <v>112</v>
      </c>
      <c r="K1380" t="str">
        <f ca="1">VLOOKUP(I1380,INDIRECT("投手名変換!A$1:B$" &amp; Prams!$B$9),2,)</f>
        <v>AD004</v>
      </c>
      <c r="L1380">
        <f t="shared" si="127"/>
        <v>45</v>
      </c>
      <c r="M1380">
        <f ca="1">(B1380-VLOOKUP(K1380,INDIRECT("投手データ!B1:D"&amp;Prams!$B$1),3,FALSE)*2)</f>
        <v>52</v>
      </c>
      <c r="N1380" t="str">
        <f ca="1">VLOOKUP(F1380,INDIRECT("球種変換表!A$1:B$" &amp; Prams!$B$2),2,)</f>
        <v>ナックルカーブ</v>
      </c>
      <c r="O1380">
        <f ca="1">VLOOKUP(N1380,球種情報!A:B,2,FALSE)</f>
        <v>14</v>
      </c>
      <c r="P1380">
        <f ca="1">VLOOKUP(K1380,投手データ!B:AI,output!O1380+6,FALSE)</f>
        <v>3</v>
      </c>
      <c r="R1380">
        <f t="shared" ca="1" si="128"/>
        <v>8.9285714285714281E-3</v>
      </c>
      <c r="S1380">
        <f t="shared" si="129"/>
        <v>0.74340277777777775</v>
      </c>
      <c r="T1380">
        <f>Prams!B$5/(S1380-Prams!B$6)</f>
        <v>90.503218565613608</v>
      </c>
      <c r="U1380">
        <f t="shared" ca="1" si="130"/>
        <v>0.86006944444444444</v>
      </c>
      <c r="V1380">
        <f ca="1">Prams!C$5/(U1380-Prams!C$6)</f>
        <v>86.288397194576817</v>
      </c>
      <c r="W1380">
        <f t="shared" ca="1" si="131"/>
        <v>0.77043211780872156</v>
      </c>
      <c r="X1380" t="str">
        <f t="shared" ca="1" si="132"/>
        <v>×</v>
      </c>
    </row>
    <row r="1381" spans="1:25" x14ac:dyDescent="0.4">
      <c r="A1381" s="1" t="s">
        <v>3359</v>
      </c>
      <c r="B1381" s="1">
        <v>146</v>
      </c>
      <c r="C1381">
        <v>629</v>
      </c>
      <c r="D1381">
        <v>604</v>
      </c>
      <c r="E1381">
        <v>10.04998</v>
      </c>
      <c r="F1381" t="s">
        <v>3357</v>
      </c>
      <c r="G1381" s="10" t="s">
        <v>3358</v>
      </c>
      <c r="H1381">
        <v>101</v>
      </c>
      <c r="I1381" t="s">
        <v>3316</v>
      </c>
      <c r="J1381">
        <f ca="1">VLOOKUP(G1381,INDIRECT("球速変換!A$1:B$" &amp; Prams!$B$8),2,)</f>
        <v>111</v>
      </c>
      <c r="K1381" t="str">
        <f ca="1">VLOOKUP(I1381,INDIRECT("投手名変換!A$1:B$" &amp; Prams!$B$9),2,)</f>
        <v>AD004</v>
      </c>
      <c r="L1381">
        <f t="shared" si="127"/>
        <v>45</v>
      </c>
      <c r="M1381">
        <f ca="1">(B1381-VLOOKUP(K1381,INDIRECT("投手データ!B1:D"&amp;Prams!$B$1),3,FALSE)*2)</f>
        <v>52</v>
      </c>
      <c r="N1381" t="str">
        <f ca="1">VLOOKUP(F1381,INDIRECT("球種変換表!A$1:B$" &amp; Prams!$B$2),2,)</f>
        <v>ナックルカーブ</v>
      </c>
      <c r="O1381">
        <f ca="1">VLOOKUP(N1381,球種情報!A:B,2,FALSE)</f>
        <v>14</v>
      </c>
      <c r="P1381">
        <f ca="1">VLOOKUP(K1381,投手データ!B:AI,output!O1381+6,FALSE)</f>
        <v>3</v>
      </c>
      <c r="R1381">
        <f t="shared" ca="1" si="128"/>
        <v>9.0090090090090089E-3</v>
      </c>
      <c r="S1381">
        <f t="shared" si="129"/>
        <v>0.74722222222222223</v>
      </c>
      <c r="T1381">
        <f>Prams!B$5/(S1381-Prams!B$6)</f>
        <v>90</v>
      </c>
      <c r="U1381">
        <f t="shared" ca="1" si="130"/>
        <v>0.86388888888888893</v>
      </c>
      <c r="V1381">
        <f ca="1">Prams!C$5/(U1381-Prams!C$6)</f>
        <v>85.830839477987212</v>
      </c>
      <c r="W1381">
        <f t="shared" ca="1" si="131"/>
        <v>0.77325080610799291</v>
      </c>
      <c r="X1381" t="str">
        <f t="shared" ca="1" si="132"/>
        <v>×</v>
      </c>
    </row>
    <row r="1382" spans="1:25" x14ac:dyDescent="0.4">
      <c r="A1382" s="1" t="s">
        <v>3362</v>
      </c>
      <c r="B1382" s="1">
        <v>147</v>
      </c>
      <c r="C1382">
        <v>635.5</v>
      </c>
      <c r="D1382">
        <v>610.5</v>
      </c>
      <c r="E1382">
        <v>11.510960000000001</v>
      </c>
      <c r="F1382" t="s">
        <v>16</v>
      </c>
      <c r="G1382" s="10" t="s">
        <v>3360</v>
      </c>
      <c r="H1382">
        <v>101</v>
      </c>
      <c r="I1382" t="s">
        <v>3361</v>
      </c>
      <c r="J1382">
        <f ca="1">VLOOKUP(G1382,INDIRECT("球速変換!A$1:B$" &amp; Prams!$B$8),2,)</f>
        <v>110</v>
      </c>
      <c r="K1382" t="str">
        <f ca="1">VLOOKUP(I1382,INDIRECT("投手名変換!A$1:B$" &amp; Prams!$B$9),2,)</f>
        <v>AD004</v>
      </c>
      <c r="L1382">
        <f t="shared" si="127"/>
        <v>46</v>
      </c>
      <c r="M1382">
        <f ca="1">(B1382-VLOOKUP(K1382,INDIRECT("投手データ!B1:D"&amp;Prams!$B$1),3,FALSE)*2)</f>
        <v>53</v>
      </c>
      <c r="N1382" t="str">
        <f ca="1">VLOOKUP(F1382,INDIRECT("球種変換表!A$1:B$" &amp; Prams!$B$2),2,)</f>
        <v>ナックルカーブ</v>
      </c>
      <c r="O1382">
        <f ca="1">VLOOKUP(N1382,球種情報!A:B,2,FALSE)</f>
        <v>14</v>
      </c>
      <c r="P1382">
        <f ca="1">VLOOKUP(K1382,投手データ!B:AI,output!O1382+6,FALSE)</f>
        <v>3</v>
      </c>
      <c r="R1382">
        <f t="shared" ca="1" si="128"/>
        <v>9.0909090909090905E-3</v>
      </c>
      <c r="S1382">
        <f t="shared" si="129"/>
        <v>0.75937500000000002</v>
      </c>
      <c r="T1382">
        <f>Prams!B$5/(S1382-Prams!B$6)</f>
        <v>88.43543253585095</v>
      </c>
      <c r="U1382">
        <f t="shared" ca="1" si="130"/>
        <v>0.87604166666666672</v>
      </c>
      <c r="V1382">
        <f ca="1">Prams!C$5/(U1382-Prams!C$6)</f>
        <v>84.406721809472884</v>
      </c>
      <c r="W1382">
        <f t="shared" ca="1" si="131"/>
        <v>0.76733383463157168</v>
      </c>
      <c r="X1382" t="str">
        <f t="shared" ca="1" si="132"/>
        <v>×</v>
      </c>
    </row>
    <row r="1383" spans="1:25" x14ac:dyDescent="0.4">
      <c r="A1383" s="1" t="s">
        <v>3363</v>
      </c>
      <c r="B1383" s="1">
        <v>129</v>
      </c>
      <c r="C1383">
        <v>640</v>
      </c>
      <c r="D1383">
        <v>616.5</v>
      </c>
      <c r="E1383">
        <v>11.01146</v>
      </c>
      <c r="F1383" t="s">
        <v>0</v>
      </c>
      <c r="G1383" s="10" t="s">
        <v>1498</v>
      </c>
      <c r="H1383">
        <v>103</v>
      </c>
      <c r="I1383" t="s">
        <v>3</v>
      </c>
      <c r="J1383">
        <f ca="1">VLOOKUP(G1383,INDIRECT("球速変換!A$1:B$" &amp; Prams!$B$8),2,)</f>
        <v>140</v>
      </c>
      <c r="K1383" t="str">
        <f ca="1">VLOOKUP(I1383,INDIRECT("投手名変換!A$1:B$" &amp; Prams!$B$9),2,)</f>
        <v>パワプロ</v>
      </c>
      <c r="L1383">
        <f t="shared" si="127"/>
        <v>26</v>
      </c>
      <c r="M1383">
        <f ca="1">(B1383-VLOOKUP(K1383,INDIRECT("投手データ!B1:D"&amp;Prams!$B$1),3,FALSE)*2)</f>
        <v>35</v>
      </c>
      <c r="N1383" t="str">
        <f ca="1">VLOOKUP(F1383,INDIRECT("球種変換表!A$1:B$" &amp; Prams!$B$2),2,)</f>
        <v>ストレート</v>
      </c>
      <c r="O1383">
        <f ca="1">VLOOKUP(N1383,球種情報!A:B,2,FALSE)</f>
        <v>1</v>
      </c>
      <c r="P1383">
        <f ca="1">VLOOKUP(K1383,投手データ!B:AI,output!O1383+6,FALSE)</f>
        <v>0</v>
      </c>
      <c r="Q1383" t="s">
        <v>1484</v>
      </c>
      <c r="R1383">
        <f t="shared" ca="1" si="128"/>
        <v>7.1428571428571426E-3</v>
      </c>
      <c r="S1383">
        <f t="shared" si="129"/>
        <v>0.421875</v>
      </c>
      <c r="T1383">
        <f>Prams!B$5/(S1383-Prams!B$6)</f>
        <v>170.98250708704973</v>
      </c>
      <c r="U1383">
        <f t="shared" ca="1" si="130"/>
        <v>0.57187500000000002</v>
      </c>
      <c r="V1383">
        <f ca="1">Prams!C$5/(U1383-Prams!C$6)</f>
        <v>144.35351117856516</v>
      </c>
      <c r="W1383">
        <f t="shared" ca="1" si="131"/>
        <v>1.0310965084183226</v>
      </c>
      <c r="X1383" t="str">
        <f t="shared" ca="1" si="132"/>
        <v>×</v>
      </c>
    </row>
    <row r="1384" spans="1:25" x14ac:dyDescent="0.4">
      <c r="A1384" s="1" t="s">
        <v>3364</v>
      </c>
      <c r="B1384" s="1">
        <v>129</v>
      </c>
      <c r="C1384">
        <v>639.5</v>
      </c>
      <c r="D1384">
        <v>612.5</v>
      </c>
      <c r="E1384">
        <v>10.512</v>
      </c>
      <c r="F1384" t="s">
        <v>0</v>
      </c>
      <c r="G1384" s="10" t="s">
        <v>1500</v>
      </c>
      <c r="H1384">
        <v>103</v>
      </c>
      <c r="I1384" t="s">
        <v>3</v>
      </c>
      <c r="J1384">
        <f ca="1">VLOOKUP(G1384,INDIRECT("球速変換!A$1:B$" &amp; Prams!$B$8),2,)</f>
        <v>139</v>
      </c>
      <c r="K1384" t="str">
        <f ca="1">VLOOKUP(I1384,INDIRECT("投手名変換!A$1:B$" &amp; Prams!$B$9),2,)</f>
        <v>パワプロ</v>
      </c>
      <c r="L1384">
        <f t="shared" si="127"/>
        <v>26</v>
      </c>
      <c r="M1384">
        <f ca="1">(B1384-VLOOKUP(K1384,INDIRECT("投手データ!B1:D"&amp;Prams!$B$1),3,FALSE)*2)</f>
        <v>35</v>
      </c>
      <c r="N1384" t="str">
        <f ca="1">VLOOKUP(F1384,INDIRECT("球種変換表!A$1:B$" &amp; Prams!$B$2),2,)</f>
        <v>ストレート</v>
      </c>
      <c r="O1384">
        <f ca="1">VLOOKUP(N1384,球種情報!A:B,2,FALSE)</f>
        <v>1</v>
      </c>
      <c r="P1384">
        <f ca="1">VLOOKUP(K1384,投手データ!B:AI,output!O1384+6,FALSE)</f>
        <v>0</v>
      </c>
      <c r="Q1384" t="s">
        <v>1484</v>
      </c>
      <c r="R1384">
        <f t="shared" ca="1" si="128"/>
        <v>7.1942446043165471E-3</v>
      </c>
      <c r="S1384">
        <f t="shared" si="129"/>
        <v>0.42465277777777782</v>
      </c>
      <c r="T1384">
        <f>Prams!B$5/(S1384-Prams!B$6)</f>
        <v>169.67895888447549</v>
      </c>
      <c r="U1384">
        <f t="shared" ca="1" si="130"/>
        <v>0.57465277777777779</v>
      </c>
      <c r="V1384">
        <f ca="1">Prams!C$5/(U1384-Prams!C$6)</f>
        <v>143.42327247887923</v>
      </c>
      <c r="W1384">
        <f t="shared" ca="1" si="131"/>
        <v>1.0318221041645987</v>
      </c>
      <c r="X1384" t="str">
        <f t="shared" ca="1" si="132"/>
        <v>×</v>
      </c>
    </row>
    <row r="1385" spans="1:25" x14ac:dyDescent="0.4">
      <c r="A1385" s="1" t="s">
        <v>3365</v>
      </c>
      <c r="B1385" s="1">
        <v>129</v>
      </c>
      <c r="C1385">
        <v>640.5</v>
      </c>
      <c r="D1385">
        <v>619.5</v>
      </c>
      <c r="E1385">
        <v>10.512</v>
      </c>
      <c r="F1385" t="s">
        <v>0</v>
      </c>
      <c r="G1385" s="10" t="s">
        <v>1498</v>
      </c>
      <c r="H1385">
        <v>103</v>
      </c>
      <c r="I1385" t="s">
        <v>3</v>
      </c>
      <c r="J1385">
        <f ca="1">VLOOKUP(G1385,INDIRECT("球速変換!A$1:B$" &amp; Prams!$B$8),2,)</f>
        <v>140</v>
      </c>
      <c r="K1385" t="str">
        <f ca="1">VLOOKUP(I1385,INDIRECT("投手名変換!A$1:B$" &amp; Prams!$B$9),2,)</f>
        <v>パワプロ</v>
      </c>
      <c r="L1385">
        <f t="shared" si="127"/>
        <v>26</v>
      </c>
      <c r="M1385">
        <f ca="1">(B1385-VLOOKUP(K1385,INDIRECT("投手データ!B1:D"&amp;Prams!$B$1),3,FALSE)*2)</f>
        <v>35</v>
      </c>
      <c r="N1385" t="str">
        <f ca="1">VLOOKUP(F1385,INDIRECT("球種変換表!A$1:B$" &amp; Prams!$B$2),2,)</f>
        <v>ストレート</v>
      </c>
      <c r="O1385">
        <f ca="1">VLOOKUP(N1385,球種情報!A:B,2,FALSE)</f>
        <v>1</v>
      </c>
      <c r="P1385">
        <f ca="1">VLOOKUP(K1385,投手データ!B:AI,output!O1385+6,FALSE)</f>
        <v>0</v>
      </c>
      <c r="Q1385" t="s">
        <v>1484</v>
      </c>
      <c r="R1385">
        <f t="shared" ca="1" si="128"/>
        <v>7.1428571428571426E-3</v>
      </c>
      <c r="S1385">
        <f t="shared" si="129"/>
        <v>0.41979166666666667</v>
      </c>
      <c r="T1385">
        <f>Prams!B$5/(S1385-Prams!B$6)</f>
        <v>171.97338834928951</v>
      </c>
      <c r="U1385">
        <f t="shared" ca="1" si="130"/>
        <v>0.5697916666666667</v>
      </c>
      <c r="V1385">
        <f ca="1">Prams!C$5/(U1385-Prams!C$6)</f>
        <v>145.05914787947518</v>
      </c>
      <c r="W1385">
        <f t="shared" ca="1" si="131"/>
        <v>1.0361367705676798</v>
      </c>
      <c r="X1385" t="str">
        <f t="shared" ca="1" si="132"/>
        <v>×</v>
      </c>
    </row>
    <row r="1386" spans="1:25" x14ac:dyDescent="0.4">
      <c r="A1386" s="1" t="s">
        <v>3366</v>
      </c>
      <c r="B1386" s="1">
        <v>129</v>
      </c>
      <c r="C1386">
        <v>641</v>
      </c>
      <c r="D1386">
        <v>620.5</v>
      </c>
      <c r="E1386">
        <v>10.012589999999999</v>
      </c>
      <c r="F1386" t="s">
        <v>0</v>
      </c>
      <c r="G1386" s="10" t="s">
        <v>3187</v>
      </c>
      <c r="H1386">
        <v>103</v>
      </c>
      <c r="I1386" t="s">
        <v>3</v>
      </c>
      <c r="J1386">
        <f ca="1">VLOOKUP(G1386,INDIRECT("球速変換!A$1:B$" &amp; Prams!$B$8),2,)</f>
        <v>141</v>
      </c>
      <c r="K1386" t="str">
        <f ca="1">VLOOKUP(I1386,INDIRECT("投手名変換!A$1:B$" &amp; Prams!$B$9),2,)</f>
        <v>パワプロ</v>
      </c>
      <c r="L1386">
        <f t="shared" ref="L1386:L1449" si="133">B1386-H1386</f>
        <v>26</v>
      </c>
      <c r="M1386">
        <f ca="1">(B1386-VLOOKUP(K1386,INDIRECT("投手データ!B1:D"&amp;Prams!$B$1),3,FALSE)*2)</f>
        <v>35</v>
      </c>
      <c r="N1386" t="str">
        <f ca="1">VLOOKUP(F1386,INDIRECT("球種変換表!A$1:B$" &amp; Prams!$B$2),2,)</f>
        <v>ストレート</v>
      </c>
      <c r="O1386">
        <f ca="1">VLOOKUP(N1386,球種情報!A:B,2,FALSE)</f>
        <v>1</v>
      </c>
      <c r="P1386">
        <f ca="1">VLOOKUP(K1386,投手データ!B:AI,output!O1386+6,FALSE)</f>
        <v>0</v>
      </c>
      <c r="Q1386" t="s">
        <v>1484</v>
      </c>
      <c r="R1386">
        <f t="shared" ref="R1386:R1449" ca="1" si="134">1/J1386</f>
        <v>7.0921985815602835E-3</v>
      </c>
      <c r="S1386">
        <f t="shared" ref="S1386:S1449" si="135">(L1386-(D1386-600)/24)*2/120</f>
        <v>0.41909722222222218</v>
      </c>
      <c r="T1386">
        <f>Prams!B$5/(S1386-Prams!B$6)</f>
        <v>172.3062392097053</v>
      </c>
      <c r="U1386">
        <f t="shared" ref="U1386:U1449" ca="1" si="136">(M1386-(D1386-600)/24)*2/120</f>
        <v>0.56909722222222225</v>
      </c>
      <c r="V1386">
        <f ca="1">Prams!C$5/(U1386-Prams!C$6)</f>
        <v>145.29589565149269</v>
      </c>
      <c r="W1386">
        <f t="shared" ref="W1386:W1449" ca="1" si="137">V1386/J1386</f>
        <v>1.0304673450460473</v>
      </c>
      <c r="X1386" t="str">
        <f t="shared" ca="1" si="132"/>
        <v>×</v>
      </c>
    </row>
    <row r="1387" spans="1:25" x14ac:dyDescent="0.4">
      <c r="A1387" s="1" t="s">
        <v>3367</v>
      </c>
      <c r="B1387" s="1">
        <v>129</v>
      </c>
      <c r="C1387">
        <v>639</v>
      </c>
      <c r="D1387">
        <v>612.5</v>
      </c>
      <c r="E1387">
        <v>11.01146</v>
      </c>
      <c r="F1387" t="s">
        <v>0</v>
      </c>
      <c r="G1387" s="10" t="s">
        <v>1500</v>
      </c>
      <c r="H1387">
        <v>103</v>
      </c>
      <c r="I1387" t="s">
        <v>3</v>
      </c>
      <c r="J1387">
        <f ca="1">VLOOKUP(G1387,INDIRECT("球速変換!A$1:B$" &amp; Prams!$B$8),2,)</f>
        <v>139</v>
      </c>
      <c r="K1387" t="str">
        <f ca="1">VLOOKUP(I1387,INDIRECT("投手名変換!A$1:B$" &amp; Prams!$B$9),2,)</f>
        <v>パワプロ</v>
      </c>
      <c r="L1387">
        <f t="shared" si="133"/>
        <v>26</v>
      </c>
      <c r="M1387">
        <f ca="1">(B1387-VLOOKUP(K1387,INDIRECT("投手データ!B1:D"&amp;Prams!$B$1),3,FALSE)*2)</f>
        <v>35</v>
      </c>
      <c r="N1387" t="str">
        <f ca="1">VLOOKUP(F1387,INDIRECT("球種変換表!A$1:B$" &amp; Prams!$B$2),2,)</f>
        <v>ストレート</v>
      </c>
      <c r="O1387">
        <f ca="1">VLOOKUP(N1387,球種情報!A:B,2,FALSE)</f>
        <v>1</v>
      </c>
      <c r="P1387">
        <f ca="1">VLOOKUP(K1387,投手データ!B:AI,output!O1387+6,FALSE)</f>
        <v>0</v>
      </c>
      <c r="Q1387" t="s">
        <v>1484</v>
      </c>
      <c r="R1387">
        <f t="shared" ca="1" si="134"/>
        <v>7.1942446043165471E-3</v>
      </c>
      <c r="S1387">
        <f t="shared" si="135"/>
        <v>0.42465277777777782</v>
      </c>
      <c r="T1387">
        <f>Prams!B$5/(S1387-Prams!B$6)</f>
        <v>169.67895888447549</v>
      </c>
      <c r="U1387">
        <f t="shared" ca="1" si="136"/>
        <v>0.57465277777777779</v>
      </c>
      <c r="V1387">
        <f ca="1">Prams!C$5/(U1387-Prams!C$6)</f>
        <v>143.42327247887923</v>
      </c>
      <c r="W1387">
        <f t="shared" ca="1" si="137"/>
        <v>1.0318221041645987</v>
      </c>
      <c r="X1387" t="str">
        <f t="shared" ca="1" si="132"/>
        <v>×</v>
      </c>
    </row>
    <row r="1388" spans="1:25" x14ac:dyDescent="0.4">
      <c r="A1388" s="1" t="s">
        <v>3368</v>
      </c>
      <c r="B1388" s="1">
        <v>129</v>
      </c>
      <c r="C1388">
        <v>640.5</v>
      </c>
      <c r="D1388">
        <v>618.5</v>
      </c>
      <c r="E1388">
        <v>10.512</v>
      </c>
      <c r="F1388" t="s">
        <v>0</v>
      </c>
      <c r="G1388" s="10" t="s">
        <v>403</v>
      </c>
      <c r="H1388">
        <v>103</v>
      </c>
      <c r="I1388" t="s">
        <v>3</v>
      </c>
      <c r="J1388">
        <f ca="1">VLOOKUP(G1388,INDIRECT("球速変換!A$1:B$" &amp; Prams!$B$8),2,)</f>
        <v>140</v>
      </c>
      <c r="K1388" t="str">
        <f ca="1">VLOOKUP(I1388,INDIRECT("投手名変換!A$1:B$" &amp; Prams!$B$9),2,)</f>
        <v>パワプロ</v>
      </c>
      <c r="L1388">
        <f t="shared" si="133"/>
        <v>26</v>
      </c>
      <c r="M1388">
        <f ca="1">(B1388-VLOOKUP(K1388,INDIRECT("投手データ!B1:D"&amp;Prams!$B$1),3,FALSE)*2)</f>
        <v>35</v>
      </c>
      <c r="N1388" t="str">
        <f ca="1">VLOOKUP(F1388,INDIRECT("球種変換表!A$1:B$" &amp; Prams!$B$2),2,)</f>
        <v>ストレート</v>
      </c>
      <c r="O1388">
        <f ca="1">VLOOKUP(N1388,球種情報!A:B,2,FALSE)</f>
        <v>1</v>
      </c>
      <c r="P1388">
        <f ca="1">VLOOKUP(K1388,投手データ!B:AI,output!O1388+6,FALSE)</f>
        <v>0</v>
      </c>
      <c r="Q1388" t="s">
        <v>1484</v>
      </c>
      <c r="R1388">
        <f t="shared" ca="1" si="134"/>
        <v>7.1428571428571426E-3</v>
      </c>
      <c r="S1388">
        <f t="shared" si="135"/>
        <v>0.42048611111111112</v>
      </c>
      <c r="T1388">
        <f>Prams!B$5/(S1388-Prams!B$6)</f>
        <v>171.64182097218259</v>
      </c>
      <c r="U1388">
        <f t="shared" ca="1" si="136"/>
        <v>0.57048611111111103</v>
      </c>
      <c r="V1388">
        <f ca="1">Prams!C$5/(U1388-Prams!C$6)</f>
        <v>144.82317037461203</v>
      </c>
      <c r="W1388">
        <f t="shared" ca="1" si="137"/>
        <v>1.0344512169615145</v>
      </c>
      <c r="X1388" t="str">
        <f t="shared" ca="1" si="132"/>
        <v>×</v>
      </c>
    </row>
    <row r="1389" spans="1:25" x14ac:dyDescent="0.4">
      <c r="A1389" s="1" t="s">
        <v>3369</v>
      </c>
      <c r="B1389" s="1">
        <v>128</v>
      </c>
      <c r="C1389">
        <v>638</v>
      </c>
      <c r="D1389">
        <v>606</v>
      </c>
      <c r="E1389">
        <v>11.0001</v>
      </c>
      <c r="F1389" t="s">
        <v>0</v>
      </c>
      <c r="G1389" s="10" t="s">
        <v>405</v>
      </c>
      <c r="H1389">
        <v>103</v>
      </c>
      <c r="I1389" t="s">
        <v>3</v>
      </c>
      <c r="J1389">
        <f ca="1">VLOOKUP(G1389,INDIRECT("球速変換!A$1:B$" &amp; Prams!$B$8),2,)</f>
        <v>141</v>
      </c>
      <c r="K1389" t="str">
        <f ca="1">VLOOKUP(I1389,INDIRECT("投手名変換!A$1:B$" &amp; Prams!$B$9),2,)</f>
        <v>パワプロ</v>
      </c>
      <c r="L1389">
        <f t="shared" si="133"/>
        <v>25</v>
      </c>
      <c r="M1389">
        <f ca="1">(B1389-VLOOKUP(K1389,INDIRECT("投手データ!B1:D"&amp;Prams!$B$1),3,FALSE)*2)</f>
        <v>34</v>
      </c>
      <c r="N1389" t="str">
        <f ca="1">VLOOKUP(F1389,INDIRECT("球種変換表!A$1:B$" &amp; Prams!$B$2),2,)</f>
        <v>ストレート</v>
      </c>
      <c r="O1389">
        <f ca="1">VLOOKUP(N1389,球種情報!A:B,2,FALSE)</f>
        <v>1</v>
      </c>
      <c r="P1389">
        <f ca="1">VLOOKUP(K1389,投手データ!B:AI,output!O1389+6,FALSE)</f>
        <v>0</v>
      </c>
      <c r="Q1389" t="s">
        <v>1484</v>
      </c>
      <c r="R1389">
        <f t="shared" ca="1" si="134"/>
        <v>7.0921985815602835E-3</v>
      </c>
      <c r="S1389">
        <f t="shared" si="135"/>
        <v>0.41249999999999998</v>
      </c>
      <c r="T1389">
        <f>Prams!B$5/(S1389-Prams!B$6)</f>
        <v>175.5337876206701</v>
      </c>
      <c r="U1389">
        <f t="shared" ca="1" si="136"/>
        <v>0.5625</v>
      </c>
      <c r="V1389">
        <f ca="1">Prams!C$5/(U1389-Prams!C$6)</f>
        <v>147.584148961566</v>
      </c>
      <c r="W1389">
        <f t="shared" ca="1" si="137"/>
        <v>1.046696091926</v>
      </c>
      <c r="X1389" t="str">
        <f t="shared" ca="1" si="132"/>
        <v>×</v>
      </c>
    </row>
    <row r="1390" spans="1:25" x14ac:dyDescent="0.4">
      <c r="A1390" s="1" t="s">
        <v>3370</v>
      </c>
      <c r="B1390" s="1">
        <v>132</v>
      </c>
      <c r="C1390">
        <v>640</v>
      </c>
      <c r="D1390">
        <v>617.5</v>
      </c>
      <c r="E1390">
        <v>11.01146</v>
      </c>
      <c r="F1390" t="s">
        <v>0</v>
      </c>
      <c r="G1390" s="10" t="s">
        <v>1498</v>
      </c>
      <c r="H1390">
        <v>106</v>
      </c>
      <c r="I1390" t="s">
        <v>3</v>
      </c>
      <c r="J1390">
        <f ca="1">VLOOKUP(G1390,INDIRECT("球速変換!A$1:B$" &amp; Prams!$B$8),2,)</f>
        <v>140</v>
      </c>
      <c r="K1390" t="str">
        <f ca="1">VLOOKUP(I1390,INDIRECT("投手名変換!A$1:B$" &amp; Prams!$B$9),2,)</f>
        <v>パワプロ</v>
      </c>
      <c r="L1390">
        <f t="shared" si="133"/>
        <v>26</v>
      </c>
      <c r="M1390">
        <f ca="1">(B1390-VLOOKUP(K1390,INDIRECT("投手データ!B1:D"&amp;Prams!$B$1),3,FALSE)*2)</f>
        <v>38</v>
      </c>
      <c r="N1390" t="str">
        <f ca="1">VLOOKUP(F1390,INDIRECT("球種変換表!A$1:B$" &amp; Prams!$B$2),2,)</f>
        <v>ストレート</v>
      </c>
      <c r="O1390">
        <f ca="1">VLOOKUP(N1390,球種情報!A:B,2,FALSE)</f>
        <v>1</v>
      </c>
      <c r="P1390">
        <f ca="1">VLOOKUP(K1390,投手データ!B:AI,output!O1390+6,FALSE)</f>
        <v>0</v>
      </c>
      <c r="Q1390" t="s">
        <v>1484</v>
      </c>
      <c r="R1390">
        <f t="shared" ca="1" si="134"/>
        <v>7.1428571428571426E-3</v>
      </c>
      <c r="S1390">
        <f t="shared" si="135"/>
        <v>0.42118055555555556</v>
      </c>
      <c r="T1390">
        <f>Prams!B$5/(S1390-Prams!B$6)</f>
        <v>171.31152966894248</v>
      </c>
      <c r="U1390">
        <f t="shared" ca="1" si="136"/>
        <v>0.62118055555555562</v>
      </c>
      <c r="V1390">
        <f ca="1">Prams!C$5/(U1390-Prams!C$6)</f>
        <v>129.45041267034645</v>
      </c>
      <c r="W1390">
        <f t="shared" ca="1" si="137"/>
        <v>0.92464580478818892</v>
      </c>
      <c r="X1390" t="str">
        <f t="shared" ca="1" si="132"/>
        <v>×</v>
      </c>
      <c r="Y1390" t="s">
        <v>1486</v>
      </c>
    </row>
    <row r="1391" spans="1:25" x14ac:dyDescent="0.4">
      <c r="A1391" s="1" t="s">
        <v>3371</v>
      </c>
      <c r="B1391" s="1">
        <v>129</v>
      </c>
      <c r="C1391">
        <v>640.5</v>
      </c>
      <c r="D1391">
        <v>619.5</v>
      </c>
      <c r="E1391">
        <v>10.512</v>
      </c>
      <c r="F1391" t="s">
        <v>0</v>
      </c>
      <c r="G1391" s="10" t="s">
        <v>1498</v>
      </c>
      <c r="H1391">
        <v>103</v>
      </c>
      <c r="I1391" t="s">
        <v>3</v>
      </c>
      <c r="J1391">
        <f ca="1">VLOOKUP(G1391,INDIRECT("球速変換!A$1:B$" &amp; Prams!$B$8),2,)</f>
        <v>140</v>
      </c>
      <c r="K1391" t="str">
        <f ca="1">VLOOKUP(I1391,INDIRECT("投手名変換!A$1:B$" &amp; Prams!$B$9),2,)</f>
        <v>パワプロ</v>
      </c>
      <c r="L1391">
        <f t="shared" si="133"/>
        <v>26</v>
      </c>
      <c r="M1391">
        <f ca="1">(B1391-VLOOKUP(K1391,INDIRECT("投手データ!B1:D"&amp;Prams!$B$1),3,FALSE)*2)</f>
        <v>35</v>
      </c>
      <c r="N1391" t="str">
        <f ca="1">VLOOKUP(F1391,INDIRECT("球種変換表!A$1:B$" &amp; Prams!$B$2),2,)</f>
        <v>ストレート</v>
      </c>
      <c r="O1391">
        <f ca="1">VLOOKUP(N1391,球種情報!A:B,2,FALSE)</f>
        <v>1</v>
      </c>
      <c r="P1391">
        <f ca="1">VLOOKUP(K1391,投手データ!B:AI,output!O1391+6,FALSE)</f>
        <v>0</v>
      </c>
      <c r="Q1391" t="s">
        <v>1484</v>
      </c>
      <c r="R1391">
        <f t="shared" ca="1" si="134"/>
        <v>7.1428571428571426E-3</v>
      </c>
      <c r="S1391">
        <f t="shared" si="135"/>
        <v>0.41979166666666667</v>
      </c>
      <c r="T1391">
        <f>Prams!B$5/(S1391-Prams!B$6)</f>
        <v>171.97338834928951</v>
      </c>
      <c r="U1391">
        <f t="shared" ca="1" si="136"/>
        <v>0.5697916666666667</v>
      </c>
      <c r="V1391">
        <f ca="1">Prams!C$5/(U1391-Prams!C$6)</f>
        <v>145.05914787947518</v>
      </c>
      <c r="W1391">
        <f t="shared" ca="1" si="137"/>
        <v>1.0361367705676798</v>
      </c>
      <c r="X1391" t="str">
        <f t="shared" ca="1" si="132"/>
        <v>×</v>
      </c>
    </row>
    <row r="1392" spans="1:25" x14ac:dyDescent="0.4">
      <c r="A1392" s="1" t="s">
        <v>3372</v>
      </c>
      <c r="B1392" s="1">
        <v>129</v>
      </c>
      <c r="C1392">
        <v>639.5</v>
      </c>
      <c r="D1392">
        <v>614.5</v>
      </c>
      <c r="E1392">
        <v>10.512</v>
      </c>
      <c r="F1392" t="s">
        <v>0</v>
      </c>
      <c r="G1392" s="10" t="s">
        <v>404</v>
      </c>
      <c r="H1392">
        <v>103</v>
      </c>
      <c r="I1392" t="s">
        <v>3</v>
      </c>
      <c r="J1392">
        <f ca="1">VLOOKUP(G1392,INDIRECT("球速変換!A$1:B$" &amp; Prams!$B$8),2,)</f>
        <v>139</v>
      </c>
      <c r="K1392" t="str">
        <f ca="1">VLOOKUP(I1392,INDIRECT("投手名変換!A$1:B$" &amp; Prams!$B$9),2,)</f>
        <v>パワプロ</v>
      </c>
      <c r="L1392">
        <f t="shared" si="133"/>
        <v>26</v>
      </c>
      <c r="M1392">
        <f ca="1">(B1392-VLOOKUP(K1392,INDIRECT("投手データ!B1:D"&amp;Prams!$B$1),3,FALSE)*2)</f>
        <v>35</v>
      </c>
      <c r="N1392" t="str">
        <f ca="1">VLOOKUP(F1392,INDIRECT("球種変換表!A$1:B$" &amp; Prams!$B$2),2,)</f>
        <v>ストレート</v>
      </c>
      <c r="O1392">
        <f ca="1">VLOOKUP(N1392,球種情報!A:B,2,FALSE)</f>
        <v>1</v>
      </c>
      <c r="P1392">
        <f ca="1">VLOOKUP(K1392,投手データ!B:AI,output!O1392+6,FALSE)</f>
        <v>0</v>
      </c>
      <c r="Q1392" t="s">
        <v>1484</v>
      </c>
      <c r="R1392">
        <f t="shared" ca="1" si="134"/>
        <v>7.1942446043165471E-3</v>
      </c>
      <c r="S1392">
        <f t="shared" si="135"/>
        <v>0.42326388888888888</v>
      </c>
      <c r="T1392">
        <f>Prams!B$5/(S1392-Prams!B$6)</f>
        <v>170.3282389585741</v>
      </c>
      <c r="U1392">
        <f t="shared" ca="1" si="136"/>
        <v>0.57326388888888891</v>
      </c>
      <c r="V1392">
        <f ca="1">Prams!C$5/(U1392-Prams!C$6)</f>
        <v>143.88688833002541</v>
      </c>
      <c r="W1392">
        <f t="shared" ca="1" si="137"/>
        <v>1.0351574700001829</v>
      </c>
      <c r="X1392" t="str">
        <f t="shared" ca="1" si="132"/>
        <v>×</v>
      </c>
    </row>
    <row r="1393" spans="1:25" x14ac:dyDescent="0.4">
      <c r="A1393" s="1" t="s">
        <v>3373</v>
      </c>
      <c r="B1393" s="1">
        <v>127</v>
      </c>
      <c r="C1393">
        <v>641</v>
      </c>
      <c r="D1393">
        <v>618.5</v>
      </c>
      <c r="E1393">
        <v>11.01146</v>
      </c>
      <c r="F1393" t="s">
        <v>1504</v>
      </c>
      <c r="G1393" s="10" t="s">
        <v>1493</v>
      </c>
      <c r="H1393">
        <v>102</v>
      </c>
      <c r="I1393" t="s">
        <v>3</v>
      </c>
      <c r="J1393">
        <f ca="1">VLOOKUP(G1393,INDIRECT("球速変換!A$1:B$" &amp; Prams!$B$8),2,)</f>
        <v>142</v>
      </c>
      <c r="K1393" t="str">
        <f ca="1">VLOOKUP(I1393,INDIRECT("投手名変換!A$1:B$" &amp; Prams!$B$9),2,)</f>
        <v>パワプロ</v>
      </c>
      <c r="L1393">
        <f t="shared" si="133"/>
        <v>25</v>
      </c>
      <c r="M1393">
        <f ca="1">(B1393-VLOOKUP(K1393,INDIRECT("投手データ!B1:D"&amp;Prams!$B$1),3,FALSE)*2)</f>
        <v>33</v>
      </c>
      <c r="N1393" t="str">
        <f ca="1">VLOOKUP(F1393,INDIRECT("球種変換表!A$1:B$" &amp; Prams!$B$2),2,)</f>
        <v>全力ストレート</v>
      </c>
      <c r="O1393">
        <f ca="1">VLOOKUP(N1393,球種情報!A:B,2,FALSE)</f>
        <v>2</v>
      </c>
      <c r="P1393">
        <f ca="1">VLOOKUP(K1393,投手データ!B:AI,output!O1393+6,FALSE)</f>
        <v>0</v>
      </c>
      <c r="Q1393" t="s">
        <v>1484</v>
      </c>
      <c r="R1393">
        <f t="shared" ca="1" si="134"/>
        <v>7.0422535211267607E-3</v>
      </c>
      <c r="S1393">
        <f t="shared" si="135"/>
        <v>0.40381944444444445</v>
      </c>
      <c r="T1393">
        <f>Prams!B$5/(S1393-Prams!B$6)</f>
        <v>179.96943404465219</v>
      </c>
      <c r="U1393">
        <f t="shared" ca="1" si="136"/>
        <v>0.5371527777777777</v>
      </c>
      <c r="V1393">
        <f ca="1">Prams!C$5/(U1393-Prams!C$6)</f>
        <v>157.08947691612732</v>
      </c>
      <c r="W1393">
        <f t="shared" ca="1" si="137"/>
        <v>1.1062639219445587</v>
      </c>
      <c r="X1393" t="str">
        <f t="shared" ca="1" si="132"/>
        <v>×</v>
      </c>
      <c r="Y1393" t="s">
        <v>1487</v>
      </c>
    </row>
    <row r="1394" spans="1:25" x14ac:dyDescent="0.4">
      <c r="A1394" s="1" t="s">
        <v>3374</v>
      </c>
      <c r="B1394" s="1">
        <v>125</v>
      </c>
      <c r="C1394">
        <v>639.5</v>
      </c>
      <c r="D1394">
        <v>610.5</v>
      </c>
      <c r="E1394">
        <v>10.512</v>
      </c>
      <c r="F1394" t="s">
        <v>1504</v>
      </c>
      <c r="G1394" s="10" t="s">
        <v>404</v>
      </c>
      <c r="H1394">
        <v>102</v>
      </c>
      <c r="I1394" t="s">
        <v>3</v>
      </c>
      <c r="J1394">
        <f ca="1">VLOOKUP(G1394,INDIRECT("球速変換!A$1:B$" &amp; Prams!$B$8),2,)</f>
        <v>139</v>
      </c>
      <c r="K1394" t="str">
        <f ca="1">VLOOKUP(I1394,INDIRECT("投手名変換!A$1:B$" &amp; Prams!$B$9),2,)</f>
        <v>パワプロ</v>
      </c>
      <c r="L1394">
        <f t="shared" si="133"/>
        <v>23</v>
      </c>
      <c r="M1394">
        <f ca="1">(B1394-VLOOKUP(K1394,INDIRECT("投手データ!B1:D"&amp;Prams!$B$1),3,FALSE)*2)</f>
        <v>31</v>
      </c>
      <c r="N1394" t="str">
        <f ca="1">VLOOKUP(F1394,INDIRECT("球種変換表!A$1:B$" &amp; Prams!$B$2),2,)</f>
        <v>全力ストレート</v>
      </c>
      <c r="O1394">
        <f ca="1">VLOOKUP(N1394,球種情報!A:B,2,FALSE)</f>
        <v>2</v>
      </c>
      <c r="P1394">
        <f ca="1">VLOOKUP(K1394,投手データ!B:AI,output!O1394+6,FALSE)</f>
        <v>0</v>
      </c>
      <c r="Q1394" t="s">
        <v>1484</v>
      </c>
      <c r="R1394">
        <f t="shared" ca="1" si="134"/>
        <v>7.1942446043165471E-3</v>
      </c>
      <c r="S1394">
        <f t="shared" si="135"/>
        <v>0.37604166666666666</v>
      </c>
      <c r="T1394">
        <f>Prams!B$5/(S1394-Prams!B$6)</f>
        <v>195.80247565256408</v>
      </c>
      <c r="U1394">
        <f t="shared" ca="1" si="136"/>
        <v>0.50937500000000002</v>
      </c>
      <c r="V1394">
        <f ca="1">Prams!C$5/(U1394-Prams!C$6)</f>
        <v>169.01920579591277</v>
      </c>
      <c r="W1394">
        <f t="shared" ca="1" si="137"/>
        <v>1.2159655093231134</v>
      </c>
      <c r="X1394" t="str">
        <f t="shared" ca="1" si="132"/>
        <v>×</v>
      </c>
    </row>
    <row r="1395" spans="1:25" x14ac:dyDescent="0.4">
      <c r="A1395" s="1" t="s">
        <v>3376</v>
      </c>
      <c r="B1395" s="1">
        <v>126</v>
      </c>
      <c r="C1395">
        <v>639.5</v>
      </c>
      <c r="D1395">
        <v>610</v>
      </c>
      <c r="E1395">
        <v>11.5001</v>
      </c>
      <c r="F1395" t="s">
        <v>3375</v>
      </c>
      <c r="G1395" s="10" t="s">
        <v>404</v>
      </c>
      <c r="H1395">
        <v>103</v>
      </c>
      <c r="I1395" t="s">
        <v>3</v>
      </c>
      <c r="J1395">
        <f ca="1">VLOOKUP(G1395,INDIRECT("球速変換!A$1:B$" &amp; Prams!$B$8),2,)</f>
        <v>139</v>
      </c>
      <c r="K1395" t="str">
        <f ca="1">VLOOKUP(I1395,INDIRECT("投手名変換!A$1:B$" &amp; Prams!$B$9),2,)</f>
        <v>パワプロ</v>
      </c>
      <c r="L1395">
        <f t="shared" si="133"/>
        <v>23</v>
      </c>
      <c r="M1395">
        <f ca="1">(B1395-VLOOKUP(K1395,INDIRECT("投手データ!B1:D"&amp;Prams!$B$1),3,FALSE)*2)</f>
        <v>32</v>
      </c>
      <c r="N1395" t="str">
        <f ca="1">VLOOKUP(F1395,INDIRECT("球種変換表!A$1:B$" &amp; Prams!$B$2),2,)</f>
        <v>全力ストレート</v>
      </c>
      <c r="O1395">
        <f ca="1">VLOOKUP(N1395,球種情報!A:B,2,FALSE)</f>
        <v>2</v>
      </c>
      <c r="P1395">
        <f ca="1">VLOOKUP(K1395,投手データ!B:AI,output!O1395+6,FALSE)</f>
        <v>0</v>
      </c>
      <c r="Q1395" t="s">
        <v>1484</v>
      </c>
      <c r="R1395">
        <f t="shared" ca="1" si="134"/>
        <v>7.1942446043165471E-3</v>
      </c>
      <c r="S1395">
        <f t="shared" si="135"/>
        <v>0.37638888888888888</v>
      </c>
      <c r="T1395">
        <f>Prams!B$5/(S1395-Prams!B$6)</f>
        <v>195.58738751406077</v>
      </c>
      <c r="U1395">
        <f t="shared" ca="1" si="136"/>
        <v>0.52638888888888891</v>
      </c>
      <c r="V1395">
        <f ca="1">Prams!C$5/(U1395-Prams!C$6)</f>
        <v>161.50677774230064</v>
      </c>
      <c r="W1395">
        <f t="shared" ca="1" si="137"/>
        <v>1.1619192643330982</v>
      </c>
      <c r="X1395" t="str">
        <f t="shared" ca="1" si="132"/>
        <v>×</v>
      </c>
      <c r="Y1395" t="s">
        <v>1487</v>
      </c>
    </row>
    <row r="1396" spans="1:25" x14ac:dyDescent="0.4">
      <c r="A1396" s="1" t="s">
        <v>3377</v>
      </c>
      <c r="B1396" s="1">
        <v>125</v>
      </c>
      <c r="C1396">
        <v>640.5</v>
      </c>
      <c r="D1396">
        <v>616.5</v>
      </c>
      <c r="E1396">
        <v>10.512</v>
      </c>
      <c r="F1396" t="s">
        <v>1504</v>
      </c>
      <c r="G1396" s="10" t="s">
        <v>405</v>
      </c>
      <c r="H1396">
        <v>102</v>
      </c>
      <c r="I1396" t="s">
        <v>3</v>
      </c>
      <c r="J1396">
        <f ca="1">VLOOKUP(G1396,INDIRECT("球速変換!A$1:B$" &amp; Prams!$B$8),2,)</f>
        <v>141</v>
      </c>
      <c r="K1396" t="str">
        <f ca="1">VLOOKUP(I1396,INDIRECT("投手名変換!A$1:B$" &amp; Prams!$B$9),2,)</f>
        <v>パワプロ</v>
      </c>
      <c r="L1396">
        <f t="shared" si="133"/>
        <v>23</v>
      </c>
      <c r="M1396">
        <f ca="1">(B1396-VLOOKUP(K1396,INDIRECT("投手データ!B1:D"&amp;Prams!$B$1),3,FALSE)*2)</f>
        <v>31</v>
      </c>
      <c r="N1396" t="str">
        <f ca="1">VLOOKUP(F1396,INDIRECT("球種変換表!A$1:B$" &amp; Prams!$B$2),2,)</f>
        <v>全力ストレート</v>
      </c>
      <c r="O1396">
        <f ca="1">VLOOKUP(N1396,球種情報!A:B,2,FALSE)</f>
        <v>2</v>
      </c>
      <c r="P1396">
        <f ca="1">VLOOKUP(K1396,投手データ!B:AI,output!O1396+6,FALSE)</f>
        <v>0</v>
      </c>
      <c r="Q1396" t="s">
        <v>1484</v>
      </c>
      <c r="R1396">
        <f t="shared" ca="1" si="134"/>
        <v>7.0921985815602835E-3</v>
      </c>
      <c r="S1396">
        <f t="shared" si="135"/>
        <v>0.37187500000000001</v>
      </c>
      <c r="T1396">
        <f>Prams!B$5/(S1396-Prams!B$6)</f>
        <v>198.42092594078474</v>
      </c>
      <c r="U1396">
        <f t="shared" ca="1" si="136"/>
        <v>0.50520833333333337</v>
      </c>
      <c r="V1396">
        <f ca="1">Prams!C$5/(U1396-Prams!C$6)</f>
        <v>170.96674578849121</v>
      </c>
      <c r="W1396">
        <f t="shared" ca="1" si="137"/>
        <v>1.2125301119751151</v>
      </c>
      <c r="X1396" t="str">
        <f t="shared" ca="1" si="132"/>
        <v>×</v>
      </c>
    </row>
    <row r="1397" spans="1:25" x14ac:dyDescent="0.4">
      <c r="A1397" s="1" t="s">
        <v>3378</v>
      </c>
      <c r="B1397" s="1">
        <v>125</v>
      </c>
      <c r="C1397">
        <v>640.45239000000004</v>
      </c>
      <c r="D1397">
        <v>613.5</v>
      </c>
      <c r="E1397">
        <v>10.55955</v>
      </c>
      <c r="F1397" t="s">
        <v>390</v>
      </c>
      <c r="G1397" s="10" t="s">
        <v>1498</v>
      </c>
      <c r="H1397">
        <v>102</v>
      </c>
      <c r="I1397" t="s">
        <v>3</v>
      </c>
      <c r="J1397">
        <f ca="1">VLOOKUP(G1397,INDIRECT("球速変換!A$1:B$" &amp; Prams!$B$8),2,)</f>
        <v>140</v>
      </c>
      <c r="K1397" t="str">
        <f ca="1">VLOOKUP(I1397,INDIRECT("投手名変換!A$1:B$" &amp; Prams!$B$9),2,)</f>
        <v>パワプロ</v>
      </c>
      <c r="L1397">
        <f t="shared" si="133"/>
        <v>23</v>
      </c>
      <c r="M1397">
        <f ca="1">(B1397-VLOOKUP(K1397,INDIRECT("投手データ!B1:D"&amp;Prams!$B$1),3,FALSE)*2)</f>
        <v>31</v>
      </c>
      <c r="N1397" t="str">
        <f ca="1">VLOOKUP(F1397,INDIRECT("球種変換表!A$1:B$" &amp; Prams!$B$2),2,)</f>
        <v>全力ストレート</v>
      </c>
      <c r="O1397">
        <f ca="1">VLOOKUP(N1397,球種情報!A:B,2,FALSE)</f>
        <v>2</v>
      </c>
      <c r="P1397">
        <f ca="1">VLOOKUP(K1397,投手データ!B:AI,output!O1397+6,FALSE)</f>
        <v>0</v>
      </c>
      <c r="Q1397" t="s">
        <v>1484</v>
      </c>
      <c r="R1397">
        <f t="shared" ca="1" si="134"/>
        <v>7.1428571428571426E-3</v>
      </c>
      <c r="S1397">
        <f t="shared" si="135"/>
        <v>0.37395833333333334</v>
      </c>
      <c r="T1397">
        <f>Prams!B$5/(S1397-Prams!B$6)</f>
        <v>197.10300486197829</v>
      </c>
      <c r="U1397">
        <f t="shared" ca="1" si="136"/>
        <v>0.5072916666666667</v>
      </c>
      <c r="V1397">
        <f ca="1">Prams!C$5/(U1397-Prams!C$6)</f>
        <v>169.98739774992552</v>
      </c>
      <c r="W1397">
        <f t="shared" ca="1" si="137"/>
        <v>1.2141956982137536</v>
      </c>
      <c r="X1397" t="str">
        <f t="shared" ca="1" si="132"/>
        <v>×</v>
      </c>
    </row>
    <row r="1398" spans="1:25" x14ac:dyDescent="0.4">
      <c r="A1398" s="1" t="s">
        <v>3379</v>
      </c>
      <c r="B1398" s="1">
        <v>125</v>
      </c>
      <c r="C1398">
        <v>640</v>
      </c>
      <c r="D1398">
        <v>615.5</v>
      </c>
      <c r="E1398">
        <v>11.01146</v>
      </c>
      <c r="F1398" t="s">
        <v>1504</v>
      </c>
      <c r="G1398" s="10" t="s">
        <v>2708</v>
      </c>
      <c r="H1398">
        <v>102</v>
      </c>
      <c r="I1398" t="s">
        <v>3</v>
      </c>
      <c r="J1398">
        <v>141</v>
      </c>
      <c r="K1398" t="str">
        <f ca="1">VLOOKUP(I1398,INDIRECT("投手名変換!A$1:B$" &amp; Prams!$B$9),2,)</f>
        <v>パワプロ</v>
      </c>
      <c r="L1398">
        <f t="shared" si="133"/>
        <v>23</v>
      </c>
      <c r="M1398">
        <f ca="1">(B1398-VLOOKUP(K1398,INDIRECT("投手データ!B1:D"&amp;Prams!$B$1),3,FALSE)*2)</f>
        <v>31</v>
      </c>
      <c r="N1398" t="str">
        <f ca="1">VLOOKUP(F1398,INDIRECT("球種変換表!A$1:B$" &amp; Prams!$B$2),2,)</f>
        <v>全力ストレート</v>
      </c>
      <c r="O1398">
        <f ca="1">VLOOKUP(N1398,球種情報!A:B,2,FALSE)</f>
        <v>2</v>
      </c>
      <c r="P1398">
        <f ca="1">VLOOKUP(K1398,投手データ!B:AI,output!O1398+6,FALSE)</f>
        <v>0</v>
      </c>
      <c r="Q1398" t="s">
        <v>1484</v>
      </c>
      <c r="R1398">
        <f t="shared" si="134"/>
        <v>7.0921985815602835E-3</v>
      </c>
      <c r="S1398">
        <f t="shared" si="135"/>
        <v>0.37256944444444445</v>
      </c>
      <c r="T1398">
        <f>Prams!B$5/(S1398-Prams!B$6)</f>
        <v>197.9796649972869</v>
      </c>
      <c r="U1398">
        <f t="shared" ca="1" si="136"/>
        <v>0.50590277777777781</v>
      </c>
      <c r="V1398">
        <f ca="1">Prams!C$5/(U1398-Prams!C$6)</f>
        <v>170.63904499766156</v>
      </c>
      <c r="W1398">
        <f t="shared" ca="1" si="137"/>
        <v>1.2102059928912168</v>
      </c>
      <c r="X1398" t="str">
        <f t="shared" ca="1" si="132"/>
        <v>×</v>
      </c>
    </row>
    <row r="1399" spans="1:25" x14ac:dyDescent="0.4">
      <c r="A1399" s="1" t="s">
        <v>3380</v>
      </c>
      <c r="B1399" s="1">
        <v>125</v>
      </c>
      <c r="C1399">
        <v>640.5</v>
      </c>
      <c r="D1399">
        <v>621.5</v>
      </c>
      <c r="E1399">
        <v>10.512</v>
      </c>
      <c r="F1399" t="s">
        <v>1504</v>
      </c>
      <c r="G1399" s="10" t="s">
        <v>644</v>
      </c>
      <c r="H1399">
        <v>102</v>
      </c>
      <c r="I1399" t="s">
        <v>3</v>
      </c>
      <c r="J1399">
        <v>142</v>
      </c>
      <c r="K1399" t="str">
        <f ca="1">VLOOKUP(I1399,INDIRECT("投手名変換!A$1:B$" &amp; Prams!$B$9),2,)</f>
        <v>パワプロ</v>
      </c>
      <c r="L1399">
        <f t="shared" si="133"/>
        <v>23</v>
      </c>
      <c r="M1399">
        <f ca="1">(B1399-VLOOKUP(K1399,INDIRECT("投手データ!B1:D"&amp;Prams!$B$1),3,FALSE)*2)</f>
        <v>31</v>
      </c>
      <c r="N1399" t="str">
        <f ca="1">VLOOKUP(F1399,INDIRECT("球種変換表!A$1:B$" &amp; Prams!$B$2),2,)</f>
        <v>全力ストレート</v>
      </c>
      <c r="O1399">
        <f ca="1">VLOOKUP(N1399,球種情報!A:B,2,FALSE)</f>
        <v>2</v>
      </c>
      <c r="P1399">
        <f ca="1">VLOOKUP(K1399,投手データ!B:AI,output!O1399+6,FALSE)</f>
        <v>0</v>
      </c>
      <c r="Q1399" t="s">
        <v>1484</v>
      </c>
      <c r="R1399">
        <f t="shared" si="134"/>
        <v>7.0422535211267607E-3</v>
      </c>
      <c r="S1399">
        <f t="shared" si="135"/>
        <v>0.3684027777777778</v>
      </c>
      <c r="T1399">
        <f>Prams!B$5/(S1399-Prams!B$6)</f>
        <v>200.65706789761714</v>
      </c>
      <c r="U1399">
        <f t="shared" ca="1" si="136"/>
        <v>0.50173611111111116</v>
      </c>
      <c r="V1399">
        <f ca="1">Prams!C$5/(U1399-Prams!C$6)</f>
        <v>172.62431260616307</v>
      </c>
      <c r="W1399">
        <f t="shared" ca="1" si="137"/>
        <v>1.2156641732828386</v>
      </c>
      <c r="X1399" t="str">
        <f t="shared" ca="1" si="132"/>
        <v>×</v>
      </c>
    </row>
    <row r="1400" spans="1:25" x14ac:dyDescent="0.4">
      <c r="A1400" s="1" t="s">
        <v>3382</v>
      </c>
      <c r="B1400" s="1">
        <v>125</v>
      </c>
      <c r="C1400">
        <v>639.5</v>
      </c>
      <c r="D1400">
        <v>613.5</v>
      </c>
      <c r="E1400">
        <v>10.512</v>
      </c>
      <c r="F1400" t="s">
        <v>3381</v>
      </c>
      <c r="G1400" s="10" t="s">
        <v>1498</v>
      </c>
      <c r="H1400">
        <v>102</v>
      </c>
      <c r="I1400" t="s">
        <v>3</v>
      </c>
      <c r="J1400">
        <f ca="1">VLOOKUP(G1400,INDIRECT("球速変換!A$1:B$" &amp; Prams!$B$8),2,)</f>
        <v>140</v>
      </c>
      <c r="K1400" t="str">
        <f ca="1">VLOOKUP(I1400,INDIRECT("投手名変換!A$1:B$" &amp; Prams!$B$9),2,)</f>
        <v>パワプロ</v>
      </c>
      <c r="L1400">
        <f t="shared" si="133"/>
        <v>23</v>
      </c>
      <c r="M1400">
        <f ca="1">(B1400-VLOOKUP(K1400,INDIRECT("投手データ!B1:D"&amp;Prams!$B$1),3,FALSE)*2)</f>
        <v>31</v>
      </c>
      <c r="N1400" t="str">
        <f ca="1">VLOOKUP(F1400,INDIRECT("球種変換表!A$1:B$" &amp; Prams!$B$2),2,)</f>
        <v>全力ストレート</v>
      </c>
      <c r="O1400">
        <f ca="1">VLOOKUP(N1400,球種情報!A:B,2,FALSE)</f>
        <v>2</v>
      </c>
      <c r="P1400">
        <f ca="1">VLOOKUP(K1400,投手データ!B:AI,output!O1400+6,FALSE)</f>
        <v>0</v>
      </c>
      <c r="Q1400" t="s">
        <v>1484</v>
      </c>
      <c r="R1400">
        <f t="shared" ca="1" si="134"/>
        <v>7.1428571428571426E-3</v>
      </c>
      <c r="S1400">
        <f t="shared" si="135"/>
        <v>0.37395833333333334</v>
      </c>
      <c r="T1400">
        <f>Prams!B$5/(S1400-Prams!B$6)</f>
        <v>197.10300486197829</v>
      </c>
      <c r="U1400">
        <f t="shared" ca="1" si="136"/>
        <v>0.5072916666666667</v>
      </c>
      <c r="V1400">
        <f ca="1">Prams!C$5/(U1400-Prams!C$6)</f>
        <v>169.98739774992552</v>
      </c>
      <c r="W1400">
        <f t="shared" ca="1" si="137"/>
        <v>1.2141956982137536</v>
      </c>
      <c r="X1400" t="str">
        <f t="shared" ca="1" si="132"/>
        <v>×</v>
      </c>
    </row>
    <row r="1401" spans="1:25" x14ac:dyDescent="0.4">
      <c r="A1401" s="1" t="s">
        <v>3383</v>
      </c>
      <c r="B1401" s="1">
        <v>125</v>
      </c>
      <c r="C1401">
        <v>641.5</v>
      </c>
      <c r="D1401">
        <v>621.5</v>
      </c>
      <c r="E1401">
        <v>10.512</v>
      </c>
      <c r="F1401" t="s">
        <v>1504</v>
      </c>
      <c r="G1401" s="10" t="s">
        <v>2191</v>
      </c>
      <c r="H1401">
        <v>102</v>
      </c>
      <c r="I1401" t="s">
        <v>3</v>
      </c>
      <c r="J1401">
        <f ca="1">VLOOKUP(G1401,INDIRECT("球速変換!A$1:B$" &amp; Prams!$B$8),2,)</f>
        <v>143</v>
      </c>
      <c r="K1401" t="str">
        <f ca="1">VLOOKUP(I1401,INDIRECT("投手名変換!A$1:B$" &amp; Prams!$B$9),2,)</f>
        <v>パワプロ</v>
      </c>
      <c r="L1401">
        <f t="shared" si="133"/>
        <v>23</v>
      </c>
      <c r="M1401">
        <f ca="1">(B1401-VLOOKUP(K1401,INDIRECT("投手データ!B1:D"&amp;Prams!$B$1),3,FALSE)*2)</f>
        <v>31</v>
      </c>
      <c r="N1401" t="str">
        <f ca="1">VLOOKUP(F1401,INDIRECT("球種変換表!A$1:B$" &amp; Prams!$B$2),2,)</f>
        <v>全力ストレート</v>
      </c>
      <c r="O1401">
        <f ca="1">VLOOKUP(N1401,球種情報!A:B,2,FALSE)</f>
        <v>2</v>
      </c>
      <c r="P1401">
        <f ca="1">VLOOKUP(K1401,投手データ!B:AI,output!O1401+6,FALSE)</f>
        <v>0</v>
      </c>
      <c r="Q1401" t="s">
        <v>1484</v>
      </c>
      <c r="R1401">
        <f t="shared" ca="1" si="134"/>
        <v>6.993006993006993E-3</v>
      </c>
      <c r="S1401">
        <f t="shared" si="135"/>
        <v>0.3684027777777778</v>
      </c>
      <c r="T1401">
        <f>Prams!B$5/(S1401-Prams!B$6)</f>
        <v>200.65706789761714</v>
      </c>
      <c r="U1401">
        <f t="shared" ca="1" si="136"/>
        <v>0.50173611111111116</v>
      </c>
      <c r="V1401">
        <f ca="1">Prams!C$5/(U1401-Prams!C$6)</f>
        <v>172.62431260616307</v>
      </c>
      <c r="W1401">
        <f t="shared" ca="1" si="137"/>
        <v>1.2071630252179235</v>
      </c>
      <c r="X1401" t="str">
        <f t="shared" ca="1" si="132"/>
        <v>×</v>
      </c>
    </row>
    <row r="1402" spans="1:25" x14ac:dyDescent="0.4">
      <c r="A1402" s="1" t="s">
        <v>3384</v>
      </c>
      <c r="B1402" s="1">
        <v>125</v>
      </c>
      <c r="C1402">
        <v>639.5</v>
      </c>
      <c r="D1402">
        <v>612</v>
      </c>
      <c r="E1402">
        <v>10.547610000000001</v>
      </c>
      <c r="F1402" t="s">
        <v>1504</v>
      </c>
      <c r="G1402" s="10" t="s">
        <v>1498</v>
      </c>
      <c r="H1402">
        <v>102</v>
      </c>
      <c r="I1402" t="s">
        <v>3</v>
      </c>
      <c r="J1402">
        <f ca="1">VLOOKUP(G1402,INDIRECT("球速変換!A$1:B$" &amp; Prams!$B$8),2,)</f>
        <v>140</v>
      </c>
      <c r="K1402" t="str">
        <f ca="1">VLOOKUP(I1402,INDIRECT("投手名変換!A$1:B$" &amp; Prams!$B$9),2,)</f>
        <v>パワプロ</v>
      </c>
      <c r="L1402">
        <f t="shared" si="133"/>
        <v>23</v>
      </c>
      <c r="M1402">
        <f ca="1">(B1402-VLOOKUP(K1402,INDIRECT("投手データ!B1:D"&amp;Prams!$B$1),3,FALSE)*2)</f>
        <v>31</v>
      </c>
      <c r="N1402" t="str">
        <f ca="1">VLOOKUP(F1402,INDIRECT("球種変換表!A$1:B$" &amp; Prams!$B$2),2,)</f>
        <v>全力ストレート</v>
      </c>
      <c r="O1402">
        <f ca="1">VLOOKUP(N1402,球種情報!A:B,2,FALSE)</f>
        <v>2</v>
      </c>
      <c r="P1402">
        <f ca="1">VLOOKUP(K1402,投手データ!B:AI,output!O1402+6,FALSE)</f>
        <v>0</v>
      </c>
      <c r="Q1402" t="s">
        <v>1484</v>
      </c>
      <c r="R1402">
        <f t="shared" ca="1" si="134"/>
        <v>7.1428571428571426E-3</v>
      </c>
      <c r="S1402">
        <f t="shared" si="135"/>
        <v>0.375</v>
      </c>
      <c r="T1402">
        <f>Prams!B$5/(S1402-Prams!B$6)</f>
        <v>196.45058786145538</v>
      </c>
      <c r="U1402">
        <f t="shared" ca="1" si="136"/>
        <v>0.5083333333333333</v>
      </c>
      <c r="V1402">
        <f ca="1">Prams!C$5/(U1402-Prams!C$6)</f>
        <v>169.50191921038203</v>
      </c>
      <c r="W1402">
        <f t="shared" ca="1" si="137"/>
        <v>1.2107279943598717</v>
      </c>
      <c r="X1402" t="str">
        <f t="shared" ca="1" si="132"/>
        <v>×</v>
      </c>
    </row>
    <row r="1403" spans="1:25" x14ac:dyDescent="0.4">
      <c r="A1403" s="1" t="s">
        <v>3385</v>
      </c>
      <c r="B1403" s="1">
        <v>148</v>
      </c>
      <c r="C1403">
        <v>640</v>
      </c>
      <c r="D1403">
        <v>612.5</v>
      </c>
      <c r="E1403">
        <v>11.01146</v>
      </c>
      <c r="F1403" t="s">
        <v>0</v>
      </c>
      <c r="G1403" s="10" t="s">
        <v>478</v>
      </c>
      <c r="H1403">
        <v>103</v>
      </c>
      <c r="I1403" t="s">
        <v>470</v>
      </c>
      <c r="J1403">
        <f ca="1">VLOOKUP(G1403,INDIRECT("球速変換!A$1:B$" &amp; Prams!$B$8),2,)</f>
        <v>78</v>
      </c>
      <c r="K1403" t="str">
        <f ca="1">VLOOKUP(I1403,INDIRECT("投手名変換!A$1:B$" &amp; Prams!$B$9),2,)</f>
        <v>DD010</v>
      </c>
      <c r="L1403">
        <f t="shared" si="133"/>
        <v>45</v>
      </c>
      <c r="M1403">
        <f ca="1">(B1403-VLOOKUP(K1403,INDIRECT("投手データ!B1:D"&amp;Prams!$B$1),3,FALSE)*2)</f>
        <v>54</v>
      </c>
      <c r="N1403" t="str">
        <f ca="1">VLOOKUP(F1403,INDIRECT("球種変換表!A$1:B$" &amp; Prams!$B$2),2,)</f>
        <v>ストレート</v>
      </c>
      <c r="O1403">
        <f ca="1">VLOOKUP(N1403,球種情報!A:B,2,FALSE)</f>
        <v>1</v>
      </c>
      <c r="P1403">
        <f ca="1">VLOOKUP(K1403,投手データ!B:AI,output!O1403+6,FALSE)</f>
        <v>1</v>
      </c>
      <c r="Q1403" t="s">
        <v>1484</v>
      </c>
      <c r="R1403">
        <f t="shared" ca="1" si="134"/>
        <v>1.282051282051282E-2</v>
      </c>
      <c r="S1403">
        <f t="shared" si="135"/>
        <v>0.74131944444444442</v>
      </c>
      <c r="T1403">
        <f>Prams!B$5/(S1403-Prams!B$6)</f>
        <v>90.780080516545866</v>
      </c>
      <c r="U1403">
        <f t="shared" ca="1" si="136"/>
        <v>0.89131944444444444</v>
      </c>
      <c r="V1403">
        <f ca="1">Prams!C$5/(U1403-Prams!C$6)</f>
        <v>82.682081440231229</v>
      </c>
      <c r="W1403">
        <f t="shared" ca="1" si="137"/>
        <v>1.0600266851311697</v>
      </c>
      <c r="X1403" t="str">
        <f t="shared" ca="1" si="132"/>
        <v>×</v>
      </c>
    </row>
    <row r="1404" spans="1:25" x14ac:dyDescent="0.4">
      <c r="A1404" s="1" t="s">
        <v>3386</v>
      </c>
      <c r="B1404" s="1">
        <v>148</v>
      </c>
      <c r="C1404">
        <v>639.5</v>
      </c>
      <c r="D1404">
        <v>609.5</v>
      </c>
      <c r="E1404">
        <v>10.512</v>
      </c>
      <c r="F1404" t="s">
        <v>0</v>
      </c>
      <c r="G1404" s="10" t="s">
        <v>1663</v>
      </c>
      <c r="H1404">
        <v>103</v>
      </c>
      <c r="I1404" t="s">
        <v>497</v>
      </c>
      <c r="J1404">
        <v>78</v>
      </c>
      <c r="K1404" t="str">
        <f ca="1">VLOOKUP(I1404,INDIRECT("投手名変換!A$1:B$" &amp; Prams!$B$9),2,)</f>
        <v>DD010</v>
      </c>
      <c r="L1404">
        <f t="shared" si="133"/>
        <v>45</v>
      </c>
      <c r="M1404">
        <f ca="1">(B1404-VLOOKUP(K1404,INDIRECT("投手データ!B1:D"&amp;Prams!$B$1),3,FALSE)*2)</f>
        <v>54</v>
      </c>
      <c r="N1404" t="str">
        <f ca="1">VLOOKUP(F1404,INDIRECT("球種変換表!A$1:B$" &amp; Prams!$B$2),2,)</f>
        <v>ストレート</v>
      </c>
      <c r="O1404">
        <f ca="1">VLOOKUP(N1404,球種情報!A:B,2,FALSE)</f>
        <v>1</v>
      </c>
      <c r="P1404">
        <f ca="1">VLOOKUP(K1404,投手データ!B:AI,output!O1404+6,FALSE)</f>
        <v>1</v>
      </c>
      <c r="Q1404" t="s">
        <v>1484</v>
      </c>
      <c r="R1404">
        <f t="shared" si="134"/>
        <v>1.282051282051282E-2</v>
      </c>
      <c r="S1404">
        <f t="shared" si="135"/>
        <v>0.74340277777777775</v>
      </c>
      <c r="T1404">
        <f>Prams!B$5/(S1404-Prams!B$6)</f>
        <v>90.503218565613608</v>
      </c>
      <c r="U1404">
        <f t="shared" ca="1" si="136"/>
        <v>0.89340277777777777</v>
      </c>
      <c r="V1404">
        <f ca="1">Prams!C$5/(U1404-Prams!C$6)</f>
        <v>82.452348580552666</v>
      </c>
      <c r="W1404">
        <f t="shared" ca="1" si="137"/>
        <v>1.0570813920583675</v>
      </c>
      <c r="X1404" t="str">
        <f t="shared" ca="1" si="132"/>
        <v>×</v>
      </c>
    </row>
    <row r="1405" spans="1:25" x14ac:dyDescent="0.4">
      <c r="A1405" s="1" t="s">
        <v>3388</v>
      </c>
      <c r="B1405" s="1">
        <v>147</v>
      </c>
      <c r="C1405">
        <v>638.5</v>
      </c>
      <c r="D1405">
        <v>600.5</v>
      </c>
      <c r="E1405">
        <v>10.512</v>
      </c>
      <c r="F1405" t="s">
        <v>0</v>
      </c>
      <c r="G1405" s="10" t="s">
        <v>478</v>
      </c>
      <c r="H1405">
        <v>103</v>
      </c>
      <c r="I1405" t="s">
        <v>3387</v>
      </c>
      <c r="J1405">
        <f ca="1">VLOOKUP(G1405,INDIRECT("球速変換!A$1:B$" &amp; Prams!$B$8),2,)</f>
        <v>78</v>
      </c>
      <c r="K1405" t="str">
        <f ca="1">VLOOKUP(I1405,INDIRECT("投手名変換!A$1:B$" &amp; Prams!$B$9),2,)</f>
        <v>DD010</v>
      </c>
      <c r="L1405">
        <f t="shared" si="133"/>
        <v>44</v>
      </c>
      <c r="M1405">
        <f ca="1">(B1405-VLOOKUP(K1405,INDIRECT("投手データ!B1:D"&amp;Prams!$B$1),3,FALSE)*2)</f>
        <v>53</v>
      </c>
      <c r="N1405" t="str">
        <f ca="1">VLOOKUP(F1405,INDIRECT("球種変換表!A$1:B$" &amp; Prams!$B$2),2,)</f>
        <v>ストレート</v>
      </c>
      <c r="O1405">
        <f ca="1">VLOOKUP(N1405,球種情報!A:B,2,FALSE)</f>
        <v>1</v>
      </c>
      <c r="P1405">
        <f ca="1">VLOOKUP(K1405,投手データ!B:AI,output!O1405+6,FALSE)</f>
        <v>1</v>
      </c>
      <c r="Q1405" t="s">
        <v>1484</v>
      </c>
      <c r="R1405">
        <f t="shared" ca="1" si="134"/>
        <v>1.282051282051282E-2</v>
      </c>
      <c r="S1405">
        <f t="shared" si="135"/>
        <v>0.73298611111111112</v>
      </c>
      <c r="T1405">
        <f>Prams!B$5/(S1405-Prams!B$6)</f>
        <v>91.904677350753815</v>
      </c>
      <c r="U1405">
        <f t="shared" ca="1" si="136"/>
        <v>0.88298611111111103</v>
      </c>
      <c r="V1405">
        <f ca="1">Prams!C$5/(U1405-Prams!C$6)</f>
        <v>83.613959027571681</v>
      </c>
      <c r="W1405">
        <f t="shared" ca="1" si="137"/>
        <v>1.0719738336868165</v>
      </c>
      <c r="X1405" t="str">
        <f t="shared" ca="1" si="132"/>
        <v>×</v>
      </c>
    </row>
    <row r="1406" spans="1:25" x14ac:dyDescent="0.4">
      <c r="A1406" s="1" t="s">
        <v>3389</v>
      </c>
      <c r="B1406" s="1">
        <v>148</v>
      </c>
      <c r="C1406">
        <v>640</v>
      </c>
      <c r="D1406">
        <v>611.5</v>
      </c>
      <c r="E1406">
        <v>11.01146</v>
      </c>
      <c r="F1406" t="s">
        <v>0</v>
      </c>
      <c r="G1406" s="10" t="s">
        <v>478</v>
      </c>
      <c r="H1406">
        <v>103</v>
      </c>
      <c r="I1406" t="s">
        <v>496</v>
      </c>
      <c r="J1406">
        <f ca="1">VLOOKUP(G1406,INDIRECT("球速変換!A$1:B$" &amp; Prams!$B$8),2,)</f>
        <v>78</v>
      </c>
      <c r="K1406" t="str">
        <f ca="1">VLOOKUP(I1406,INDIRECT("投手名変換!A$1:B$" &amp; Prams!$B$9),2,)</f>
        <v>DD010</v>
      </c>
      <c r="L1406">
        <f t="shared" si="133"/>
        <v>45</v>
      </c>
      <c r="M1406">
        <f ca="1">(B1406-VLOOKUP(K1406,INDIRECT("投手データ!B1:D"&amp;Prams!$B$1),3,FALSE)*2)</f>
        <v>54</v>
      </c>
      <c r="N1406" t="str">
        <f ca="1">VLOOKUP(F1406,INDIRECT("球種変換表!A$1:B$" &amp; Prams!$B$2),2,)</f>
        <v>ストレート</v>
      </c>
      <c r="O1406">
        <f ca="1">VLOOKUP(N1406,球種情報!A:B,2,FALSE)</f>
        <v>1</v>
      </c>
      <c r="P1406">
        <f ca="1">VLOOKUP(K1406,投手データ!B:AI,output!O1406+6,FALSE)</f>
        <v>1</v>
      </c>
      <c r="Q1406" t="s">
        <v>1484</v>
      </c>
      <c r="R1406">
        <f t="shared" ca="1" si="134"/>
        <v>1.282051282051282E-2</v>
      </c>
      <c r="S1406">
        <f t="shared" si="135"/>
        <v>0.74201388888888897</v>
      </c>
      <c r="T1406">
        <f>Prams!B$5/(S1406-Prams!B$6)</f>
        <v>90.687605178125381</v>
      </c>
      <c r="U1406">
        <f t="shared" ca="1" si="136"/>
        <v>0.89201388888888888</v>
      </c>
      <c r="V1406">
        <f ca="1">Prams!C$5/(U1406-Prams!C$6)</f>
        <v>82.605361709392824</v>
      </c>
      <c r="W1406">
        <f t="shared" ca="1" si="137"/>
        <v>1.0590430988383694</v>
      </c>
      <c r="X1406" t="str">
        <f t="shared" ca="1" si="132"/>
        <v>×</v>
      </c>
    </row>
    <row r="1407" spans="1:25" x14ac:dyDescent="0.4">
      <c r="A1407" s="1" t="s">
        <v>3390</v>
      </c>
      <c r="B1407" s="1">
        <v>147</v>
      </c>
      <c r="C1407">
        <v>639.5</v>
      </c>
      <c r="D1407">
        <v>609.5</v>
      </c>
      <c r="E1407">
        <v>11.510960000000001</v>
      </c>
      <c r="F1407" t="s">
        <v>0</v>
      </c>
      <c r="G1407" s="10" t="s">
        <v>1097</v>
      </c>
      <c r="H1407">
        <v>103</v>
      </c>
      <c r="I1407" t="s">
        <v>1761</v>
      </c>
      <c r="J1407">
        <v>80</v>
      </c>
      <c r="K1407" t="str">
        <f ca="1">VLOOKUP(I1407,INDIRECT("投手名変換!A$1:B$" &amp; Prams!$B$9),2,)</f>
        <v>DD010</v>
      </c>
      <c r="L1407">
        <f t="shared" si="133"/>
        <v>44</v>
      </c>
      <c r="M1407">
        <f ca="1">(B1407-VLOOKUP(K1407,INDIRECT("投手データ!B1:D"&amp;Prams!$B$1),3,FALSE)*2)</f>
        <v>53</v>
      </c>
      <c r="N1407" t="str">
        <f ca="1">VLOOKUP(F1407,INDIRECT("球種変換表!A$1:B$" &amp; Prams!$B$2),2,)</f>
        <v>ストレート</v>
      </c>
      <c r="O1407">
        <f ca="1">VLOOKUP(N1407,球種情報!A:B,2,FALSE)</f>
        <v>1</v>
      </c>
      <c r="P1407">
        <f ca="1">VLOOKUP(K1407,投手データ!B:AI,output!O1407+6,FALSE)</f>
        <v>1</v>
      </c>
      <c r="Q1407" t="s">
        <v>1484</v>
      </c>
      <c r="R1407">
        <f t="shared" si="134"/>
        <v>1.2500000000000001E-2</v>
      </c>
      <c r="S1407">
        <f t="shared" si="135"/>
        <v>0.72673611111111103</v>
      </c>
      <c r="T1407">
        <f>Prams!B$5/(S1407-Prams!B$6)</f>
        <v>92.766581776197611</v>
      </c>
      <c r="U1407">
        <f t="shared" ca="1" si="136"/>
        <v>0.87673611111111105</v>
      </c>
      <c r="V1407">
        <f ca="1">Prams!C$5/(U1407-Prams!C$6)</f>
        <v>84.326769699426748</v>
      </c>
      <c r="W1407">
        <f t="shared" ca="1" si="137"/>
        <v>1.0540846212428343</v>
      </c>
      <c r="X1407" t="str">
        <f t="shared" ca="1" si="132"/>
        <v>×</v>
      </c>
    </row>
    <row r="1408" spans="1:25" x14ac:dyDescent="0.4">
      <c r="A1408" s="1" t="s">
        <v>3392</v>
      </c>
      <c r="B1408" s="1">
        <v>147</v>
      </c>
      <c r="C1408">
        <v>639</v>
      </c>
      <c r="D1408">
        <v>606.5</v>
      </c>
      <c r="E1408">
        <v>11.01146</v>
      </c>
      <c r="F1408" t="s">
        <v>0</v>
      </c>
      <c r="G1408" s="10" t="s">
        <v>1758</v>
      </c>
      <c r="H1408">
        <v>103</v>
      </c>
      <c r="I1408" t="s">
        <v>3391</v>
      </c>
      <c r="J1408">
        <f ca="1">VLOOKUP(G1408,INDIRECT("球速変換!A$1:B$" &amp; Prams!$B$8),2,)</f>
        <v>79</v>
      </c>
      <c r="K1408" t="str">
        <f ca="1">VLOOKUP(I1408,INDIRECT("投手名変換!A$1:B$" &amp; Prams!$B$9),2,)</f>
        <v>DD010</v>
      </c>
      <c r="L1408">
        <f t="shared" si="133"/>
        <v>44</v>
      </c>
      <c r="M1408">
        <f ca="1">(B1408-VLOOKUP(K1408,INDIRECT("投手データ!B1:D"&amp;Prams!$B$1),3,FALSE)*2)</f>
        <v>53</v>
      </c>
      <c r="N1408" t="str">
        <f ca="1">VLOOKUP(F1408,INDIRECT("球種変換表!A$1:B$" &amp; Prams!$B$2),2,)</f>
        <v>ストレート</v>
      </c>
      <c r="O1408">
        <f ca="1">VLOOKUP(N1408,球種情報!A:B,2,FALSE)</f>
        <v>1</v>
      </c>
      <c r="P1408">
        <f ca="1">VLOOKUP(K1408,投手データ!B:AI,output!O1408+6,FALSE)</f>
        <v>1</v>
      </c>
      <c r="Q1408" t="s">
        <v>1484</v>
      </c>
      <c r="R1408">
        <f t="shared" ca="1" si="134"/>
        <v>1.2658227848101266E-2</v>
      </c>
      <c r="S1408">
        <f t="shared" si="135"/>
        <v>0.72881944444444435</v>
      </c>
      <c r="T1408">
        <f>Prams!B$5/(S1408-Prams!B$6)</f>
        <v>92.477489643366155</v>
      </c>
      <c r="U1408">
        <f t="shared" ca="1" si="136"/>
        <v>0.87881944444444438</v>
      </c>
      <c r="V1408">
        <f ca="1">Prams!C$5/(U1408-Prams!C$6)</f>
        <v>84.087819585233433</v>
      </c>
      <c r="W1408">
        <f t="shared" ca="1" si="137"/>
        <v>1.0644027795599169</v>
      </c>
      <c r="X1408" t="str">
        <f t="shared" ca="1" si="132"/>
        <v>×</v>
      </c>
    </row>
    <row r="1409" spans="1:24" x14ac:dyDescent="0.4">
      <c r="A1409" s="1" t="s">
        <v>3394</v>
      </c>
      <c r="B1409" s="1">
        <v>148</v>
      </c>
      <c r="C1409">
        <v>639.5</v>
      </c>
      <c r="D1409">
        <v>608</v>
      </c>
      <c r="E1409">
        <v>10.5001</v>
      </c>
      <c r="F1409" t="s">
        <v>0</v>
      </c>
      <c r="G1409" s="10" t="s">
        <v>1767</v>
      </c>
      <c r="H1409">
        <v>103</v>
      </c>
      <c r="I1409" t="s">
        <v>3393</v>
      </c>
      <c r="J1409">
        <f ca="1">VLOOKUP(G1409,INDIRECT("球速変換!A$1:B$" &amp; Prams!$B$8),2,)</f>
        <v>78</v>
      </c>
      <c r="K1409" t="str">
        <f ca="1">VLOOKUP(I1409,INDIRECT("投手名変換!A$1:B$" &amp; Prams!$B$9),2,)</f>
        <v>DD010</v>
      </c>
      <c r="L1409">
        <f t="shared" si="133"/>
        <v>45</v>
      </c>
      <c r="M1409">
        <f ca="1">(B1409-VLOOKUP(K1409,INDIRECT("投手データ!B1:D"&amp;Prams!$B$1),3,FALSE)*2)</f>
        <v>54</v>
      </c>
      <c r="N1409" t="str">
        <f ca="1">VLOOKUP(F1409,INDIRECT("球種変換表!A$1:B$" &amp; Prams!$B$2),2,)</f>
        <v>ストレート</v>
      </c>
      <c r="O1409">
        <f ca="1">VLOOKUP(N1409,球種情報!A:B,2,FALSE)</f>
        <v>1</v>
      </c>
      <c r="P1409">
        <f ca="1">VLOOKUP(K1409,投手データ!B:AI,output!O1409+6,FALSE)</f>
        <v>1</v>
      </c>
      <c r="Q1409" t="s">
        <v>1484</v>
      </c>
      <c r="R1409">
        <f t="shared" ca="1" si="134"/>
        <v>1.282051282051282E-2</v>
      </c>
      <c r="S1409">
        <f t="shared" si="135"/>
        <v>0.74444444444444435</v>
      </c>
      <c r="T1409">
        <f>Prams!B$5/(S1409-Prams!B$6)</f>
        <v>90.365419908076603</v>
      </c>
      <c r="U1409">
        <f t="shared" ca="1" si="136"/>
        <v>0.89444444444444438</v>
      </c>
      <c r="V1409">
        <f ca="1">Prams!C$5/(U1409-Prams!C$6)</f>
        <v>82.33796022256422</v>
      </c>
      <c r="W1409">
        <f t="shared" ca="1" si="137"/>
        <v>1.0556148746482592</v>
      </c>
      <c r="X1409" t="str">
        <f t="shared" ca="1" si="132"/>
        <v>×</v>
      </c>
    </row>
    <row r="1410" spans="1:24" x14ac:dyDescent="0.4">
      <c r="A1410" s="1" t="s">
        <v>3396</v>
      </c>
      <c r="B1410" s="1">
        <v>147</v>
      </c>
      <c r="C1410">
        <v>638.5</v>
      </c>
      <c r="D1410">
        <v>605.5</v>
      </c>
      <c r="E1410">
        <v>10.512</v>
      </c>
      <c r="F1410" t="s">
        <v>0</v>
      </c>
      <c r="G1410" s="10" t="s">
        <v>1758</v>
      </c>
      <c r="H1410">
        <v>103</v>
      </c>
      <c r="I1410" t="s">
        <v>3395</v>
      </c>
      <c r="J1410">
        <f ca="1">VLOOKUP(G1410,INDIRECT("球速変換!A$1:B$" &amp; Prams!$B$8),2,)</f>
        <v>79</v>
      </c>
      <c r="K1410" t="str">
        <f ca="1">VLOOKUP(I1410,INDIRECT("投手名変換!A$1:B$" &amp; Prams!$B$9),2,)</f>
        <v>DD010</v>
      </c>
      <c r="L1410">
        <f t="shared" si="133"/>
        <v>44</v>
      </c>
      <c r="M1410">
        <f ca="1">(B1410-VLOOKUP(K1410,INDIRECT("投手データ!B1:D"&amp;Prams!$B$1),3,FALSE)*2)</f>
        <v>53</v>
      </c>
      <c r="N1410" t="str">
        <f ca="1">VLOOKUP(F1410,INDIRECT("球種変換表!A$1:B$" &amp; Prams!$B$2),2,)</f>
        <v>ストレート</v>
      </c>
      <c r="O1410">
        <f ca="1">VLOOKUP(N1410,球種情報!A:B,2,FALSE)</f>
        <v>1</v>
      </c>
      <c r="P1410">
        <f ca="1">VLOOKUP(K1410,投手データ!B:AI,output!O1410+6,FALSE)</f>
        <v>1</v>
      </c>
      <c r="Q1410" t="s">
        <v>1484</v>
      </c>
      <c r="R1410">
        <f t="shared" ca="1" si="134"/>
        <v>1.2658227848101266E-2</v>
      </c>
      <c r="S1410">
        <f t="shared" si="135"/>
        <v>0.72951388888888891</v>
      </c>
      <c r="T1410">
        <f>Prams!B$5/(S1410-Prams!B$6)</f>
        <v>92.381525587650515</v>
      </c>
      <c r="U1410">
        <f t="shared" ca="1" si="136"/>
        <v>0.87951388888888893</v>
      </c>
      <c r="V1410">
        <f ca="1">Prams!C$5/(U1410-Prams!C$6)</f>
        <v>84.008470193901005</v>
      </c>
      <c r="W1410">
        <f t="shared" ca="1" si="137"/>
        <v>1.0633983568848229</v>
      </c>
      <c r="X1410" t="str">
        <f t="shared" ca="1" si="132"/>
        <v>×</v>
      </c>
    </row>
    <row r="1411" spans="1:24" x14ac:dyDescent="0.4">
      <c r="A1411" s="1" t="s">
        <v>3398</v>
      </c>
      <c r="B1411" s="1">
        <v>147</v>
      </c>
      <c r="C1411">
        <v>639.97729000000004</v>
      </c>
      <c r="D1411">
        <v>609</v>
      </c>
      <c r="E1411">
        <v>11.02281</v>
      </c>
      <c r="F1411" t="s">
        <v>1649</v>
      </c>
      <c r="G1411" s="10" t="s">
        <v>1097</v>
      </c>
      <c r="H1411">
        <v>103</v>
      </c>
      <c r="I1411" t="s">
        <v>3397</v>
      </c>
      <c r="J1411">
        <v>80</v>
      </c>
      <c r="K1411" t="str">
        <f ca="1">VLOOKUP(I1411,INDIRECT("投手名変換!A$1:B$" &amp; Prams!$B$9),2,)</f>
        <v>DD010</v>
      </c>
      <c r="L1411">
        <f t="shared" si="133"/>
        <v>44</v>
      </c>
      <c r="M1411">
        <f ca="1">(B1411-VLOOKUP(K1411,INDIRECT("投手データ!B1:D"&amp;Prams!$B$1),3,FALSE)*2)</f>
        <v>53</v>
      </c>
      <c r="N1411" t="str">
        <f ca="1">VLOOKUP(F1411,INDIRECT("球種変換表!A$1:B$" &amp; Prams!$B$2),2,)</f>
        <v>ストレート</v>
      </c>
      <c r="O1411">
        <f ca="1">VLOOKUP(N1411,球種情報!A:B,2,FALSE)</f>
        <v>1</v>
      </c>
      <c r="P1411">
        <f ca="1">VLOOKUP(K1411,投手データ!B:AI,output!O1411+6,FALSE)</f>
        <v>1</v>
      </c>
      <c r="Q1411" t="s">
        <v>1484</v>
      </c>
      <c r="R1411">
        <f t="shared" si="134"/>
        <v>1.2500000000000001E-2</v>
      </c>
      <c r="S1411">
        <f t="shared" si="135"/>
        <v>0.7270833333333333</v>
      </c>
      <c r="T1411">
        <f>Prams!B$5/(S1411-Prams!B$6)</f>
        <v>92.718274301997155</v>
      </c>
      <c r="U1411">
        <f t="shared" ca="1" si="136"/>
        <v>0.87708333333333333</v>
      </c>
      <c r="V1411">
        <f ca="1">Prams!C$5/(U1411-Prams!C$6)</f>
        <v>84.286850416960178</v>
      </c>
      <c r="W1411">
        <f t="shared" ca="1" si="137"/>
        <v>1.0535856302120021</v>
      </c>
      <c r="X1411" t="str">
        <f t="shared" ref="X1411:X1474" ca="1" si="138">IF(AND($V1411&gt;$J1411+X$1-2,$J1411+X$1+2&gt;$V1411),"〇","×")</f>
        <v>×</v>
      </c>
    </row>
    <row r="1412" spans="1:24" x14ac:dyDescent="0.4">
      <c r="A1412" s="1" t="s">
        <v>3399</v>
      </c>
      <c r="B1412" s="1">
        <v>147</v>
      </c>
      <c r="C1412">
        <v>640</v>
      </c>
      <c r="D1412">
        <v>609</v>
      </c>
      <c r="E1412">
        <v>10.04998</v>
      </c>
      <c r="F1412" t="s">
        <v>1649</v>
      </c>
      <c r="G1412" s="10" t="s">
        <v>1097</v>
      </c>
      <c r="H1412">
        <v>103</v>
      </c>
      <c r="I1412" t="s">
        <v>470</v>
      </c>
      <c r="J1412">
        <v>80</v>
      </c>
      <c r="K1412" t="str">
        <f ca="1">VLOOKUP(I1412,INDIRECT("投手名変換!A$1:B$" &amp; Prams!$B$9),2,)</f>
        <v>DD010</v>
      </c>
      <c r="L1412">
        <f t="shared" si="133"/>
        <v>44</v>
      </c>
      <c r="M1412">
        <f ca="1">(B1412-VLOOKUP(K1412,INDIRECT("投手データ!B1:D"&amp;Prams!$B$1),3,FALSE)*2)</f>
        <v>53</v>
      </c>
      <c r="N1412" t="str">
        <f ca="1">VLOOKUP(F1412,INDIRECT("球種変換表!A$1:B$" &amp; Prams!$B$2),2,)</f>
        <v>ストレート</v>
      </c>
      <c r="O1412">
        <f ca="1">VLOOKUP(N1412,球種情報!A:B,2,FALSE)</f>
        <v>1</v>
      </c>
      <c r="P1412">
        <f ca="1">VLOOKUP(K1412,投手データ!B:AI,output!O1412+6,FALSE)</f>
        <v>1</v>
      </c>
      <c r="Q1412" t="s">
        <v>1484</v>
      </c>
      <c r="R1412">
        <f t="shared" si="134"/>
        <v>1.2500000000000001E-2</v>
      </c>
      <c r="S1412">
        <f t="shared" si="135"/>
        <v>0.7270833333333333</v>
      </c>
      <c r="T1412">
        <f>Prams!B$5/(S1412-Prams!B$6)</f>
        <v>92.718274301997155</v>
      </c>
      <c r="U1412">
        <f t="shared" ca="1" si="136"/>
        <v>0.87708333333333333</v>
      </c>
      <c r="V1412">
        <f ca="1">Prams!C$5/(U1412-Prams!C$6)</f>
        <v>84.286850416960178</v>
      </c>
      <c r="W1412">
        <f t="shared" ca="1" si="137"/>
        <v>1.0535856302120021</v>
      </c>
      <c r="X1412" t="str">
        <f t="shared" ca="1" si="138"/>
        <v>×</v>
      </c>
    </row>
    <row r="1413" spans="1:24" x14ac:dyDescent="0.4">
      <c r="A1413" s="1" t="s">
        <v>3400</v>
      </c>
      <c r="B1413" s="1">
        <v>147</v>
      </c>
      <c r="C1413">
        <v>639.5</v>
      </c>
      <c r="D1413">
        <v>609</v>
      </c>
      <c r="E1413">
        <v>10.547610000000001</v>
      </c>
      <c r="F1413" t="s">
        <v>1489</v>
      </c>
      <c r="G1413" s="10" t="s">
        <v>1489</v>
      </c>
      <c r="H1413">
        <v>103</v>
      </c>
      <c r="I1413" t="s">
        <v>1489</v>
      </c>
      <c r="J1413" t="e">
        <f ca="1">VLOOKUP(G1413,INDIRECT("球速変換!A$1:B$" &amp; Prams!$B$8),2,)</f>
        <v>#N/A</v>
      </c>
      <c r="K1413" t="e">
        <f ca="1">VLOOKUP(I1413,INDIRECT("投手名変換!A$1:B$" &amp; Prams!$B$9),2,)</f>
        <v>#N/A</v>
      </c>
      <c r="L1413">
        <f t="shared" si="133"/>
        <v>44</v>
      </c>
      <c r="M1413" t="e">
        <f ca="1">(B1413-VLOOKUP(K1413,INDIRECT("投手データ!B1:D"&amp;Prams!$B$1),3,FALSE)*2)</f>
        <v>#N/A</v>
      </c>
      <c r="N1413" t="e">
        <f ca="1">VLOOKUP(F1413,INDIRECT("球種変換表!A$1:B$" &amp; Prams!$B$2),2,)</f>
        <v>#N/A</v>
      </c>
      <c r="O1413" t="e">
        <f ca="1">VLOOKUP(N1413,球種情報!A:B,2,FALSE)</f>
        <v>#N/A</v>
      </c>
      <c r="P1413" t="e">
        <f ca="1">VLOOKUP(K1413,投手データ!B:AI,output!O1413+6,FALSE)</f>
        <v>#N/A</v>
      </c>
      <c r="Q1413" t="s">
        <v>1484</v>
      </c>
      <c r="R1413" t="e">
        <f t="shared" ca="1" si="134"/>
        <v>#N/A</v>
      </c>
      <c r="S1413">
        <f t="shared" si="135"/>
        <v>0.7270833333333333</v>
      </c>
      <c r="T1413">
        <f>Prams!B$5/(S1413-Prams!B$6)</f>
        <v>92.718274301997155</v>
      </c>
      <c r="U1413" t="e">
        <f t="shared" ca="1" si="136"/>
        <v>#N/A</v>
      </c>
      <c r="V1413" t="e">
        <f ca="1">Prams!C$5/(U1413-Prams!C$6)</f>
        <v>#N/A</v>
      </c>
      <c r="W1413" t="e">
        <f t="shared" ca="1" si="137"/>
        <v>#N/A</v>
      </c>
      <c r="X1413" t="e">
        <f t="shared" ca="1" si="138"/>
        <v>#N/A</v>
      </c>
    </row>
    <row r="1414" spans="1:24" x14ac:dyDescent="0.4">
      <c r="A1414" s="1" t="s">
        <v>3402</v>
      </c>
      <c r="B1414" s="1">
        <v>137</v>
      </c>
      <c r="C1414">
        <v>641</v>
      </c>
      <c r="D1414">
        <v>616.5</v>
      </c>
      <c r="E1414">
        <v>10.012589999999999</v>
      </c>
      <c r="F1414" t="s">
        <v>1504</v>
      </c>
      <c r="G1414" s="10" t="s">
        <v>1097</v>
      </c>
      <c r="H1414">
        <v>102</v>
      </c>
      <c r="I1414" t="s">
        <v>3401</v>
      </c>
      <c r="J1414" t="e">
        <f ca="1">VLOOKUP(G1414,INDIRECT("球速変換!A$1:B$" &amp; Prams!$B$8),2,)</f>
        <v>#N/A</v>
      </c>
      <c r="K1414" t="e">
        <f ca="1">VLOOKUP(I1414,INDIRECT("投手名変換!A$1:B$" &amp; Prams!$B$9),2,)</f>
        <v>#N/A</v>
      </c>
      <c r="L1414">
        <f t="shared" si="133"/>
        <v>35</v>
      </c>
      <c r="M1414" t="e">
        <f ca="1">(B1414-VLOOKUP(K1414,INDIRECT("投手データ!B1:D"&amp;Prams!$B$1),3,FALSE)*2)</f>
        <v>#N/A</v>
      </c>
      <c r="N1414" t="str">
        <f ca="1">VLOOKUP(F1414,INDIRECT("球種変換表!A$1:B$" &amp; Prams!$B$2),2,)</f>
        <v>全力ストレート</v>
      </c>
      <c r="O1414">
        <f ca="1">VLOOKUP(N1414,球種情報!A:B,2,FALSE)</f>
        <v>2</v>
      </c>
      <c r="P1414" t="e">
        <f ca="1">VLOOKUP(K1414,投手データ!B:AI,output!O1414+6,FALSE)</f>
        <v>#N/A</v>
      </c>
      <c r="Q1414" t="s">
        <v>1484</v>
      </c>
      <c r="R1414" t="e">
        <f t="shared" ca="1" si="134"/>
        <v>#N/A</v>
      </c>
      <c r="S1414">
        <f t="shared" si="135"/>
        <v>0.57187500000000002</v>
      </c>
      <c r="T1414">
        <f>Prams!B$5/(S1414-Prams!B$6)</f>
        <v>120.84836045545619</v>
      </c>
      <c r="U1414" t="e">
        <f t="shared" ca="1" si="136"/>
        <v>#N/A</v>
      </c>
      <c r="V1414" t="e">
        <f ca="1">Prams!C$5/(U1414-Prams!C$6)</f>
        <v>#N/A</v>
      </c>
      <c r="W1414" t="e">
        <f t="shared" ca="1" si="137"/>
        <v>#N/A</v>
      </c>
      <c r="X1414" t="e">
        <f t="shared" ca="1" si="138"/>
        <v>#N/A</v>
      </c>
    </row>
    <row r="1415" spans="1:24" x14ac:dyDescent="0.4">
      <c r="A1415" s="1" t="s">
        <v>3403</v>
      </c>
      <c r="B1415" s="1">
        <v>137</v>
      </c>
      <c r="C1415">
        <v>640.5</v>
      </c>
      <c r="D1415">
        <v>616.5</v>
      </c>
      <c r="E1415">
        <v>10.512</v>
      </c>
      <c r="F1415" t="s">
        <v>1504</v>
      </c>
      <c r="G1415" s="10" t="s">
        <v>1097</v>
      </c>
      <c r="H1415">
        <v>102</v>
      </c>
      <c r="I1415" t="s">
        <v>969</v>
      </c>
      <c r="J1415" t="e">
        <f ca="1">VLOOKUP(G1415,INDIRECT("球速変換!A$1:B$" &amp; Prams!$B$8),2,)</f>
        <v>#N/A</v>
      </c>
      <c r="K1415" t="str">
        <f ca="1">VLOOKUP(I1415,INDIRECT("投手名変換!A$1:B$" &amp; Prams!$B$9),2,)</f>
        <v>DD010</v>
      </c>
      <c r="L1415">
        <f t="shared" si="133"/>
        <v>35</v>
      </c>
      <c r="M1415">
        <f ca="1">(B1415-VLOOKUP(K1415,INDIRECT("投手データ!B1:D"&amp;Prams!$B$1),3,FALSE)*2)</f>
        <v>43</v>
      </c>
      <c r="N1415" t="str">
        <f ca="1">VLOOKUP(F1415,INDIRECT("球種変換表!A$1:B$" &amp; Prams!$B$2),2,)</f>
        <v>全力ストレート</v>
      </c>
      <c r="O1415">
        <f ca="1">VLOOKUP(N1415,球種情報!A:B,2,FALSE)</f>
        <v>2</v>
      </c>
      <c r="P1415">
        <f ca="1">VLOOKUP(K1415,投手データ!B:AI,output!O1415+6,FALSE)</f>
        <v>1</v>
      </c>
      <c r="Q1415" t="s">
        <v>1484</v>
      </c>
      <c r="R1415" t="e">
        <f t="shared" ca="1" si="134"/>
        <v>#N/A</v>
      </c>
      <c r="S1415">
        <f t="shared" si="135"/>
        <v>0.57187500000000002</v>
      </c>
      <c r="T1415">
        <f>Prams!B$5/(S1415-Prams!B$6)</f>
        <v>120.84836045545619</v>
      </c>
      <c r="U1415">
        <f t="shared" ca="1" si="136"/>
        <v>0.70520833333333333</v>
      </c>
      <c r="V1415">
        <f ca="1">Prams!C$5/(U1415-Prams!C$6)</f>
        <v>110.08205599988131</v>
      </c>
      <c r="W1415" t="e">
        <f t="shared" ca="1" si="137"/>
        <v>#N/A</v>
      </c>
      <c r="X1415" t="e">
        <f t="shared" ca="1" si="138"/>
        <v>#N/A</v>
      </c>
    </row>
    <row r="1416" spans="1:24" x14ac:dyDescent="0.4">
      <c r="A1416" s="1" t="s">
        <v>3404</v>
      </c>
      <c r="B1416" s="1">
        <v>138</v>
      </c>
      <c r="C1416">
        <v>640.5</v>
      </c>
      <c r="D1416">
        <v>615.5</v>
      </c>
      <c r="E1416">
        <v>10.512</v>
      </c>
      <c r="F1416" t="s">
        <v>1504</v>
      </c>
      <c r="G1416" s="10" t="s">
        <v>1776</v>
      </c>
      <c r="H1416">
        <v>102</v>
      </c>
      <c r="I1416" t="s">
        <v>470</v>
      </c>
      <c r="J1416">
        <f ca="1">VLOOKUP(G1416,INDIRECT("球速変換!A$1:B$" &amp; Prams!$B$8),2,)</f>
        <v>77</v>
      </c>
      <c r="K1416" t="str">
        <f ca="1">VLOOKUP(I1416,INDIRECT("投手名変換!A$1:B$" &amp; Prams!$B$9),2,)</f>
        <v>DD010</v>
      </c>
      <c r="L1416">
        <f t="shared" si="133"/>
        <v>36</v>
      </c>
      <c r="M1416">
        <f ca="1">(B1416-VLOOKUP(K1416,INDIRECT("投手データ!B1:D"&amp;Prams!$B$1),3,FALSE)*2)</f>
        <v>44</v>
      </c>
      <c r="N1416" t="str">
        <f ca="1">VLOOKUP(F1416,INDIRECT("球種変換表!A$1:B$" &amp; Prams!$B$2),2,)</f>
        <v>全力ストレート</v>
      </c>
      <c r="O1416">
        <f ca="1">VLOOKUP(N1416,球種情報!A:B,2,FALSE)</f>
        <v>2</v>
      </c>
      <c r="P1416">
        <f ca="1">VLOOKUP(K1416,投手データ!B:AI,output!O1416+6,FALSE)</f>
        <v>1</v>
      </c>
      <c r="Q1416" t="s">
        <v>1484</v>
      </c>
      <c r="R1416">
        <f t="shared" ca="1" si="134"/>
        <v>1.2987012987012988E-2</v>
      </c>
      <c r="S1416">
        <f t="shared" si="135"/>
        <v>0.58923611111111107</v>
      </c>
      <c r="T1416">
        <f>Prams!B$5/(S1416-Prams!B$6)</f>
        <v>116.88179101655841</v>
      </c>
      <c r="U1416">
        <f t="shared" ca="1" si="136"/>
        <v>0.72256944444444438</v>
      </c>
      <c r="V1416">
        <f ca="1">Prams!C$5/(U1416-Prams!C$6)</f>
        <v>106.78111011423555</v>
      </c>
      <c r="W1416">
        <f t="shared" ca="1" si="137"/>
        <v>1.3867676638212409</v>
      </c>
      <c r="X1416" t="str">
        <f t="shared" ca="1" si="138"/>
        <v>×</v>
      </c>
    </row>
    <row r="1417" spans="1:24" x14ac:dyDescent="0.4">
      <c r="A1417" s="1" t="s">
        <v>3406</v>
      </c>
      <c r="B1417" s="1">
        <v>139</v>
      </c>
      <c r="C1417">
        <v>644.5</v>
      </c>
      <c r="D1417">
        <v>643.5</v>
      </c>
      <c r="E1417">
        <v>12.5101</v>
      </c>
      <c r="F1417" t="s">
        <v>1504</v>
      </c>
      <c r="G1417" s="10" t="s">
        <v>478</v>
      </c>
      <c r="H1417">
        <v>102</v>
      </c>
      <c r="I1417" t="s">
        <v>3405</v>
      </c>
      <c r="J1417">
        <f ca="1">VLOOKUP(G1417,INDIRECT("球速変換!A$1:B$" &amp; Prams!$B$8),2,)</f>
        <v>78</v>
      </c>
      <c r="K1417" t="e">
        <f ca="1">VLOOKUP(I1417,INDIRECT("投手名変換!A$1:B$" &amp; Prams!$B$9),2,)</f>
        <v>#N/A</v>
      </c>
      <c r="L1417">
        <f t="shared" si="133"/>
        <v>37</v>
      </c>
      <c r="M1417" t="e">
        <f ca="1">(B1417-VLOOKUP(K1417,INDIRECT("投手データ!B1:D"&amp;Prams!$B$1),3,FALSE)*2)</f>
        <v>#N/A</v>
      </c>
      <c r="N1417" t="str">
        <f ca="1">VLOOKUP(F1417,INDIRECT("球種変換表!A$1:B$" &amp; Prams!$B$2),2,)</f>
        <v>全力ストレート</v>
      </c>
      <c r="O1417">
        <f ca="1">VLOOKUP(N1417,球種情報!A:B,2,FALSE)</f>
        <v>2</v>
      </c>
      <c r="P1417" t="e">
        <f ca="1">VLOOKUP(K1417,投手データ!B:AI,output!O1417+6,FALSE)</f>
        <v>#N/A</v>
      </c>
      <c r="Q1417" t="s">
        <v>1484</v>
      </c>
      <c r="R1417">
        <f t="shared" ca="1" si="134"/>
        <v>1.282051282051282E-2</v>
      </c>
      <c r="S1417">
        <f t="shared" si="135"/>
        <v>0.5864583333333333</v>
      </c>
      <c r="T1417">
        <f>Prams!B$5/(S1417-Prams!B$6)</f>
        <v>117.49885173981217</v>
      </c>
      <c r="U1417" t="e">
        <f t="shared" ca="1" si="136"/>
        <v>#N/A</v>
      </c>
      <c r="V1417" t="e">
        <f ca="1">Prams!C$5/(U1417-Prams!C$6)</f>
        <v>#N/A</v>
      </c>
      <c r="W1417" t="e">
        <f t="shared" ca="1" si="137"/>
        <v>#N/A</v>
      </c>
      <c r="X1417" t="e">
        <f t="shared" ca="1" si="138"/>
        <v>#N/A</v>
      </c>
    </row>
    <row r="1418" spans="1:24" x14ac:dyDescent="0.4">
      <c r="A1418" s="1" t="s">
        <v>3407</v>
      </c>
      <c r="B1418" s="1">
        <v>137</v>
      </c>
      <c r="C1418">
        <v>639.5</v>
      </c>
      <c r="D1418">
        <v>608.5</v>
      </c>
      <c r="E1418">
        <v>10.512</v>
      </c>
      <c r="F1418" t="s">
        <v>1504</v>
      </c>
      <c r="G1418" s="10" t="s">
        <v>410</v>
      </c>
      <c r="H1418">
        <v>102</v>
      </c>
      <c r="I1418" t="s">
        <v>470</v>
      </c>
      <c r="J1418">
        <v>78</v>
      </c>
      <c r="K1418" t="str">
        <f ca="1">VLOOKUP(I1418,INDIRECT("投手名変換!A$1:B$" &amp; Prams!$B$9),2,)</f>
        <v>DD010</v>
      </c>
      <c r="L1418">
        <f t="shared" si="133"/>
        <v>35</v>
      </c>
      <c r="M1418">
        <f ca="1">(B1418-VLOOKUP(K1418,INDIRECT("投手データ!B1:D"&amp;Prams!$B$1),3,FALSE)*2)</f>
        <v>43</v>
      </c>
      <c r="N1418" t="str">
        <f ca="1">VLOOKUP(F1418,INDIRECT("球種変換表!A$1:B$" &amp; Prams!$B$2),2,)</f>
        <v>全力ストレート</v>
      </c>
      <c r="O1418">
        <f ca="1">VLOOKUP(N1418,球種情報!A:B,2,FALSE)</f>
        <v>2</v>
      </c>
      <c r="P1418">
        <f ca="1">VLOOKUP(K1418,投手データ!B:AI,output!O1418+6,FALSE)</f>
        <v>1</v>
      </c>
      <c r="Q1418" t="s">
        <v>1484</v>
      </c>
      <c r="R1418">
        <f t="shared" si="134"/>
        <v>1.282051282051282E-2</v>
      </c>
      <c r="S1418">
        <f t="shared" si="135"/>
        <v>0.57743055555555556</v>
      </c>
      <c r="T1418">
        <f>Prams!B$5/(S1418-Prams!B$6)</f>
        <v>119.55008137854722</v>
      </c>
      <c r="U1418">
        <f t="shared" ca="1" si="136"/>
        <v>0.71076388888888897</v>
      </c>
      <c r="V1418">
        <f ca="1">Prams!C$5/(U1418-Prams!C$6)</f>
        <v>109.00376630309677</v>
      </c>
      <c r="W1418">
        <f t="shared" ca="1" si="137"/>
        <v>1.3974841833730356</v>
      </c>
      <c r="X1418" t="str">
        <f t="shared" ca="1" si="138"/>
        <v>×</v>
      </c>
    </row>
    <row r="1419" spans="1:24" x14ac:dyDescent="0.4">
      <c r="A1419" s="1" t="s">
        <v>3410</v>
      </c>
      <c r="B1419" s="1">
        <v>138</v>
      </c>
      <c r="C1419">
        <v>641.5</v>
      </c>
      <c r="D1419">
        <v>616.5</v>
      </c>
      <c r="E1419">
        <v>10.512</v>
      </c>
      <c r="F1419" t="s">
        <v>1504</v>
      </c>
      <c r="G1419" s="10" t="s">
        <v>3408</v>
      </c>
      <c r="H1419">
        <v>102</v>
      </c>
      <c r="I1419" t="s">
        <v>3409</v>
      </c>
      <c r="J1419" t="e">
        <f ca="1">VLOOKUP(G1419,INDIRECT("球速変換!A$1:B$" &amp; Prams!$B$8),2,)</f>
        <v>#N/A</v>
      </c>
      <c r="K1419" t="e">
        <f ca="1">VLOOKUP(I1419,INDIRECT("投手名変換!A$1:B$" &amp; Prams!$B$9),2,)</f>
        <v>#N/A</v>
      </c>
      <c r="L1419">
        <f t="shared" si="133"/>
        <v>36</v>
      </c>
      <c r="M1419" t="e">
        <f ca="1">(B1419-VLOOKUP(K1419,INDIRECT("投手データ!B1:D"&amp;Prams!$B$1),3,FALSE)*2)</f>
        <v>#N/A</v>
      </c>
      <c r="N1419" t="str">
        <f ca="1">VLOOKUP(F1419,INDIRECT("球種変換表!A$1:B$" &amp; Prams!$B$2),2,)</f>
        <v>全力ストレート</v>
      </c>
      <c r="O1419">
        <f ca="1">VLOOKUP(N1419,球種情報!A:B,2,FALSE)</f>
        <v>2</v>
      </c>
      <c r="P1419" t="e">
        <f ca="1">VLOOKUP(K1419,投手データ!B:AI,output!O1419+6,FALSE)</f>
        <v>#N/A</v>
      </c>
      <c r="Q1419" t="s">
        <v>1484</v>
      </c>
      <c r="R1419" t="e">
        <f t="shared" ca="1" si="134"/>
        <v>#N/A</v>
      </c>
      <c r="S1419">
        <f t="shared" si="135"/>
        <v>0.58854166666666663</v>
      </c>
      <c r="T1419">
        <f>Prams!B$5/(S1419-Prams!B$6)</f>
        <v>117.03544779062615</v>
      </c>
      <c r="U1419" t="e">
        <f t="shared" ca="1" si="136"/>
        <v>#N/A</v>
      </c>
      <c r="V1419" t="e">
        <f ca="1">Prams!C$5/(U1419-Prams!C$6)</f>
        <v>#N/A</v>
      </c>
      <c r="W1419" t="e">
        <f t="shared" ca="1" si="137"/>
        <v>#N/A</v>
      </c>
      <c r="X1419" t="e">
        <f t="shared" ca="1" si="138"/>
        <v>#N/A</v>
      </c>
    </row>
    <row r="1420" spans="1:24" x14ac:dyDescent="0.4">
      <c r="A1420" s="1" t="s">
        <v>3412</v>
      </c>
      <c r="B1420" s="1">
        <v>137</v>
      </c>
      <c r="C1420">
        <v>640</v>
      </c>
      <c r="D1420">
        <v>610</v>
      </c>
      <c r="E1420">
        <v>10.04998</v>
      </c>
      <c r="F1420" t="s">
        <v>1504</v>
      </c>
      <c r="G1420" s="10" t="s">
        <v>478</v>
      </c>
      <c r="H1420">
        <v>102</v>
      </c>
      <c r="I1420" t="s">
        <v>3411</v>
      </c>
      <c r="J1420">
        <f ca="1">VLOOKUP(G1420,INDIRECT("球速変換!A$1:B$" &amp; Prams!$B$8),2,)</f>
        <v>78</v>
      </c>
      <c r="K1420" t="e">
        <f ca="1">VLOOKUP(I1420,INDIRECT("投手名変換!A$1:B$" &amp; Prams!$B$9),2,)</f>
        <v>#N/A</v>
      </c>
      <c r="L1420">
        <f t="shared" si="133"/>
        <v>35</v>
      </c>
      <c r="M1420" t="e">
        <f ca="1">(B1420-VLOOKUP(K1420,INDIRECT("投手データ!B1:D"&amp;Prams!$B$1),3,FALSE)*2)</f>
        <v>#N/A</v>
      </c>
      <c r="N1420" t="str">
        <f ca="1">VLOOKUP(F1420,INDIRECT("球種変換表!A$1:B$" &amp; Prams!$B$2),2,)</f>
        <v>全力ストレート</v>
      </c>
      <c r="O1420">
        <f ca="1">VLOOKUP(N1420,球種情報!A:B,2,FALSE)</f>
        <v>2</v>
      </c>
      <c r="P1420" t="e">
        <f ca="1">VLOOKUP(K1420,投手データ!B:AI,output!O1420+6,FALSE)</f>
        <v>#N/A</v>
      </c>
      <c r="Q1420" t="s">
        <v>1484</v>
      </c>
      <c r="R1420">
        <f t="shared" ca="1" si="134"/>
        <v>1.282051282051282E-2</v>
      </c>
      <c r="S1420">
        <f t="shared" si="135"/>
        <v>0.57638888888888895</v>
      </c>
      <c r="T1420">
        <f>Prams!B$5/(S1420-Prams!B$6)</f>
        <v>119.79137960730279</v>
      </c>
      <c r="U1420" t="e">
        <f t="shared" ca="1" si="136"/>
        <v>#N/A</v>
      </c>
      <c r="V1420" t="e">
        <f ca="1">Prams!C$5/(U1420-Prams!C$6)</f>
        <v>#N/A</v>
      </c>
      <c r="W1420" t="e">
        <f t="shared" ca="1" si="137"/>
        <v>#N/A</v>
      </c>
      <c r="X1420" t="e">
        <f t="shared" ca="1" si="138"/>
        <v>#N/A</v>
      </c>
    </row>
    <row r="1421" spans="1:24" x14ac:dyDescent="0.4">
      <c r="A1421" s="1" t="s">
        <v>3413</v>
      </c>
      <c r="B1421" s="1">
        <v>137</v>
      </c>
      <c r="C1421">
        <v>640</v>
      </c>
      <c r="D1421">
        <v>614.5</v>
      </c>
      <c r="E1421">
        <v>11.01146</v>
      </c>
      <c r="F1421" t="s">
        <v>1504</v>
      </c>
      <c r="G1421" s="10" t="s">
        <v>1758</v>
      </c>
      <c r="H1421">
        <v>102</v>
      </c>
      <c r="I1421" t="s">
        <v>3397</v>
      </c>
      <c r="J1421">
        <f ca="1">VLOOKUP(G1421,INDIRECT("球速変換!A$1:B$" &amp; Prams!$B$8),2,)</f>
        <v>79</v>
      </c>
      <c r="K1421" t="str">
        <f ca="1">VLOOKUP(I1421,INDIRECT("投手名変換!A$1:B$" &amp; Prams!$B$9),2,)</f>
        <v>DD010</v>
      </c>
      <c r="L1421">
        <f t="shared" si="133"/>
        <v>35</v>
      </c>
      <c r="M1421">
        <f ca="1">(B1421-VLOOKUP(K1421,INDIRECT("投手データ!B1:D"&amp;Prams!$B$1),3,FALSE)*2)</f>
        <v>43</v>
      </c>
      <c r="N1421" t="str">
        <f ca="1">VLOOKUP(F1421,INDIRECT("球種変換表!A$1:B$" &amp; Prams!$B$2),2,)</f>
        <v>全力ストレート</v>
      </c>
      <c r="O1421">
        <f ca="1">VLOOKUP(N1421,球種情報!A:B,2,FALSE)</f>
        <v>2</v>
      </c>
      <c r="P1421">
        <f ca="1">VLOOKUP(K1421,投手データ!B:AI,output!O1421+6,FALSE)</f>
        <v>1</v>
      </c>
      <c r="Q1421" t="s">
        <v>1484</v>
      </c>
      <c r="R1421">
        <f t="shared" ca="1" si="134"/>
        <v>1.2658227848101266E-2</v>
      </c>
      <c r="S1421">
        <f t="shared" si="135"/>
        <v>0.57326388888888891</v>
      </c>
      <c r="T1421">
        <f>Prams!B$5/(S1421-Prams!B$6)</f>
        <v>120.52115429394532</v>
      </c>
      <c r="U1421">
        <f t="shared" ca="1" si="136"/>
        <v>0.70659722222222221</v>
      </c>
      <c r="V1421">
        <f ca="1">Prams!C$5/(U1421-Prams!C$6)</f>
        <v>109.81048850645604</v>
      </c>
      <c r="W1421">
        <f t="shared" ca="1" si="137"/>
        <v>1.3900061836260258</v>
      </c>
      <c r="X1421" t="str">
        <f t="shared" ca="1" si="138"/>
        <v>×</v>
      </c>
    </row>
    <row r="1422" spans="1:24" x14ac:dyDescent="0.4">
      <c r="A1422" s="1" t="s">
        <v>3415</v>
      </c>
      <c r="B1422" s="1">
        <v>137</v>
      </c>
      <c r="C1422">
        <v>640.5</v>
      </c>
      <c r="D1422">
        <v>613.5</v>
      </c>
      <c r="E1422">
        <v>10.512</v>
      </c>
      <c r="F1422" t="s">
        <v>1504</v>
      </c>
      <c r="G1422" s="10" t="s">
        <v>1758</v>
      </c>
      <c r="H1422">
        <v>102</v>
      </c>
      <c r="I1422" t="s">
        <v>3414</v>
      </c>
      <c r="J1422">
        <f ca="1">VLOOKUP(G1422,INDIRECT("球速変換!A$1:B$" &amp; Prams!$B$8),2,)</f>
        <v>79</v>
      </c>
      <c r="K1422" t="e">
        <f ca="1">VLOOKUP(I1422,INDIRECT("投手名変換!A$1:B$" &amp; Prams!$B$9),2,)</f>
        <v>#N/A</v>
      </c>
      <c r="L1422">
        <f t="shared" si="133"/>
        <v>35</v>
      </c>
      <c r="M1422" t="e">
        <f ca="1">(B1422-VLOOKUP(K1422,INDIRECT("投手データ!B1:D"&amp;Prams!$B$1),3,FALSE)*2)</f>
        <v>#N/A</v>
      </c>
      <c r="N1422" t="str">
        <f ca="1">VLOOKUP(F1422,INDIRECT("球種変換表!A$1:B$" &amp; Prams!$B$2),2,)</f>
        <v>全力ストレート</v>
      </c>
      <c r="O1422">
        <f ca="1">VLOOKUP(N1422,球種情報!A:B,2,FALSE)</f>
        <v>2</v>
      </c>
      <c r="P1422" t="e">
        <f ca="1">VLOOKUP(K1422,投手データ!B:AI,output!O1422+6,FALSE)</f>
        <v>#N/A</v>
      </c>
      <c r="Q1422" t="s">
        <v>1484</v>
      </c>
      <c r="R1422">
        <f t="shared" ca="1" si="134"/>
        <v>1.2658227848101266E-2</v>
      </c>
      <c r="S1422">
        <f t="shared" si="135"/>
        <v>0.57395833333333335</v>
      </c>
      <c r="T1422">
        <f>Prams!B$5/(S1422-Prams!B$6)</f>
        <v>120.35821476662503</v>
      </c>
      <c r="U1422" t="e">
        <f t="shared" ca="1" si="136"/>
        <v>#N/A</v>
      </c>
      <c r="V1422" t="e">
        <f ca="1">Prams!C$5/(U1422-Prams!C$6)</f>
        <v>#N/A</v>
      </c>
      <c r="W1422" t="e">
        <f t="shared" ca="1" si="137"/>
        <v>#N/A</v>
      </c>
      <c r="X1422" t="e">
        <f t="shared" ca="1" si="138"/>
        <v>#N/A</v>
      </c>
    </row>
    <row r="1423" spans="1:24" x14ac:dyDescent="0.4">
      <c r="A1423" s="1" t="s">
        <v>3416</v>
      </c>
      <c r="B1423" s="1">
        <v>137</v>
      </c>
      <c r="C1423">
        <v>640.5</v>
      </c>
      <c r="D1423">
        <v>615</v>
      </c>
      <c r="E1423">
        <v>11.5001</v>
      </c>
      <c r="F1423" t="s">
        <v>1504</v>
      </c>
      <c r="G1423" s="10" t="s">
        <v>1758</v>
      </c>
      <c r="H1423">
        <v>102</v>
      </c>
      <c r="I1423" t="s">
        <v>470</v>
      </c>
      <c r="J1423">
        <f ca="1">VLOOKUP(G1423,INDIRECT("球速変換!A$1:B$" &amp; Prams!$B$8),2,)</f>
        <v>79</v>
      </c>
      <c r="K1423" t="str">
        <f ca="1">VLOOKUP(I1423,INDIRECT("投手名変換!A$1:B$" &amp; Prams!$B$9),2,)</f>
        <v>DD010</v>
      </c>
      <c r="L1423">
        <f t="shared" si="133"/>
        <v>35</v>
      </c>
      <c r="M1423">
        <f ca="1">(B1423-VLOOKUP(K1423,INDIRECT("投手データ!B1:D"&amp;Prams!$B$1),3,FALSE)*2)</f>
        <v>43</v>
      </c>
      <c r="N1423" t="str">
        <f ca="1">VLOOKUP(F1423,INDIRECT("球種変換表!A$1:B$" &amp; Prams!$B$2),2,)</f>
        <v>全力ストレート</v>
      </c>
      <c r="O1423">
        <f ca="1">VLOOKUP(N1423,球種情報!A:B,2,FALSE)</f>
        <v>2</v>
      </c>
      <c r="P1423">
        <f ca="1">VLOOKUP(K1423,投手データ!B:AI,output!O1423+6,FALSE)</f>
        <v>1</v>
      </c>
      <c r="Q1423" t="s">
        <v>1484</v>
      </c>
      <c r="R1423">
        <f t="shared" ca="1" si="134"/>
        <v>1.2658227848101266E-2</v>
      </c>
      <c r="S1423">
        <f t="shared" si="135"/>
        <v>0.57291666666666663</v>
      </c>
      <c r="T1423">
        <f>Prams!B$5/(S1423-Prams!B$6)</f>
        <v>120.60278960886954</v>
      </c>
      <c r="U1423">
        <f t="shared" ca="1" si="136"/>
        <v>0.70625000000000004</v>
      </c>
      <c r="V1423">
        <f ca="1">Prams!C$5/(U1423-Prams!C$6)</f>
        <v>109.87825468763883</v>
      </c>
      <c r="W1423">
        <f t="shared" ca="1" si="137"/>
        <v>1.3908639833878333</v>
      </c>
      <c r="X1423" t="str">
        <f t="shared" ca="1" si="138"/>
        <v>×</v>
      </c>
    </row>
    <row r="1424" spans="1:24" x14ac:dyDescent="0.4">
      <c r="A1424" s="1" t="s">
        <v>3418</v>
      </c>
      <c r="B1424" s="1">
        <v>140</v>
      </c>
      <c r="C1424">
        <v>640.52380000000005</v>
      </c>
      <c r="D1424">
        <v>615</v>
      </c>
      <c r="E1424">
        <v>10.52392</v>
      </c>
      <c r="F1424" t="s">
        <v>0</v>
      </c>
      <c r="G1424" s="10" t="s">
        <v>1809</v>
      </c>
      <c r="H1424">
        <v>103</v>
      </c>
      <c r="I1424" t="s">
        <v>3417</v>
      </c>
      <c r="J1424">
        <v>96</v>
      </c>
      <c r="K1424" t="str">
        <f ca="1">VLOOKUP(I1424,INDIRECT("投手名変換!A$1:B$" &amp; Prams!$B$9),2,)</f>
        <v>DD013</v>
      </c>
      <c r="L1424">
        <f t="shared" si="133"/>
        <v>37</v>
      </c>
      <c r="M1424">
        <f ca="1">(B1424-VLOOKUP(K1424,INDIRECT("投手データ!B1:D"&amp;Prams!$B$1),3,FALSE)*2)</f>
        <v>46</v>
      </c>
      <c r="N1424" t="str">
        <f ca="1">VLOOKUP(F1424,INDIRECT("球種変換表!A$1:B$" &amp; Prams!$B$2),2,)</f>
        <v>ストレート</v>
      </c>
      <c r="O1424">
        <f ca="1">VLOOKUP(N1424,球種情報!A:B,2,FALSE)</f>
        <v>1</v>
      </c>
      <c r="P1424">
        <f ca="1">VLOOKUP(K1424,投手データ!B:AI,output!O1424+6,FALSE)</f>
        <v>1</v>
      </c>
      <c r="Q1424" t="s">
        <v>1484</v>
      </c>
      <c r="R1424">
        <f t="shared" si="134"/>
        <v>1.0416666666666666E-2</v>
      </c>
      <c r="S1424">
        <f t="shared" si="135"/>
        <v>0.60624999999999996</v>
      </c>
      <c r="T1424">
        <f>Prams!B$5/(S1424-Prams!B$6)</f>
        <v>113.23930762890376</v>
      </c>
      <c r="U1424">
        <f t="shared" ca="1" si="136"/>
        <v>0.75624999999999998</v>
      </c>
      <c r="V1424">
        <f ca="1">Prams!C$5/(U1424-Prams!C$6)</f>
        <v>100.91079735574962</v>
      </c>
      <c r="W1424">
        <f t="shared" ca="1" si="137"/>
        <v>1.051154139122392</v>
      </c>
      <c r="X1424" t="str">
        <f t="shared" ca="1" si="138"/>
        <v>×</v>
      </c>
    </row>
    <row r="1425" spans="1:24" x14ac:dyDescent="0.4">
      <c r="A1425" s="1" t="s">
        <v>3420</v>
      </c>
      <c r="B1425" s="1">
        <v>139</v>
      </c>
      <c r="C1425">
        <v>638.5</v>
      </c>
      <c r="D1425">
        <v>600.5</v>
      </c>
      <c r="E1425">
        <v>10.512</v>
      </c>
      <c r="F1425" t="s">
        <v>0</v>
      </c>
      <c r="G1425" s="10" t="s">
        <v>549</v>
      </c>
      <c r="H1425">
        <v>103</v>
      </c>
      <c r="I1425" t="s">
        <v>3419</v>
      </c>
      <c r="J1425">
        <f ca="1">VLOOKUP(G1425,INDIRECT("球速変換!A$1:B$" &amp; Prams!$B$8),2,)</f>
        <v>97</v>
      </c>
      <c r="K1425" t="str">
        <f ca="1">VLOOKUP(I1425,INDIRECT("投手名変換!A$1:B$" &amp; Prams!$B$9),2,)</f>
        <v>DD013</v>
      </c>
      <c r="L1425">
        <f t="shared" si="133"/>
        <v>36</v>
      </c>
      <c r="M1425">
        <f ca="1">(B1425-VLOOKUP(K1425,INDIRECT("投手データ!B1:D"&amp;Prams!$B$1),3,FALSE)*2)</f>
        <v>45</v>
      </c>
      <c r="N1425" t="str">
        <f ca="1">VLOOKUP(F1425,INDIRECT("球種変換表!A$1:B$" &amp; Prams!$B$2),2,)</f>
        <v>ストレート</v>
      </c>
      <c r="O1425">
        <f ca="1">VLOOKUP(N1425,球種情報!A:B,2,FALSE)</f>
        <v>1</v>
      </c>
      <c r="P1425">
        <f ca="1">VLOOKUP(K1425,投手データ!B:AI,output!O1425+6,FALSE)</f>
        <v>1</v>
      </c>
      <c r="Q1425" t="s">
        <v>1484</v>
      </c>
      <c r="R1425">
        <f t="shared" ca="1" si="134"/>
        <v>1.0309278350515464E-2</v>
      </c>
      <c r="S1425">
        <f t="shared" si="135"/>
        <v>0.5996527777777777</v>
      </c>
      <c r="T1425">
        <f>Prams!B$5/(S1425-Prams!B$6)</f>
        <v>114.62442124562878</v>
      </c>
      <c r="U1425">
        <f t="shared" ca="1" si="136"/>
        <v>0.74965277777777772</v>
      </c>
      <c r="V1425">
        <f ca="1">Prams!C$5/(U1425-Prams!C$6)</f>
        <v>102.00926761970676</v>
      </c>
      <c r="W1425">
        <f t="shared" ca="1" si="137"/>
        <v>1.051641934223781</v>
      </c>
      <c r="X1425" t="str">
        <f t="shared" ca="1" si="138"/>
        <v>×</v>
      </c>
    </row>
    <row r="1426" spans="1:24" x14ac:dyDescent="0.4">
      <c r="A1426" s="1" t="s">
        <v>3422</v>
      </c>
      <c r="B1426" s="1">
        <v>139</v>
      </c>
      <c r="C1426">
        <v>638.5</v>
      </c>
      <c r="D1426">
        <v>603.5</v>
      </c>
      <c r="E1426">
        <v>10.512</v>
      </c>
      <c r="F1426" t="s">
        <v>0</v>
      </c>
      <c r="G1426" s="10" t="s">
        <v>549</v>
      </c>
      <c r="H1426">
        <v>103</v>
      </c>
      <c r="I1426" t="s">
        <v>3421</v>
      </c>
      <c r="J1426">
        <f ca="1">VLOOKUP(G1426,INDIRECT("球速変換!A$1:B$" &amp; Prams!$B$8),2,)</f>
        <v>97</v>
      </c>
      <c r="K1426" t="str">
        <f ca="1">VLOOKUP(I1426,INDIRECT("投手名変換!A$1:B$" &amp; Prams!$B$9),2,)</f>
        <v>DD013</v>
      </c>
      <c r="L1426">
        <f t="shared" si="133"/>
        <v>36</v>
      </c>
      <c r="M1426">
        <f ca="1">(B1426-VLOOKUP(K1426,INDIRECT("投手データ!B1:D"&amp;Prams!$B$1),3,FALSE)*2)</f>
        <v>45</v>
      </c>
      <c r="N1426" t="str">
        <f ca="1">VLOOKUP(F1426,INDIRECT("球種変換表!A$1:B$" &amp; Prams!$B$2),2,)</f>
        <v>ストレート</v>
      </c>
      <c r="O1426">
        <f ca="1">VLOOKUP(N1426,球種情報!A:B,2,FALSE)</f>
        <v>1</v>
      </c>
      <c r="P1426">
        <f ca="1">VLOOKUP(K1426,投手データ!B:AI,output!O1426+6,FALSE)</f>
        <v>1</v>
      </c>
      <c r="Q1426" t="s">
        <v>1484</v>
      </c>
      <c r="R1426">
        <f t="shared" ca="1" si="134"/>
        <v>1.0309278350515464E-2</v>
      </c>
      <c r="S1426">
        <f t="shared" si="135"/>
        <v>0.59756944444444438</v>
      </c>
      <c r="T1426">
        <f>Prams!B$5/(S1426-Prams!B$6)</f>
        <v>115.0688925999266</v>
      </c>
      <c r="U1426">
        <f t="shared" ca="1" si="136"/>
        <v>0.7475694444444444</v>
      </c>
      <c r="V1426">
        <f ca="1">Prams!C$5/(U1426-Prams!C$6)</f>
        <v>102.36113857857049</v>
      </c>
      <c r="W1426">
        <f t="shared" ca="1" si="137"/>
        <v>1.0552694698821701</v>
      </c>
      <c r="X1426" t="str">
        <f t="shared" ca="1" si="138"/>
        <v>×</v>
      </c>
    </row>
    <row r="1427" spans="1:24" x14ac:dyDescent="0.4">
      <c r="A1427" s="1" t="s">
        <v>3424</v>
      </c>
      <c r="B1427" s="1">
        <v>140</v>
      </c>
      <c r="C1427">
        <v>639.5</v>
      </c>
      <c r="D1427">
        <v>609</v>
      </c>
      <c r="E1427">
        <v>10.547610000000001</v>
      </c>
      <c r="F1427" t="s">
        <v>0</v>
      </c>
      <c r="G1427" s="10" t="s">
        <v>574</v>
      </c>
      <c r="H1427">
        <v>103</v>
      </c>
      <c r="I1427" t="s">
        <v>3423</v>
      </c>
      <c r="J1427">
        <f ca="1">VLOOKUP(G1427,INDIRECT("球速変換!A$1:B$" &amp; Prams!$B$8),2,)</f>
        <v>95</v>
      </c>
      <c r="K1427" t="str">
        <f ca="1">VLOOKUP(I1427,INDIRECT("投手名変換!A$1:B$" &amp; Prams!$B$9),2,)</f>
        <v>DD013</v>
      </c>
      <c r="L1427">
        <f t="shared" si="133"/>
        <v>37</v>
      </c>
      <c r="M1427">
        <f ca="1">(B1427-VLOOKUP(K1427,INDIRECT("投手データ!B1:D"&amp;Prams!$B$1),3,FALSE)*2)</f>
        <v>46</v>
      </c>
      <c r="N1427" t="str">
        <f ca="1">VLOOKUP(F1427,INDIRECT("球種変換表!A$1:B$" &amp; Prams!$B$2),2,)</f>
        <v>ストレート</v>
      </c>
      <c r="O1427">
        <f ca="1">VLOOKUP(N1427,球種情報!A:B,2,FALSE)</f>
        <v>1</v>
      </c>
      <c r="P1427">
        <f ca="1">VLOOKUP(K1427,投手データ!B:AI,output!O1427+6,FALSE)</f>
        <v>1</v>
      </c>
      <c r="Q1427" t="s">
        <v>1484</v>
      </c>
      <c r="R1427">
        <f t="shared" ca="1" si="134"/>
        <v>1.0526315789473684E-2</v>
      </c>
      <c r="S1427">
        <f t="shared" si="135"/>
        <v>0.61041666666666672</v>
      </c>
      <c r="T1427">
        <f>Prams!B$5/(S1427-Prams!B$6)</f>
        <v>112.38161602084406</v>
      </c>
      <c r="U1427">
        <f t="shared" ca="1" si="136"/>
        <v>0.76041666666666663</v>
      </c>
      <c r="V1427">
        <f ca="1">Prams!C$5/(U1427-Prams!C$6)</f>
        <v>100.22913345402472</v>
      </c>
      <c r="W1427">
        <f t="shared" ca="1" si="137"/>
        <v>1.0550435100423654</v>
      </c>
      <c r="X1427" t="str">
        <f t="shared" ca="1" si="138"/>
        <v>×</v>
      </c>
    </row>
    <row r="1428" spans="1:24" x14ac:dyDescent="0.4">
      <c r="A1428" s="1" t="s">
        <v>3425</v>
      </c>
      <c r="B1428" s="1">
        <v>139</v>
      </c>
      <c r="C1428">
        <v>639</v>
      </c>
      <c r="D1428">
        <v>604.5</v>
      </c>
      <c r="E1428">
        <v>10.012589999999999</v>
      </c>
      <c r="F1428" t="s">
        <v>0</v>
      </c>
      <c r="G1428" s="10" t="s">
        <v>549</v>
      </c>
      <c r="H1428">
        <v>103</v>
      </c>
      <c r="I1428" t="s">
        <v>558</v>
      </c>
      <c r="J1428">
        <f ca="1">VLOOKUP(G1428,INDIRECT("球速変換!A$1:B$" &amp; Prams!$B$8),2,)</f>
        <v>97</v>
      </c>
      <c r="K1428" t="str">
        <f ca="1">VLOOKUP(I1428,INDIRECT("投手名変換!A$1:B$" &amp; Prams!$B$9),2,)</f>
        <v>DD013</v>
      </c>
      <c r="L1428">
        <f t="shared" si="133"/>
        <v>36</v>
      </c>
      <c r="M1428">
        <f ca="1">(B1428-VLOOKUP(K1428,INDIRECT("投手データ!B1:D"&amp;Prams!$B$1),3,FALSE)*2)</f>
        <v>45</v>
      </c>
      <c r="N1428" t="str">
        <f ca="1">VLOOKUP(F1428,INDIRECT("球種変換表!A$1:B$" &amp; Prams!$B$2),2,)</f>
        <v>ストレート</v>
      </c>
      <c r="O1428">
        <f ca="1">VLOOKUP(N1428,球種情報!A:B,2,FALSE)</f>
        <v>1</v>
      </c>
      <c r="P1428">
        <f ca="1">VLOOKUP(K1428,投手データ!B:AI,output!O1428+6,FALSE)</f>
        <v>1</v>
      </c>
      <c r="Q1428" t="s">
        <v>1484</v>
      </c>
      <c r="R1428">
        <f t="shared" ca="1" si="134"/>
        <v>1.0309278350515464E-2</v>
      </c>
      <c r="S1428">
        <f t="shared" si="135"/>
        <v>0.59687500000000004</v>
      </c>
      <c r="T1428">
        <f>Prams!B$5/(S1428-Prams!B$6)</f>
        <v>115.21781670782276</v>
      </c>
      <c r="U1428">
        <f t="shared" ca="1" si="136"/>
        <v>0.74687499999999996</v>
      </c>
      <c r="V1428">
        <f ca="1">Prams!C$5/(U1428-Prams!C$6)</f>
        <v>102.4789689610874</v>
      </c>
      <c r="W1428">
        <f t="shared" ca="1" si="137"/>
        <v>1.0564842160936845</v>
      </c>
      <c r="X1428" t="str">
        <f t="shared" ca="1" si="138"/>
        <v>×</v>
      </c>
    </row>
    <row r="1429" spans="1:24" x14ac:dyDescent="0.4">
      <c r="A1429" s="1" t="s">
        <v>3427</v>
      </c>
      <c r="B1429" s="1">
        <v>140</v>
      </c>
      <c r="C1429">
        <v>640.5</v>
      </c>
      <c r="D1429">
        <v>616.5</v>
      </c>
      <c r="E1429">
        <v>10.512</v>
      </c>
      <c r="F1429" t="s">
        <v>0</v>
      </c>
      <c r="G1429" s="10" t="s">
        <v>3426</v>
      </c>
      <c r="H1429">
        <v>103</v>
      </c>
      <c r="I1429" t="s">
        <v>1022</v>
      </c>
      <c r="J1429">
        <v>97</v>
      </c>
      <c r="K1429" t="str">
        <f ca="1">VLOOKUP(I1429,INDIRECT("投手名変換!A$1:B$" &amp; Prams!$B$9),2,)</f>
        <v>DD013</v>
      </c>
      <c r="L1429">
        <f t="shared" si="133"/>
        <v>37</v>
      </c>
      <c r="M1429">
        <f ca="1">(B1429-VLOOKUP(K1429,INDIRECT("投手データ!B1:D"&amp;Prams!$B$1),3,FALSE)*2)</f>
        <v>46</v>
      </c>
      <c r="N1429" t="str">
        <f ca="1">VLOOKUP(F1429,INDIRECT("球種変換表!A$1:B$" &amp; Prams!$B$2),2,)</f>
        <v>ストレート</v>
      </c>
      <c r="O1429">
        <f ca="1">VLOOKUP(N1429,球種情報!A:B,2,FALSE)</f>
        <v>1</v>
      </c>
      <c r="P1429">
        <f ca="1">VLOOKUP(K1429,投手データ!B:AI,output!O1429+6,FALSE)</f>
        <v>1</v>
      </c>
      <c r="Q1429" t="s">
        <v>1484</v>
      </c>
      <c r="R1429">
        <f t="shared" si="134"/>
        <v>1.0309278350515464E-2</v>
      </c>
      <c r="S1429">
        <f t="shared" si="135"/>
        <v>0.60520833333333335</v>
      </c>
      <c r="T1429">
        <f>Prams!B$5/(S1429-Prams!B$6)</f>
        <v>113.45578002416309</v>
      </c>
      <c r="U1429">
        <f t="shared" ca="1" si="136"/>
        <v>0.75520833333333337</v>
      </c>
      <c r="V1429">
        <f ca="1">Prams!C$5/(U1429-Prams!C$6)</f>
        <v>101.08266455929041</v>
      </c>
      <c r="W1429">
        <f t="shared" ca="1" si="137"/>
        <v>1.0420893253535093</v>
      </c>
      <c r="X1429" t="str">
        <f t="shared" ca="1" si="138"/>
        <v>×</v>
      </c>
    </row>
    <row r="1430" spans="1:24" x14ac:dyDescent="0.4">
      <c r="A1430" s="1" t="s">
        <v>3429</v>
      </c>
      <c r="B1430" s="1">
        <v>140</v>
      </c>
      <c r="C1430">
        <v>640</v>
      </c>
      <c r="D1430">
        <v>609.5</v>
      </c>
      <c r="E1430">
        <v>11.01146</v>
      </c>
      <c r="F1430" t="s">
        <v>0</v>
      </c>
      <c r="G1430" s="10" t="s">
        <v>1809</v>
      </c>
      <c r="H1430">
        <v>103</v>
      </c>
      <c r="I1430" t="s">
        <v>3428</v>
      </c>
      <c r="J1430">
        <v>96</v>
      </c>
      <c r="K1430" t="str">
        <f ca="1">VLOOKUP(I1430,INDIRECT("投手名変換!A$1:B$" &amp; Prams!$B$9),2,)</f>
        <v>DD013</v>
      </c>
      <c r="L1430">
        <f t="shared" si="133"/>
        <v>37</v>
      </c>
      <c r="M1430">
        <f ca="1">(B1430-VLOOKUP(K1430,INDIRECT("投手データ!B1:D"&amp;Prams!$B$1),3,FALSE)*2)</f>
        <v>46</v>
      </c>
      <c r="N1430" t="str">
        <f ca="1">VLOOKUP(F1430,INDIRECT("球種変換表!A$1:B$" &amp; Prams!$B$2),2,)</f>
        <v>ストレート</v>
      </c>
      <c r="O1430">
        <f ca="1">VLOOKUP(N1430,球種情報!A:B,2,FALSE)</f>
        <v>1</v>
      </c>
      <c r="P1430">
        <f ca="1">VLOOKUP(K1430,投手データ!B:AI,output!O1430+6,FALSE)</f>
        <v>1</v>
      </c>
      <c r="Q1430" t="s">
        <v>1484</v>
      </c>
      <c r="R1430">
        <f t="shared" si="134"/>
        <v>1.0416666666666666E-2</v>
      </c>
      <c r="S1430">
        <f t="shared" si="135"/>
        <v>0.61006944444444444</v>
      </c>
      <c r="T1430">
        <f>Prams!B$5/(S1430-Prams!B$6)</f>
        <v>112.45259376405261</v>
      </c>
      <c r="U1430">
        <f t="shared" ca="1" si="136"/>
        <v>0.76006944444444435</v>
      </c>
      <c r="V1430">
        <f ca="1">Prams!C$5/(U1430-Prams!C$6)</f>
        <v>100.28558683182462</v>
      </c>
      <c r="W1430">
        <f t="shared" ca="1" si="137"/>
        <v>1.044641529498173</v>
      </c>
      <c r="X1430" t="str">
        <f t="shared" ca="1" si="138"/>
        <v>×</v>
      </c>
    </row>
    <row r="1431" spans="1:24" x14ac:dyDescent="0.4">
      <c r="A1431" s="1" t="s">
        <v>3431</v>
      </c>
      <c r="B1431" s="1">
        <v>139</v>
      </c>
      <c r="C1431">
        <v>638.5</v>
      </c>
      <c r="D1431">
        <v>600.5</v>
      </c>
      <c r="E1431">
        <v>10.512</v>
      </c>
      <c r="F1431" t="s">
        <v>0</v>
      </c>
      <c r="G1431" s="10" t="s">
        <v>549</v>
      </c>
      <c r="H1431">
        <v>103</v>
      </c>
      <c r="I1431" t="s">
        <v>3430</v>
      </c>
      <c r="J1431">
        <f ca="1">VLOOKUP(G1431,INDIRECT("球速変換!A$1:B$" &amp; Prams!$B$8),2,)</f>
        <v>97</v>
      </c>
      <c r="K1431" t="str">
        <f ca="1">VLOOKUP(I1431,INDIRECT("投手名変換!A$1:B$" &amp; Prams!$B$9),2,)</f>
        <v>DD013</v>
      </c>
      <c r="L1431">
        <f t="shared" si="133"/>
        <v>36</v>
      </c>
      <c r="M1431">
        <f ca="1">(B1431-VLOOKUP(K1431,INDIRECT("投手データ!B1:D"&amp;Prams!$B$1),3,FALSE)*2)</f>
        <v>45</v>
      </c>
      <c r="N1431" t="str">
        <f ca="1">VLOOKUP(F1431,INDIRECT("球種変換表!A$1:B$" &amp; Prams!$B$2),2,)</f>
        <v>ストレート</v>
      </c>
      <c r="O1431">
        <f ca="1">VLOOKUP(N1431,球種情報!A:B,2,FALSE)</f>
        <v>1</v>
      </c>
      <c r="P1431">
        <f ca="1">VLOOKUP(K1431,投手データ!B:AI,output!O1431+6,FALSE)</f>
        <v>1</v>
      </c>
      <c r="Q1431" t="s">
        <v>1484</v>
      </c>
      <c r="R1431">
        <f t="shared" ca="1" si="134"/>
        <v>1.0309278350515464E-2</v>
      </c>
      <c r="S1431">
        <f t="shared" si="135"/>
        <v>0.5996527777777777</v>
      </c>
      <c r="T1431">
        <f>Prams!B$5/(S1431-Prams!B$6)</f>
        <v>114.62442124562878</v>
      </c>
      <c r="U1431">
        <f t="shared" ca="1" si="136"/>
        <v>0.74965277777777772</v>
      </c>
      <c r="V1431">
        <f ca="1">Prams!C$5/(U1431-Prams!C$6)</f>
        <v>102.00926761970676</v>
      </c>
      <c r="W1431">
        <f t="shared" ca="1" si="137"/>
        <v>1.051641934223781</v>
      </c>
      <c r="X1431" t="str">
        <f t="shared" ca="1" si="138"/>
        <v>×</v>
      </c>
    </row>
    <row r="1432" spans="1:24" x14ac:dyDescent="0.4">
      <c r="A1432" s="1" t="s">
        <v>3433</v>
      </c>
      <c r="B1432" s="1">
        <v>140</v>
      </c>
      <c r="C1432">
        <v>641</v>
      </c>
      <c r="D1432">
        <v>616.5</v>
      </c>
      <c r="E1432">
        <v>11.01146</v>
      </c>
      <c r="F1432" t="s">
        <v>0</v>
      </c>
      <c r="G1432" s="10" t="s">
        <v>1949</v>
      </c>
      <c r="H1432">
        <v>103</v>
      </c>
      <c r="I1432" t="s">
        <v>3432</v>
      </c>
      <c r="J1432">
        <v>96</v>
      </c>
      <c r="K1432" t="str">
        <f ca="1">VLOOKUP(I1432,INDIRECT("投手名変換!A$1:B$" &amp; Prams!$B$9),2,)</f>
        <v>DD013</v>
      </c>
      <c r="L1432">
        <f t="shared" si="133"/>
        <v>37</v>
      </c>
      <c r="M1432">
        <f ca="1">(B1432-VLOOKUP(K1432,INDIRECT("投手データ!B1:D"&amp;Prams!$B$1),3,FALSE)*2)</f>
        <v>46</v>
      </c>
      <c r="N1432" t="str">
        <f ca="1">VLOOKUP(F1432,INDIRECT("球種変換表!A$1:B$" &amp; Prams!$B$2),2,)</f>
        <v>ストレート</v>
      </c>
      <c r="O1432">
        <f ca="1">VLOOKUP(N1432,球種情報!A:B,2,FALSE)</f>
        <v>1</v>
      </c>
      <c r="P1432">
        <f ca="1">VLOOKUP(K1432,投手データ!B:AI,output!O1432+6,FALSE)</f>
        <v>1</v>
      </c>
      <c r="Q1432" t="s">
        <v>1484</v>
      </c>
      <c r="R1432">
        <f t="shared" si="134"/>
        <v>1.0416666666666666E-2</v>
      </c>
      <c r="S1432">
        <f t="shared" si="135"/>
        <v>0.60520833333333335</v>
      </c>
      <c r="T1432">
        <f>Prams!B$5/(S1432-Prams!B$6)</f>
        <v>113.45578002416309</v>
      </c>
      <c r="U1432">
        <f t="shared" ca="1" si="136"/>
        <v>0.75520833333333337</v>
      </c>
      <c r="V1432">
        <f ca="1">Prams!C$5/(U1432-Prams!C$6)</f>
        <v>101.08266455929041</v>
      </c>
      <c r="W1432">
        <f t="shared" ca="1" si="137"/>
        <v>1.0529444224926083</v>
      </c>
      <c r="X1432" t="str">
        <f t="shared" ca="1" si="138"/>
        <v>×</v>
      </c>
    </row>
    <row r="1433" spans="1:24" x14ac:dyDescent="0.4">
      <c r="A1433" s="1" t="s">
        <v>3435</v>
      </c>
      <c r="B1433" s="1">
        <v>140</v>
      </c>
      <c r="C1433">
        <v>639</v>
      </c>
      <c r="D1433">
        <v>607</v>
      </c>
      <c r="E1433">
        <v>10.04998</v>
      </c>
      <c r="F1433" t="s">
        <v>0</v>
      </c>
      <c r="G1433" s="10" t="s">
        <v>574</v>
      </c>
      <c r="H1433">
        <v>103</v>
      </c>
      <c r="I1433" t="s">
        <v>3434</v>
      </c>
      <c r="J1433">
        <f ca="1">VLOOKUP(G1433,INDIRECT("球速変換!A$1:B$" &amp; Prams!$B$8),2,)</f>
        <v>95</v>
      </c>
      <c r="K1433" t="str">
        <f ca="1">VLOOKUP(I1433,INDIRECT("投手名変換!A$1:B$" &amp; Prams!$B$9),2,)</f>
        <v>DD013</v>
      </c>
      <c r="L1433">
        <f t="shared" si="133"/>
        <v>37</v>
      </c>
      <c r="M1433">
        <f ca="1">(B1433-VLOOKUP(K1433,INDIRECT("投手データ!B1:D"&amp;Prams!$B$1),3,FALSE)*2)</f>
        <v>46</v>
      </c>
      <c r="N1433" t="str">
        <f ca="1">VLOOKUP(F1433,INDIRECT("球種変換表!A$1:B$" &amp; Prams!$B$2),2,)</f>
        <v>ストレート</v>
      </c>
      <c r="O1433">
        <f ca="1">VLOOKUP(N1433,球種情報!A:B,2,FALSE)</f>
        <v>1</v>
      </c>
      <c r="P1433">
        <f ca="1">VLOOKUP(K1433,投手データ!B:AI,output!O1433+6,FALSE)</f>
        <v>1</v>
      </c>
      <c r="Q1433" t="s">
        <v>1484</v>
      </c>
      <c r="R1433">
        <f t="shared" ca="1" si="134"/>
        <v>1.0526315789473684E-2</v>
      </c>
      <c r="S1433">
        <f t="shared" si="135"/>
        <v>0.6118055555555556</v>
      </c>
      <c r="T1433">
        <f>Prams!B$5/(S1433-Prams!B$6)</f>
        <v>112.09859878514369</v>
      </c>
      <c r="U1433">
        <f t="shared" ca="1" si="136"/>
        <v>0.76180555555555562</v>
      </c>
      <c r="V1433">
        <f ca="1">Prams!C$5/(U1433-Prams!C$6)</f>
        <v>100.00395409653386</v>
      </c>
      <c r="W1433">
        <f t="shared" ca="1" si="137"/>
        <v>1.0526732010161459</v>
      </c>
      <c r="X1433" t="str">
        <f t="shared" ca="1" si="138"/>
        <v>×</v>
      </c>
    </row>
    <row r="1434" spans="1:24" x14ac:dyDescent="0.4">
      <c r="A1434" s="1" t="s">
        <v>3436</v>
      </c>
      <c r="B1434" s="1">
        <v>140</v>
      </c>
      <c r="C1434">
        <v>639.5</v>
      </c>
      <c r="D1434">
        <v>606.5</v>
      </c>
      <c r="E1434">
        <v>10.512</v>
      </c>
      <c r="F1434" t="s">
        <v>1489</v>
      </c>
      <c r="G1434" s="10" t="s">
        <v>1489</v>
      </c>
      <c r="H1434">
        <v>103</v>
      </c>
      <c r="I1434" t="s">
        <v>1489</v>
      </c>
      <c r="J1434" t="e">
        <f ca="1">VLOOKUP(G1434,INDIRECT("球速変換!A$1:B$" &amp; Prams!$B$8),2,)</f>
        <v>#N/A</v>
      </c>
      <c r="K1434" t="e">
        <f ca="1">VLOOKUP(I1434,INDIRECT("投手名変換!A$1:B$" &amp; Prams!$B$9),2,)</f>
        <v>#N/A</v>
      </c>
      <c r="L1434">
        <f t="shared" si="133"/>
        <v>37</v>
      </c>
      <c r="M1434" t="e">
        <f ca="1">(B1434-VLOOKUP(K1434,INDIRECT("投手データ!B1:D"&amp;Prams!$B$1),3,FALSE)*2)</f>
        <v>#N/A</v>
      </c>
      <c r="N1434" t="e">
        <f ca="1">VLOOKUP(F1434,INDIRECT("球種変換表!A$1:B$" &amp; Prams!$B$2),2,)</f>
        <v>#N/A</v>
      </c>
      <c r="O1434" t="e">
        <f ca="1">VLOOKUP(N1434,球種情報!A:B,2,FALSE)</f>
        <v>#N/A</v>
      </c>
      <c r="P1434" t="e">
        <f ca="1">VLOOKUP(K1434,投手データ!B:AI,output!O1434+6,FALSE)</f>
        <v>#N/A</v>
      </c>
      <c r="Q1434" t="s">
        <v>1484</v>
      </c>
      <c r="R1434" t="e">
        <f t="shared" ca="1" si="134"/>
        <v>#N/A</v>
      </c>
      <c r="S1434">
        <f t="shared" si="135"/>
        <v>0.61215277777777777</v>
      </c>
      <c r="T1434">
        <f>Prams!B$5/(S1434-Prams!B$6)</f>
        <v>112.02806706700157</v>
      </c>
      <c r="U1434" t="e">
        <f t="shared" ca="1" si="136"/>
        <v>#N/A</v>
      </c>
      <c r="V1434" t="e">
        <f ca="1">Prams!C$5/(U1434-Prams!C$6)</f>
        <v>#N/A</v>
      </c>
      <c r="W1434" t="e">
        <f t="shared" ca="1" si="137"/>
        <v>#N/A</v>
      </c>
      <c r="X1434" t="e">
        <f t="shared" ca="1" si="138"/>
        <v>#N/A</v>
      </c>
    </row>
    <row r="1435" spans="1:24" x14ac:dyDescent="0.4">
      <c r="A1435" s="1" t="s">
        <v>3438</v>
      </c>
      <c r="B1435" s="1">
        <v>132</v>
      </c>
      <c r="C1435">
        <v>639</v>
      </c>
      <c r="D1435">
        <v>600.5</v>
      </c>
      <c r="E1435">
        <v>10.012589999999999</v>
      </c>
      <c r="F1435" t="s">
        <v>1504</v>
      </c>
      <c r="G1435" s="10" t="s">
        <v>549</v>
      </c>
      <c r="H1435">
        <v>102</v>
      </c>
      <c r="I1435" t="s">
        <v>3437</v>
      </c>
      <c r="J1435">
        <f ca="1">VLOOKUP(G1435,INDIRECT("球速変換!A$1:B$" &amp; Prams!$B$8),2,)</f>
        <v>97</v>
      </c>
      <c r="K1435" t="e">
        <f ca="1">VLOOKUP(I1435,INDIRECT("投手名変換!A$1:B$" &amp; Prams!$B$9),2,)</f>
        <v>#N/A</v>
      </c>
      <c r="L1435">
        <f t="shared" si="133"/>
        <v>30</v>
      </c>
      <c r="M1435" t="e">
        <f ca="1">(B1435-VLOOKUP(K1435,INDIRECT("投手データ!B1:D"&amp;Prams!$B$1),3,FALSE)*2)</f>
        <v>#N/A</v>
      </c>
      <c r="N1435" t="str">
        <f ca="1">VLOOKUP(F1435,INDIRECT("球種変換表!A$1:B$" &amp; Prams!$B$2),2,)</f>
        <v>全力ストレート</v>
      </c>
      <c r="O1435">
        <f ca="1">VLOOKUP(N1435,球種情報!A:B,2,FALSE)</f>
        <v>2</v>
      </c>
      <c r="P1435" t="e">
        <f ca="1">VLOOKUP(K1435,投手データ!B:AI,output!O1435+6,FALSE)</f>
        <v>#N/A</v>
      </c>
      <c r="Q1435" t="s">
        <v>1484</v>
      </c>
      <c r="R1435">
        <f t="shared" ca="1" si="134"/>
        <v>1.0309278350515464E-2</v>
      </c>
      <c r="S1435">
        <f t="shared" si="135"/>
        <v>0.49965277777777778</v>
      </c>
      <c r="T1435">
        <f>Prams!B$5/(S1435-Prams!B$6)</f>
        <v>140.71380249988937</v>
      </c>
      <c r="U1435" t="e">
        <f t="shared" ca="1" si="136"/>
        <v>#N/A</v>
      </c>
      <c r="V1435" t="e">
        <f ca="1">Prams!C$5/(U1435-Prams!C$6)</f>
        <v>#N/A</v>
      </c>
      <c r="W1435" t="e">
        <f t="shared" ca="1" si="137"/>
        <v>#N/A</v>
      </c>
      <c r="X1435" t="e">
        <f t="shared" ca="1" si="138"/>
        <v>#N/A</v>
      </c>
    </row>
    <row r="1436" spans="1:24" x14ac:dyDescent="0.4">
      <c r="A1436" s="1" t="s">
        <v>3439</v>
      </c>
      <c r="B1436" s="1">
        <v>133</v>
      </c>
      <c r="C1436">
        <v>641.5</v>
      </c>
      <c r="D1436">
        <v>619.5</v>
      </c>
      <c r="E1436">
        <v>10.512</v>
      </c>
      <c r="F1436" t="s">
        <v>1504</v>
      </c>
      <c r="G1436" s="10" t="s">
        <v>1809</v>
      </c>
      <c r="H1436">
        <v>102</v>
      </c>
      <c r="I1436" t="s">
        <v>552</v>
      </c>
      <c r="J1436" t="e">
        <f ca="1">VLOOKUP(G1436,INDIRECT("球速変換!A$1:B$" &amp; Prams!$B$8),2,)</f>
        <v>#N/A</v>
      </c>
      <c r="K1436" t="str">
        <f ca="1">VLOOKUP(I1436,INDIRECT("投手名変換!A$1:B$" &amp; Prams!$B$9),2,)</f>
        <v>DD013</v>
      </c>
      <c r="L1436">
        <f t="shared" si="133"/>
        <v>31</v>
      </c>
      <c r="M1436">
        <f ca="1">(B1436-VLOOKUP(K1436,INDIRECT("投手データ!B1:D"&amp;Prams!$B$1),3,FALSE)*2)</f>
        <v>39</v>
      </c>
      <c r="N1436" t="str">
        <f ca="1">VLOOKUP(F1436,INDIRECT("球種変換表!A$1:B$" &amp; Prams!$B$2),2,)</f>
        <v>全力ストレート</v>
      </c>
      <c r="O1436">
        <f ca="1">VLOOKUP(N1436,球種情報!A:B,2,FALSE)</f>
        <v>2</v>
      </c>
      <c r="P1436">
        <f ca="1">VLOOKUP(K1436,投手データ!B:AI,output!O1436+6,FALSE)</f>
        <v>1</v>
      </c>
      <c r="Q1436" t="s">
        <v>1484</v>
      </c>
      <c r="R1436" t="e">
        <f t="shared" ca="1" si="134"/>
        <v>#N/A</v>
      </c>
      <c r="S1436">
        <f t="shared" si="135"/>
        <v>0.50312500000000004</v>
      </c>
      <c r="T1436">
        <f>Prams!B$5/(S1436-Prams!B$6)</f>
        <v>139.61045559758369</v>
      </c>
      <c r="U1436">
        <f t="shared" ca="1" si="136"/>
        <v>0.63645833333333335</v>
      </c>
      <c r="V1436">
        <f ca="1">Prams!C$5/(U1436-Prams!C$6)</f>
        <v>125.43766802495647</v>
      </c>
      <c r="W1436" t="e">
        <f t="shared" ca="1" si="137"/>
        <v>#N/A</v>
      </c>
      <c r="X1436" t="e">
        <f t="shared" ca="1" si="138"/>
        <v>#N/A</v>
      </c>
    </row>
    <row r="1437" spans="1:24" x14ac:dyDescent="0.4">
      <c r="A1437" s="1" t="s">
        <v>3441</v>
      </c>
      <c r="B1437" s="1">
        <v>133</v>
      </c>
      <c r="C1437">
        <v>641</v>
      </c>
      <c r="D1437">
        <v>618</v>
      </c>
      <c r="E1437">
        <v>11.0001</v>
      </c>
      <c r="F1437" t="s">
        <v>1504</v>
      </c>
      <c r="G1437" s="10" t="s">
        <v>1495</v>
      </c>
      <c r="H1437">
        <v>102</v>
      </c>
      <c r="I1437" t="s">
        <v>3440</v>
      </c>
      <c r="J1437">
        <f ca="1">VLOOKUP(G1437,INDIRECT("球速変換!A$1:B$" &amp; Prams!$B$8),2,)</f>
        <v>139</v>
      </c>
      <c r="K1437" t="e">
        <f ca="1">VLOOKUP(I1437,INDIRECT("投手名変換!A$1:B$" &amp; Prams!$B$9),2,)</f>
        <v>#N/A</v>
      </c>
      <c r="L1437">
        <f t="shared" si="133"/>
        <v>31</v>
      </c>
      <c r="M1437" t="e">
        <f ca="1">(B1437-VLOOKUP(K1437,INDIRECT("投手データ!B1:D"&amp;Prams!$B$1),3,FALSE)*2)</f>
        <v>#N/A</v>
      </c>
      <c r="N1437" t="str">
        <f ca="1">VLOOKUP(F1437,INDIRECT("球種変換表!A$1:B$" &amp; Prams!$B$2),2,)</f>
        <v>全力ストレート</v>
      </c>
      <c r="O1437">
        <f ca="1">VLOOKUP(N1437,球種情報!A:B,2,FALSE)</f>
        <v>2</v>
      </c>
      <c r="P1437" t="e">
        <f ca="1">VLOOKUP(K1437,投手データ!B:AI,output!O1437+6,FALSE)</f>
        <v>#N/A</v>
      </c>
      <c r="Q1437" t="s">
        <v>1484</v>
      </c>
      <c r="R1437">
        <f t="shared" ca="1" si="134"/>
        <v>7.1942446043165471E-3</v>
      </c>
      <c r="S1437">
        <f t="shared" si="135"/>
        <v>0.50416666666666665</v>
      </c>
      <c r="T1437">
        <f>Prams!B$5/(S1437-Prams!B$6)</f>
        <v>139.28281766296186</v>
      </c>
      <c r="U1437" t="e">
        <f t="shared" ca="1" si="136"/>
        <v>#N/A</v>
      </c>
      <c r="V1437" t="e">
        <f ca="1">Prams!C$5/(U1437-Prams!C$6)</f>
        <v>#N/A</v>
      </c>
      <c r="W1437" t="e">
        <f t="shared" ca="1" si="137"/>
        <v>#N/A</v>
      </c>
      <c r="X1437" t="e">
        <f t="shared" ca="1" si="138"/>
        <v>#N/A</v>
      </c>
    </row>
    <row r="1438" spans="1:24" x14ac:dyDescent="0.4">
      <c r="A1438" s="1" t="s">
        <v>3442</v>
      </c>
      <c r="B1438" s="1">
        <v>132</v>
      </c>
      <c r="C1438">
        <v>639.5</v>
      </c>
      <c r="D1438">
        <v>605</v>
      </c>
      <c r="E1438">
        <v>10.5001</v>
      </c>
      <c r="F1438" t="s">
        <v>1504</v>
      </c>
      <c r="G1438" s="10" t="s">
        <v>547</v>
      </c>
      <c r="H1438">
        <v>102</v>
      </c>
      <c r="I1438" t="s">
        <v>550</v>
      </c>
      <c r="J1438">
        <f ca="1">VLOOKUP(G1438,INDIRECT("球速変換!A$1:B$" &amp; Prams!$B$8),2,)</f>
        <v>98</v>
      </c>
      <c r="K1438" t="str">
        <f ca="1">VLOOKUP(I1438,INDIRECT("投手名変換!A$1:B$" &amp; Prams!$B$9),2,)</f>
        <v>DD013</v>
      </c>
      <c r="L1438">
        <f t="shared" si="133"/>
        <v>30</v>
      </c>
      <c r="M1438">
        <f ca="1">(B1438-VLOOKUP(K1438,INDIRECT("投手データ!B1:D"&amp;Prams!$B$1),3,FALSE)*2)</f>
        <v>38</v>
      </c>
      <c r="N1438" t="str">
        <f ca="1">VLOOKUP(F1438,INDIRECT("球種変換表!A$1:B$" &amp; Prams!$B$2),2,)</f>
        <v>全力ストレート</v>
      </c>
      <c r="O1438">
        <f ca="1">VLOOKUP(N1438,球種情報!A:B,2,FALSE)</f>
        <v>2</v>
      </c>
      <c r="P1438">
        <f ca="1">VLOOKUP(K1438,投手データ!B:AI,output!O1438+6,FALSE)</f>
        <v>1</v>
      </c>
      <c r="Q1438" t="s">
        <v>1484</v>
      </c>
      <c r="R1438">
        <f t="shared" ca="1" si="134"/>
        <v>1.020408163265306E-2</v>
      </c>
      <c r="S1438">
        <f t="shared" si="135"/>
        <v>0.49652777777777779</v>
      </c>
      <c r="T1438">
        <f>Prams!B$5/(S1438-Prams!B$6)</f>
        <v>141.72183237605228</v>
      </c>
      <c r="U1438">
        <f t="shared" ca="1" si="136"/>
        <v>0.62986111111111109</v>
      </c>
      <c r="V1438">
        <f ca="1">Prams!C$5/(U1438-Prams!C$6)</f>
        <v>127.13951123653274</v>
      </c>
      <c r="W1438">
        <f t="shared" ca="1" si="137"/>
        <v>1.2973419513931912</v>
      </c>
      <c r="X1438" t="str">
        <f t="shared" ca="1" si="138"/>
        <v>×</v>
      </c>
    </row>
    <row r="1439" spans="1:24" x14ac:dyDescent="0.4">
      <c r="A1439" s="1" t="s">
        <v>3444</v>
      </c>
      <c r="B1439" s="1">
        <v>132</v>
      </c>
      <c r="C1439">
        <v>639</v>
      </c>
      <c r="D1439">
        <v>604</v>
      </c>
      <c r="E1439">
        <v>10.04998</v>
      </c>
      <c r="F1439" t="s">
        <v>1504</v>
      </c>
      <c r="G1439" s="10" t="s">
        <v>2007</v>
      </c>
      <c r="H1439">
        <v>102</v>
      </c>
      <c r="I1439" t="s">
        <v>3443</v>
      </c>
      <c r="J1439">
        <f ca="1">VLOOKUP(G1439,INDIRECT("球速変換!A$1:B$" &amp; Prams!$B$8),2,)</f>
        <v>97</v>
      </c>
      <c r="K1439" t="e">
        <f ca="1">VLOOKUP(I1439,INDIRECT("投手名変換!A$1:B$" &amp; Prams!$B$9),2,)</f>
        <v>#N/A</v>
      </c>
      <c r="L1439">
        <f t="shared" si="133"/>
        <v>30</v>
      </c>
      <c r="M1439" t="e">
        <f ca="1">(B1439-VLOOKUP(K1439,INDIRECT("投手データ!B1:D"&amp;Prams!$B$1),3,FALSE)*2)</f>
        <v>#N/A</v>
      </c>
      <c r="N1439" t="str">
        <f ca="1">VLOOKUP(F1439,INDIRECT("球種変換表!A$1:B$" &amp; Prams!$B$2),2,)</f>
        <v>全力ストレート</v>
      </c>
      <c r="O1439">
        <f ca="1">VLOOKUP(N1439,球種情報!A:B,2,FALSE)</f>
        <v>2</v>
      </c>
      <c r="P1439" t="e">
        <f ca="1">VLOOKUP(K1439,投手データ!B:AI,output!O1439+6,FALSE)</f>
        <v>#N/A</v>
      </c>
      <c r="Q1439" t="s">
        <v>1484</v>
      </c>
      <c r="R1439">
        <f t="shared" ca="1" si="134"/>
        <v>1.0309278350515464E-2</v>
      </c>
      <c r="S1439">
        <f t="shared" si="135"/>
        <v>0.49722222222222218</v>
      </c>
      <c r="T1439">
        <f>Prams!B$5/(S1439-Prams!B$6)</f>
        <v>141.49657960989754</v>
      </c>
      <c r="U1439" t="e">
        <f t="shared" ca="1" si="136"/>
        <v>#N/A</v>
      </c>
      <c r="V1439" t="e">
        <f ca="1">Prams!C$5/(U1439-Prams!C$6)</f>
        <v>#N/A</v>
      </c>
      <c r="W1439" t="e">
        <f t="shared" ca="1" si="137"/>
        <v>#N/A</v>
      </c>
      <c r="X1439" t="e">
        <f t="shared" ca="1" si="138"/>
        <v>#N/A</v>
      </c>
    </row>
    <row r="1440" spans="1:24" x14ac:dyDescent="0.4">
      <c r="A1440" s="1" t="s">
        <v>3446</v>
      </c>
      <c r="B1440" s="1">
        <v>133</v>
      </c>
      <c r="C1440">
        <v>640.5</v>
      </c>
      <c r="D1440">
        <v>616.5</v>
      </c>
      <c r="E1440">
        <v>10.512</v>
      </c>
      <c r="F1440" t="s">
        <v>1504</v>
      </c>
      <c r="G1440" s="10" t="s">
        <v>574</v>
      </c>
      <c r="H1440">
        <v>102</v>
      </c>
      <c r="I1440" t="s">
        <v>3445</v>
      </c>
      <c r="J1440">
        <f ca="1">VLOOKUP(G1440,INDIRECT("球速変換!A$1:B$" &amp; Prams!$B$8),2,)</f>
        <v>95</v>
      </c>
      <c r="K1440" t="e">
        <f ca="1">VLOOKUP(I1440,INDIRECT("投手名変換!A$1:B$" &amp; Prams!$B$9),2,)</f>
        <v>#N/A</v>
      </c>
      <c r="L1440">
        <f t="shared" si="133"/>
        <v>31</v>
      </c>
      <c r="M1440" t="e">
        <f ca="1">(B1440-VLOOKUP(K1440,INDIRECT("投手データ!B1:D"&amp;Prams!$B$1),3,FALSE)*2)</f>
        <v>#N/A</v>
      </c>
      <c r="N1440" t="str">
        <f ca="1">VLOOKUP(F1440,INDIRECT("球種変換表!A$1:B$" &amp; Prams!$B$2),2,)</f>
        <v>全力ストレート</v>
      </c>
      <c r="O1440">
        <f ca="1">VLOOKUP(N1440,球種情報!A:B,2,FALSE)</f>
        <v>2</v>
      </c>
      <c r="P1440" t="e">
        <f ca="1">VLOOKUP(K1440,投手データ!B:AI,output!O1440+6,FALSE)</f>
        <v>#N/A</v>
      </c>
      <c r="Q1440" t="s">
        <v>1484</v>
      </c>
      <c r="R1440">
        <f t="shared" ca="1" si="134"/>
        <v>1.0526315789473684E-2</v>
      </c>
      <c r="S1440">
        <f t="shared" si="135"/>
        <v>0.50520833333333337</v>
      </c>
      <c r="T1440">
        <f>Prams!B$5/(S1440-Prams!B$6)</f>
        <v>138.95671392983573</v>
      </c>
      <c r="U1440" t="e">
        <f t="shared" ca="1" si="136"/>
        <v>#N/A</v>
      </c>
      <c r="V1440" t="e">
        <f ca="1">Prams!C$5/(U1440-Prams!C$6)</f>
        <v>#N/A</v>
      </c>
      <c r="W1440" t="e">
        <f t="shared" ca="1" si="137"/>
        <v>#N/A</v>
      </c>
      <c r="X1440" t="e">
        <f t="shared" ca="1" si="138"/>
        <v>#N/A</v>
      </c>
    </row>
    <row r="1441" spans="1:24" x14ac:dyDescent="0.4">
      <c r="A1441" s="1" t="s">
        <v>3448</v>
      </c>
      <c r="B1441" s="1">
        <v>132</v>
      </c>
      <c r="C1441">
        <v>639.5</v>
      </c>
      <c r="D1441">
        <v>602.5</v>
      </c>
      <c r="E1441">
        <v>10.512</v>
      </c>
      <c r="F1441" t="s">
        <v>1504</v>
      </c>
      <c r="G1441" s="10" t="s">
        <v>1850</v>
      </c>
      <c r="H1441">
        <v>102</v>
      </c>
      <c r="I1441" t="s">
        <v>3447</v>
      </c>
      <c r="J1441">
        <f ca="1">VLOOKUP(G1441,INDIRECT("球速変換!A$1:B$" &amp; Prams!$B$8),2,)</f>
        <v>97</v>
      </c>
      <c r="K1441" t="e">
        <f ca="1">VLOOKUP(I1441,INDIRECT("投手名変換!A$1:B$" &amp; Prams!$B$9),2,)</f>
        <v>#N/A</v>
      </c>
      <c r="L1441">
        <f t="shared" si="133"/>
        <v>30</v>
      </c>
      <c r="M1441" t="e">
        <f ca="1">(B1441-VLOOKUP(K1441,INDIRECT("投手データ!B1:D"&amp;Prams!$B$1),3,FALSE)*2)</f>
        <v>#N/A</v>
      </c>
      <c r="N1441" t="str">
        <f ca="1">VLOOKUP(F1441,INDIRECT("球種変換表!A$1:B$" &amp; Prams!$B$2),2,)</f>
        <v>全力ストレート</v>
      </c>
      <c r="O1441">
        <f ca="1">VLOOKUP(N1441,球種情報!A:B,2,FALSE)</f>
        <v>2</v>
      </c>
      <c r="P1441" t="e">
        <f ca="1">VLOOKUP(K1441,投手データ!B:AI,output!O1441+6,FALSE)</f>
        <v>#N/A</v>
      </c>
      <c r="Q1441" t="s">
        <v>1484</v>
      </c>
      <c r="R1441">
        <f t="shared" ca="1" si="134"/>
        <v>1.0309278350515464E-2</v>
      </c>
      <c r="S1441">
        <f t="shared" si="135"/>
        <v>0.4982638888888889</v>
      </c>
      <c r="T1441">
        <f>Prams!B$5/(S1441-Prams!B$6)</f>
        <v>141.16003983078261</v>
      </c>
      <c r="U1441" t="e">
        <f t="shared" ca="1" si="136"/>
        <v>#N/A</v>
      </c>
      <c r="V1441" t="e">
        <f ca="1">Prams!C$5/(U1441-Prams!C$6)</f>
        <v>#N/A</v>
      </c>
      <c r="W1441" t="e">
        <f t="shared" ca="1" si="137"/>
        <v>#N/A</v>
      </c>
      <c r="X1441" t="e">
        <f t="shared" ca="1" si="138"/>
        <v>#N/A</v>
      </c>
    </row>
    <row r="1442" spans="1:24" x14ac:dyDescent="0.4">
      <c r="A1442" s="1" t="s">
        <v>3449</v>
      </c>
      <c r="B1442" s="1">
        <v>132</v>
      </c>
      <c r="C1442">
        <v>639.5</v>
      </c>
      <c r="D1442">
        <v>603.5</v>
      </c>
      <c r="E1442">
        <v>10.512</v>
      </c>
      <c r="F1442" t="s">
        <v>1025</v>
      </c>
      <c r="G1442" s="10" t="s">
        <v>3426</v>
      </c>
      <c r="H1442">
        <v>102</v>
      </c>
      <c r="I1442" t="s">
        <v>3419</v>
      </c>
      <c r="J1442" t="e">
        <f ca="1">VLOOKUP(G1442,INDIRECT("球速変換!A$1:B$" &amp; Prams!$B$8),2,)</f>
        <v>#N/A</v>
      </c>
      <c r="K1442" t="str">
        <f ca="1">VLOOKUP(I1442,INDIRECT("投手名変換!A$1:B$" &amp; Prams!$B$9),2,)</f>
        <v>DD013</v>
      </c>
      <c r="L1442">
        <f t="shared" si="133"/>
        <v>30</v>
      </c>
      <c r="M1442">
        <f ca="1">(B1442-VLOOKUP(K1442,INDIRECT("投手データ!B1:D"&amp;Prams!$B$1),3,FALSE)*2)</f>
        <v>38</v>
      </c>
      <c r="N1442" t="str">
        <f ca="1">VLOOKUP(F1442,INDIRECT("球種変換表!A$1:B$" &amp; Prams!$B$2),2,)</f>
        <v>全力ストレート</v>
      </c>
      <c r="O1442">
        <f ca="1">VLOOKUP(N1442,球種情報!A:B,2,FALSE)</f>
        <v>2</v>
      </c>
      <c r="P1442">
        <f ca="1">VLOOKUP(K1442,投手データ!B:AI,output!O1442+6,FALSE)</f>
        <v>1</v>
      </c>
      <c r="Q1442" t="s">
        <v>1484</v>
      </c>
      <c r="R1442" t="e">
        <f t="shared" ca="1" si="134"/>
        <v>#N/A</v>
      </c>
      <c r="S1442">
        <f t="shared" si="135"/>
        <v>0.49756944444444445</v>
      </c>
      <c r="T1442">
        <f>Prams!B$5/(S1442-Prams!B$6)</f>
        <v>141.38422152626464</v>
      </c>
      <c r="U1442">
        <f t="shared" ca="1" si="136"/>
        <v>0.6309027777777777</v>
      </c>
      <c r="V1442">
        <f ca="1">Prams!C$5/(U1442-Prams!C$6)</f>
        <v>126.8677356651409</v>
      </c>
      <c r="W1442" t="e">
        <f t="shared" ca="1" si="137"/>
        <v>#N/A</v>
      </c>
      <c r="X1442" t="e">
        <f t="shared" ca="1" si="138"/>
        <v>#N/A</v>
      </c>
    </row>
    <row r="1443" spans="1:24" x14ac:dyDescent="0.4">
      <c r="A1443" s="1" t="s">
        <v>3451</v>
      </c>
      <c r="B1443" s="1">
        <v>132</v>
      </c>
      <c r="C1443">
        <v>639.5</v>
      </c>
      <c r="D1443">
        <v>605</v>
      </c>
      <c r="E1443">
        <v>10.5001</v>
      </c>
      <c r="F1443" t="s">
        <v>1504</v>
      </c>
      <c r="G1443" s="10" t="s">
        <v>562</v>
      </c>
      <c r="H1443">
        <v>102</v>
      </c>
      <c r="I1443" t="s">
        <v>3450</v>
      </c>
      <c r="J1443">
        <f ca="1">VLOOKUP(G1443,INDIRECT("球速変換!A$1:B$" &amp; Prams!$B$8),2,)</f>
        <v>98</v>
      </c>
      <c r="K1443" t="e">
        <f ca="1">VLOOKUP(I1443,INDIRECT("投手名変換!A$1:B$" &amp; Prams!$B$9),2,)</f>
        <v>#N/A</v>
      </c>
      <c r="L1443">
        <f t="shared" si="133"/>
        <v>30</v>
      </c>
      <c r="M1443" t="e">
        <f ca="1">(B1443-VLOOKUP(K1443,INDIRECT("投手データ!B1:D"&amp;Prams!$B$1),3,FALSE)*2)</f>
        <v>#N/A</v>
      </c>
      <c r="N1443" t="str">
        <f ca="1">VLOOKUP(F1443,INDIRECT("球種変換表!A$1:B$" &amp; Prams!$B$2),2,)</f>
        <v>全力ストレート</v>
      </c>
      <c r="O1443">
        <f ca="1">VLOOKUP(N1443,球種情報!A:B,2,FALSE)</f>
        <v>2</v>
      </c>
      <c r="P1443" t="e">
        <f ca="1">VLOOKUP(K1443,投手データ!B:AI,output!O1443+6,FALSE)</f>
        <v>#N/A</v>
      </c>
      <c r="Q1443" t="s">
        <v>1484</v>
      </c>
      <c r="R1443">
        <f t="shared" ca="1" si="134"/>
        <v>1.020408163265306E-2</v>
      </c>
      <c r="S1443">
        <f t="shared" si="135"/>
        <v>0.49652777777777779</v>
      </c>
      <c r="T1443">
        <f>Prams!B$5/(S1443-Prams!B$6)</f>
        <v>141.72183237605228</v>
      </c>
      <c r="U1443" t="e">
        <f t="shared" ca="1" si="136"/>
        <v>#N/A</v>
      </c>
      <c r="V1443" t="e">
        <f ca="1">Prams!C$5/(U1443-Prams!C$6)</f>
        <v>#N/A</v>
      </c>
      <c r="W1443" t="e">
        <f t="shared" ca="1" si="137"/>
        <v>#N/A</v>
      </c>
      <c r="X1443" t="e">
        <f t="shared" ca="1" si="138"/>
        <v>#N/A</v>
      </c>
    </row>
    <row r="1444" spans="1:24" x14ac:dyDescent="0.4">
      <c r="A1444" s="1" t="s">
        <v>3453</v>
      </c>
      <c r="B1444" s="1">
        <v>132</v>
      </c>
      <c r="C1444">
        <v>639</v>
      </c>
      <c r="D1444">
        <v>600.5</v>
      </c>
      <c r="E1444">
        <v>10.012589999999999</v>
      </c>
      <c r="F1444" t="s">
        <v>1504</v>
      </c>
      <c r="G1444" s="10" t="s">
        <v>549</v>
      </c>
      <c r="H1444">
        <v>102</v>
      </c>
      <c r="I1444" t="s">
        <v>3452</v>
      </c>
      <c r="J1444">
        <f ca="1">VLOOKUP(G1444,INDIRECT("球速変換!A$1:B$" &amp; Prams!$B$8),2,)</f>
        <v>97</v>
      </c>
      <c r="K1444" t="e">
        <f ca="1">VLOOKUP(I1444,INDIRECT("投手名変換!A$1:B$" &amp; Prams!$B$9),2,)</f>
        <v>#N/A</v>
      </c>
      <c r="L1444">
        <f t="shared" si="133"/>
        <v>30</v>
      </c>
      <c r="M1444" t="e">
        <f ca="1">(B1444-VLOOKUP(K1444,INDIRECT("投手データ!B1:D"&amp;Prams!$B$1),3,FALSE)*2)</f>
        <v>#N/A</v>
      </c>
      <c r="N1444" t="str">
        <f ca="1">VLOOKUP(F1444,INDIRECT("球種変換表!A$1:B$" &amp; Prams!$B$2),2,)</f>
        <v>全力ストレート</v>
      </c>
      <c r="O1444">
        <f ca="1">VLOOKUP(N1444,球種情報!A:B,2,FALSE)</f>
        <v>2</v>
      </c>
      <c r="P1444" t="e">
        <f ca="1">VLOOKUP(K1444,投手データ!B:AI,output!O1444+6,FALSE)</f>
        <v>#N/A</v>
      </c>
      <c r="Q1444" t="s">
        <v>1484</v>
      </c>
      <c r="R1444">
        <f t="shared" ca="1" si="134"/>
        <v>1.0309278350515464E-2</v>
      </c>
      <c r="S1444">
        <f t="shared" si="135"/>
        <v>0.49965277777777778</v>
      </c>
      <c r="T1444">
        <f>Prams!B$5/(S1444-Prams!B$6)</f>
        <v>140.71380249988937</v>
      </c>
      <c r="U1444" t="e">
        <f t="shared" ca="1" si="136"/>
        <v>#N/A</v>
      </c>
      <c r="V1444" t="e">
        <f ca="1">Prams!C$5/(U1444-Prams!C$6)</f>
        <v>#N/A</v>
      </c>
      <c r="W1444" t="e">
        <f t="shared" ca="1" si="137"/>
        <v>#N/A</v>
      </c>
      <c r="X1444" t="e">
        <f t="shared" ca="1" si="138"/>
        <v>#N/A</v>
      </c>
    </row>
    <row r="1445" spans="1:24" x14ac:dyDescent="0.4">
      <c r="A1445" s="1" t="s">
        <v>3454</v>
      </c>
      <c r="B1445" s="1">
        <v>134</v>
      </c>
      <c r="C1445">
        <v>638.5</v>
      </c>
      <c r="D1445">
        <v>603.5</v>
      </c>
      <c r="E1445">
        <v>10.512</v>
      </c>
      <c r="F1445" t="s">
        <v>0</v>
      </c>
      <c r="G1445" s="10" t="s">
        <v>1528</v>
      </c>
      <c r="H1445">
        <v>103</v>
      </c>
      <c r="I1445" t="s">
        <v>2868</v>
      </c>
      <c r="J1445">
        <f ca="1">VLOOKUP(G1445,INDIRECT("球速変換!A$1:B$" &amp; Prams!$B$8),2,)</f>
        <v>114</v>
      </c>
      <c r="K1445" t="str">
        <f ca="1">VLOOKUP(I1445,INDIRECT("投手名変換!A$1:B$" &amp; Prams!$B$9),2,)</f>
        <v>DD024</v>
      </c>
      <c r="L1445">
        <f t="shared" si="133"/>
        <v>31</v>
      </c>
      <c r="M1445">
        <f ca="1">(B1445-VLOOKUP(K1445,INDIRECT("投手データ!B1:D"&amp;Prams!$B$1),3,FALSE)*2)</f>
        <v>40</v>
      </c>
      <c r="N1445" t="str">
        <f ca="1">VLOOKUP(F1445,INDIRECT("球種変換表!A$1:B$" &amp; Prams!$B$2),2,)</f>
        <v>ストレート</v>
      </c>
      <c r="O1445">
        <f ca="1">VLOOKUP(N1445,球種情報!A:B,2,FALSE)</f>
        <v>1</v>
      </c>
      <c r="P1445">
        <f ca="1">VLOOKUP(K1445,投手データ!B:AI,output!O1445+6,FALSE)</f>
        <v>1</v>
      </c>
      <c r="Q1445" t="s">
        <v>1484</v>
      </c>
      <c r="R1445">
        <f t="shared" ca="1" si="134"/>
        <v>8.771929824561403E-3</v>
      </c>
      <c r="S1445">
        <f t="shared" si="135"/>
        <v>0.51423611111111112</v>
      </c>
      <c r="T1445">
        <f>Prams!B$5/(S1445-Prams!B$6)</f>
        <v>136.19317451672714</v>
      </c>
      <c r="U1445">
        <f t="shared" ca="1" si="136"/>
        <v>0.66423611111111103</v>
      </c>
      <c r="V1445">
        <f ca="1">Prams!C$5/(U1445-Prams!C$6)</f>
        <v>118.74512482059875</v>
      </c>
      <c r="W1445">
        <f t="shared" ca="1" si="137"/>
        <v>1.0416239019350768</v>
      </c>
      <c r="X1445" t="str">
        <f t="shared" ca="1" si="138"/>
        <v>×</v>
      </c>
    </row>
    <row r="1446" spans="1:24" x14ac:dyDescent="0.4">
      <c r="A1446" s="1" t="s">
        <v>3455</v>
      </c>
      <c r="B1446" s="1">
        <v>134</v>
      </c>
      <c r="C1446">
        <v>640.5</v>
      </c>
      <c r="D1446">
        <v>616</v>
      </c>
      <c r="E1446">
        <v>10.5001</v>
      </c>
      <c r="F1446" t="s">
        <v>0</v>
      </c>
      <c r="G1446" s="10" t="s">
        <v>2973</v>
      </c>
      <c r="H1446">
        <v>103</v>
      </c>
      <c r="I1446" t="s">
        <v>2868</v>
      </c>
      <c r="J1446">
        <f ca="1">VLOOKUP(G1446,INDIRECT("球速変換!A$1:B$" &amp; Prams!$B$8),2,)</f>
        <v>116</v>
      </c>
      <c r="K1446" t="str">
        <f ca="1">VLOOKUP(I1446,INDIRECT("投手名変換!A$1:B$" &amp; Prams!$B$9),2,)</f>
        <v>DD024</v>
      </c>
      <c r="L1446">
        <f t="shared" si="133"/>
        <v>31</v>
      </c>
      <c r="M1446">
        <f ca="1">(B1446-VLOOKUP(K1446,INDIRECT("投手データ!B1:D"&amp;Prams!$B$1),3,FALSE)*2)</f>
        <v>40</v>
      </c>
      <c r="N1446" t="str">
        <f ca="1">VLOOKUP(F1446,INDIRECT("球種変換表!A$1:B$" &amp; Prams!$B$2),2,)</f>
        <v>ストレート</v>
      </c>
      <c r="O1446">
        <f ca="1">VLOOKUP(N1446,球種情報!A:B,2,FALSE)</f>
        <v>1</v>
      </c>
      <c r="P1446">
        <f ca="1">VLOOKUP(K1446,投手データ!B:AI,output!O1446+6,FALSE)</f>
        <v>1</v>
      </c>
      <c r="Q1446" t="s">
        <v>1484</v>
      </c>
      <c r="R1446">
        <f t="shared" ca="1" si="134"/>
        <v>8.6206896551724137E-3</v>
      </c>
      <c r="S1446">
        <f t="shared" si="135"/>
        <v>0.50555555555555554</v>
      </c>
      <c r="T1446">
        <f>Prams!B$5/(S1446-Prams!B$6)</f>
        <v>138.84835175804159</v>
      </c>
      <c r="U1446">
        <f t="shared" ca="1" si="136"/>
        <v>0.65555555555555556</v>
      </c>
      <c r="V1446">
        <f ca="1">Prams!C$5/(U1446-Prams!C$6)</f>
        <v>120.75852938623146</v>
      </c>
      <c r="W1446">
        <f t="shared" ca="1" si="137"/>
        <v>1.0410218050537194</v>
      </c>
      <c r="X1446" t="str">
        <f t="shared" ca="1" si="138"/>
        <v>×</v>
      </c>
    </row>
    <row r="1447" spans="1:24" x14ac:dyDescent="0.4">
      <c r="A1447" s="1" t="s">
        <v>3457</v>
      </c>
      <c r="B1447" s="1">
        <v>134</v>
      </c>
      <c r="C1447">
        <v>638.5</v>
      </c>
      <c r="D1447">
        <v>602.5</v>
      </c>
      <c r="E1447">
        <v>10.512</v>
      </c>
      <c r="F1447" t="s">
        <v>0</v>
      </c>
      <c r="G1447" s="10" t="s">
        <v>3456</v>
      </c>
      <c r="H1447">
        <v>103</v>
      </c>
      <c r="I1447" t="s">
        <v>2868</v>
      </c>
      <c r="J1447">
        <v>113</v>
      </c>
      <c r="K1447" t="str">
        <f ca="1">VLOOKUP(I1447,INDIRECT("投手名変換!A$1:B$" &amp; Prams!$B$9),2,)</f>
        <v>DD024</v>
      </c>
      <c r="L1447">
        <f t="shared" si="133"/>
        <v>31</v>
      </c>
      <c r="M1447">
        <f ca="1">(B1447-VLOOKUP(K1447,INDIRECT("投手データ!B1:D"&amp;Prams!$B$1),3,FALSE)*2)</f>
        <v>40</v>
      </c>
      <c r="N1447" t="str">
        <f ca="1">VLOOKUP(F1447,INDIRECT("球種変換表!A$1:B$" &amp; Prams!$B$2),2,)</f>
        <v>ストレート</v>
      </c>
      <c r="O1447">
        <f ca="1">VLOOKUP(N1447,球種情報!A:B,2,FALSE)</f>
        <v>1</v>
      </c>
      <c r="P1447">
        <f ca="1">VLOOKUP(K1447,投手データ!B:AI,output!O1447+6,FALSE)</f>
        <v>1</v>
      </c>
      <c r="Q1447" t="s">
        <v>1484</v>
      </c>
      <c r="R1447">
        <f t="shared" si="134"/>
        <v>8.8495575221238937E-3</v>
      </c>
      <c r="S1447">
        <f t="shared" si="135"/>
        <v>0.51493055555555556</v>
      </c>
      <c r="T1447">
        <f>Prams!B$5/(S1447-Prams!B$6)</f>
        <v>135.98514055979521</v>
      </c>
      <c r="U1447">
        <f t="shared" ca="1" si="136"/>
        <v>0.66493055555555558</v>
      </c>
      <c r="V1447">
        <f ca="1">Prams!C$5/(U1447-Prams!C$6)</f>
        <v>118.58694899269496</v>
      </c>
      <c r="W1447">
        <f t="shared" ca="1" si="137"/>
        <v>1.0494420264840261</v>
      </c>
      <c r="X1447" t="str">
        <f t="shared" ca="1" si="138"/>
        <v>×</v>
      </c>
    </row>
    <row r="1448" spans="1:24" x14ac:dyDescent="0.4">
      <c r="A1448" s="1" t="s">
        <v>3458</v>
      </c>
      <c r="B1448" s="1">
        <v>134</v>
      </c>
      <c r="C1448">
        <v>640</v>
      </c>
      <c r="D1448">
        <v>614.5</v>
      </c>
      <c r="E1448">
        <v>11.01146</v>
      </c>
      <c r="F1448" t="s">
        <v>0</v>
      </c>
      <c r="G1448" s="10" t="s">
        <v>720</v>
      </c>
      <c r="H1448">
        <v>103</v>
      </c>
      <c r="I1448" t="s">
        <v>2868</v>
      </c>
      <c r="J1448">
        <f ca="1">VLOOKUP(G1448,INDIRECT("球速変換!A$1:B$" &amp; Prams!$B$8),2,)</f>
        <v>116</v>
      </c>
      <c r="K1448" t="str">
        <f ca="1">VLOOKUP(I1448,INDIRECT("投手名変換!A$1:B$" &amp; Prams!$B$9),2,)</f>
        <v>DD024</v>
      </c>
      <c r="L1448">
        <f t="shared" si="133"/>
        <v>31</v>
      </c>
      <c r="M1448">
        <f ca="1">(B1448-VLOOKUP(K1448,INDIRECT("投手データ!B1:D"&amp;Prams!$B$1),3,FALSE)*2)</f>
        <v>40</v>
      </c>
      <c r="N1448" t="str">
        <f ca="1">VLOOKUP(F1448,INDIRECT("球種変換表!A$1:B$" &amp; Prams!$B$2),2,)</f>
        <v>ストレート</v>
      </c>
      <c r="O1448">
        <f ca="1">VLOOKUP(N1448,球種情報!A:B,2,FALSE)</f>
        <v>1</v>
      </c>
      <c r="P1448">
        <f ca="1">VLOOKUP(K1448,投手データ!B:AI,output!O1448+6,FALSE)</f>
        <v>1</v>
      </c>
      <c r="Q1448" t="s">
        <v>1484</v>
      </c>
      <c r="R1448">
        <f t="shared" ca="1" si="134"/>
        <v>8.6206896551724137E-3</v>
      </c>
      <c r="S1448">
        <f t="shared" si="135"/>
        <v>0.50659722222222225</v>
      </c>
      <c r="T1448">
        <f>Prams!B$5/(S1448-Prams!B$6)</f>
        <v>138.52427692058731</v>
      </c>
      <c r="U1448">
        <f t="shared" ca="1" si="136"/>
        <v>0.65659722222222228</v>
      </c>
      <c r="V1448">
        <f ca="1">Prams!C$5/(U1448-Prams!C$6)</f>
        <v>120.5133231174091</v>
      </c>
      <c r="W1448">
        <f t="shared" ca="1" si="137"/>
        <v>1.0389079579086991</v>
      </c>
      <c r="X1448" t="str">
        <f t="shared" ca="1" si="138"/>
        <v>×</v>
      </c>
    </row>
    <row r="1449" spans="1:24" x14ac:dyDescent="0.4">
      <c r="A1449" s="1" t="s">
        <v>3459</v>
      </c>
      <c r="B1449" s="1">
        <v>134</v>
      </c>
      <c r="C1449">
        <v>638.97497999999996</v>
      </c>
      <c r="D1449">
        <v>601</v>
      </c>
      <c r="E1449">
        <v>10.025119999999999</v>
      </c>
      <c r="F1449" t="s">
        <v>0</v>
      </c>
      <c r="G1449" s="10" t="s">
        <v>795</v>
      </c>
      <c r="H1449">
        <v>103</v>
      </c>
      <c r="I1449" t="s">
        <v>2868</v>
      </c>
      <c r="J1449">
        <v>113</v>
      </c>
      <c r="K1449" t="str">
        <f ca="1">VLOOKUP(I1449,INDIRECT("投手名変換!A$1:B$" &amp; Prams!$B$9),2,)</f>
        <v>DD024</v>
      </c>
      <c r="L1449">
        <f t="shared" si="133"/>
        <v>31</v>
      </c>
      <c r="M1449">
        <f ca="1">(B1449-VLOOKUP(K1449,INDIRECT("投手データ!B1:D"&amp;Prams!$B$1),3,FALSE)*2)</f>
        <v>40</v>
      </c>
      <c r="N1449" t="str">
        <f ca="1">VLOOKUP(F1449,INDIRECT("球種変換表!A$1:B$" &amp; Prams!$B$2),2,)</f>
        <v>ストレート</v>
      </c>
      <c r="O1449">
        <f ca="1">VLOOKUP(N1449,球種情報!A:B,2,FALSE)</f>
        <v>1</v>
      </c>
      <c r="P1449">
        <f ca="1">VLOOKUP(K1449,投手データ!B:AI,output!O1449+6,FALSE)</f>
        <v>1</v>
      </c>
      <c r="Q1449" t="s">
        <v>1484</v>
      </c>
      <c r="R1449">
        <f t="shared" si="134"/>
        <v>8.8495575221238937E-3</v>
      </c>
      <c r="S1449">
        <f t="shared" si="135"/>
        <v>0.51597222222222217</v>
      </c>
      <c r="T1449">
        <f>Prams!B$5/(S1449-Prams!B$6)</f>
        <v>135.67427853842312</v>
      </c>
      <c r="U1449">
        <f t="shared" ca="1" si="136"/>
        <v>0.6659722222222223</v>
      </c>
      <c r="V1449">
        <f ca="1">Prams!C$5/(U1449-Prams!C$6)</f>
        <v>118.3504738000787</v>
      </c>
      <c r="W1449">
        <f t="shared" ca="1" si="137"/>
        <v>1.0473493256644133</v>
      </c>
      <c r="X1449" t="str">
        <f t="shared" ca="1" si="138"/>
        <v>×</v>
      </c>
    </row>
    <row r="1450" spans="1:24" x14ac:dyDescent="0.4">
      <c r="A1450" s="1" t="s">
        <v>3460</v>
      </c>
      <c r="B1450" s="1">
        <v>134</v>
      </c>
      <c r="C1450">
        <v>638.5</v>
      </c>
      <c r="D1450">
        <v>601.5</v>
      </c>
      <c r="E1450">
        <v>10.512</v>
      </c>
      <c r="F1450" t="s">
        <v>0</v>
      </c>
      <c r="G1450" s="10" t="s">
        <v>3351</v>
      </c>
      <c r="H1450">
        <v>103</v>
      </c>
      <c r="I1450" t="s">
        <v>2868</v>
      </c>
      <c r="J1450">
        <f ca="1">VLOOKUP(G1450,INDIRECT("球速変換!A$1:B$" &amp; Prams!$B$8),2,)</f>
        <v>113</v>
      </c>
      <c r="K1450" t="str">
        <f ca="1">VLOOKUP(I1450,INDIRECT("投手名変換!A$1:B$" &amp; Prams!$B$9),2,)</f>
        <v>DD024</v>
      </c>
      <c r="L1450">
        <f t="shared" ref="L1450:L1513" si="139">B1450-H1450</f>
        <v>31</v>
      </c>
      <c r="M1450">
        <f ca="1">(B1450-VLOOKUP(K1450,INDIRECT("投手データ!B1:D"&amp;Prams!$B$1),3,FALSE)*2)</f>
        <v>40</v>
      </c>
      <c r="N1450" t="str">
        <f ca="1">VLOOKUP(F1450,INDIRECT("球種変換表!A$1:B$" &amp; Prams!$B$2),2,)</f>
        <v>ストレート</v>
      </c>
      <c r="O1450">
        <f ca="1">VLOOKUP(N1450,球種情報!A:B,2,FALSE)</f>
        <v>1</v>
      </c>
      <c r="P1450">
        <f ca="1">VLOOKUP(K1450,投手データ!B:AI,output!O1450+6,FALSE)</f>
        <v>1</v>
      </c>
      <c r="Q1450" t="s">
        <v>1484</v>
      </c>
      <c r="R1450">
        <f t="shared" ref="R1450:R1513" ca="1" si="140">1/J1450</f>
        <v>8.8495575221238937E-3</v>
      </c>
      <c r="S1450">
        <f t="shared" ref="S1450:S1513" si="141">(L1450-(D1450-600)/24)*2/120</f>
        <v>0.515625</v>
      </c>
      <c r="T1450">
        <f>Prams!B$5/(S1450-Prams!B$6)</f>
        <v>135.7777411738868</v>
      </c>
      <c r="U1450">
        <f t="shared" ref="U1450:U1513" ca="1" si="142">(M1450-(D1450-600)/24)*2/120</f>
        <v>0.66562500000000002</v>
      </c>
      <c r="V1450">
        <f ca="1">Prams!C$5/(U1450-Prams!C$6)</f>
        <v>118.42919400411859</v>
      </c>
      <c r="W1450">
        <f t="shared" ref="W1450:W1513" ca="1" si="143">V1450/J1450</f>
        <v>1.0480459646382176</v>
      </c>
      <c r="X1450" t="str">
        <f t="shared" ca="1" si="138"/>
        <v>×</v>
      </c>
    </row>
    <row r="1451" spans="1:24" x14ac:dyDescent="0.4">
      <c r="A1451" s="1" t="s">
        <v>3462</v>
      </c>
      <c r="B1451" s="1">
        <v>134</v>
      </c>
      <c r="C1451">
        <v>639</v>
      </c>
      <c r="D1451">
        <v>604</v>
      </c>
      <c r="E1451">
        <v>10.04998</v>
      </c>
      <c r="F1451" t="s">
        <v>0</v>
      </c>
      <c r="G1451" s="10" t="s">
        <v>3461</v>
      </c>
      <c r="H1451">
        <v>103</v>
      </c>
      <c r="I1451" t="s">
        <v>2873</v>
      </c>
      <c r="J1451">
        <v>114</v>
      </c>
      <c r="K1451" t="str">
        <f ca="1">VLOOKUP(I1451,INDIRECT("投手名変換!A$1:B$" &amp; Prams!$B$9),2,)</f>
        <v>DD024</v>
      </c>
      <c r="L1451">
        <f t="shared" si="139"/>
        <v>31</v>
      </c>
      <c r="M1451">
        <f ca="1">(B1451-VLOOKUP(K1451,INDIRECT("投手データ!B1:D"&amp;Prams!$B$1),3,FALSE)*2)</f>
        <v>40</v>
      </c>
      <c r="N1451" t="str">
        <f ca="1">VLOOKUP(F1451,INDIRECT("球種変換表!A$1:B$" &amp; Prams!$B$2),2,)</f>
        <v>ストレート</v>
      </c>
      <c r="O1451">
        <f ca="1">VLOOKUP(N1451,球種情報!A:B,2,FALSE)</f>
        <v>1</v>
      </c>
      <c r="P1451">
        <f ca="1">VLOOKUP(K1451,投手データ!B:AI,output!O1451+6,FALSE)</f>
        <v>1</v>
      </c>
      <c r="Q1451" t="s">
        <v>1484</v>
      </c>
      <c r="R1451">
        <f t="shared" si="140"/>
        <v>8.771929824561403E-3</v>
      </c>
      <c r="S1451">
        <f t="shared" si="141"/>
        <v>0.51388888888888884</v>
      </c>
      <c r="T1451">
        <f>Prams!B$5/(S1451-Prams!B$6)</f>
        <v>136.29743037013449</v>
      </c>
      <c r="U1451">
        <f t="shared" ca="1" si="142"/>
        <v>0.66388888888888897</v>
      </c>
      <c r="V1451">
        <f ca="1">Prams!C$5/(U1451-Prams!C$6)</f>
        <v>118.82437107589797</v>
      </c>
      <c r="W1451">
        <f t="shared" ca="1" si="143"/>
        <v>1.0423190445254209</v>
      </c>
      <c r="X1451" t="str">
        <f t="shared" ca="1" si="138"/>
        <v>×</v>
      </c>
    </row>
    <row r="1452" spans="1:24" x14ac:dyDescent="0.4">
      <c r="A1452" s="1" t="s">
        <v>3463</v>
      </c>
      <c r="B1452" s="1">
        <v>134</v>
      </c>
      <c r="C1452">
        <v>640.5</v>
      </c>
      <c r="D1452">
        <v>614</v>
      </c>
      <c r="E1452">
        <v>10.547610000000001</v>
      </c>
      <c r="F1452" t="s">
        <v>0</v>
      </c>
      <c r="G1452" s="10" t="s">
        <v>2879</v>
      </c>
      <c r="H1452">
        <v>103</v>
      </c>
      <c r="I1452" t="s">
        <v>2868</v>
      </c>
      <c r="J1452">
        <f ca="1">VLOOKUP(G1452,INDIRECT("球速変換!A$1:B$" &amp; Prams!$B$8),2,)</f>
        <v>116</v>
      </c>
      <c r="K1452" t="str">
        <f ca="1">VLOOKUP(I1452,INDIRECT("投手名変換!A$1:B$" &amp; Prams!$B$9),2,)</f>
        <v>DD024</v>
      </c>
      <c r="L1452">
        <f t="shared" si="139"/>
        <v>31</v>
      </c>
      <c r="M1452">
        <f ca="1">(B1452-VLOOKUP(K1452,INDIRECT("投手データ!B1:D"&amp;Prams!$B$1),3,FALSE)*2)</f>
        <v>40</v>
      </c>
      <c r="N1452" t="str">
        <f ca="1">VLOOKUP(F1452,INDIRECT("球種変換表!A$1:B$" &amp; Prams!$B$2),2,)</f>
        <v>ストレート</v>
      </c>
      <c r="O1452">
        <f ca="1">VLOOKUP(N1452,球種情報!A:B,2,FALSE)</f>
        <v>1</v>
      </c>
      <c r="P1452">
        <f ca="1">VLOOKUP(K1452,投手データ!B:AI,output!O1452+6,FALSE)</f>
        <v>1</v>
      </c>
      <c r="Q1452" t="s">
        <v>1484</v>
      </c>
      <c r="R1452">
        <f t="shared" ca="1" si="140"/>
        <v>8.6206896551724137E-3</v>
      </c>
      <c r="S1452">
        <f t="shared" si="141"/>
        <v>0.50694444444444442</v>
      </c>
      <c r="T1452">
        <f>Prams!B$5/(S1452-Prams!B$6)</f>
        <v>138.41658788994479</v>
      </c>
      <c r="U1452">
        <f t="shared" ca="1" si="142"/>
        <v>0.65694444444444444</v>
      </c>
      <c r="V1452">
        <f ca="1">Prams!C$5/(U1452-Prams!C$6)</f>
        <v>120.43180883530661</v>
      </c>
      <c r="W1452">
        <f t="shared" ca="1" si="143"/>
        <v>1.0382052485802293</v>
      </c>
      <c r="X1452" t="str">
        <f t="shared" ca="1" si="138"/>
        <v>×</v>
      </c>
    </row>
    <row r="1453" spans="1:24" x14ac:dyDescent="0.4">
      <c r="A1453" s="1" t="s">
        <v>3464</v>
      </c>
      <c r="B1453" s="1">
        <v>134</v>
      </c>
      <c r="C1453">
        <v>639.5</v>
      </c>
      <c r="D1453">
        <v>606.5</v>
      </c>
      <c r="E1453">
        <v>10.512</v>
      </c>
      <c r="F1453" t="s">
        <v>0</v>
      </c>
      <c r="G1453" s="10" t="s">
        <v>771</v>
      </c>
      <c r="H1453">
        <v>103</v>
      </c>
      <c r="I1453" t="s">
        <v>2868</v>
      </c>
      <c r="J1453">
        <v>114</v>
      </c>
      <c r="K1453" t="str">
        <f ca="1">VLOOKUP(I1453,INDIRECT("投手名変換!A$1:B$" &amp; Prams!$B$9),2,)</f>
        <v>DD024</v>
      </c>
      <c r="L1453">
        <f t="shared" si="139"/>
        <v>31</v>
      </c>
      <c r="M1453">
        <f ca="1">(B1453-VLOOKUP(K1453,INDIRECT("投手データ!B1:D"&amp;Prams!$B$1),3,FALSE)*2)</f>
        <v>40</v>
      </c>
      <c r="N1453" t="str">
        <f ca="1">VLOOKUP(F1453,INDIRECT("球種変換表!A$1:B$" &amp; Prams!$B$2),2,)</f>
        <v>ストレート</v>
      </c>
      <c r="O1453">
        <f ca="1">VLOOKUP(N1453,球種情報!A:B,2,FALSE)</f>
        <v>1</v>
      </c>
      <c r="P1453">
        <f ca="1">VLOOKUP(K1453,投手データ!B:AI,output!O1453+6,FALSE)</f>
        <v>1</v>
      </c>
      <c r="Q1453" t="s">
        <v>1484</v>
      </c>
      <c r="R1453">
        <f t="shared" si="140"/>
        <v>8.771929824561403E-3</v>
      </c>
      <c r="S1453">
        <f t="shared" si="141"/>
        <v>0.51215277777777779</v>
      </c>
      <c r="T1453">
        <f>Prams!B$5/(S1453-Prams!B$6)</f>
        <v>136.82111307148961</v>
      </c>
      <c r="U1453">
        <f t="shared" ca="1" si="142"/>
        <v>0.6621527777777777</v>
      </c>
      <c r="V1453">
        <f ca="1">Prams!C$5/(U1453-Prams!C$6)</f>
        <v>119.22219424788008</v>
      </c>
      <c r="W1453">
        <f t="shared" ca="1" si="143"/>
        <v>1.0458087214726324</v>
      </c>
      <c r="X1453" t="str">
        <f t="shared" ca="1" si="138"/>
        <v>×</v>
      </c>
    </row>
    <row r="1454" spans="1:24" x14ac:dyDescent="0.4">
      <c r="A1454" s="1" t="s">
        <v>3466</v>
      </c>
      <c r="B1454" s="1">
        <v>134</v>
      </c>
      <c r="C1454">
        <v>641</v>
      </c>
      <c r="D1454">
        <v>617.5</v>
      </c>
      <c r="E1454">
        <v>11.01146</v>
      </c>
      <c r="F1454" t="s">
        <v>0</v>
      </c>
      <c r="G1454" s="10" t="s">
        <v>3465</v>
      </c>
      <c r="H1454">
        <v>103</v>
      </c>
      <c r="I1454" t="s">
        <v>2868</v>
      </c>
      <c r="J1454">
        <v>116</v>
      </c>
      <c r="K1454" t="str">
        <f ca="1">VLOOKUP(I1454,INDIRECT("投手名変換!A$1:B$" &amp; Prams!$B$9),2,)</f>
        <v>DD024</v>
      </c>
      <c r="L1454">
        <f t="shared" si="139"/>
        <v>31</v>
      </c>
      <c r="M1454">
        <f ca="1">(B1454-VLOOKUP(K1454,INDIRECT("投手データ!B1:D"&amp;Prams!$B$1),3,FALSE)*2)</f>
        <v>40</v>
      </c>
      <c r="N1454" t="str">
        <f ca="1">VLOOKUP(F1454,INDIRECT("球種変換表!A$1:B$" &amp; Prams!$B$2),2,)</f>
        <v>ストレート</v>
      </c>
      <c r="O1454">
        <f ca="1">VLOOKUP(N1454,球種情報!A:B,2,FALSE)</f>
        <v>1</v>
      </c>
      <c r="P1454">
        <f ca="1">VLOOKUP(K1454,投手データ!B:AI,output!O1454+6,FALSE)</f>
        <v>1</v>
      </c>
      <c r="Q1454" t="s">
        <v>1484</v>
      </c>
      <c r="R1454">
        <f t="shared" si="140"/>
        <v>8.6206896551724137E-3</v>
      </c>
      <c r="S1454">
        <f t="shared" si="141"/>
        <v>0.50451388888888882</v>
      </c>
      <c r="T1454">
        <f>Prams!B$5/(S1454-Prams!B$6)</f>
        <v>139.17394648473899</v>
      </c>
      <c r="U1454">
        <f t="shared" ca="1" si="142"/>
        <v>0.65451388888888895</v>
      </c>
      <c r="V1454">
        <f ca="1">Prams!C$5/(U1454-Prams!C$6)</f>
        <v>121.00473552294636</v>
      </c>
      <c r="W1454">
        <f t="shared" ca="1" si="143"/>
        <v>1.0431442717495376</v>
      </c>
      <c r="X1454" t="str">
        <f t="shared" ca="1" si="138"/>
        <v>×</v>
      </c>
    </row>
    <row r="1455" spans="1:24" x14ac:dyDescent="0.4">
      <c r="A1455" s="1" t="s">
        <v>3467</v>
      </c>
      <c r="B1455" s="1">
        <v>134</v>
      </c>
      <c r="C1455">
        <v>641</v>
      </c>
      <c r="D1455">
        <v>618</v>
      </c>
      <c r="E1455">
        <v>11.0001</v>
      </c>
      <c r="F1455" t="s">
        <v>1489</v>
      </c>
      <c r="G1455" s="10" t="s">
        <v>1489</v>
      </c>
      <c r="H1455">
        <v>103</v>
      </c>
      <c r="I1455" t="s">
        <v>1489</v>
      </c>
      <c r="J1455" t="e">
        <f ca="1">VLOOKUP(G1455,INDIRECT("球速変換!A$1:B$" &amp; Prams!$B$8),2,)</f>
        <v>#N/A</v>
      </c>
      <c r="K1455" t="e">
        <f ca="1">VLOOKUP(I1455,INDIRECT("投手名変換!A$1:B$" &amp; Prams!$B$9),2,)</f>
        <v>#N/A</v>
      </c>
      <c r="L1455">
        <f t="shared" si="139"/>
        <v>31</v>
      </c>
      <c r="M1455" t="e">
        <f ca="1">(B1455-VLOOKUP(K1455,INDIRECT("投手データ!B1:D"&amp;Prams!$B$1),3,FALSE)*2)</f>
        <v>#N/A</v>
      </c>
      <c r="N1455" t="e">
        <f ca="1">VLOOKUP(F1455,INDIRECT("球種変換表!A$1:B$" &amp; Prams!$B$2),2,)</f>
        <v>#N/A</v>
      </c>
      <c r="O1455" t="e">
        <f ca="1">VLOOKUP(N1455,球種情報!A:B,2,FALSE)</f>
        <v>#N/A</v>
      </c>
      <c r="P1455" t="e">
        <f ca="1">VLOOKUP(K1455,投手データ!B:AI,output!O1455+6,FALSE)</f>
        <v>#N/A</v>
      </c>
      <c r="Q1455" t="s">
        <v>1484</v>
      </c>
      <c r="R1455" t="e">
        <f t="shared" ca="1" si="140"/>
        <v>#N/A</v>
      </c>
      <c r="S1455">
        <f t="shared" si="141"/>
        <v>0.50416666666666665</v>
      </c>
      <c r="T1455">
        <f>Prams!B$5/(S1455-Prams!B$6)</f>
        <v>139.28281766296186</v>
      </c>
      <c r="U1455" t="e">
        <f t="shared" ca="1" si="142"/>
        <v>#N/A</v>
      </c>
      <c r="V1455" t="e">
        <f ca="1">Prams!C$5/(U1455-Prams!C$6)</f>
        <v>#N/A</v>
      </c>
      <c r="W1455" t="e">
        <f t="shared" ca="1" si="143"/>
        <v>#N/A</v>
      </c>
      <c r="X1455" t="e">
        <f t="shared" ca="1" si="138"/>
        <v>#N/A</v>
      </c>
    </row>
    <row r="1456" spans="1:24" x14ac:dyDescent="0.4">
      <c r="A1456" s="1" t="s">
        <v>3468</v>
      </c>
      <c r="B1456" s="1">
        <v>128</v>
      </c>
      <c r="C1456">
        <v>638.5</v>
      </c>
      <c r="D1456">
        <v>603.5</v>
      </c>
      <c r="E1456">
        <v>10.512</v>
      </c>
      <c r="F1456" t="s">
        <v>1504</v>
      </c>
      <c r="G1456" s="10" t="s">
        <v>2973</v>
      </c>
      <c r="H1456">
        <v>102</v>
      </c>
      <c r="I1456" t="s">
        <v>2868</v>
      </c>
      <c r="J1456">
        <f ca="1">VLOOKUP(G1456,INDIRECT("球速変換!A$1:B$" &amp; Prams!$B$8),2,)</f>
        <v>116</v>
      </c>
      <c r="K1456" t="str">
        <f ca="1">VLOOKUP(I1456,INDIRECT("投手名変換!A$1:B$" &amp; Prams!$B$9),2,)</f>
        <v>DD024</v>
      </c>
      <c r="L1456">
        <f t="shared" si="139"/>
        <v>26</v>
      </c>
      <c r="M1456">
        <f ca="1">(B1456-VLOOKUP(K1456,INDIRECT("投手データ!B1:D"&amp;Prams!$B$1),3,FALSE)*2)</f>
        <v>34</v>
      </c>
      <c r="N1456" t="str">
        <f ca="1">VLOOKUP(F1456,INDIRECT("球種変換表!A$1:B$" &amp; Prams!$B$2),2,)</f>
        <v>全力ストレート</v>
      </c>
      <c r="O1456">
        <f ca="1">VLOOKUP(N1456,球種情報!A:B,2,FALSE)</f>
        <v>2</v>
      </c>
      <c r="P1456">
        <f ca="1">VLOOKUP(K1456,投手データ!B:AI,output!O1456+6,FALSE)</f>
        <v>1</v>
      </c>
      <c r="Q1456" t="s">
        <v>1484</v>
      </c>
      <c r="R1456">
        <f t="shared" ca="1" si="140"/>
        <v>8.6206896551724137E-3</v>
      </c>
      <c r="S1456">
        <f t="shared" si="141"/>
        <v>0.4309027777777778</v>
      </c>
      <c r="T1456">
        <f>Prams!B$5/(S1456-Prams!B$6)</f>
        <v>166.81742206765256</v>
      </c>
      <c r="U1456">
        <f t="shared" ca="1" si="142"/>
        <v>0.56423611111111105</v>
      </c>
      <c r="V1456">
        <f ca="1">Prams!C$5/(U1456-Prams!C$6)</f>
        <v>146.97501799523212</v>
      </c>
      <c r="W1456">
        <f t="shared" ca="1" si="143"/>
        <v>1.267026017200277</v>
      </c>
      <c r="X1456" t="str">
        <f t="shared" ca="1" si="138"/>
        <v>×</v>
      </c>
    </row>
    <row r="1457" spans="1:24" x14ac:dyDescent="0.4">
      <c r="A1457" s="1" t="s">
        <v>3469</v>
      </c>
      <c r="B1457" s="1">
        <v>128</v>
      </c>
      <c r="C1457">
        <v>639</v>
      </c>
      <c r="D1457">
        <v>603.5</v>
      </c>
      <c r="E1457">
        <v>10.012589999999999</v>
      </c>
      <c r="F1457" t="s">
        <v>1504</v>
      </c>
      <c r="G1457" s="10" t="s">
        <v>448</v>
      </c>
      <c r="H1457">
        <v>102</v>
      </c>
      <c r="I1457" t="s">
        <v>2868</v>
      </c>
      <c r="J1457">
        <f ca="1">VLOOKUP(G1457,INDIRECT("球速変換!A$1:B$" &amp; Prams!$B$8),2,)</f>
        <v>117</v>
      </c>
      <c r="K1457" t="str">
        <f ca="1">VLOOKUP(I1457,INDIRECT("投手名変換!A$1:B$" &amp; Prams!$B$9),2,)</f>
        <v>DD024</v>
      </c>
      <c r="L1457">
        <f t="shared" si="139"/>
        <v>26</v>
      </c>
      <c r="M1457">
        <f ca="1">(B1457-VLOOKUP(K1457,INDIRECT("投手データ!B1:D"&amp;Prams!$B$1),3,FALSE)*2)</f>
        <v>34</v>
      </c>
      <c r="N1457" t="str">
        <f ca="1">VLOOKUP(F1457,INDIRECT("球種変換表!A$1:B$" &amp; Prams!$B$2),2,)</f>
        <v>全力ストレート</v>
      </c>
      <c r="O1457">
        <f ca="1">VLOOKUP(N1457,球種情報!A:B,2,FALSE)</f>
        <v>2</v>
      </c>
      <c r="P1457">
        <f ca="1">VLOOKUP(K1457,投手データ!B:AI,output!O1457+6,FALSE)</f>
        <v>1</v>
      </c>
      <c r="Q1457" t="s">
        <v>1484</v>
      </c>
      <c r="R1457">
        <f t="shared" ca="1" si="140"/>
        <v>8.5470085470085479E-3</v>
      </c>
      <c r="S1457">
        <f t="shared" si="141"/>
        <v>0.4309027777777778</v>
      </c>
      <c r="T1457">
        <f>Prams!B$5/(S1457-Prams!B$6)</f>
        <v>166.81742206765256</v>
      </c>
      <c r="U1457">
        <f t="shared" ca="1" si="142"/>
        <v>0.56423611111111105</v>
      </c>
      <c r="V1457">
        <f ca="1">Prams!C$5/(U1457-Prams!C$6)</f>
        <v>146.97501799523212</v>
      </c>
      <c r="W1457">
        <f t="shared" ca="1" si="143"/>
        <v>1.256196735001984</v>
      </c>
      <c r="X1457" t="str">
        <f t="shared" ca="1" si="138"/>
        <v>×</v>
      </c>
    </row>
    <row r="1458" spans="1:24" x14ac:dyDescent="0.4">
      <c r="A1458" s="1" t="s">
        <v>3470</v>
      </c>
      <c r="B1458" s="1">
        <v>128</v>
      </c>
      <c r="C1458">
        <v>639</v>
      </c>
      <c r="D1458">
        <v>603.5</v>
      </c>
      <c r="E1458">
        <v>10.012589999999999</v>
      </c>
      <c r="F1458" t="s">
        <v>1504</v>
      </c>
      <c r="G1458" s="10" t="s">
        <v>448</v>
      </c>
      <c r="H1458">
        <v>102</v>
      </c>
      <c r="I1458" t="s">
        <v>2868</v>
      </c>
      <c r="J1458">
        <f ca="1">VLOOKUP(G1458,INDIRECT("球速変換!A$1:B$" &amp; Prams!$B$8),2,)</f>
        <v>117</v>
      </c>
      <c r="K1458" t="str">
        <f ca="1">VLOOKUP(I1458,INDIRECT("投手名変換!A$1:B$" &amp; Prams!$B$9),2,)</f>
        <v>DD024</v>
      </c>
      <c r="L1458">
        <f t="shared" si="139"/>
        <v>26</v>
      </c>
      <c r="M1458">
        <f ca="1">(B1458-VLOOKUP(K1458,INDIRECT("投手データ!B1:D"&amp;Prams!$B$1),3,FALSE)*2)</f>
        <v>34</v>
      </c>
      <c r="N1458" t="str">
        <f ca="1">VLOOKUP(F1458,INDIRECT("球種変換表!A$1:B$" &amp; Prams!$B$2),2,)</f>
        <v>全力ストレート</v>
      </c>
      <c r="O1458">
        <f ca="1">VLOOKUP(N1458,球種情報!A:B,2,FALSE)</f>
        <v>2</v>
      </c>
      <c r="P1458">
        <f ca="1">VLOOKUP(K1458,投手データ!B:AI,output!O1458+6,FALSE)</f>
        <v>1</v>
      </c>
      <c r="Q1458" t="s">
        <v>1484</v>
      </c>
      <c r="R1458">
        <f t="shared" ca="1" si="140"/>
        <v>8.5470085470085479E-3</v>
      </c>
      <c r="S1458">
        <f t="shared" si="141"/>
        <v>0.4309027777777778</v>
      </c>
      <c r="T1458">
        <f>Prams!B$5/(S1458-Prams!B$6)</f>
        <v>166.81742206765256</v>
      </c>
      <c r="U1458">
        <f t="shared" ca="1" si="142"/>
        <v>0.56423611111111105</v>
      </c>
      <c r="V1458">
        <f ca="1">Prams!C$5/(U1458-Prams!C$6)</f>
        <v>146.97501799523212</v>
      </c>
      <c r="W1458">
        <f t="shared" ca="1" si="143"/>
        <v>1.256196735001984</v>
      </c>
      <c r="X1458" t="str">
        <f t="shared" ca="1" si="138"/>
        <v>×</v>
      </c>
    </row>
    <row r="1459" spans="1:24" x14ac:dyDescent="0.4">
      <c r="A1459" s="1" t="s">
        <v>3471</v>
      </c>
      <c r="B1459" s="1">
        <v>128</v>
      </c>
      <c r="C1459">
        <v>639</v>
      </c>
      <c r="D1459">
        <v>603.5</v>
      </c>
      <c r="E1459">
        <v>10.012589999999999</v>
      </c>
      <c r="F1459" t="s">
        <v>1504</v>
      </c>
      <c r="G1459" s="10" t="s">
        <v>448</v>
      </c>
      <c r="H1459">
        <v>102</v>
      </c>
      <c r="I1459" t="s">
        <v>2868</v>
      </c>
      <c r="J1459">
        <f ca="1">VLOOKUP(G1459,INDIRECT("球速変換!A$1:B$" &amp; Prams!$B$8),2,)</f>
        <v>117</v>
      </c>
      <c r="K1459" t="str">
        <f ca="1">VLOOKUP(I1459,INDIRECT("投手名変換!A$1:B$" &amp; Prams!$B$9),2,)</f>
        <v>DD024</v>
      </c>
      <c r="L1459">
        <f t="shared" si="139"/>
        <v>26</v>
      </c>
      <c r="M1459">
        <f ca="1">(B1459-VLOOKUP(K1459,INDIRECT("投手データ!B1:D"&amp;Prams!$B$1),3,FALSE)*2)</f>
        <v>34</v>
      </c>
      <c r="N1459" t="str">
        <f ca="1">VLOOKUP(F1459,INDIRECT("球種変換表!A$1:B$" &amp; Prams!$B$2),2,)</f>
        <v>全力ストレート</v>
      </c>
      <c r="O1459">
        <f ca="1">VLOOKUP(N1459,球種情報!A:B,2,FALSE)</f>
        <v>2</v>
      </c>
      <c r="P1459">
        <f ca="1">VLOOKUP(K1459,投手データ!B:AI,output!O1459+6,FALSE)</f>
        <v>1</v>
      </c>
      <c r="Q1459" t="s">
        <v>1484</v>
      </c>
      <c r="R1459">
        <f t="shared" ca="1" si="140"/>
        <v>8.5470085470085479E-3</v>
      </c>
      <c r="S1459">
        <f t="shared" si="141"/>
        <v>0.4309027777777778</v>
      </c>
      <c r="T1459">
        <f>Prams!B$5/(S1459-Prams!B$6)</f>
        <v>166.81742206765256</v>
      </c>
      <c r="U1459">
        <f t="shared" ca="1" si="142"/>
        <v>0.56423611111111105</v>
      </c>
      <c r="V1459">
        <f ca="1">Prams!C$5/(U1459-Prams!C$6)</f>
        <v>146.97501799523212</v>
      </c>
      <c r="W1459">
        <f t="shared" ca="1" si="143"/>
        <v>1.256196735001984</v>
      </c>
      <c r="X1459" t="str">
        <f t="shared" ca="1" si="138"/>
        <v>×</v>
      </c>
    </row>
    <row r="1460" spans="1:24" x14ac:dyDescent="0.4">
      <c r="A1460" s="1" t="s">
        <v>3472</v>
      </c>
      <c r="B1460" s="1">
        <v>129</v>
      </c>
      <c r="C1460">
        <v>641</v>
      </c>
      <c r="D1460">
        <v>612</v>
      </c>
      <c r="E1460">
        <v>10.04998</v>
      </c>
      <c r="F1460" t="s">
        <v>834</v>
      </c>
      <c r="G1460" s="10" t="s">
        <v>2788</v>
      </c>
      <c r="H1460">
        <v>102</v>
      </c>
      <c r="I1460" t="s">
        <v>2868</v>
      </c>
      <c r="J1460">
        <f ca="1">VLOOKUP(G1460,INDIRECT("球速変換!A$1:B$" &amp; Prams!$B$8),2,)</f>
        <v>114</v>
      </c>
      <c r="K1460" t="str">
        <f ca="1">VLOOKUP(I1460,INDIRECT("投手名変換!A$1:B$" &amp; Prams!$B$9),2,)</f>
        <v>DD024</v>
      </c>
      <c r="L1460">
        <f t="shared" si="139"/>
        <v>27</v>
      </c>
      <c r="M1460">
        <f ca="1">(B1460-VLOOKUP(K1460,INDIRECT("投手データ!B1:D"&amp;Prams!$B$1),3,FALSE)*2)</f>
        <v>35</v>
      </c>
      <c r="N1460" t="str">
        <f ca="1">VLOOKUP(F1460,INDIRECT("球種変換表!A$1:B$" &amp; Prams!$B$2),2,)</f>
        <v>全力ストレート</v>
      </c>
      <c r="O1460">
        <f ca="1">VLOOKUP(N1460,球種情報!A:B,2,FALSE)</f>
        <v>2</v>
      </c>
      <c r="P1460">
        <f ca="1">VLOOKUP(K1460,投手データ!B:AI,output!O1460+6,FALSE)</f>
        <v>1</v>
      </c>
      <c r="Q1460" t="s">
        <v>1484</v>
      </c>
      <c r="R1460">
        <f t="shared" ca="1" si="140"/>
        <v>8.771929824561403E-3</v>
      </c>
      <c r="S1460">
        <f t="shared" si="141"/>
        <v>0.44166666666666665</v>
      </c>
      <c r="T1460">
        <f>Prams!B$5/(S1460-Prams!B$6)</f>
        <v>162.1090813740058</v>
      </c>
      <c r="U1460">
        <f t="shared" ca="1" si="142"/>
        <v>0.57499999999999996</v>
      </c>
      <c r="V1460">
        <f ca="1">Prams!C$5/(U1460-Prams!C$6)</f>
        <v>143.30783495595736</v>
      </c>
      <c r="W1460">
        <f t="shared" ca="1" si="143"/>
        <v>1.2570862715434856</v>
      </c>
      <c r="X1460" t="str">
        <f t="shared" ca="1" si="138"/>
        <v>×</v>
      </c>
    </row>
    <row r="1461" spans="1:24" x14ac:dyDescent="0.4">
      <c r="A1461" s="1" t="s">
        <v>3473</v>
      </c>
      <c r="B1461" s="1">
        <v>129</v>
      </c>
      <c r="C1461">
        <v>641</v>
      </c>
      <c r="D1461">
        <v>608.5</v>
      </c>
      <c r="E1461">
        <v>11.01146</v>
      </c>
      <c r="F1461" t="s">
        <v>1504</v>
      </c>
      <c r="G1461" s="10" t="s">
        <v>1620</v>
      </c>
      <c r="H1461">
        <v>102</v>
      </c>
      <c r="I1461" t="s">
        <v>2868</v>
      </c>
      <c r="J1461">
        <v>114</v>
      </c>
      <c r="K1461" t="str">
        <f ca="1">VLOOKUP(I1461,INDIRECT("投手名変換!A$1:B$" &amp; Prams!$B$9),2,)</f>
        <v>DD024</v>
      </c>
      <c r="L1461">
        <f t="shared" si="139"/>
        <v>27</v>
      </c>
      <c r="M1461">
        <f ca="1">(B1461-VLOOKUP(K1461,INDIRECT("投手データ!B1:D"&amp;Prams!$B$1),3,FALSE)*2)</f>
        <v>35</v>
      </c>
      <c r="N1461" t="str">
        <f ca="1">VLOOKUP(F1461,INDIRECT("球種変換表!A$1:B$" &amp; Prams!$B$2),2,)</f>
        <v>全力ストレート</v>
      </c>
      <c r="O1461">
        <f ca="1">VLOOKUP(N1461,球種情報!A:B,2,FALSE)</f>
        <v>2</v>
      </c>
      <c r="P1461">
        <f ca="1">VLOOKUP(K1461,投手データ!B:AI,output!O1461+6,FALSE)</f>
        <v>1</v>
      </c>
      <c r="Q1461" t="s">
        <v>1484</v>
      </c>
      <c r="R1461">
        <f t="shared" si="140"/>
        <v>8.771929824561403E-3</v>
      </c>
      <c r="S1461">
        <f t="shared" si="141"/>
        <v>0.4440972222222222</v>
      </c>
      <c r="T1461">
        <f>Prams!B$5/(S1461-Prams!B$6)</f>
        <v>161.08245818466062</v>
      </c>
      <c r="U1461">
        <f t="shared" ca="1" si="142"/>
        <v>0.57743055555555556</v>
      </c>
      <c r="V1461">
        <f ca="1">Prams!C$5/(U1461-Prams!C$6)</f>
        <v>142.50494624757491</v>
      </c>
      <c r="W1461">
        <f t="shared" ca="1" si="143"/>
        <v>1.250043388136622</v>
      </c>
      <c r="X1461" t="str">
        <f t="shared" ca="1" si="138"/>
        <v>×</v>
      </c>
    </row>
    <row r="1462" spans="1:24" x14ac:dyDescent="0.4">
      <c r="A1462" s="1" t="s">
        <v>3474</v>
      </c>
      <c r="B1462" s="1">
        <v>128</v>
      </c>
      <c r="C1462">
        <v>638.5</v>
      </c>
      <c r="D1462">
        <v>601</v>
      </c>
      <c r="E1462">
        <v>9.5525900000000004</v>
      </c>
      <c r="F1462" t="s">
        <v>1504</v>
      </c>
      <c r="G1462" s="10" t="s">
        <v>2131</v>
      </c>
      <c r="H1462">
        <v>102</v>
      </c>
      <c r="I1462" t="s">
        <v>2868</v>
      </c>
      <c r="J1462">
        <f ca="1">VLOOKUP(G1462,INDIRECT("球速変換!A$1:B$" &amp; Prams!$B$8),2,)</f>
        <v>116</v>
      </c>
      <c r="K1462" t="str">
        <f ca="1">VLOOKUP(I1462,INDIRECT("投手名変換!A$1:B$" &amp; Prams!$B$9),2,)</f>
        <v>DD024</v>
      </c>
      <c r="L1462">
        <f t="shared" si="139"/>
        <v>26</v>
      </c>
      <c r="M1462">
        <f ca="1">(B1462-VLOOKUP(K1462,INDIRECT("投手データ!B1:D"&amp;Prams!$B$1),3,FALSE)*2)</f>
        <v>34</v>
      </c>
      <c r="N1462" t="str">
        <f ca="1">VLOOKUP(F1462,INDIRECT("球種変換表!A$1:B$" &amp; Prams!$B$2),2,)</f>
        <v>全力ストレート</v>
      </c>
      <c r="O1462">
        <f ca="1">VLOOKUP(N1462,球種情報!A:B,2,FALSE)</f>
        <v>2</v>
      </c>
      <c r="P1462">
        <f ca="1">VLOOKUP(K1462,投手データ!B:AI,output!O1462+6,FALSE)</f>
        <v>1</v>
      </c>
      <c r="Q1462" t="s">
        <v>1484</v>
      </c>
      <c r="R1462">
        <f t="shared" ca="1" si="140"/>
        <v>8.6206896551724137E-3</v>
      </c>
      <c r="S1462">
        <f t="shared" si="141"/>
        <v>0.43263888888888885</v>
      </c>
      <c r="T1462">
        <f>Prams!B$5/(S1462-Prams!B$6)</f>
        <v>166.03959952850602</v>
      </c>
      <c r="U1462">
        <f t="shared" ca="1" si="142"/>
        <v>0.56597222222222221</v>
      </c>
      <c r="V1462">
        <f ca="1">Prams!C$5/(U1462-Prams!C$6)</f>
        <v>146.37089455062019</v>
      </c>
      <c r="W1462">
        <f t="shared" ca="1" si="143"/>
        <v>1.2618180564708636</v>
      </c>
      <c r="X1462" t="str">
        <f t="shared" ca="1" si="138"/>
        <v>×</v>
      </c>
    </row>
    <row r="1463" spans="1:24" x14ac:dyDescent="0.4">
      <c r="A1463" s="1" t="s">
        <v>3475</v>
      </c>
      <c r="B1463" s="1">
        <v>128</v>
      </c>
      <c r="C1463">
        <v>639</v>
      </c>
      <c r="D1463">
        <v>603.5</v>
      </c>
      <c r="E1463">
        <v>10.012589999999999</v>
      </c>
      <c r="F1463" t="s">
        <v>92</v>
      </c>
      <c r="G1463" s="10" t="s">
        <v>447</v>
      </c>
      <c r="H1463">
        <v>102</v>
      </c>
      <c r="I1463" t="s">
        <v>2868</v>
      </c>
      <c r="J1463">
        <f ca="1">VLOOKUP(G1463,INDIRECT("球速変換!A$1:B$" &amp; Prams!$B$8),2,)</f>
        <v>117</v>
      </c>
      <c r="K1463" t="str">
        <f ca="1">VLOOKUP(I1463,INDIRECT("投手名変換!A$1:B$" &amp; Prams!$B$9),2,)</f>
        <v>DD024</v>
      </c>
      <c r="L1463">
        <f t="shared" si="139"/>
        <v>26</v>
      </c>
      <c r="M1463">
        <f ca="1">(B1463-VLOOKUP(K1463,INDIRECT("投手データ!B1:D"&amp;Prams!$B$1),3,FALSE)*2)</f>
        <v>34</v>
      </c>
      <c r="N1463" t="str">
        <f ca="1">VLOOKUP(F1463,INDIRECT("球種変換表!A$1:B$" &amp; Prams!$B$2),2,)</f>
        <v>全力ストレート</v>
      </c>
      <c r="O1463">
        <f ca="1">VLOOKUP(N1463,球種情報!A:B,2,FALSE)</f>
        <v>2</v>
      </c>
      <c r="P1463">
        <f ca="1">VLOOKUP(K1463,投手データ!B:AI,output!O1463+6,FALSE)</f>
        <v>1</v>
      </c>
      <c r="Q1463" t="s">
        <v>1484</v>
      </c>
      <c r="R1463">
        <f t="shared" ca="1" si="140"/>
        <v>8.5470085470085479E-3</v>
      </c>
      <c r="S1463">
        <f t="shared" si="141"/>
        <v>0.4309027777777778</v>
      </c>
      <c r="T1463">
        <f>Prams!B$5/(S1463-Prams!B$6)</f>
        <v>166.81742206765256</v>
      </c>
      <c r="U1463">
        <f t="shared" ca="1" si="142"/>
        <v>0.56423611111111105</v>
      </c>
      <c r="V1463">
        <f ca="1">Prams!C$5/(U1463-Prams!C$6)</f>
        <v>146.97501799523212</v>
      </c>
      <c r="W1463">
        <f t="shared" ca="1" si="143"/>
        <v>1.256196735001984</v>
      </c>
      <c r="X1463" t="str">
        <f t="shared" ca="1" si="138"/>
        <v>×</v>
      </c>
    </row>
    <row r="1464" spans="1:24" x14ac:dyDescent="0.4">
      <c r="A1464" s="1" t="s">
        <v>3477</v>
      </c>
      <c r="B1464" s="1">
        <v>129</v>
      </c>
      <c r="C1464">
        <v>641</v>
      </c>
      <c r="D1464">
        <v>615</v>
      </c>
      <c r="E1464">
        <v>11.0001</v>
      </c>
      <c r="F1464" t="s">
        <v>3476</v>
      </c>
      <c r="G1464" s="10" t="s">
        <v>449</v>
      </c>
      <c r="H1464">
        <v>102</v>
      </c>
      <c r="I1464" t="s">
        <v>2868</v>
      </c>
      <c r="J1464">
        <f ca="1">VLOOKUP(G1464,INDIRECT("球速変換!A$1:B$" &amp; Prams!$B$8),2,)</f>
        <v>115</v>
      </c>
      <c r="K1464" t="str">
        <f ca="1">VLOOKUP(I1464,INDIRECT("投手名変換!A$1:B$" &amp; Prams!$B$9),2,)</f>
        <v>DD024</v>
      </c>
      <c r="L1464">
        <f t="shared" si="139"/>
        <v>27</v>
      </c>
      <c r="M1464">
        <f ca="1">(B1464-VLOOKUP(K1464,INDIRECT("投手データ!B1:D"&amp;Prams!$B$1),3,FALSE)*2)</f>
        <v>35</v>
      </c>
      <c r="N1464" t="e">
        <f ca="1">VLOOKUP(F1464,INDIRECT("球種変換表!A$1:B$" &amp; Prams!$B$2),2,)</f>
        <v>#N/A</v>
      </c>
      <c r="O1464" t="e">
        <f ca="1">VLOOKUP(N1464,球種情報!A:B,2,FALSE)</f>
        <v>#N/A</v>
      </c>
      <c r="P1464" t="e">
        <f ca="1">VLOOKUP(K1464,投手データ!B:AI,output!O1464+6,FALSE)</f>
        <v>#N/A</v>
      </c>
      <c r="Q1464" t="s">
        <v>1484</v>
      </c>
      <c r="R1464">
        <f t="shared" ca="1" si="140"/>
        <v>8.6956521739130436E-3</v>
      </c>
      <c r="S1464">
        <f t="shared" si="141"/>
        <v>0.43958333333333333</v>
      </c>
      <c r="T1464">
        <f>Prams!B$5/(S1464-Prams!B$6)</f>
        <v>162.99951663224505</v>
      </c>
      <c r="U1464">
        <f t="shared" ca="1" si="142"/>
        <v>0.57291666666666663</v>
      </c>
      <c r="V1464">
        <f ca="1">Prams!C$5/(U1464-Prams!C$6)</f>
        <v>144.00326099615671</v>
      </c>
      <c r="W1464">
        <f t="shared" ca="1" si="143"/>
        <v>1.2522022695317976</v>
      </c>
      <c r="X1464" t="str">
        <f t="shared" ca="1" si="138"/>
        <v>×</v>
      </c>
    </row>
    <row r="1465" spans="1:24" x14ac:dyDescent="0.4">
      <c r="A1465" s="1" t="s">
        <v>3479</v>
      </c>
      <c r="B1465" s="1">
        <v>129</v>
      </c>
      <c r="C1465">
        <v>640.5</v>
      </c>
      <c r="D1465">
        <v>612.5</v>
      </c>
      <c r="E1465">
        <v>10.512</v>
      </c>
      <c r="F1465" t="s">
        <v>1504</v>
      </c>
      <c r="G1465" s="10" t="s">
        <v>3478</v>
      </c>
      <c r="H1465">
        <v>102</v>
      </c>
      <c r="I1465" t="s">
        <v>2868</v>
      </c>
      <c r="J1465" t="e">
        <f ca="1">VLOOKUP(G1465,INDIRECT("球速変換!A$1:B$" &amp; Prams!$B$8),2,)</f>
        <v>#N/A</v>
      </c>
      <c r="K1465" t="str">
        <f ca="1">VLOOKUP(I1465,INDIRECT("投手名変換!A$1:B$" &amp; Prams!$B$9),2,)</f>
        <v>DD024</v>
      </c>
      <c r="L1465">
        <f t="shared" si="139"/>
        <v>27</v>
      </c>
      <c r="M1465">
        <f ca="1">(B1465-VLOOKUP(K1465,INDIRECT("投手データ!B1:D"&amp;Prams!$B$1),3,FALSE)*2)</f>
        <v>35</v>
      </c>
      <c r="N1465" t="str">
        <f ca="1">VLOOKUP(F1465,INDIRECT("球種変換表!A$1:B$" &amp; Prams!$B$2),2,)</f>
        <v>全力ストレート</v>
      </c>
      <c r="O1465">
        <f ca="1">VLOOKUP(N1465,球種情報!A:B,2,FALSE)</f>
        <v>2</v>
      </c>
      <c r="P1465">
        <f ca="1">VLOOKUP(K1465,投手データ!B:AI,output!O1465+6,FALSE)</f>
        <v>1</v>
      </c>
      <c r="Q1465" t="s">
        <v>1484</v>
      </c>
      <c r="R1465" t="e">
        <f t="shared" ca="1" si="140"/>
        <v>#N/A</v>
      </c>
      <c r="S1465">
        <f t="shared" si="141"/>
        <v>0.44131944444444449</v>
      </c>
      <c r="T1465">
        <f>Prams!B$5/(S1465-Prams!B$6)</f>
        <v>162.25681104055639</v>
      </c>
      <c r="U1465">
        <f t="shared" ca="1" si="142"/>
        <v>0.57465277777777779</v>
      </c>
      <c r="V1465">
        <f ca="1">Prams!C$5/(U1465-Prams!C$6)</f>
        <v>143.42327247887923</v>
      </c>
      <c r="W1465" t="e">
        <f t="shared" ca="1" si="143"/>
        <v>#N/A</v>
      </c>
      <c r="X1465" t="e">
        <f t="shared" ca="1" si="138"/>
        <v>#N/A</v>
      </c>
    </row>
    <row r="1466" spans="1:24" x14ac:dyDescent="0.4">
      <c r="A1466" s="1" t="s">
        <v>3481</v>
      </c>
      <c r="B1466" s="1">
        <v>125</v>
      </c>
      <c r="C1466">
        <v>641.5</v>
      </c>
      <c r="D1466">
        <v>619.5</v>
      </c>
      <c r="E1466">
        <v>10.512</v>
      </c>
      <c r="F1466" t="s">
        <v>0</v>
      </c>
      <c r="G1466" s="10" t="s">
        <v>618</v>
      </c>
      <c r="H1466">
        <v>103</v>
      </c>
      <c r="I1466" t="s">
        <v>3480</v>
      </c>
      <c r="J1466">
        <v>168</v>
      </c>
      <c r="K1466" t="str">
        <f ca="1">VLOOKUP(I1466,INDIRECT("投手名変換!A$1:B$" &amp; Prams!$B$9),2,)</f>
        <v>DD026</v>
      </c>
      <c r="L1466">
        <f t="shared" si="139"/>
        <v>22</v>
      </c>
      <c r="M1466">
        <f ca="1">(B1466-VLOOKUP(K1466,INDIRECT("投手データ!B1:D"&amp;Prams!$B$1),3,FALSE)*2)</f>
        <v>31</v>
      </c>
      <c r="N1466" t="str">
        <f ca="1">VLOOKUP(F1466,INDIRECT("球種変換表!A$1:B$" &amp; Prams!$B$2),2,)</f>
        <v>ストレート</v>
      </c>
      <c r="O1466">
        <f ca="1">VLOOKUP(N1466,球種情報!A:B,2,FALSE)</f>
        <v>1</v>
      </c>
      <c r="P1466">
        <f ca="1">VLOOKUP(K1466,投手データ!B:AI,output!O1466+6,FALSE)</f>
        <v>1</v>
      </c>
      <c r="Q1466" t="s">
        <v>1484</v>
      </c>
      <c r="R1466">
        <f t="shared" si="140"/>
        <v>5.9523809523809521E-3</v>
      </c>
      <c r="S1466">
        <f t="shared" si="141"/>
        <v>0.35312500000000002</v>
      </c>
      <c r="T1466">
        <f>Prams!B$5/(S1466-Prams!B$6)</f>
        <v>211.12609920601042</v>
      </c>
      <c r="U1466">
        <f t="shared" ca="1" si="142"/>
        <v>0.50312500000000004</v>
      </c>
      <c r="V1466">
        <f ca="1">Prams!C$5/(U1466-Prams!C$6)</f>
        <v>171.95744384952366</v>
      </c>
      <c r="W1466">
        <f t="shared" ca="1" si="143"/>
        <v>1.0235562133900218</v>
      </c>
      <c r="X1466" t="str">
        <f t="shared" ca="1" si="138"/>
        <v>×</v>
      </c>
    </row>
    <row r="1467" spans="1:24" x14ac:dyDescent="0.4">
      <c r="A1467" s="1" t="s">
        <v>3484</v>
      </c>
      <c r="B1467" s="1">
        <v>125</v>
      </c>
      <c r="C1467">
        <v>640.5</v>
      </c>
      <c r="D1467">
        <v>614</v>
      </c>
      <c r="E1467">
        <v>10.547610000000001</v>
      </c>
      <c r="F1467" t="s">
        <v>0</v>
      </c>
      <c r="G1467" s="10" t="s">
        <v>3482</v>
      </c>
      <c r="H1467">
        <v>103</v>
      </c>
      <c r="I1467" t="s">
        <v>3483</v>
      </c>
      <c r="J1467">
        <f ca="1">VLOOKUP(G1467,INDIRECT("球速変換!A$1:B$" &amp; Prams!$B$8),2,)</f>
        <v>166</v>
      </c>
      <c r="K1467" t="str">
        <f ca="1">VLOOKUP(I1467,INDIRECT("投手名変換!A$1:B$" &amp; Prams!$B$9),2,)</f>
        <v>DD026</v>
      </c>
      <c r="L1467">
        <f t="shared" si="139"/>
        <v>22</v>
      </c>
      <c r="M1467">
        <f ca="1">(B1467-VLOOKUP(K1467,INDIRECT("投手データ!B1:D"&amp;Prams!$B$1),3,FALSE)*2)</f>
        <v>31</v>
      </c>
      <c r="N1467" t="str">
        <f ca="1">VLOOKUP(F1467,INDIRECT("球種変換表!A$1:B$" &amp; Prams!$B$2),2,)</f>
        <v>ストレート</v>
      </c>
      <c r="O1467">
        <f ca="1">VLOOKUP(N1467,球種情報!A:B,2,FALSE)</f>
        <v>1</v>
      </c>
      <c r="P1467">
        <f ca="1">VLOOKUP(K1467,投手データ!B:AI,output!O1467+6,FALSE)</f>
        <v>1</v>
      </c>
      <c r="Q1467" t="s">
        <v>1484</v>
      </c>
      <c r="R1467">
        <f t="shared" ca="1" si="140"/>
        <v>6.024096385542169E-3</v>
      </c>
      <c r="S1467">
        <f t="shared" si="141"/>
        <v>0.35694444444444445</v>
      </c>
      <c r="T1467">
        <f>Prams!B$5/(S1467-Prams!B$6)</f>
        <v>208.4077458985692</v>
      </c>
      <c r="U1467">
        <f t="shared" ca="1" si="142"/>
        <v>0.50694444444444442</v>
      </c>
      <c r="V1467">
        <f ca="1">Prams!C$5/(U1467-Prams!C$6)</f>
        <v>170.14984251246142</v>
      </c>
      <c r="W1467">
        <f t="shared" ca="1" si="143"/>
        <v>1.0249990512798881</v>
      </c>
      <c r="X1467" t="str">
        <f t="shared" ca="1" si="138"/>
        <v>×</v>
      </c>
    </row>
    <row r="1468" spans="1:24" x14ac:dyDescent="0.4">
      <c r="A1468" s="1" t="s">
        <v>3486</v>
      </c>
      <c r="B1468" s="1">
        <v>125</v>
      </c>
      <c r="C1468">
        <v>641.5</v>
      </c>
      <c r="D1468">
        <v>619.5</v>
      </c>
      <c r="E1468">
        <v>10.512</v>
      </c>
      <c r="F1468" t="s">
        <v>0</v>
      </c>
      <c r="G1468" s="10" t="s">
        <v>2178</v>
      </c>
      <c r="H1468">
        <v>103</v>
      </c>
      <c r="I1468" t="s">
        <v>3485</v>
      </c>
      <c r="J1468">
        <v>168</v>
      </c>
      <c r="K1468" t="str">
        <f ca="1">VLOOKUP(I1468,INDIRECT("投手名変換!A$1:B$" &amp; Prams!$B$9),2,)</f>
        <v>DD026</v>
      </c>
      <c r="L1468">
        <f t="shared" si="139"/>
        <v>22</v>
      </c>
      <c r="M1468">
        <f ca="1">(B1468-VLOOKUP(K1468,INDIRECT("投手データ!B1:D"&amp;Prams!$B$1),3,FALSE)*2)</f>
        <v>31</v>
      </c>
      <c r="N1468" t="str">
        <f ca="1">VLOOKUP(F1468,INDIRECT("球種変換表!A$1:B$" &amp; Prams!$B$2),2,)</f>
        <v>ストレート</v>
      </c>
      <c r="O1468">
        <f ca="1">VLOOKUP(N1468,球種情報!A:B,2,FALSE)</f>
        <v>1</v>
      </c>
      <c r="P1468">
        <f ca="1">VLOOKUP(K1468,投手データ!B:AI,output!O1468+6,FALSE)</f>
        <v>1</v>
      </c>
      <c r="Q1468" t="s">
        <v>1484</v>
      </c>
      <c r="R1468">
        <f t="shared" si="140"/>
        <v>5.9523809523809521E-3</v>
      </c>
      <c r="S1468">
        <f t="shared" si="141"/>
        <v>0.35312500000000002</v>
      </c>
      <c r="T1468">
        <f>Prams!B$5/(S1468-Prams!B$6)</f>
        <v>211.12609920601042</v>
      </c>
      <c r="U1468">
        <f t="shared" ca="1" si="142"/>
        <v>0.50312500000000004</v>
      </c>
      <c r="V1468">
        <f ca="1">Prams!C$5/(U1468-Prams!C$6)</f>
        <v>171.95744384952366</v>
      </c>
      <c r="W1468">
        <f t="shared" ca="1" si="143"/>
        <v>1.0235562133900218</v>
      </c>
      <c r="X1468" t="str">
        <f t="shared" ca="1" si="138"/>
        <v>×</v>
      </c>
    </row>
    <row r="1469" spans="1:24" x14ac:dyDescent="0.4">
      <c r="A1469" s="1" t="s">
        <v>3489</v>
      </c>
      <c r="B1469" s="1">
        <v>125</v>
      </c>
      <c r="C1469">
        <v>640</v>
      </c>
      <c r="D1469">
        <v>608</v>
      </c>
      <c r="E1469">
        <v>11.0001</v>
      </c>
      <c r="F1469" t="s">
        <v>0</v>
      </c>
      <c r="G1469" s="10" t="s">
        <v>3487</v>
      </c>
      <c r="H1469">
        <v>103</v>
      </c>
      <c r="I1469" t="s">
        <v>3488</v>
      </c>
      <c r="J1469">
        <f ca="1">VLOOKUP(G1469,INDIRECT("球速変換!A$1:B$" &amp; Prams!$B$8),2,)</f>
        <v>164</v>
      </c>
      <c r="K1469" t="str">
        <f ca="1">VLOOKUP(I1469,INDIRECT("投手名変換!A$1:B$" &amp; Prams!$B$9),2,)</f>
        <v>DD026</v>
      </c>
      <c r="L1469">
        <f t="shared" si="139"/>
        <v>22</v>
      </c>
      <c r="M1469">
        <f ca="1">(B1469-VLOOKUP(K1469,INDIRECT("投手データ!B1:D"&amp;Prams!$B$1),3,FALSE)*2)</f>
        <v>31</v>
      </c>
      <c r="N1469" t="str">
        <f ca="1">VLOOKUP(F1469,INDIRECT("球種変換表!A$1:B$" &amp; Prams!$B$2),2,)</f>
        <v>ストレート</v>
      </c>
      <c r="O1469">
        <f ca="1">VLOOKUP(N1469,球種情報!A:B,2,FALSE)</f>
        <v>1</v>
      </c>
      <c r="P1469">
        <f ca="1">VLOOKUP(K1469,投手データ!B:AI,output!O1469+6,FALSE)</f>
        <v>1</v>
      </c>
      <c r="Q1469" t="s">
        <v>1484</v>
      </c>
      <c r="R1469">
        <f t="shared" ca="1" si="140"/>
        <v>6.0975609756097563E-3</v>
      </c>
      <c r="S1469">
        <f t="shared" si="141"/>
        <v>0.3611111111111111</v>
      </c>
      <c r="T1469">
        <f>Prams!B$5/(S1469-Prams!B$6)</f>
        <v>205.52099878107342</v>
      </c>
      <c r="U1469">
        <f t="shared" ca="1" si="142"/>
        <v>0.51111111111111118</v>
      </c>
      <c r="V1469">
        <f ca="1">Prams!C$5/(U1469-Prams!C$6)</f>
        <v>168.22076430039905</v>
      </c>
      <c r="W1469">
        <f t="shared" ca="1" si="143"/>
        <v>1.0257363676853601</v>
      </c>
      <c r="X1469" t="str">
        <f t="shared" ca="1" si="138"/>
        <v>×</v>
      </c>
    </row>
    <row r="1470" spans="1:24" x14ac:dyDescent="0.4">
      <c r="A1470" s="1" t="s">
        <v>3490</v>
      </c>
      <c r="B1470" s="1">
        <v>125</v>
      </c>
      <c r="C1470">
        <v>640.5</v>
      </c>
      <c r="D1470">
        <v>609</v>
      </c>
      <c r="E1470">
        <v>10.547610000000001</v>
      </c>
      <c r="F1470" t="s">
        <v>0</v>
      </c>
      <c r="G1470" s="10" t="s">
        <v>3487</v>
      </c>
      <c r="H1470">
        <v>103</v>
      </c>
      <c r="I1470" t="s">
        <v>3485</v>
      </c>
      <c r="J1470">
        <f ca="1">VLOOKUP(G1470,INDIRECT("球速変換!A$1:B$" &amp; Prams!$B$8),2,)</f>
        <v>164</v>
      </c>
      <c r="K1470" t="str">
        <f ca="1">VLOOKUP(I1470,INDIRECT("投手名変換!A$1:B$" &amp; Prams!$B$9),2,)</f>
        <v>DD026</v>
      </c>
      <c r="L1470">
        <f t="shared" si="139"/>
        <v>22</v>
      </c>
      <c r="M1470">
        <f ca="1">(B1470-VLOOKUP(K1470,INDIRECT("投手データ!B1:D"&amp;Prams!$B$1),3,FALSE)*2)</f>
        <v>31</v>
      </c>
      <c r="N1470" t="str">
        <f ca="1">VLOOKUP(F1470,INDIRECT("球種変換表!A$1:B$" &amp; Prams!$B$2),2,)</f>
        <v>ストレート</v>
      </c>
      <c r="O1470">
        <f ca="1">VLOOKUP(N1470,球種情報!A:B,2,FALSE)</f>
        <v>1</v>
      </c>
      <c r="P1470">
        <f ca="1">VLOOKUP(K1470,投手データ!B:AI,output!O1470+6,FALSE)</f>
        <v>1</v>
      </c>
      <c r="Q1470" t="s">
        <v>1484</v>
      </c>
      <c r="R1470">
        <f t="shared" ca="1" si="140"/>
        <v>6.0975609756097563E-3</v>
      </c>
      <c r="S1470">
        <f t="shared" si="141"/>
        <v>0.36041666666666666</v>
      </c>
      <c r="T1470">
        <f>Prams!B$5/(S1470-Prams!B$6)</f>
        <v>205.99655689454102</v>
      </c>
      <c r="U1470">
        <f t="shared" ca="1" si="142"/>
        <v>0.51041666666666663</v>
      </c>
      <c r="V1470">
        <f ca="1">Prams!C$5/(U1470-Prams!C$6)</f>
        <v>168.53923394974785</v>
      </c>
      <c r="W1470">
        <f t="shared" ca="1" si="143"/>
        <v>1.0276782557911455</v>
      </c>
      <c r="X1470" t="str">
        <f t="shared" ca="1" si="138"/>
        <v>×</v>
      </c>
    </row>
    <row r="1471" spans="1:24" x14ac:dyDescent="0.4">
      <c r="A1471" s="1" t="s">
        <v>3492</v>
      </c>
      <c r="B1471" s="1">
        <v>125</v>
      </c>
      <c r="C1471">
        <v>639</v>
      </c>
      <c r="D1471">
        <v>605.5</v>
      </c>
      <c r="E1471">
        <v>10.012589999999999</v>
      </c>
      <c r="F1471" t="s">
        <v>0</v>
      </c>
      <c r="G1471" s="10" t="s">
        <v>3266</v>
      </c>
      <c r="H1471">
        <v>103</v>
      </c>
      <c r="I1471" t="s">
        <v>3491</v>
      </c>
      <c r="J1471">
        <f ca="1">VLOOKUP(G1471,INDIRECT("球速変換!A$1:B$" &amp; Prams!$B$8),2,)</f>
        <v>163</v>
      </c>
      <c r="K1471" t="str">
        <f ca="1">VLOOKUP(I1471,INDIRECT("投手名変換!A$1:B$" &amp; Prams!$B$9),2,)</f>
        <v>DD026</v>
      </c>
      <c r="L1471">
        <f t="shared" si="139"/>
        <v>22</v>
      </c>
      <c r="M1471">
        <f ca="1">(B1471-VLOOKUP(K1471,INDIRECT("投手データ!B1:D"&amp;Prams!$B$1),3,FALSE)*2)</f>
        <v>31</v>
      </c>
      <c r="N1471" t="str">
        <f ca="1">VLOOKUP(F1471,INDIRECT("球種変換表!A$1:B$" &amp; Prams!$B$2),2,)</f>
        <v>ストレート</v>
      </c>
      <c r="O1471">
        <f ca="1">VLOOKUP(N1471,球種情報!A:B,2,FALSE)</f>
        <v>1</v>
      </c>
      <c r="P1471">
        <f ca="1">VLOOKUP(K1471,投手データ!B:AI,output!O1471+6,FALSE)</f>
        <v>1</v>
      </c>
      <c r="Q1471" t="s">
        <v>1484</v>
      </c>
      <c r="R1471">
        <f t="shared" ca="1" si="140"/>
        <v>6.1349693251533744E-3</v>
      </c>
      <c r="S1471">
        <f t="shared" si="141"/>
        <v>0.36284722222222221</v>
      </c>
      <c r="T1471">
        <f>Prams!B$5/(S1471-Prams!B$6)</f>
        <v>204.34165465446168</v>
      </c>
      <c r="U1471">
        <f t="shared" ca="1" si="142"/>
        <v>0.51284722222222223</v>
      </c>
      <c r="V1471">
        <f ca="1">Prams!C$5/(U1471-Prams!C$6)</f>
        <v>167.42983096239345</v>
      </c>
      <c r="W1471">
        <f t="shared" ca="1" si="143"/>
        <v>1.0271768770698986</v>
      </c>
      <c r="X1471" t="str">
        <f t="shared" ca="1" si="138"/>
        <v>×</v>
      </c>
    </row>
    <row r="1472" spans="1:24" x14ac:dyDescent="0.4">
      <c r="A1472" s="1" t="s">
        <v>3494</v>
      </c>
      <c r="B1472" s="1">
        <v>125</v>
      </c>
      <c r="C1472">
        <v>640</v>
      </c>
      <c r="D1472">
        <v>614.5</v>
      </c>
      <c r="E1472">
        <v>11.01146</v>
      </c>
      <c r="F1472" t="s">
        <v>1649</v>
      </c>
      <c r="G1472" s="10" t="s">
        <v>3482</v>
      </c>
      <c r="H1472">
        <v>103</v>
      </c>
      <c r="I1472" t="s">
        <v>3493</v>
      </c>
      <c r="J1472">
        <f ca="1">VLOOKUP(G1472,INDIRECT("球速変換!A$1:B$" &amp; Prams!$B$8),2,)</f>
        <v>166</v>
      </c>
      <c r="K1472" t="str">
        <f ca="1">VLOOKUP(I1472,INDIRECT("投手名変換!A$1:B$" &amp; Prams!$B$9),2,)</f>
        <v>DD026</v>
      </c>
      <c r="L1472">
        <f t="shared" si="139"/>
        <v>22</v>
      </c>
      <c r="M1472">
        <f ca="1">(B1472-VLOOKUP(K1472,INDIRECT("投手データ!B1:D"&amp;Prams!$B$1),3,FALSE)*2)</f>
        <v>31</v>
      </c>
      <c r="N1472" t="str">
        <f ca="1">VLOOKUP(F1472,INDIRECT("球種変換表!A$1:B$" &amp; Prams!$B$2),2,)</f>
        <v>ストレート</v>
      </c>
      <c r="O1472">
        <f ca="1">VLOOKUP(N1472,球種情報!A:B,2,FALSE)</f>
        <v>1</v>
      </c>
      <c r="P1472">
        <f ca="1">VLOOKUP(K1472,投手データ!B:AI,output!O1472+6,FALSE)</f>
        <v>1</v>
      </c>
      <c r="Q1472" t="s">
        <v>1484</v>
      </c>
      <c r="R1472">
        <f t="shared" ca="1" si="140"/>
        <v>6.024096385542169E-3</v>
      </c>
      <c r="S1472">
        <f t="shared" si="141"/>
        <v>0.35659722222222218</v>
      </c>
      <c r="T1472">
        <f>Prams!B$5/(S1472-Prams!B$6)</f>
        <v>208.65197296258455</v>
      </c>
      <c r="U1472">
        <f t="shared" ca="1" si="142"/>
        <v>0.50659722222222225</v>
      </c>
      <c r="V1472">
        <f ca="1">Prams!C$5/(U1472-Prams!C$6)</f>
        <v>170.31259804559264</v>
      </c>
      <c r="W1472">
        <f t="shared" ca="1" si="143"/>
        <v>1.0259795062987509</v>
      </c>
      <c r="X1472" t="str">
        <f t="shared" ca="1" si="138"/>
        <v>×</v>
      </c>
    </row>
    <row r="1473" spans="1:24" x14ac:dyDescent="0.4">
      <c r="A1473" s="1" t="s">
        <v>3495</v>
      </c>
      <c r="B1473" s="1">
        <v>125</v>
      </c>
      <c r="C1473">
        <v>640.5</v>
      </c>
      <c r="D1473">
        <v>619.5</v>
      </c>
      <c r="E1473">
        <v>10.512</v>
      </c>
      <c r="F1473" t="s">
        <v>0</v>
      </c>
      <c r="G1473" s="10" t="s">
        <v>618</v>
      </c>
      <c r="H1473">
        <v>103</v>
      </c>
      <c r="I1473" t="s">
        <v>3485</v>
      </c>
      <c r="J1473">
        <v>168</v>
      </c>
      <c r="K1473" t="str">
        <f ca="1">VLOOKUP(I1473,INDIRECT("投手名変換!A$1:B$" &amp; Prams!$B$9),2,)</f>
        <v>DD026</v>
      </c>
      <c r="L1473">
        <f t="shared" si="139"/>
        <v>22</v>
      </c>
      <c r="M1473">
        <f ca="1">(B1473-VLOOKUP(K1473,INDIRECT("投手データ!B1:D"&amp;Prams!$B$1),3,FALSE)*2)</f>
        <v>31</v>
      </c>
      <c r="N1473" t="str">
        <f ca="1">VLOOKUP(F1473,INDIRECT("球種変換表!A$1:B$" &amp; Prams!$B$2),2,)</f>
        <v>ストレート</v>
      </c>
      <c r="O1473">
        <f ca="1">VLOOKUP(N1473,球種情報!A:B,2,FALSE)</f>
        <v>1</v>
      </c>
      <c r="P1473">
        <f ca="1">VLOOKUP(K1473,投手データ!B:AI,output!O1473+6,FALSE)</f>
        <v>1</v>
      </c>
      <c r="Q1473" t="s">
        <v>1484</v>
      </c>
      <c r="R1473">
        <f t="shared" si="140"/>
        <v>5.9523809523809521E-3</v>
      </c>
      <c r="S1473">
        <f t="shared" si="141"/>
        <v>0.35312500000000002</v>
      </c>
      <c r="T1473">
        <f>Prams!B$5/(S1473-Prams!B$6)</f>
        <v>211.12609920601042</v>
      </c>
      <c r="U1473">
        <f t="shared" ca="1" si="142"/>
        <v>0.50312500000000004</v>
      </c>
      <c r="V1473">
        <f ca="1">Prams!C$5/(U1473-Prams!C$6)</f>
        <v>171.95744384952366</v>
      </c>
      <c r="W1473">
        <f t="shared" ca="1" si="143"/>
        <v>1.0235562133900218</v>
      </c>
      <c r="X1473" t="str">
        <f t="shared" ca="1" si="138"/>
        <v>×</v>
      </c>
    </row>
    <row r="1474" spans="1:24" x14ac:dyDescent="0.4">
      <c r="A1474" s="1" t="s">
        <v>3497</v>
      </c>
      <c r="B1474" s="1">
        <v>125</v>
      </c>
      <c r="C1474">
        <v>640</v>
      </c>
      <c r="D1474">
        <v>608.5</v>
      </c>
      <c r="E1474">
        <v>11.01146</v>
      </c>
      <c r="F1474" t="s">
        <v>0</v>
      </c>
      <c r="G1474" s="10" t="s">
        <v>3141</v>
      </c>
      <c r="H1474">
        <v>103</v>
      </c>
      <c r="I1474" t="s">
        <v>3496</v>
      </c>
      <c r="J1474">
        <f ca="1">VLOOKUP(G1474,INDIRECT("球速変換!A$1:B$" &amp; Prams!$B$8),2,)</f>
        <v>164</v>
      </c>
      <c r="K1474" t="str">
        <f ca="1">VLOOKUP(I1474,INDIRECT("投手名変換!A$1:B$" &amp; Prams!$B$9),2,)</f>
        <v>DD026</v>
      </c>
      <c r="L1474">
        <f t="shared" si="139"/>
        <v>22</v>
      </c>
      <c r="M1474">
        <f ca="1">(B1474-VLOOKUP(K1474,INDIRECT("投手データ!B1:D"&amp;Prams!$B$1),3,FALSE)*2)</f>
        <v>31</v>
      </c>
      <c r="N1474" t="str">
        <f ca="1">VLOOKUP(F1474,INDIRECT("球種変換表!A$1:B$" &amp; Prams!$B$2),2,)</f>
        <v>ストレート</v>
      </c>
      <c r="O1474">
        <f ca="1">VLOOKUP(N1474,球種情報!A:B,2,FALSE)</f>
        <v>1</v>
      </c>
      <c r="P1474">
        <f ca="1">VLOOKUP(K1474,投手データ!B:AI,output!O1474+6,FALSE)</f>
        <v>1</v>
      </c>
      <c r="Q1474" t="s">
        <v>1484</v>
      </c>
      <c r="R1474">
        <f t="shared" ca="1" si="140"/>
        <v>6.0975609756097563E-3</v>
      </c>
      <c r="S1474">
        <f t="shared" si="141"/>
        <v>0.36076388888888888</v>
      </c>
      <c r="T1474">
        <f>Prams!B$5/(S1474-Prams!B$6)</f>
        <v>205.75850305546055</v>
      </c>
      <c r="U1474">
        <f t="shared" ca="1" si="142"/>
        <v>0.51076388888888891</v>
      </c>
      <c r="V1474">
        <f ca="1">Prams!C$5/(U1474-Prams!C$6)</f>
        <v>168.37984853872399</v>
      </c>
      <c r="W1474">
        <f t="shared" ca="1" si="143"/>
        <v>1.0267063935288048</v>
      </c>
      <c r="X1474" t="str">
        <f t="shared" ca="1" si="138"/>
        <v>×</v>
      </c>
    </row>
    <row r="1475" spans="1:24" x14ac:dyDescent="0.4">
      <c r="A1475" s="1" t="s">
        <v>3498</v>
      </c>
      <c r="B1475" s="1">
        <v>125</v>
      </c>
      <c r="C1475">
        <v>640.5</v>
      </c>
      <c r="D1475">
        <v>614</v>
      </c>
      <c r="E1475">
        <v>10.547610000000001</v>
      </c>
      <c r="F1475" t="s">
        <v>0</v>
      </c>
      <c r="G1475" s="10" t="s">
        <v>3482</v>
      </c>
      <c r="H1475">
        <v>103</v>
      </c>
      <c r="I1475" t="s">
        <v>3485</v>
      </c>
      <c r="J1475">
        <f ca="1">VLOOKUP(G1475,INDIRECT("球速変換!A$1:B$" &amp; Prams!$B$8),2,)</f>
        <v>166</v>
      </c>
      <c r="K1475" t="str">
        <f ca="1">VLOOKUP(I1475,INDIRECT("投手名変換!A$1:B$" &amp; Prams!$B$9),2,)</f>
        <v>DD026</v>
      </c>
      <c r="L1475">
        <f t="shared" si="139"/>
        <v>22</v>
      </c>
      <c r="M1475">
        <f ca="1">(B1475-VLOOKUP(K1475,INDIRECT("投手データ!B1:D"&amp;Prams!$B$1),3,FALSE)*2)</f>
        <v>31</v>
      </c>
      <c r="N1475" t="str">
        <f ca="1">VLOOKUP(F1475,INDIRECT("球種変換表!A$1:B$" &amp; Prams!$B$2),2,)</f>
        <v>ストレート</v>
      </c>
      <c r="O1475">
        <f ca="1">VLOOKUP(N1475,球種情報!A:B,2,FALSE)</f>
        <v>1</v>
      </c>
      <c r="P1475">
        <f ca="1">VLOOKUP(K1475,投手データ!B:AI,output!O1475+6,FALSE)</f>
        <v>1</v>
      </c>
      <c r="Q1475" t="s">
        <v>1484</v>
      </c>
      <c r="R1475">
        <f t="shared" ca="1" si="140"/>
        <v>6.024096385542169E-3</v>
      </c>
      <c r="S1475">
        <f t="shared" si="141"/>
        <v>0.35694444444444445</v>
      </c>
      <c r="T1475">
        <f>Prams!B$5/(S1475-Prams!B$6)</f>
        <v>208.4077458985692</v>
      </c>
      <c r="U1475">
        <f t="shared" ca="1" si="142"/>
        <v>0.50694444444444442</v>
      </c>
      <c r="V1475">
        <f ca="1">Prams!C$5/(U1475-Prams!C$6)</f>
        <v>170.14984251246142</v>
      </c>
      <c r="W1475">
        <f t="shared" ca="1" si="143"/>
        <v>1.0249990512798881</v>
      </c>
      <c r="X1475" t="str">
        <f t="shared" ref="X1475:X1538" ca="1" si="144">IF(AND($V1475&gt;$J1475+X$1-2,$J1475+X$1+2&gt;$V1475),"〇","×")</f>
        <v>×</v>
      </c>
    </row>
    <row r="1476" spans="1:24" x14ac:dyDescent="0.4">
      <c r="A1476" s="1" t="s">
        <v>3500</v>
      </c>
      <c r="B1476" s="1">
        <v>2</v>
      </c>
      <c r="C1476">
        <v>675.5</v>
      </c>
      <c r="D1476">
        <v>625</v>
      </c>
      <c r="E1476">
        <v>4.6098699999999999</v>
      </c>
      <c r="G1476" s="10" t="s">
        <v>1097</v>
      </c>
      <c r="H1476">
        <v>11</v>
      </c>
      <c r="I1476" t="s">
        <v>3499</v>
      </c>
      <c r="J1476" t="e">
        <f ca="1">VLOOKUP(G1476,INDIRECT("球速変換!A$1:B$" &amp; Prams!$B$8),2,)</f>
        <v>#N/A</v>
      </c>
      <c r="K1476" t="e">
        <f ca="1">VLOOKUP(I1476,INDIRECT("投手名変換!A$1:B$" &amp; Prams!$B$9),2,)</f>
        <v>#N/A</v>
      </c>
      <c r="L1476">
        <f t="shared" si="139"/>
        <v>-9</v>
      </c>
      <c r="M1476" t="e">
        <f ca="1">(B1476-VLOOKUP(K1476,INDIRECT("投手データ!B1:D"&amp;Prams!$B$1),3,FALSE)*2)</f>
        <v>#N/A</v>
      </c>
      <c r="N1476" t="e">
        <f ca="1">VLOOKUP(F1476,INDIRECT("球種変換表!A$1:B$" &amp; Prams!$B$2),2,)</f>
        <v>#N/A</v>
      </c>
      <c r="O1476" t="e">
        <f ca="1">VLOOKUP(N1476,球種情報!A:B,2,FALSE)</f>
        <v>#N/A</v>
      </c>
      <c r="P1476" t="e">
        <f ca="1">VLOOKUP(K1476,投手データ!B:AI,output!O1476+6,FALSE)</f>
        <v>#N/A</v>
      </c>
      <c r="Q1476" t="s">
        <v>1484</v>
      </c>
      <c r="R1476" t="e">
        <f t="shared" ca="1" si="140"/>
        <v>#N/A</v>
      </c>
      <c r="S1476">
        <f t="shared" si="141"/>
        <v>-0.1673611111111111</v>
      </c>
      <c r="T1476">
        <f>Prams!B$5/(S1476-Prams!B$6)</f>
        <v>-271.55713902242616</v>
      </c>
      <c r="U1476" t="e">
        <f t="shared" ca="1" si="142"/>
        <v>#N/A</v>
      </c>
      <c r="V1476" t="e">
        <f ca="1">Prams!C$5/(U1476-Prams!C$6)</f>
        <v>#N/A</v>
      </c>
      <c r="W1476" t="e">
        <f t="shared" ca="1" si="143"/>
        <v>#N/A</v>
      </c>
      <c r="X1476" t="e">
        <f t="shared" ca="1" si="144"/>
        <v>#N/A</v>
      </c>
    </row>
    <row r="1477" spans="1:24" x14ac:dyDescent="0.4">
      <c r="A1477" s="1" t="s">
        <v>3503</v>
      </c>
      <c r="B1477" s="1">
        <v>122</v>
      </c>
      <c r="C1477">
        <v>639</v>
      </c>
      <c r="D1477">
        <v>606</v>
      </c>
      <c r="E1477">
        <v>10.04998</v>
      </c>
      <c r="F1477" t="s">
        <v>1504</v>
      </c>
      <c r="G1477" s="10" t="s">
        <v>3501</v>
      </c>
      <c r="H1477">
        <v>102</v>
      </c>
      <c r="I1477" t="s">
        <v>3502</v>
      </c>
      <c r="J1477">
        <f ca="1">VLOOKUP(G1477,INDIRECT("球速変換!A$1:B$" &amp; Prams!$B$8),2,)</f>
        <v>165</v>
      </c>
      <c r="K1477" t="e">
        <f ca="1">VLOOKUP(I1477,INDIRECT("投手名変換!A$1:B$" &amp; Prams!$B$9),2,)</f>
        <v>#N/A</v>
      </c>
      <c r="L1477">
        <f t="shared" si="139"/>
        <v>20</v>
      </c>
      <c r="M1477" t="e">
        <f ca="1">(B1477-VLOOKUP(K1477,INDIRECT("投手データ!B1:D"&amp;Prams!$B$1),3,FALSE)*2)</f>
        <v>#N/A</v>
      </c>
      <c r="N1477" t="str">
        <f ca="1">VLOOKUP(F1477,INDIRECT("球種変換表!A$1:B$" &amp; Prams!$B$2),2,)</f>
        <v>全力ストレート</v>
      </c>
      <c r="O1477">
        <f ca="1">VLOOKUP(N1477,球種情報!A:B,2,FALSE)</f>
        <v>2</v>
      </c>
      <c r="P1477" t="e">
        <f ca="1">VLOOKUP(K1477,投手データ!B:AI,output!O1477+6,FALSE)</f>
        <v>#N/A</v>
      </c>
      <c r="Q1477" t="s">
        <v>1484</v>
      </c>
      <c r="R1477">
        <f t="shared" ca="1" si="140"/>
        <v>6.0606060606060606E-3</v>
      </c>
      <c r="S1477">
        <f t="shared" si="141"/>
        <v>0.32916666666666666</v>
      </c>
      <c r="T1477">
        <f>Prams!B$5/(S1477-Prams!B$6)</f>
        <v>229.93925117778332</v>
      </c>
      <c r="U1477" t="e">
        <f t="shared" ca="1" si="142"/>
        <v>#N/A</v>
      </c>
      <c r="V1477" t="e">
        <f ca="1">Prams!C$5/(U1477-Prams!C$6)</f>
        <v>#N/A</v>
      </c>
      <c r="W1477" t="e">
        <f t="shared" ca="1" si="143"/>
        <v>#N/A</v>
      </c>
      <c r="X1477" t="e">
        <f t="shared" ca="1" si="144"/>
        <v>#N/A</v>
      </c>
    </row>
    <row r="1478" spans="1:24" x14ac:dyDescent="0.4">
      <c r="A1478" s="1" t="s">
        <v>3505</v>
      </c>
      <c r="B1478" s="1">
        <v>122</v>
      </c>
      <c r="C1478">
        <v>640.5</v>
      </c>
      <c r="D1478">
        <v>610.5</v>
      </c>
      <c r="E1478">
        <v>10.512</v>
      </c>
      <c r="F1478" t="s">
        <v>1504</v>
      </c>
      <c r="G1478" s="10" t="s">
        <v>3504</v>
      </c>
      <c r="H1478">
        <v>102</v>
      </c>
      <c r="I1478" t="s">
        <v>3496</v>
      </c>
      <c r="J1478" t="e">
        <f ca="1">VLOOKUP(G1478,INDIRECT("球速変換!A$1:B$" &amp; Prams!$B$8),2,)</f>
        <v>#N/A</v>
      </c>
      <c r="K1478" t="str">
        <f ca="1">VLOOKUP(I1478,INDIRECT("投手名変換!A$1:B$" &amp; Prams!$B$9),2,)</f>
        <v>DD026</v>
      </c>
      <c r="L1478">
        <f t="shared" si="139"/>
        <v>20</v>
      </c>
      <c r="M1478">
        <f ca="1">(B1478-VLOOKUP(K1478,INDIRECT("投手データ!B1:D"&amp;Prams!$B$1),3,FALSE)*2)</f>
        <v>28</v>
      </c>
      <c r="N1478" t="str">
        <f ca="1">VLOOKUP(F1478,INDIRECT("球種変換表!A$1:B$" &amp; Prams!$B$2),2,)</f>
        <v>全力ストレート</v>
      </c>
      <c r="O1478">
        <f ca="1">VLOOKUP(N1478,球種情報!A:B,2,FALSE)</f>
        <v>2</v>
      </c>
      <c r="P1478">
        <f ca="1">VLOOKUP(K1478,投手データ!B:AI,output!O1478+6,FALSE)</f>
        <v>1</v>
      </c>
      <c r="Q1478" t="s">
        <v>1484</v>
      </c>
      <c r="R1478" t="e">
        <f t="shared" ca="1" si="140"/>
        <v>#N/A</v>
      </c>
      <c r="S1478">
        <f t="shared" si="141"/>
        <v>0.32604166666666667</v>
      </c>
      <c r="T1478">
        <f>Prams!B$5/(S1478-Prams!B$6)</f>
        <v>232.64323120825364</v>
      </c>
      <c r="U1478">
        <f t="shared" ca="1" si="142"/>
        <v>0.45937499999999998</v>
      </c>
      <c r="V1478">
        <f ca="1">Prams!C$5/(U1478-Prams!C$6)</f>
        <v>195.78180666613889</v>
      </c>
      <c r="W1478" t="e">
        <f t="shared" ca="1" si="143"/>
        <v>#N/A</v>
      </c>
      <c r="X1478" t="e">
        <f t="shared" ca="1" si="144"/>
        <v>#N/A</v>
      </c>
    </row>
    <row r="1479" spans="1:24" x14ac:dyDescent="0.4">
      <c r="A1479" s="1" t="s">
        <v>3506</v>
      </c>
      <c r="B1479" s="1">
        <v>122</v>
      </c>
      <c r="C1479">
        <v>640.5</v>
      </c>
      <c r="D1479">
        <v>610.5</v>
      </c>
      <c r="E1479">
        <v>10.512</v>
      </c>
      <c r="F1479" t="s">
        <v>1489</v>
      </c>
      <c r="G1479" s="10" t="s">
        <v>1489</v>
      </c>
      <c r="H1479">
        <v>102</v>
      </c>
      <c r="I1479" t="s">
        <v>1489</v>
      </c>
      <c r="J1479" t="e">
        <f ca="1">VLOOKUP(G1479,INDIRECT("球速変換!A$1:B$" &amp; Prams!$B$8),2,)</f>
        <v>#N/A</v>
      </c>
      <c r="K1479" t="e">
        <f ca="1">VLOOKUP(I1479,INDIRECT("投手名変換!A$1:B$" &amp; Prams!$B$9),2,)</f>
        <v>#N/A</v>
      </c>
      <c r="L1479">
        <f t="shared" si="139"/>
        <v>20</v>
      </c>
      <c r="M1479" t="e">
        <f ca="1">(B1479-VLOOKUP(K1479,INDIRECT("投手データ!B1:D"&amp;Prams!$B$1),3,FALSE)*2)</f>
        <v>#N/A</v>
      </c>
      <c r="N1479" t="e">
        <f ca="1">VLOOKUP(F1479,INDIRECT("球種変換表!A$1:B$" &amp; Prams!$B$2),2,)</f>
        <v>#N/A</v>
      </c>
      <c r="O1479" t="e">
        <f ca="1">VLOOKUP(N1479,球種情報!A:B,2,FALSE)</f>
        <v>#N/A</v>
      </c>
      <c r="P1479" t="e">
        <f ca="1">VLOOKUP(K1479,投手データ!B:AI,output!O1479+6,FALSE)</f>
        <v>#N/A</v>
      </c>
      <c r="Q1479" t="s">
        <v>1484</v>
      </c>
      <c r="R1479" t="e">
        <f t="shared" ca="1" si="140"/>
        <v>#N/A</v>
      </c>
      <c r="S1479">
        <f t="shared" si="141"/>
        <v>0.32604166666666667</v>
      </c>
      <c r="T1479">
        <f>Prams!B$5/(S1479-Prams!B$6)</f>
        <v>232.64323120825364</v>
      </c>
      <c r="U1479" t="e">
        <f t="shared" ca="1" si="142"/>
        <v>#N/A</v>
      </c>
      <c r="V1479" t="e">
        <f ca="1">Prams!C$5/(U1479-Prams!C$6)</f>
        <v>#N/A</v>
      </c>
      <c r="W1479" t="e">
        <f t="shared" ca="1" si="143"/>
        <v>#N/A</v>
      </c>
      <c r="X1479" t="e">
        <f t="shared" ca="1" si="144"/>
        <v>#N/A</v>
      </c>
    </row>
    <row r="1480" spans="1:24" x14ac:dyDescent="0.4">
      <c r="A1480" s="1" t="s">
        <v>3508</v>
      </c>
      <c r="B1480" s="1">
        <v>122</v>
      </c>
      <c r="C1480">
        <v>640</v>
      </c>
      <c r="D1480">
        <v>607</v>
      </c>
      <c r="E1480">
        <v>11.0001</v>
      </c>
      <c r="F1480" t="s">
        <v>1504</v>
      </c>
      <c r="G1480" s="10" t="s">
        <v>3482</v>
      </c>
      <c r="H1480">
        <v>102</v>
      </c>
      <c r="I1480" t="s">
        <v>3507</v>
      </c>
      <c r="J1480">
        <f ca="1">VLOOKUP(G1480,INDIRECT("球速変換!A$1:B$" &amp; Prams!$B$8),2,)</f>
        <v>166</v>
      </c>
      <c r="K1480" t="e">
        <f ca="1">VLOOKUP(I1480,INDIRECT("投手名変換!A$1:B$" &amp; Prams!$B$9),2,)</f>
        <v>#N/A</v>
      </c>
      <c r="L1480">
        <f t="shared" si="139"/>
        <v>20</v>
      </c>
      <c r="M1480" t="e">
        <f ca="1">(B1480-VLOOKUP(K1480,INDIRECT("投手データ!B1:D"&amp;Prams!$B$1),3,FALSE)*2)</f>
        <v>#N/A</v>
      </c>
      <c r="N1480" t="str">
        <f ca="1">VLOOKUP(F1480,INDIRECT("球種変換表!A$1:B$" &amp; Prams!$B$2),2,)</f>
        <v>全力ストレート</v>
      </c>
      <c r="O1480">
        <f ca="1">VLOOKUP(N1480,球種情報!A:B,2,FALSE)</f>
        <v>2</v>
      </c>
      <c r="P1480" t="e">
        <f ca="1">VLOOKUP(K1480,投手データ!B:AI,output!O1480+6,FALSE)</f>
        <v>#N/A</v>
      </c>
      <c r="Q1480" t="s">
        <v>1484</v>
      </c>
      <c r="R1480">
        <f t="shared" ca="1" si="140"/>
        <v>6.024096385542169E-3</v>
      </c>
      <c r="S1480">
        <f t="shared" si="141"/>
        <v>0.32847222222222222</v>
      </c>
      <c r="T1480">
        <f>Prams!B$5/(S1480-Prams!B$6)</f>
        <v>230.53468956516338</v>
      </c>
      <c r="U1480" t="e">
        <f t="shared" ca="1" si="142"/>
        <v>#N/A</v>
      </c>
      <c r="V1480" t="e">
        <f ca="1">Prams!C$5/(U1480-Prams!C$6)</f>
        <v>#N/A</v>
      </c>
      <c r="W1480" t="e">
        <f t="shared" ca="1" si="143"/>
        <v>#N/A</v>
      </c>
      <c r="X1480" t="e">
        <f t="shared" ca="1" si="144"/>
        <v>#N/A</v>
      </c>
    </row>
    <row r="1481" spans="1:24" x14ac:dyDescent="0.4">
      <c r="A1481" s="1" t="s">
        <v>3509</v>
      </c>
      <c r="B1481" s="1">
        <v>122</v>
      </c>
      <c r="C1481">
        <v>640.5</v>
      </c>
      <c r="D1481">
        <v>611.5</v>
      </c>
      <c r="E1481">
        <v>10.512</v>
      </c>
      <c r="F1481" t="s">
        <v>390</v>
      </c>
      <c r="G1481" s="10" t="s">
        <v>618</v>
      </c>
      <c r="H1481">
        <v>102</v>
      </c>
      <c r="I1481" t="s">
        <v>3483</v>
      </c>
      <c r="J1481">
        <v>168</v>
      </c>
      <c r="K1481" t="str">
        <f ca="1">VLOOKUP(I1481,INDIRECT("投手名変換!A$1:B$" &amp; Prams!$B$9),2,)</f>
        <v>DD026</v>
      </c>
      <c r="L1481">
        <f t="shared" si="139"/>
        <v>20</v>
      </c>
      <c r="M1481">
        <f ca="1">(B1481-VLOOKUP(K1481,INDIRECT("投手データ!B1:D"&amp;Prams!$B$1),3,FALSE)*2)</f>
        <v>28</v>
      </c>
      <c r="N1481" t="str">
        <f ca="1">VLOOKUP(F1481,INDIRECT("球種変換表!A$1:B$" &amp; Prams!$B$2),2,)</f>
        <v>全力ストレート</v>
      </c>
      <c r="O1481">
        <f ca="1">VLOOKUP(N1481,球種情報!A:B,2,FALSE)</f>
        <v>2</v>
      </c>
      <c r="P1481">
        <f ca="1">VLOOKUP(K1481,投手データ!B:AI,output!O1481+6,FALSE)</f>
        <v>1</v>
      </c>
      <c r="Q1481" t="s">
        <v>1484</v>
      </c>
      <c r="R1481">
        <f t="shared" si="140"/>
        <v>5.9523809523809521E-3</v>
      </c>
      <c r="S1481">
        <f t="shared" si="141"/>
        <v>0.32534722222222218</v>
      </c>
      <c r="T1481">
        <f>Prams!B$5/(S1481-Prams!B$6)</f>
        <v>233.25277466279599</v>
      </c>
      <c r="U1481">
        <f t="shared" ca="1" si="142"/>
        <v>0.45868055555555554</v>
      </c>
      <c r="V1481">
        <f ca="1">Prams!C$5/(U1481-Prams!C$6)</f>
        <v>196.21331405548847</v>
      </c>
      <c r="W1481">
        <f t="shared" ca="1" si="143"/>
        <v>1.1679363931874314</v>
      </c>
      <c r="X1481" t="str">
        <f t="shared" ca="1" si="144"/>
        <v>×</v>
      </c>
    </row>
    <row r="1482" spans="1:24" x14ac:dyDescent="0.4">
      <c r="A1482" s="1" t="s">
        <v>3510</v>
      </c>
      <c r="B1482" s="1">
        <v>122</v>
      </c>
      <c r="C1482">
        <v>640.5</v>
      </c>
      <c r="D1482">
        <v>610.5</v>
      </c>
      <c r="E1482">
        <v>10.512</v>
      </c>
      <c r="F1482" t="s">
        <v>1504</v>
      </c>
      <c r="G1482" s="10" t="s">
        <v>2672</v>
      </c>
      <c r="H1482">
        <v>102</v>
      </c>
      <c r="I1482" t="s">
        <v>3485</v>
      </c>
      <c r="J1482">
        <v>167</v>
      </c>
      <c r="K1482" t="str">
        <f ca="1">VLOOKUP(I1482,INDIRECT("投手名変換!A$1:B$" &amp; Prams!$B$9),2,)</f>
        <v>DD026</v>
      </c>
      <c r="L1482">
        <f t="shared" si="139"/>
        <v>20</v>
      </c>
      <c r="M1482">
        <f ca="1">(B1482-VLOOKUP(K1482,INDIRECT("投手データ!B1:D"&amp;Prams!$B$1),3,FALSE)*2)</f>
        <v>28</v>
      </c>
      <c r="N1482" t="str">
        <f ca="1">VLOOKUP(F1482,INDIRECT("球種変換表!A$1:B$" &amp; Prams!$B$2),2,)</f>
        <v>全力ストレート</v>
      </c>
      <c r="O1482">
        <f ca="1">VLOOKUP(N1482,球種情報!A:B,2,FALSE)</f>
        <v>2</v>
      </c>
      <c r="P1482">
        <f ca="1">VLOOKUP(K1482,投手データ!B:AI,output!O1482+6,FALSE)</f>
        <v>1</v>
      </c>
      <c r="Q1482" t="s">
        <v>1484</v>
      </c>
      <c r="R1482">
        <f t="shared" si="140"/>
        <v>5.9880239520958087E-3</v>
      </c>
      <c r="S1482">
        <f t="shared" si="141"/>
        <v>0.32604166666666667</v>
      </c>
      <c r="T1482">
        <f>Prams!B$5/(S1482-Prams!B$6)</f>
        <v>232.64323120825364</v>
      </c>
      <c r="U1482">
        <f t="shared" ca="1" si="142"/>
        <v>0.45937499999999998</v>
      </c>
      <c r="V1482">
        <f ca="1">Prams!C$5/(U1482-Prams!C$6)</f>
        <v>195.78180666613889</v>
      </c>
      <c r="W1482">
        <f t="shared" ca="1" si="143"/>
        <v>1.1723461477014305</v>
      </c>
      <c r="X1482" t="str">
        <f t="shared" ca="1" si="144"/>
        <v>×</v>
      </c>
    </row>
    <row r="1483" spans="1:24" x14ac:dyDescent="0.4">
      <c r="A1483" s="1" t="s">
        <v>3511</v>
      </c>
      <c r="B1483" s="1">
        <v>122</v>
      </c>
      <c r="C1483">
        <v>638.5</v>
      </c>
      <c r="D1483">
        <v>601</v>
      </c>
      <c r="E1483">
        <v>10.5001</v>
      </c>
      <c r="F1483" t="s">
        <v>1504</v>
      </c>
      <c r="G1483" s="10" t="s">
        <v>3266</v>
      </c>
      <c r="H1483">
        <v>102</v>
      </c>
      <c r="I1483" t="s">
        <v>3483</v>
      </c>
      <c r="J1483">
        <f ca="1">VLOOKUP(G1483,INDIRECT("球速変換!A$1:B$" &amp; Prams!$B$8),2,)</f>
        <v>163</v>
      </c>
      <c r="K1483" t="str">
        <f ca="1">VLOOKUP(I1483,INDIRECT("投手名変換!A$1:B$" &amp; Prams!$B$9),2,)</f>
        <v>DD026</v>
      </c>
      <c r="L1483">
        <f t="shared" si="139"/>
        <v>20</v>
      </c>
      <c r="M1483">
        <f ca="1">(B1483-VLOOKUP(K1483,INDIRECT("投手データ!B1:D"&amp;Prams!$B$1),3,FALSE)*2)</f>
        <v>28</v>
      </c>
      <c r="N1483" t="str">
        <f ca="1">VLOOKUP(F1483,INDIRECT("球種変換表!A$1:B$" &amp; Prams!$B$2),2,)</f>
        <v>全力ストレート</v>
      </c>
      <c r="O1483">
        <f ca="1">VLOOKUP(N1483,球種情報!A:B,2,FALSE)</f>
        <v>2</v>
      </c>
      <c r="P1483">
        <f ca="1">VLOOKUP(K1483,投手データ!B:AI,output!O1483+6,FALSE)</f>
        <v>1</v>
      </c>
      <c r="Q1483" t="s">
        <v>1484</v>
      </c>
      <c r="R1483">
        <f t="shared" ca="1" si="140"/>
        <v>6.1349693251533744E-3</v>
      </c>
      <c r="S1483">
        <f t="shared" si="141"/>
        <v>0.33263888888888887</v>
      </c>
      <c r="T1483">
        <f>Prams!B$5/(S1483-Prams!B$6)</f>
        <v>227.0076089839049</v>
      </c>
      <c r="U1483">
        <f t="shared" ca="1" si="142"/>
        <v>0.46597222222222218</v>
      </c>
      <c r="V1483">
        <f ca="1">Prams!C$5/(U1483-Prams!C$6)</f>
        <v>191.77520809278442</v>
      </c>
      <c r="W1483">
        <f t="shared" ca="1" si="143"/>
        <v>1.1765350189741375</v>
      </c>
      <c r="X1483" t="str">
        <f t="shared" ca="1" si="144"/>
        <v>×</v>
      </c>
    </row>
    <row r="1484" spans="1:24" x14ac:dyDescent="0.4">
      <c r="A1484" s="1" t="s">
        <v>3513</v>
      </c>
      <c r="B1484" s="1">
        <v>122</v>
      </c>
      <c r="C1484">
        <v>639.5</v>
      </c>
      <c r="D1484">
        <v>606</v>
      </c>
      <c r="E1484">
        <v>10.547610000000001</v>
      </c>
      <c r="F1484" t="s">
        <v>1504</v>
      </c>
      <c r="G1484" s="10" t="s">
        <v>3501</v>
      </c>
      <c r="H1484">
        <v>102</v>
      </c>
      <c r="I1484" t="s">
        <v>3512</v>
      </c>
      <c r="J1484">
        <f ca="1">VLOOKUP(G1484,INDIRECT("球速変換!A$1:B$" &amp; Prams!$B$8),2,)</f>
        <v>165</v>
      </c>
      <c r="K1484" t="e">
        <f ca="1">VLOOKUP(I1484,INDIRECT("投手名変換!A$1:B$" &amp; Prams!$B$9),2,)</f>
        <v>#N/A</v>
      </c>
      <c r="L1484">
        <f t="shared" si="139"/>
        <v>20</v>
      </c>
      <c r="M1484" t="e">
        <f ca="1">(B1484-VLOOKUP(K1484,INDIRECT("投手データ!B1:D"&amp;Prams!$B$1),3,FALSE)*2)</f>
        <v>#N/A</v>
      </c>
      <c r="N1484" t="str">
        <f ca="1">VLOOKUP(F1484,INDIRECT("球種変換表!A$1:B$" &amp; Prams!$B$2),2,)</f>
        <v>全力ストレート</v>
      </c>
      <c r="O1484">
        <f ca="1">VLOOKUP(N1484,球種情報!A:B,2,FALSE)</f>
        <v>2</v>
      </c>
      <c r="P1484" t="e">
        <f ca="1">VLOOKUP(K1484,投手データ!B:AI,output!O1484+6,FALSE)</f>
        <v>#N/A</v>
      </c>
      <c r="Q1484" t="s">
        <v>1484</v>
      </c>
      <c r="R1484">
        <f t="shared" ca="1" si="140"/>
        <v>6.0606060606060606E-3</v>
      </c>
      <c r="S1484">
        <f t="shared" si="141"/>
        <v>0.32916666666666666</v>
      </c>
      <c r="T1484">
        <f>Prams!B$5/(S1484-Prams!B$6)</f>
        <v>229.93925117778332</v>
      </c>
      <c r="U1484" t="e">
        <f t="shared" ca="1" si="142"/>
        <v>#N/A</v>
      </c>
      <c r="V1484" t="e">
        <f ca="1">Prams!C$5/(U1484-Prams!C$6)</f>
        <v>#N/A</v>
      </c>
      <c r="W1484" t="e">
        <f t="shared" ca="1" si="143"/>
        <v>#N/A</v>
      </c>
      <c r="X1484" t="e">
        <f t="shared" ca="1" si="144"/>
        <v>#N/A</v>
      </c>
    </row>
    <row r="1485" spans="1:24" x14ac:dyDescent="0.4">
      <c r="A1485" s="1" t="s">
        <v>3514</v>
      </c>
      <c r="B1485" s="1">
        <v>122</v>
      </c>
      <c r="C1485">
        <v>640.95452999999998</v>
      </c>
      <c r="D1485">
        <v>611.5</v>
      </c>
      <c r="E1485">
        <v>11.05688</v>
      </c>
      <c r="F1485" t="s">
        <v>1504</v>
      </c>
      <c r="G1485" s="10" t="s">
        <v>618</v>
      </c>
      <c r="H1485">
        <v>102</v>
      </c>
      <c r="I1485" t="s">
        <v>3483</v>
      </c>
      <c r="J1485">
        <v>168</v>
      </c>
      <c r="K1485" t="str">
        <f ca="1">VLOOKUP(I1485,INDIRECT("投手名変換!A$1:B$" &amp; Prams!$B$9),2,)</f>
        <v>DD026</v>
      </c>
      <c r="L1485">
        <f t="shared" si="139"/>
        <v>20</v>
      </c>
      <c r="M1485">
        <f ca="1">(B1485-VLOOKUP(K1485,INDIRECT("投手データ!B1:D"&amp;Prams!$B$1),3,FALSE)*2)</f>
        <v>28</v>
      </c>
      <c r="N1485" t="str">
        <f ca="1">VLOOKUP(F1485,INDIRECT("球種変換表!A$1:B$" &amp; Prams!$B$2),2,)</f>
        <v>全力ストレート</v>
      </c>
      <c r="O1485">
        <f ca="1">VLOOKUP(N1485,球種情報!A:B,2,FALSE)</f>
        <v>2</v>
      </c>
      <c r="P1485">
        <f ca="1">VLOOKUP(K1485,投手データ!B:AI,output!O1485+6,FALSE)</f>
        <v>1</v>
      </c>
      <c r="Q1485" t="s">
        <v>1484</v>
      </c>
      <c r="R1485">
        <f t="shared" si="140"/>
        <v>5.9523809523809521E-3</v>
      </c>
      <c r="S1485">
        <f t="shared" si="141"/>
        <v>0.32534722222222218</v>
      </c>
      <c r="T1485">
        <f>Prams!B$5/(S1485-Prams!B$6)</f>
        <v>233.25277466279599</v>
      </c>
      <c r="U1485">
        <f t="shared" ca="1" si="142"/>
        <v>0.45868055555555554</v>
      </c>
      <c r="V1485">
        <f ca="1">Prams!C$5/(U1485-Prams!C$6)</f>
        <v>196.21331405548847</v>
      </c>
      <c r="W1485">
        <f t="shared" ca="1" si="143"/>
        <v>1.1679363931874314</v>
      </c>
      <c r="X1485" t="str">
        <f t="shared" ca="1" si="144"/>
        <v>×</v>
      </c>
    </row>
    <row r="1486" spans="1:24" x14ac:dyDescent="0.4">
      <c r="A1486" s="1" t="s">
        <v>3515</v>
      </c>
      <c r="B1486" s="1">
        <v>122</v>
      </c>
      <c r="C1486">
        <v>639</v>
      </c>
      <c r="D1486">
        <v>602</v>
      </c>
      <c r="E1486">
        <v>10.04998</v>
      </c>
      <c r="F1486" t="s">
        <v>1908</v>
      </c>
      <c r="G1486" s="10" t="s">
        <v>3154</v>
      </c>
      <c r="H1486">
        <v>102</v>
      </c>
      <c r="I1486" t="s">
        <v>3483</v>
      </c>
      <c r="J1486">
        <f ca="1">VLOOKUP(G1486,INDIRECT("球速変換!A$1:B$" &amp; Prams!$B$8),2,)</f>
        <v>163</v>
      </c>
      <c r="K1486" t="str">
        <f ca="1">VLOOKUP(I1486,INDIRECT("投手名変換!A$1:B$" &amp; Prams!$B$9),2,)</f>
        <v>DD026</v>
      </c>
      <c r="L1486">
        <f t="shared" si="139"/>
        <v>20</v>
      </c>
      <c r="M1486">
        <f ca="1">(B1486-VLOOKUP(K1486,INDIRECT("投手データ!B1:D"&amp;Prams!$B$1),3,FALSE)*2)</f>
        <v>28</v>
      </c>
      <c r="N1486" t="str">
        <f ca="1">VLOOKUP(F1486,INDIRECT("球種変換表!A$1:B$" &amp; Prams!$B$2),2,)</f>
        <v>全力ストレート</v>
      </c>
      <c r="O1486">
        <f ca="1">VLOOKUP(N1486,球種情報!A:B,2,FALSE)</f>
        <v>2</v>
      </c>
      <c r="P1486">
        <f ca="1">VLOOKUP(K1486,投手データ!B:AI,output!O1486+6,FALSE)</f>
        <v>1</v>
      </c>
      <c r="Q1486" t="s">
        <v>1484</v>
      </c>
      <c r="R1486">
        <f t="shared" ca="1" si="140"/>
        <v>6.1349693251533744E-3</v>
      </c>
      <c r="S1486">
        <f t="shared" si="141"/>
        <v>0.33194444444444449</v>
      </c>
      <c r="T1486">
        <f>Prams!B$5/(S1486-Prams!B$6)</f>
        <v>227.58794175392669</v>
      </c>
      <c r="U1486">
        <f t="shared" ca="1" si="142"/>
        <v>0.46527777777777779</v>
      </c>
      <c r="V1486">
        <f ca="1">Prams!C$5/(U1486-Prams!C$6)</f>
        <v>192.18921626195987</v>
      </c>
      <c r="W1486">
        <f t="shared" ca="1" si="143"/>
        <v>1.1790749463923917</v>
      </c>
      <c r="X1486" t="str">
        <f t="shared" ca="1" si="144"/>
        <v>×</v>
      </c>
    </row>
    <row r="1487" spans="1:24" x14ac:dyDescent="0.4">
      <c r="A1487" s="1" t="s">
        <v>3518</v>
      </c>
      <c r="B1487" s="1">
        <v>122</v>
      </c>
      <c r="C1487">
        <v>640.45239000000004</v>
      </c>
      <c r="D1487">
        <v>611.5</v>
      </c>
      <c r="E1487">
        <v>10.55955</v>
      </c>
      <c r="F1487" t="s">
        <v>1025</v>
      </c>
      <c r="G1487" s="10" t="s">
        <v>3516</v>
      </c>
      <c r="H1487">
        <v>102</v>
      </c>
      <c r="I1487" t="s">
        <v>3517</v>
      </c>
      <c r="J1487">
        <f ca="1">VLOOKUP(G1487,INDIRECT("球速変換!A$1:B$" &amp; Prams!$B$8),2,)</f>
        <v>167</v>
      </c>
      <c r="K1487" t="e">
        <f ca="1">VLOOKUP(I1487,INDIRECT("投手名変換!A$1:B$" &amp; Prams!$B$9),2,)</f>
        <v>#N/A</v>
      </c>
      <c r="L1487">
        <f t="shared" si="139"/>
        <v>20</v>
      </c>
      <c r="M1487" t="e">
        <f ca="1">(B1487-VLOOKUP(K1487,INDIRECT("投手データ!B1:D"&amp;Prams!$B$1),3,FALSE)*2)</f>
        <v>#N/A</v>
      </c>
      <c r="N1487" t="str">
        <f ca="1">VLOOKUP(F1487,INDIRECT("球種変換表!A$1:B$" &amp; Prams!$B$2),2,)</f>
        <v>全力ストレート</v>
      </c>
      <c r="O1487">
        <f ca="1">VLOOKUP(N1487,球種情報!A:B,2,FALSE)</f>
        <v>2</v>
      </c>
      <c r="P1487" t="e">
        <f ca="1">VLOOKUP(K1487,投手データ!B:AI,output!O1487+6,FALSE)</f>
        <v>#N/A</v>
      </c>
      <c r="Q1487" t="s">
        <v>1484</v>
      </c>
      <c r="R1487">
        <f t="shared" ca="1" si="140"/>
        <v>5.9880239520958087E-3</v>
      </c>
      <c r="S1487">
        <f t="shared" si="141"/>
        <v>0.32534722222222218</v>
      </c>
      <c r="T1487">
        <f>Prams!B$5/(S1487-Prams!B$6)</f>
        <v>233.25277466279599</v>
      </c>
      <c r="U1487" t="e">
        <f t="shared" ca="1" si="142"/>
        <v>#N/A</v>
      </c>
      <c r="V1487" t="e">
        <f ca="1">Prams!C$5/(U1487-Prams!C$6)</f>
        <v>#N/A</v>
      </c>
      <c r="W1487" t="e">
        <f t="shared" ca="1" si="143"/>
        <v>#N/A</v>
      </c>
      <c r="X1487" t="e">
        <f t="shared" ca="1" si="144"/>
        <v>#N/A</v>
      </c>
    </row>
    <row r="1488" spans="1:24" x14ac:dyDescent="0.4">
      <c r="A1488" s="1" t="s">
        <v>3519</v>
      </c>
      <c r="B1488" s="1">
        <v>122</v>
      </c>
      <c r="C1488">
        <v>640.45239000000004</v>
      </c>
      <c r="D1488">
        <v>611.5</v>
      </c>
      <c r="E1488">
        <v>10.55955</v>
      </c>
      <c r="F1488" t="s">
        <v>1489</v>
      </c>
      <c r="G1488" s="10" t="s">
        <v>1489</v>
      </c>
      <c r="H1488">
        <v>102</v>
      </c>
      <c r="I1488" t="s">
        <v>1489</v>
      </c>
      <c r="J1488" t="e">
        <f ca="1">VLOOKUP(G1488,INDIRECT("球速変換!A$1:B$" &amp; Prams!$B$8),2,)</f>
        <v>#N/A</v>
      </c>
      <c r="K1488" t="e">
        <f ca="1">VLOOKUP(I1488,INDIRECT("投手名変換!A$1:B$" &amp; Prams!$B$9),2,)</f>
        <v>#N/A</v>
      </c>
      <c r="L1488">
        <f t="shared" si="139"/>
        <v>20</v>
      </c>
      <c r="M1488" t="e">
        <f ca="1">(B1488-VLOOKUP(K1488,INDIRECT("投手データ!B1:D"&amp;Prams!$B$1),3,FALSE)*2)</f>
        <v>#N/A</v>
      </c>
      <c r="N1488" t="e">
        <f ca="1">VLOOKUP(F1488,INDIRECT("球種変換表!A$1:B$" &amp; Prams!$B$2),2,)</f>
        <v>#N/A</v>
      </c>
      <c r="O1488" t="e">
        <f ca="1">VLOOKUP(N1488,球種情報!A:B,2,FALSE)</f>
        <v>#N/A</v>
      </c>
      <c r="P1488" t="e">
        <f ca="1">VLOOKUP(K1488,投手データ!B:AI,output!O1488+6,FALSE)</f>
        <v>#N/A</v>
      </c>
      <c r="Q1488" t="s">
        <v>1484</v>
      </c>
      <c r="R1488" t="e">
        <f t="shared" ca="1" si="140"/>
        <v>#N/A</v>
      </c>
      <c r="S1488">
        <f t="shared" si="141"/>
        <v>0.32534722222222218</v>
      </c>
      <c r="T1488">
        <f>Prams!B$5/(S1488-Prams!B$6)</f>
        <v>233.25277466279599</v>
      </c>
      <c r="U1488" t="e">
        <f t="shared" ca="1" si="142"/>
        <v>#N/A</v>
      </c>
      <c r="V1488" t="e">
        <f ca="1">Prams!C$5/(U1488-Prams!C$6)</f>
        <v>#N/A</v>
      </c>
      <c r="W1488" t="e">
        <f t="shared" ca="1" si="143"/>
        <v>#N/A</v>
      </c>
      <c r="X1488" t="e">
        <f t="shared" ca="1" si="144"/>
        <v>#N/A</v>
      </c>
    </row>
    <row r="1489" spans="1:24" x14ac:dyDescent="0.4">
      <c r="A1489" s="1" t="s">
        <v>3568</v>
      </c>
      <c r="B1489" s="1">
        <v>130</v>
      </c>
      <c r="C1489">
        <v>641</v>
      </c>
      <c r="D1489">
        <v>618.5</v>
      </c>
      <c r="E1489">
        <v>11.01146</v>
      </c>
      <c r="F1489" t="s">
        <v>0</v>
      </c>
      <c r="G1489" s="10" t="s">
        <v>1620</v>
      </c>
      <c r="H1489">
        <v>99</v>
      </c>
      <c r="I1489" t="s">
        <v>3567</v>
      </c>
      <c r="J1489">
        <v>128</v>
      </c>
      <c r="K1489" t="str">
        <f ca="1">VLOOKUP(I1489,INDIRECT("投手名変換!A$1:B$" &amp; Prams!$B$9),2,)</f>
        <v>SD001</v>
      </c>
      <c r="L1489">
        <f t="shared" si="139"/>
        <v>31</v>
      </c>
      <c r="M1489">
        <f ca="1">(B1489-VLOOKUP(K1489,INDIRECT("投手データ!B1:D"&amp;Prams!$B$1),3,FALSE)*2)</f>
        <v>36</v>
      </c>
      <c r="N1489" t="str">
        <f ca="1">VLOOKUP(F1489,INDIRECT("球種変換表!A$1:B$" &amp; Prams!$B$2),2,)</f>
        <v>ストレート</v>
      </c>
      <c r="O1489">
        <f ca="1">VLOOKUP(N1489,球種情報!A:B,2,FALSE)</f>
        <v>1</v>
      </c>
      <c r="P1489">
        <f ca="1">VLOOKUP(K1489,投手データ!B:AI,output!O1489+6,FALSE)</f>
        <v>1</v>
      </c>
      <c r="R1489">
        <f t="shared" si="140"/>
        <v>7.8125E-3</v>
      </c>
      <c r="S1489">
        <f t="shared" si="141"/>
        <v>0.50381944444444449</v>
      </c>
      <c r="T1489">
        <f>Prams!B$5/(S1489-Prams!B$6)</f>
        <v>139.39185930718307</v>
      </c>
      <c r="U1489">
        <f t="shared" ca="1" si="142"/>
        <v>0.58715277777777775</v>
      </c>
      <c r="V1489">
        <f ca="1">Prams!C$5/(U1489-Prams!C$6)</f>
        <v>139.3813839014523</v>
      </c>
      <c r="W1489">
        <f t="shared" ca="1" si="143"/>
        <v>1.0889170617300961</v>
      </c>
      <c r="X1489" t="str">
        <f t="shared" ca="1" si="144"/>
        <v>×</v>
      </c>
    </row>
    <row r="1490" spans="1:24" x14ac:dyDescent="0.4">
      <c r="A1490" s="1" t="s">
        <v>3570</v>
      </c>
      <c r="B1490" s="1">
        <v>129</v>
      </c>
      <c r="C1490">
        <v>640.97729000000004</v>
      </c>
      <c r="D1490">
        <v>609</v>
      </c>
      <c r="E1490">
        <v>11.02281</v>
      </c>
      <c r="F1490" t="s">
        <v>0</v>
      </c>
      <c r="G1490" s="10" t="s">
        <v>1577</v>
      </c>
      <c r="H1490">
        <v>99</v>
      </c>
      <c r="I1490" t="s">
        <v>3569</v>
      </c>
      <c r="J1490">
        <f ca="1">VLOOKUP(G1490,INDIRECT("球速変換!A$1:B$" &amp; Prams!$B$8),2,)</f>
        <v>131</v>
      </c>
      <c r="K1490" t="str">
        <f ca="1">VLOOKUP(I1490,INDIRECT("投手名変換!A$1:B$" &amp; Prams!$B$9),2,)</f>
        <v>SD001</v>
      </c>
      <c r="L1490">
        <f t="shared" si="139"/>
        <v>30</v>
      </c>
      <c r="M1490">
        <f ca="1">(B1490-VLOOKUP(K1490,INDIRECT("投手データ!B1:D"&amp;Prams!$B$1),3,FALSE)*2)</f>
        <v>35</v>
      </c>
      <c r="N1490" t="str">
        <f ca="1">VLOOKUP(F1490,INDIRECT("球種変換表!A$1:B$" &amp; Prams!$B$2),2,)</f>
        <v>ストレート</v>
      </c>
      <c r="O1490">
        <f ca="1">VLOOKUP(N1490,球種情報!A:B,2,FALSE)</f>
        <v>1</v>
      </c>
      <c r="P1490">
        <f ca="1">VLOOKUP(K1490,投手データ!B:AI,output!O1490+6,FALSE)</f>
        <v>1</v>
      </c>
      <c r="R1490">
        <f t="shared" ca="1" si="140"/>
        <v>7.6335877862595417E-3</v>
      </c>
      <c r="S1490">
        <f t="shared" si="141"/>
        <v>0.49375000000000002</v>
      </c>
      <c r="T1490">
        <f>Prams!B$5/(S1490-Prams!B$6)</f>
        <v>142.63006113738609</v>
      </c>
      <c r="U1490">
        <f t="shared" ca="1" si="142"/>
        <v>0.57708333333333328</v>
      </c>
      <c r="V1490">
        <f ca="1">Prams!C$5/(U1490-Prams!C$6)</f>
        <v>142.61909339074938</v>
      </c>
      <c r="W1490">
        <f t="shared" ca="1" si="143"/>
        <v>1.0886953693950334</v>
      </c>
      <c r="X1490" t="str">
        <f t="shared" ca="1" si="144"/>
        <v>×</v>
      </c>
    </row>
    <row r="1491" spans="1:24" x14ac:dyDescent="0.4">
      <c r="A1491" s="1" t="s">
        <v>3571</v>
      </c>
      <c r="B1491" s="1">
        <v>129</v>
      </c>
      <c r="C1491">
        <v>639</v>
      </c>
      <c r="D1491">
        <v>606</v>
      </c>
      <c r="E1491">
        <v>10.04998</v>
      </c>
      <c r="F1491" t="s">
        <v>0</v>
      </c>
      <c r="G1491" s="10" t="s">
        <v>1572</v>
      </c>
      <c r="H1491">
        <v>99</v>
      </c>
      <c r="I1491" t="s">
        <v>3567</v>
      </c>
      <c r="J1491">
        <f ca="1">VLOOKUP(G1491,INDIRECT("球速変換!A$1:B$" &amp; Prams!$B$8),2,)</f>
        <v>130</v>
      </c>
      <c r="K1491" t="str">
        <f ca="1">VLOOKUP(I1491,INDIRECT("投手名変換!A$1:B$" &amp; Prams!$B$9),2,)</f>
        <v>SD001</v>
      </c>
      <c r="L1491">
        <f t="shared" si="139"/>
        <v>30</v>
      </c>
      <c r="M1491">
        <f ca="1">(B1491-VLOOKUP(K1491,INDIRECT("投手データ!B1:D"&amp;Prams!$B$1),3,FALSE)*2)</f>
        <v>35</v>
      </c>
      <c r="N1491" t="str">
        <f ca="1">VLOOKUP(F1491,INDIRECT("球種変換表!A$1:B$" &amp; Prams!$B$2),2,)</f>
        <v>ストレート</v>
      </c>
      <c r="O1491">
        <f ca="1">VLOOKUP(N1491,球種情報!A:B,2,FALSE)</f>
        <v>1</v>
      </c>
      <c r="P1491">
        <f ca="1">VLOOKUP(K1491,投手データ!B:AI,output!O1491+6,FALSE)</f>
        <v>1</v>
      </c>
      <c r="R1491">
        <f t="shared" ca="1" si="140"/>
        <v>7.6923076923076927E-3</v>
      </c>
      <c r="S1491">
        <f t="shared" si="141"/>
        <v>0.49583333333333335</v>
      </c>
      <c r="T1491">
        <f>Prams!B$5/(S1491-Prams!B$6)</f>
        <v>141.94780345936019</v>
      </c>
      <c r="U1491">
        <f t="shared" ca="1" si="142"/>
        <v>0.57916666666666672</v>
      </c>
      <c r="V1491">
        <f ca="1">Prams!C$5/(U1491-Prams!C$6)</f>
        <v>141.93694038417385</v>
      </c>
      <c r="W1491">
        <f t="shared" ca="1" si="143"/>
        <v>1.0918226183397988</v>
      </c>
      <c r="X1491" t="str">
        <f t="shared" ca="1" si="144"/>
        <v>×</v>
      </c>
    </row>
    <row r="1492" spans="1:24" x14ac:dyDescent="0.4">
      <c r="A1492" s="1" t="s">
        <v>3572</v>
      </c>
      <c r="B1492" s="1">
        <v>129</v>
      </c>
      <c r="C1492">
        <v>643.5</v>
      </c>
      <c r="D1492">
        <v>604.5</v>
      </c>
      <c r="E1492">
        <v>11.510960000000001</v>
      </c>
      <c r="F1492" t="s">
        <v>0</v>
      </c>
      <c r="G1492" s="10" t="s">
        <v>1572</v>
      </c>
      <c r="H1492">
        <v>99</v>
      </c>
      <c r="I1492" t="s">
        <v>3569</v>
      </c>
      <c r="J1492">
        <f ca="1">VLOOKUP(G1492,INDIRECT("球速変換!A$1:B$" &amp; Prams!$B$8),2,)</f>
        <v>130</v>
      </c>
      <c r="K1492" t="str">
        <f ca="1">VLOOKUP(I1492,INDIRECT("投手名変換!A$1:B$" &amp; Prams!$B$9),2,)</f>
        <v>SD001</v>
      </c>
      <c r="L1492">
        <f t="shared" si="139"/>
        <v>30</v>
      </c>
      <c r="M1492">
        <f ca="1">(B1492-VLOOKUP(K1492,INDIRECT("投手データ!B1:D"&amp;Prams!$B$1),3,FALSE)*2)</f>
        <v>35</v>
      </c>
      <c r="N1492" t="str">
        <f ca="1">VLOOKUP(F1492,INDIRECT("球種変換表!A$1:B$" &amp; Prams!$B$2),2,)</f>
        <v>ストレート</v>
      </c>
      <c r="O1492">
        <f ca="1">VLOOKUP(N1492,球種情報!A:B,2,FALSE)</f>
        <v>1</v>
      </c>
      <c r="P1492">
        <f ca="1">VLOOKUP(K1492,投手データ!B:AI,output!O1492+6,FALSE)</f>
        <v>1</v>
      </c>
      <c r="R1492">
        <f t="shared" ca="1" si="140"/>
        <v>7.6923076923076927E-3</v>
      </c>
      <c r="S1492">
        <f t="shared" si="141"/>
        <v>0.49687500000000001</v>
      </c>
      <c r="T1492">
        <f>Prams!B$5/(S1492-Prams!B$6)</f>
        <v>141.60911641756857</v>
      </c>
      <c r="U1492">
        <f t="shared" ca="1" si="142"/>
        <v>0.58020833333333333</v>
      </c>
      <c r="V1492">
        <f ca="1">Prams!C$5/(U1492-Prams!C$6)</f>
        <v>141.5983051170958</v>
      </c>
      <c r="W1492">
        <f t="shared" ca="1" si="143"/>
        <v>1.0892177316699678</v>
      </c>
      <c r="X1492" t="str">
        <f t="shared" ca="1" si="144"/>
        <v>×</v>
      </c>
    </row>
    <row r="1493" spans="1:24" x14ac:dyDescent="0.4">
      <c r="A1493" s="1" t="s">
        <v>3573</v>
      </c>
      <c r="B1493" s="1">
        <v>129</v>
      </c>
      <c r="C1493">
        <v>639.5</v>
      </c>
      <c r="D1493">
        <v>606.5</v>
      </c>
      <c r="E1493">
        <v>10.512</v>
      </c>
      <c r="F1493" t="s">
        <v>0</v>
      </c>
      <c r="G1493" s="10" t="s">
        <v>1577</v>
      </c>
      <c r="H1493">
        <v>99</v>
      </c>
      <c r="I1493" t="s">
        <v>3567</v>
      </c>
      <c r="J1493">
        <f ca="1">VLOOKUP(G1493,INDIRECT("球速変換!A$1:B$" &amp; Prams!$B$8),2,)</f>
        <v>131</v>
      </c>
      <c r="K1493" t="str">
        <f ca="1">VLOOKUP(I1493,INDIRECT("投手名変換!A$1:B$" &amp; Prams!$B$9),2,)</f>
        <v>SD001</v>
      </c>
      <c r="L1493">
        <f t="shared" si="139"/>
        <v>30</v>
      </c>
      <c r="M1493">
        <f ca="1">(B1493-VLOOKUP(K1493,INDIRECT("投手データ!B1:D"&amp;Prams!$B$1),3,FALSE)*2)</f>
        <v>35</v>
      </c>
      <c r="N1493" t="str">
        <f ca="1">VLOOKUP(F1493,INDIRECT("球種変換表!A$1:B$" &amp; Prams!$B$2),2,)</f>
        <v>ストレート</v>
      </c>
      <c r="O1493">
        <f ca="1">VLOOKUP(N1493,球種情報!A:B,2,FALSE)</f>
        <v>1</v>
      </c>
      <c r="P1493">
        <f ca="1">VLOOKUP(K1493,投手データ!B:AI,output!O1493+6,FALSE)</f>
        <v>1</v>
      </c>
      <c r="R1493">
        <f t="shared" ca="1" si="140"/>
        <v>7.6335877862595417E-3</v>
      </c>
      <c r="S1493">
        <f t="shared" si="141"/>
        <v>0.49548611111111113</v>
      </c>
      <c r="T1493">
        <f>Prams!B$5/(S1493-Prams!B$6)</f>
        <v>142.06105944455439</v>
      </c>
      <c r="U1493">
        <f t="shared" ca="1" si="142"/>
        <v>0.57881944444444444</v>
      </c>
      <c r="V1493">
        <f ca="1">Prams!C$5/(U1493-Prams!C$6)</f>
        <v>142.05017902845947</v>
      </c>
      <c r="W1493">
        <f t="shared" ca="1" si="143"/>
        <v>1.0843525116676296</v>
      </c>
      <c r="X1493" t="str">
        <f t="shared" ca="1" si="144"/>
        <v>×</v>
      </c>
    </row>
    <row r="1494" spans="1:24" x14ac:dyDescent="0.4">
      <c r="A1494" s="1" t="s">
        <v>3574</v>
      </c>
      <c r="B1494" s="1">
        <v>129</v>
      </c>
      <c r="C1494">
        <v>640</v>
      </c>
      <c r="D1494">
        <v>610.5</v>
      </c>
      <c r="E1494">
        <v>11.01146</v>
      </c>
      <c r="F1494" t="s">
        <v>0</v>
      </c>
      <c r="G1494" s="10" t="s">
        <v>822</v>
      </c>
      <c r="H1494">
        <v>99</v>
      </c>
      <c r="I1494" t="s">
        <v>3567</v>
      </c>
      <c r="J1494">
        <f ca="1">VLOOKUP(G1494,INDIRECT("球速変換!A$1:B$" &amp; Prams!$B$8),2,)</f>
        <v>132</v>
      </c>
      <c r="K1494" t="str">
        <f ca="1">VLOOKUP(I1494,INDIRECT("投手名変換!A$1:B$" &amp; Prams!$B$9),2,)</f>
        <v>SD001</v>
      </c>
      <c r="L1494">
        <f t="shared" si="139"/>
        <v>30</v>
      </c>
      <c r="M1494">
        <f ca="1">(B1494-VLOOKUP(K1494,INDIRECT("投手データ!B1:D"&amp;Prams!$B$1),3,FALSE)*2)</f>
        <v>35</v>
      </c>
      <c r="N1494" t="str">
        <f ca="1">VLOOKUP(F1494,INDIRECT("球種変換表!A$1:B$" &amp; Prams!$B$2),2,)</f>
        <v>ストレート</v>
      </c>
      <c r="O1494">
        <f ca="1">VLOOKUP(N1494,球種情報!A:B,2,FALSE)</f>
        <v>1</v>
      </c>
      <c r="P1494">
        <f ca="1">VLOOKUP(K1494,投手データ!B:AI,output!O1494+6,FALSE)</f>
        <v>1</v>
      </c>
      <c r="R1494">
        <f t="shared" ca="1" si="140"/>
        <v>7.575757575757576E-3</v>
      </c>
      <c r="S1494">
        <f t="shared" si="141"/>
        <v>0.49270833333333336</v>
      </c>
      <c r="T1494">
        <f>Prams!B$5/(S1494-Prams!B$6)</f>
        <v>142.97365530266529</v>
      </c>
      <c r="U1494">
        <f t="shared" ca="1" si="142"/>
        <v>0.57604166666666667</v>
      </c>
      <c r="V1494">
        <f ca="1">Prams!C$5/(U1494-Prams!C$6)</f>
        <v>142.96263465207252</v>
      </c>
      <c r="W1494">
        <f t="shared" ca="1" si="143"/>
        <v>1.083050262515701</v>
      </c>
      <c r="X1494" t="str">
        <f t="shared" ca="1" si="144"/>
        <v>×</v>
      </c>
    </row>
    <row r="1495" spans="1:24" x14ac:dyDescent="0.4">
      <c r="A1495" s="1" t="s">
        <v>3575</v>
      </c>
      <c r="B1495" s="1">
        <v>129</v>
      </c>
      <c r="C1495">
        <v>636</v>
      </c>
      <c r="D1495">
        <v>604.5</v>
      </c>
      <c r="E1495">
        <v>11.01146</v>
      </c>
      <c r="F1495" t="s">
        <v>0</v>
      </c>
      <c r="G1495" s="10" t="s">
        <v>1572</v>
      </c>
      <c r="H1495">
        <v>99</v>
      </c>
      <c r="I1495" t="s">
        <v>3567</v>
      </c>
      <c r="J1495">
        <f ca="1">VLOOKUP(G1495,INDIRECT("球速変換!A$1:B$" &amp; Prams!$B$8),2,)</f>
        <v>130</v>
      </c>
      <c r="K1495" t="str">
        <f ca="1">VLOOKUP(I1495,INDIRECT("投手名変換!A$1:B$" &amp; Prams!$B$9),2,)</f>
        <v>SD001</v>
      </c>
      <c r="L1495">
        <f t="shared" si="139"/>
        <v>30</v>
      </c>
      <c r="M1495">
        <f ca="1">(B1495-VLOOKUP(K1495,INDIRECT("投手データ!B1:D"&amp;Prams!$B$1),3,FALSE)*2)</f>
        <v>35</v>
      </c>
      <c r="N1495" t="str">
        <f ca="1">VLOOKUP(F1495,INDIRECT("球種変換表!A$1:B$" &amp; Prams!$B$2),2,)</f>
        <v>ストレート</v>
      </c>
      <c r="O1495">
        <f ca="1">VLOOKUP(N1495,球種情報!A:B,2,FALSE)</f>
        <v>1</v>
      </c>
      <c r="P1495">
        <f ca="1">VLOOKUP(K1495,投手データ!B:AI,output!O1495+6,FALSE)</f>
        <v>1</v>
      </c>
      <c r="R1495">
        <f t="shared" ca="1" si="140"/>
        <v>7.6923076923076927E-3</v>
      </c>
      <c r="S1495">
        <f t="shared" si="141"/>
        <v>0.49687500000000001</v>
      </c>
      <c r="T1495">
        <f>Prams!B$5/(S1495-Prams!B$6)</f>
        <v>141.60911641756857</v>
      </c>
      <c r="U1495">
        <f t="shared" ca="1" si="142"/>
        <v>0.58020833333333333</v>
      </c>
      <c r="V1495">
        <f ca="1">Prams!C$5/(U1495-Prams!C$6)</f>
        <v>141.5983051170958</v>
      </c>
      <c r="W1495">
        <f t="shared" ca="1" si="143"/>
        <v>1.0892177316699678</v>
      </c>
      <c r="X1495" t="str">
        <f t="shared" ca="1" si="144"/>
        <v>×</v>
      </c>
    </row>
    <row r="1496" spans="1:24" x14ac:dyDescent="0.4">
      <c r="A1496" s="1" t="s">
        <v>3576</v>
      </c>
      <c r="B1496" s="1">
        <v>130</v>
      </c>
      <c r="C1496">
        <v>644.5</v>
      </c>
      <c r="D1496">
        <v>622</v>
      </c>
      <c r="E1496">
        <v>10.547610000000001</v>
      </c>
      <c r="F1496" t="s">
        <v>0</v>
      </c>
      <c r="G1496" s="10" t="s">
        <v>1515</v>
      </c>
      <c r="H1496">
        <v>99</v>
      </c>
      <c r="I1496" t="s">
        <v>3567</v>
      </c>
      <c r="J1496">
        <f ca="1">VLOOKUP(G1496,INDIRECT("球速変換!A$1:B$" &amp; Prams!$B$8),2,)</f>
        <v>129</v>
      </c>
      <c r="K1496" t="str">
        <f ca="1">VLOOKUP(I1496,INDIRECT("投手名変換!A$1:B$" &amp; Prams!$B$9),2,)</f>
        <v>SD001</v>
      </c>
      <c r="L1496">
        <f t="shared" si="139"/>
        <v>31</v>
      </c>
      <c r="M1496">
        <f ca="1">(B1496-VLOOKUP(K1496,INDIRECT("投手データ!B1:D"&amp;Prams!$B$1),3,FALSE)*2)</f>
        <v>36</v>
      </c>
      <c r="N1496" t="str">
        <f ca="1">VLOOKUP(F1496,INDIRECT("球種変換表!A$1:B$" &amp; Prams!$B$2),2,)</f>
        <v>ストレート</v>
      </c>
      <c r="O1496">
        <f ca="1">VLOOKUP(N1496,球種情報!A:B,2,FALSE)</f>
        <v>1</v>
      </c>
      <c r="P1496">
        <f ca="1">VLOOKUP(K1496,投手データ!B:AI,output!O1496+6,FALSE)</f>
        <v>1</v>
      </c>
      <c r="R1496">
        <f t="shared" ca="1" si="140"/>
        <v>7.7519379844961239E-3</v>
      </c>
      <c r="S1496">
        <f t="shared" si="141"/>
        <v>0.50138888888888888</v>
      </c>
      <c r="T1496">
        <f>Prams!B$5/(S1496-Prams!B$6)</f>
        <v>140.15995768048768</v>
      </c>
      <c r="U1496">
        <f t="shared" ca="1" si="142"/>
        <v>0.58472222222222225</v>
      </c>
      <c r="V1496">
        <f ca="1">Prams!C$5/(U1496-Prams!C$6)</f>
        <v>140.14936651469736</v>
      </c>
      <c r="W1496">
        <f t="shared" ca="1" si="143"/>
        <v>1.0864291977883516</v>
      </c>
      <c r="X1496" t="str">
        <f t="shared" ca="1" si="144"/>
        <v>×</v>
      </c>
    </row>
    <row r="1497" spans="1:24" x14ac:dyDescent="0.4">
      <c r="A1497" s="1" t="s">
        <v>3578</v>
      </c>
      <c r="B1497" s="1">
        <v>130</v>
      </c>
      <c r="C1497">
        <v>638</v>
      </c>
      <c r="D1497">
        <v>618.5</v>
      </c>
      <c r="E1497">
        <v>11.01146</v>
      </c>
      <c r="F1497" t="s">
        <v>0</v>
      </c>
      <c r="G1497" s="10" t="s">
        <v>3577</v>
      </c>
      <c r="H1497">
        <v>99</v>
      </c>
      <c r="I1497" t="s">
        <v>3569</v>
      </c>
      <c r="J1497">
        <f ca="1">VLOOKUP(G1497,INDIRECT("球速変換!A$1:B$" &amp; Prams!$B$8),2,)</f>
        <v>128</v>
      </c>
      <c r="K1497" t="str">
        <f ca="1">VLOOKUP(I1497,INDIRECT("投手名変換!A$1:B$" &amp; Prams!$B$9),2,)</f>
        <v>SD001</v>
      </c>
      <c r="L1497">
        <f t="shared" si="139"/>
        <v>31</v>
      </c>
      <c r="M1497">
        <f ca="1">(B1497-VLOOKUP(K1497,INDIRECT("投手データ!B1:D"&amp;Prams!$B$1),3,FALSE)*2)</f>
        <v>36</v>
      </c>
      <c r="N1497" t="str">
        <f ca="1">VLOOKUP(F1497,INDIRECT("球種変換表!A$1:B$" &amp; Prams!$B$2),2,)</f>
        <v>ストレート</v>
      </c>
      <c r="O1497">
        <f ca="1">VLOOKUP(N1497,球種情報!A:B,2,FALSE)</f>
        <v>1</v>
      </c>
      <c r="P1497">
        <f ca="1">VLOOKUP(K1497,投手データ!B:AI,output!O1497+6,FALSE)</f>
        <v>1</v>
      </c>
      <c r="R1497">
        <f t="shared" ca="1" si="140"/>
        <v>7.8125E-3</v>
      </c>
      <c r="S1497">
        <f t="shared" si="141"/>
        <v>0.50381944444444449</v>
      </c>
      <c r="T1497">
        <f>Prams!B$5/(S1497-Prams!B$6)</f>
        <v>139.39185930718307</v>
      </c>
      <c r="U1497">
        <f t="shared" ca="1" si="142"/>
        <v>0.58715277777777775</v>
      </c>
      <c r="V1497">
        <f ca="1">Prams!C$5/(U1497-Prams!C$6)</f>
        <v>139.3813839014523</v>
      </c>
      <c r="W1497">
        <f t="shared" ca="1" si="143"/>
        <v>1.0889170617300961</v>
      </c>
      <c r="X1497" t="str">
        <f t="shared" ca="1" si="144"/>
        <v>×</v>
      </c>
    </row>
    <row r="1498" spans="1:24" x14ac:dyDescent="0.4">
      <c r="A1498" s="1" t="s">
        <v>3580</v>
      </c>
      <c r="B1498" s="1">
        <v>129</v>
      </c>
      <c r="C1498">
        <v>637.04998999999998</v>
      </c>
      <c r="D1498">
        <v>602.5</v>
      </c>
      <c r="E1498">
        <v>10.06254</v>
      </c>
      <c r="F1498" t="s">
        <v>0</v>
      </c>
      <c r="G1498" s="10" t="s">
        <v>1515</v>
      </c>
      <c r="H1498">
        <v>99</v>
      </c>
      <c r="I1498" t="s">
        <v>3579</v>
      </c>
      <c r="J1498">
        <f ca="1">VLOOKUP(G1498,INDIRECT("球速変換!A$1:B$" &amp; Prams!$B$8),2,)</f>
        <v>129</v>
      </c>
      <c r="K1498" t="str">
        <f ca="1">VLOOKUP(I1498,INDIRECT("投手名変換!A$1:B$" &amp; Prams!$B$9),2,)</f>
        <v>SD001</v>
      </c>
      <c r="L1498">
        <f t="shared" si="139"/>
        <v>30</v>
      </c>
      <c r="M1498">
        <f ca="1">(B1498-VLOOKUP(K1498,INDIRECT("投手データ!B1:D"&amp;Prams!$B$1),3,FALSE)*2)</f>
        <v>35</v>
      </c>
      <c r="N1498" t="str">
        <f ca="1">VLOOKUP(F1498,INDIRECT("球種変換表!A$1:B$" &amp; Prams!$B$2),2,)</f>
        <v>ストレート</v>
      </c>
      <c r="O1498">
        <f ca="1">VLOOKUP(N1498,球種情報!A:B,2,FALSE)</f>
        <v>1</v>
      </c>
      <c r="P1498">
        <f ca="1">VLOOKUP(K1498,投手データ!B:AI,output!O1498+6,FALSE)</f>
        <v>1</v>
      </c>
      <c r="R1498">
        <f t="shared" ca="1" si="140"/>
        <v>7.7519379844961239E-3</v>
      </c>
      <c r="S1498">
        <f t="shared" si="141"/>
        <v>0.4982638888888889</v>
      </c>
      <c r="T1498">
        <f>Prams!B$5/(S1498-Prams!B$6)</f>
        <v>141.16003983078261</v>
      </c>
      <c r="U1498">
        <f t="shared" ca="1" si="142"/>
        <v>0.58159722222222221</v>
      </c>
      <c r="V1498">
        <f ca="1">Prams!C$5/(U1498-Prams!C$6)</f>
        <v>141.14929698945326</v>
      </c>
      <c r="W1498">
        <f t="shared" ca="1" si="143"/>
        <v>1.0941805968174672</v>
      </c>
      <c r="X1498" t="str">
        <f t="shared" ca="1" si="144"/>
        <v>×</v>
      </c>
    </row>
    <row r="1499" spans="1:24" x14ac:dyDescent="0.4">
      <c r="A1499" s="1" t="s">
        <v>3581</v>
      </c>
      <c r="B1499" s="1">
        <v>125</v>
      </c>
      <c r="C1499">
        <v>639.5</v>
      </c>
      <c r="D1499">
        <v>610.5</v>
      </c>
      <c r="E1499">
        <v>10.512</v>
      </c>
      <c r="F1499" t="s">
        <v>1504</v>
      </c>
      <c r="G1499" s="10" t="s">
        <v>429</v>
      </c>
      <c r="H1499">
        <v>98</v>
      </c>
      <c r="I1499" t="s">
        <v>3567</v>
      </c>
      <c r="J1499">
        <f ca="1">VLOOKUP(G1499,INDIRECT("球速変換!A$1:B$" &amp; Prams!$B$8),2,)</f>
        <v>132</v>
      </c>
      <c r="K1499" t="str">
        <f ca="1">VLOOKUP(I1499,INDIRECT("投手名変換!A$1:B$" &amp; Prams!$B$9),2,)</f>
        <v>SD001</v>
      </c>
      <c r="L1499">
        <f t="shared" si="139"/>
        <v>27</v>
      </c>
      <c r="M1499">
        <f ca="1">(B1499-VLOOKUP(K1499,INDIRECT("投手データ!B1:D"&amp;Prams!$B$1),3,FALSE)*2)</f>
        <v>31</v>
      </c>
      <c r="N1499" t="str">
        <f ca="1">VLOOKUP(F1499,INDIRECT("球種変換表!A$1:B$" &amp; Prams!$B$2),2,)</f>
        <v>全力ストレート</v>
      </c>
      <c r="O1499">
        <f ca="1">VLOOKUP(N1499,球種情報!A:B,2,FALSE)</f>
        <v>2</v>
      </c>
      <c r="P1499">
        <f ca="1">VLOOKUP(K1499,投手データ!B:AI,output!O1499+6,FALSE)</f>
        <v>1</v>
      </c>
      <c r="R1499">
        <f t="shared" ca="1" si="140"/>
        <v>7.575757575757576E-3</v>
      </c>
      <c r="S1499">
        <f t="shared" si="141"/>
        <v>0.44270833333333331</v>
      </c>
      <c r="T1499">
        <f>Prams!B$5/(S1499-Prams!B$6)</f>
        <v>161.66750201573365</v>
      </c>
      <c r="U1499">
        <f t="shared" ca="1" si="142"/>
        <v>0.50937500000000002</v>
      </c>
      <c r="V1499">
        <f ca="1">Prams!C$5/(U1499-Prams!C$6)</f>
        <v>169.01920579591277</v>
      </c>
      <c r="W1499">
        <f t="shared" ca="1" si="143"/>
        <v>1.2804485287569149</v>
      </c>
      <c r="X1499" t="str">
        <f t="shared" ca="1" si="144"/>
        <v>×</v>
      </c>
    </row>
    <row r="1500" spans="1:24" x14ac:dyDescent="0.4">
      <c r="A1500" s="1" t="s">
        <v>3582</v>
      </c>
      <c r="B1500" s="1">
        <v>125</v>
      </c>
      <c r="C1500">
        <v>639</v>
      </c>
      <c r="D1500">
        <v>603.5</v>
      </c>
      <c r="E1500">
        <v>10.012589999999999</v>
      </c>
      <c r="F1500" t="s">
        <v>1504</v>
      </c>
      <c r="G1500" s="10" t="s">
        <v>1515</v>
      </c>
      <c r="H1500">
        <v>98</v>
      </c>
      <c r="I1500" t="s">
        <v>3567</v>
      </c>
      <c r="J1500">
        <f ca="1">VLOOKUP(G1500,INDIRECT("球速変換!A$1:B$" &amp; Prams!$B$8),2,)</f>
        <v>129</v>
      </c>
      <c r="K1500" t="str">
        <f ca="1">VLOOKUP(I1500,INDIRECT("投手名変換!A$1:B$" &amp; Prams!$B$9),2,)</f>
        <v>SD001</v>
      </c>
      <c r="L1500">
        <f t="shared" si="139"/>
        <v>27</v>
      </c>
      <c r="M1500">
        <f ca="1">(B1500-VLOOKUP(K1500,INDIRECT("投手データ!B1:D"&amp;Prams!$B$1),3,FALSE)*2)</f>
        <v>31</v>
      </c>
      <c r="N1500" t="str">
        <f ca="1">VLOOKUP(F1500,INDIRECT("球種変換表!A$1:B$" &amp; Prams!$B$2),2,)</f>
        <v>全力ストレート</v>
      </c>
      <c r="O1500">
        <f ca="1">VLOOKUP(N1500,球種情報!A:B,2,FALSE)</f>
        <v>2</v>
      </c>
      <c r="P1500">
        <f ca="1">VLOOKUP(K1500,投手データ!B:AI,output!O1500+6,FALSE)</f>
        <v>1</v>
      </c>
      <c r="R1500">
        <f t="shared" ca="1" si="140"/>
        <v>7.7519379844961239E-3</v>
      </c>
      <c r="S1500">
        <f t="shared" si="141"/>
        <v>0.44756944444444446</v>
      </c>
      <c r="T1500">
        <f>Prams!B$5/(S1500-Prams!B$6)</f>
        <v>159.63820767912091</v>
      </c>
      <c r="U1500">
        <f t="shared" ca="1" si="142"/>
        <v>0.51423611111111112</v>
      </c>
      <c r="V1500">
        <f ca="1">Prams!C$5/(U1500-Prams!C$6)</f>
        <v>166.80241926417796</v>
      </c>
      <c r="W1500">
        <f t="shared" ca="1" si="143"/>
        <v>1.2930420097998292</v>
      </c>
      <c r="X1500" t="str">
        <f t="shared" ca="1" si="144"/>
        <v>×</v>
      </c>
    </row>
    <row r="1501" spans="1:24" x14ac:dyDescent="0.4">
      <c r="A1501" s="1" t="s">
        <v>3583</v>
      </c>
      <c r="B1501" s="1">
        <v>125</v>
      </c>
      <c r="C1501">
        <v>639</v>
      </c>
      <c r="D1501">
        <v>607</v>
      </c>
      <c r="E1501">
        <v>11.0001</v>
      </c>
      <c r="F1501" t="s">
        <v>1504</v>
      </c>
      <c r="G1501" s="10" t="s">
        <v>635</v>
      </c>
      <c r="H1501">
        <v>98</v>
      </c>
      <c r="I1501" t="s">
        <v>3567</v>
      </c>
      <c r="J1501">
        <v>131</v>
      </c>
      <c r="K1501" t="str">
        <f ca="1">VLOOKUP(I1501,INDIRECT("投手名変換!A$1:B$" &amp; Prams!$B$9),2,)</f>
        <v>SD001</v>
      </c>
      <c r="L1501">
        <f t="shared" si="139"/>
        <v>27</v>
      </c>
      <c r="M1501">
        <f ca="1">(B1501-VLOOKUP(K1501,INDIRECT("投手データ!B1:D"&amp;Prams!$B$1),3,FALSE)*2)</f>
        <v>31</v>
      </c>
      <c r="N1501" t="str">
        <f ca="1">VLOOKUP(F1501,INDIRECT("球種変換表!A$1:B$" &amp; Prams!$B$2),2,)</f>
        <v>全力ストレート</v>
      </c>
      <c r="O1501">
        <f ca="1">VLOOKUP(N1501,球種情報!A:B,2,FALSE)</f>
        <v>2</v>
      </c>
      <c r="P1501">
        <f ca="1">VLOOKUP(K1501,投手データ!B:AI,output!O1501+6,FALSE)</f>
        <v>1</v>
      </c>
      <c r="R1501">
        <f t="shared" si="140"/>
        <v>7.6335877862595417E-3</v>
      </c>
      <c r="S1501">
        <f t="shared" si="141"/>
        <v>0.44513888888888886</v>
      </c>
      <c r="T1501">
        <f>Prams!B$5/(S1501-Prams!B$6)</f>
        <v>160.64644656494062</v>
      </c>
      <c r="U1501">
        <f t="shared" ca="1" si="142"/>
        <v>0.51180555555555551</v>
      </c>
      <c r="V1501">
        <f ca="1">Prams!C$5/(U1501-Prams!C$6)</f>
        <v>167.9034959337327</v>
      </c>
      <c r="W1501">
        <f t="shared" ca="1" si="143"/>
        <v>1.2817060758300205</v>
      </c>
      <c r="X1501" t="str">
        <f t="shared" ca="1" si="144"/>
        <v>×</v>
      </c>
    </row>
    <row r="1502" spans="1:24" x14ac:dyDescent="0.4">
      <c r="A1502" s="1" t="s">
        <v>3584</v>
      </c>
      <c r="B1502" s="1">
        <v>125</v>
      </c>
      <c r="C1502">
        <v>640.5</v>
      </c>
      <c r="D1502">
        <v>610.5</v>
      </c>
      <c r="E1502">
        <v>10.512</v>
      </c>
      <c r="F1502" t="s">
        <v>1504</v>
      </c>
      <c r="G1502" s="10" t="s">
        <v>429</v>
      </c>
      <c r="H1502">
        <v>98</v>
      </c>
      <c r="I1502" t="s">
        <v>3567</v>
      </c>
      <c r="J1502">
        <f ca="1">VLOOKUP(G1502,INDIRECT("球速変換!A$1:B$" &amp; Prams!$B$8),2,)</f>
        <v>132</v>
      </c>
      <c r="K1502" t="str">
        <f ca="1">VLOOKUP(I1502,INDIRECT("投手名変換!A$1:B$" &amp; Prams!$B$9),2,)</f>
        <v>SD001</v>
      </c>
      <c r="L1502">
        <f t="shared" si="139"/>
        <v>27</v>
      </c>
      <c r="M1502">
        <f ca="1">(B1502-VLOOKUP(K1502,INDIRECT("投手データ!B1:D"&amp;Prams!$B$1),3,FALSE)*2)</f>
        <v>31</v>
      </c>
      <c r="N1502" t="str">
        <f ca="1">VLOOKUP(F1502,INDIRECT("球種変換表!A$1:B$" &amp; Prams!$B$2),2,)</f>
        <v>全力ストレート</v>
      </c>
      <c r="O1502">
        <f ca="1">VLOOKUP(N1502,球種情報!A:B,2,FALSE)</f>
        <v>2</v>
      </c>
      <c r="P1502">
        <f ca="1">VLOOKUP(K1502,投手データ!B:AI,output!O1502+6,FALSE)</f>
        <v>1</v>
      </c>
      <c r="R1502">
        <f t="shared" ca="1" si="140"/>
        <v>7.575757575757576E-3</v>
      </c>
      <c r="S1502">
        <f t="shared" si="141"/>
        <v>0.44270833333333331</v>
      </c>
      <c r="T1502">
        <f>Prams!B$5/(S1502-Prams!B$6)</f>
        <v>161.66750201573365</v>
      </c>
      <c r="U1502">
        <f t="shared" ca="1" si="142"/>
        <v>0.50937500000000002</v>
      </c>
      <c r="V1502">
        <f ca="1">Prams!C$5/(U1502-Prams!C$6)</f>
        <v>169.01920579591277</v>
      </c>
      <c r="W1502">
        <f t="shared" ca="1" si="143"/>
        <v>1.2804485287569149</v>
      </c>
      <c r="X1502" t="str">
        <f t="shared" ca="1" si="144"/>
        <v>×</v>
      </c>
    </row>
    <row r="1503" spans="1:24" x14ac:dyDescent="0.4">
      <c r="A1503" s="1" t="s">
        <v>3585</v>
      </c>
      <c r="B1503" s="1">
        <v>126</v>
      </c>
      <c r="C1503">
        <v>641</v>
      </c>
      <c r="D1503">
        <v>616.5</v>
      </c>
      <c r="E1503">
        <v>11.01146</v>
      </c>
      <c r="F1503" t="s">
        <v>1504</v>
      </c>
      <c r="G1503" s="10" t="s">
        <v>2015</v>
      </c>
      <c r="H1503">
        <v>98</v>
      </c>
      <c r="I1503" t="s">
        <v>3567</v>
      </c>
      <c r="J1503">
        <f ca="1">VLOOKUP(G1503,INDIRECT("球速変換!A$1:B$" &amp; Prams!$B$8),2,)</f>
        <v>128</v>
      </c>
      <c r="K1503" t="str">
        <f ca="1">VLOOKUP(I1503,INDIRECT("投手名変換!A$1:B$" &amp; Prams!$B$9),2,)</f>
        <v>SD001</v>
      </c>
      <c r="L1503">
        <f t="shared" si="139"/>
        <v>28</v>
      </c>
      <c r="M1503">
        <f ca="1">(B1503-VLOOKUP(K1503,INDIRECT("投手データ!B1:D"&amp;Prams!$B$1),3,FALSE)*2)</f>
        <v>32</v>
      </c>
      <c r="N1503" t="str">
        <f ca="1">VLOOKUP(F1503,INDIRECT("球種変換表!A$1:B$" &amp; Prams!$B$2),2,)</f>
        <v>全力ストレート</v>
      </c>
      <c r="O1503">
        <f ca="1">VLOOKUP(N1503,球種情報!A:B,2,FALSE)</f>
        <v>2</v>
      </c>
      <c r="P1503">
        <f ca="1">VLOOKUP(K1503,投手データ!B:AI,output!O1503+6,FALSE)</f>
        <v>1</v>
      </c>
      <c r="R1503">
        <f t="shared" ca="1" si="140"/>
        <v>7.8125E-3</v>
      </c>
      <c r="S1503">
        <f t="shared" si="141"/>
        <v>0.45520833333333333</v>
      </c>
      <c r="T1503">
        <f>Prams!B$5/(S1503-Prams!B$6)</f>
        <v>156.55025427841906</v>
      </c>
      <c r="U1503">
        <f t="shared" ca="1" si="142"/>
        <v>0.52187499999999998</v>
      </c>
      <c r="V1503">
        <f ca="1">Prams!C$5/(U1503-Prams!C$6)</f>
        <v>163.43400964906485</v>
      </c>
      <c r="W1503">
        <f t="shared" ca="1" si="143"/>
        <v>1.2768282003833191</v>
      </c>
      <c r="X1503" t="str">
        <f t="shared" ca="1" si="144"/>
        <v>×</v>
      </c>
    </row>
    <row r="1504" spans="1:24" x14ac:dyDescent="0.4">
      <c r="A1504" s="1" t="s">
        <v>3587</v>
      </c>
      <c r="B1504" s="1">
        <v>126</v>
      </c>
      <c r="C1504">
        <v>642.5</v>
      </c>
      <c r="D1504">
        <v>617.5</v>
      </c>
      <c r="E1504">
        <v>10.6067</v>
      </c>
      <c r="F1504" t="s">
        <v>1504</v>
      </c>
      <c r="G1504" s="10" t="s">
        <v>1620</v>
      </c>
      <c r="H1504">
        <v>98</v>
      </c>
      <c r="I1504" t="s">
        <v>3586</v>
      </c>
      <c r="J1504">
        <v>128</v>
      </c>
      <c r="K1504" t="str">
        <f ca="1">VLOOKUP(I1504,INDIRECT("投手名変換!A$1:B$" &amp; Prams!$B$9),2,)</f>
        <v>SD001</v>
      </c>
      <c r="L1504">
        <f t="shared" si="139"/>
        <v>28</v>
      </c>
      <c r="M1504">
        <f ca="1">(B1504-VLOOKUP(K1504,INDIRECT("投手データ!B1:D"&amp;Prams!$B$1),3,FALSE)*2)</f>
        <v>32</v>
      </c>
      <c r="N1504" t="str">
        <f ca="1">VLOOKUP(F1504,INDIRECT("球種変換表!A$1:B$" &amp; Prams!$B$2),2,)</f>
        <v>全力ストレート</v>
      </c>
      <c r="O1504">
        <f ca="1">VLOOKUP(N1504,球種情報!A:B,2,FALSE)</f>
        <v>2</v>
      </c>
      <c r="P1504">
        <f ca="1">VLOOKUP(K1504,投手データ!B:AI,output!O1504+6,FALSE)</f>
        <v>1</v>
      </c>
      <c r="R1504">
        <f t="shared" si="140"/>
        <v>7.8125E-3</v>
      </c>
      <c r="S1504">
        <f t="shared" si="141"/>
        <v>0.45451388888888888</v>
      </c>
      <c r="T1504">
        <f>Prams!B$5/(S1504-Prams!B$6)</f>
        <v>156.82603211736438</v>
      </c>
      <c r="U1504">
        <f t="shared" ca="1" si="142"/>
        <v>0.52118055555555554</v>
      </c>
      <c r="V1504">
        <f ca="1">Prams!C$5/(U1504-Prams!C$6)</f>
        <v>163.73459673800295</v>
      </c>
      <c r="W1504">
        <f t="shared" ca="1" si="143"/>
        <v>1.279176537015648</v>
      </c>
      <c r="X1504" t="str">
        <f t="shared" ca="1" si="144"/>
        <v>×</v>
      </c>
    </row>
    <row r="1505" spans="1:24" x14ac:dyDescent="0.4">
      <c r="A1505" s="1" t="s">
        <v>3588</v>
      </c>
      <c r="B1505" s="1">
        <v>125</v>
      </c>
      <c r="C1505">
        <v>640</v>
      </c>
      <c r="D1505">
        <v>610.5</v>
      </c>
      <c r="E1505">
        <v>11.01146</v>
      </c>
      <c r="F1505" t="s">
        <v>1504</v>
      </c>
      <c r="G1505" s="10" t="s">
        <v>429</v>
      </c>
      <c r="H1505">
        <v>98</v>
      </c>
      <c r="I1505" t="s">
        <v>3567</v>
      </c>
      <c r="J1505">
        <f ca="1">VLOOKUP(G1505,INDIRECT("球速変換!A$1:B$" &amp; Prams!$B$8),2,)</f>
        <v>132</v>
      </c>
      <c r="K1505" t="str">
        <f ca="1">VLOOKUP(I1505,INDIRECT("投手名変換!A$1:B$" &amp; Prams!$B$9),2,)</f>
        <v>SD001</v>
      </c>
      <c r="L1505">
        <f t="shared" si="139"/>
        <v>27</v>
      </c>
      <c r="M1505">
        <f ca="1">(B1505-VLOOKUP(K1505,INDIRECT("投手データ!B1:D"&amp;Prams!$B$1),3,FALSE)*2)</f>
        <v>31</v>
      </c>
      <c r="N1505" t="str">
        <f ca="1">VLOOKUP(F1505,INDIRECT("球種変換表!A$1:B$" &amp; Prams!$B$2),2,)</f>
        <v>全力ストレート</v>
      </c>
      <c r="O1505">
        <f ca="1">VLOOKUP(N1505,球種情報!A:B,2,FALSE)</f>
        <v>2</v>
      </c>
      <c r="P1505">
        <f ca="1">VLOOKUP(K1505,投手データ!B:AI,output!O1505+6,FALSE)</f>
        <v>1</v>
      </c>
      <c r="R1505">
        <f t="shared" ca="1" si="140"/>
        <v>7.575757575757576E-3</v>
      </c>
      <c r="S1505">
        <f t="shared" si="141"/>
        <v>0.44270833333333331</v>
      </c>
      <c r="T1505">
        <f>Prams!B$5/(S1505-Prams!B$6)</f>
        <v>161.66750201573365</v>
      </c>
      <c r="U1505">
        <f t="shared" ca="1" si="142"/>
        <v>0.50937500000000002</v>
      </c>
      <c r="V1505">
        <f ca="1">Prams!C$5/(U1505-Prams!C$6)</f>
        <v>169.01920579591277</v>
      </c>
      <c r="W1505">
        <f t="shared" ca="1" si="143"/>
        <v>1.2804485287569149</v>
      </c>
      <c r="X1505" t="str">
        <f t="shared" ca="1" si="144"/>
        <v>×</v>
      </c>
    </row>
    <row r="1506" spans="1:24" x14ac:dyDescent="0.4">
      <c r="A1506" s="1" t="s">
        <v>3589</v>
      </c>
      <c r="B1506" s="1">
        <v>125</v>
      </c>
      <c r="C1506">
        <v>640</v>
      </c>
      <c r="D1506">
        <v>608</v>
      </c>
      <c r="E1506">
        <v>11.0001</v>
      </c>
      <c r="F1506" t="s">
        <v>1504</v>
      </c>
      <c r="G1506" s="10" t="s">
        <v>1577</v>
      </c>
      <c r="H1506">
        <v>98</v>
      </c>
      <c r="I1506" t="s">
        <v>3567</v>
      </c>
      <c r="J1506">
        <f ca="1">VLOOKUP(G1506,INDIRECT("球速変換!A$1:B$" &amp; Prams!$B$8),2,)</f>
        <v>131</v>
      </c>
      <c r="K1506" t="str">
        <f ca="1">VLOOKUP(I1506,INDIRECT("投手名変換!A$1:B$" &amp; Prams!$B$9),2,)</f>
        <v>SD001</v>
      </c>
      <c r="L1506">
        <f t="shared" si="139"/>
        <v>27</v>
      </c>
      <c r="M1506">
        <f ca="1">(B1506-VLOOKUP(K1506,INDIRECT("投手データ!B1:D"&amp;Prams!$B$1),3,FALSE)*2)</f>
        <v>31</v>
      </c>
      <c r="N1506" t="str">
        <f ca="1">VLOOKUP(F1506,INDIRECT("球種変換表!A$1:B$" &amp; Prams!$B$2),2,)</f>
        <v>全力ストレート</v>
      </c>
      <c r="O1506">
        <f ca="1">VLOOKUP(N1506,球種情報!A:B,2,FALSE)</f>
        <v>2</v>
      </c>
      <c r="P1506">
        <f ca="1">VLOOKUP(K1506,投手データ!B:AI,output!O1506+6,FALSE)</f>
        <v>1</v>
      </c>
      <c r="R1506">
        <f t="shared" ca="1" si="140"/>
        <v>7.6335877862595417E-3</v>
      </c>
      <c r="S1506">
        <f t="shared" si="141"/>
        <v>0.44444444444444448</v>
      </c>
      <c r="T1506">
        <f>Prams!B$5/(S1506-Prams!B$6)</f>
        <v>160.93685824198073</v>
      </c>
      <c r="U1506">
        <f t="shared" ca="1" si="142"/>
        <v>0.51111111111111118</v>
      </c>
      <c r="V1506">
        <f ca="1">Prams!C$5/(U1506-Prams!C$6)</f>
        <v>168.22076430039905</v>
      </c>
      <c r="W1506">
        <f t="shared" ca="1" si="143"/>
        <v>1.2841279717587715</v>
      </c>
      <c r="X1506" t="str">
        <f t="shared" ca="1" si="144"/>
        <v>×</v>
      </c>
    </row>
    <row r="1507" spans="1:24" x14ac:dyDescent="0.4">
      <c r="A1507" s="1" t="s">
        <v>3590</v>
      </c>
      <c r="B1507" s="1">
        <v>125</v>
      </c>
      <c r="C1507">
        <v>640</v>
      </c>
      <c r="D1507">
        <v>610.5</v>
      </c>
      <c r="E1507">
        <v>10.012589999999999</v>
      </c>
      <c r="F1507" t="s">
        <v>1504</v>
      </c>
      <c r="G1507" s="10" t="s">
        <v>429</v>
      </c>
      <c r="H1507">
        <v>98</v>
      </c>
      <c r="I1507" t="s">
        <v>3567</v>
      </c>
      <c r="J1507">
        <f ca="1">VLOOKUP(G1507,INDIRECT("球速変換!A$1:B$" &amp; Prams!$B$8),2,)</f>
        <v>132</v>
      </c>
      <c r="K1507" t="str">
        <f ca="1">VLOOKUP(I1507,INDIRECT("投手名変換!A$1:B$" &amp; Prams!$B$9),2,)</f>
        <v>SD001</v>
      </c>
      <c r="L1507">
        <f t="shared" si="139"/>
        <v>27</v>
      </c>
      <c r="M1507">
        <f ca="1">(B1507-VLOOKUP(K1507,INDIRECT("投手データ!B1:D"&amp;Prams!$B$1),3,FALSE)*2)</f>
        <v>31</v>
      </c>
      <c r="N1507" t="str">
        <f ca="1">VLOOKUP(F1507,INDIRECT("球種変換表!A$1:B$" &amp; Prams!$B$2),2,)</f>
        <v>全力ストレート</v>
      </c>
      <c r="O1507">
        <f ca="1">VLOOKUP(N1507,球種情報!A:B,2,FALSE)</f>
        <v>2</v>
      </c>
      <c r="P1507">
        <f ca="1">VLOOKUP(K1507,投手データ!B:AI,output!O1507+6,FALSE)</f>
        <v>1</v>
      </c>
      <c r="R1507">
        <f t="shared" ca="1" si="140"/>
        <v>7.575757575757576E-3</v>
      </c>
      <c r="S1507">
        <f t="shared" si="141"/>
        <v>0.44270833333333331</v>
      </c>
      <c r="T1507">
        <f>Prams!B$5/(S1507-Prams!B$6)</f>
        <v>161.66750201573365</v>
      </c>
      <c r="U1507">
        <f t="shared" ca="1" si="142"/>
        <v>0.50937500000000002</v>
      </c>
      <c r="V1507">
        <f ca="1">Prams!C$5/(U1507-Prams!C$6)</f>
        <v>169.01920579591277</v>
      </c>
      <c r="W1507">
        <f t="shared" ca="1" si="143"/>
        <v>1.2804485287569149</v>
      </c>
      <c r="X1507" t="str">
        <f t="shared" ca="1" si="144"/>
        <v>×</v>
      </c>
    </row>
    <row r="1508" spans="1:24" x14ac:dyDescent="0.4">
      <c r="A1508" s="1" t="s">
        <v>3591</v>
      </c>
      <c r="B1508" s="1">
        <v>125</v>
      </c>
      <c r="C1508">
        <v>640</v>
      </c>
      <c r="D1508">
        <v>610.5</v>
      </c>
      <c r="E1508">
        <v>10.012589999999999</v>
      </c>
      <c r="F1508" t="s">
        <v>1504</v>
      </c>
      <c r="G1508" s="10" t="s">
        <v>1577</v>
      </c>
      <c r="H1508">
        <v>98</v>
      </c>
      <c r="I1508" t="s">
        <v>3567</v>
      </c>
      <c r="J1508">
        <f ca="1">VLOOKUP(G1508,INDIRECT("球速変換!A$1:B$" &amp; Prams!$B$8),2,)</f>
        <v>131</v>
      </c>
      <c r="K1508" t="str">
        <f ca="1">VLOOKUP(I1508,INDIRECT("投手名変換!A$1:B$" &amp; Prams!$B$9),2,)</f>
        <v>SD001</v>
      </c>
      <c r="L1508">
        <f t="shared" si="139"/>
        <v>27</v>
      </c>
      <c r="M1508">
        <f ca="1">(B1508-VLOOKUP(K1508,INDIRECT("投手データ!B1:D"&amp;Prams!$B$1),3,FALSE)*2)</f>
        <v>31</v>
      </c>
      <c r="N1508" t="str">
        <f ca="1">VLOOKUP(F1508,INDIRECT("球種変換表!A$1:B$" &amp; Prams!$B$2),2,)</f>
        <v>全力ストレート</v>
      </c>
      <c r="O1508">
        <f ca="1">VLOOKUP(N1508,球種情報!A:B,2,FALSE)</f>
        <v>2</v>
      </c>
      <c r="P1508">
        <f ca="1">VLOOKUP(K1508,投手データ!B:AI,output!O1508+6,FALSE)</f>
        <v>1</v>
      </c>
      <c r="R1508">
        <f t="shared" ca="1" si="140"/>
        <v>7.6335877862595417E-3</v>
      </c>
      <c r="S1508">
        <f t="shared" si="141"/>
        <v>0.44270833333333331</v>
      </c>
      <c r="T1508">
        <f>Prams!B$5/(S1508-Prams!B$6)</f>
        <v>161.66750201573365</v>
      </c>
      <c r="U1508">
        <f t="shared" ca="1" si="142"/>
        <v>0.50937500000000002</v>
      </c>
      <c r="V1508">
        <f ca="1">Prams!C$5/(U1508-Prams!C$6)</f>
        <v>169.01920579591277</v>
      </c>
      <c r="W1508">
        <f t="shared" ca="1" si="143"/>
        <v>1.2902229450069678</v>
      </c>
      <c r="X1508" t="str">
        <f t="shared" ca="1" si="144"/>
        <v>×</v>
      </c>
    </row>
    <row r="1509" spans="1:24" x14ac:dyDescent="0.4">
      <c r="A1509" s="1" t="s">
        <v>3593</v>
      </c>
      <c r="B1509" s="1">
        <v>127</v>
      </c>
      <c r="C1509">
        <v>640.5</v>
      </c>
      <c r="D1509">
        <v>610.5</v>
      </c>
      <c r="E1509">
        <v>10.512</v>
      </c>
      <c r="F1509" t="s">
        <v>0</v>
      </c>
      <c r="G1509" s="10" t="s">
        <v>405</v>
      </c>
      <c r="H1509">
        <v>99</v>
      </c>
      <c r="I1509" t="s">
        <v>3592</v>
      </c>
      <c r="J1509">
        <v>143</v>
      </c>
      <c r="K1509" t="str">
        <f ca="1">VLOOKUP(I1509,INDIRECT("投手名変換!A$1:B$" &amp; Prams!$B$9),2,)</f>
        <v>SD002</v>
      </c>
      <c r="L1509">
        <f t="shared" si="139"/>
        <v>28</v>
      </c>
      <c r="M1509">
        <f ca="1">(B1509-VLOOKUP(K1509,INDIRECT("投手データ!B1:D"&amp;Prams!$B$1),3,FALSE)*2)</f>
        <v>33</v>
      </c>
      <c r="N1509" t="str">
        <f ca="1">VLOOKUP(F1509,INDIRECT("球種変換表!A$1:B$" &amp; Prams!$B$2),2,)</f>
        <v>ストレート</v>
      </c>
      <c r="O1509">
        <f ca="1">VLOOKUP(N1509,球種情報!A:B,2,FALSE)</f>
        <v>1</v>
      </c>
      <c r="P1509">
        <f ca="1">VLOOKUP(K1509,投手データ!B:AI,output!O1509+6,FALSE)</f>
        <v>1</v>
      </c>
      <c r="R1509">
        <f t="shared" si="140"/>
        <v>6.993006993006993E-3</v>
      </c>
      <c r="S1509">
        <f t="shared" si="141"/>
        <v>0.45937499999999998</v>
      </c>
      <c r="T1509">
        <f>Prams!B$5/(S1509-Prams!B$6)</f>
        <v>154.91574265488944</v>
      </c>
      <c r="U1509">
        <f t="shared" ca="1" si="142"/>
        <v>0.54270833333333335</v>
      </c>
      <c r="V1509">
        <f ca="1">Prams!C$5/(U1509-Prams!C$6)</f>
        <v>154.90280416762366</v>
      </c>
      <c r="W1509">
        <f t="shared" ca="1" si="143"/>
        <v>1.083236392780585</v>
      </c>
      <c r="X1509" t="str">
        <f t="shared" ca="1" si="144"/>
        <v>×</v>
      </c>
    </row>
    <row r="1510" spans="1:24" x14ac:dyDescent="0.4">
      <c r="A1510" s="1" t="s">
        <v>3594</v>
      </c>
      <c r="B1510" s="1">
        <v>127</v>
      </c>
      <c r="C1510">
        <v>638.5</v>
      </c>
      <c r="D1510">
        <v>614</v>
      </c>
      <c r="E1510">
        <v>10.547610000000001</v>
      </c>
      <c r="F1510" t="s">
        <v>0</v>
      </c>
      <c r="G1510" s="10" t="s">
        <v>436</v>
      </c>
      <c r="H1510">
        <v>99</v>
      </c>
      <c r="I1510" t="s">
        <v>3592</v>
      </c>
      <c r="J1510">
        <f ca="1">VLOOKUP(G1510,INDIRECT("球速変換!A$1:B$" &amp; Prams!$B$8),2,)</f>
        <v>144</v>
      </c>
      <c r="K1510" t="str">
        <f ca="1">VLOOKUP(I1510,INDIRECT("投手名変換!A$1:B$" &amp; Prams!$B$9),2,)</f>
        <v>SD002</v>
      </c>
      <c r="L1510">
        <f t="shared" si="139"/>
        <v>28</v>
      </c>
      <c r="M1510">
        <f ca="1">(B1510-VLOOKUP(K1510,INDIRECT("投手データ!B1:D"&amp;Prams!$B$1),3,FALSE)*2)</f>
        <v>33</v>
      </c>
      <c r="N1510" t="str">
        <f ca="1">VLOOKUP(F1510,INDIRECT("球種変換表!A$1:B$" &amp; Prams!$B$2),2,)</f>
        <v>ストレート</v>
      </c>
      <c r="O1510">
        <f ca="1">VLOOKUP(N1510,球種情報!A:B,2,FALSE)</f>
        <v>1</v>
      </c>
      <c r="P1510">
        <f ca="1">VLOOKUP(K1510,投手データ!B:AI,output!O1510+6,FALSE)</f>
        <v>1</v>
      </c>
      <c r="R1510">
        <f t="shared" ca="1" si="140"/>
        <v>6.9444444444444441E-3</v>
      </c>
      <c r="S1510">
        <f t="shared" si="141"/>
        <v>0.45694444444444449</v>
      </c>
      <c r="T1510">
        <f>Prams!B$5/(S1510-Prams!B$6)</f>
        <v>155.86503445571179</v>
      </c>
      <c r="U1510">
        <f t="shared" ca="1" si="142"/>
        <v>0.54027777777777775</v>
      </c>
      <c r="V1510">
        <f ca="1">Prams!C$5/(U1510-Prams!C$6)</f>
        <v>155.85193692053446</v>
      </c>
      <c r="W1510">
        <f t="shared" ca="1" si="143"/>
        <v>1.0823051175037115</v>
      </c>
      <c r="X1510" t="str">
        <f t="shared" ca="1" si="144"/>
        <v>×</v>
      </c>
    </row>
    <row r="1511" spans="1:24" x14ac:dyDescent="0.4">
      <c r="A1511" s="1" t="s">
        <v>3595</v>
      </c>
      <c r="B1511" s="1">
        <v>127</v>
      </c>
      <c r="C1511">
        <v>636.5</v>
      </c>
      <c r="D1511">
        <v>604.5</v>
      </c>
      <c r="E1511">
        <v>10.512</v>
      </c>
      <c r="F1511" t="s">
        <v>0</v>
      </c>
      <c r="G1511" s="10" t="s">
        <v>723</v>
      </c>
      <c r="H1511">
        <v>99</v>
      </c>
      <c r="I1511" t="s">
        <v>3592</v>
      </c>
      <c r="J1511">
        <f ca="1">VLOOKUP(G1511,INDIRECT("球速変換!A$1:B$" &amp; Prams!$B$8),2,)</f>
        <v>142</v>
      </c>
      <c r="K1511" t="str">
        <f ca="1">VLOOKUP(I1511,INDIRECT("投手名変換!A$1:B$" &amp; Prams!$B$9),2,)</f>
        <v>SD002</v>
      </c>
      <c r="L1511">
        <f t="shared" si="139"/>
        <v>28</v>
      </c>
      <c r="M1511">
        <f ca="1">(B1511-VLOOKUP(K1511,INDIRECT("投手データ!B1:D"&amp;Prams!$B$1),3,FALSE)*2)</f>
        <v>33</v>
      </c>
      <c r="N1511" t="str">
        <f ca="1">VLOOKUP(F1511,INDIRECT("球種変換表!A$1:B$" &amp; Prams!$B$2),2,)</f>
        <v>ストレート</v>
      </c>
      <c r="O1511">
        <f ca="1">VLOOKUP(N1511,球種情報!A:B,2,FALSE)</f>
        <v>1</v>
      </c>
      <c r="P1511">
        <f ca="1">VLOOKUP(K1511,投手データ!B:AI,output!O1511+6,FALSE)</f>
        <v>1</v>
      </c>
      <c r="R1511">
        <f t="shared" ca="1" si="140"/>
        <v>7.0422535211267607E-3</v>
      </c>
      <c r="S1511">
        <f t="shared" si="141"/>
        <v>0.46354166666666669</v>
      </c>
      <c r="T1511">
        <f>Prams!B$5/(S1511-Prams!B$6)</f>
        <v>153.31500960962202</v>
      </c>
      <c r="U1511">
        <f t="shared" ca="1" si="142"/>
        <v>0.546875</v>
      </c>
      <c r="V1511">
        <f ca="1">Prams!C$5/(U1511-Prams!C$6)</f>
        <v>153.30233711487199</v>
      </c>
      <c r="W1511">
        <f t="shared" ca="1" si="143"/>
        <v>1.0795939233441689</v>
      </c>
      <c r="X1511" t="str">
        <f t="shared" ca="1" si="144"/>
        <v>×</v>
      </c>
    </row>
    <row r="1512" spans="1:24" x14ac:dyDescent="0.4">
      <c r="A1512" s="1" t="s">
        <v>3596</v>
      </c>
      <c r="B1512" s="1">
        <v>127</v>
      </c>
      <c r="C1512">
        <v>642.5</v>
      </c>
      <c r="D1512">
        <v>602.5</v>
      </c>
      <c r="E1512">
        <v>10.512</v>
      </c>
      <c r="F1512" t="s">
        <v>0</v>
      </c>
      <c r="G1512" s="10" t="s">
        <v>461</v>
      </c>
      <c r="H1512">
        <v>99</v>
      </c>
      <c r="I1512" t="s">
        <v>3592</v>
      </c>
      <c r="J1512">
        <f ca="1">VLOOKUP(G1512,INDIRECT("球速変換!A$1:B$" &amp; Prams!$B$8),2,)</f>
        <v>141</v>
      </c>
      <c r="K1512" t="str">
        <f ca="1">VLOOKUP(I1512,INDIRECT("投手名変換!A$1:B$" &amp; Prams!$B$9),2,)</f>
        <v>SD002</v>
      </c>
      <c r="L1512">
        <f t="shared" si="139"/>
        <v>28</v>
      </c>
      <c r="M1512">
        <f ca="1">(B1512-VLOOKUP(K1512,INDIRECT("投手データ!B1:D"&amp;Prams!$B$1),3,FALSE)*2)</f>
        <v>33</v>
      </c>
      <c r="N1512" t="str">
        <f ca="1">VLOOKUP(F1512,INDIRECT("球種変換表!A$1:B$" &amp; Prams!$B$2),2,)</f>
        <v>ストレート</v>
      </c>
      <c r="O1512">
        <f ca="1">VLOOKUP(N1512,球種情報!A:B,2,FALSE)</f>
        <v>1</v>
      </c>
      <c r="P1512">
        <f ca="1">VLOOKUP(K1512,投手データ!B:AI,output!O1512+6,FALSE)</f>
        <v>1</v>
      </c>
      <c r="R1512">
        <f t="shared" ca="1" si="140"/>
        <v>7.0921985815602835E-3</v>
      </c>
      <c r="S1512">
        <f t="shared" si="141"/>
        <v>0.46493055555555551</v>
      </c>
      <c r="T1512">
        <f>Prams!B$5/(S1512-Prams!B$6)</f>
        <v>152.78875792046244</v>
      </c>
      <c r="U1512">
        <f t="shared" ca="1" si="142"/>
        <v>0.54826388888888888</v>
      </c>
      <c r="V1512">
        <f ca="1">Prams!C$5/(U1512-Prams!C$6)</f>
        <v>152.77617226916715</v>
      </c>
      <c r="W1512">
        <f t="shared" ca="1" si="143"/>
        <v>1.0835189522635968</v>
      </c>
      <c r="X1512" t="str">
        <f t="shared" ca="1" si="144"/>
        <v>×</v>
      </c>
    </row>
    <row r="1513" spans="1:24" x14ac:dyDescent="0.4">
      <c r="A1513" s="1" t="s">
        <v>3597</v>
      </c>
      <c r="B1513" s="1">
        <v>127</v>
      </c>
      <c r="C1513">
        <v>635.52173000000005</v>
      </c>
      <c r="D1513">
        <v>615</v>
      </c>
      <c r="E1513">
        <v>11.521850000000001</v>
      </c>
      <c r="F1513" t="s">
        <v>0</v>
      </c>
      <c r="G1513" s="10" t="s">
        <v>791</v>
      </c>
      <c r="H1513">
        <v>99</v>
      </c>
      <c r="I1513" t="s">
        <v>3592</v>
      </c>
      <c r="J1513">
        <f ca="1">VLOOKUP(G1513,INDIRECT("球速変換!A$1:B$" &amp; Prams!$B$8),2,)</f>
        <v>144</v>
      </c>
      <c r="K1513" t="str">
        <f ca="1">VLOOKUP(I1513,INDIRECT("投手名変換!A$1:B$" &amp; Prams!$B$9),2,)</f>
        <v>SD002</v>
      </c>
      <c r="L1513">
        <f t="shared" si="139"/>
        <v>28</v>
      </c>
      <c r="M1513">
        <f ca="1">(B1513-VLOOKUP(K1513,INDIRECT("投手データ!B1:D"&amp;Prams!$B$1),3,FALSE)*2)</f>
        <v>33</v>
      </c>
      <c r="N1513" t="str">
        <f ca="1">VLOOKUP(F1513,INDIRECT("球種変換表!A$1:B$" &amp; Prams!$B$2),2,)</f>
        <v>ストレート</v>
      </c>
      <c r="O1513">
        <f ca="1">VLOOKUP(N1513,球種情報!A:B,2,FALSE)</f>
        <v>1</v>
      </c>
      <c r="P1513">
        <f ca="1">VLOOKUP(K1513,投手データ!B:AI,output!O1513+6,FALSE)</f>
        <v>1</v>
      </c>
      <c r="R1513">
        <f t="shared" ca="1" si="140"/>
        <v>6.9444444444444441E-3</v>
      </c>
      <c r="S1513">
        <f t="shared" si="141"/>
        <v>0.45624999999999999</v>
      </c>
      <c r="T1513">
        <f>Prams!B$5/(S1513-Prams!B$6)</f>
        <v>156.13840131329715</v>
      </c>
      <c r="U1513">
        <f t="shared" ca="1" si="142"/>
        <v>0.5395833333333333</v>
      </c>
      <c r="V1513">
        <f ca="1">Prams!C$5/(U1513-Prams!C$6)</f>
        <v>156.12525779704535</v>
      </c>
      <c r="W1513">
        <f t="shared" ca="1" si="143"/>
        <v>1.0842031791461482</v>
      </c>
      <c r="X1513" t="str">
        <f t="shared" ca="1" si="144"/>
        <v>×</v>
      </c>
    </row>
    <row r="1514" spans="1:24" x14ac:dyDescent="0.4">
      <c r="A1514" s="1" t="s">
        <v>3599</v>
      </c>
      <c r="B1514" s="1">
        <v>127</v>
      </c>
      <c r="C1514">
        <v>644</v>
      </c>
      <c r="D1514">
        <v>604.5</v>
      </c>
      <c r="E1514">
        <v>11.01146</v>
      </c>
      <c r="F1514" t="s">
        <v>0</v>
      </c>
      <c r="G1514" s="10" t="s">
        <v>1493</v>
      </c>
      <c r="H1514">
        <v>99</v>
      </c>
      <c r="I1514" t="s">
        <v>3598</v>
      </c>
      <c r="J1514">
        <f ca="1">VLOOKUP(G1514,INDIRECT("球速変換!A$1:B$" &amp; Prams!$B$8),2,)</f>
        <v>142</v>
      </c>
      <c r="K1514" t="str">
        <f ca="1">VLOOKUP(I1514,INDIRECT("投手名変換!A$1:B$" &amp; Prams!$B$9),2,)</f>
        <v>SD002</v>
      </c>
      <c r="L1514">
        <f t="shared" ref="L1514:L1518" si="145">B1514-H1514</f>
        <v>28</v>
      </c>
      <c r="M1514">
        <f ca="1">(B1514-VLOOKUP(K1514,INDIRECT("投手データ!B1:D"&amp;Prams!$B$1),3,FALSE)*2)</f>
        <v>33</v>
      </c>
      <c r="N1514" t="str">
        <f ca="1">VLOOKUP(F1514,INDIRECT("球種変換表!A$1:B$" &amp; Prams!$B$2),2,)</f>
        <v>ストレート</v>
      </c>
      <c r="O1514">
        <f ca="1">VLOOKUP(N1514,球種情報!A:B,2,FALSE)</f>
        <v>1</v>
      </c>
      <c r="P1514">
        <f ca="1">VLOOKUP(K1514,投手データ!B:AI,output!O1514+6,FALSE)</f>
        <v>1</v>
      </c>
      <c r="R1514">
        <f t="shared" ref="R1514:R1518" ca="1" si="146">1/J1514</f>
        <v>7.0422535211267607E-3</v>
      </c>
      <c r="S1514">
        <f t="shared" ref="S1514:S1518" si="147">(L1514-(D1514-600)/24)*2/120</f>
        <v>0.46354166666666669</v>
      </c>
      <c r="T1514">
        <f>Prams!B$5/(S1514-Prams!B$6)</f>
        <v>153.31500960962202</v>
      </c>
      <c r="U1514">
        <f t="shared" ref="U1514:U1518" ca="1" si="148">(M1514-(D1514-600)/24)*2/120</f>
        <v>0.546875</v>
      </c>
      <c r="V1514">
        <f ca="1">Prams!C$5/(U1514-Prams!C$6)</f>
        <v>153.30233711487199</v>
      </c>
      <c r="W1514">
        <f t="shared" ref="W1514:W1518" ca="1" si="149">V1514/J1514</f>
        <v>1.0795939233441689</v>
      </c>
      <c r="X1514" t="str">
        <f t="shared" ca="1" si="144"/>
        <v>×</v>
      </c>
    </row>
    <row r="1515" spans="1:24" x14ac:dyDescent="0.4">
      <c r="A1515" s="1" t="s">
        <v>3600</v>
      </c>
      <c r="B1515" s="1">
        <v>127</v>
      </c>
      <c r="C1515">
        <v>642.5</v>
      </c>
      <c r="D1515">
        <v>605.5</v>
      </c>
      <c r="E1515">
        <v>10.512</v>
      </c>
      <c r="F1515" t="s">
        <v>0</v>
      </c>
      <c r="G1515" s="10" t="s">
        <v>723</v>
      </c>
      <c r="H1515">
        <v>99</v>
      </c>
      <c r="I1515" t="s">
        <v>3592</v>
      </c>
      <c r="J1515">
        <f ca="1">VLOOKUP(G1515,INDIRECT("球速変換!A$1:B$" &amp; Prams!$B$8),2,)</f>
        <v>142</v>
      </c>
      <c r="K1515" t="str">
        <f ca="1">VLOOKUP(I1515,INDIRECT("投手名変換!A$1:B$" &amp; Prams!$B$9),2,)</f>
        <v>SD002</v>
      </c>
      <c r="L1515">
        <f t="shared" si="145"/>
        <v>28</v>
      </c>
      <c r="M1515">
        <f ca="1">(B1515-VLOOKUP(K1515,INDIRECT("投手データ!B1:D"&amp;Prams!$B$1),3,FALSE)*2)</f>
        <v>33</v>
      </c>
      <c r="N1515" t="str">
        <f ca="1">VLOOKUP(F1515,INDIRECT("球種変換表!A$1:B$" &amp; Prams!$B$2),2,)</f>
        <v>ストレート</v>
      </c>
      <c r="O1515">
        <f ca="1">VLOOKUP(N1515,球種情報!A:B,2,FALSE)</f>
        <v>1</v>
      </c>
      <c r="P1515">
        <f ca="1">VLOOKUP(K1515,投手データ!B:AI,output!O1515+6,FALSE)</f>
        <v>1</v>
      </c>
      <c r="R1515">
        <f t="shared" ca="1" si="146"/>
        <v>7.0422535211267607E-3</v>
      </c>
      <c r="S1515">
        <f t="shared" si="147"/>
        <v>0.46284722222222219</v>
      </c>
      <c r="T1515">
        <f>Prams!B$5/(S1515-Prams!B$6)</f>
        <v>153.57949722944861</v>
      </c>
      <c r="U1515">
        <f t="shared" ca="1" si="148"/>
        <v>0.54618055555555556</v>
      </c>
      <c r="V1515">
        <f ca="1">Prams!C$5/(U1515-Prams!C$6)</f>
        <v>153.56678097551216</v>
      </c>
      <c r="W1515">
        <f t="shared" ca="1" si="149"/>
        <v>1.0814562040529025</v>
      </c>
      <c r="X1515" t="str">
        <f t="shared" ca="1" si="144"/>
        <v>×</v>
      </c>
    </row>
    <row r="1516" spans="1:24" x14ac:dyDescent="0.4">
      <c r="A1516" s="1" t="s">
        <v>3601</v>
      </c>
      <c r="B1516" s="1">
        <v>127</v>
      </c>
      <c r="C1516">
        <v>642</v>
      </c>
      <c r="D1516">
        <v>605</v>
      </c>
      <c r="E1516">
        <v>10.04998</v>
      </c>
      <c r="F1516" t="s">
        <v>1649</v>
      </c>
      <c r="G1516" s="10" t="s">
        <v>644</v>
      </c>
      <c r="H1516">
        <v>99</v>
      </c>
      <c r="I1516" t="s">
        <v>3592</v>
      </c>
      <c r="J1516">
        <v>142</v>
      </c>
      <c r="K1516" t="str">
        <f ca="1">VLOOKUP(I1516,INDIRECT("投手名変換!A$1:B$" &amp; Prams!$B$9),2,)</f>
        <v>SD002</v>
      </c>
      <c r="L1516">
        <f t="shared" si="145"/>
        <v>28</v>
      </c>
      <c r="M1516">
        <f ca="1">(B1516-VLOOKUP(K1516,INDIRECT("投手データ!B1:D"&amp;Prams!$B$1),3,FALSE)*2)</f>
        <v>33</v>
      </c>
      <c r="N1516" t="str">
        <f ca="1">VLOOKUP(F1516,INDIRECT("球種変換表!A$1:B$" &amp; Prams!$B$2),2,)</f>
        <v>ストレート</v>
      </c>
      <c r="O1516">
        <f ca="1">VLOOKUP(N1516,球種情報!A:B,2,FALSE)</f>
        <v>1</v>
      </c>
      <c r="P1516">
        <f ca="1">VLOOKUP(K1516,投手データ!B:AI,output!O1516+6,FALSE)</f>
        <v>1</v>
      </c>
      <c r="R1516">
        <f t="shared" si="146"/>
        <v>7.0422535211267607E-3</v>
      </c>
      <c r="S1516">
        <f t="shared" si="147"/>
        <v>0.46319444444444446</v>
      </c>
      <c r="T1516">
        <f>Prams!B$5/(S1516-Prams!B$6)</f>
        <v>153.44713944926298</v>
      </c>
      <c r="U1516">
        <f t="shared" ca="1" si="148"/>
        <v>0.54652777777777772</v>
      </c>
      <c r="V1516">
        <f ca="1">Prams!C$5/(U1516-Prams!C$6)</f>
        <v>153.43444510320296</v>
      </c>
      <c r="W1516">
        <f t="shared" ca="1" si="149"/>
        <v>1.0805242612901618</v>
      </c>
      <c r="X1516" t="str">
        <f t="shared" ca="1" si="144"/>
        <v>×</v>
      </c>
    </row>
    <row r="1517" spans="1:24" x14ac:dyDescent="0.4">
      <c r="A1517" s="1" t="s">
        <v>3602</v>
      </c>
      <c r="B1517" s="1">
        <v>127</v>
      </c>
      <c r="C1517">
        <v>640</v>
      </c>
      <c r="D1517">
        <v>606.5</v>
      </c>
      <c r="E1517">
        <v>11.01146</v>
      </c>
      <c r="F1517" t="s">
        <v>0</v>
      </c>
      <c r="G1517" s="10" t="s">
        <v>1493</v>
      </c>
      <c r="H1517">
        <v>99</v>
      </c>
      <c r="I1517" t="s">
        <v>3592</v>
      </c>
      <c r="J1517">
        <f ca="1">VLOOKUP(G1517,INDIRECT("球速変換!A$1:B$" &amp; Prams!$B$8),2,)</f>
        <v>142</v>
      </c>
      <c r="K1517" t="str">
        <f ca="1">VLOOKUP(I1517,INDIRECT("投手名変換!A$1:B$" &amp; Prams!$B$9),2,)</f>
        <v>SD002</v>
      </c>
      <c r="L1517">
        <f t="shared" si="145"/>
        <v>28</v>
      </c>
      <c r="M1517">
        <f ca="1">(B1517-VLOOKUP(K1517,INDIRECT("投手データ!B1:D"&amp;Prams!$B$1),3,FALSE)*2)</f>
        <v>33</v>
      </c>
      <c r="N1517" t="str">
        <f ca="1">VLOOKUP(F1517,INDIRECT("球種変換表!A$1:B$" &amp; Prams!$B$2),2,)</f>
        <v>ストレート</v>
      </c>
      <c r="O1517">
        <f ca="1">VLOOKUP(N1517,球種情報!A:B,2,FALSE)</f>
        <v>1</v>
      </c>
      <c r="P1517">
        <f ca="1">VLOOKUP(K1517,投手データ!B:AI,output!O1517+6,FALSE)</f>
        <v>1</v>
      </c>
      <c r="R1517">
        <f t="shared" ca="1" si="146"/>
        <v>7.0422535211267607E-3</v>
      </c>
      <c r="S1517">
        <f t="shared" si="147"/>
        <v>0.4621527777777778</v>
      </c>
      <c r="T1517">
        <f>Prams!B$5/(S1517-Prams!B$6)</f>
        <v>153.84489897488714</v>
      </c>
      <c r="U1517">
        <f t="shared" ca="1" si="148"/>
        <v>0.54548611111111112</v>
      </c>
      <c r="V1517">
        <f ca="1">Prams!C$5/(U1517-Prams!C$6)</f>
        <v>153.83213873471615</v>
      </c>
      <c r="W1517">
        <f t="shared" ca="1" si="149"/>
        <v>1.0833249206670152</v>
      </c>
      <c r="X1517" t="str">
        <f t="shared" ca="1" si="144"/>
        <v>×</v>
      </c>
    </row>
    <row r="1518" spans="1:24" x14ac:dyDescent="0.4">
      <c r="A1518" s="1" t="s">
        <v>3604</v>
      </c>
      <c r="B1518" s="1">
        <v>127</v>
      </c>
      <c r="C1518">
        <v>641.95001000000002</v>
      </c>
      <c r="D1518">
        <v>603.5</v>
      </c>
      <c r="E1518">
        <v>10.062519999999999</v>
      </c>
      <c r="F1518" t="s">
        <v>0</v>
      </c>
      <c r="G1518" s="10" t="s">
        <v>461</v>
      </c>
      <c r="H1518">
        <v>99</v>
      </c>
      <c r="I1518" t="s">
        <v>3603</v>
      </c>
      <c r="J1518">
        <f ca="1">VLOOKUP(G1518,INDIRECT("球速変換!A$1:B$" &amp; Prams!$B$8),2,)</f>
        <v>141</v>
      </c>
      <c r="K1518" t="str">
        <f ca="1">VLOOKUP(I1518,INDIRECT("投手名変換!A$1:B$" &amp; Prams!$B$9),2,)</f>
        <v>SD002</v>
      </c>
      <c r="L1518">
        <f t="shared" si="145"/>
        <v>28</v>
      </c>
      <c r="M1518">
        <f ca="1">(B1518-VLOOKUP(K1518,INDIRECT("投手データ!B1:D"&amp;Prams!$B$1),3,FALSE)*2)</f>
        <v>33</v>
      </c>
      <c r="N1518" t="str">
        <f ca="1">VLOOKUP(F1518,INDIRECT("球種変換表!A$1:B$" &amp; Prams!$B$2),2,)</f>
        <v>ストレート</v>
      </c>
      <c r="O1518">
        <f ca="1">VLOOKUP(N1518,球種情報!A:B,2,FALSE)</f>
        <v>1</v>
      </c>
      <c r="P1518">
        <f ca="1">VLOOKUP(K1518,投手データ!B:AI,output!O1518+6,FALSE)</f>
        <v>1</v>
      </c>
      <c r="R1518">
        <f t="shared" ca="1" si="146"/>
        <v>7.0921985815602835E-3</v>
      </c>
      <c r="S1518">
        <f t="shared" si="147"/>
        <v>0.46423611111111113</v>
      </c>
      <c r="T1518">
        <f>Prams!B$5/(S1518-Prams!B$6)</f>
        <v>153.05143140073031</v>
      </c>
      <c r="U1518">
        <f t="shared" ca="1" si="148"/>
        <v>0.54756944444444444</v>
      </c>
      <c r="V1518">
        <f ca="1">Prams!C$5/(U1518-Prams!C$6)</f>
        <v>153.03880243967848</v>
      </c>
      <c r="W1518">
        <f t="shared" ca="1" si="149"/>
        <v>1.0853815775863722</v>
      </c>
      <c r="X1518" t="str">
        <f t="shared" ca="1" si="144"/>
        <v>×</v>
      </c>
    </row>
    <row r="1519" spans="1:24" x14ac:dyDescent="0.4">
      <c r="A1519" s="1" t="s">
        <v>3605</v>
      </c>
      <c r="B1519" s="1">
        <v>124</v>
      </c>
      <c r="C1519">
        <v>640.5</v>
      </c>
      <c r="D1519">
        <v>612.5</v>
      </c>
      <c r="E1519">
        <v>10.512</v>
      </c>
      <c r="F1519" t="s">
        <v>1504</v>
      </c>
      <c r="G1519" s="10" t="s">
        <v>461</v>
      </c>
      <c r="H1519">
        <v>98</v>
      </c>
      <c r="I1519" t="s">
        <v>3598</v>
      </c>
      <c r="J1519">
        <f ca="1">VLOOKUP(G1519,INDIRECT("球速変換!A$1:B$" &amp; Prams!$B$8),2,)</f>
        <v>141</v>
      </c>
      <c r="K1519" t="str">
        <f ca="1">VLOOKUP(I1519,INDIRECT("投手名変換!A$1:B$" &amp; Prams!$B$9),2,)</f>
        <v>SD002</v>
      </c>
      <c r="L1519">
        <f t="shared" ref="L1519:L1568" si="150">B1519-H1519</f>
        <v>26</v>
      </c>
      <c r="M1519">
        <f ca="1">(B1519-VLOOKUP(K1519,INDIRECT("投手データ!B1:D"&amp;Prams!$B$1),3,FALSE)*2)</f>
        <v>30</v>
      </c>
      <c r="N1519" t="str">
        <f ca="1">VLOOKUP(F1519,INDIRECT("球種変換表!A$1:B$" &amp; Prams!$B$2),2,)</f>
        <v>全力ストレート</v>
      </c>
      <c r="O1519">
        <f ca="1">VLOOKUP(N1519,球種情報!A:B,2,FALSE)</f>
        <v>2</v>
      </c>
      <c r="P1519">
        <f ca="1">VLOOKUP(K1519,投手データ!B:AI,output!O1519+6,FALSE)</f>
        <v>1</v>
      </c>
      <c r="R1519">
        <f t="shared" ref="R1519:R1568" ca="1" si="151">1/J1519</f>
        <v>7.0921985815602835E-3</v>
      </c>
      <c r="S1519">
        <f t="shared" ref="S1519:S1568" si="152">(L1519-(D1519-600)/24)*2/120</f>
        <v>0.42465277777777782</v>
      </c>
      <c r="T1519">
        <f>Prams!B$5/(S1519-Prams!B$6)</f>
        <v>169.67895888447549</v>
      </c>
      <c r="U1519">
        <f t="shared" ref="U1519:U1568" ca="1" si="153">(M1519-(D1519-600)/24)*2/120</f>
        <v>0.49131944444444448</v>
      </c>
      <c r="V1519">
        <f ca="1">Prams!C$5/(U1519-Prams!C$6)</f>
        <v>177.7956366483196</v>
      </c>
      <c r="W1519">
        <f t="shared" ref="W1519:W1568" ca="1" si="154">V1519/J1519</f>
        <v>1.2609619620448198</v>
      </c>
      <c r="X1519" t="str">
        <f t="shared" ca="1" si="144"/>
        <v>×</v>
      </c>
    </row>
    <row r="1520" spans="1:24" x14ac:dyDescent="0.4">
      <c r="A1520" s="1" t="s">
        <v>3607</v>
      </c>
      <c r="B1520" s="1">
        <v>124</v>
      </c>
      <c r="C1520">
        <v>641</v>
      </c>
      <c r="D1520">
        <v>618.5</v>
      </c>
      <c r="E1520">
        <v>11.01146</v>
      </c>
      <c r="F1520" t="s">
        <v>1504</v>
      </c>
      <c r="G1520" s="10" t="s">
        <v>770</v>
      </c>
      <c r="H1520">
        <v>98</v>
      </c>
      <c r="I1520" t="s">
        <v>3606</v>
      </c>
      <c r="J1520">
        <f ca="1">VLOOKUP(G1520,INDIRECT("球速変換!A$1:B$" &amp; Prams!$B$8),2,)</f>
        <v>143</v>
      </c>
      <c r="K1520" t="str">
        <f ca="1">VLOOKUP(I1520,INDIRECT("投手名変換!A$1:B$" &amp; Prams!$B$9),2,)</f>
        <v>SD002</v>
      </c>
      <c r="L1520">
        <f t="shared" si="150"/>
        <v>26</v>
      </c>
      <c r="M1520">
        <f ca="1">(B1520-VLOOKUP(K1520,INDIRECT("投手データ!B1:D"&amp;Prams!$B$1),3,FALSE)*2)</f>
        <v>30</v>
      </c>
      <c r="N1520" t="str">
        <f ca="1">VLOOKUP(F1520,INDIRECT("球種変換表!A$1:B$" &amp; Prams!$B$2),2,)</f>
        <v>全力ストレート</v>
      </c>
      <c r="O1520">
        <f ca="1">VLOOKUP(N1520,球種情報!A:B,2,FALSE)</f>
        <v>2</v>
      </c>
      <c r="P1520">
        <f ca="1">VLOOKUP(K1520,投手データ!B:AI,output!O1520+6,FALSE)</f>
        <v>1</v>
      </c>
      <c r="R1520">
        <f t="shared" ca="1" si="151"/>
        <v>6.993006993006993E-3</v>
      </c>
      <c r="S1520">
        <f t="shared" si="152"/>
        <v>0.42048611111111112</v>
      </c>
      <c r="T1520">
        <f>Prams!B$5/(S1520-Prams!B$6)</f>
        <v>171.64182097218259</v>
      </c>
      <c r="U1520">
        <f t="shared" ca="1" si="153"/>
        <v>0.48715277777777782</v>
      </c>
      <c r="V1520">
        <f ca="1">Prams!C$5/(U1520-Prams!C$6)</f>
        <v>179.95197244479658</v>
      </c>
      <c r="W1520">
        <f t="shared" ca="1" si="154"/>
        <v>1.2584054017118642</v>
      </c>
      <c r="X1520" t="str">
        <f t="shared" ca="1" si="144"/>
        <v>×</v>
      </c>
    </row>
    <row r="1521" spans="1:24" x14ac:dyDescent="0.4">
      <c r="A1521" s="1" t="s">
        <v>3609</v>
      </c>
      <c r="B1521" s="1">
        <v>124</v>
      </c>
      <c r="C1521">
        <v>641</v>
      </c>
      <c r="D1521">
        <v>614.5</v>
      </c>
      <c r="E1521">
        <v>11.01146</v>
      </c>
      <c r="F1521" t="s">
        <v>1504</v>
      </c>
      <c r="G1521" s="10" t="s">
        <v>1493</v>
      </c>
      <c r="H1521">
        <v>98</v>
      </c>
      <c r="I1521" t="s">
        <v>3608</v>
      </c>
      <c r="J1521">
        <f ca="1">VLOOKUP(G1521,INDIRECT("球速変換!A$1:B$" &amp; Prams!$B$8),2,)</f>
        <v>142</v>
      </c>
      <c r="K1521" t="str">
        <f ca="1">VLOOKUP(I1521,INDIRECT("投手名変換!A$1:B$" &amp; Prams!$B$9),2,)</f>
        <v>SD002</v>
      </c>
      <c r="L1521">
        <f t="shared" si="150"/>
        <v>26</v>
      </c>
      <c r="M1521">
        <f ca="1">(B1521-VLOOKUP(K1521,INDIRECT("投手データ!B1:D"&amp;Prams!$B$1),3,FALSE)*2)</f>
        <v>30</v>
      </c>
      <c r="N1521" t="str">
        <f ca="1">VLOOKUP(F1521,INDIRECT("球種変換表!A$1:B$" &amp; Prams!$B$2),2,)</f>
        <v>全力ストレート</v>
      </c>
      <c r="O1521">
        <f ca="1">VLOOKUP(N1521,球種情報!A:B,2,FALSE)</f>
        <v>2</v>
      </c>
      <c r="P1521">
        <f ca="1">VLOOKUP(K1521,投手データ!B:AI,output!O1521+6,FALSE)</f>
        <v>1</v>
      </c>
      <c r="R1521">
        <f t="shared" ca="1" si="151"/>
        <v>7.0422535211267607E-3</v>
      </c>
      <c r="S1521">
        <f t="shared" si="152"/>
        <v>0.42326388888888888</v>
      </c>
      <c r="T1521">
        <f>Prams!B$5/(S1521-Prams!B$6)</f>
        <v>170.3282389585741</v>
      </c>
      <c r="U1521">
        <f t="shared" ca="1" si="153"/>
        <v>0.48993055555555554</v>
      </c>
      <c r="V1521">
        <f ca="1">Prams!C$5/(U1521-Prams!C$6)</f>
        <v>178.50865021374892</v>
      </c>
      <c r="W1521">
        <f t="shared" ca="1" si="154"/>
        <v>1.2571031705193587</v>
      </c>
      <c r="X1521" t="str">
        <f t="shared" ca="1" si="144"/>
        <v>×</v>
      </c>
    </row>
    <row r="1522" spans="1:24" x14ac:dyDescent="0.4">
      <c r="A1522" s="1" t="s">
        <v>3610</v>
      </c>
      <c r="B1522" s="1">
        <v>124</v>
      </c>
      <c r="C1522">
        <v>641</v>
      </c>
      <c r="D1522">
        <v>617.5</v>
      </c>
      <c r="E1522">
        <v>11.01146</v>
      </c>
      <c r="F1522" t="s">
        <v>1504</v>
      </c>
      <c r="G1522" s="10" t="s">
        <v>2191</v>
      </c>
      <c r="H1522">
        <v>98</v>
      </c>
      <c r="I1522" t="s">
        <v>3592</v>
      </c>
      <c r="J1522">
        <f ca="1">VLOOKUP(G1522,INDIRECT("球速変換!A$1:B$" &amp; Prams!$B$8),2,)</f>
        <v>143</v>
      </c>
      <c r="K1522" t="str">
        <f ca="1">VLOOKUP(I1522,INDIRECT("投手名変換!A$1:B$" &amp; Prams!$B$9),2,)</f>
        <v>SD002</v>
      </c>
      <c r="L1522">
        <f t="shared" si="150"/>
        <v>26</v>
      </c>
      <c r="M1522">
        <f ca="1">(B1522-VLOOKUP(K1522,INDIRECT("投手データ!B1:D"&amp;Prams!$B$1),3,FALSE)*2)</f>
        <v>30</v>
      </c>
      <c r="N1522" t="str">
        <f ca="1">VLOOKUP(F1522,INDIRECT("球種変換表!A$1:B$" &amp; Prams!$B$2),2,)</f>
        <v>全力ストレート</v>
      </c>
      <c r="O1522">
        <f ca="1">VLOOKUP(N1522,球種情報!A:B,2,FALSE)</f>
        <v>2</v>
      </c>
      <c r="P1522">
        <f ca="1">VLOOKUP(K1522,投手データ!B:AI,output!O1522+6,FALSE)</f>
        <v>1</v>
      </c>
      <c r="R1522">
        <f t="shared" ca="1" si="151"/>
        <v>6.993006993006993E-3</v>
      </c>
      <c r="S1522">
        <f t="shared" si="152"/>
        <v>0.42118055555555556</v>
      </c>
      <c r="T1522">
        <f>Prams!B$5/(S1522-Prams!B$6)</f>
        <v>171.31152966894248</v>
      </c>
      <c r="U1522">
        <f t="shared" ca="1" si="153"/>
        <v>0.48784722222222221</v>
      </c>
      <c r="V1522">
        <f ca="1">Prams!C$5/(U1522-Prams!C$6)</f>
        <v>179.58895819380453</v>
      </c>
      <c r="W1522">
        <f t="shared" ca="1" si="154"/>
        <v>1.2558668405161155</v>
      </c>
      <c r="X1522" t="str">
        <f t="shared" ca="1" si="144"/>
        <v>×</v>
      </c>
    </row>
    <row r="1523" spans="1:24" x14ac:dyDescent="0.4">
      <c r="A1523" s="1" t="s">
        <v>3611</v>
      </c>
      <c r="B1523" s="1">
        <v>124</v>
      </c>
      <c r="C1523">
        <v>641.5</v>
      </c>
      <c r="D1523">
        <v>619.5</v>
      </c>
      <c r="E1523">
        <v>10.512</v>
      </c>
      <c r="F1523" t="s">
        <v>1504</v>
      </c>
      <c r="G1523" s="10" t="s">
        <v>771</v>
      </c>
      <c r="H1523">
        <v>98</v>
      </c>
      <c r="I1523" t="s">
        <v>3598</v>
      </c>
      <c r="J1523">
        <v>144</v>
      </c>
      <c r="K1523" t="str">
        <f ca="1">VLOOKUP(I1523,INDIRECT("投手名変換!A$1:B$" &amp; Prams!$B$9),2,)</f>
        <v>SD002</v>
      </c>
      <c r="L1523">
        <f t="shared" si="150"/>
        <v>26</v>
      </c>
      <c r="M1523">
        <f ca="1">(B1523-VLOOKUP(K1523,INDIRECT("投手データ!B1:D"&amp;Prams!$B$1),3,FALSE)*2)</f>
        <v>30</v>
      </c>
      <c r="N1523" t="str">
        <f ca="1">VLOOKUP(F1523,INDIRECT("球種変換表!A$1:B$" &amp; Prams!$B$2),2,)</f>
        <v>全力ストレート</v>
      </c>
      <c r="O1523">
        <f ca="1">VLOOKUP(N1523,球種情報!A:B,2,FALSE)</f>
        <v>2</v>
      </c>
      <c r="P1523">
        <f ca="1">VLOOKUP(K1523,投手データ!B:AI,output!O1523+6,FALSE)</f>
        <v>1</v>
      </c>
      <c r="R1523">
        <f t="shared" si="151"/>
        <v>6.9444444444444441E-3</v>
      </c>
      <c r="S1523">
        <f t="shared" si="152"/>
        <v>0.41979166666666667</v>
      </c>
      <c r="T1523">
        <f>Prams!B$5/(S1523-Prams!B$6)</f>
        <v>171.97338834928951</v>
      </c>
      <c r="U1523">
        <f t="shared" ca="1" si="153"/>
        <v>0.48645833333333333</v>
      </c>
      <c r="V1523">
        <f ca="1">Prams!C$5/(U1523-Prams!C$6)</f>
        <v>180.31645723452351</v>
      </c>
      <c r="W1523">
        <f t="shared" ca="1" si="154"/>
        <v>1.2521976196841911</v>
      </c>
      <c r="X1523" t="str">
        <f t="shared" ca="1" si="144"/>
        <v>×</v>
      </c>
    </row>
    <row r="1524" spans="1:24" x14ac:dyDescent="0.4">
      <c r="A1524" s="1" t="s">
        <v>3612</v>
      </c>
      <c r="B1524" s="1">
        <v>124</v>
      </c>
      <c r="C1524">
        <v>640.5</v>
      </c>
      <c r="D1524">
        <v>614</v>
      </c>
      <c r="E1524">
        <v>10.547610000000001</v>
      </c>
      <c r="F1524" t="s">
        <v>1504</v>
      </c>
      <c r="G1524" s="10" t="s">
        <v>723</v>
      </c>
      <c r="H1524">
        <v>98</v>
      </c>
      <c r="I1524" t="s">
        <v>3592</v>
      </c>
      <c r="J1524">
        <f ca="1">VLOOKUP(G1524,INDIRECT("球速変換!A$1:B$" &amp; Prams!$B$8),2,)</f>
        <v>142</v>
      </c>
      <c r="K1524" t="str">
        <f ca="1">VLOOKUP(I1524,INDIRECT("投手名変換!A$1:B$" &amp; Prams!$B$9),2,)</f>
        <v>SD002</v>
      </c>
      <c r="L1524">
        <f t="shared" si="150"/>
        <v>26</v>
      </c>
      <c r="M1524">
        <f ca="1">(B1524-VLOOKUP(K1524,INDIRECT("投手データ!B1:D"&amp;Prams!$B$1),3,FALSE)*2)</f>
        <v>30</v>
      </c>
      <c r="N1524" t="str">
        <f ca="1">VLOOKUP(F1524,INDIRECT("球種変換表!A$1:B$" &amp; Prams!$B$2),2,)</f>
        <v>全力ストレート</v>
      </c>
      <c r="O1524">
        <f ca="1">VLOOKUP(N1524,球種情報!A:B,2,FALSE)</f>
        <v>2</v>
      </c>
      <c r="P1524">
        <f ca="1">VLOOKUP(K1524,投手データ!B:AI,output!O1524+6,FALSE)</f>
        <v>1</v>
      </c>
      <c r="R1524">
        <f t="shared" ca="1" si="151"/>
        <v>7.0422535211267607E-3</v>
      </c>
      <c r="S1524">
        <f t="shared" si="152"/>
        <v>0.4236111111111111</v>
      </c>
      <c r="T1524">
        <f>Prams!B$5/(S1524-Prams!B$6)</f>
        <v>170.16545354455931</v>
      </c>
      <c r="U1524">
        <f t="shared" ca="1" si="153"/>
        <v>0.49027777777777781</v>
      </c>
      <c r="V1524">
        <f ca="1">Prams!C$5/(U1524-Prams!C$6)</f>
        <v>178.32986122239672</v>
      </c>
      <c r="W1524">
        <f t="shared" ca="1" si="154"/>
        <v>1.2558440931154697</v>
      </c>
      <c r="X1524" t="str">
        <f t="shared" ca="1" si="144"/>
        <v>×</v>
      </c>
    </row>
    <row r="1525" spans="1:24" x14ac:dyDescent="0.4">
      <c r="A1525" s="1" t="s">
        <v>3613</v>
      </c>
      <c r="B1525" s="1">
        <v>124</v>
      </c>
      <c r="C1525">
        <v>640.5</v>
      </c>
      <c r="D1525">
        <v>613.5</v>
      </c>
      <c r="E1525">
        <v>10.512</v>
      </c>
      <c r="F1525" t="s">
        <v>1504</v>
      </c>
      <c r="G1525" s="10" t="s">
        <v>723</v>
      </c>
      <c r="H1525">
        <v>98</v>
      </c>
      <c r="I1525" t="s">
        <v>3592</v>
      </c>
      <c r="J1525">
        <f ca="1">VLOOKUP(G1525,INDIRECT("球速変換!A$1:B$" &amp; Prams!$B$8),2,)</f>
        <v>142</v>
      </c>
      <c r="K1525" t="str">
        <f ca="1">VLOOKUP(I1525,INDIRECT("投手名変換!A$1:B$" &amp; Prams!$B$9),2,)</f>
        <v>SD002</v>
      </c>
      <c r="L1525">
        <f t="shared" si="150"/>
        <v>26</v>
      </c>
      <c r="M1525">
        <f ca="1">(B1525-VLOOKUP(K1525,INDIRECT("投手データ!B1:D"&amp;Prams!$B$1),3,FALSE)*2)</f>
        <v>30</v>
      </c>
      <c r="N1525" t="str">
        <f ca="1">VLOOKUP(F1525,INDIRECT("球種変換表!A$1:B$" &amp; Prams!$B$2),2,)</f>
        <v>全力ストレート</v>
      </c>
      <c r="O1525">
        <f ca="1">VLOOKUP(N1525,球種情報!A:B,2,FALSE)</f>
        <v>2</v>
      </c>
      <c r="P1525">
        <f ca="1">VLOOKUP(K1525,投手データ!B:AI,output!O1525+6,FALSE)</f>
        <v>1</v>
      </c>
      <c r="R1525">
        <f t="shared" ca="1" si="151"/>
        <v>7.0422535211267607E-3</v>
      </c>
      <c r="S1525">
        <f t="shared" si="152"/>
        <v>0.42395833333333333</v>
      </c>
      <c r="T1525">
        <f>Prams!B$5/(S1525-Prams!B$6)</f>
        <v>170.00297898668623</v>
      </c>
      <c r="U1525">
        <f t="shared" ca="1" si="153"/>
        <v>0.49062499999999998</v>
      </c>
      <c r="V1525">
        <f ca="1">Prams!C$5/(U1525-Prams!C$6)</f>
        <v>178.15143001224698</v>
      </c>
      <c r="W1525">
        <f t="shared" ca="1" si="154"/>
        <v>1.254587535297514</v>
      </c>
      <c r="X1525" t="str">
        <f t="shared" ca="1" si="144"/>
        <v>×</v>
      </c>
    </row>
    <row r="1526" spans="1:24" x14ac:dyDescent="0.4">
      <c r="A1526" s="1" t="s">
        <v>3614</v>
      </c>
      <c r="B1526" s="1">
        <v>124</v>
      </c>
      <c r="C1526">
        <v>640.5</v>
      </c>
      <c r="D1526">
        <v>610.5</v>
      </c>
      <c r="E1526">
        <v>10.512</v>
      </c>
      <c r="F1526" t="s">
        <v>1504</v>
      </c>
      <c r="G1526" s="10" t="s">
        <v>2708</v>
      </c>
      <c r="H1526">
        <v>98</v>
      </c>
      <c r="I1526" t="s">
        <v>3592</v>
      </c>
      <c r="J1526">
        <v>141</v>
      </c>
      <c r="K1526" t="str">
        <f ca="1">VLOOKUP(I1526,INDIRECT("投手名変換!A$1:B$" &amp; Prams!$B$9),2,)</f>
        <v>SD002</v>
      </c>
      <c r="L1526">
        <f t="shared" si="150"/>
        <v>26</v>
      </c>
      <c r="M1526">
        <f ca="1">(B1526-VLOOKUP(K1526,INDIRECT("投手データ!B1:D"&amp;Prams!$B$1),3,FALSE)*2)</f>
        <v>30</v>
      </c>
      <c r="N1526" t="str">
        <f ca="1">VLOOKUP(F1526,INDIRECT("球種変換表!A$1:B$" &amp; Prams!$B$2),2,)</f>
        <v>全力ストレート</v>
      </c>
      <c r="O1526">
        <f ca="1">VLOOKUP(N1526,球種情報!A:B,2,FALSE)</f>
        <v>2</v>
      </c>
      <c r="P1526">
        <f ca="1">VLOOKUP(K1526,投手データ!B:AI,output!O1526+6,FALSE)</f>
        <v>1</v>
      </c>
      <c r="R1526">
        <f t="shared" si="151"/>
        <v>7.0921985815602835E-3</v>
      </c>
      <c r="S1526">
        <f t="shared" si="152"/>
        <v>0.42604166666666665</v>
      </c>
      <c r="T1526">
        <f>Prams!B$5/(S1526-Prams!B$6)</f>
        <v>169.03461003896194</v>
      </c>
      <c r="U1526">
        <f t="shared" ca="1" si="153"/>
        <v>0.49270833333333336</v>
      </c>
      <c r="V1526">
        <f ca="1">Prams!C$5/(U1526-Prams!C$6)</f>
        <v>177.0882963740959</v>
      </c>
      <c r="W1526">
        <f t="shared" ca="1" si="154"/>
        <v>1.25594536435529</v>
      </c>
      <c r="X1526" t="str">
        <f t="shared" ca="1" si="144"/>
        <v>×</v>
      </c>
    </row>
    <row r="1527" spans="1:24" x14ac:dyDescent="0.4">
      <c r="A1527" s="1" t="s">
        <v>3615</v>
      </c>
      <c r="B1527" s="1">
        <v>124</v>
      </c>
      <c r="C1527">
        <v>641</v>
      </c>
      <c r="D1527">
        <v>614.5</v>
      </c>
      <c r="E1527">
        <v>11.01146</v>
      </c>
      <c r="F1527" t="s">
        <v>1504</v>
      </c>
      <c r="G1527" s="10" t="s">
        <v>723</v>
      </c>
      <c r="H1527">
        <v>98</v>
      </c>
      <c r="I1527" t="s">
        <v>3592</v>
      </c>
      <c r="J1527">
        <f ca="1">VLOOKUP(G1527,INDIRECT("球速変換!A$1:B$" &amp; Prams!$B$8),2,)</f>
        <v>142</v>
      </c>
      <c r="K1527" t="str">
        <f ca="1">VLOOKUP(I1527,INDIRECT("投手名変換!A$1:B$" &amp; Prams!$B$9),2,)</f>
        <v>SD002</v>
      </c>
      <c r="L1527">
        <f t="shared" si="150"/>
        <v>26</v>
      </c>
      <c r="M1527">
        <f ca="1">(B1527-VLOOKUP(K1527,INDIRECT("投手データ!B1:D"&amp;Prams!$B$1),3,FALSE)*2)</f>
        <v>30</v>
      </c>
      <c r="N1527" t="str">
        <f ca="1">VLOOKUP(F1527,INDIRECT("球種変換表!A$1:B$" &amp; Prams!$B$2),2,)</f>
        <v>全力ストレート</v>
      </c>
      <c r="O1527">
        <f ca="1">VLOOKUP(N1527,球種情報!A:B,2,FALSE)</f>
        <v>2</v>
      </c>
      <c r="P1527">
        <f ca="1">VLOOKUP(K1527,投手データ!B:AI,output!O1527+6,FALSE)</f>
        <v>1</v>
      </c>
      <c r="R1527">
        <f t="shared" ca="1" si="151"/>
        <v>7.0422535211267607E-3</v>
      </c>
      <c r="S1527">
        <f t="shared" si="152"/>
        <v>0.42326388888888888</v>
      </c>
      <c r="T1527">
        <f>Prams!B$5/(S1527-Prams!B$6)</f>
        <v>170.3282389585741</v>
      </c>
      <c r="U1527">
        <f t="shared" ca="1" si="153"/>
        <v>0.48993055555555554</v>
      </c>
      <c r="V1527">
        <f ca="1">Prams!C$5/(U1527-Prams!C$6)</f>
        <v>178.50865021374892</v>
      </c>
      <c r="W1527">
        <f t="shared" ca="1" si="154"/>
        <v>1.2571031705193587</v>
      </c>
      <c r="X1527" t="str">
        <f t="shared" ca="1" si="144"/>
        <v>×</v>
      </c>
    </row>
    <row r="1528" spans="1:24" x14ac:dyDescent="0.4">
      <c r="A1528" s="1" t="s">
        <v>3618</v>
      </c>
      <c r="B1528" s="1">
        <v>124</v>
      </c>
      <c r="C1528">
        <v>642</v>
      </c>
      <c r="D1528">
        <v>621.5</v>
      </c>
      <c r="E1528">
        <v>10.111969999999999</v>
      </c>
      <c r="F1528" t="s">
        <v>3616</v>
      </c>
      <c r="G1528" s="10" t="s">
        <v>704</v>
      </c>
      <c r="H1528">
        <v>98</v>
      </c>
      <c r="I1528" t="s">
        <v>3617</v>
      </c>
      <c r="J1528">
        <f ca="1">VLOOKUP(G1528,INDIRECT("球速変換!A$1:B$" &amp; Prams!$B$8),2,)</f>
        <v>145</v>
      </c>
      <c r="K1528" t="str">
        <f ca="1">VLOOKUP(I1528,INDIRECT("投手名変換!A$1:B$" &amp; Prams!$B$9),2,)</f>
        <v>SD002</v>
      </c>
      <c r="L1528">
        <f t="shared" si="150"/>
        <v>26</v>
      </c>
      <c r="M1528">
        <f ca="1">(B1528-VLOOKUP(K1528,INDIRECT("投手データ!B1:D"&amp;Prams!$B$1),3,FALSE)*2)</f>
        <v>30</v>
      </c>
      <c r="N1528" t="s">
        <v>398</v>
      </c>
      <c r="O1528">
        <f>VLOOKUP(N1528,球種情報!A:B,2,FALSE)</f>
        <v>2</v>
      </c>
      <c r="P1528">
        <f ca="1">VLOOKUP(K1528,投手データ!B:AI,output!O1528+6,FALSE)</f>
        <v>1</v>
      </c>
      <c r="R1528">
        <f t="shared" ca="1" si="151"/>
        <v>6.8965517241379309E-3</v>
      </c>
      <c r="S1528">
        <f t="shared" si="152"/>
        <v>0.41840277777777779</v>
      </c>
      <c r="T1528">
        <f>Prams!B$5/(S1528-Prams!B$6)</f>
        <v>172.64038102034644</v>
      </c>
      <c r="U1528">
        <f t="shared" ca="1" si="153"/>
        <v>0.48506944444444444</v>
      </c>
      <c r="V1528">
        <f ca="1">Prams!C$5/(U1528-Prams!C$6)</f>
        <v>181.04987431769558</v>
      </c>
      <c r="W1528">
        <f t="shared" ca="1" si="154"/>
        <v>1.2486198228806591</v>
      </c>
      <c r="X1528" t="str">
        <f t="shared" ca="1" si="144"/>
        <v>×</v>
      </c>
    </row>
    <row r="1529" spans="1:24" x14ac:dyDescent="0.4">
      <c r="A1529" s="1" t="s">
        <v>3620</v>
      </c>
      <c r="B1529" s="1">
        <v>126</v>
      </c>
      <c r="C1529">
        <v>636.5</v>
      </c>
      <c r="D1529">
        <v>609</v>
      </c>
      <c r="E1529">
        <v>10.547610000000001</v>
      </c>
      <c r="F1529" t="s">
        <v>0</v>
      </c>
      <c r="G1529" s="10" t="s">
        <v>1698</v>
      </c>
      <c r="H1529">
        <v>99</v>
      </c>
      <c r="I1529" t="s">
        <v>3619</v>
      </c>
      <c r="J1529">
        <f ca="1">VLOOKUP(G1529,INDIRECT("球速変換!A$1:B$" &amp; Prams!$B$8),2,)</f>
        <v>150</v>
      </c>
      <c r="K1529" t="str">
        <f ca="1">VLOOKUP(I1529,INDIRECT("投手名変換!A$1:B$" &amp; Prams!$B$9),2,)</f>
        <v>SD003</v>
      </c>
      <c r="L1529">
        <f t="shared" si="150"/>
        <v>27</v>
      </c>
      <c r="M1529">
        <f ca="1">(B1529-VLOOKUP(K1529,INDIRECT("投手データ!B1:D"&amp;Prams!$B$1),3,FALSE)*2)</f>
        <v>32</v>
      </c>
      <c r="N1529" t="str">
        <f ca="1">VLOOKUP(F1529,INDIRECT("球種変換表!A$1:B$" &amp; Prams!$B$2),2,)</f>
        <v>ストレート</v>
      </c>
      <c r="O1529">
        <f ca="1">VLOOKUP(N1529,球種情報!A:B,2,FALSE)</f>
        <v>1</v>
      </c>
      <c r="P1529">
        <f ca="1">VLOOKUP(K1529,投手データ!B:AI,output!O1529+6,FALSE)</f>
        <v>1</v>
      </c>
      <c r="R1529">
        <f t="shared" ca="1" si="151"/>
        <v>6.6666666666666671E-3</v>
      </c>
      <c r="S1529">
        <f t="shared" si="152"/>
        <v>0.44374999999999998</v>
      </c>
      <c r="T1529">
        <f>Prams!B$5/(S1529-Prams!B$6)</f>
        <v>161.22832181509978</v>
      </c>
      <c r="U1529">
        <f t="shared" ca="1" si="153"/>
        <v>0.52708333333333335</v>
      </c>
      <c r="V1529">
        <f ca="1">Prams!C$5/(U1529-Prams!C$6)</f>
        <v>161.21430744491286</v>
      </c>
      <c r="W1529">
        <f t="shared" ca="1" si="154"/>
        <v>1.0747620496327523</v>
      </c>
      <c r="X1529" t="str">
        <f t="shared" ca="1" si="144"/>
        <v>×</v>
      </c>
    </row>
    <row r="1530" spans="1:24" x14ac:dyDescent="0.4">
      <c r="A1530" s="1" t="s">
        <v>3622</v>
      </c>
      <c r="B1530" s="1">
        <v>126</v>
      </c>
      <c r="C1530">
        <v>642.5</v>
      </c>
      <c r="D1530">
        <v>613</v>
      </c>
      <c r="E1530">
        <v>10.547610000000001</v>
      </c>
      <c r="F1530" t="s">
        <v>0</v>
      </c>
      <c r="G1530" s="10" t="s">
        <v>635</v>
      </c>
      <c r="H1530">
        <v>99</v>
      </c>
      <c r="I1530" t="s">
        <v>3621</v>
      </c>
      <c r="J1530">
        <f ca="1">VLOOKUP(G1530,INDIRECT("球速変換!A$1:B$" &amp; Prams!$B$8),2,)</f>
        <v>151</v>
      </c>
      <c r="K1530" t="str">
        <f ca="1">VLOOKUP(I1530,INDIRECT("投手名変換!A$1:B$" &amp; Prams!$B$9),2,)</f>
        <v>SD003</v>
      </c>
      <c r="L1530">
        <f t="shared" si="150"/>
        <v>27</v>
      </c>
      <c r="M1530">
        <f ca="1">(B1530-VLOOKUP(K1530,INDIRECT("投手データ!B1:D"&amp;Prams!$B$1),3,FALSE)*2)</f>
        <v>32</v>
      </c>
      <c r="N1530" t="str">
        <f ca="1">VLOOKUP(F1530,INDIRECT("球種変換表!A$1:B$" &amp; Prams!$B$2),2,)</f>
        <v>ストレート</v>
      </c>
      <c r="O1530">
        <f ca="1">VLOOKUP(N1530,球種情報!A:B,2,FALSE)</f>
        <v>1</v>
      </c>
      <c r="P1530">
        <f ca="1">VLOOKUP(K1530,投手データ!B:AI,output!O1530+6,FALSE)</f>
        <v>1</v>
      </c>
      <c r="R1530">
        <f t="shared" ca="1" si="151"/>
        <v>6.6225165562913907E-3</v>
      </c>
      <c r="S1530">
        <f t="shared" si="152"/>
        <v>0.44097222222222221</v>
      </c>
      <c r="T1530">
        <f>Prams!B$5/(S1530-Prams!B$6)</f>
        <v>162.40481020417099</v>
      </c>
      <c r="U1530">
        <f t="shared" ca="1" si="153"/>
        <v>0.52430555555555558</v>
      </c>
      <c r="V1530">
        <f ca="1">Prams!C$5/(U1530-Prams!C$6)</f>
        <v>162.39059057014023</v>
      </c>
      <c r="W1530">
        <f t="shared" ca="1" si="154"/>
        <v>1.0754343746366903</v>
      </c>
      <c r="X1530" t="str">
        <f t="shared" ca="1" si="144"/>
        <v>×</v>
      </c>
    </row>
    <row r="1531" spans="1:24" x14ac:dyDescent="0.4">
      <c r="A1531" s="1" t="s">
        <v>3624</v>
      </c>
      <c r="B1531" s="1">
        <v>126</v>
      </c>
      <c r="C1531">
        <v>642.5</v>
      </c>
      <c r="D1531">
        <v>610</v>
      </c>
      <c r="E1531">
        <v>10.547610000000001</v>
      </c>
      <c r="F1531" t="s">
        <v>0</v>
      </c>
      <c r="G1531" s="10" t="s">
        <v>1698</v>
      </c>
      <c r="H1531">
        <v>99</v>
      </c>
      <c r="I1531" t="s">
        <v>3623</v>
      </c>
      <c r="J1531">
        <f ca="1">VLOOKUP(G1531,INDIRECT("球速変換!A$1:B$" &amp; Prams!$B$8),2,)</f>
        <v>150</v>
      </c>
      <c r="K1531" t="str">
        <f ca="1">VLOOKUP(I1531,INDIRECT("投手名変換!A$1:B$" &amp; Prams!$B$9),2,)</f>
        <v>SD003</v>
      </c>
      <c r="L1531">
        <f t="shared" si="150"/>
        <v>27</v>
      </c>
      <c r="M1531">
        <f ca="1">(B1531-VLOOKUP(K1531,INDIRECT("投手データ!B1:D"&amp;Prams!$B$1),3,FALSE)*2)</f>
        <v>32</v>
      </c>
      <c r="N1531" t="str">
        <f ca="1">VLOOKUP(F1531,INDIRECT("球種変換表!A$1:B$" &amp; Prams!$B$2),2,)</f>
        <v>ストレート</v>
      </c>
      <c r="O1531">
        <f ca="1">VLOOKUP(N1531,球種情報!A:B,2,FALSE)</f>
        <v>1</v>
      </c>
      <c r="P1531">
        <f ca="1">VLOOKUP(K1531,投手データ!B:AI,output!O1531+6,FALSE)</f>
        <v>1</v>
      </c>
      <c r="R1531">
        <f t="shared" ca="1" si="151"/>
        <v>6.6666666666666671E-3</v>
      </c>
      <c r="S1531">
        <f t="shared" si="152"/>
        <v>0.44305555555555554</v>
      </c>
      <c r="T1531">
        <f>Prams!B$5/(S1531-Prams!B$6)</f>
        <v>161.52084300975386</v>
      </c>
      <c r="U1531">
        <f t="shared" ca="1" si="153"/>
        <v>0.52638888888888891</v>
      </c>
      <c r="V1531">
        <f ca="1">Prams!C$5/(U1531-Prams!C$6)</f>
        <v>161.50677774230064</v>
      </c>
      <c r="W1531">
        <f t="shared" ca="1" si="154"/>
        <v>1.0767118516153376</v>
      </c>
      <c r="X1531" t="str">
        <f t="shared" ca="1" si="144"/>
        <v>×</v>
      </c>
    </row>
    <row r="1532" spans="1:24" x14ac:dyDescent="0.4">
      <c r="A1532" s="1" t="s">
        <v>3625</v>
      </c>
      <c r="B1532" s="1">
        <v>126</v>
      </c>
      <c r="C1532">
        <v>643.5</v>
      </c>
      <c r="D1532">
        <v>604.5</v>
      </c>
      <c r="E1532">
        <v>11.510960000000001</v>
      </c>
      <c r="F1532" t="s">
        <v>0</v>
      </c>
      <c r="G1532" s="10" t="s">
        <v>1680</v>
      </c>
      <c r="H1532">
        <v>99</v>
      </c>
      <c r="I1532" t="s">
        <v>3619</v>
      </c>
      <c r="J1532">
        <f ca="1">VLOOKUP(G1532,INDIRECT("球速変換!A$1:B$" &amp; Prams!$B$8),2,)</f>
        <v>149</v>
      </c>
      <c r="K1532" t="str">
        <f ca="1">VLOOKUP(I1532,INDIRECT("投手名変換!A$1:B$" &amp; Prams!$B$9),2,)</f>
        <v>SD003</v>
      </c>
      <c r="L1532">
        <f t="shared" si="150"/>
        <v>27</v>
      </c>
      <c r="M1532">
        <f ca="1">(B1532-VLOOKUP(K1532,INDIRECT("投手データ!B1:D"&amp;Prams!$B$1),3,FALSE)*2)</f>
        <v>32</v>
      </c>
      <c r="N1532" t="str">
        <f ca="1">VLOOKUP(F1532,INDIRECT("球種変換表!A$1:B$" &amp; Prams!$B$2),2,)</f>
        <v>ストレート</v>
      </c>
      <c r="O1532">
        <f ca="1">VLOOKUP(N1532,球種情報!A:B,2,FALSE)</f>
        <v>1</v>
      </c>
      <c r="P1532">
        <f ca="1">VLOOKUP(K1532,投手データ!B:AI,output!O1532+6,FALSE)</f>
        <v>1</v>
      </c>
      <c r="R1532">
        <f t="shared" ca="1" si="151"/>
        <v>6.7114093959731542E-3</v>
      </c>
      <c r="S1532">
        <f t="shared" si="152"/>
        <v>0.44687500000000002</v>
      </c>
      <c r="T1532">
        <f>Prams!B$5/(S1532-Prams!B$6)</f>
        <v>159.92498221561146</v>
      </c>
      <c r="U1532">
        <f t="shared" ca="1" si="153"/>
        <v>0.53020833333333328</v>
      </c>
      <c r="V1532">
        <f ca="1">Prams!C$5/(U1532-Prams!C$6)</f>
        <v>159.91119349901928</v>
      </c>
      <c r="W1532">
        <f t="shared" ca="1" si="154"/>
        <v>1.0732294865705991</v>
      </c>
      <c r="X1532" t="str">
        <f t="shared" ca="1" si="144"/>
        <v>×</v>
      </c>
    </row>
    <row r="1533" spans="1:24" x14ac:dyDescent="0.4">
      <c r="A1533" s="1" t="s">
        <v>3627</v>
      </c>
      <c r="B1533" s="1">
        <v>126</v>
      </c>
      <c r="C1533">
        <v>638.5</v>
      </c>
      <c r="D1533">
        <v>600.5</v>
      </c>
      <c r="E1533">
        <v>10.512</v>
      </c>
      <c r="F1533" t="s">
        <v>0</v>
      </c>
      <c r="G1533" s="10" t="s">
        <v>1587</v>
      </c>
      <c r="H1533">
        <v>99</v>
      </c>
      <c r="I1533" t="s">
        <v>3626</v>
      </c>
      <c r="J1533">
        <f ca="1">VLOOKUP(G1533,INDIRECT("球速変換!A$1:B$" &amp; Prams!$B$8),2,)</f>
        <v>147</v>
      </c>
      <c r="K1533" t="str">
        <f ca="1">VLOOKUP(I1533,INDIRECT("投手名変換!A$1:B$" &amp; Prams!$B$9),2,)</f>
        <v>SD003</v>
      </c>
      <c r="L1533">
        <f t="shared" si="150"/>
        <v>27</v>
      </c>
      <c r="M1533">
        <f ca="1">(B1533-VLOOKUP(K1533,INDIRECT("投手データ!B1:D"&amp;Prams!$B$1),3,FALSE)*2)</f>
        <v>32</v>
      </c>
      <c r="N1533" t="str">
        <f ca="1">VLOOKUP(F1533,INDIRECT("球種変換表!A$1:B$" &amp; Prams!$B$2),2,)</f>
        <v>ストレート</v>
      </c>
      <c r="O1533">
        <f ca="1">VLOOKUP(N1533,球種情報!A:B,2,FALSE)</f>
        <v>1</v>
      </c>
      <c r="P1533">
        <f ca="1">VLOOKUP(K1533,投手データ!B:AI,output!O1533+6,FALSE)</f>
        <v>1</v>
      </c>
      <c r="R1533">
        <f t="shared" ca="1" si="151"/>
        <v>6.8027210884353739E-3</v>
      </c>
      <c r="S1533">
        <f t="shared" si="152"/>
        <v>0.44965277777777779</v>
      </c>
      <c r="T1533">
        <f>Prams!B$5/(S1533-Prams!B$6)</f>
        <v>158.78402191671364</v>
      </c>
      <c r="U1533">
        <f t="shared" ca="1" si="153"/>
        <v>0.53298611111111116</v>
      </c>
      <c r="V1533">
        <f ca="1">Prams!C$5/(U1533-Prams!C$6)</f>
        <v>158.77042923690422</v>
      </c>
      <c r="W1533">
        <f t="shared" ca="1" si="154"/>
        <v>1.0800709471898247</v>
      </c>
      <c r="X1533" t="str">
        <f t="shared" ca="1" si="144"/>
        <v>×</v>
      </c>
    </row>
    <row r="1534" spans="1:24" x14ac:dyDescent="0.4">
      <c r="A1534" s="1" t="s">
        <v>3629</v>
      </c>
      <c r="B1534" s="1">
        <v>126</v>
      </c>
      <c r="C1534">
        <v>634.5</v>
      </c>
      <c r="D1534">
        <v>605</v>
      </c>
      <c r="E1534">
        <v>10.547610000000001</v>
      </c>
      <c r="F1534" t="s">
        <v>0</v>
      </c>
      <c r="G1534" s="10" t="s">
        <v>1680</v>
      </c>
      <c r="H1534">
        <v>99</v>
      </c>
      <c r="I1534" t="s">
        <v>3628</v>
      </c>
      <c r="J1534">
        <f ca="1">VLOOKUP(G1534,INDIRECT("球速変換!A$1:B$" &amp; Prams!$B$8),2,)</f>
        <v>149</v>
      </c>
      <c r="K1534" t="str">
        <f ca="1">VLOOKUP(I1534,INDIRECT("投手名変換!A$1:B$" &amp; Prams!$B$9),2,)</f>
        <v>SD003</v>
      </c>
      <c r="L1534">
        <f t="shared" si="150"/>
        <v>27</v>
      </c>
      <c r="M1534">
        <f ca="1">(B1534-VLOOKUP(K1534,INDIRECT("投手データ!B1:D"&amp;Prams!$B$1),3,FALSE)*2)</f>
        <v>32</v>
      </c>
      <c r="N1534" t="str">
        <f ca="1">VLOOKUP(F1534,INDIRECT("球種変換表!A$1:B$" &amp; Prams!$B$2),2,)</f>
        <v>ストレート</v>
      </c>
      <c r="O1534">
        <f ca="1">VLOOKUP(N1534,球種情報!A:B,2,FALSE)</f>
        <v>1</v>
      </c>
      <c r="P1534">
        <f ca="1">VLOOKUP(K1534,投手データ!B:AI,output!O1534+6,FALSE)</f>
        <v>1</v>
      </c>
      <c r="R1534">
        <f t="shared" ca="1" si="151"/>
        <v>6.7114093959731542E-3</v>
      </c>
      <c r="S1534">
        <f t="shared" si="152"/>
        <v>0.4465277777777778</v>
      </c>
      <c r="T1534">
        <f>Prams!B$5/(S1534-Prams!B$6)</f>
        <v>160.06875620316163</v>
      </c>
      <c r="U1534">
        <f t="shared" ca="1" si="153"/>
        <v>0.52986111111111112</v>
      </c>
      <c r="V1534">
        <f ca="1">Prams!C$5/(U1534-Prams!C$6)</f>
        <v>160.0549426841371</v>
      </c>
      <c r="W1534">
        <f t="shared" ca="1" si="154"/>
        <v>1.0741942462022624</v>
      </c>
      <c r="X1534" t="str">
        <f t="shared" ca="1" si="144"/>
        <v>×</v>
      </c>
    </row>
    <row r="1535" spans="1:24" x14ac:dyDescent="0.4">
      <c r="A1535" s="1" t="s">
        <v>3630</v>
      </c>
      <c r="B1535" s="1">
        <v>126</v>
      </c>
      <c r="C1535">
        <v>642.97729000000004</v>
      </c>
      <c r="D1535">
        <v>602</v>
      </c>
      <c r="E1535">
        <v>11.02281</v>
      </c>
      <c r="F1535" t="s">
        <v>0</v>
      </c>
      <c r="G1535" s="10" t="s">
        <v>1584</v>
      </c>
      <c r="H1535">
        <v>99</v>
      </c>
      <c r="I1535" t="s">
        <v>3626</v>
      </c>
      <c r="J1535">
        <f ca="1">VLOOKUP(G1535,INDIRECT("球速変換!A$1:B$" &amp; Prams!$B$8),2,)</f>
        <v>148</v>
      </c>
      <c r="K1535" t="str">
        <f ca="1">VLOOKUP(I1535,INDIRECT("投手名変換!A$1:B$" &amp; Prams!$B$9),2,)</f>
        <v>SD003</v>
      </c>
      <c r="L1535">
        <f t="shared" si="150"/>
        <v>27</v>
      </c>
      <c r="M1535">
        <f ca="1">(B1535-VLOOKUP(K1535,INDIRECT("投手データ!B1:D"&amp;Prams!$B$1),3,FALSE)*2)</f>
        <v>32</v>
      </c>
      <c r="N1535" t="str">
        <f ca="1">VLOOKUP(F1535,INDIRECT("球種変換表!A$1:B$" &amp; Prams!$B$2),2,)</f>
        <v>ストレート</v>
      </c>
      <c r="O1535">
        <f ca="1">VLOOKUP(N1535,球種情報!A:B,2,FALSE)</f>
        <v>1</v>
      </c>
      <c r="P1535">
        <f ca="1">VLOOKUP(K1535,投手データ!B:AI,output!O1535+6,FALSE)</f>
        <v>1</v>
      </c>
      <c r="R1535">
        <f t="shared" ca="1" si="151"/>
        <v>6.7567567567567571E-3</v>
      </c>
      <c r="S1535">
        <f t="shared" si="152"/>
        <v>0.44861111111111113</v>
      </c>
      <c r="T1535">
        <f>Prams!B$5/(S1535-Prams!B$6)</f>
        <v>159.20996909694404</v>
      </c>
      <c r="U1535">
        <f t="shared" ca="1" si="153"/>
        <v>0.53194444444444444</v>
      </c>
      <c r="V1535">
        <f ca="1">Prams!C$5/(U1535-Prams!C$6)</f>
        <v>159.19630339618323</v>
      </c>
      <c r="W1535">
        <f t="shared" ca="1" si="154"/>
        <v>1.0756506986228596</v>
      </c>
      <c r="X1535" t="str">
        <f t="shared" ca="1" si="144"/>
        <v>×</v>
      </c>
    </row>
    <row r="1536" spans="1:24" x14ac:dyDescent="0.4">
      <c r="A1536" s="1" t="s">
        <v>3632</v>
      </c>
      <c r="B1536" s="1">
        <v>126</v>
      </c>
      <c r="C1536">
        <v>642.45239000000004</v>
      </c>
      <c r="D1536">
        <v>603.5</v>
      </c>
      <c r="E1536">
        <v>10.55955</v>
      </c>
      <c r="F1536" t="s">
        <v>1649</v>
      </c>
      <c r="G1536" s="10" t="s">
        <v>1584</v>
      </c>
      <c r="H1536">
        <v>99</v>
      </c>
      <c r="I1536" t="s">
        <v>3631</v>
      </c>
      <c r="J1536">
        <f ca="1">VLOOKUP(G1536,INDIRECT("球速変換!A$1:B$" &amp; Prams!$B$8),2,)</f>
        <v>148</v>
      </c>
      <c r="K1536" t="str">
        <f ca="1">VLOOKUP(I1536,INDIRECT("投手名変換!A$1:B$" &amp; Prams!$B$9),2,)</f>
        <v>SD003</v>
      </c>
      <c r="L1536">
        <f t="shared" si="150"/>
        <v>27</v>
      </c>
      <c r="M1536">
        <f ca="1">(B1536-VLOOKUP(K1536,INDIRECT("投手データ!B1:D"&amp;Prams!$B$1),3,FALSE)*2)</f>
        <v>32</v>
      </c>
      <c r="N1536" t="str">
        <f ca="1">VLOOKUP(F1536,INDIRECT("球種変換表!A$1:B$" &amp; Prams!$B$2),2,)</f>
        <v>ストレート</v>
      </c>
      <c r="O1536">
        <f ca="1">VLOOKUP(N1536,球種情報!A:B,2,FALSE)</f>
        <v>1</v>
      </c>
      <c r="P1536">
        <f ca="1">VLOOKUP(K1536,投手データ!B:AI,output!O1536+6,FALSE)</f>
        <v>1</v>
      </c>
      <c r="R1536">
        <f t="shared" ca="1" si="151"/>
        <v>6.7567567567567571E-3</v>
      </c>
      <c r="S1536">
        <f t="shared" si="152"/>
        <v>0.44756944444444446</v>
      </c>
      <c r="T1536">
        <f>Prams!B$5/(S1536-Prams!B$6)</f>
        <v>159.63820767912091</v>
      </c>
      <c r="U1536">
        <f t="shared" ca="1" si="153"/>
        <v>0.53090277777777783</v>
      </c>
      <c r="V1536">
        <f ca="1">Prams!C$5/(U1536-Prams!C$6)</f>
        <v>159.62446836741279</v>
      </c>
      <c r="W1536">
        <f t="shared" ca="1" si="154"/>
        <v>1.0785437051852216</v>
      </c>
      <c r="X1536" t="str">
        <f t="shared" ca="1" si="144"/>
        <v>×</v>
      </c>
    </row>
    <row r="1537" spans="1:24" x14ac:dyDescent="0.4">
      <c r="A1537" s="1" t="s">
        <v>3633</v>
      </c>
      <c r="B1537" s="1">
        <v>126</v>
      </c>
      <c r="C1537">
        <v>636.54760999999996</v>
      </c>
      <c r="D1537">
        <v>611.5</v>
      </c>
      <c r="E1537">
        <v>10.55958</v>
      </c>
      <c r="F1537" t="s">
        <v>0</v>
      </c>
      <c r="G1537" s="10" t="s">
        <v>635</v>
      </c>
      <c r="H1537">
        <v>99</v>
      </c>
      <c r="I1537" t="s">
        <v>3619</v>
      </c>
      <c r="J1537">
        <f ca="1">VLOOKUP(G1537,INDIRECT("球速変換!A$1:B$" &amp; Prams!$B$8),2,)</f>
        <v>151</v>
      </c>
      <c r="K1537" t="str">
        <f ca="1">VLOOKUP(I1537,INDIRECT("投手名変換!A$1:B$" &amp; Prams!$B$9),2,)</f>
        <v>SD003</v>
      </c>
      <c r="L1537">
        <f t="shared" si="150"/>
        <v>27</v>
      </c>
      <c r="M1537">
        <f ca="1">(B1537-VLOOKUP(K1537,INDIRECT("投手データ!B1:D"&amp;Prams!$B$1),3,FALSE)*2)</f>
        <v>32</v>
      </c>
      <c r="N1537" t="str">
        <f ca="1">VLOOKUP(F1537,INDIRECT("球種変換表!A$1:B$" &amp; Prams!$B$2),2,)</f>
        <v>ストレート</v>
      </c>
      <c r="O1537">
        <f ca="1">VLOOKUP(N1537,球種情報!A:B,2,FALSE)</f>
        <v>1</v>
      </c>
      <c r="P1537">
        <f ca="1">VLOOKUP(K1537,投手データ!B:AI,output!O1537+6,FALSE)</f>
        <v>1</v>
      </c>
      <c r="R1537">
        <f t="shared" ca="1" si="151"/>
        <v>6.6225165562913907E-3</v>
      </c>
      <c r="S1537">
        <f t="shared" si="152"/>
        <v>0.44201388888888887</v>
      </c>
      <c r="T1537">
        <f>Prams!B$5/(S1537-Prams!B$6)</f>
        <v>161.96162046908316</v>
      </c>
      <c r="U1537">
        <f t="shared" ca="1" si="153"/>
        <v>0.52534722222222219</v>
      </c>
      <c r="V1537">
        <f ca="1">Prams!C$5/(U1537-Prams!C$6)</f>
        <v>161.94747833426717</v>
      </c>
      <c r="W1537">
        <f t="shared" ca="1" si="154"/>
        <v>1.0724998565183257</v>
      </c>
      <c r="X1537" t="str">
        <f t="shared" ca="1" si="144"/>
        <v>×</v>
      </c>
    </row>
    <row r="1538" spans="1:24" x14ac:dyDescent="0.4">
      <c r="A1538" s="1" t="s">
        <v>3634</v>
      </c>
      <c r="B1538" s="1">
        <v>126</v>
      </c>
      <c r="C1538">
        <v>639</v>
      </c>
      <c r="D1538">
        <v>600.5</v>
      </c>
      <c r="E1538">
        <v>10.012589999999999</v>
      </c>
      <c r="F1538" t="s">
        <v>0</v>
      </c>
      <c r="G1538" s="10" t="s">
        <v>1594</v>
      </c>
      <c r="H1538">
        <v>99</v>
      </c>
      <c r="I1538" t="s">
        <v>3619</v>
      </c>
      <c r="J1538">
        <f ca="1">VLOOKUP(G1538,INDIRECT("球速変換!A$1:B$" &amp; Prams!$B$8),2,)</f>
        <v>147</v>
      </c>
      <c r="K1538" t="str">
        <f ca="1">VLOOKUP(I1538,INDIRECT("投手名変換!A$1:B$" &amp; Prams!$B$9),2,)</f>
        <v>SD003</v>
      </c>
      <c r="L1538">
        <f t="shared" si="150"/>
        <v>27</v>
      </c>
      <c r="M1538">
        <f ca="1">(B1538-VLOOKUP(K1538,INDIRECT("投手データ!B1:D"&amp;Prams!$B$1),3,FALSE)*2)</f>
        <v>32</v>
      </c>
      <c r="N1538" t="str">
        <f ca="1">VLOOKUP(F1538,INDIRECT("球種変換表!A$1:B$" &amp; Prams!$B$2),2,)</f>
        <v>ストレート</v>
      </c>
      <c r="O1538">
        <f ca="1">VLOOKUP(N1538,球種情報!A:B,2,FALSE)</f>
        <v>1</v>
      </c>
      <c r="P1538">
        <f ca="1">VLOOKUP(K1538,投手データ!B:AI,output!O1538+6,FALSE)</f>
        <v>1</v>
      </c>
      <c r="R1538">
        <f t="shared" ca="1" si="151"/>
        <v>6.8027210884353739E-3</v>
      </c>
      <c r="S1538">
        <f t="shared" si="152"/>
        <v>0.44965277777777779</v>
      </c>
      <c r="T1538">
        <f>Prams!B$5/(S1538-Prams!B$6)</f>
        <v>158.78402191671364</v>
      </c>
      <c r="U1538">
        <f t="shared" ca="1" si="153"/>
        <v>0.53298611111111116</v>
      </c>
      <c r="V1538">
        <f ca="1">Prams!C$5/(U1538-Prams!C$6)</f>
        <v>158.77042923690422</v>
      </c>
      <c r="W1538">
        <f t="shared" ca="1" si="154"/>
        <v>1.0800709471898247</v>
      </c>
      <c r="X1538" t="str">
        <f t="shared" ca="1" si="144"/>
        <v>×</v>
      </c>
    </row>
    <row r="1539" spans="1:24" x14ac:dyDescent="0.4">
      <c r="A1539" s="1" t="s">
        <v>3635</v>
      </c>
      <c r="B1539" s="1">
        <v>123</v>
      </c>
      <c r="C1539">
        <v>641</v>
      </c>
      <c r="D1539">
        <v>612</v>
      </c>
      <c r="E1539">
        <v>11.0001</v>
      </c>
      <c r="F1539" t="s">
        <v>1504</v>
      </c>
      <c r="G1539" s="10" t="s">
        <v>1966</v>
      </c>
      <c r="H1539">
        <v>98</v>
      </c>
      <c r="I1539" t="s">
        <v>3619</v>
      </c>
      <c r="J1539">
        <f ca="1">VLOOKUP(G1539,INDIRECT("球速変換!A$1:B$" &amp; Prams!$B$8),2,)</f>
        <v>152</v>
      </c>
      <c r="K1539" t="str">
        <f ca="1">VLOOKUP(I1539,INDIRECT("投手名変換!A$1:B$" &amp; Prams!$B$9),2,)</f>
        <v>SD003</v>
      </c>
      <c r="L1539">
        <f t="shared" si="150"/>
        <v>25</v>
      </c>
      <c r="M1539">
        <f ca="1">(B1539-VLOOKUP(K1539,INDIRECT("投手データ!B1:D"&amp;Prams!$B$1),3,FALSE)*2)</f>
        <v>29</v>
      </c>
      <c r="N1539" t="str">
        <f ca="1">VLOOKUP(F1539,INDIRECT("球種変換表!A$1:B$" &amp; Prams!$B$2),2,)</f>
        <v>全力ストレート</v>
      </c>
      <c r="O1539">
        <f ca="1">VLOOKUP(N1539,球種情報!A:B,2,FALSE)</f>
        <v>2</v>
      </c>
      <c r="P1539">
        <f ca="1">VLOOKUP(K1539,投手データ!B:AI,output!O1539+6,FALSE)</f>
        <v>1</v>
      </c>
      <c r="R1539">
        <f t="shared" ca="1" si="151"/>
        <v>6.5789473684210523E-3</v>
      </c>
      <c r="S1539">
        <f t="shared" si="152"/>
        <v>0.40833333333333333</v>
      </c>
      <c r="T1539">
        <f>Prams!B$5/(S1539-Prams!B$6)</f>
        <v>177.6352839766306</v>
      </c>
      <c r="U1539">
        <f t="shared" ca="1" si="153"/>
        <v>0.47499999999999998</v>
      </c>
      <c r="V1539">
        <f ca="1">Prams!C$5/(U1539-Prams!C$6)</f>
        <v>186.55099577549791</v>
      </c>
      <c r="W1539">
        <f t="shared" ca="1" si="154"/>
        <v>1.227309182733539</v>
      </c>
      <c r="X1539" t="str">
        <f t="shared" ref="X1539:X1602" ca="1" si="155">IF(AND($V1539&gt;$J1539+X$1-2,$J1539+X$1+2&gt;$V1539),"〇","×")</f>
        <v>×</v>
      </c>
    </row>
    <row r="1540" spans="1:24" x14ac:dyDescent="0.4">
      <c r="A1540" s="1" t="s">
        <v>3636</v>
      </c>
      <c r="B1540" s="1">
        <v>123</v>
      </c>
      <c r="C1540">
        <v>640</v>
      </c>
      <c r="D1540">
        <v>608</v>
      </c>
      <c r="E1540">
        <v>11.0001</v>
      </c>
      <c r="F1540" t="s">
        <v>1504</v>
      </c>
      <c r="G1540" s="10" t="s">
        <v>1698</v>
      </c>
      <c r="H1540">
        <v>98</v>
      </c>
      <c r="I1540" t="s">
        <v>3619</v>
      </c>
      <c r="J1540">
        <f ca="1">VLOOKUP(G1540,INDIRECT("球速変換!A$1:B$" &amp; Prams!$B$8),2,)</f>
        <v>150</v>
      </c>
      <c r="K1540" t="str">
        <f ca="1">VLOOKUP(I1540,INDIRECT("投手名変換!A$1:B$" &amp; Prams!$B$9),2,)</f>
        <v>SD003</v>
      </c>
      <c r="L1540">
        <f t="shared" si="150"/>
        <v>25</v>
      </c>
      <c r="M1540">
        <f ca="1">(B1540-VLOOKUP(K1540,INDIRECT("投手データ!B1:D"&amp;Prams!$B$1),3,FALSE)*2)</f>
        <v>29</v>
      </c>
      <c r="N1540" t="str">
        <f ca="1">VLOOKUP(F1540,INDIRECT("球種変換表!A$1:B$" &amp; Prams!$B$2),2,)</f>
        <v>全力ストレート</v>
      </c>
      <c r="O1540">
        <f ca="1">VLOOKUP(N1540,球種情報!A:B,2,FALSE)</f>
        <v>2</v>
      </c>
      <c r="P1540">
        <f ca="1">VLOOKUP(K1540,投手データ!B:AI,output!O1540+6,FALSE)</f>
        <v>1</v>
      </c>
      <c r="R1540">
        <f t="shared" ca="1" si="151"/>
        <v>6.6666666666666671E-3</v>
      </c>
      <c r="S1540">
        <f t="shared" si="152"/>
        <v>0.41111111111111115</v>
      </c>
      <c r="T1540">
        <f>Prams!B$5/(S1540-Prams!B$6)</f>
        <v>176.22873974598548</v>
      </c>
      <c r="U1540">
        <f t="shared" ca="1" si="153"/>
        <v>0.4777777777777778</v>
      </c>
      <c r="V1540">
        <f ca="1">Prams!C$5/(U1540-Prams!C$6)</f>
        <v>185.00033249102273</v>
      </c>
      <c r="W1540">
        <f t="shared" ca="1" si="154"/>
        <v>1.2333355499401515</v>
      </c>
      <c r="X1540" t="str">
        <f t="shared" ca="1" si="155"/>
        <v>×</v>
      </c>
    </row>
    <row r="1541" spans="1:24" x14ac:dyDescent="0.4">
      <c r="A1541" s="1" t="s">
        <v>3637</v>
      </c>
      <c r="B1541" s="1">
        <v>123</v>
      </c>
      <c r="C1541">
        <v>639</v>
      </c>
      <c r="D1541">
        <v>603.5</v>
      </c>
      <c r="E1541">
        <v>10.012589999999999</v>
      </c>
      <c r="F1541" t="s">
        <v>1504</v>
      </c>
      <c r="G1541" s="10" t="s">
        <v>1668</v>
      </c>
      <c r="H1541">
        <v>98</v>
      </c>
      <c r="I1541" t="s">
        <v>3619</v>
      </c>
      <c r="J1541">
        <f ca="1">VLOOKUP(G1541,INDIRECT("球速変換!A$1:B$" &amp; Prams!$B$8),2,)</f>
        <v>148</v>
      </c>
      <c r="K1541" t="str">
        <f ca="1">VLOOKUP(I1541,INDIRECT("投手名変換!A$1:B$" &amp; Prams!$B$9),2,)</f>
        <v>SD003</v>
      </c>
      <c r="L1541">
        <f t="shared" si="150"/>
        <v>25</v>
      </c>
      <c r="M1541">
        <f ca="1">(B1541-VLOOKUP(K1541,INDIRECT("投手データ!B1:D"&amp;Prams!$B$1),3,FALSE)*2)</f>
        <v>29</v>
      </c>
      <c r="N1541" t="str">
        <f ca="1">VLOOKUP(F1541,INDIRECT("球種変換表!A$1:B$" &amp; Prams!$B$2),2,)</f>
        <v>全力ストレート</v>
      </c>
      <c r="O1541">
        <f ca="1">VLOOKUP(N1541,球種情報!A:B,2,FALSE)</f>
        <v>2</v>
      </c>
      <c r="P1541">
        <f ca="1">VLOOKUP(K1541,投手データ!B:AI,output!O1541+6,FALSE)</f>
        <v>1</v>
      </c>
      <c r="R1541">
        <f t="shared" ca="1" si="151"/>
        <v>6.7567567567567571E-3</v>
      </c>
      <c r="S1541">
        <f t="shared" si="152"/>
        <v>0.41423611111111114</v>
      </c>
      <c r="T1541">
        <f>Prams!B$5/(S1541-Prams!B$6)</f>
        <v>174.67276737013114</v>
      </c>
      <c r="U1541">
        <f t="shared" ca="1" si="153"/>
        <v>0.48090277777777779</v>
      </c>
      <c r="V1541">
        <f ca="1">Prams!C$5/(U1541-Prams!C$6)</f>
        <v>183.2863648716534</v>
      </c>
      <c r="W1541">
        <f t="shared" ca="1" si="154"/>
        <v>1.2384213842679284</v>
      </c>
      <c r="X1541" t="str">
        <f t="shared" ca="1" si="155"/>
        <v>×</v>
      </c>
    </row>
    <row r="1542" spans="1:24" x14ac:dyDescent="0.4">
      <c r="A1542" s="1" t="s">
        <v>3638</v>
      </c>
      <c r="B1542" s="1">
        <v>123</v>
      </c>
      <c r="C1542">
        <v>641.90002000000004</v>
      </c>
      <c r="D1542">
        <v>612</v>
      </c>
      <c r="E1542">
        <v>10.10008</v>
      </c>
      <c r="F1542" t="s">
        <v>1504</v>
      </c>
      <c r="G1542" s="10" t="s">
        <v>1966</v>
      </c>
      <c r="H1542">
        <v>98</v>
      </c>
      <c r="I1542" t="s">
        <v>3626</v>
      </c>
      <c r="J1542">
        <f ca="1">VLOOKUP(G1542,INDIRECT("球速変換!A$1:B$" &amp; Prams!$B$8),2,)</f>
        <v>152</v>
      </c>
      <c r="K1542" t="str">
        <f ca="1">VLOOKUP(I1542,INDIRECT("投手名変換!A$1:B$" &amp; Prams!$B$9),2,)</f>
        <v>SD003</v>
      </c>
      <c r="L1542">
        <f t="shared" si="150"/>
        <v>25</v>
      </c>
      <c r="M1542">
        <f ca="1">(B1542-VLOOKUP(K1542,INDIRECT("投手データ!B1:D"&amp;Prams!$B$1),3,FALSE)*2)</f>
        <v>29</v>
      </c>
      <c r="N1542" t="str">
        <f ca="1">VLOOKUP(F1542,INDIRECT("球種変換表!A$1:B$" &amp; Prams!$B$2),2,)</f>
        <v>全力ストレート</v>
      </c>
      <c r="O1542">
        <f ca="1">VLOOKUP(N1542,球種情報!A:B,2,FALSE)</f>
        <v>2</v>
      </c>
      <c r="P1542">
        <f ca="1">VLOOKUP(K1542,投手データ!B:AI,output!O1542+6,FALSE)</f>
        <v>1</v>
      </c>
      <c r="R1542">
        <f t="shared" ca="1" si="151"/>
        <v>6.5789473684210523E-3</v>
      </c>
      <c r="S1542">
        <f t="shared" si="152"/>
        <v>0.40833333333333333</v>
      </c>
      <c r="T1542">
        <f>Prams!B$5/(S1542-Prams!B$6)</f>
        <v>177.6352839766306</v>
      </c>
      <c r="U1542">
        <f t="shared" ca="1" si="153"/>
        <v>0.47499999999999998</v>
      </c>
      <c r="V1542">
        <f ca="1">Prams!C$5/(U1542-Prams!C$6)</f>
        <v>186.55099577549791</v>
      </c>
      <c r="W1542">
        <f t="shared" ca="1" si="154"/>
        <v>1.227309182733539</v>
      </c>
      <c r="X1542" t="str">
        <f t="shared" ca="1" si="155"/>
        <v>×</v>
      </c>
    </row>
    <row r="1543" spans="1:24" x14ac:dyDescent="0.4">
      <c r="A1543" s="1" t="s">
        <v>3641</v>
      </c>
      <c r="B1543" s="1">
        <v>123</v>
      </c>
      <c r="C1543">
        <v>639</v>
      </c>
      <c r="D1543">
        <v>600.5</v>
      </c>
      <c r="E1543">
        <v>10.012589999999999</v>
      </c>
      <c r="F1543" t="s">
        <v>3639</v>
      </c>
      <c r="G1543" s="10" t="s">
        <v>1587</v>
      </c>
      <c r="H1543">
        <v>98</v>
      </c>
      <c r="I1543" t="s">
        <v>3640</v>
      </c>
      <c r="J1543">
        <f ca="1">VLOOKUP(G1543,INDIRECT("球速変換!A$1:B$" &amp; Prams!$B$8),2,)</f>
        <v>147</v>
      </c>
      <c r="K1543" t="str">
        <f ca="1">VLOOKUP(I1543,INDIRECT("投手名変換!A$1:B$" &amp; Prams!$B$9),2,)</f>
        <v>SD003</v>
      </c>
      <c r="L1543">
        <f t="shared" si="150"/>
        <v>25</v>
      </c>
      <c r="M1543">
        <f ca="1">(B1543-VLOOKUP(K1543,INDIRECT("投手データ!B1:D"&amp;Prams!$B$1),3,FALSE)*2)</f>
        <v>29</v>
      </c>
      <c r="N1543" t="s">
        <v>398</v>
      </c>
      <c r="O1543">
        <f>VLOOKUP(N1543,球種情報!A:B,2,FALSE)</f>
        <v>2</v>
      </c>
      <c r="P1543">
        <f ca="1">VLOOKUP(K1543,投手データ!B:AI,output!O1543+6,FALSE)</f>
        <v>1</v>
      </c>
      <c r="R1543">
        <f t="shared" ca="1" si="151"/>
        <v>6.8027210884353739E-3</v>
      </c>
      <c r="S1543">
        <f t="shared" si="152"/>
        <v>0.41631944444444446</v>
      </c>
      <c r="T1543">
        <f>Prams!B$5/(S1543-Prams!B$6)</f>
        <v>173.65062769667699</v>
      </c>
      <c r="U1543">
        <f t="shared" ca="1" si="153"/>
        <v>0.48298611111111112</v>
      </c>
      <c r="V1543">
        <f ca="1">Prams!C$5/(U1543-Prams!C$6)</f>
        <v>182.1612552075234</v>
      </c>
      <c r="W1543">
        <f t="shared" ca="1" si="154"/>
        <v>1.2391922122960775</v>
      </c>
      <c r="X1543" t="str">
        <f t="shared" ca="1" si="155"/>
        <v>×</v>
      </c>
    </row>
    <row r="1544" spans="1:24" x14ac:dyDescent="0.4">
      <c r="A1544" s="1" t="s">
        <v>3642</v>
      </c>
      <c r="B1544" s="1">
        <v>123</v>
      </c>
      <c r="C1544">
        <v>639.5</v>
      </c>
      <c r="D1544">
        <v>602.5</v>
      </c>
      <c r="E1544">
        <v>10.512</v>
      </c>
      <c r="F1544" t="s">
        <v>1504</v>
      </c>
      <c r="G1544" s="10" t="s">
        <v>452</v>
      </c>
      <c r="H1544">
        <v>98</v>
      </c>
      <c r="I1544" t="s">
        <v>3628</v>
      </c>
      <c r="J1544">
        <f ca="1">VLOOKUP(G1544,INDIRECT("球速変換!A$1:B$" &amp; Prams!$B$8),2,)</f>
        <v>148</v>
      </c>
      <c r="K1544" t="str">
        <f ca="1">VLOOKUP(I1544,INDIRECT("投手名変換!A$1:B$" &amp; Prams!$B$9),2,)</f>
        <v>SD003</v>
      </c>
      <c r="L1544">
        <f t="shared" si="150"/>
        <v>25</v>
      </c>
      <c r="M1544">
        <f ca="1">(B1544-VLOOKUP(K1544,INDIRECT("投手データ!B1:D"&amp;Prams!$B$1),3,FALSE)*2)</f>
        <v>29</v>
      </c>
      <c r="N1544" t="str">
        <f ca="1">VLOOKUP(F1544,INDIRECT("球種変換表!A$1:B$" &amp; Prams!$B$2),2,)</f>
        <v>全力ストレート</v>
      </c>
      <c r="O1544">
        <f ca="1">VLOOKUP(N1544,球種情報!A:B,2,FALSE)</f>
        <v>2</v>
      </c>
      <c r="P1544">
        <f ca="1">VLOOKUP(K1544,投手データ!B:AI,output!O1544+6,FALSE)</f>
        <v>1</v>
      </c>
      <c r="R1544">
        <f t="shared" ca="1" si="151"/>
        <v>6.7567567567567571E-3</v>
      </c>
      <c r="S1544">
        <f t="shared" si="152"/>
        <v>0.41493055555555552</v>
      </c>
      <c r="T1544">
        <f>Prams!B$5/(S1544-Prams!B$6)</f>
        <v>174.3307197631338</v>
      </c>
      <c r="U1544">
        <f t="shared" ca="1" si="153"/>
        <v>0.48159722222222218</v>
      </c>
      <c r="V1544">
        <f ca="1">Prams!C$5/(U1544-Prams!C$6)</f>
        <v>182.90978722704824</v>
      </c>
      <c r="W1544">
        <f t="shared" ca="1" si="154"/>
        <v>1.235876940723299</v>
      </c>
      <c r="X1544" t="str">
        <f t="shared" ca="1" si="155"/>
        <v>×</v>
      </c>
    </row>
    <row r="1545" spans="1:24" x14ac:dyDescent="0.4">
      <c r="A1545" s="1" t="s">
        <v>3643</v>
      </c>
      <c r="B1545" s="1">
        <v>123</v>
      </c>
      <c r="C1545">
        <v>639.95001000000002</v>
      </c>
      <c r="D1545">
        <v>605.5</v>
      </c>
      <c r="E1545">
        <v>10.062519999999999</v>
      </c>
      <c r="F1545" t="s">
        <v>1504</v>
      </c>
      <c r="G1545" s="10" t="s">
        <v>803</v>
      </c>
      <c r="H1545">
        <v>98</v>
      </c>
      <c r="I1545" t="s">
        <v>3619</v>
      </c>
      <c r="J1545">
        <f ca="1">VLOOKUP(G1545,INDIRECT("球速変換!A$1:B$" &amp; Prams!$B$8),2,)</f>
        <v>149</v>
      </c>
      <c r="K1545" t="str">
        <f ca="1">VLOOKUP(I1545,INDIRECT("投手名変換!A$1:B$" &amp; Prams!$B$9),2,)</f>
        <v>SD003</v>
      </c>
      <c r="L1545">
        <f t="shared" si="150"/>
        <v>25</v>
      </c>
      <c r="M1545">
        <f ca="1">(B1545-VLOOKUP(K1545,INDIRECT("投手データ!B1:D"&amp;Prams!$B$1),3,FALSE)*2)</f>
        <v>29</v>
      </c>
      <c r="N1545" t="str">
        <f ca="1">VLOOKUP(F1545,INDIRECT("球種変換表!A$1:B$" &amp; Prams!$B$2),2,)</f>
        <v>全力ストレート</v>
      </c>
      <c r="O1545">
        <f ca="1">VLOOKUP(N1545,球種情報!A:B,2,FALSE)</f>
        <v>2</v>
      </c>
      <c r="P1545">
        <f ca="1">VLOOKUP(K1545,投手データ!B:AI,output!O1545+6,FALSE)</f>
        <v>1</v>
      </c>
      <c r="R1545">
        <f t="shared" ca="1" si="151"/>
        <v>6.7114093959731542E-3</v>
      </c>
      <c r="S1545">
        <f t="shared" si="152"/>
        <v>0.4128472222222222</v>
      </c>
      <c r="T1545">
        <f>Prams!B$5/(S1545-Prams!B$6)</f>
        <v>175.36090515848943</v>
      </c>
      <c r="U1545">
        <f t="shared" ca="1" si="153"/>
        <v>0.47951388888888885</v>
      </c>
      <c r="V1545">
        <f ca="1">Prams!C$5/(U1545-Prams!C$6)</f>
        <v>184.04419121964131</v>
      </c>
      <c r="W1545">
        <f t="shared" ca="1" si="154"/>
        <v>1.2351959142257807</v>
      </c>
      <c r="X1545" t="str">
        <f t="shared" ca="1" si="155"/>
        <v>×</v>
      </c>
    </row>
    <row r="1546" spans="1:24" x14ac:dyDescent="0.4">
      <c r="A1546" s="1" t="s">
        <v>3644</v>
      </c>
      <c r="B1546" s="1">
        <v>123</v>
      </c>
      <c r="C1546">
        <v>641.5</v>
      </c>
      <c r="D1546">
        <v>612</v>
      </c>
      <c r="E1546">
        <v>10.5001</v>
      </c>
      <c r="F1546" t="s">
        <v>1504</v>
      </c>
      <c r="G1546" s="10" t="s">
        <v>1966</v>
      </c>
      <c r="H1546">
        <v>98</v>
      </c>
      <c r="I1546" t="s">
        <v>3628</v>
      </c>
      <c r="J1546">
        <f ca="1">VLOOKUP(G1546,INDIRECT("球速変換!A$1:B$" &amp; Prams!$B$8),2,)</f>
        <v>152</v>
      </c>
      <c r="K1546" t="str">
        <f ca="1">VLOOKUP(I1546,INDIRECT("投手名変換!A$1:B$" &amp; Prams!$B$9),2,)</f>
        <v>SD003</v>
      </c>
      <c r="L1546">
        <f t="shared" si="150"/>
        <v>25</v>
      </c>
      <c r="M1546">
        <f ca="1">(B1546-VLOOKUP(K1546,INDIRECT("投手データ!B1:D"&amp;Prams!$B$1),3,FALSE)*2)</f>
        <v>29</v>
      </c>
      <c r="N1546" t="str">
        <f ca="1">VLOOKUP(F1546,INDIRECT("球種変換表!A$1:B$" &amp; Prams!$B$2),2,)</f>
        <v>全力ストレート</v>
      </c>
      <c r="O1546">
        <f ca="1">VLOOKUP(N1546,球種情報!A:B,2,FALSE)</f>
        <v>2</v>
      </c>
      <c r="P1546">
        <f ca="1">VLOOKUP(K1546,投手データ!B:AI,output!O1546+6,FALSE)</f>
        <v>1</v>
      </c>
      <c r="R1546">
        <f t="shared" ca="1" si="151"/>
        <v>6.5789473684210523E-3</v>
      </c>
      <c r="S1546">
        <f t="shared" si="152"/>
        <v>0.40833333333333333</v>
      </c>
      <c r="T1546">
        <f>Prams!B$5/(S1546-Prams!B$6)</f>
        <v>177.6352839766306</v>
      </c>
      <c r="U1546">
        <f t="shared" ca="1" si="153"/>
        <v>0.47499999999999998</v>
      </c>
      <c r="V1546">
        <f ca="1">Prams!C$5/(U1546-Prams!C$6)</f>
        <v>186.55099577549791</v>
      </c>
      <c r="W1546">
        <f t="shared" ca="1" si="154"/>
        <v>1.227309182733539</v>
      </c>
      <c r="X1546" t="str">
        <f t="shared" ca="1" si="155"/>
        <v>×</v>
      </c>
    </row>
    <row r="1547" spans="1:24" x14ac:dyDescent="0.4">
      <c r="A1547" s="1" t="s">
        <v>3645</v>
      </c>
      <c r="B1547" s="1">
        <v>123</v>
      </c>
      <c r="C1547">
        <v>640.5</v>
      </c>
      <c r="D1547">
        <v>608</v>
      </c>
      <c r="E1547">
        <v>10.5001</v>
      </c>
      <c r="F1547" t="s">
        <v>1504</v>
      </c>
      <c r="G1547" s="10" t="s">
        <v>1698</v>
      </c>
      <c r="H1547">
        <v>98</v>
      </c>
      <c r="I1547" t="s">
        <v>3626</v>
      </c>
      <c r="J1547">
        <f ca="1">VLOOKUP(G1547,INDIRECT("球速変換!A$1:B$" &amp; Prams!$B$8),2,)</f>
        <v>150</v>
      </c>
      <c r="K1547" t="str">
        <f ca="1">VLOOKUP(I1547,INDIRECT("投手名変換!A$1:B$" &amp; Prams!$B$9),2,)</f>
        <v>SD003</v>
      </c>
      <c r="L1547">
        <f t="shared" si="150"/>
        <v>25</v>
      </c>
      <c r="M1547">
        <f ca="1">(B1547-VLOOKUP(K1547,INDIRECT("投手データ!B1:D"&amp;Prams!$B$1),3,FALSE)*2)</f>
        <v>29</v>
      </c>
      <c r="N1547" t="str">
        <f ca="1">VLOOKUP(F1547,INDIRECT("球種変換表!A$1:B$" &amp; Prams!$B$2),2,)</f>
        <v>全力ストレート</v>
      </c>
      <c r="O1547">
        <f ca="1">VLOOKUP(N1547,球種情報!A:B,2,FALSE)</f>
        <v>2</v>
      </c>
      <c r="P1547">
        <f ca="1">VLOOKUP(K1547,投手データ!B:AI,output!O1547+6,FALSE)</f>
        <v>1</v>
      </c>
      <c r="R1547">
        <f t="shared" ca="1" si="151"/>
        <v>6.6666666666666671E-3</v>
      </c>
      <c r="S1547">
        <f t="shared" si="152"/>
        <v>0.41111111111111115</v>
      </c>
      <c r="T1547">
        <f>Prams!B$5/(S1547-Prams!B$6)</f>
        <v>176.22873974598548</v>
      </c>
      <c r="U1547">
        <f t="shared" ca="1" si="153"/>
        <v>0.4777777777777778</v>
      </c>
      <c r="V1547">
        <f ca="1">Prams!C$5/(U1547-Prams!C$6)</f>
        <v>185.00033249102273</v>
      </c>
      <c r="W1547">
        <f t="shared" ca="1" si="154"/>
        <v>1.2333355499401515</v>
      </c>
      <c r="X1547" t="str">
        <f t="shared" ca="1" si="155"/>
        <v>×</v>
      </c>
    </row>
    <row r="1548" spans="1:24" x14ac:dyDescent="0.4">
      <c r="A1548" s="1" t="s">
        <v>3646</v>
      </c>
      <c r="B1548" s="1">
        <v>123</v>
      </c>
      <c r="C1548">
        <v>639.02502000000004</v>
      </c>
      <c r="D1548">
        <v>601</v>
      </c>
      <c r="E1548">
        <v>10.025080000000001</v>
      </c>
      <c r="F1548" t="s">
        <v>545</v>
      </c>
      <c r="G1548" s="10" t="s">
        <v>434</v>
      </c>
      <c r="H1548">
        <v>98</v>
      </c>
      <c r="I1548" t="s">
        <v>3626</v>
      </c>
      <c r="J1548">
        <f ca="1">VLOOKUP(G1548,INDIRECT("球速変換!A$1:B$" &amp; Prams!$B$8),2,)</f>
        <v>147</v>
      </c>
      <c r="K1548" t="str">
        <f ca="1">VLOOKUP(I1548,INDIRECT("投手名変換!A$1:B$" &amp; Prams!$B$9),2,)</f>
        <v>SD003</v>
      </c>
      <c r="L1548">
        <f t="shared" si="150"/>
        <v>25</v>
      </c>
      <c r="M1548">
        <f ca="1">(B1548-VLOOKUP(K1548,INDIRECT("投手データ!B1:D"&amp;Prams!$B$1),3,FALSE)*2)</f>
        <v>29</v>
      </c>
      <c r="N1548" t="str">
        <f ca="1">VLOOKUP(F1548,INDIRECT("球種変換表!A$1:B$" &amp; Prams!$B$2),2,)</f>
        <v>全力ストレート</v>
      </c>
      <c r="O1548">
        <f ca="1">VLOOKUP(N1548,球種情報!A:B,2,FALSE)</f>
        <v>2</v>
      </c>
      <c r="P1548">
        <f ca="1">VLOOKUP(K1548,投手データ!B:AI,output!O1548+6,FALSE)</f>
        <v>1</v>
      </c>
      <c r="R1548">
        <f t="shared" ca="1" si="151"/>
        <v>6.8027210884353739E-3</v>
      </c>
      <c r="S1548">
        <f t="shared" si="152"/>
        <v>0.41597222222222219</v>
      </c>
      <c r="T1548">
        <f>Prams!B$5/(S1548-Prams!B$6)</f>
        <v>173.82015276237487</v>
      </c>
      <c r="U1548">
        <f t="shared" ca="1" si="153"/>
        <v>0.4826388888888889</v>
      </c>
      <c r="V1548">
        <f ca="1">Prams!C$5/(U1548-Prams!C$6)</f>
        <v>182.34781326298196</v>
      </c>
      <c r="W1548">
        <f t="shared" ca="1" si="154"/>
        <v>1.240461314714163</v>
      </c>
      <c r="X1548" t="str">
        <f t="shared" ca="1" si="155"/>
        <v>×</v>
      </c>
    </row>
    <row r="1549" spans="1:24" x14ac:dyDescent="0.4">
      <c r="A1549" s="1" t="s">
        <v>3648</v>
      </c>
      <c r="B1549" s="1">
        <v>132</v>
      </c>
      <c r="C1549">
        <v>642.45239000000004</v>
      </c>
      <c r="D1549">
        <v>607.5</v>
      </c>
      <c r="E1549">
        <v>10.55955</v>
      </c>
      <c r="F1549" t="s">
        <v>0</v>
      </c>
      <c r="G1549" s="10" t="s">
        <v>1530</v>
      </c>
      <c r="H1549">
        <v>99</v>
      </c>
      <c r="I1549" t="s">
        <v>3647</v>
      </c>
      <c r="J1549">
        <f ca="1">VLOOKUP(G1549,INDIRECT("球速変換!A$1:B$" &amp; Prams!$B$8),2,)</f>
        <v>115</v>
      </c>
      <c r="K1549" t="str">
        <f ca="1">VLOOKUP(I1549,INDIRECT("投手名変換!A$1:B$" &amp; Prams!$B$9),2,)</f>
        <v>SD004</v>
      </c>
      <c r="L1549">
        <f t="shared" si="150"/>
        <v>33</v>
      </c>
      <c r="M1549">
        <f ca="1">(B1549-VLOOKUP(K1549,INDIRECT("投手データ!B1:D"&amp;Prams!$B$1),3,FALSE)*2)</f>
        <v>38</v>
      </c>
      <c r="N1549" t="str">
        <f ca="1">VLOOKUP(F1549,INDIRECT("球種変換表!A$1:B$" &amp; Prams!$B$2),2,)</f>
        <v>ストレート</v>
      </c>
      <c r="O1549">
        <f ca="1">VLOOKUP(N1549,球種情報!A:B,2,FALSE)</f>
        <v>1</v>
      </c>
      <c r="P1549">
        <f ca="1">VLOOKUP(K1549,投手データ!B:AI,output!O1549+6,FALSE)</f>
        <v>1</v>
      </c>
      <c r="R1549">
        <f t="shared" ca="1" si="151"/>
        <v>8.6956521739130436E-3</v>
      </c>
      <c r="S1549">
        <f t="shared" si="152"/>
        <v>0.54479166666666667</v>
      </c>
      <c r="T1549">
        <f>Prams!B$5/(S1549-Prams!B$6)</f>
        <v>127.60384595538279</v>
      </c>
      <c r="U1549">
        <f t="shared" ca="1" si="153"/>
        <v>0.62812500000000004</v>
      </c>
      <c r="V1549">
        <f ca="1">Prams!C$5/(U1549-Prams!C$6)</f>
        <v>127.59506733398689</v>
      </c>
      <c r="W1549">
        <f t="shared" ca="1" si="154"/>
        <v>1.1095223246433643</v>
      </c>
      <c r="X1549" t="str">
        <f t="shared" ca="1" si="155"/>
        <v>×</v>
      </c>
    </row>
    <row r="1550" spans="1:24" x14ac:dyDescent="0.4">
      <c r="A1550" s="1" t="s">
        <v>3649</v>
      </c>
      <c r="B1550" s="1">
        <v>132</v>
      </c>
      <c r="C1550">
        <v>639.5</v>
      </c>
      <c r="D1550">
        <v>606.5</v>
      </c>
      <c r="E1550">
        <v>10.512</v>
      </c>
      <c r="F1550" t="s">
        <v>0</v>
      </c>
      <c r="G1550" s="10" t="s">
        <v>1530</v>
      </c>
      <c r="H1550">
        <v>99</v>
      </c>
      <c r="I1550" t="s">
        <v>3647</v>
      </c>
      <c r="J1550">
        <f ca="1">VLOOKUP(G1550,INDIRECT("球速変換!A$1:B$" &amp; Prams!$B$8),2,)</f>
        <v>115</v>
      </c>
      <c r="K1550" t="str">
        <f ca="1">VLOOKUP(I1550,INDIRECT("投手名変換!A$1:B$" &amp; Prams!$B$9),2,)</f>
        <v>SD004</v>
      </c>
      <c r="L1550">
        <f t="shared" si="150"/>
        <v>33</v>
      </c>
      <c r="M1550">
        <f ca="1">(B1550-VLOOKUP(K1550,INDIRECT("投手データ!B1:D"&amp;Prams!$B$1),3,FALSE)*2)</f>
        <v>38</v>
      </c>
      <c r="N1550" t="str">
        <f ca="1">VLOOKUP(F1550,INDIRECT("球種変換表!A$1:B$" &amp; Prams!$B$2),2,)</f>
        <v>ストレート</v>
      </c>
      <c r="O1550">
        <f ca="1">VLOOKUP(N1550,球種情報!A:B,2,FALSE)</f>
        <v>1</v>
      </c>
      <c r="P1550">
        <f ca="1">VLOOKUP(K1550,投手データ!B:AI,output!O1550+6,FALSE)</f>
        <v>1</v>
      </c>
      <c r="R1550">
        <f t="shared" ca="1" si="151"/>
        <v>8.6956521739130436E-3</v>
      </c>
      <c r="S1550">
        <f t="shared" si="152"/>
        <v>0.54548611111111112</v>
      </c>
      <c r="T1550">
        <f>Prams!B$5/(S1550-Prams!B$6)</f>
        <v>127.42120721143662</v>
      </c>
      <c r="U1550">
        <f t="shared" ca="1" si="153"/>
        <v>0.62881944444444438</v>
      </c>
      <c r="V1550">
        <f ca="1">Prams!C$5/(U1550-Prams!C$6)</f>
        <v>127.41245370078832</v>
      </c>
      <c r="W1550">
        <f t="shared" ca="1" si="154"/>
        <v>1.1079343800068548</v>
      </c>
      <c r="X1550" t="str">
        <f t="shared" ca="1" si="155"/>
        <v>×</v>
      </c>
    </row>
    <row r="1551" spans="1:24" x14ac:dyDescent="0.4">
      <c r="A1551" s="1" t="s">
        <v>3650</v>
      </c>
      <c r="B1551" s="1">
        <v>132</v>
      </c>
      <c r="C1551">
        <v>642.5</v>
      </c>
      <c r="D1551">
        <v>608</v>
      </c>
      <c r="E1551">
        <v>10.547610000000001</v>
      </c>
      <c r="F1551" t="s">
        <v>0</v>
      </c>
      <c r="G1551" s="10" t="s">
        <v>1530</v>
      </c>
      <c r="H1551">
        <v>99</v>
      </c>
      <c r="I1551" t="s">
        <v>3647</v>
      </c>
      <c r="J1551">
        <f ca="1">VLOOKUP(G1551,INDIRECT("球速変換!A$1:B$" &amp; Prams!$B$8),2,)</f>
        <v>115</v>
      </c>
      <c r="K1551" t="str">
        <f ca="1">VLOOKUP(I1551,INDIRECT("投手名変換!A$1:B$" &amp; Prams!$B$9),2,)</f>
        <v>SD004</v>
      </c>
      <c r="L1551">
        <f t="shared" si="150"/>
        <v>33</v>
      </c>
      <c r="M1551">
        <f ca="1">(B1551-VLOOKUP(K1551,INDIRECT("投手データ!B1:D"&amp;Prams!$B$1),3,FALSE)*2)</f>
        <v>38</v>
      </c>
      <c r="N1551" t="str">
        <f ca="1">VLOOKUP(F1551,INDIRECT("球種変換表!A$1:B$" &amp; Prams!$B$2),2,)</f>
        <v>ストレート</v>
      </c>
      <c r="O1551">
        <f ca="1">VLOOKUP(N1551,球種情報!A:B,2,FALSE)</f>
        <v>1</v>
      </c>
      <c r="P1551">
        <f ca="1">VLOOKUP(K1551,投手データ!B:AI,output!O1551+6,FALSE)</f>
        <v>1</v>
      </c>
      <c r="R1551">
        <f t="shared" ca="1" si="151"/>
        <v>8.6956521739130436E-3</v>
      </c>
      <c r="S1551">
        <f t="shared" si="152"/>
        <v>0.5444444444444444</v>
      </c>
      <c r="T1551">
        <f>Prams!B$5/(S1551-Prams!B$6)</f>
        <v>127.69536180662338</v>
      </c>
      <c r="U1551">
        <f t="shared" ca="1" si="153"/>
        <v>0.62777777777777777</v>
      </c>
      <c r="V1551">
        <f ca="1">Prams!C$5/(U1551-Prams!C$6)</f>
        <v>127.68657058931522</v>
      </c>
      <c r="W1551">
        <f t="shared" ca="1" si="154"/>
        <v>1.1103180051244803</v>
      </c>
      <c r="X1551" t="str">
        <f t="shared" ca="1" si="155"/>
        <v>×</v>
      </c>
    </row>
    <row r="1552" spans="1:24" x14ac:dyDescent="0.4">
      <c r="A1552" s="1" t="s">
        <v>3651</v>
      </c>
      <c r="B1552" s="1">
        <v>132</v>
      </c>
      <c r="C1552">
        <v>642.47619999999995</v>
      </c>
      <c r="D1552">
        <v>617</v>
      </c>
      <c r="E1552">
        <v>10.523899999999999</v>
      </c>
      <c r="F1552" t="s">
        <v>0</v>
      </c>
      <c r="G1552" s="10" t="s">
        <v>448</v>
      </c>
      <c r="H1552">
        <v>99</v>
      </c>
      <c r="I1552" t="s">
        <v>3647</v>
      </c>
      <c r="J1552">
        <f ca="1">VLOOKUP(G1552,INDIRECT("球速変換!A$1:B$" &amp; Prams!$B$8),2,)</f>
        <v>117</v>
      </c>
      <c r="K1552" t="str">
        <f ca="1">VLOOKUP(I1552,INDIRECT("投手名変換!A$1:B$" &amp; Prams!$B$9),2,)</f>
        <v>SD004</v>
      </c>
      <c r="L1552">
        <f t="shared" si="150"/>
        <v>33</v>
      </c>
      <c r="M1552">
        <f ca="1">(B1552-VLOOKUP(K1552,INDIRECT("投手データ!B1:D"&amp;Prams!$B$1),3,FALSE)*2)</f>
        <v>38</v>
      </c>
      <c r="N1552" t="str">
        <f ca="1">VLOOKUP(F1552,INDIRECT("球種変換表!A$1:B$" &amp; Prams!$B$2),2,)</f>
        <v>ストレート</v>
      </c>
      <c r="O1552">
        <f ca="1">VLOOKUP(N1552,球種情報!A:B,2,FALSE)</f>
        <v>1</v>
      </c>
      <c r="P1552">
        <f ca="1">VLOOKUP(K1552,投手データ!B:AI,output!O1552+6,FALSE)</f>
        <v>1</v>
      </c>
      <c r="R1552">
        <f t="shared" ca="1" si="151"/>
        <v>8.5470085470085479E-3</v>
      </c>
      <c r="S1552">
        <f t="shared" si="152"/>
        <v>0.53819444444444442</v>
      </c>
      <c r="T1552">
        <f>Prams!B$5/(S1552-Prams!B$6)</f>
        <v>129.36538752165171</v>
      </c>
      <c r="U1552">
        <f t="shared" ca="1" si="153"/>
        <v>0.62152777777777779</v>
      </c>
      <c r="V1552">
        <f ca="1">Prams!C$5/(U1552-Prams!C$6)</f>
        <v>129.35636486219443</v>
      </c>
      <c r="W1552">
        <f t="shared" ca="1" si="154"/>
        <v>1.1056099560871318</v>
      </c>
      <c r="X1552" t="str">
        <f t="shared" ca="1" si="155"/>
        <v>×</v>
      </c>
    </row>
    <row r="1553" spans="1:24" x14ac:dyDescent="0.4">
      <c r="A1553" s="1" t="s">
        <v>3652</v>
      </c>
      <c r="B1553" s="1">
        <v>132</v>
      </c>
      <c r="C1553">
        <v>640.5</v>
      </c>
      <c r="D1553">
        <v>616.5</v>
      </c>
      <c r="E1553">
        <v>10.512</v>
      </c>
      <c r="F1553" t="s">
        <v>0</v>
      </c>
      <c r="G1553" s="10" t="s">
        <v>448</v>
      </c>
      <c r="H1553">
        <v>99</v>
      </c>
      <c r="I1553" t="s">
        <v>3647</v>
      </c>
      <c r="J1553">
        <f ca="1">VLOOKUP(G1553,INDIRECT("球速変換!A$1:B$" &amp; Prams!$B$8),2,)</f>
        <v>117</v>
      </c>
      <c r="K1553" t="str">
        <f ca="1">VLOOKUP(I1553,INDIRECT("投手名変換!A$1:B$" &amp; Prams!$B$9),2,)</f>
        <v>SD004</v>
      </c>
      <c r="L1553">
        <f t="shared" si="150"/>
        <v>33</v>
      </c>
      <c r="M1553">
        <f ca="1">(B1553-VLOOKUP(K1553,INDIRECT("投手データ!B1:D"&amp;Prams!$B$1),3,FALSE)*2)</f>
        <v>38</v>
      </c>
      <c r="N1553" t="str">
        <f ca="1">VLOOKUP(F1553,INDIRECT("球種変換表!A$1:B$" &amp; Prams!$B$2),2,)</f>
        <v>ストレート</v>
      </c>
      <c r="O1553">
        <f ca="1">VLOOKUP(N1553,球種情報!A:B,2,FALSE)</f>
        <v>1</v>
      </c>
      <c r="P1553">
        <f ca="1">VLOOKUP(K1553,投手データ!B:AI,output!O1553+6,FALSE)</f>
        <v>1</v>
      </c>
      <c r="R1553">
        <f t="shared" ca="1" si="151"/>
        <v>8.5470085470085479E-3</v>
      </c>
      <c r="S1553">
        <f t="shared" si="152"/>
        <v>0.5385416666666667</v>
      </c>
      <c r="T1553">
        <f>Prams!B$5/(S1553-Prams!B$6)</f>
        <v>129.27146317238495</v>
      </c>
      <c r="U1553">
        <f t="shared" ca="1" si="153"/>
        <v>0.62187499999999996</v>
      </c>
      <c r="V1553">
        <f ca="1">Prams!C$5/(U1553-Prams!C$6)</f>
        <v>129.26245360932521</v>
      </c>
      <c r="W1553">
        <f t="shared" ca="1" si="154"/>
        <v>1.1048072958061983</v>
      </c>
      <c r="X1553" t="str">
        <f t="shared" ca="1" si="155"/>
        <v>×</v>
      </c>
    </row>
    <row r="1554" spans="1:24" x14ac:dyDescent="0.4">
      <c r="A1554" s="1" t="s">
        <v>3654</v>
      </c>
      <c r="B1554" s="1">
        <v>132</v>
      </c>
      <c r="C1554">
        <v>639.5</v>
      </c>
      <c r="D1554">
        <v>616.5</v>
      </c>
      <c r="E1554">
        <v>10.512</v>
      </c>
      <c r="F1554" t="s">
        <v>0</v>
      </c>
      <c r="G1554" s="10" t="s">
        <v>448</v>
      </c>
      <c r="H1554">
        <v>99</v>
      </c>
      <c r="I1554" t="s">
        <v>3653</v>
      </c>
      <c r="J1554">
        <f ca="1">VLOOKUP(G1554,INDIRECT("球速変換!A$1:B$" &amp; Prams!$B$8),2,)</f>
        <v>117</v>
      </c>
      <c r="K1554" t="str">
        <f ca="1">VLOOKUP(I1554,INDIRECT("投手名変換!A$1:B$" &amp; Prams!$B$9),2,)</f>
        <v>SD004</v>
      </c>
      <c r="L1554">
        <f t="shared" si="150"/>
        <v>33</v>
      </c>
      <c r="M1554">
        <f ca="1">(B1554-VLOOKUP(K1554,INDIRECT("投手データ!B1:D"&amp;Prams!$B$1),3,FALSE)*2)</f>
        <v>38</v>
      </c>
      <c r="N1554" t="str">
        <f ca="1">VLOOKUP(F1554,INDIRECT("球種変換表!A$1:B$" &amp; Prams!$B$2),2,)</f>
        <v>ストレート</v>
      </c>
      <c r="O1554">
        <f ca="1">VLOOKUP(N1554,球種情報!A:B,2,FALSE)</f>
        <v>1</v>
      </c>
      <c r="P1554">
        <f ca="1">VLOOKUP(K1554,投手データ!B:AI,output!O1554+6,FALSE)</f>
        <v>1</v>
      </c>
      <c r="R1554">
        <f t="shared" ca="1" si="151"/>
        <v>8.5470085470085479E-3</v>
      </c>
      <c r="S1554">
        <f t="shared" si="152"/>
        <v>0.5385416666666667</v>
      </c>
      <c r="T1554">
        <f>Prams!B$5/(S1554-Prams!B$6)</f>
        <v>129.27146317238495</v>
      </c>
      <c r="U1554">
        <f t="shared" ca="1" si="153"/>
        <v>0.62187499999999996</v>
      </c>
      <c r="V1554">
        <f ca="1">Prams!C$5/(U1554-Prams!C$6)</f>
        <v>129.26245360932521</v>
      </c>
      <c r="W1554">
        <f t="shared" ca="1" si="154"/>
        <v>1.1048072958061983</v>
      </c>
      <c r="X1554" t="str">
        <f t="shared" ca="1" si="155"/>
        <v>×</v>
      </c>
    </row>
    <row r="1555" spans="1:24" x14ac:dyDescent="0.4">
      <c r="A1555" s="1" t="s">
        <v>3655</v>
      </c>
      <c r="B1555" s="1">
        <v>132</v>
      </c>
      <c r="C1555">
        <v>643.5</v>
      </c>
      <c r="D1555">
        <v>613.5</v>
      </c>
      <c r="E1555">
        <v>11.510960000000001</v>
      </c>
      <c r="F1555" t="s">
        <v>0</v>
      </c>
      <c r="G1555" s="10" t="s">
        <v>448</v>
      </c>
      <c r="H1555">
        <v>99</v>
      </c>
      <c r="I1555" t="s">
        <v>3647</v>
      </c>
      <c r="J1555">
        <f ca="1">VLOOKUP(G1555,INDIRECT("球速変換!A$1:B$" &amp; Prams!$B$8),2,)</f>
        <v>117</v>
      </c>
      <c r="K1555" t="str">
        <f ca="1">VLOOKUP(I1555,INDIRECT("投手名変換!A$1:B$" &amp; Prams!$B$9),2,)</f>
        <v>SD004</v>
      </c>
      <c r="L1555">
        <f t="shared" si="150"/>
        <v>33</v>
      </c>
      <c r="M1555">
        <f ca="1">(B1555-VLOOKUP(K1555,INDIRECT("投手データ!B1:D"&amp;Prams!$B$1),3,FALSE)*2)</f>
        <v>38</v>
      </c>
      <c r="N1555" t="str">
        <f ca="1">VLOOKUP(F1555,INDIRECT("球種変換表!A$1:B$" &amp; Prams!$B$2),2,)</f>
        <v>ストレート</v>
      </c>
      <c r="O1555">
        <f ca="1">VLOOKUP(N1555,球種情報!A:B,2,FALSE)</f>
        <v>1</v>
      </c>
      <c r="P1555">
        <f ca="1">VLOOKUP(K1555,投手データ!B:AI,output!O1555+6,FALSE)</f>
        <v>1</v>
      </c>
      <c r="R1555">
        <f t="shared" ca="1" si="151"/>
        <v>8.5470085470085479E-3</v>
      </c>
      <c r="S1555">
        <f t="shared" si="152"/>
        <v>0.54062500000000002</v>
      </c>
      <c r="T1555">
        <f>Prams!B$5/(S1555-Prams!B$6)</f>
        <v>128.71076875032531</v>
      </c>
      <c r="U1555">
        <f t="shared" ca="1" si="153"/>
        <v>0.62395833333333328</v>
      </c>
      <c r="V1555">
        <f ca="1">Prams!C$5/(U1555-Prams!C$6)</f>
        <v>128.70183717016812</v>
      </c>
      <c r="W1555">
        <f t="shared" ca="1" si="154"/>
        <v>1.1000157023091293</v>
      </c>
      <c r="X1555" t="str">
        <f t="shared" ca="1" si="155"/>
        <v>×</v>
      </c>
    </row>
    <row r="1556" spans="1:24" x14ac:dyDescent="0.4">
      <c r="A1556" s="1" t="s">
        <v>3657</v>
      </c>
      <c r="B1556" s="1">
        <v>132</v>
      </c>
      <c r="C1556">
        <v>638.5</v>
      </c>
      <c r="D1556">
        <v>616.5</v>
      </c>
      <c r="E1556">
        <v>10.512</v>
      </c>
      <c r="F1556" t="s">
        <v>0</v>
      </c>
      <c r="G1556" s="10" t="s">
        <v>448</v>
      </c>
      <c r="H1556">
        <v>99</v>
      </c>
      <c r="I1556" t="s">
        <v>3656</v>
      </c>
      <c r="J1556">
        <f ca="1">VLOOKUP(G1556,INDIRECT("球速変換!A$1:B$" &amp; Prams!$B$8),2,)</f>
        <v>117</v>
      </c>
      <c r="K1556" t="str">
        <f ca="1">VLOOKUP(I1556,INDIRECT("投手名変換!A$1:B$" &amp; Prams!$B$9),2,)</f>
        <v>SD004</v>
      </c>
      <c r="L1556">
        <f t="shared" si="150"/>
        <v>33</v>
      </c>
      <c r="M1556">
        <f ca="1">(B1556-VLOOKUP(K1556,INDIRECT("投手データ!B1:D"&amp;Prams!$B$1),3,FALSE)*2)</f>
        <v>38</v>
      </c>
      <c r="N1556" t="str">
        <f ca="1">VLOOKUP(F1556,INDIRECT("球種変換表!A$1:B$" &amp; Prams!$B$2),2,)</f>
        <v>ストレート</v>
      </c>
      <c r="O1556">
        <f ca="1">VLOOKUP(N1556,球種情報!A:B,2,FALSE)</f>
        <v>1</v>
      </c>
      <c r="P1556">
        <f ca="1">VLOOKUP(K1556,投手データ!B:AI,output!O1556+6,FALSE)</f>
        <v>1</v>
      </c>
      <c r="R1556">
        <f t="shared" ca="1" si="151"/>
        <v>8.5470085470085479E-3</v>
      </c>
      <c r="S1556">
        <f t="shared" si="152"/>
        <v>0.5385416666666667</v>
      </c>
      <c r="T1556">
        <f>Prams!B$5/(S1556-Prams!B$6)</f>
        <v>129.27146317238495</v>
      </c>
      <c r="U1556">
        <f t="shared" ca="1" si="153"/>
        <v>0.62187499999999996</v>
      </c>
      <c r="V1556">
        <f ca="1">Prams!C$5/(U1556-Prams!C$6)</f>
        <v>129.26245360932521</v>
      </c>
      <c r="W1556">
        <f t="shared" ca="1" si="154"/>
        <v>1.1048072958061983</v>
      </c>
      <c r="X1556" t="str">
        <f t="shared" ca="1" si="155"/>
        <v>×</v>
      </c>
    </row>
    <row r="1557" spans="1:24" x14ac:dyDescent="0.4">
      <c r="A1557" s="1" t="s">
        <v>3658</v>
      </c>
      <c r="B1557" s="1">
        <v>132</v>
      </c>
      <c r="C1557">
        <v>642.5</v>
      </c>
      <c r="D1557">
        <v>600.5</v>
      </c>
      <c r="E1557">
        <v>10.512</v>
      </c>
      <c r="F1557" t="s">
        <v>0</v>
      </c>
      <c r="G1557" s="10" t="s">
        <v>3478</v>
      </c>
      <c r="H1557">
        <v>99</v>
      </c>
      <c r="I1557" t="s">
        <v>3647</v>
      </c>
      <c r="J1557">
        <v>114</v>
      </c>
      <c r="K1557" t="str">
        <f ca="1">VLOOKUP(I1557,INDIRECT("投手名変換!A$1:B$" &amp; Prams!$B$9),2,)</f>
        <v>SD004</v>
      </c>
      <c r="L1557">
        <f t="shared" si="150"/>
        <v>33</v>
      </c>
      <c r="M1557">
        <f ca="1">(B1557-VLOOKUP(K1557,INDIRECT("投手データ!B1:D"&amp;Prams!$B$1),3,FALSE)*2)</f>
        <v>38</v>
      </c>
      <c r="N1557" t="str">
        <f ca="1">VLOOKUP(F1557,INDIRECT("球種変換表!A$1:B$" &amp; Prams!$B$2),2,)</f>
        <v>ストレート</v>
      </c>
      <c r="O1557">
        <f ca="1">VLOOKUP(N1557,球種情報!A:B,2,FALSE)</f>
        <v>1</v>
      </c>
      <c r="P1557">
        <f ca="1">VLOOKUP(K1557,投手データ!B:AI,output!O1557+6,FALSE)</f>
        <v>1</v>
      </c>
      <c r="R1557">
        <f t="shared" si="151"/>
        <v>8.771929824561403E-3</v>
      </c>
      <c r="S1557">
        <f t="shared" si="152"/>
        <v>0.54965277777777777</v>
      </c>
      <c r="T1557">
        <f>Prams!B$5/(S1557-Prams!B$6)</f>
        <v>126.33626048011263</v>
      </c>
      <c r="U1557">
        <f t="shared" ca="1" si="153"/>
        <v>0.63298611111111103</v>
      </c>
      <c r="V1557">
        <f ca="1">Prams!C$5/(U1557-Prams!C$6)</f>
        <v>126.32765539593257</v>
      </c>
      <c r="W1557">
        <f t="shared" ca="1" si="154"/>
        <v>1.1081373280344962</v>
      </c>
      <c r="X1557" t="str">
        <f t="shared" ca="1" si="155"/>
        <v>×</v>
      </c>
    </row>
    <row r="1558" spans="1:24" x14ac:dyDescent="0.4">
      <c r="A1558" s="1" t="s">
        <v>3659</v>
      </c>
      <c r="B1558" s="1">
        <v>132</v>
      </c>
      <c r="C1558">
        <v>643.5</v>
      </c>
      <c r="D1558">
        <v>614.5</v>
      </c>
      <c r="E1558">
        <v>11.510960000000001</v>
      </c>
      <c r="F1558" t="s">
        <v>0</v>
      </c>
      <c r="G1558" s="10" t="s">
        <v>448</v>
      </c>
      <c r="H1558">
        <v>99</v>
      </c>
      <c r="I1558" t="s">
        <v>3647</v>
      </c>
      <c r="J1558">
        <f ca="1">VLOOKUP(G1558,INDIRECT("球速変換!A$1:B$" &amp; Prams!$B$8),2,)</f>
        <v>117</v>
      </c>
      <c r="K1558" t="str">
        <f ca="1">VLOOKUP(I1558,INDIRECT("投手名変換!A$1:B$" &amp; Prams!$B$9),2,)</f>
        <v>SD004</v>
      </c>
      <c r="L1558">
        <f t="shared" si="150"/>
        <v>33</v>
      </c>
      <c r="M1558">
        <f ca="1">(B1558-VLOOKUP(K1558,INDIRECT("投手データ!B1:D"&amp;Prams!$B$1),3,FALSE)*2)</f>
        <v>38</v>
      </c>
      <c r="N1558" t="str">
        <f ca="1">VLOOKUP(F1558,INDIRECT("球種変換表!A$1:B$" &amp; Prams!$B$2),2,)</f>
        <v>ストレート</v>
      </c>
      <c r="O1558">
        <f ca="1">VLOOKUP(N1558,球種情報!A:B,2,FALSE)</f>
        <v>1</v>
      </c>
      <c r="P1558">
        <f ca="1">VLOOKUP(K1558,投手データ!B:AI,output!O1558+6,FALSE)</f>
        <v>1</v>
      </c>
      <c r="R1558">
        <f t="shared" ca="1" si="151"/>
        <v>8.5470085470085479E-3</v>
      </c>
      <c r="S1558">
        <f t="shared" si="152"/>
        <v>0.53993055555555558</v>
      </c>
      <c r="T1558">
        <f>Prams!B$5/(S1558-Prams!B$6)</f>
        <v>128.89712568122457</v>
      </c>
      <c r="U1558">
        <f t="shared" ca="1" si="153"/>
        <v>0.62326388888888895</v>
      </c>
      <c r="V1558">
        <f ca="1">Prams!C$5/(U1558-Prams!C$6)</f>
        <v>128.88816821964454</v>
      </c>
      <c r="W1558">
        <f t="shared" ca="1" si="154"/>
        <v>1.1016082753815772</v>
      </c>
      <c r="X1558" t="str">
        <f t="shared" ca="1" si="155"/>
        <v>×</v>
      </c>
    </row>
    <row r="1559" spans="1:24" x14ac:dyDescent="0.4">
      <c r="A1559" s="1" t="s">
        <v>3660</v>
      </c>
      <c r="B1559" s="1">
        <v>127</v>
      </c>
      <c r="C1559">
        <v>642.97729000000004</v>
      </c>
      <c r="D1559">
        <v>607</v>
      </c>
      <c r="E1559">
        <v>11.02281</v>
      </c>
      <c r="F1559" t="s">
        <v>1504</v>
      </c>
      <c r="G1559" s="10" t="s">
        <v>448</v>
      </c>
      <c r="H1559">
        <v>98</v>
      </c>
      <c r="I1559" t="s">
        <v>1488</v>
      </c>
      <c r="J1559">
        <f ca="1">VLOOKUP(G1559,INDIRECT("球速変換!A$1:B$" &amp; Prams!$B$8),2,)</f>
        <v>117</v>
      </c>
      <c r="K1559" t="str">
        <f ca="1">VLOOKUP(I1559,INDIRECT("投手名変換!A$1:B$" &amp; Prams!$B$9),2,)</f>
        <v>SD004</v>
      </c>
      <c r="L1559">
        <f t="shared" si="150"/>
        <v>29</v>
      </c>
      <c r="M1559">
        <f ca="1">(B1559-VLOOKUP(K1559,INDIRECT("投手データ!B1:D"&amp;Prams!$B$1),3,FALSE)*2)</f>
        <v>33</v>
      </c>
      <c r="N1559" t="str">
        <f ca="1">VLOOKUP(F1559,INDIRECT("球種変換表!A$1:B$" &amp; Prams!$B$2),2,)</f>
        <v>全力ストレート</v>
      </c>
      <c r="O1559">
        <f ca="1">VLOOKUP(N1559,球種情報!A:B,2,FALSE)</f>
        <v>2</v>
      </c>
      <c r="P1559">
        <f ca="1">VLOOKUP(K1559,投手データ!B:AI,output!O1559+6,FALSE)</f>
        <v>1</v>
      </c>
      <c r="R1559">
        <f t="shared" ca="1" si="151"/>
        <v>8.5470085470085479E-3</v>
      </c>
      <c r="S1559">
        <f t="shared" si="152"/>
        <v>0.47847222222222219</v>
      </c>
      <c r="T1559">
        <f>Prams!B$5/(S1559-Prams!B$6)</f>
        <v>147.84100118239431</v>
      </c>
      <c r="U1559">
        <f t="shared" ca="1" si="153"/>
        <v>0.54513888888888895</v>
      </c>
      <c r="V1559">
        <f ca="1">Prams!C$5/(U1559-Prams!C$6)</f>
        <v>153.96516180804403</v>
      </c>
      <c r="W1559">
        <f t="shared" ca="1" si="154"/>
        <v>1.3159415539149062</v>
      </c>
      <c r="X1559" t="str">
        <f t="shared" ca="1" si="155"/>
        <v>×</v>
      </c>
    </row>
    <row r="1560" spans="1:24" x14ac:dyDescent="0.4">
      <c r="A1560" s="1" t="s">
        <v>3661</v>
      </c>
      <c r="B1560" s="1">
        <v>127</v>
      </c>
      <c r="C1560">
        <v>642.5</v>
      </c>
      <c r="D1560">
        <v>602.5</v>
      </c>
      <c r="E1560">
        <v>10.512</v>
      </c>
      <c r="F1560" t="s">
        <v>1504</v>
      </c>
      <c r="G1560" s="10" t="s">
        <v>2973</v>
      </c>
      <c r="H1560">
        <v>98</v>
      </c>
      <c r="I1560" t="s">
        <v>3656</v>
      </c>
      <c r="J1560">
        <f ca="1">VLOOKUP(G1560,INDIRECT("球速変換!A$1:B$" &amp; Prams!$B$8),2,)</f>
        <v>116</v>
      </c>
      <c r="K1560" t="str">
        <f ca="1">VLOOKUP(I1560,INDIRECT("投手名変換!A$1:B$" &amp; Prams!$B$9),2,)</f>
        <v>SD004</v>
      </c>
      <c r="L1560">
        <f t="shared" si="150"/>
        <v>29</v>
      </c>
      <c r="M1560">
        <f ca="1">(B1560-VLOOKUP(K1560,INDIRECT("投手データ!B1:D"&amp;Prams!$B$1),3,FALSE)*2)</f>
        <v>33</v>
      </c>
      <c r="N1560" t="str">
        <f ca="1">VLOOKUP(F1560,INDIRECT("球種変換表!A$1:B$" &amp; Prams!$B$2),2,)</f>
        <v>全力ストレート</v>
      </c>
      <c r="O1560">
        <f ca="1">VLOOKUP(N1560,球種情報!A:B,2,FALSE)</f>
        <v>2</v>
      </c>
      <c r="P1560">
        <f ca="1">VLOOKUP(K1560,投手データ!B:AI,output!O1560+6,FALSE)</f>
        <v>1</v>
      </c>
      <c r="R1560">
        <f t="shared" ca="1" si="151"/>
        <v>8.6206896551724137E-3</v>
      </c>
      <c r="S1560">
        <f t="shared" si="152"/>
        <v>0.48159722222222218</v>
      </c>
      <c r="T1560">
        <f>Prams!B$5/(S1560-Prams!B$6)</f>
        <v>146.74438078158073</v>
      </c>
      <c r="U1560">
        <f t="shared" ca="1" si="153"/>
        <v>0.54826388888888888</v>
      </c>
      <c r="V1560">
        <f ca="1">Prams!C$5/(U1560-Prams!C$6)</f>
        <v>152.77617226916715</v>
      </c>
      <c r="W1560">
        <f t="shared" ca="1" si="154"/>
        <v>1.3170359678376478</v>
      </c>
      <c r="X1560" t="str">
        <f t="shared" ca="1" si="155"/>
        <v>×</v>
      </c>
    </row>
    <row r="1561" spans="1:24" x14ac:dyDescent="0.4">
      <c r="A1561" s="1" t="s">
        <v>3662</v>
      </c>
      <c r="B1561" s="1">
        <v>127</v>
      </c>
      <c r="C1561">
        <v>642.45239000000004</v>
      </c>
      <c r="D1561">
        <v>606.5</v>
      </c>
      <c r="E1561">
        <v>10.55955</v>
      </c>
      <c r="F1561" t="s">
        <v>1504</v>
      </c>
      <c r="G1561" s="10" t="s">
        <v>448</v>
      </c>
      <c r="H1561">
        <v>98</v>
      </c>
      <c r="I1561" t="s">
        <v>3653</v>
      </c>
      <c r="J1561">
        <f ca="1">VLOOKUP(G1561,INDIRECT("球速変換!A$1:B$" &amp; Prams!$B$8),2,)</f>
        <v>117</v>
      </c>
      <c r="K1561" t="str">
        <f ca="1">VLOOKUP(I1561,INDIRECT("投手名変換!A$1:B$" &amp; Prams!$B$9),2,)</f>
        <v>SD004</v>
      </c>
      <c r="L1561">
        <f t="shared" si="150"/>
        <v>29</v>
      </c>
      <c r="M1561">
        <f ca="1">(B1561-VLOOKUP(K1561,INDIRECT("投手データ!B1:D"&amp;Prams!$B$1),3,FALSE)*2)</f>
        <v>33</v>
      </c>
      <c r="N1561" t="str">
        <f ca="1">VLOOKUP(F1561,INDIRECT("球種変換表!A$1:B$" &amp; Prams!$B$2),2,)</f>
        <v>全力ストレート</v>
      </c>
      <c r="O1561">
        <f ca="1">VLOOKUP(N1561,球種情報!A:B,2,FALSE)</f>
        <v>2</v>
      </c>
      <c r="P1561">
        <f ca="1">VLOOKUP(K1561,投手データ!B:AI,output!O1561+6,FALSE)</f>
        <v>1</v>
      </c>
      <c r="R1561">
        <f t="shared" ca="1" si="151"/>
        <v>8.5470085470085479E-3</v>
      </c>
      <c r="S1561">
        <f t="shared" si="152"/>
        <v>0.47881944444444446</v>
      </c>
      <c r="T1561">
        <f>Prams!B$5/(S1561-Prams!B$6)</f>
        <v>147.71834575587224</v>
      </c>
      <c r="U1561">
        <f t="shared" ca="1" si="153"/>
        <v>0.54548611111111112</v>
      </c>
      <c r="V1561">
        <f ca="1">Prams!C$5/(U1561-Prams!C$6)</f>
        <v>153.83213873471615</v>
      </c>
      <c r="W1561">
        <f t="shared" ca="1" si="154"/>
        <v>1.3148046045702235</v>
      </c>
      <c r="X1561" t="str">
        <f t="shared" ca="1" si="155"/>
        <v>×</v>
      </c>
    </row>
    <row r="1562" spans="1:24" x14ac:dyDescent="0.4">
      <c r="A1562" s="1" t="s">
        <v>3663</v>
      </c>
      <c r="B1562" s="1">
        <v>128</v>
      </c>
      <c r="C1562">
        <v>642.45239000000004</v>
      </c>
      <c r="D1562">
        <v>623.5</v>
      </c>
      <c r="E1562">
        <v>10.55955</v>
      </c>
      <c r="F1562" t="s">
        <v>1504</v>
      </c>
      <c r="G1562" s="10" t="s">
        <v>2779</v>
      </c>
      <c r="H1562">
        <v>98</v>
      </c>
      <c r="I1562" t="s">
        <v>3653</v>
      </c>
      <c r="J1562">
        <v>115</v>
      </c>
      <c r="K1562" t="str">
        <f ca="1">VLOOKUP(I1562,INDIRECT("投手名変換!A$1:B$" &amp; Prams!$B$9),2,)</f>
        <v>SD004</v>
      </c>
      <c r="L1562">
        <f t="shared" si="150"/>
        <v>30</v>
      </c>
      <c r="M1562">
        <f ca="1">(B1562-VLOOKUP(K1562,INDIRECT("投手データ!B1:D"&amp;Prams!$B$1),3,FALSE)*2)</f>
        <v>34</v>
      </c>
      <c r="N1562" t="str">
        <f ca="1">VLOOKUP(F1562,INDIRECT("球種変換表!A$1:B$" &amp; Prams!$B$2),2,)</f>
        <v>全力ストレート</v>
      </c>
      <c r="O1562">
        <f ca="1">VLOOKUP(N1562,球種情報!A:B,2,FALSE)</f>
        <v>2</v>
      </c>
      <c r="P1562">
        <f ca="1">VLOOKUP(K1562,投手データ!B:AI,output!O1562+6,FALSE)</f>
        <v>1</v>
      </c>
      <c r="R1562">
        <f t="shared" si="151"/>
        <v>8.6956521739130436E-3</v>
      </c>
      <c r="S1562">
        <f t="shared" si="152"/>
        <v>0.48368055555555556</v>
      </c>
      <c r="T1562">
        <f>Prams!B$5/(S1562-Prams!B$6)</f>
        <v>146.02229410105173</v>
      </c>
      <c r="U1562">
        <f t="shared" ca="1" si="153"/>
        <v>0.55034722222222221</v>
      </c>
      <c r="V1562">
        <f ca="1">Prams!C$5/(U1562-Prams!C$6)</f>
        <v>151.99366245757329</v>
      </c>
      <c r="W1562">
        <f t="shared" ca="1" si="154"/>
        <v>1.3216840213702026</v>
      </c>
      <c r="X1562" t="str">
        <f t="shared" ca="1" si="155"/>
        <v>×</v>
      </c>
    </row>
    <row r="1563" spans="1:24" x14ac:dyDescent="0.4">
      <c r="A1563" s="1" t="s">
        <v>3665</v>
      </c>
      <c r="B1563" s="1">
        <v>127</v>
      </c>
      <c r="C1563">
        <v>642.47619999999995</v>
      </c>
      <c r="D1563">
        <v>602</v>
      </c>
      <c r="E1563">
        <v>10.523899999999999</v>
      </c>
      <c r="F1563" t="s">
        <v>1504</v>
      </c>
      <c r="G1563" s="10" t="s">
        <v>2131</v>
      </c>
      <c r="H1563">
        <v>98</v>
      </c>
      <c r="I1563" t="s">
        <v>3664</v>
      </c>
      <c r="J1563">
        <f ca="1">VLOOKUP(G1563,INDIRECT("球速変換!A$1:B$" &amp; Prams!$B$8),2,)</f>
        <v>116</v>
      </c>
      <c r="K1563" t="str">
        <f ca="1">VLOOKUP(I1563,INDIRECT("投手名変換!A$1:B$" &amp; Prams!$B$9),2,)</f>
        <v>SD004</v>
      </c>
      <c r="L1563">
        <f t="shared" si="150"/>
        <v>29</v>
      </c>
      <c r="M1563">
        <f ca="1">(B1563-VLOOKUP(K1563,INDIRECT("投手データ!B1:D"&amp;Prams!$B$1),3,FALSE)*2)</f>
        <v>33</v>
      </c>
      <c r="N1563" t="str">
        <f ca="1">VLOOKUP(F1563,INDIRECT("球種変換表!A$1:B$" &amp; Prams!$B$2),2,)</f>
        <v>全力ストレート</v>
      </c>
      <c r="O1563">
        <f ca="1">VLOOKUP(N1563,球種情報!A:B,2,FALSE)</f>
        <v>2</v>
      </c>
      <c r="P1563">
        <f ca="1">VLOOKUP(K1563,投手データ!B:AI,output!O1563+6,FALSE)</f>
        <v>1</v>
      </c>
      <c r="R1563">
        <f t="shared" ca="1" si="151"/>
        <v>8.6206896551724137E-3</v>
      </c>
      <c r="S1563">
        <f t="shared" si="152"/>
        <v>0.48194444444444445</v>
      </c>
      <c r="T1563">
        <f>Prams!B$5/(S1563-Prams!B$6)</f>
        <v>146.62353747233055</v>
      </c>
      <c r="U1563">
        <f t="shared" ca="1" si="153"/>
        <v>0.54861111111111105</v>
      </c>
      <c r="V1563">
        <f ca="1">Prams!C$5/(U1563-Prams!C$6)</f>
        <v>152.64519491920663</v>
      </c>
      <c r="W1563">
        <f t="shared" ca="1" si="154"/>
        <v>1.3159068527517812</v>
      </c>
      <c r="X1563" t="str">
        <f t="shared" ca="1" si="155"/>
        <v>×</v>
      </c>
    </row>
    <row r="1564" spans="1:24" x14ac:dyDescent="0.4">
      <c r="A1564" s="1" t="s">
        <v>3666</v>
      </c>
      <c r="B1564" s="1">
        <v>127</v>
      </c>
      <c r="C1564">
        <v>642.5</v>
      </c>
      <c r="D1564">
        <v>603</v>
      </c>
      <c r="E1564">
        <v>10.547610000000001</v>
      </c>
      <c r="F1564" t="s">
        <v>1504</v>
      </c>
      <c r="G1564" s="10" t="s">
        <v>2131</v>
      </c>
      <c r="H1564">
        <v>98</v>
      </c>
      <c r="I1564" t="s">
        <v>3653</v>
      </c>
      <c r="J1564">
        <f ca="1">VLOOKUP(G1564,INDIRECT("球速変換!A$1:B$" &amp; Prams!$B$8),2,)</f>
        <v>116</v>
      </c>
      <c r="K1564" t="str">
        <f ca="1">VLOOKUP(I1564,INDIRECT("投手名変換!A$1:B$" &amp; Prams!$B$9),2,)</f>
        <v>SD004</v>
      </c>
      <c r="L1564">
        <f t="shared" si="150"/>
        <v>29</v>
      </c>
      <c r="M1564">
        <f ca="1">(B1564-VLOOKUP(K1564,INDIRECT("投手データ!B1:D"&amp;Prams!$B$1),3,FALSE)*2)</f>
        <v>33</v>
      </c>
      <c r="N1564" t="str">
        <f ca="1">VLOOKUP(F1564,INDIRECT("球種変換表!A$1:B$" &amp; Prams!$B$2),2,)</f>
        <v>全力ストレート</v>
      </c>
      <c r="O1564">
        <f ca="1">VLOOKUP(N1564,球種情報!A:B,2,FALSE)</f>
        <v>2</v>
      </c>
      <c r="P1564">
        <f ca="1">VLOOKUP(K1564,投手データ!B:AI,output!O1564+6,FALSE)</f>
        <v>1</v>
      </c>
      <c r="R1564">
        <f t="shared" ca="1" si="151"/>
        <v>8.6206896551724137E-3</v>
      </c>
      <c r="S1564">
        <f t="shared" si="152"/>
        <v>0.48125000000000001</v>
      </c>
      <c r="T1564">
        <f>Prams!B$5/(S1564-Prams!B$6)</f>
        <v>146.8654234469652</v>
      </c>
      <c r="U1564">
        <f t="shared" ca="1" si="153"/>
        <v>0.54791666666666672</v>
      </c>
      <c r="V1564">
        <f ca="1">Prams!C$5/(U1564-Prams!C$6)</f>
        <v>152.9073745826291</v>
      </c>
      <c r="W1564">
        <f t="shared" ca="1" si="154"/>
        <v>1.318167022264044</v>
      </c>
      <c r="X1564" t="str">
        <f t="shared" ca="1" si="155"/>
        <v>×</v>
      </c>
    </row>
    <row r="1565" spans="1:24" x14ac:dyDescent="0.4">
      <c r="A1565" s="1" t="s">
        <v>3667</v>
      </c>
      <c r="B1565" s="1">
        <v>127</v>
      </c>
      <c r="C1565">
        <v>642.47619999999995</v>
      </c>
      <c r="D1565">
        <v>602</v>
      </c>
      <c r="E1565">
        <v>10.523899999999999</v>
      </c>
      <c r="F1565" t="s">
        <v>1504</v>
      </c>
      <c r="G1565" s="10" t="s">
        <v>2131</v>
      </c>
      <c r="H1565">
        <v>98</v>
      </c>
      <c r="I1565" t="s">
        <v>3647</v>
      </c>
      <c r="J1565">
        <f ca="1">VLOOKUP(G1565,INDIRECT("球速変換!A$1:B$" &amp; Prams!$B$8),2,)</f>
        <v>116</v>
      </c>
      <c r="K1565" t="str">
        <f ca="1">VLOOKUP(I1565,INDIRECT("投手名変換!A$1:B$" &amp; Prams!$B$9),2,)</f>
        <v>SD004</v>
      </c>
      <c r="L1565">
        <f t="shared" si="150"/>
        <v>29</v>
      </c>
      <c r="M1565">
        <f ca="1">(B1565-VLOOKUP(K1565,INDIRECT("投手データ!B1:D"&amp;Prams!$B$1),3,FALSE)*2)</f>
        <v>33</v>
      </c>
      <c r="N1565" t="str">
        <f ca="1">VLOOKUP(F1565,INDIRECT("球種変換表!A$1:B$" &amp; Prams!$B$2),2,)</f>
        <v>全力ストレート</v>
      </c>
      <c r="O1565">
        <f ca="1">VLOOKUP(N1565,球種情報!A:B,2,FALSE)</f>
        <v>2</v>
      </c>
      <c r="P1565">
        <f ca="1">VLOOKUP(K1565,投手データ!B:AI,output!O1565+6,FALSE)</f>
        <v>1</v>
      </c>
      <c r="R1565">
        <f t="shared" ca="1" si="151"/>
        <v>8.6206896551724137E-3</v>
      </c>
      <c r="S1565">
        <f t="shared" si="152"/>
        <v>0.48194444444444445</v>
      </c>
      <c r="T1565">
        <f>Prams!B$5/(S1565-Prams!B$6)</f>
        <v>146.62353747233055</v>
      </c>
      <c r="U1565">
        <f t="shared" ca="1" si="153"/>
        <v>0.54861111111111105</v>
      </c>
      <c r="V1565">
        <f ca="1">Prams!C$5/(U1565-Prams!C$6)</f>
        <v>152.64519491920663</v>
      </c>
      <c r="W1565">
        <f t="shared" ca="1" si="154"/>
        <v>1.3159068527517812</v>
      </c>
      <c r="X1565" t="str">
        <f t="shared" ca="1" si="155"/>
        <v>×</v>
      </c>
    </row>
    <row r="1566" spans="1:24" x14ac:dyDescent="0.4">
      <c r="A1566" s="1" t="s">
        <v>3669</v>
      </c>
      <c r="B1566" s="1">
        <v>127</v>
      </c>
      <c r="C1566">
        <v>642.95452999999998</v>
      </c>
      <c r="D1566">
        <v>607.5</v>
      </c>
      <c r="E1566">
        <v>11.05688</v>
      </c>
      <c r="F1566" t="s">
        <v>1504</v>
      </c>
      <c r="G1566" s="10" t="s">
        <v>3668</v>
      </c>
      <c r="H1566">
        <v>98</v>
      </c>
      <c r="I1566" t="s">
        <v>3647</v>
      </c>
      <c r="J1566">
        <v>118</v>
      </c>
      <c r="K1566" t="str">
        <f ca="1">VLOOKUP(I1566,INDIRECT("投手名変換!A$1:B$" &amp; Prams!$B$9),2,)</f>
        <v>SD004</v>
      </c>
      <c r="L1566">
        <f t="shared" si="150"/>
        <v>29</v>
      </c>
      <c r="M1566">
        <f ca="1">(B1566-VLOOKUP(K1566,INDIRECT("投手データ!B1:D"&amp;Prams!$B$1),3,FALSE)*2)</f>
        <v>33</v>
      </c>
      <c r="N1566" t="str">
        <f ca="1">VLOOKUP(F1566,INDIRECT("球種変換表!A$1:B$" &amp; Prams!$B$2),2,)</f>
        <v>全力ストレート</v>
      </c>
      <c r="O1566">
        <f ca="1">VLOOKUP(N1566,球種情報!A:B,2,FALSE)</f>
        <v>2</v>
      </c>
      <c r="P1566">
        <f ca="1">VLOOKUP(K1566,投手データ!B:AI,output!O1566+6,FALSE)</f>
        <v>1</v>
      </c>
      <c r="R1566">
        <f t="shared" si="151"/>
        <v>8.4745762711864406E-3</v>
      </c>
      <c r="S1566">
        <f t="shared" si="152"/>
        <v>0.47812500000000002</v>
      </c>
      <c r="T1566">
        <f>Prams!B$5/(S1566-Prams!B$6)</f>
        <v>147.96386046789925</v>
      </c>
      <c r="U1566">
        <f t="shared" ca="1" si="153"/>
        <v>0.54479166666666667</v>
      </c>
      <c r="V1566">
        <f ca="1">Prams!C$5/(U1566-Prams!C$6)</f>
        <v>154.098415138234</v>
      </c>
      <c r="W1566">
        <f t="shared" ca="1" si="154"/>
        <v>1.3059187723579153</v>
      </c>
      <c r="X1566" t="str">
        <f t="shared" ca="1" si="155"/>
        <v>×</v>
      </c>
    </row>
    <row r="1567" spans="1:24" x14ac:dyDescent="0.4">
      <c r="A1567" s="1" t="s">
        <v>3670</v>
      </c>
      <c r="B1567" s="1">
        <v>127</v>
      </c>
      <c r="C1567">
        <v>642.45239000000004</v>
      </c>
      <c r="D1567">
        <v>607.5</v>
      </c>
      <c r="E1567">
        <v>10.55955</v>
      </c>
      <c r="F1567" t="s">
        <v>1504</v>
      </c>
      <c r="G1567" s="10" t="s">
        <v>425</v>
      </c>
      <c r="H1567">
        <v>98</v>
      </c>
      <c r="I1567" t="s">
        <v>3647</v>
      </c>
      <c r="J1567">
        <f ca="1">VLOOKUP(G1567,INDIRECT("球速変換!A$1:B$" &amp; Prams!$B$8),2,)</f>
        <v>118</v>
      </c>
      <c r="K1567" t="str">
        <f ca="1">VLOOKUP(I1567,INDIRECT("投手名変換!A$1:B$" &amp; Prams!$B$9),2,)</f>
        <v>SD004</v>
      </c>
      <c r="L1567">
        <f t="shared" si="150"/>
        <v>29</v>
      </c>
      <c r="M1567">
        <f ca="1">(B1567-VLOOKUP(K1567,INDIRECT("投手データ!B1:D"&amp;Prams!$B$1),3,FALSE)*2)</f>
        <v>33</v>
      </c>
      <c r="N1567" t="str">
        <f ca="1">VLOOKUP(F1567,INDIRECT("球種変換表!A$1:B$" &amp; Prams!$B$2),2,)</f>
        <v>全力ストレート</v>
      </c>
      <c r="O1567">
        <f ca="1">VLOOKUP(N1567,球種情報!A:B,2,FALSE)</f>
        <v>2</v>
      </c>
      <c r="P1567">
        <f ca="1">VLOOKUP(K1567,投手データ!B:AI,output!O1567+6,FALSE)</f>
        <v>1</v>
      </c>
      <c r="R1567">
        <f t="shared" ca="1" si="151"/>
        <v>8.4745762711864406E-3</v>
      </c>
      <c r="S1567">
        <f t="shared" si="152"/>
        <v>0.47812500000000002</v>
      </c>
      <c r="T1567">
        <f>Prams!B$5/(S1567-Prams!B$6)</f>
        <v>147.96386046789925</v>
      </c>
      <c r="U1567">
        <f t="shared" ca="1" si="153"/>
        <v>0.54479166666666667</v>
      </c>
      <c r="V1567">
        <f ca="1">Prams!C$5/(U1567-Prams!C$6)</f>
        <v>154.098415138234</v>
      </c>
      <c r="W1567">
        <f t="shared" ca="1" si="154"/>
        <v>1.3059187723579153</v>
      </c>
      <c r="X1567" t="str">
        <f t="shared" ca="1" si="155"/>
        <v>×</v>
      </c>
    </row>
    <row r="1568" spans="1:24" x14ac:dyDescent="0.4">
      <c r="A1568" s="1" t="s">
        <v>3671</v>
      </c>
      <c r="B1568" s="1">
        <v>128</v>
      </c>
      <c r="C1568">
        <v>642.45239000000004</v>
      </c>
      <c r="D1568">
        <v>621.5</v>
      </c>
      <c r="E1568">
        <v>10.55955</v>
      </c>
      <c r="F1568" t="s">
        <v>1504</v>
      </c>
      <c r="G1568" s="10" t="s">
        <v>789</v>
      </c>
      <c r="H1568">
        <v>98</v>
      </c>
      <c r="I1568" t="s">
        <v>3653</v>
      </c>
      <c r="J1568">
        <v>114</v>
      </c>
      <c r="K1568" t="str">
        <f ca="1">VLOOKUP(I1568,INDIRECT("投手名変換!A$1:B$" &amp; Prams!$B$9),2,)</f>
        <v>SD004</v>
      </c>
      <c r="L1568">
        <f t="shared" si="150"/>
        <v>30</v>
      </c>
      <c r="M1568">
        <f ca="1">(B1568-VLOOKUP(K1568,INDIRECT("投手データ!B1:D"&amp;Prams!$B$1),3,FALSE)*2)</f>
        <v>34</v>
      </c>
      <c r="N1568" t="str">
        <f ca="1">VLOOKUP(F1568,INDIRECT("球種変換表!A$1:B$" &amp; Prams!$B$2),2,)</f>
        <v>全力ストレート</v>
      </c>
      <c r="O1568">
        <f ca="1">VLOOKUP(N1568,球種情報!A:B,2,FALSE)</f>
        <v>2</v>
      </c>
      <c r="P1568">
        <f ca="1">VLOOKUP(K1568,投手データ!B:AI,output!O1568+6,FALSE)</f>
        <v>1</v>
      </c>
      <c r="R1568">
        <f t="shared" si="151"/>
        <v>8.771929824561403E-3</v>
      </c>
      <c r="S1568">
        <f t="shared" si="152"/>
        <v>0.48506944444444444</v>
      </c>
      <c r="T1568">
        <f>Prams!B$5/(S1568-Prams!B$6)</f>
        <v>145.54483804939935</v>
      </c>
      <c r="U1568">
        <f t="shared" ca="1" si="153"/>
        <v>0.55173611111111109</v>
      </c>
      <c r="V1568">
        <f ca="1">Prams!C$5/(U1568-Prams!C$6)</f>
        <v>151.47642739009999</v>
      </c>
      <c r="W1568">
        <f t="shared" ca="1" si="154"/>
        <v>1.328740591141228</v>
      </c>
      <c r="X1568" t="str">
        <f t="shared" ca="1" si="155"/>
        <v>×</v>
      </c>
    </row>
    <row r="1569" spans="1:24" x14ac:dyDescent="0.4">
      <c r="A1569" s="1" t="s">
        <v>3742</v>
      </c>
      <c r="B1569" s="1">
        <v>133</v>
      </c>
      <c r="C1569">
        <v>642</v>
      </c>
      <c r="D1569">
        <v>607</v>
      </c>
      <c r="E1569">
        <v>10.04998</v>
      </c>
      <c r="F1569" t="s">
        <v>0</v>
      </c>
      <c r="G1569" s="10" t="s">
        <v>412</v>
      </c>
      <c r="H1569">
        <v>99</v>
      </c>
      <c r="I1569" t="s">
        <v>3741</v>
      </c>
      <c r="J1569">
        <v>123</v>
      </c>
      <c r="K1569" t="str">
        <f ca="1">VLOOKUP(I1569,INDIRECT("投手名変換!A$1:B$" &amp; Prams!$B$9),2,)</f>
        <v>DD027</v>
      </c>
      <c r="L1569">
        <f t="shared" ref="L1569:L1632" si="156">B1569-H1569</f>
        <v>34</v>
      </c>
      <c r="M1569">
        <f ca="1">(B1569-VLOOKUP(K1569,INDIRECT("投手データ!B1:D"&amp;Prams!$B$1),3,FALSE)*2)</f>
        <v>39</v>
      </c>
      <c r="N1569" t="str">
        <f ca="1">VLOOKUP(F1569,INDIRECT("球種変換表!A$1:B$" &amp; Prams!$B$2),2,)</f>
        <v>ストレート</v>
      </c>
      <c r="O1569">
        <f ca="1">VLOOKUP(N1569,球種情報!A:B,2,FALSE)</f>
        <v>1</v>
      </c>
      <c r="P1569">
        <f ca="1">VLOOKUP(K1569,投手データ!B:AI,output!O1569+6,FALSE)</f>
        <v>1</v>
      </c>
      <c r="R1569">
        <f t="shared" ref="R1569:R1632" si="157">1/J1569</f>
        <v>8.130081300813009E-3</v>
      </c>
      <c r="S1569">
        <f t="shared" ref="S1569:S1632" si="158">(L1569-(D1569-600)/24)*2/120</f>
        <v>0.56180555555555556</v>
      </c>
      <c r="T1569">
        <f>Prams!B$5/(S1569-Prams!B$6)</f>
        <v>123.27480586234782</v>
      </c>
      <c r="U1569">
        <f t="shared" ref="U1569:U1632" ca="1" si="159">(M1569-(D1569-600)/24)*2/120</f>
        <v>0.64513888888888893</v>
      </c>
      <c r="V1569">
        <f ca="1">Prams!C$5/(U1569-Prams!C$6)</f>
        <v>123.26661275850989</v>
      </c>
      <c r="W1569">
        <f t="shared" ref="W1569:W1632" ca="1" si="160">V1569/J1569</f>
        <v>1.0021675834025194</v>
      </c>
      <c r="X1569" t="str">
        <f t="shared" ca="1" si="155"/>
        <v>〇</v>
      </c>
    </row>
    <row r="1570" spans="1:24" x14ac:dyDescent="0.4">
      <c r="A1570" s="1" t="s">
        <v>3743</v>
      </c>
      <c r="B1570" s="1">
        <v>134</v>
      </c>
      <c r="C1570">
        <v>641.95001000000002</v>
      </c>
      <c r="D1570">
        <v>615.5</v>
      </c>
      <c r="E1570">
        <v>10.062519999999999</v>
      </c>
      <c r="F1570" t="s">
        <v>1649</v>
      </c>
      <c r="G1570" s="10" t="s">
        <v>1481</v>
      </c>
      <c r="H1570">
        <v>99</v>
      </c>
      <c r="I1570" t="s">
        <v>3741</v>
      </c>
      <c r="J1570">
        <f ca="1">VLOOKUP(G1570,INDIRECT("球速変換!A$1:B$" &amp; Prams!$B$8),2,)</f>
        <v>121</v>
      </c>
      <c r="K1570" t="str">
        <f ca="1">VLOOKUP(I1570,INDIRECT("投手名変換!A$1:B$" &amp; Prams!$B$9),2,)</f>
        <v>DD027</v>
      </c>
      <c r="L1570">
        <f t="shared" si="156"/>
        <v>35</v>
      </c>
      <c r="M1570">
        <f ca="1">(B1570-VLOOKUP(K1570,INDIRECT("投手データ!B1:D"&amp;Prams!$B$1),3,FALSE)*2)</f>
        <v>40</v>
      </c>
      <c r="N1570" t="str">
        <f ca="1">VLOOKUP(F1570,INDIRECT("球種変換表!A$1:B$" &amp; Prams!$B$2),2,)</f>
        <v>ストレート</v>
      </c>
      <c r="O1570">
        <f ca="1">VLOOKUP(N1570,球種情報!A:B,2,FALSE)</f>
        <v>1</v>
      </c>
      <c r="P1570">
        <f ca="1">VLOOKUP(K1570,投手データ!B:AI,output!O1570+6,FALSE)</f>
        <v>1</v>
      </c>
      <c r="R1570">
        <f t="shared" ca="1" si="157"/>
        <v>8.2644628099173556E-3</v>
      </c>
      <c r="S1570">
        <f t="shared" si="158"/>
        <v>0.57256944444444435</v>
      </c>
      <c r="T1570">
        <f>Prams!B$5/(S1570-Prams!B$6)</f>
        <v>120.6845355905367</v>
      </c>
      <c r="U1570">
        <f t="shared" ca="1" si="159"/>
        <v>0.65590277777777772</v>
      </c>
      <c r="V1570">
        <f ca="1">Prams!C$5/(U1570-Prams!C$6)</f>
        <v>120.67668316804841</v>
      </c>
      <c r="W1570">
        <f t="shared" ca="1" si="160"/>
        <v>0.99732796006651581</v>
      </c>
      <c r="X1570" t="str">
        <f t="shared" ca="1" si="155"/>
        <v>〇</v>
      </c>
    </row>
    <row r="1571" spans="1:24" x14ac:dyDescent="0.4">
      <c r="A1571" s="1" t="s">
        <v>3744</v>
      </c>
      <c r="B1571" s="1">
        <v>134</v>
      </c>
      <c r="C1571">
        <v>639.5</v>
      </c>
      <c r="D1571">
        <v>611.5</v>
      </c>
      <c r="E1571">
        <v>10.512</v>
      </c>
      <c r="F1571" t="s">
        <v>0</v>
      </c>
      <c r="G1571" s="10" t="s">
        <v>403</v>
      </c>
      <c r="H1571">
        <v>99</v>
      </c>
      <c r="I1571" t="s">
        <v>3741</v>
      </c>
      <c r="J1571">
        <v>120</v>
      </c>
      <c r="K1571" t="str">
        <f ca="1">VLOOKUP(I1571,INDIRECT("投手名変換!A$1:B$" &amp; Prams!$B$9),2,)</f>
        <v>DD027</v>
      </c>
      <c r="L1571">
        <f t="shared" si="156"/>
        <v>35</v>
      </c>
      <c r="M1571">
        <f ca="1">(B1571-VLOOKUP(K1571,INDIRECT("投手データ!B1:D"&amp;Prams!$B$1),3,FALSE)*2)</f>
        <v>40</v>
      </c>
      <c r="N1571" t="str">
        <f ca="1">VLOOKUP(F1571,INDIRECT("球種変換表!A$1:B$" &amp; Prams!$B$2),2,)</f>
        <v>ストレート</v>
      </c>
      <c r="O1571">
        <f ca="1">VLOOKUP(N1571,球種情報!A:B,2,FALSE)</f>
        <v>1</v>
      </c>
      <c r="P1571">
        <f ca="1">VLOOKUP(K1571,投手データ!B:AI,output!O1571+6,FALSE)</f>
        <v>1</v>
      </c>
      <c r="R1571">
        <f t="shared" si="157"/>
        <v>8.3333333333333332E-3</v>
      </c>
      <c r="S1571">
        <f t="shared" si="158"/>
        <v>0.57534722222222223</v>
      </c>
      <c r="T1571">
        <f>Prams!B$5/(S1571-Prams!B$6)</f>
        <v>120.03365387208294</v>
      </c>
      <c r="U1571">
        <f t="shared" ca="1" si="159"/>
        <v>0.6586805555555556</v>
      </c>
      <c r="V1571">
        <f ca="1">Prams!C$5/(U1571-Prams!C$6)</f>
        <v>120.02588591859957</v>
      </c>
      <c r="W1571">
        <f t="shared" ca="1" si="160"/>
        <v>1.0002157159883298</v>
      </c>
      <c r="X1571" t="str">
        <f t="shared" ca="1" si="155"/>
        <v>〇</v>
      </c>
    </row>
    <row r="1572" spans="1:24" x14ac:dyDescent="0.4">
      <c r="A1572" s="1" t="s">
        <v>3745</v>
      </c>
      <c r="B1572" s="1">
        <v>133</v>
      </c>
      <c r="C1572">
        <v>639.5</v>
      </c>
      <c r="D1572">
        <v>601.5</v>
      </c>
      <c r="E1572">
        <v>10.512</v>
      </c>
      <c r="F1572" t="s">
        <v>0</v>
      </c>
      <c r="G1572" s="10" t="s">
        <v>423</v>
      </c>
      <c r="H1572">
        <v>99</v>
      </c>
      <c r="I1572" t="s">
        <v>3741</v>
      </c>
      <c r="J1572">
        <f ca="1">VLOOKUP(G1572,INDIRECT("球速変換!A$1:B$" &amp; Prams!$B$8),2,)</f>
        <v>122</v>
      </c>
      <c r="K1572" t="str">
        <f ca="1">VLOOKUP(I1572,INDIRECT("投手名変換!A$1:B$" &amp; Prams!$B$9),2,)</f>
        <v>DD027</v>
      </c>
      <c r="L1572">
        <f t="shared" si="156"/>
        <v>34</v>
      </c>
      <c r="M1572">
        <f ca="1">(B1572-VLOOKUP(K1572,INDIRECT("投手データ!B1:D"&amp;Prams!$B$1),3,FALSE)*2)</f>
        <v>39</v>
      </c>
      <c r="N1572" t="str">
        <f ca="1">VLOOKUP(F1572,INDIRECT("球種変換表!A$1:B$" &amp; Prams!$B$2),2,)</f>
        <v>ストレート</v>
      </c>
      <c r="O1572">
        <f ca="1">VLOOKUP(N1572,球種情報!A:B,2,FALSE)</f>
        <v>1</v>
      </c>
      <c r="P1572">
        <f ca="1">VLOOKUP(K1572,投手データ!B:AI,output!O1572+6,FALSE)</f>
        <v>1</v>
      </c>
      <c r="R1572">
        <f t="shared" ca="1" si="157"/>
        <v>8.1967213114754103E-3</v>
      </c>
      <c r="S1572">
        <f t="shared" si="158"/>
        <v>0.56562500000000004</v>
      </c>
      <c r="T1572">
        <f>Prams!B$5/(S1572-Prams!B$6)</f>
        <v>122.34304655419778</v>
      </c>
      <c r="U1572">
        <f t="shared" ca="1" si="159"/>
        <v>0.6489583333333333</v>
      </c>
      <c r="V1572">
        <f ca="1">Prams!C$5/(U1572-Prams!C$6)</f>
        <v>122.33497683162112</v>
      </c>
      <c r="W1572">
        <f t="shared" ca="1" si="160"/>
        <v>1.0027457117345993</v>
      </c>
      <c r="X1572" t="str">
        <f t="shared" ca="1" si="155"/>
        <v>〇</v>
      </c>
    </row>
    <row r="1573" spans="1:24" x14ac:dyDescent="0.4">
      <c r="A1573" s="1" t="s">
        <v>3747</v>
      </c>
      <c r="B1573" s="1">
        <v>133</v>
      </c>
      <c r="C1573">
        <v>643.5</v>
      </c>
      <c r="D1573">
        <v>604.5</v>
      </c>
      <c r="E1573">
        <v>11.510960000000001</v>
      </c>
      <c r="F1573" t="s">
        <v>0</v>
      </c>
      <c r="G1573" s="10" t="s">
        <v>3746</v>
      </c>
      <c r="H1573">
        <v>99</v>
      </c>
      <c r="I1573" t="s">
        <v>3741</v>
      </c>
      <c r="J1573">
        <v>122</v>
      </c>
      <c r="K1573" t="str">
        <f ca="1">VLOOKUP(I1573,INDIRECT("投手名変換!A$1:B$" &amp; Prams!$B$9),2,)</f>
        <v>DD027</v>
      </c>
      <c r="L1573">
        <f t="shared" si="156"/>
        <v>34</v>
      </c>
      <c r="M1573">
        <f ca="1">(B1573-VLOOKUP(K1573,INDIRECT("投手データ!B1:D"&amp;Prams!$B$1),3,FALSE)*2)</f>
        <v>39</v>
      </c>
      <c r="N1573" t="str">
        <f ca="1">VLOOKUP(F1573,INDIRECT("球種変換表!A$1:B$" &amp; Prams!$B$2),2,)</f>
        <v>ストレート</v>
      </c>
      <c r="O1573">
        <f ca="1">VLOOKUP(N1573,球種情報!A:B,2,FALSE)</f>
        <v>1</v>
      </c>
      <c r="P1573">
        <f ca="1">VLOOKUP(K1573,投手データ!B:AI,output!O1573+6,FALSE)</f>
        <v>1</v>
      </c>
      <c r="R1573">
        <f t="shared" si="157"/>
        <v>8.1967213114754103E-3</v>
      </c>
      <c r="S1573">
        <f t="shared" si="158"/>
        <v>0.56354166666666672</v>
      </c>
      <c r="T1573">
        <f>Prams!B$5/(S1573-Prams!B$6)</f>
        <v>122.8495255758499</v>
      </c>
      <c r="U1573">
        <f t="shared" ca="1" si="159"/>
        <v>0.64687499999999998</v>
      </c>
      <c r="V1573">
        <f ca="1">Prams!C$5/(U1573-Prams!C$6)</f>
        <v>122.84138890268741</v>
      </c>
      <c r="W1573">
        <f t="shared" ca="1" si="160"/>
        <v>1.0068966303498967</v>
      </c>
      <c r="X1573" t="str">
        <f t="shared" ca="1" si="155"/>
        <v>〇</v>
      </c>
    </row>
    <row r="1574" spans="1:24" x14ac:dyDescent="0.4">
      <c r="A1574" s="1" t="s">
        <v>3749</v>
      </c>
      <c r="B1574" s="1">
        <v>134</v>
      </c>
      <c r="C1574">
        <v>644</v>
      </c>
      <c r="D1574">
        <v>613.5</v>
      </c>
      <c r="E1574">
        <v>11.01146</v>
      </c>
      <c r="F1574" t="s">
        <v>0</v>
      </c>
      <c r="G1574" s="10" t="s">
        <v>1560</v>
      </c>
      <c r="H1574">
        <v>99</v>
      </c>
      <c r="I1574" t="s">
        <v>3748</v>
      </c>
      <c r="J1574">
        <f ca="1">VLOOKUP(G1574,INDIRECT("球速変換!A$1:B$" &amp; Prams!$B$8),2,)</f>
        <v>120</v>
      </c>
      <c r="K1574" t="str">
        <f ca="1">VLOOKUP(I1574,INDIRECT("投手名変換!A$1:B$" &amp; Prams!$B$9),2,)</f>
        <v>DD027</v>
      </c>
      <c r="L1574">
        <f t="shared" si="156"/>
        <v>35</v>
      </c>
      <c r="M1574">
        <f ca="1">(B1574-VLOOKUP(K1574,INDIRECT("投手データ!B1:D"&amp;Prams!$B$1),3,FALSE)*2)</f>
        <v>40</v>
      </c>
      <c r="N1574" t="str">
        <f ca="1">VLOOKUP(F1574,INDIRECT("球種変換表!A$1:B$" &amp; Prams!$B$2),2,)</f>
        <v>ストレート</v>
      </c>
      <c r="O1574">
        <f ca="1">VLOOKUP(N1574,球種情報!A:B,2,FALSE)</f>
        <v>1</v>
      </c>
      <c r="P1574">
        <f ca="1">VLOOKUP(K1574,投手データ!B:AI,output!O1574+6,FALSE)</f>
        <v>1</v>
      </c>
      <c r="R1574">
        <f t="shared" ca="1" si="157"/>
        <v>8.3333333333333332E-3</v>
      </c>
      <c r="S1574">
        <f t="shared" si="158"/>
        <v>0.57395833333333335</v>
      </c>
      <c r="T1574">
        <f>Prams!B$5/(S1574-Prams!B$6)</f>
        <v>120.35821476662503</v>
      </c>
      <c r="U1574">
        <f t="shared" ca="1" si="159"/>
        <v>0.65729166666666672</v>
      </c>
      <c r="V1574">
        <f ca="1">Prams!C$5/(U1574-Prams!C$6)</f>
        <v>120.35040474993106</v>
      </c>
      <c r="W1574">
        <f t="shared" ca="1" si="160"/>
        <v>1.0029200395827589</v>
      </c>
      <c r="X1574" t="str">
        <f t="shared" ca="1" si="155"/>
        <v>〇</v>
      </c>
    </row>
    <row r="1575" spans="1:24" x14ac:dyDescent="0.4">
      <c r="A1575" s="1" t="s">
        <v>3750</v>
      </c>
      <c r="B1575" s="1">
        <v>134</v>
      </c>
      <c r="C1575">
        <v>642.5</v>
      </c>
      <c r="D1575">
        <v>612</v>
      </c>
      <c r="E1575">
        <v>10.547610000000001</v>
      </c>
      <c r="F1575" t="s">
        <v>1649</v>
      </c>
      <c r="G1575" s="10" t="s">
        <v>424</v>
      </c>
      <c r="H1575">
        <v>99</v>
      </c>
      <c r="I1575" t="s">
        <v>3741</v>
      </c>
      <c r="J1575">
        <f ca="1">VLOOKUP(G1575,INDIRECT("球速変換!A$1:B$" &amp; Prams!$B$8),2,)</f>
        <v>120</v>
      </c>
      <c r="K1575" t="str">
        <f ca="1">VLOOKUP(I1575,INDIRECT("投手名変換!A$1:B$" &amp; Prams!$B$9),2,)</f>
        <v>DD027</v>
      </c>
      <c r="L1575">
        <f t="shared" si="156"/>
        <v>35</v>
      </c>
      <c r="M1575">
        <f ca="1">(B1575-VLOOKUP(K1575,INDIRECT("投手データ!B1:D"&amp;Prams!$B$1),3,FALSE)*2)</f>
        <v>40</v>
      </c>
      <c r="N1575" t="str">
        <f ca="1">VLOOKUP(F1575,INDIRECT("球種変換表!A$1:B$" &amp; Prams!$B$2),2,)</f>
        <v>ストレート</v>
      </c>
      <c r="O1575">
        <f ca="1">VLOOKUP(N1575,球種情報!A:B,2,FALSE)</f>
        <v>1</v>
      </c>
      <c r="P1575">
        <f ca="1">VLOOKUP(K1575,投手データ!B:AI,output!O1575+6,FALSE)</f>
        <v>1</v>
      </c>
      <c r="R1575">
        <f t="shared" ca="1" si="157"/>
        <v>8.3333333333333332E-3</v>
      </c>
      <c r="S1575">
        <f t="shared" si="158"/>
        <v>0.57499999999999996</v>
      </c>
      <c r="T1575">
        <f>Prams!B$5/(S1575-Prams!B$6)</f>
        <v>120.11462988148438</v>
      </c>
      <c r="U1575">
        <f t="shared" ca="1" si="159"/>
        <v>0.65833333333333333</v>
      </c>
      <c r="V1575">
        <f ca="1">Prams!C$5/(U1575-Prams!C$6)</f>
        <v>120.10685144411347</v>
      </c>
      <c r="W1575">
        <f t="shared" ca="1" si="160"/>
        <v>1.0008904287009457</v>
      </c>
      <c r="X1575" t="str">
        <f t="shared" ca="1" si="155"/>
        <v>〇</v>
      </c>
    </row>
    <row r="1576" spans="1:24" x14ac:dyDescent="0.4">
      <c r="A1576" s="1" t="s">
        <v>3751</v>
      </c>
      <c r="B1576" s="1">
        <v>133</v>
      </c>
      <c r="C1576">
        <v>640.5</v>
      </c>
      <c r="D1576">
        <v>604.5</v>
      </c>
      <c r="E1576">
        <v>10.512</v>
      </c>
      <c r="F1576" t="s">
        <v>0</v>
      </c>
      <c r="G1576" s="10" t="s">
        <v>410</v>
      </c>
      <c r="H1576">
        <v>99</v>
      </c>
      <c r="I1576" t="s">
        <v>3748</v>
      </c>
      <c r="J1576">
        <v>122</v>
      </c>
      <c r="K1576" t="str">
        <f ca="1">VLOOKUP(I1576,INDIRECT("投手名変換!A$1:B$" &amp; Prams!$B$9),2,)</f>
        <v>DD027</v>
      </c>
      <c r="L1576">
        <f t="shared" si="156"/>
        <v>34</v>
      </c>
      <c r="M1576">
        <f ca="1">(B1576-VLOOKUP(K1576,INDIRECT("投手データ!B1:D"&amp;Prams!$B$1),3,FALSE)*2)</f>
        <v>39</v>
      </c>
      <c r="N1576" t="str">
        <f ca="1">VLOOKUP(F1576,INDIRECT("球種変換表!A$1:B$" &amp; Prams!$B$2),2,)</f>
        <v>ストレート</v>
      </c>
      <c r="O1576">
        <f ca="1">VLOOKUP(N1576,球種情報!A:B,2,FALSE)</f>
        <v>1</v>
      </c>
      <c r="P1576">
        <f ca="1">VLOOKUP(K1576,投手データ!B:AI,output!O1576+6,FALSE)</f>
        <v>1</v>
      </c>
      <c r="R1576">
        <f t="shared" si="157"/>
        <v>8.1967213114754103E-3</v>
      </c>
      <c r="S1576">
        <f t="shared" si="158"/>
        <v>0.56354166666666672</v>
      </c>
      <c r="T1576">
        <f>Prams!B$5/(S1576-Prams!B$6)</f>
        <v>122.8495255758499</v>
      </c>
      <c r="U1576">
        <f t="shared" ca="1" si="159"/>
        <v>0.64687499999999998</v>
      </c>
      <c r="V1576">
        <f ca="1">Prams!C$5/(U1576-Prams!C$6)</f>
        <v>122.84138890268741</v>
      </c>
      <c r="W1576">
        <f t="shared" ca="1" si="160"/>
        <v>1.0068966303498967</v>
      </c>
      <c r="X1576" t="str">
        <f t="shared" ca="1" si="155"/>
        <v>〇</v>
      </c>
    </row>
    <row r="1577" spans="1:24" x14ac:dyDescent="0.4">
      <c r="A1577" s="1" t="s">
        <v>3752</v>
      </c>
      <c r="B1577" s="1">
        <v>134</v>
      </c>
      <c r="C1577">
        <v>639</v>
      </c>
      <c r="D1577">
        <v>614.5</v>
      </c>
      <c r="E1577">
        <v>11.01146</v>
      </c>
      <c r="F1577" t="s">
        <v>0</v>
      </c>
      <c r="G1577" s="10" t="s">
        <v>1481</v>
      </c>
      <c r="H1577">
        <v>99</v>
      </c>
      <c r="I1577" t="s">
        <v>3748</v>
      </c>
      <c r="J1577">
        <f ca="1">VLOOKUP(G1577,INDIRECT("球速変換!A$1:B$" &amp; Prams!$B$8),2,)</f>
        <v>121</v>
      </c>
      <c r="K1577" t="str">
        <f ca="1">VLOOKUP(I1577,INDIRECT("投手名変換!A$1:B$" &amp; Prams!$B$9),2,)</f>
        <v>DD027</v>
      </c>
      <c r="L1577">
        <f t="shared" si="156"/>
        <v>35</v>
      </c>
      <c r="M1577">
        <f ca="1">(B1577-VLOOKUP(K1577,INDIRECT("投手データ!B1:D"&amp;Prams!$B$1),3,FALSE)*2)</f>
        <v>40</v>
      </c>
      <c r="N1577" t="str">
        <f ca="1">VLOOKUP(F1577,INDIRECT("球種変換表!A$1:B$" &amp; Prams!$B$2),2,)</f>
        <v>ストレート</v>
      </c>
      <c r="O1577">
        <f ca="1">VLOOKUP(N1577,球種情報!A:B,2,FALSE)</f>
        <v>1</v>
      </c>
      <c r="P1577">
        <f ca="1">VLOOKUP(K1577,投手データ!B:AI,output!O1577+6,FALSE)</f>
        <v>1</v>
      </c>
      <c r="R1577">
        <f t="shared" ca="1" si="157"/>
        <v>8.2644628099173556E-3</v>
      </c>
      <c r="S1577">
        <f t="shared" si="158"/>
        <v>0.57326388888888891</v>
      </c>
      <c r="T1577">
        <f>Prams!B$5/(S1577-Prams!B$6)</f>
        <v>120.52115429394532</v>
      </c>
      <c r="U1577">
        <f t="shared" ca="1" si="159"/>
        <v>0.65659722222222228</v>
      </c>
      <c r="V1577">
        <f ca="1">Prams!C$5/(U1577-Prams!C$6)</f>
        <v>120.5133231174091</v>
      </c>
      <c r="W1577">
        <f t="shared" ca="1" si="160"/>
        <v>0.99597787700338103</v>
      </c>
      <c r="X1577" t="str">
        <f t="shared" ca="1" si="155"/>
        <v>〇</v>
      </c>
    </row>
    <row r="1578" spans="1:24" x14ac:dyDescent="0.4">
      <c r="A1578" s="1" t="s">
        <v>3753</v>
      </c>
      <c r="B1578" s="1">
        <v>134</v>
      </c>
      <c r="C1578">
        <v>643.5</v>
      </c>
      <c r="D1578">
        <v>613.5</v>
      </c>
      <c r="E1578">
        <v>11.510960000000001</v>
      </c>
      <c r="F1578" t="s">
        <v>0</v>
      </c>
      <c r="G1578" s="10" t="s">
        <v>424</v>
      </c>
      <c r="H1578">
        <v>99</v>
      </c>
      <c r="I1578" t="s">
        <v>3741</v>
      </c>
      <c r="J1578">
        <f ca="1">VLOOKUP(G1578,INDIRECT("球速変換!A$1:B$" &amp; Prams!$B$8),2,)</f>
        <v>120</v>
      </c>
      <c r="K1578" t="str">
        <f ca="1">VLOOKUP(I1578,INDIRECT("投手名変換!A$1:B$" &amp; Prams!$B$9),2,)</f>
        <v>DD027</v>
      </c>
      <c r="L1578">
        <f t="shared" si="156"/>
        <v>35</v>
      </c>
      <c r="M1578">
        <f ca="1">(B1578-VLOOKUP(K1578,INDIRECT("投手データ!B1:D"&amp;Prams!$B$1),3,FALSE)*2)</f>
        <v>40</v>
      </c>
      <c r="N1578" t="str">
        <f ca="1">VLOOKUP(F1578,INDIRECT("球種変換表!A$1:B$" &amp; Prams!$B$2),2,)</f>
        <v>ストレート</v>
      </c>
      <c r="O1578">
        <f ca="1">VLOOKUP(N1578,球種情報!A:B,2,FALSE)</f>
        <v>1</v>
      </c>
      <c r="P1578">
        <f ca="1">VLOOKUP(K1578,投手データ!B:AI,output!O1578+6,FALSE)</f>
        <v>1</v>
      </c>
      <c r="R1578">
        <f t="shared" ca="1" si="157"/>
        <v>8.3333333333333332E-3</v>
      </c>
      <c r="S1578">
        <f t="shared" si="158"/>
        <v>0.57395833333333335</v>
      </c>
      <c r="T1578">
        <f>Prams!B$5/(S1578-Prams!B$6)</f>
        <v>120.35821476662503</v>
      </c>
      <c r="U1578">
        <f t="shared" ca="1" si="159"/>
        <v>0.65729166666666672</v>
      </c>
      <c r="V1578">
        <f ca="1">Prams!C$5/(U1578-Prams!C$6)</f>
        <v>120.35040474993106</v>
      </c>
      <c r="W1578">
        <f t="shared" ca="1" si="160"/>
        <v>1.0029200395827589</v>
      </c>
      <c r="X1578" t="str">
        <f t="shared" ca="1" si="155"/>
        <v>〇</v>
      </c>
    </row>
    <row r="1579" spans="1:24" x14ac:dyDescent="0.4">
      <c r="A1579" s="1" t="s">
        <v>3754</v>
      </c>
      <c r="B1579" s="1">
        <v>134</v>
      </c>
      <c r="C1579">
        <v>651</v>
      </c>
      <c r="D1579">
        <v>615</v>
      </c>
      <c r="E1579">
        <v>11.04546</v>
      </c>
      <c r="F1579" t="s">
        <v>168</v>
      </c>
      <c r="G1579" s="10" t="s">
        <v>1553</v>
      </c>
      <c r="H1579">
        <v>98</v>
      </c>
      <c r="I1579" t="s">
        <v>3741</v>
      </c>
      <c r="J1579">
        <f ca="1">VLOOKUP(G1579,INDIRECT("球速変換!A$1:B$" &amp; Prams!$B$8),2,)</f>
        <v>121</v>
      </c>
      <c r="K1579" t="str">
        <f ca="1">VLOOKUP(I1579,INDIRECT("投手名変換!A$1:B$" &amp; Prams!$B$9),2,)</f>
        <v>DD027</v>
      </c>
      <c r="L1579">
        <f t="shared" si="156"/>
        <v>36</v>
      </c>
      <c r="M1579">
        <f ca="1">(B1579-VLOOKUP(K1579,INDIRECT("投手データ!B1:D"&amp;Prams!$B$1),3,FALSE)*2)</f>
        <v>40</v>
      </c>
      <c r="N1579" t="str">
        <f ca="1">VLOOKUP(F1579,INDIRECT("球種変換表!A$1:B$" &amp; Prams!$B$2),2,)</f>
        <v>ツーシームファスト</v>
      </c>
      <c r="O1579">
        <f ca="1">VLOOKUP(N1579,球種情報!A:B,2,FALSE)</f>
        <v>3</v>
      </c>
      <c r="P1579">
        <f ca="1">VLOOKUP(K1579,投手データ!B:AI,output!O1579+6,FALSE)</f>
        <v>1</v>
      </c>
      <c r="R1579">
        <f t="shared" ca="1" si="157"/>
        <v>8.2644628099173556E-3</v>
      </c>
      <c r="S1579">
        <f t="shared" si="158"/>
        <v>0.58958333333333335</v>
      </c>
      <c r="T1579">
        <f>Prams!B$5/(S1579-Prams!B$6)</f>
        <v>116.80511383317064</v>
      </c>
      <c r="U1579">
        <f t="shared" ca="1" si="159"/>
        <v>0.65625</v>
      </c>
      <c r="V1579">
        <f ca="1">Prams!C$5/(U1579-Prams!C$6)</f>
        <v>120.59494782015018</v>
      </c>
      <c r="W1579">
        <f t="shared" ca="1" si="160"/>
        <v>0.99665246132355523</v>
      </c>
      <c r="X1579" t="str">
        <f t="shared" ca="1" si="155"/>
        <v>〇</v>
      </c>
    </row>
    <row r="1580" spans="1:24" x14ac:dyDescent="0.4">
      <c r="A1580" s="1" t="s">
        <v>3755</v>
      </c>
      <c r="B1580" s="1">
        <v>134</v>
      </c>
      <c r="C1580">
        <v>644.5</v>
      </c>
      <c r="D1580">
        <v>604.5</v>
      </c>
      <c r="E1580">
        <v>10.512</v>
      </c>
      <c r="F1580" t="s">
        <v>168</v>
      </c>
      <c r="G1580" s="10" t="s">
        <v>722</v>
      </c>
      <c r="H1580">
        <v>98</v>
      </c>
      <c r="I1580" t="s">
        <v>3741</v>
      </c>
      <c r="J1580">
        <f ca="1">VLOOKUP(G1580,INDIRECT("球速変換!A$1:B$" &amp; Prams!$B$8),2,)</f>
        <v>118</v>
      </c>
      <c r="K1580" t="str">
        <f ca="1">VLOOKUP(I1580,INDIRECT("投手名変換!A$1:B$" &amp; Prams!$B$9),2,)</f>
        <v>DD027</v>
      </c>
      <c r="L1580">
        <f t="shared" si="156"/>
        <v>36</v>
      </c>
      <c r="M1580">
        <f ca="1">(B1580-VLOOKUP(K1580,INDIRECT("投手データ!B1:D"&amp;Prams!$B$1),3,FALSE)*2)</f>
        <v>40</v>
      </c>
      <c r="N1580" t="str">
        <f ca="1">VLOOKUP(F1580,INDIRECT("球種変換表!A$1:B$" &amp; Prams!$B$2),2,)</f>
        <v>ツーシームファスト</v>
      </c>
      <c r="O1580">
        <f ca="1">VLOOKUP(N1580,球種情報!A:B,2,FALSE)</f>
        <v>3</v>
      </c>
      <c r="P1580">
        <f ca="1">VLOOKUP(K1580,投手データ!B:AI,output!O1580+6,FALSE)</f>
        <v>1</v>
      </c>
      <c r="R1580">
        <f t="shared" ca="1" si="157"/>
        <v>8.4745762711864406E-3</v>
      </c>
      <c r="S1580">
        <f t="shared" si="158"/>
        <v>0.59687500000000004</v>
      </c>
      <c r="T1580">
        <f>Prams!B$5/(S1580-Prams!B$6)</f>
        <v>115.21781670782276</v>
      </c>
      <c r="U1580">
        <f t="shared" ca="1" si="159"/>
        <v>0.6635416666666667</v>
      </c>
      <c r="V1580">
        <f ca="1">Prams!C$5/(U1580-Prams!C$6)</f>
        <v>118.903723174074</v>
      </c>
      <c r="W1580">
        <f t="shared" ca="1" si="160"/>
        <v>1.0076586709667288</v>
      </c>
      <c r="X1580" t="str">
        <f t="shared" ca="1" si="155"/>
        <v>〇</v>
      </c>
    </row>
    <row r="1581" spans="1:24" x14ac:dyDescent="0.4">
      <c r="A1581" s="1" t="s">
        <v>3756</v>
      </c>
      <c r="B1581" s="1">
        <v>134</v>
      </c>
      <c r="C1581">
        <v>640.5</v>
      </c>
      <c r="D1581">
        <v>606</v>
      </c>
      <c r="E1581">
        <v>10.547610000000001</v>
      </c>
      <c r="F1581" t="s">
        <v>147</v>
      </c>
      <c r="G1581" s="10" t="s">
        <v>1556</v>
      </c>
      <c r="H1581">
        <v>98</v>
      </c>
      <c r="I1581" t="s">
        <v>3748</v>
      </c>
      <c r="J1581">
        <f ca="1">VLOOKUP(G1581,INDIRECT("球速変換!A$1:B$" &amp; Prams!$B$8),2,)</f>
        <v>119</v>
      </c>
      <c r="K1581" t="str">
        <f ca="1">VLOOKUP(I1581,INDIRECT("投手名変換!A$1:B$" &amp; Prams!$B$9),2,)</f>
        <v>DD027</v>
      </c>
      <c r="L1581">
        <f t="shared" si="156"/>
        <v>36</v>
      </c>
      <c r="M1581">
        <f ca="1">(B1581-VLOOKUP(K1581,INDIRECT("投手データ!B1:D"&amp;Prams!$B$1),3,FALSE)*2)</f>
        <v>40</v>
      </c>
      <c r="N1581" t="str">
        <f ca="1">VLOOKUP(F1581,INDIRECT("球種変換表!A$1:B$" &amp; Prams!$B$2),2,)</f>
        <v>ツーシームファスト</v>
      </c>
      <c r="O1581">
        <f ca="1">VLOOKUP(N1581,球種情報!A:B,2,FALSE)</f>
        <v>3</v>
      </c>
      <c r="P1581">
        <f ca="1">VLOOKUP(K1581,投手データ!B:AI,output!O1581+6,FALSE)</f>
        <v>1</v>
      </c>
      <c r="R1581">
        <f t="shared" ca="1" si="157"/>
        <v>8.4033613445378148E-3</v>
      </c>
      <c r="S1581">
        <f t="shared" si="158"/>
        <v>0.59583333333333333</v>
      </c>
      <c r="T1581">
        <f>Prams!B$5/(S1581-Prams!B$6)</f>
        <v>115.44192705091498</v>
      </c>
      <c r="U1581">
        <f t="shared" ca="1" si="159"/>
        <v>0.66249999999999998</v>
      </c>
      <c r="V1581">
        <f ca="1">Prams!C$5/(U1581-Prams!C$6)</f>
        <v>119.14241665060707</v>
      </c>
      <c r="W1581">
        <f t="shared" ca="1" si="160"/>
        <v>1.0011967785765301</v>
      </c>
      <c r="X1581" t="str">
        <f t="shared" ca="1" si="155"/>
        <v>〇</v>
      </c>
    </row>
    <row r="1582" spans="1:24" x14ac:dyDescent="0.4">
      <c r="A1582" s="1" t="s">
        <v>3757</v>
      </c>
      <c r="B1582" s="1">
        <v>134</v>
      </c>
      <c r="C1582">
        <v>640.5</v>
      </c>
      <c r="D1582">
        <v>609.5</v>
      </c>
      <c r="E1582">
        <v>10.512</v>
      </c>
      <c r="F1582" t="s">
        <v>147</v>
      </c>
      <c r="G1582" s="10" t="s">
        <v>1560</v>
      </c>
      <c r="H1582">
        <v>98</v>
      </c>
      <c r="I1582" t="s">
        <v>3741</v>
      </c>
      <c r="J1582">
        <f ca="1">VLOOKUP(G1582,INDIRECT("球速変換!A$1:B$" &amp; Prams!$B$8),2,)</f>
        <v>120</v>
      </c>
      <c r="K1582" t="str">
        <f ca="1">VLOOKUP(I1582,INDIRECT("投手名変換!A$1:B$" &amp; Prams!$B$9),2,)</f>
        <v>DD027</v>
      </c>
      <c r="L1582">
        <f t="shared" si="156"/>
        <v>36</v>
      </c>
      <c r="M1582">
        <f ca="1">(B1582-VLOOKUP(K1582,INDIRECT("投手データ!B1:D"&amp;Prams!$B$1),3,FALSE)*2)</f>
        <v>40</v>
      </c>
      <c r="N1582" t="str">
        <f ca="1">VLOOKUP(F1582,INDIRECT("球種変換表!A$1:B$" &amp; Prams!$B$2),2,)</f>
        <v>ツーシームファスト</v>
      </c>
      <c r="O1582">
        <f ca="1">VLOOKUP(N1582,球種情報!A:B,2,FALSE)</f>
        <v>3</v>
      </c>
      <c r="P1582">
        <f ca="1">VLOOKUP(K1582,投手データ!B:AI,output!O1582+6,FALSE)</f>
        <v>1</v>
      </c>
      <c r="R1582">
        <f t="shared" ca="1" si="157"/>
        <v>8.3333333333333332E-3</v>
      </c>
      <c r="S1582">
        <f t="shared" si="158"/>
        <v>0.59340277777777772</v>
      </c>
      <c r="T1582">
        <f>Prams!B$5/(S1582-Prams!B$6)</f>
        <v>115.96825711114703</v>
      </c>
      <c r="U1582">
        <f t="shared" ca="1" si="159"/>
        <v>0.66006944444444438</v>
      </c>
      <c r="V1582">
        <f ca="1">Prams!C$5/(U1582-Prams!C$6)</f>
        <v>119.70311247841919</v>
      </c>
      <c r="W1582">
        <f t="shared" ca="1" si="160"/>
        <v>0.99752593732015993</v>
      </c>
      <c r="X1582" t="str">
        <f t="shared" ca="1" si="155"/>
        <v>〇</v>
      </c>
    </row>
    <row r="1583" spans="1:24" x14ac:dyDescent="0.4">
      <c r="A1583" s="1" t="s">
        <v>3758</v>
      </c>
      <c r="B1583" s="1">
        <v>134</v>
      </c>
      <c r="C1583">
        <v>642.5</v>
      </c>
      <c r="D1583">
        <v>614</v>
      </c>
      <c r="E1583">
        <v>10.547610000000001</v>
      </c>
      <c r="F1583" t="s">
        <v>147</v>
      </c>
      <c r="G1583" s="10" t="s">
        <v>1481</v>
      </c>
      <c r="H1583">
        <v>98</v>
      </c>
      <c r="I1583" t="s">
        <v>3748</v>
      </c>
      <c r="J1583">
        <f ca="1">VLOOKUP(G1583,INDIRECT("球速変換!A$1:B$" &amp; Prams!$B$8),2,)</f>
        <v>121</v>
      </c>
      <c r="K1583" t="str">
        <f ca="1">VLOOKUP(I1583,INDIRECT("投手名変換!A$1:B$" &amp; Prams!$B$9),2,)</f>
        <v>DD027</v>
      </c>
      <c r="L1583">
        <f t="shared" si="156"/>
        <v>36</v>
      </c>
      <c r="M1583">
        <f ca="1">(B1583-VLOOKUP(K1583,INDIRECT("投手データ!B1:D"&amp;Prams!$B$1),3,FALSE)*2)</f>
        <v>40</v>
      </c>
      <c r="N1583" t="str">
        <f ca="1">VLOOKUP(F1583,INDIRECT("球種変換表!A$1:B$" &amp; Prams!$B$2),2,)</f>
        <v>ツーシームファスト</v>
      </c>
      <c r="O1583">
        <f ca="1">VLOOKUP(N1583,球種情報!A:B,2,FALSE)</f>
        <v>3</v>
      </c>
      <c r="P1583">
        <f ca="1">VLOOKUP(K1583,投手データ!B:AI,output!O1583+6,FALSE)</f>
        <v>1</v>
      </c>
      <c r="R1583">
        <f t="shared" ca="1" si="157"/>
        <v>8.2644628099173556E-3</v>
      </c>
      <c r="S1583">
        <f t="shared" si="158"/>
        <v>0.59027777777777779</v>
      </c>
      <c r="T1583">
        <f>Prams!B$5/(S1583-Prams!B$6)</f>
        <v>116.6520608830559</v>
      </c>
      <c r="U1583">
        <f t="shared" ca="1" si="159"/>
        <v>0.65694444444444444</v>
      </c>
      <c r="V1583">
        <f ca="1">Prams!C$5/(U1583-Prams!C$6)</f>
        <v>120.43180883530661</v>
      </c>
      <c r="W1583">
        <f t="shared" ca="1" si="160"/>
        <v>0.99530420525046781</v>
      </c>
      <c r="X1583" t="str">
        <f t="shared" ca="1" si="155"/>
        <v>〇</v>
      </c>
    </row>
    <row r="1584" spans="1:24" x14ac:dyDescent="0.4">
      <c r="A1584" s="1" t="s">
        <v>3759</v>
      </c>
      <c r="B1584" s="1">
        <v>134</v>
      </c>
      <c r="C1584">
        <v>649.44739000000004</v>
      </c>
      <c r="D1584">
        <v>604.5</v>
      </c>
      <c r="E1584">
        <v>9.5657899999999998</v>
      </c>
      <c r="F1584" t="s">
        <v>147</v>
      </c>
      <c r="G1584" s="10" t="s">
        <v>425</v>
      </c>
      <c r="H1584">
        <v>98</v>
      </c>
      <c r="I1584" t="s">
        <v>3741</v>
      </c>
      <c r="J1584">
        <f ca="1">VLOOKUP(G1584,INDIRECT("球速変換!A$1:B$" &amp; Prams!$B$8),2,)</f>
        <v>118</v>
      </c>
      <c r="K1584" t="str">
        <f ca="1">VLOOKUP(I1584,INDIRECT("投手名変換!A$1:B$" &amp; Prams!$B$9),2,)</f>
        <v>DD027</v>
      </c>
      <c r="L1584">
        <f t="shared" si="156"/>
        <v>36</v>
      </c>
      <c r="M1584">
        <f ca="1">(B1584-VLOOKUP(K1584,INDIRECT("投手データ!B1:D"&amp;Prams!$B$1),3,FALSE)*2)</f>
        <v>40</v>
      </c>
      <c r="N1584" t="str">
        <f ca="1">VLOOKUP(F1584,INDIRECT("球種変換表!A$1:B$" &amp; Prams!$B$2),2,)</f>
        <v>ツーシームファスト</v>
      </c>
      <c r="O1584">
        <f ca="1">VLOOKUP(N1584,球種情報!A:B,2,FALSE)</f>
        <v>3</v>
      </c>
      <c r="P1584">
        <f ca="1">VLOOKUP(K1584,投手データ!B:AI,output!O1584+6,FALSE)</f>
        <v>1</v>
      </c>
      <c r="R1584">
        <f t="shared" ca="1" si="157"/>
        <v>8.4745762711864406E-3</v>
      </c>
      <c r="S1584">
        <f t="shared" si="158"/>
        <v>0.59687500000000004</v>
      </c>
      <c r="T1584">
        <f>Prams!B$5/(S1584-Prams!B$6)</f>
        <v>115.21781670782276</v>
      </c>
      <c r="U1584">
        <f t="shared" ca="1" si="159"/>
        <v>0.6635416666666667</v>
      </c>
      <c r="V1584">
        <f ca="1">Prams!C$5/(U1584-Prams!C$6)</f>
        <v>118.903723174074</v>
      </c>
      <c r="W1584">
        <f t="shared" ca="1" si="160"/>
        <v>1.0076586709667288</v>
      </c>
      <c r="X1584" t="str">
        <f t="shared" ca="1" si="155"/>
        <v>〇</v>
      </c>
    </row>
    <row r="1585" spans="1:24" x14ac:dyDescent="0.4">
      <c r="A1585" s="1" t="s">
        <v>3760</v>
      </c>
      <c r="B1585" s="1">
        <v>134</v>
      </c>
      <c r="C1585">
        <v>651</v>
      </c>
      <c r="D1585">
        <v>615</v>
      </c>
      <c r="E1585">
        <v>11.04546</v>
      </c>
      <c r="F1585" t="s">
        <v>147</v>
      </c>
      <c r="G1585" s="10" t="s">
        <v>1481</v>
      </c>
      <c r="H1585">
        <v>98</v>
      </c>
      <c r="I1585" t="s">
        <v>3748</v>
      </c>
      <c r="J1585">
        <f ca="1">VLOOKUP(G1585,INDIRECT("球速変換!A$1:B$" &amp; Prams!$B$8),2,)</f>
        <v>121</v>
      </c>
      <c r="K1585" t="str">
        <f ca="1">VLOOKUP(I1585,INDIRECT("投手名変換!A$1:B$" &amp; Prams!$B$9),2,)</f>
        <v>DD027</v>
      </c>
      <c r="L1585">
        <f t="shared" si="156"/>
        <v>36</v>
      </c>
      <c r="M1585">
        <f ca="1">(B1585-VLOOKUP(K1585,INDIRECT("投手データ!B1:D"&amp;Prams!$B$1),3,FALSE)*2)</f>
        <v>40</v>
      </c>
      <c r="N1585" t="str">
        <f ca="1">VLOOKUP(F1585,INDIRECT("球種変換表!A$1:B$" &amp; Prams!$B$2),2,)</f>
        <v>ツーシームファスト</v>
      </c>
      <c r="O1585">
        <f ca="1">VLOOKUP(N1585,球種情報!A:B,2,FALSE)</f>
        <v>3</v>
      </c>
      <c r="P1585">
        <f ca="1">VLOOKUP(K1585,投手データ!B:AI,output!O1585+6,FALSE)</f>
        <v>1</v>
      </c>
      <c r="R1585">
        <f t="shared" ca="1" si="157"/>
        <v>8.2644628099173556E-3</v>
      </c>
      <c r="S1585">
        <f t="shared" si="158"/>
        <v>0.58958333333333335</v>
      </c>
      <c r="T1585">
        <f>Prams!B$5/(S1585-Prams!B$6)</f>
        <v>116.80511383317064</v>
      </c>
      <c r="U1585">
        <f t="shared" ca="1" si="159"/>
        <v>0.65625</v>
      </c>
      <c r="V1585">
        <f ca="1">Prams!C$5/(U1585-Prams!C$6)</f>
        <v>120.59494782015018</v>
      </c>
      <c r="W1585">
        <f t="shared" ca="1" si="160"/>
        <v>0.99665246132355523</v>
      </c>
      <c r="X1585" t="str">
        <f t="shared" ca="1" si="155"/>
        <v>〇</v>
      </c>
    </row>
    <row r="1586" spans="1:24" x14ac:dyDescent="0.4">
      <c r="A1586" s="1" t="s">
        <v>3761</v>
      </c>
      <c r="B1586" s="1">
        <v>134</v>
      </c>
      <c r="C1586">
        <v>641</v>
      </c>
      <c r="D1586">
        <v>615</v>
      </c>
      <c r="E1586">
        <v>11.0001</v>
      </c>
      <c r="F1586" t="s">
        <v>147</v>
      </c>
      <c r="G1586" s="10" t="s">
        <v>1481</v>
      </c>
      <c r="H1586">
        <v>98</v>
      </c>
      <c r="I1586" t="s">
        <v>3748</v>
      </c>
      <c r="J1586">
        <f ca="1">VLOOKUP(G1586,INDIRECT("球速変換!A$1:B$" &amp; Prams!$B$8),2,)</f>
        <v>121</v>
      </c>
      <c r="K1586" t="str">
        <f ca="1">VLOOKUP(I1586,INDIRECT("投手名変換!A$1:B$" &amp; Prams!$B$9),2,)</f>
        <v>DD027</v>
      </c>
      <c r="L1586">
        <f t="shared" si="156"/>
        <v>36</v>
      </c>
      <c r="M1586">
        <f ca="1">(B1586-VLOOKUP(K1586,INDIRECT("投手データ!B1:D"&amp;Prams!$B$1),3,FALSE)*2)</f>
        <v>40</v>
      </c>
      <c r="N1586" t="str">
        <f ca="1">VLOOKUP(F1586,INDIRECT("球種変換表!A$1:B$" &amp; Prams!$B$2),2,)</f>
        <v>ツーシームファスト</v>
      </c>
      <c r="O1586">
        <f ca="1">VLOOKUP(N1586,球種情報!A:B,2,FALSE)</f>
        <v>3</v>
      </c>
      <c r="P1586">
        <f ca="1">VLOOKUP(K1586,投手データ!B:AI,output!O1586+6,FALSE)</f>
        <v>1</v>
      </c>
      <c r="R1586">
        <f t="shared" ca="1" si="157"/>
        <v>8.2644628099173556E-3</v>
      </c>
      <c r="S1586">
        <f t="shared" si="158"/>
        <v>0.58958333333333335</v>
      </c>
      <c r="T1586">
        <f>Prams!B$5/(S1586-Prams!B$6)</f>
        <v>116.80511383317064</v>
      </c>
      <c r="U1586">
        <f t="shared" ca="1" si="159"/>
        <v>0.65625</v>
      </c>
      <c r="V1586">
        <f ca="1">Prams!C$5/(U1586-Prams!C$6)</f>
        <v>120.59494782015018</v>
      </c>
      <c r="W1586">
        <f t="shared" ca="1" si="160"/>
        <v>0.99665246132355523</v>
      </c>
      <c r="X1586" t="str">
        <f t="shared" ca="1" si="155"/>
        <v>〇</v>
      </c>
    </row>
    <row r="1587" spans="1:24" x14ac:dyDescent="0.4">
      <c r="A1587" s="1" t="s">
        <v>3762</v>
      </c>
      <c r="B1587" s="1">
        <v>134</v>
      </c>
      <c r="C1587">
        <v>645.5</v>
      </c>
      <c r="D1587">
        <v>615</v>
      </c>
      <c r="E1587">
        <v>10.5001</v>
      </c>
      <c r="F1587" t="s">
        <v>147</v>
      </c>
      <c r="G1587" s="10" t="s">
        <v>1481</v>
      </c>
      <c r="H1587">
        <v>98</v>
      </c>
      <c r="I1587" t="s">
        <v>3748</v>
      </c>
      <c r="J1587">
        <f ca="1">VLOOKUP(G1587,INDIRECT("球速変換!A$1:B$" &amp; Prams!$B$8),2,)</f>
        <v>121</v>
      </c>
      <c r="K1587" t="str">
        <f ca="1">VLOOKUP(I1587,INDIRECT("投手名変換!A$1:B$" &amp; Prams!$B$9),2,)</f>
        <v>DD027</v>
      </c>
      <c r="L1587">
        <f t="shared" si="156"/>
        <v>36</v>
      </c>
      <c r="M1587">
        <f ca="1">(B1587-VLOOKUP(K1587,INDIRECT("投手データ!B1:D"&amp;Prams!$B$1),3,FALSE)*2)</f>
        <v>40</v>
      </c>
      <c r="N1587" t="str">
        <f ca="1">VLOOKUP(F1587,INDIRECT("球種変換表!A$1:B$" &amp; Prams!$B$2),2,)</f>
        <v>ツーシームファスト</v>
      </c>
      <c r="O1587">
        <f ca="1">VLOOKUP(N1587,球種情報!A:B,2,FALSE)</f>
        <v>3</v>
      </c>
      <c r="P1587">
        <f ca="1">VLOOKUP(K1587,投手データ!B:AI,output!O1587+6,FALSE)</f>
        <v>1</v>
      </c>
      <c r="R1587">
        <f t="shared" ca="1" si="157"/>
        <v>8.2644628099173556E-3</v>
      </c>
      <c r="S1587">
        <f t="shared" si="158"/>
        <v>0.58958333333333335</v>
      </c>
      <c r="T1587">
        <f>Prams!B$5/(S1587-Prams!B$6)</f>
        <v>116.80511383317064</v>
      </c>
      <c r="U1587">
        <f t="shared" ca="1" si="159"/>
        <v>0.65625</v>
      </c>
      <c r="V1587">
        <f ca="1">Prams!C$5/(U1587-Prams!C$6)</f>
        <v>120.59494782015018</v>
      </c>
      <c r="W1587">
        <f t="shared" ca="1" si="160"/>
        <v>0.99665246132355523</v>
      </c>
      <c r="X1587" t="str">
        <f t="shared" ca="1" si="155"/>
        <v>〇</v>
      </c>
    </row>
    <row r="1588" spans="1:24" x14ac:dyDescent="0.4">
      <c r="A1588" s="1" t="s">
        <v>3763</v>
      </c>
      <c r="B1588" s="1">
        <v>134</v>
      </c>
      <c r="C1588">
        <v>642.5</v>
      </c>
      <c r="D1588">
        <v>605.5</v>
      </c>
      <c r="E1588">
        <v>10.6067</v>
      </c>
      <c r="F1588" t="s">
        <v>147</v>
      </c>
      <c r="G1588" s="10" t="s">
        <v>1556</v>
      </c>
      <c r="H1588">
        <v>98</v>
      </c>
      <c r="I1588" t="s">
        <v>3748</v>
      </c>
      <c r="J1588">
        <f ca="1">VLOOKUP(G1588,INDIRECT("球速変換!A$1:B$" &amp; Prams!$B$8),2,)</f>
        <v>119</v>
      </c>
      <c r="K1588" t="str">
        <f ca="1">VLOOKUP(I1588,INDIRECT("投手名変換!A$1:B$" &amp; Prams!$B$9),2,)</f>
        <v>DD027</v>
      </c>
      <c r="L1588">
        <f t="shared" si="156"/>
        <v>36</v>
      </c>
      <c r="M1588">
        <f ca="1">(B1588-VLOOKUP(K1588,INDIRECT("投手データ!B1:D"&amp;Prams!$B$1),3,FALSE)*2)</f>
        <v>40</v>
      </c>
      <c r="N1588" t="str">
        <f ca="1">VLOOKUP(F1588,INDIRECT("球種変換表!A$1:B$" &amp; Prams!$B$2),2,)</f>
        <v>ツーシームファスト</v>
      </c>
      <c r="O1588">
        <f ca="1">VLOOKUP(N1588,球種情報!A:B,2,FALSE)</f>
        <v>3</v>
      </c>
      <c r="P1588">
        <f ca="1">VLOOKUP(K1588,投手データ!B:AI,output!O1588+6,FALSE)</f>
        <v>1</v>
      </c>
      <c r="R1588">
        <f t="shared" ca="1" si="157"/>
        <v>8.4033613445378148E-3</v>
      </c>
      <c r="S1588">
        <f t="shared" si="158"/>
        <v>0.5961805555555556</v>
      </c>
      <c r="T1588">
        <f>Prams!B$5/(S1588-Prams!B$6)</f>
        <v>115.36712679546126</v>
      </c>
      <c r="U1588">
        <f t="shared" ca="1" si="159"/>
        <v>0.66284722222222225</v>
      </c>
      <c r="V1588">
        <f ca="1">Prams!C$5/(U1588-Prams!C$6)</f>
        <v>119.06274574838575</v>
      </c>
      <c r="W1588">
        <f t="shared" ca="1" si="160"/>
        <v>1.0005272751965189</v>
      </c>
      <c r="X1588" t="str">
        <f t="shared" ca="1" si="155"/>
        <v>〇</v>
      </c>
    </row>
    <row r="1589" spans="1:24" x14ac:dyDescent="0.4">
      <c r="A1589" s="1" t="s">
        <v>3765</v>
      </c>
      <c r="B1589" s="1">
        <v>125</v>
      </c>
      <c r="C1589">
        <v>641.5</v>
      </c>
      <c r="D1589">
        <v>620.5</v>
      </c>
      <c r="E1589">
        <v>10.512</v>
      </c>
      <c r="F1589" t="s">
        <v>0</v>
      </c>
      <c r="G1589" s="10" t="s">
        <v>3114</v>
      </c>
      <c r="H1589">
        <v>99</v>
      </c>
      <c r="I1589" t="s">
        <v>3764</v>
      </c>
      <c r="J1589">
        <f ca="1">VLOOKUP(G1589,INDIRECT("球速変換!A$1:B$" &amp; Prams!$B$8),2,)</f>
        <v>173</v>
      </c>
      <c r="K1589" t="str">
        <f ca="1">VLOOKUP(I1589,INDIRECT("投手名変換!A$1:B$" &amp; Prams!$B$9),2,)</f>
        <v>DD028</v>
      </c>
      <c r="L1589">
        <f t="shared" si="156"/>
        <v>26</v>
      </c>
      <c r="M1589">
        <f ca="1">(B1589-VLOOKUP(K1589,INDIRECT("投手データ!B1:D"&amp;Prams!$B$1),3,FALSE)*2)</f>
        <v>31</v>
      </c>
      <c r="N1589" t="str">
        <f ca="1">VLOOKUP(F1589,INDIRECT("球種変換表!A$1:B$" &amp; Prams!$B$2),2,)</f>
        <v>ストレート</v>
      </c>
      <c r="O1589">
        <f ca="1">VLOOKUP(N1589,球種情報!A:B,2,FALSE)</f>
        <v>1</v>
      </c>
      <c r="P1589">
        <f ca="1">VLOOKUP(K1589,投手データ!B:AI,output!O1589+6,FALSE)</f>
        <v>1</v>
      </c>
      <c r="R1589">
        <f t="shared" ca="1" si="157"/>
        <v>5.7803468208092483E-3</v>
      </c>
      <c r="S1589">
        <f t="shared" si="158"/>
        <v>0.41909722222222218</v>
      </c>
      <c r="T1589">
        <f>Prams!B$5/(S1589-Prams!B$6)</f>
        <v>172.3062392097053</v>
      </c>
      <c r="U1589">
        <f t="shared" ca="1" si="159"/>
        <v>0.50243055555555549</v>
      </c>
      <c r="V1589">
        <f ca="1">Prams!C$5/(U1589-Prams!C$6)</f>
        <v>172.29023293259743</v>
      </c>
      <c r="W1589">
        <f t="shared" ca="1" si="160"/>
        <v>0.99589730018842448</v>
      </c>
      <c r="X1589" t="str">
        <f t="shared" ca="1" si="155"/>
        <v>〇</v>
      </c>
    </row>
    <row r="1590" spans="1:24" x14ac:dyDescent="0.4">
      <c r="A1590" s="1" t="s">
        <v>3766</v>
      </c>
      <c r="B1590" s="1">
        <v>125</v>
      </c>
      <c r="C1590">
        <v>642.97729000000004</v>
      </c>
      <c r="D1590">
        <v>606</v>
      </c>
      <c r="E1590">
        <v>11.02281</v>
      </c>
      <c r="F1590" t="s">
        <v>0</v>
      </c>
      <c r="G1590" s="10" t="s">
        <v>618</v>
      </c>
      <c r="H1590">
        <v>99</v>
      </c>
      <c r="I1590">
        <v>9002</v>
      </c>
      <c r="J1590">
        <v>168</v>
      </c>
      <c r="K1590" t="str">
        <f ca="1">VLOOKUP(I1590,INDIRECT("投手名変換!A$1:B$" &amp; Prams!$B$9),2,)</f>
        <v>DD028</v>
      </c>
      <c r="L1590">
        <f t="shared" si="156"/>
        <v>26</v>
      </c>
      <c r="M1590">
        <f ca="1">(B1590-VLOOKUP(K1590,INDIRECT("投手データ!B1:D"&amp;Prams!$B$1),3,FALSE)*2)</f>
        <v>31</v>
      </c>
      <c r="N1590" t="str">
        <f ca="1">VLOOKUP(F1590,INDIRECT("球種変換表!A$1:B$" &amp; Prams!$B$2),2,)</f>
        <v>ストレート</v>
      </c>
      <c r="O1590">
        <f ca="1">VLOOKUP(N1590,球種情報!A:B,2,FALSE)</f>
        <v>1</v>
      </c>
      <c r="P1590">
        <f ca="1">VLOOKUP(K1590,投手データ!B:AI,output!O1590+6,FALSE)</f>
        <v>1</v>
      </c>
      <c r="R1590">
        <f t="shared" si="157"/>
        <v>5.9523809523809521E-3</v>
      </c>
      <c r="S1590">
        <f t="shared" si="158"/>
        <v>0.42916666666666664</v>
      </c>
      <c r="T1590">
        <f>Prams!B$5/(S1590-Prams!B$6)</f>
        <v>167.60256641966384</v>
      </c>
      <c r="U1590">
        <f t="shared" ca="1" si="159"/>
        <v>0.51249999999999996</v>
      </c>
      <c r="V1590">
        <f ca="1">Prams!C$5/(U1590-Prams!C$6)</f>
        <v>167.58742206560046</v>
      </c>
      <c r="W1590">
        <f t="shared" ca="1" si="160"/>
        <v>0.9975441789619075</v>
      </c>
      <c r="X1590" t="str">
        <f t="shared" ca="1" si="155"/>
        <v>〇</v>
      </c>
    </row>
    <row r="1591" spans="1:24" x14ac:dyDescent="0.4">
      <c r="A1591" s="1" t="s">
        <v>3768</v>
      </c>
      <c r="B1591" s="1">
        <v>125</v>
      </c>
      <c r="C1591">
        <v>641.5</v>
      </c>
      <c r="D1591">
        <v>619.5</v>
      </c>
      <c r="E1591">
        <v>10.512</v>
      </c>
      <c r="F1591" t="s">
        <v>0</v>
      </c>
      <c r="G1591" s="10" t="s">
        <v>3095</v>
      </c>
      <c r="H1591">
        <v>99</v>
      </c>
      <c r="I1591" t="s">
        <v>3767</v>
      </c>
      <c r="J1591">
        <f ca="1">VLOOKUP(G1591,INDIRECT("球速変換!A$1:B$" &amp; Prams!$B$8),2,)</f>
        <v>172</v>
      </c>
      <c r="K1591" t="str">
        <f ca="1">VLOOKUP(I1591,INDIRECT("投手名変換!A$1:B$" &amp; Prams!$B$9),2,)</f>
        <v>DD028</v>
      </c>
      <c r="L1591">
        <f t="shared" si="156"/>
        <v>26</v>
      </c>
      <c r="M1591">
        <f ca="1">(B1591-VLOOKUP(K1591,INDIRECT("投手データ!B1:D"&amp;Prams!$B$1),3,FALSE)*2)</f>
        <v>31</v>
      </c>
      <c r="N1591" t="str">
        <f ca="1">VLOOKUP(F1591,INDIRECT("球種変換表!A$1:B$" &amp; Prams!$B$2),2,)</f>
        <v>ストレート</v>
      </c>
      <c r="O1591">
        <f ca="1">VLOOKUP(N1591,球種情報!A:B,2,FALSE)</f>
        <v>1</v>
      </c>
      <c r="P1591">
        <f ca="1">VLOOKUP(K1591,投手データ!B:AI,output!O1591+6,FALSE)</f>
        <v>1</v>
      </c>
      <c r="R1591">
        <f t="shared" ca="1" si="157"/>
        <v>5.8139534883720929E-3</v>
      </c>
      <c r="S1591">
        <f t="shared" si="158"/>
        <v>0.41979166666666667</v>
      </c>
      <c r="T1591">
        <f>Prams!B$5/(S1591-Prams!B$6)</f>
        <v>171.97338834928951</v>
      </c>
      <c r="U1591">
        <f t="shared" ca="1" si="159"/>
        <v>0.50312500000000004</v>
      </c>
      <c r="V1591">
        <f ca="1">Prams!C$5/(U1591-Prams!C$6)</f>
        <v>171.95744384952366</v>
      </c>
      <c r="W1591">
        <f t="shared" ca="1" si="160"/>
        <v>0.99975258052048632</v>
      </c>
      <c r="X1591" t="str">
        <f t="shared" ca="1" si="155"/>
        <v>〇</v>
      </c>
    </row>
    <row r="1592" spans="1:24" x14ac:dyDescent="0.4">
      <c r="A1592" s="1" t="s">
        <v>3771</v>
      </c>
      <c r="B1592" s="1">
        <v>125</v>
      </c>
      <c r="C1592">
        <v>644</v>
      </c>
      <c r="D1592">
        <v>610.5</v>
      </c>
      <c r="E1592">
        <v>11.01146</v>
      </c>
      <c r="F1592" t="s">
        <v>0</v>
      </c>
      <c r="G1592" s="10" t="s">
        <v>3769</v>
      </c>
      <c r="H1592">
        <v>99</v>
      </c>
      <c r="I1592" t="s">
        <v>3770</v>
      </c>
      <c r="J1592">
        <v>169</v>
      </c>
      <c r="K1592" t="str">
        <f ca="1">VLOOKUP(I1592,INDIRECT("投手名変換!A$1:B$" &amp; Prams!$B$9),2,)</f>
        <v>DD028</v>
      </c>
      <c r="L1592">
        <f t="shared" si="156"/>
        <v>26</v>
      </c>
      <c r="M1592">
        <f ca="1">(B1592-VLOOKUP(K1592,INDIRECT("投手データ!B1:D"&amp;Prams!$B$1),3,FALSE)*2)</f>
        <v>31</v>
      </c>
      <c r="N1592" t="str">
        <f ca="1">VLOOKUP(F1592,INDIRECT("球種変換表!A$1:B$" &amp; Prams!$B$2),2,)</f>
        <v>ストレート</v>
      </c>
      <c r="O1592">
        <f ca="1">VLOOKUP(N1592,球種情報!A:B,2,FALSE)</f>
        <v>1</v>
      </c>
      <c r="P1592">
        <f ca="1">VLOOKUP(K1592,投手データ!B:AI,output!O1592+6,FALSE)</f>
        <v>1</v>
      </c>
      <c r="R1592">
        <f t="shared" si="157"/>
        <v>5.9171597633136093E-3</v>
      </c>
      <c r="S1592">
        <f t="shared" si="158"/>
        <v>0.42604166666666665</v>
      </c>
      <c r="T1592">
        <f>Prams!B$5/(S1592-Prams!B$6)</f>
        <v>169.03461003896194</v>
      </c>
      <c r="U1592">
        <f t="shared" ca="1" si="159"/>
        <v>0.50937500000000002</v>
      </c>
      <c r="V1592">
        <f ca="1">Prams!C$5/(U1592-Prams!C$6)</f>
        <v>169.01920579591277</v>
      </c>
      <c r="W1592">
        <f t="shared" ca="1" si="160"/>
        <v>1.0001136437627975</v>
      </c>
      <c r="X1592" t="str">
        <f t="shared" ca="1" si="155"/>
        <v>〇</v>
      </c>
    </row>
    <row r="1593" spans="1:24" x14ac:dyDescent="0.4">
      <c r="A1593" s="1" t="s">
        <v>3773</v>
      </c>
      <c r="B1593" s="1">
        <v>125</v>
      </c>
      <c r="C1593">
        <v>637.5</v>
      </c>
      <c r="D1593">
        <v>611.5</v>
      </c>
      <c r="E1593">
        <v>10.512</v>
      </c>
      <c r="F1593" t="s">
        <v>0</v>
      </c>
      <c r="G1593" s="10" t="s">
        <v>3106</v>
      </c>
      <c r="H1593">
        <v>99</v>
      </c>
      <c r="I1593" t="s">
        <v>3772</v>
      </c>
      <c r="J1593">
        <f ca="1">VLOOKUP(G1593,INDIRECT("球速変換!A$1:B$" &amp; Prams!$B$8),2,)</f>
        <v>170</v>
      </c>
      <c r="K1593" t="str">
        <f ca="1">VLOOKUP(I1593,INDIRECT("投手名変換!A$1:B$" &amp; Prams!$B$9),2,)</f>
        <v>DD028</v>
      </c>
      <c r="L1593">
        <f t="shared" si="156"/>
        <v>26</v>
      </c>
      <c r="M1593">
        <f ca="1">(B1593-VLOOKUP(K1593,INDIRECT("投手データ!B1:D"&amp;Prams!$B$1),3,FALSE)*2)</f>
        <v>31</v>
      </c>
      <c r="N1593" t="str">
        <f ca="1">VLOOKUP(F1593,INDIRECT("球種変換表!A$1:B$" &amp; Prams!$B$2),2,)</f>
        <v>ストレート</v>
      </c>
      <c r="O1593">
        <f ca="1">VLOOKUP(N1593,球種情報!A:B,2,FALSE)</f>
        <v>1</v>
      </c>
      <c r="P1593">
        <f ca="1">VLOOKUP(K1593,投手データ!B:AI,output!O1593+6,FALSE)</f>
        <v>1</v>
      </c>
      <c r="R1593">
        <f t="shared" ca="1" si="157"/>
        <v>5.8823529411764705E-3</v>
      </c>
      <c r="S1593">
        <f t="shared" si="158"/>
        <v>0.42534722222222221</v>
      </c>
      <c r="T1593">
        <f>Prams!B$5/(S1593-Prams!B$6)</f>
        <v>169.35617157597574</v>
      </c>
      <c r="U1593">
        <f t="shared" ca="1" si="159"/>
        <v>0.50868055555555558</v>
      </c>
      <c r="V1593">
        <f ca="1">Prams!C$5/(U1593-Prams!C$6)</f>
        <v>169.34070867160216</v>
      </c>
      <c r="W1593">
        <f t="shared" ca="1" si="160"/>
        <v>0.99612181571530678</v>
      </c>
      <c r="X1593" t="str">
        <f t="shared" ca="1" si="155"/>
        <v>〇</v>
      </c>
    </row>
    <row r="1594" spans="1:24" x14ac:dyDescent="0.4">
      <c r="A1594" s="1" t="s">
        <v>3775</v>
      </c>
      <c r="B1594" s="1">
        <v>125</v>
      </c>
      <c r="C1594">
        <v>636.02270999999996</v>
      </c>
      <c r="D1594">
        <v>613</v>
      </c>
      <c r="E1594">
        <v>11.02285</v>
      </c>
      <c r="F1594" t="s">
        <v>0</v>
      </c>
      <c r="G1594" s="10" t="s">
        <v>3106</v>
      </c>
      <c r="H1594">
        <v>99</v>
      </c>
      <c r="I1594" t="s">
        <v>3774</v>
      </c>
      <c r="J1594">
        <f ca="1">VLOOKUP(G1594,INDIRECT("球速変換!A$1:B$" &amp; Prams!$B$8),2,)</f>
        <v>170</v>
      </c>
      <c r="K1594" t="str">
        <f ca="1">VLOOKUP(I1594,INDIRECT("投手名変換!A$1:B$" &amp; Prams!$B$9),2,)</f>
        <v>DD028</v>
      </c>
      <c r="L1594">
        <f t="shared" si="156"/>
        <v>26</v>
      </c>
      <c r="M1594">
        <f ca="1">(B1594-VLOOKUP(K1594,INDIRECT("投手データ!B1:D"&amp;Prams!$B$1),3,FALSE)*2)</f>
        <v>31</v>
      </c>
      <c r="N1594" t="str">
        <f ca="1">VLOOKUP(F1594,INDIRECT("球種変換表!A$1:B$" &amp; Prams!$B$2),2,)</f>
        <v>ストレート</v>
      </c>
      <c r="O1594">
        <f ca="1">VLOOKUP(N1594,球種情報!A:B,2,FALSE)</f>
        <v>1</v>
      </c>
      <c r="P1594">
        <f ca="1">VLOOKUP(K1594,投手データ!B:AI,output!O1594+6,FALSE)</f>
        <v>1</v>
      </c>
      <c r="R1594">
        <f t="shared" ca="1" si="157"/>
        <v>5.8823529411764705E-3</v>
      </c>
      <c r="S1594">
        <f t="shared" si="158"/>
        <v>0.42430555555555555</v>
      </c>
      <c r="T1594">
        <f>Prams!B$5/(S1594-Prams!B$6)</f>
        <v>169.84081439538471</v>
      </c>
      <c r="U1594">
        <f t="shared" ca="1" si="159"/>
        <v>0.50763888888888886</v>
      </c>
      <c r="V1594">
        <f ca="1">Prams!C$5/(U1594-Prams!C$6)</f>
        <v>169.82526286874113</v>
      </c>
      <c r="W1594">
        <f t="shared" ca="1" si="160"/>
        <v>0.99897213452200673</v>
      </c>
      <c r="X1594" t="str">
        <f t="shared" ca="1" si="155"/>
        <v>〇</v>
      </c>
    </row>
    <row r="1595" spans="1:24" x14ac:dyDescent="0.4">
      <c r="A1595" s="1" t="s">
        <v>3777</v>
      </c>
      <c r="B1595" s="1">
        <v>125</v>
      </c>
      <c r="C1595">
        <v>640</v>
      </c>
      <c r="D1595">
        <v>614.5</v>
      </c>
      <c r="E1595">
        <v>11.01146</v>
      </c>
      <c r="F1595" t="s">
        <v>0</v>
      </c>
      <c r="G1595" s="10" t="s">
        <v>3109</v>
      </c>
      <c r="H1595">
        <v>99</v>
      </c>
      <c r="I1595" t="s">
        <v>3776</v>
      </c>
      <c r="J1595">
        <f ca="1">VLOOKUP(G1595,INDIRECT("球速変換!A$1:B$" &amp; Prams!$B$8),2,)</f>
        <v>171</v>
      </c>
      <c r="K1595" t="str">
        <f ca="1">VLOOKUP(I1595,INDIRECT("投手名変換!A$1:B$" &amp; Prams!$B$9),2,)</f>
        <v>DD028</v>
      </c>
      <c r="L1595">
        <f t="shared" si="156"/>
        <v>26</v>
      </c>
      <c r="M1595">
        <f ca="1">(B1595-VLOOKUP(K1595,INDIRECT("投手データ!B1:D"&amp;Prams!$B$1),3,FALSE)*2)</f>
        <v>31</v>
      </c>
      <c r="N1595" t="str">
        <f ca="1">VLOOKUP(F1595,INDIRECT("球種変換表!A$1:B$" &amp; Prams!$B$2),2,)</f>
        <v>ストレート</v>
      </c>
      <c r="O1595">
        <f ca="1">VLOOKUP(N1595,球種情報!A:B,2,FALSE)</f>
        <v>1</v>
      </c>
      <c r="P1595">
        <f ca="1">VLOOKUP(K1595,投手データ!B:AI,output!O1595+6,FALSE)</f>
        <v>1</v>
      </c>
      <c r="R1595">
        <f t="shared" ca="1" si="157"/>
        <v>5.8479532163742687E-3</v>
      </c>
      <c r="S1595">
        <f t="shared" si="158"/>
        <v>0.42326388888888888</v>
      </c>
      <c r="T1595">
        <f>Prams!B$5/(S1595-Prams!B$6)</f>
        <v>170.3282389585741</v>
      </c>
      <c r="U1595">
        <f t="shared" ca="1" si="159"/>
        <v>0.50659722222222225</v>
      </c>
      <c r="V1595">
        <f ca="1">Prams!C$5/(U1595-Prams!C$6)</f>
        <v>170.31259804559264</v>
      </c>
      <c r="W1595">
        <f t="shared" ca="1" si="160"/>
        <v>0.99598010552978156</v>
      </c>
      <c r="X1595" t="str">
        <f t="shared" ca="1" si="155"/>
        <v>〇</v>
      </c>
    </row>
    <row r="1596" spans="1:24" x14ac:dyDescent="0.4">
      <c r="A1596" s="1" t="s">
        <v>3779</v>
      </c>
      <c r="B1596" s="1">
        <v>125</v>
      </c>
      <c r="C1596">
        <v>636.52380000000005</v>
      </c>
      <c r="D1596">
        <v>618</v>
      </c>
      <c r="E1596">
        <v>10.52392</v>
      </c>
      <c r="F1596" t="s">
        <v>0</v>
      </c>
      <c r="G1596" s="10" t="s">
        <v>3098</v>
      </c>
      <c r="H1596">
        <v>99</v>
      </c>
      <c r="I1596" t="s">
        <v>3778</v>
      </c>
      <c r="J1596">
        <f ca="1">VLOOKUP(G1596,INDIRECT("球速変換!A$1:B$" &amp; Prams!$B$8),2,)</f>
        <v>172</v>
      </c>
      <c r="K1596" t="str">
        <f ca="1">VLOOKUP(I1596,INDIRECT("投手名変換!A$1:B$" &amp; Prams!$B$9),2,)</f>
        <v>DD028</v>
      </c>
      <c r="L1596">
        <f t="shared" si="156"/>
        <v>26</v>
      </c>
      <c r="M1596">
        <f ca="1">(B1596-VLOOKUP(K1596,INDIRECT("投手データ!B1:D"&amp;Prams!$B$1),3,FALSE)*2)</f>
        <v>31</v>
      </c>
      <c r="N1596" t="str">
        <f ca="1">VLOOKUP(F1596,INDIRECT("球種変換表!A$1:B$" &amp; Prams!$B$2),2,)</f>
        <v>ストレート</v>
      </c>
      <c r="O1596">
        <f ca="1">VLOOKUP(N1596,球種情報!A:B,2,FALSE)</f>
        <v>1</v>
      </c>
      <c r="P1596">
        <f ca="1">VLOOKUP(K1596,投手データ!B:AI,output!O1596+6,FALSE)</f>
        <v>1</v>
      </c>
      <c r="R1596">
        <f t="shared" ca="1" si="157"/>
        <v>5.8139534883720929E-3</v>
      </c>
      <c r="S1596">
        <f t="shared" si="158"/>
        <v>0.42083333333333334</v>
      </c>
      <c r="T1596">
        <f>Prams!B$5/(S1596-Prams!B$6)</f>
        <v>171.47651627218937</v>
      </c>
      <c r="U1596">
        <f t="shared" ca="1" si="159"/>
        <v>0.50416666666666665</v>
      </c>
      <c r="V1596">
        <f ca="1">Prams!C$5/(U1596-Prams!C$6)</f>
        <v>171.4606637699917</v>
      </c>
      <c r="W1596">
        <f t="shared" ca="1" si="160"/>
        <v>0.99686432424413773</v>
      </c>
      <c r="X1596" t="str">
        <f t="shared" ca="1" si="155"/>
        <v>〇</v>
      </c>
    </row>
    <row r="1597" spans="1:24" x14ac:dyDescent="0.4">
      <c r="A1597" s="1" t="s">
        <v>3781</v>
      </c>
      <c r="B1597" s="1">
        <v>125</v>
      </c>
      <c r="C1597">
        <v>644.54760999999996</v>
      </c>
      <c r="D1597">
        <v>614.5</v>
      </c>
      <c r="E1597">
        <v>10.55958</v>
      </c>
      <c r="F1597" t="s">
        <v>0</v>
      </c>
      <c r="G1597" s="10" t="s">
        <v>3109</v>
      </c>
      <c r="H1597">
        <v>99</v>
      </c>
      <c r="I1597" t="s">
        <v>3780</v>
      </c>
      <c r="J1597">
        <f ca="1">VLOOKUP(G1597,INDIRECT("球速変換!A$1:B$" &amp; Prams!$B$8),2,)</f>
        <v>171</v>
      </c>
      <c r="K1597" t="str">
        <f ca="1">VLOOKUP(I1597,INDIRECT("投手名変換!A$1:B$" &amp; Prams!$B$9),2,)</f>
        <v>DD028</v>
      </c>
      <c r="L1597">
        <f t="shared" si="156"/>
        <v>26</v>
      </c>
      <c r="M1597">
        <f ca="1">(B1597-VLOOKUP(K1597,INDIRECT("投手データ!B1:D"&amp;Prams!$B$1),3,FALSE)*2)</f>
        <v>31</v>
      </c>
      <c r="N1597" t="str">
        <f ca="1">VLOOKUP(F1597,INDIRECT("球種変換表!A$1:B$" &amp; Prams!$B$2),2,)</f>
        <v>ストレート</v>
      </c>
      <c r="O1597">
        <f ca="1">VLOOKUP(N1597,球種情報!A:B,2,FALSE)</f>
        <v>1</v>
      </c>
      <c r="P1597">
        <f ca="1">VLOOKUP(K1597,投手データ!B:AI,output!O1597+6,FALSE)</f>
        <v>1</v>
      </c>
      <c r="R1597">
        <f t="shared" ca="1" si="157"/>
        <v>5.8479532163742687E-3</v>
      </c>
      <c r="S1597">
        <f t="shared" si="158"/>
        <v>0.42326388888888888</v>
      </c>
      <c r="T1597">
        <f>Prams!B$5/(S1597-Prams!B$6)</f>
        <v>170.3282389585741</v>
      </c>
      <c r="U1597">
        <f t="shared" ca="1" si="159"/>
        <v>0.50659722222222225</v>
      </c>
      <c r="V1597">
        <f ca="1">Prams!C$5/(U1597-Prams!C$6)</f>
        <v>170.31259804559264</v>
      </c>
      <c r="W1597">
        <f t="shared" ca="1" si="160"/>
        <v>0.99598010552978156</v>
      </c>
      <c r="X1597" t="str">
        <f t="shared" ca="1" si="155"/>
        <v>〇</v>
      </c>
    </row>
    <row r="1598" spans="1:24" x14ac:dyDescent="0.4">
      <c r="A1598" s="1" t="s">
        <v>3784</v>
      </c>
      <c r="B1598" s="1">
        <v>125</v>
      </c>
      <c r="C1598">
        <v>644.54760999999996</v>
      </c>
      <c r="D1598">
        <v>620.5</v>
      </c>
      <c r="E1598">
        <v>10.55958</v>
      </c>
      <c r="F1598" t="s">
        <v>0</v>
      </c>
      <c r="G1598" s="10" t="s">
        <v>3782</v>
      </c>
      <c r="H1598">
        <v>99</v>
      </c>
      <c r="I1598" t="s">
        <v>3783</v>
      </c>
      <c r="J1598">
        <v>173</v>
      </c>
      <c r="K1598" t="str">
        <f ca="1">VLOOKUP(I1598,INDIRECT("投手名変換!A$1:B$" &amp; Prams!$B$9),2,)</f>
        <v>DD028</v>
      </c>
      <c r="L1598">
        <f t="shared" si="156"/>
        <v>26</v>
      </c>
      <c r="M1598">
        <f ca="1">(B1598-VLOOKUP(K1598,INDIRECT("投手データ!B1:D"&amp;Prams!$B$1),3,FALSE)*2)</f>
        <v>31</v>
      </c>
      <c r="N1598" t="str">
        <f ca="1">VLOOKUP(F1598,INDIRECT("球種変換表!A$1:B$" &amp; Prams!$B$2),2,)</f>
        <v>ストレート</v>
      </c>
      <c r="O1598">
        <f ca="1">VLOOKUP(N1598,球種情報!A:B,2,FALSE)</f>
        <v>1</v>
      </c>
      <c r="P1598">
        <f ca="1">VLOOKUP(K1598,投手データ!B:AI,output!O1598+6,FALSE)</f>
        <v>1</v>
      </c>
      <c r="R1598">
        <f t="shared" si="157"/>
        <v>5.7803468208092483E-3</v>
      </c>
      <c r="S1598">
        <f t="shared" si="158"/>
        <v>0.41909722222222218</v>
      </c>
      <c r="T1598">
        <f>Prams!B$5/(S1598-Prams!B$6)</f>
        <v>172.3062392097053</v>
      </c>
      <c r="U1598">
        <f t="shared" ca="1" si="159"/>
        <v>0.50243055555555549</v>
      </c>
      <c r="V1598">
        <f ca="1">Prams!C$5/(U1598-Prams!C$6)</f>
        <v>172.29023293259743</v>
      </c>
      <c r="W1598">
        <f t="shared" ca="1" si="160"/>
        <v>0.99589730018842448</v>
      </c>
      <c r="X1598" t="str">
        <f t="shared" ca="1" si="155"/>
        <v>〇</v>
      </c>
    </row>
    <row r="1599" spans="1:24" x14ac:dyDescent="0.4">
      <c r="A1599" s="1" t="s">
        <v>3786</v>
      </c>
      <c r="B1599" s="1">
        <v>125</v>
      </c>
      <c r="C1599">
        <v>636</v>
      </c>
      <c r="D1599">
        <v>606</v>
      </c>
      <c r="E1599">
        <v>11.04546</v>
      </c>
      <c r="F1599" t="s">
        <v>147</v>
      </c>
      <c r="G1599" s="10" t="s">
        <v>3092</v>
      </c>
      <c r="H1599">
        <v>98</v>
      </c>
      <c r="I1599" t="s">
        <v>3785</v>
      </c>
      <c r="J1599">
        <f ca="1">VLOOKUP(G1599,INDIRECT("球速変換!A$1:B$" &amp; Prams!$B$8),2,)</f>
        <v>168</v>
      </c>
      <c r="K1599" t="str">
        <f ca="1">VLOOKUP(I1599,INDIRECT("投手名変換!A$1:B$" &amp; Prams!$B$9),2,)</f>
        <v>DD028</v>
      </c>
      <c r="L1599">
        <f t="shared" si="156"/>
        <v>27</v>
      </c>
      <c r="M1599">
        <f ca="1">(B1599-VLOOKUP(K1599,INDIRECT("投手データ!B1:D"&amp;Prams!$B$1),3,FALSE)*2)</f>
        <v>31</v>
      </c>
      <c r="N1599" t="str">
        <f ca="1">VLOOKUP(F1599,INDIRECT("球種変換表!A$1:B$" &amp; Prams!$B$2),2,)</f>
        <v>ツーシームファスト</v>
      </c>
      <c r="O1599">
        <f ca="1">VLOOKUP(N1599,球種情報!A:B,2,FALSE)</f>
        <v>3</v>
      </c>
      <c r="P1599">
        <f ca="1">VLOOKUP(K1599,投手データ!B:AI,output!O1599+6,FALSE)</f>
        <v>1</v>
      </c>
      <c r="R1599">
        <f t="shared" ca="1" si="157"/>
        <v>5.9523809523809521E-3</v>
      </c>
      <c r="S1599">
        <f t="shared" si="158"/>
        <v>0.44583333333333336</v>
      </c>
      <c r="T1599">
        <f>Prams!B$5/(S1599-Prams!B$6)</f>
        <v>160.3570810997752</v>
      </c>
      <c r="U1599">
        <f t="shared" ca="1" si="159"/>
        <v>0.51249999999999996</v>
      </c>
      <c r="V1599">
        <f ca="1">Prams!C$5/(U1599-Prams!C$6)</f>
        <v>167.58742206560046</v>
      </c>
      <c r="W1599">
        <f t="shared" ca="1" si="160"/>
        <v>0.9975441789619075</v>
      </c>
      <c r="X1599" t="str">
        <f t="shared" ca="1" si="155"/>
        <v>〇</v>
      </c>
    </row>
    <row r="1600" spans="1:24" x14ac:dyDescent="0.4">
      <c r="A1600" s="1" t="s">
        <v>3788</v>
      </c>
      <c r="B1600" s="1">
        <v>125</v>
      </c>
      <c r="C1600">
        <v>637.04998999999998</v>
      </c>
      <c r="D1600">
        <v>607.5</v>
      </c>
      <c r="E1600">
        <v>10.06254</v>
      </c>
      <c r="F1600" t="s">
        <v>147</v>
      </c>
      <c r="G1600" s="10" t="s">
        <v>618</v>
      </c>
      <c r="H1600">
        <v>98</v>
      </c>
      <c r="I1600" t="s">
        <v>3787</v>
      </c>
      <c r="J1600">
        <v>168</v>
      </c>
      <c r="K1600" t="str">
        <f ca="1">VLOOKUP(I1600,INDIRECT("投手名変換!A$1:B$" &amp; Prams!$B$9),2,)</f>
        <v>DD028</v>
      </c>
      <c r="L1600">
        <f t="shared" si="156"/>
        <v>27</v>
      </c>
      <c r="M1600">
        <f ca="1">(B1600-VLOOKUP(K1600,INDIRECT("投手データ!B1:D"&amp;Prams!$B$1),3,FALSE)*2)</f>
        <v>31</v>
      </c>
      <c r="N1600" t="str">
        <f ca="1">VLOOKUP(F1600,INDIRECT("球種変換表!A$1:B$" &amp; Prams!$B$2),2,)</f>
        <v>ツーシームファスト</v>
      </c>
      <c r="O1600">
        <f ca="1">VLOOKUP(N1600,球種情報!A:B,2,FALSE)</f>
        <v>3</v>
      </c>
      <c r="P1600">
        <f ca="1">VLOOKUP(K1600,投手データ!B:AI,output!O1600+6,FALSE)</f>
        <v>1</v>
      </c>
      <c r="R1600">
        <f t="shared" si="157"/>
        <v>5.9523809523809521E-3</v>
      </c>
      <c r="S1600">
        <f t="shared" si="158"/>
        <v>0.44479166666666664</v>
      </c>
      <c r="T1600">
        <f>Prams!B$5/(S1600-Prams!B$6)</f>
        <v>160.79152127267608</v>
      </c>
      <c r="U1600">
        <f t="shared" ca="1" si="159"/>
        <v>0.51145833333333335</v>
      </c>
      <c r="V1600">
        <f ca="1">Prams!C$5/(U1600-Prams!C$6)</f>
        <v>168.06198038194051</v>
      </c>
      <c r="W1600">
        <f t="shared" ca="1" si="160"/>
        <v>1.000368930844884</v>
      </c>
      <c r="X1600" t="str">
        <f t="shared" ca="1" si="155"/>
        <v>〇</v>
      </c>
    </row>
    <row r="1601" spans="1:24" x14ac:dyDescent="0.4">
      <c r="A1601" s="1" t="s">
        <v>3790</v>
      </c>
      <c r="B1601" s="1">
        <v>125</v>
      </c>
      <c r="C1601">
        <v>634.5</v>
      </c>
      <c r="D1601">
        <v>606.5</v>
      </c>
      <c r="E1601">
        <v>10.512</v>
      </c>
      <c r="F1601" t="s">
        <v>147</v>
      </c>
      <c r="G1601" s="10" t="s">
        <v>618</v>
      </c>
      <c r="H1601">
        <v>98</v>
      </c>
      <c r="I1601" t="s">
        <v>3789</v>
      </c>
      <c r="J1601">
        <v>168</v>
      </c>
      <c r="K1601" t="str">
        <f ca="1">VLOOKUP(I1601,INDIRECT("投手名変換!A$1:B$" &amp; Prams!$B$9),2,)</f>
        <v>DD028</v>
      </c>
      <c r="L1601">
        <f t="shared" si="156"/>
        <v>27</v>
      </c>
      <c r="M1601">
        <f ca="1">(B1601-VLOOKUP(K1601,INDIRECT("投手データ!B1:D"&amp;Prams!$B$1),3,FALSE)*2)</f>
        <v>31</v>
      </c>
      <c r="N1601" t="str">
        <f ca="1">VLOOKUP(F1601,INDIRECT("球種変換表!A$1:B$" &amp; Prams!$B$2),2,)</f>
        <v>ツーシームファスト</v>
      </c>
      <c r="O1601">
        <f ca="1">VLOOKUP(N1601,球種情報!A:B,2,FALSE)</f>
        <v>3</v>
      </c>
      <c r="P1601">
        <f ca="1">VLOOKUP(K1601,投手データ!B:AI,output!O1601+6,FALSE)</f>
        <v>1</v>
      </c>
      <c r="R1601">
        <f t="shared" si="157"/>
        <v>5.9523809523809521E-3</v>
      </c>
      <c r="S1601">
        <f t="shared" si="158"/>
        <v>0.44548611111111114</v>
      </c>
      <c r="T1601">
        <f>Prams!B$5/(S1601-Prams!B$6)</f>
        <v>160.50163340953506</v>
      </c>
      <c r="U1601">
        <f t="shared" ca="1" si="159"/>
        <v>0.51215277777777779</v>
      </c>
      <c r="V1601">
        <f ca="1">Prams!C$5/(U1601-Prams!C$6)</f>
        <v>167.7453101093617</v>
      </c>
      <c r="W1601">
        <f t="shared" ca="1" si="160"/>
        <v>0.99848398874620059</v>
      </c>
      <c r="X1601" t="str">
        <f t="shared" ca="1" si="155"/>
        <v>〇</v>
      </c>
    </row>
    <row r="1602" spans="1:24" x14ac:dyDescent="0.4">
      <c r="A1602" s="1" t="s">
        <v>3792</v>
      </c>
      <c r="B1602" s="1">
        <v>125</v>
      </c>
      <c r="C1602">
        <v>630.5</v>
      </c>
      <c r="D1602">
        <v>607</v>
      </c>
      <c r="E1602">
        <v>11.5001</v>
      </c>
      <c r="F1602" t="s">
        <v>147</v>
      </c>
      <c r="G1602" s="10" t="s">
        <v>618</v>
      </c>
      <c r="H1602">
        <v>98</v>
      </c>
      <c r="I1602" t="s">
        <v>3791</v>
      </c>
      <c r="J1602">
        <v>168</v>
      </c>
      <c r="K1602" t="str">
        <f ca="1">VLOOKUP(I1602,INDIRECT("投手名変換!A$1:B$" &amp; Prams!$B$9),2,)</f>
        <v>DD028</v>
      </c>
      <c r="L1602">
        <f t="shared" si="156"/>
        <v>27</v>
      </c>
      <c r="M1602">
        <f ca="1">(B1602-VLOOKUP(K1602,INDIRECT("投手データ!B1:D"&amp;Prams!$B$1),3,FALSE)*2)</f>
        <v>31</v>
      </c>
      <c r="N1602" t="str">
        <f ca="1">VLOOKUP(F1602,INDIRECT("球種変換表!A$1:B$" &amp; Prams!$B$2),2,)</f>
        <v>ツーシームファスト</v>
      </c>
      <c r="O1602">
        <f ca="1">VLOOKUP(N1602,球種情報!A:B,2,FALSE)</f>
        <v>3</v>
      </c>
      <c r="P1602">
        <f ca="1">VLOOKUP(K1602,投手データ!B:AI,output!O1602+6,FALSE)</f>
        <v>1</v>
      </c>
      <c r="R1602">
        <f t="shared" si="157"/>
        <v>5.9523809523809521E-3</v>
      </c>
      <c r="S1602">
        <f t="shared" si="158"/>
        <v>0.44513888888888886</v>
      </c>
      <c r="T1602">
        <f>Prams!B$5/(S1602-Prams!B$6)</f>
        <v>160.64644656494062</v>
      </c>
      <c r="U1602">
        <f t="shared" ca="1" si="159"/>
        <v>0.51180555555555551</v>
      </c>
      <c r="V1602">
        <f ca="1">Prams!C$5/(U1602-Prams!C$6)</f>
        <v>167.9034959337327</v>
      </c>
      <c r="W1602">
        <f t="shared" ca="1" si="160"/>
        <v>0.99942557103412322</v>
      </c>
      <c r="X1602" t="str">
        <f t="shared" ca="1" si="155"/>
        <v>〇</v>
      </c>
    </row>
    <row r="1603" spans="1:24" x14ac:dyDescent="0.4">
      <c r="A1603" s="1" t="s">
        <v>3794</v>
      </c>
      <c r="B1603" s="1">
        <v>125</v>
      </c>
      <c r="C1603">
        <v>633</v>
      </c>
      <c r="D1603">
        <v>602.5</v>
      </c>
      <c r="E1603">
        <v>10.012589999999999</v>
      </c>
      <c r="F1603" t="s">
        <v>147</v>
      </c>
      <c r="G1603" s="10" t="s">
        <v>2672</v>
      </c>
      <c r="H1603">
        <v>98</v>
      </c>
      <c r="I1603" t="s">
        <v>3793</v>
      </c>
      <c r="J1603">
        <v>167</v>
      </c>
      <c r="K1603" t="str">
        <f ca="1">VLOOKUP(I1603,INDIRECT("投手名変換!A$1:B$" &amp; Prams!$B$9),2,)</f>
        <v>DD028</v>
      </c>
      <c r="L1603">
        <f t="shared" si="156"/>
        <v>27</v>
      </c>
      <c r="M1603">
        <f ca="1">(B1603-VLOOKUP(K1603,INDIRECT("投手データ!B1:D"&amp;Prams!$B$1),3,FALSE)*2)</f>
        <v>31</v>
      </c>
      <c r="N1603" t="str">
        <f ca="1">VLOOKUP(F1603,INDIRECT("球種変換表!A$1:B$" &amp; Prams!$B$2),2,)</f>
        <v>ツーシームファスト</v>
      </c>
      <c r="O1603">
        <f ca="1">VLOOKUP(N1603,球種情報!A:B,2,FALSE)</f>
        <v>3</v>
      </c>
      <c r="P1603">
        <f ca="1">VLOOKUP(K1603,投手データ!B:AI,output!O1603+6,FALSE)</f>
        <v>1</v>
      </c>
      <c r="R1603">
        <f t="shared" si="157"/>
        <v>5.9880239520958087E-3</v>
      </c>
      <c r="S1603">
        <f t="shared" si="158"/>
        <v>0.44826388888888885</v>
      </c>
      <c r="T1603">
        <f>Prams!B$5/(S1603-Prams!B$6)</f>
        <v>159.35245977933229</v>
      </c>
      <c r="U1603">
        <f t="shared" ca="1" si="159"/>
        <v>0.51493055555555556</v>
      </c>
      <c r="V1603">
        <f ca="1">Prams!C$5/(U1603-Prams!C$6)</f>
        <v>166.49047344758714</v>
      </c>
      <c r="W1603">
        <f t="shared" ca="1" si="160"/>
        <v>0.99694894279992297</v>
      </c>
      <c r="X1603" t="str">
        <f t="shared" ref="X1603:X1666" ca="1" si="161">IF(AND($V1603&gt;$J1603+X$1-2,$J1603+X$1+2&gt;$V1603),"〇","×")</f>
        <v>〇</v>
      </c>
    </row>
    <row r="1604" spans="1:24" x14ac:dyDescent="0.4">
      <c r="A1604" s="1" t="s">
        <v>3796</v>
      </c>
      <c r="B1604" s="1">
        <v>126</v>
      </c>
      <c r="C1604">
        <v>633.95001000000002</v>
      </c>
      <c r="D1604">
        <v>622.5</v>
      </c>
      <c r="E1604">
        <v>10.062519999999999</v>
      </c>
      <c r="F1604" t="s">
        <v>147</v>
      </c>
      <c r="G1604" s="10" t="s">
        <v>3795</v>
      </c>
      <c r="H1604">
        <v>98</v>
      </c>
      <c r="I1604" t="s">
        <v>3780</v>
      </c>
      <c r="J1604">
        <v>165</v>
      </c>
      <c r="K1604" t="str">
        <f ca="1">VLOOKUP(I1604,INDIRECT("投手名変換!A$1:B$" &amp; Prams!$B$9),2,)</f>
        <v>DD028</v>
      </c>
      <c r="L1604">
        <f t="shared" si="156"/>
        <v>28</v>
      </c>
      <c r="M1604">
        <f ca="1">(B1604-VLOOKUP(K1604,INDIRECT("投手データ!B1:D"&amp;Prams!$B$1),3,FALSE)*2)</f>
        <v>32</v>
      </c>
      <c r="N1604" t="str">
        <f ca="1">VLOOKUP(F1604,INDIRECT("球種変換表!A$1:B$" &amp; Prams!$B$2),2,)</f>
        <v>ツーシームファスト</v>
      </c>
      <c r="O1604">
        <f ca="1">VLOOKUP(N1604,球種情報!A:B,2,FALSE)</f>
        <v>3</v>
      </c>
      <c r="P1604">
        <f ca="1">VLOOKUP(K1604,投手データ!B:AI,output!O1604+6,FALSE)</f>
        <v>1</v>
      </c>
      <c r="R1604">
        <f t="shared" si="157"/>
        <v>6.0606060606060606E-3</v>
      </c>
      <c r="S1604">
        <f t="shared" si="158"/>
        <v>0.45104166666666667</v>
      </c>
      <c r="T1604">
        <f>Prams!B$5/(S1604-Prams!B$6)</f>
        <v>158.2196250719785</v>
      </c>
      <c r="U1604">
        <f t="shared" ca="1" si="159"/>
        <v>0.51770833333333333</v>
      </c>
      <c r="V1604">
        <f ca="1">Prams!C$5/(U1604-Prams!C$6)</f>
        <v>165.25427126723542</v>
      </c>
      <c r="W1604">
        <f t="shared" ca="1" si="160"/>
        <v>1.001541037983245</v>
      </c>
      <c r="X1604" t="str">
        <f t="shared" ca="1" si="161"/>
        <v>〇</v>
      </c>
    </row>
    <row r="1605" spans="1:24" x14ac:dyDescent="0.4">
      <c r="A1605" s="1" t="s">
        <v>3798</v>
      </c>
      <c r="B1605" s="1">
        <v>126</v>
      </c>
      <c r="C1605">
        <v>637.04998999999998</v>
      </c>
      <c r="D1605">
        <v>617.5</v>
      </c>
      <c r="E1605">
        <v>10.06254</v>
      </c>
      <c r="F1605" t="s">
        <v>168</v>
      </c>
      <c r="G1605" s="10" t="s">
        <v>3141</v>
      </c>
      <c r="H1605">
        <v>98</v>
      </c>
      <c r="I1605" t="s">
        <v>3797</v>
      </c>
      <c r="J1605">
        <f ca="1">VLOOKUP(G1605,INDIRECT("球速変換!A$1:B$" &amp; Prams!$B$8),2,)</f>
        <v>164</v>
      </c>
      <c r="K1605" t="str">
        <f ca="1">VLOOKUP(I1605,INDIRECT("投手名変換!A$1:B$" &amp; Prams!$B$9),2,)</f>
        <v>DD028</v>
      </c>
      <c r="L1605">
        <f t="shared" si="156"/>
        <v>28</v>
      </c>
      <c r="M1605">
        <f ca="1">(B1605-VLOOKUP(K1605,INDIRECT("投手データ!B1:D"&amp;Prams!$B$1),3,FALSE)*2)</f>
        <v>32</v>
      </c>
      <c r="N1605" t="str">
        <f ca="1">VLOOKUP(F1605,INDIRECT("球種変換表!A$1:B$" &amp; Prams!$B$2),2,)</f>
        <v>ツーシームファスト</v>
      </c>
      <c r="O1605">
        <f ca="1">VLOOKUP(N1605,球種情報!A:B,2,FALSE)</f>
        <v>3</v>
      </c>
      <c r="P1605">
        <f ca="1">VLOOKUP(K1605,投手データ!B:AI,output!O1605+6,FALSE)</f>
        <v>1</v>
      </c>
      <c r="R1605">
        <f t="shared" ca="1" si="157"/>
        <v>6.0975609756097563E-3</v>
      </c>
      <c r="S1605">
        <f t="shared" si="158"/>
        <v>0.45451388888888888</v>
      </c>
      <c r="T1605">
        <f>Prams!B$5/(S1605-Prams!B$6)</f>
        <v>156.82603211736438</v>
      </c>
      <c r="U1605">
        <f t="shared" ca="1" si="159"/>
        <v>0.52118055555555554</v>
      </c>
      <c r="V1605">
        <f ca="1">Prams!C$5/(U1605-Prams!C$6)</f>
        <v>163.73459673800295</v>
      </c>
      <c r="W1605">
        <f t="shared" ca="1" si="160"/>
        <v>0.9983816874268473</v>
      </c>
      <c r="X1605" t="str">
        <f t="shared" ca="1" si="161"/>
        <v>〇</v>
      </c>
    </row>
    <row r="1606" spans="1:24" x14ac:dyDescent="0.4">
      <c r="A1606" s="1" t="s">
        <v>3800</v>
      </c>
      <c r="B1606" s="1">
        <v>125</v>
      </c>
      <c r="C1606">
        <v>634</v>
      </c>
      <c r="D1606">
        <v>608</v>
      </c>
      <c r="E1606">
        <v>10.04998</v>
      </c>
      <c r="F1606" t="s">
        <v>147</v>
      </c>
      <c r="G1606" s="10" t="s">
        <v>618</v>
      </c>
      <c r="H1606">
        <v>98</v>
      </c>
      <c r="I1606" t="s">
        <v>3799</v>
      </c>
      <c r="J1606">
        <v>168</v>
      </c>
      <c r="K1606" t="str">
        <f ca="1">VLOOKUP(I1606,INDIRECT("投手名変換!A$1:B$" &amp; Prams!$B$9),2,)</f>
        <v>DD028</v>
      </c>
      <c r="L1606">
        <f t="shared" si="156"/>
        <v>27</v>
      </c>
      <c r="M1606">
        <f ca="1">(B1606-VLOOKUP(K1606,INDIRECT("投手データ!B1:D"&amp;Prams!$B$1),3,FALSE)*2)</f>
        <v>31</v>
      </c>
      <c r="N1606" t="str">
        <f ca="1">VLOOKUP(F1606,INDIRECT("球種変換表!A$1:B$" &amp; Prams!$B$2),2,)</f>
        <v>ツーシームファスト</v>
      </c>
      <c r="O1606">
        <f ca="1">VLOOKUP(N1606,球種情報!A:B,2,FALSE)</f>
        <v>3</v>
      </c>
      <c r="P1606">
        <f ca="1">VLOOKUP(K1606,投手データ!B:AI,output!O1606+6,FALSE)</f>
        <v>1</v>
      </c>
      <c r="R1606">
        <f t="shared" si="157"/>
        <v>5.9523809523809521E-3</v>
      </c>
      <c r="S1606">
        <f t="shared" si="158"/>
        <v>0.44444444444444448</v>
      </c>
      <c r="T1606">
        <f>Prams!B$5/(S1606-Prams!B$6)</f>
        <v>160.93685824198073</v>
      </c>
      <c r="U1606">
        <f t="shared" ca="1" si="159"/>
        <v>0.51111111111111118</v>
      </c>
      <c r="V1606">
        <f ca="1">Prams!C$5/(U1606-Prams!C$6)</f>
        <v>168.22076430039905</v>
      </c>
      <c r="W1606">
        <f t="shared" ca="1" si="160"/>
        <v>1.001314073216661</v>
      </c>
      <c r="X1606" t="str">
        <f t="shared" ca="1" si="161"/>
        <v>〇</v>
      </c>
    </row>
    <row r="1607" spans="1:24" x14ac:dyDescent="0.4">
      <c r="A1607" s="1" t="s">
        <v>3803</v>
      </c>
      <c r="B1607" s="1">
        <v>126</v>
      </c>
      <c r="C1607">
        <v>636.5</v>
      </c>
      <c r="D1607">
        <v>622</v>
      </c>
      <c r="E1607">
        <v>10.547610000000001</v>
      </c>
      <c r="F1607" t="s">
        <v>147</v>
      </c>
      <c r="G1607" s="10" t="s">
        <v>3801</v>
      </c>
      <c r="H1607">
        <v>98</v>
      </c>
      <c r="I1607" t="s">
        <v>3802</v>
      </c>
      <c r="J1607">
        <v>165</v>
      </c>
      <c r="K1607" t="str">
        <f ca="1">VLOOKUP(I1607,INDIRECT("投手名変換!A$1:B$" &amp; Prams!$B$9),2,)</f>
        <v>DD028</v>
      </c>
      <c r="L1607">
        <f t="shared" si="156"/>
        <v>28</v>
      </c>
      <c r="M1607">
        <f ca="1">(B1607-VLOOKUP(K1607,INDIRECT("投手データ!B1:D"&amp;Prams!$B$1),3,FALSE)*2)</f>
        <v>32</v>
      </c>
      <c r="N1607" t="str">
        <f ca="1">VLOOKUP(F1607,INDIRECT("球種変換表!A$1:B$" &amp; Prams!$B$2),2,)</f>
        <v>ツーシームファスト</v>
      </c>
      <c r="O1607">
        <f ca="1">VLOOKUP(N1607,球種情報!A:B,2,FALSE)</f>
        <v>3</v>
      </c>
      <c r="P1607">
        <f ca="1">VLOOKUP(K1607,投手データ!B:AI,output!O1607+6,FALSE)</f>
        <v>1</v>
      </c>
      <c r="R1607">
        <f t="shared" si="157"/>
        <v>6.0606060606060606E-3</v>
      </c>
      <c r="S1607">
        <f t="shared" si="158"/>
        <v>0.4513888888888889</v>
      </c>
      <c r="T1607">
        <f>Prams!B$5/(S1607-Prams!B$6)</f>
        <v>158.07915222455821</v>
      </c>
      <c r="U1607">
        <f t="shared" ca="1" si="159"/>
        <v>0.51805555555555549</v>
      </c>
      <c r="V1607">
        <f ca="1">Prams!C$5/(U1607-Prams!C$6)</f>
        <v>165.10103557757932</v>
      </c>
      <c r="W1607">
        <f t="shared" ca="1" si="160"/>
        <v>1.000612336833814</v>
      </c>
      <c r="X1607" t="str">
        <f t="shared" ca="1" si="161"/>
        <v>〇</v>
      </c>
    </row>
    <row r="1608" spans="1:24" x14ac:dyDescent="0.4">
      <c r="A1608" s="1" t="s">
        <v>3805</v>
      </c>
      <c r="B1608" s="1">
        <v>125</v>
      </c>
      <c r="C1608">
        <v>639.5</v>
      </c>
      <c r="D1608">
        <v>607.5</v>
      </c>
      <c r="E1608">
        <v>10.512</v>
      </c>
      <c r="F1608" t="s">
        <v>147</v>
      </c>
      <c r="G1608" s="10" t="s">
        <v>618</v>
      </c>
      <c r="H1608">
        <v>98</v>
      </c>
      <c r="I1608" t="s">
        <v>3804</v>
      </c>
      <c r="J1608">
        <v>168</v>
      </c>
      <c r="K1608" t="str">
        <f ca="1">VLOOKUP(I1608,INDIRECT("投手名変換!A$1:B$" &amp; Prams!$B$9),2,)</f>
        <v>DD028</v>
      </c>
      <c r="L1608">
        <f t="shared" si="156"/>
        <v>27</v>
      </c>
      <c r="M1608">
        <f ca="1">(B1608-VLOOKUP(K1608,INDIRECT("投手データ!B1:D"&amp;Prams!$B$1),3,FALSE)*2)</f>
        <v>31</v>
      </c>
      <c r="N1608" t="str">
        <f ca="1">VLOOKUP(F1608,INDIRECT("球種変換表!A$1:B$" &amp; Prams!$B$2),2,)</f>
        <v>ツーシームファスト</v>
      </c>
      <c r="O1608">
        <f ca="1">VLOOKUP(N1608,球種情報!A:B,2,FALSE)</f>
        <v>3</v>
      </c>
      <c r="P1608">
        <f ca="1">VLOOKUP(K1608,投手データ!B:AI,output!O1608+6,FALSE)</f>
        <v>1</v>
      </c>
      <c r="R1608">
        <f t="shared" si="157"/>
        <v>5.9523809523809521E-3</v>
      </c>
      <c r="S1608">
        <f t="shared" si="158"/>
        <v>0.44479166666666664</v>
      </c>
      <c r="T1608">
        <f>Prams!B$5/(S1608-Prams!B$6)</f>
        <v>160.79152127267608</v>
      </c>
      <c r="U1608">
        <f t="shared" ca="1" si="159"/>
        <v>0.51145833333333335</v>
      </c>
      <c r="V1608">
        <f ca="1">Prams!C$5/(U1608-Prams!C$6)</f>
        <v>168.06198038194051</v>
      </c>
      <c r="W1608">
        <f t="shared" ca="1" si="160"/>
        <v>1.000368930844884</v>
      </c>
      <c r="X1608" t="str">
        <f t="shared" ca="1" si="161"/>
        <v>〇</v>
      </c>
    </row>
    <row r="1609" spans="1:24" x14ac:dyDescent="0.4">
      <c r="A1609" s="1" t="s">
        <v>3807</v>
      </c>
      <c r="B1609" s="1">
        <v>126</v>
      </c>
      <c r="C1609">
        <v>638.5</v>
      </c>
      <c r="D1609">
        <v>602.5</v>
      </c>
      <c r="E1609">
        <v>10.512</v>
      </c>
      <c r="F1609" t="s">
        <v>0</v>
      </c>
      <c r="G1609" s="10" t="s">
        <v>3806</v>
      </c>
      <c r="H1609">
        <v>99</v>
      </c>
      <c r="I1609" t="s">
        <v>788</v>
      </c>
      <c r="J1609">
        <v>159</v>
      </c>
      <c r="K1609" t="s">
        <v>3726</v>
      </c>
      <c r="L1609">
        <f t="shared" si="156"/>
        <v>27</v>
      </c>
      <c r="M1609">
        <f ca="1">(B1609-VLOOKUP(K1609,INDIRECT("投手データ!B1:D"&amp;Prams!$B$1),3,FALSE)*2)</f>
        <v>32</v>
      </c>
      <c r="N1609" t="str">
        <f ca="1">VLOOKUP(F1609,INDIRECT("球種変換表!A$1:B$" &amp; Prams!$B$2),2,)</f>
        <v>ストレート</v>
      </c>
      <c r="O1609">
        <f ca="1">VLOOKUP(N1609,球種情報!A:B,2,FALSE)</f>
        <v>1</v>
      </c>
      <c r="P1609">
        <f ca="1">VLOOKUP(K1609,投手データ!B:AI,output!O1609+6,FALSE)</f>
        <v>1</v>
      </c>
      <c r="R1609">
        <f t="shared" si="157"/>
        <v>6.2893081761006293E-3</v>
      </c>
      <c r="S1609">
        <f t="shared" si="158"/>
        <v>0.44826388888888885</v>
      </c>
      <c r="T1609">
        <f>Prams!B$5/(S1609-Prams!B$6)</f>
        <v>159.35245977933229</v>
      </c>
      <c r="U1609">
        <f t="shared" ca="1" si="159"/>
        <v>0.53159722222222217</v>
      </c>
      <c r="V1609">
        <f ca="1">Prams!C$5/(U1609-Prams!C$6)</f>
        <v>159.33876960745712</v>
      </c>
      <c r="W1609">
        <f t="shared" ca="1" si="160"/>
        <v>1.0021306264619945</v>
      </c>
      <c r="X1609" t="str">
        <f t="shared" ca="1" si="161"/>
        <v>〇</v>
      </c>
    </row>
    <row r="1610" spans="1:24" x14ac:dyDescent="0.4">
      <c r="A1610" s="1" t="s">
        <v>3808</v>
      </c>
      <c r="B1610" s="1">
        <v>127</v>
      </c>
      <c r="C1610">
        <v>638</v>
      </c>
      <c r="D1610">
        <v>623.5</v>
      </c>
      <c r="E1610">
        <v>11.01146</v>
      </c>
      <c r="F1610" t="s">
        <v>1649</v>
      </c>
      <c r="G1610" s="10" t="s">
        <v>3240</v>
      </c>
      <c r="H1610">
        <v>99</v>
      </c>
      <c r="I1610" t="s">
        <v>3488</v>
      </c>
      <c r="J1610">
        <f ca="1">VLOOKUP(G1610,INDIRECT("球速変換!A$1:B$" &amp; Prams!$B$8),2,)</f>
        <v>159</v>
      </c>
      <c r="K1610" t="s">
        <v>3726</v>
      </c>
      <c r="L1610">
        <f t="shared" si="156"/>
        <v>28</v>
      </c>
      <c r="M1610">
        <f ca="1">(B1610-VLOOKUP(K1610,INDIRECT("投手データ!B1:D"&amp;Prams!$B$1),3,FALSE)*2)</f>
        <v>33</v>
      </c>
      <c r="N1610" t="str">
        <f ca="1">VLOOKUP(F1610,INDIRECT("球種変換表!A$1:B$" &amp; Prams!$B$2),2,)</f>
        <v>ストレート</v>
      </c>
      <c r="O1610">
        <f ca="1">VLOOKUP(N1610,球種情報!A:B,2,FALSE)</f>
        <v>1</v>
      </c>
      <c r="P1610">
        <f ca="1">VLOOKUP(K1610,投手データ!B:AI,output!O1610+6,FALSE)</f>
        <v>1</v>
      </c>
      <c r="R1610">
        <f t="shared" ca="1" si="157"/>
        <v>6.2893081761006293E-3</v>
      </c>
      <c r="S1610">
        <f t="shared" si="158"/>
        <v>0.45034722222222218</v>
      </c>
      <c r="T1610">
        <f>Prams!B$5/(S1610-Prams!B$6)</f>
        <v>158.50132106511322</v>
      </c>
      <c r="U1610">
        <f t="shared" ca="1" si="159"/>
        <v>0.5336805555555556</v>
      </c>
      <c r="V1610">
        <f ca="1">Prams!C$5/(U1610-Prams!C$6)</f>
        <v>158.48777674127138</v>
      </c>
      <c r="W1610">
        <f t="shared" ca="1" si="160"/>
        <v>0.99677847007088916</v>
      </c>
      <c r="X1610" t="str">
        <f t="shared" ca="1" si="161"/>
        <v>〇</v>
      </c>
    </row>
    <row r="1611" spans="1:24" x14ac:dyDescent="0.4">
      <c r="A1611" s="1" t="s">
        <v>3810</v>
      </c>
      <c r="B1611" s="1">
        <v>127</v>
      </c>
      <c r="C1611">
        <v>635.5</v>
      </c>
      <c r="D1611">
        <v>619.5</v>
      </c>
      <c r="E1611">
        <v>11.510960000000001</v>
      </c>
      <c r="F1611" t="s">
        <v>0</v>
      </c>
      <c r="G1611" s="10" t="s">
        <v>3809</v>
      </c>
      <c r="H1611">
        <v>99</v>
      </c>
      <c r="I1611" t="s">
        <v>706</v>
      </c>
      <c r="J1611">
        <f ca="1">VLOOKUP(G1611,INDIRECT("球速変換!A$1:B$" &amp; Prams!$B$8),2,)</f>
        <v>158</v>
      </c>
      <c r="K1611" t="s">
        <v>3722</v>
      </c>
      <c r="L1611">
        <f t="shared" si="156"/>
        <v>28</v>
      </c>
      <c r="M1611">
        <f ca="1">(B1611-VLOOKUP(K1611,INDIRECT("投手データ!B1:D"&amp;Prams!$B$1),3,FALSE)*2)</f>
        <v>33</v>
      </c>
      <c r="N1611" t="str">
        <f ca="1">VLOOKUP(F1611,INDIRECT("球種変換表!A$1:B$" &amp; Prams!$B$2),2,)</f>
        <v>ストレート</v>
      </c>
      <c r="O1611">
        <f ca="1">VLOOKUP(N1611,球種情報!A:B,2,FALSE)</f>
        <v>1</v>
      </c>
      <c r="P1611">
        <f ca="1">VLOOKUP(K1611,投手データ!B:AI,output!O1611+6,FALSE)</f>
        <v>1</v>
      </c>
      <c r="R1611">
        <f t="shared" ca="1" si="157"/>
        <v>6.3291139240506328E-3</v>
      </c>
      <c r="S1611">
        <f t="shared" si="158"/>
        <v>0.453125</v>
      </c>
      <c r="T1611">
        <f>Prams!B$5/(S1611-Prams!B$6)</f>
        <v>157.38051295105964</v>
      </c>
      <c r="U1611">
        <f t="shared" ca="1" si="159"/>
        <v>0.53645833333333337</v>
      </c>
      <c r="V1611">
        <f ca="1">Prams!C$5/(U1611-Prams!C$6)</f>
        <v>157.36715949345606</v>
      </c>
      <c r="W1611">
        <f t="shared" ca="1" si="160"/>
        <v>0.9959946803383295</v>
      </c>
      <c r="X1611" t="str">
        <f t="shared" ca="1" si="161"/>
        <v>〇</v>
      </c>
    </row>
    <row r="1612" spans="1:24" x14ac:dyDescent="0.4">
      <c r="A1612" s="1" t="s">
        <v>3811</v>
      </c>
      <c r="B1612" s="1">
        <v>127</v>
      </c>
      <c r="C1612">
        <v>641</v>
      </c>
      <c r="D1612">
        <v>623</v>
      </c>
      <c r="E1612">
        <v>11.0001</v>
      </c>
      <c r="F1612" t="s">
        <v>0</v>
      </c>
      <c r="G1612" s="10" t="s">
        <v>2714</v>
      </c>
      <c r="H1612">
        <v>99</v>
      </c>
      <c r="I1612" t="s">
        <v>788</v>
      </c>
      <c r="J1612">
        <v>158</v>
      </c>
      <c r="K1612" t="s">
        <v>3722</v>
      </c>
      <c r="L1612">
        <f t="shared" si="156"/>
        <v>28</v>
      </c>
      <c r="M1612">
        <f ca="1">(B1612-VLOOKUP(K1612,INDIRECT("投手データ!B1:D"&amp;Prams!$B$1),3,FALSE)*2)</f>
        <v>33</v>
      </c>
      <c r="N1612" t="str">
        <f ca="1">VLOOKUP(F1612,INDIRECT("球種変換表!A$1:B$" &amp; Prams!$B$2),2,)</f>
        <v>ストレート</v>
      </c>
      <c r="O1612">
        <f ca="1">VLOOKUP(N1612,球種情報!A:B,2,FALSE)</f>
        <v>1</v>
      </c>
      <c r="P1612">
        <f ca="1">VLOOKUP(K1612,投手データ!B:AI,output!O1612+6,FALSE)</f>
        <v>1</v>
      </c>
      <c r="R1612">
        <f t="shared" si="157"/>
        <v>6.3291139240506328E-3</v>
      </c>
      <c r="S1612">
        <f t="shared" si="158"/>
        <v>0.45069444444444445</v>
      </c>
      <c r="T1612">
        <f>Prams!B$5/(S1612-Prams!B$6)</f>
        <v>158.36034779638828</v>
      </c>
      <c r="U1612">
        <f t="shared" ca="1" si="159"/>
        <v>0.53402777777777777</v>
      </c>
      <c r="V1612">
        <f ca="1">Prams!C$5/(U1612-Prams!C$6)</f>
        <v>158.34682755382275</v>
      </c>
      <c r="W1612">
        <f t="shared" ca="1" si="160"/>
        <v>1.0021951111001439</v>
      </c>
      <c r="X1612" t="str">
        <f t="shared" ca="1" si="161"/>
        <v>〇</v>
      </c>
    </row>
    <row r="1613" spans="1:24" x14ac:dyDescent="0.4">
      <c r="A1613" s="1" t="s">
        <v>3813</v>
      </c>
      <c r="B1613" s="1">
        <v>126</v>
      </c>
      <c r="C1613">
        <v>639.5</v>
      </c>
      <c r="D1613">
        <v>606.5</v>
      </c>
      <c r="E1613">
        <v>10.512</v>
      </c>
      <c r="F1613" t="s">
        <v>0</v>
      </c>
      <c r="G1613" s="10" t="s">
        <v>3812</v>
      </c>
      <c r="H1613">
        <v>99</v>
      </c>
      <c r="I1613" t="s">
        <v>3488</v>
      </c>
      <c r="J1613">
        <v>161</v>
      </c>
      <c r="K1613" t="s">
        <v>3722</v>
      </c>
      <c r="L1613">
        <f t="shared" si="156"/>
        <v>27</v>
      </c>
      <c r="M1613">
        <f ca="1">(B1613-VLOOKUP(K1613,INDIRECT("投手データ!B1:D"&amp;Prams!$B$1),3,FALSE)*2)</f>
        <v>32</v>
      </c>
      <c r="N1613" t="str">
        <f ca="1">VLOOKUP(F1613,INDIRECT("球種変換表!A$1:B$" &amp; Prams!$B$2),2,)</f>
        <v>ストレート</v>
      </c>
      <c r="O1613">
        <f ca="1">VLOOKUP(N1613,球種情報!A:B,2,FALSE)</f>
        <v>1</v>
      </c>
      <c r="P1613">
        <f ca="1">VLOOKUP(K1613,投手データ!B:AI,output!O1613+6,FALSE)</f>
        <v>1</v>
      </c>
      <c r="R1613">
        <f t="shared" si="157"/>
        <v>6.2111801242236021E-3</v>
      </c>
      <c r="S1613">
        <f t="shared" si="158"/>
        <v>0.44548611111111114</v>
      </c>
      <c r="T1613">
        <f>Prams!B$5/(S1613-Prams!B$6)</f>
        <v>160.50163340953506</v>
      </c>
      <c r="U1613">
        <f t="shared" ca="1" si="159"/>
        <v>0.52881944444444451</v>
      </c>
      <c r="V1613">
        <f ca="1">Prams!C$5/(U1613-Prams!C$6)</f>
        <v>160.48774508036541</v>
      </c>
      <c r="W1613">
        <f t="shared" ca="1" si="160"/>
        <v>0.99681829242462994</v>
      </c>
      <c r="X1613" t="str">
        <f t="shared" ca="1" si="161"/>
        <v>〇</v>
      </c>
    </row>
    <row r="1614" spans="1:24" x14ac:dyDescent="0.4">
      <c r="A1614" s="1" t="s">
        <v>3814</v>
      </c>
      <c r="B1614" s="1">
        <v>126</v>
      </c>
      <c r="C1614">
        <v>642.5</v>
      </c>
      <c r="D1614">
        <v>606</v>
      </c>
      <c r="E1614">
        <v>10.547610000000001</v>
      </c>
      <c r="F1614" t="s">
        <v>0</v>
      </c>
      <c r="G1614" s="10" t="s">
        <v>3146</v>
      </c>
      <c r="H1614">
        <v>99</v>
      </c>
      <c r="I1614" t="s">
        <v>3517</v>
      </c>
      <c r="J1614">
        <f ca="1">VLOOKUP(G1614,INDIRECT("球速変換!A$1:B$" &amp; Prams!$B$8),2,)</f>
        <v>160</v>
      </c>
      <c r="K1614" t="s">
        <v>3722</v>
      </c>
      <c r="L1614">
        <f t="shared" si="156"/>
        <v>27</v>
      </c>
      <c r="M1614">
        <f ca="1">(B1614-VLOOKUP(K1614,INDIRECT("投手データ!B1:D"&amp;Prams!$B$1),3,FALSE)*2)</f>
        <v>32</v>
      </c>
      <c r="N1614" t="str">
        <f ca="1">VLOOKUP(F1614,INDIRECT("球種変換表!A$1:B$" &amp; Prams!$B$2),2,)</f>
        <v>ストレート</v>
      </c>
      <c r="O1614">
        <f ca="1">VLOOKUP(N1614,球種情報!A:B,2,FALSE)</f>
        <v>1</v>
      </c>
      <c r="P1614">
        <f ca="1">VLOOKUP(K1614,投手データ!B:AI,output!O1614+6,FALSE)</f>
        <v>1</v>
      </c>
      <c r="R1614">
        <f t="shared" ca="1" si="157"/>
        <v>6.2500000000000003E-3</v>
      </c>
      <c r="S1614">
        <f t="shared" si="158"/>
        <v>0.44583333333333336</v>
      </c>
      <c r="T1614">
        <f>Prams!B$5/(S1614-Prams!B$6)</f>
        <v>160.3570810997752</v>
      </c>
      <c r="U1614">
        <f t="shared" ca="1" si="159"/>
        <v>0.52916666666666667</v>
      </c>
      <c r="V1614">
        <f ca="1">Prams!C$5/(U1614-Prams!C$6)</f>
        <v>160.3432177747039</v>
      </c>
      <c r="W1614">
        <f t="shared" ca="1" si="160"/>
        <v>1.0021451110918993</v>
      </c>
      <c r="X1614" t="str">
        <f t="shared" ca="1" si="161"/>
        <v>〇</v>
      </c>
    </row>
    <row r="1615" spans="1:24" x14ac:dyDescent="0.4">
      <c r="A1615" s="1" t="s">
        <v>3815</v>
      </c>
      <c r="B1615" s="1">
        <v>126</v>
      </c>
      <c r="C1615">
        <v>641.44739000000004</v>
      </c>
      <c r="D1615">
        <v>604.5</v>
      </c>
      <c r="E1615">
        <v>9.5657899999999998</v>
      </c>
      <c r="F1615" t="s">
        <v>0</v>
      </c>
      <c r="G1615" s="10" t="s">
        <v>3146</v>
      </c>
      <c r="H1615">
        <v>99</v>
      </c>
      <c r="I1615" t="s">
        <v>3488</v>
      </c>
      <c r="J1615">
        <f ca="1">VLOOKUP(G1615,INDIRECT("球速変換!A$1:B$" &amp; Prams!$B$8),2,)</f>
        <v>160</v>
      </c>
      <c r="K1615" t="s">
        <v>3722</v>
      </c>
      <c r="L1615">
        <f t="shared" si="156"/>
        <v>27</v>
      </c>
      <c r="M1615">
        <f ca="1">(B1615-VLOOKUP(K1615,INDIRECT("投手データ!B1:D"&amp;Prams!$B$1),3,FALSE)*2)</f>
        <v>32</v>
      </c>
      <c r="N1615" t="str">
        <f ca="1">VLOOKUP(F1615,INDIRECT("球種変換表!A$1:B$" &amp; Prams!$B$2),2,)</f>
        <v>ストレート</v>
      </c>
      <c r="O1615">
        <f ca="1">VLOOKUP(N1615,球種情報!A:B,2,FALSE)</f>
        <v>1</v>
      </c>
      <c r="P1615">
        <f ca="1">VLOOKUP(K1615,投手データ!B:AI,output!O1615+6,FALSE)</f>
        <v>1</v>
      </c>
      <c r="R1615">
        <f t="shared" ca="1" si="157"/>
        <v>6.2500000000000003E-3</v>
      </c>
      <c r="S1615">
        <f t="shared" si="158"/>
        <v>0.44687500000000002</v>
      </c>
      <c r="T1615">
        <f>Prams!B$5/(S1615-Prams!B$6)</f>
        <v>159.92498221561146</v>
      </c>
      <c r="U1615">
        <f t="shared" ca="1" si="159"/>
        <v>0.53020833333333328</v>
      </c>
      <c r="V1615">
        <f ca="1">Prams!C$5/(U1615-Prams!C$6)</f>
        <v>159.91119349901928</v>
      </c>
      <c r="W1615">
        <f t="shared" ca="1" si="160"/>
        <v>0.99944495936887046</v>
      </c>
      <c r="X1615" t="str">
        <f t="shared" ca="1" si="161"/>
        <v>〇</v>
      </c>
    </row>
    <row r="1616" spans="1:24" x14ac:dyDescent="0.4">
      <c r="A1616" s="1" t="s">
        <v>3816</v>
      </c>
      <c r="B1616" s="1">
        <v>126</v>
      </c>
      <c r="C1616">
        <v>639</v>
      </c>
      <c r="D1616">
        <v>603.5</v>
      </c>
      <c r="E1616">
        <v>10.012589999999999</v>
      </c>
      <c r="F1616" t="s">
        <v>0</v>
      </c>
      <c r="G1616" s="10" t="s">
        <v>3146</v>
      </c>
      <c r="H1616">
        <v>99</v>
      </c>
      <c r="I1616" t="s">
        <v>788</v>
      </c>
      <c r="J1616">
        <f ca="1">VLOOKUP(G1616,INDIRECT("球速変換!A$1:B$" &amp; Prams!$B$8),2,)</f>
        <v>160</v>
      </c>
      <c r="K1616" t="s">
        <v>3722</v>
      </c>
      <c r="L1616">
        <f t="shared" si="156"/>
        <v>27</v>
      </c>
      <c r="M1616">
        <f ca="1">(B1616-VLOOKUP(K1616,INDIRECT("投手データ!B1:D"&amp;Prams!$B$1),3,FALSE)*2)</f>
        <v>32</v>
      </c>
      <c r="N1616" t="str">
        <f ca="1">VLOOKUP(F1616,INDIRECT("球種変換表!A$1:B$" &amp; Prams!$B$2),2,)</f>
        <v>ストレート</v>
      </c>
      <c r="O1616">
        <f ca="1">VLOOKUP(N1616,球種情報!A:B,2,FALSE)</f>
        <v>1</v>
      </c>
      <c r="P1616">
        <f ca="1">VLOOKUP(K1616,投手データ!B:AI,output!O1616+6,FALSE)</f>
        <v>1</v>
      </c>
      <c r="R1616">
        <f t="shared" ca="1" si="157"/>
        <v>6.2500000000000003E-3</v>
      </c>
      <c r="S1616">
        <f t="shared" si="158"/>
        <v>0.44756944444444446</v>
      </c>
      <c r="T1616">
        <f>Prams!B$5/(S1616-Prams!B$6)</f>
        <v>159.63820767912091</v>
      </c>
      <c r="U1616">
        <f t="shared" ca="1" si="159"/>
        <v>0.53090277777777783</v>
      </c>
      <c r="V1616">
        <f ca="1">Prams!C$5/(U1616-Prams!C$6)</f>
        <v>159.62446836741279</v>
      </c>
      <c r="W1616">
        <f t="shared" ca="1" si="160"/>
        <v>0.99765292729632993</v>
      </c>
      <c r="X1616" t="str">
        <f t="shared" ca="1" si="161"/>
        <v>〇</v>
      </c>
    </row>
    <row r="1617" spans="1:25" x14ac:dyDescent="0.4">
      <c r="A1617" s="1" t="s">
        <v>3817</v>
      </c>
      <c r="B1617" s="1">
        <v>129</v>
      </c>
      <c r="C1617">
        <v>650</v>
      </c>
      <c r="D1617">
        <v>679.5</v>
      </c>
      <c r="E1617">
        <v>13.00971</v>
      </c>
      <c r="F1617" t="s">
        <v>0</v>
      </c>
      <c r="G1617" s="10" t="s">
        <v>3261</v>
      </c>
      <c r="H1617">
        <v>99</v>
      </c>
      <c r="I1617" t="s">
        <v>3488</v>
      </c>
      <c r="J1617">
        <f ca="1">VLOOKUP(G1617,INDIRECT("球速変換!A$1:B$" &amp; Prams!$B$8),2,)</f>
        <v>159</v>
      </c>
      <c r="K1617" t="s">
        <v>3722</v>
      </c>
      <c r="L1617">
        <f t="shared" si="156"/>
        <v>30</v>
      </c>
      <c r="M1617">
        <f ca="1">(B1617-VLOOKUP(K1617,INDIRECT("投手データ!B1:D"&amp;Prams!$B$1),3,FALSE)*2)</f>
        <v>35</v>
      </c>
      <c r="N1617" t="str">
        <f ca="1">VLOOKUP(F1617,INDIRECT("球種変換表!A$1:B$" &amp; Prams!$B$2),2,)</f>
        <v>ストレート</v>
      </c>
      <c r="O1617">
        <f ca="1">VLOOKUP(N1617,球種情報!A:B,2,FALSE)</f>
        <v>1</v>
      </c>
      <c r="P1617">
        <f ca="1">VLOOKUP(K1617,投手データ!B:AI,output!O1617+6,FALSE)</f>
        <v>1</v>
      </c>
      <c r="R1617">
        <f t="shared" ca="1" si="157"/>
        <v>6.2893081761006293E-3</v>
      </c>
      <c r="S1617">
        <f t="shared" si="158"/>
        <v>0.44479166666666664</v>
      </c>
      <c r="T1617">
        <f>Prams!B$5/(S1617-Prams!B$6)</f>
        <v>160.79152127267608</v>
      </c>
      <c r="U1617">
        <f t="shared" ca="1" si="159"/>
        <v>0.52812499999999996</v>
      </c>
      <c r="V1617">
        <f ca="1">Prams!C$5/(U1617-Prams!C$6)</f>
        <v>160.77758273194203</v>
      </c>
      <c r="W1617">
        <f t="shared" ca="1" si="160"/>
        <v>1.0111797656096984</v>
      </c>
      <c r="X1617" t="str">
        <f t="shared" ca="1" si="161"/>
        <v>〇</v>
      </c>
    </row>
    <row r="1618" spans="1:25" x14ac:dyDescent="0.4">
      <c r="A1618" s="1" t="s">
        <v>3818</v>
      </c>
      <c r="B1618" s="1">
        <v>127</v>
      </c>
      <c r="C1618">
        <v>644.59520999999995</v>
      </c>
      <c r="D1618">
        <v>616</v>
      </c>
      <c r="E1618">
        <v>10.595359999999999</v>
      </c>
      <c r="F1618" t="s">
        <v>0</v>
      </c>
      <c r="G1618" s="10" t="s">
        <v>2672</v>
      </c>
      <c r="H1618">
        <v>99</v>
      </c>
      <c r="I1618" t="s">
        <v>706</v>
      </c>
      <c r="J1618">
        <f ca="1">VLOOKUP(G1618,INDIRECT("球速変換!A$1:B$" &amp; Prams!$B$8),2,)</f>
        <v>157</v>
      </c>
      <c r="K1618" t="s">
        <v>3722</v>
      </c>
      <c r="L1618">
        <f t="shared" si="156"/>
        <v>28</v>
      </c>
      <c r="M1618">
        <f ca="1">(B1618-VLOOKUP(K1618,INDIRECT("投手データ!B1:D"&amp;Prams!$B$1),3,FALSE)*2)</f>
        <v>33</v>
      </c>
      <c r="N1618" t="str">
        <f ca="1">VLOOKUP(F1618,INDIRECT("球種変換表!A$1:B$" &amp; Prams!$B$2),2,)</f>
        <v>ストレート</v>
      </c>
      <c r="O1618">
        <f ca="1">VLOOKUP(N1618,球種情報!A:B,2,FALSE)</f>
        <v>1</v>
      </c>
      <c r="P1618">
        <f ca="1">VLOOKUP(K1618,投手データ!B:AI,output!O1618+6,FALSE)</f>
        <v>1</v>
      </c>
      <c r="R1618">
        <f t="shared" ca="1" si="157"/>
        <v>6.369426751592357E-3</v>
      </c>
      <c r="S1618">
        <f t="shared" si="158"/>
        <v>0.45555555555555555</v>
      </c>
      <c r="T1618">
        <f>Prams!B$5/(S1618-Prams!B$6)</f>
        <v>156.4127287549546</v>
      </c>
      <c r="U1618">
        <f t="shared" ca="1" si="159"/>
        <v>0.53888888888888897</v>
      </c>
      <c r="V1618">
        <f ca="1">Prams!C$5/(U1618-Prams!C$6)</f>
        <v>156.3995390150663</v>
      </c>
      <c r="W1618">
        <f t="shared" ca="1" si="160"/>
        <v>0.99617540773927582</v>
      </c>
      <c r="X1618" t="str">
        <f t="shared" ca="1" si="161"/>
        <v>〇</v>
      </c>
    </row>
    <row r="1619" spans="1:25" x14ac:dyDescent="0.4">
      <c r="A1619" s="1" t="s">
        <v>3819</v>
      </c>
      <c r="B1619" s="1">
        <v>127</v>
      </c>
      <c r="C1619">
        <v>638</v>
      </c>
      <c r="D1619">
        <v>602.5</v>
      </c>
      <c r="E1619">
        <v>10.012589999999999</v>
      </c>
      <c r="F1619" t="s">
        <v>147</v>
      </c>
      <c r="G1619" s="10" t="s">
        <v>1966</v>
      </c>
      <c r="H1619">
        <v>98</v>
      </c>
      <c r="I1619" t="s">
        <v>706</v>
      </c>
      <c r="J1619">
        <f ca="1">VLOOKUP(G1619,INDIRECT("球速変換!A$1:B$" &amp; Prams!$B$8),2,)</f>
        <v>152</v>
      </c>
      <c r="K1619" t="s">
        <v>3722</v>
      </c>
      <c r="L1619">
        <f t="shared" si="156"/>
        <v>29</v>
      </c>
      <c r="M1619">
        <f ca="1">(B1619-VLOOKUP(K1619,INDIRECT("投手データ!B1:D"&amp;Prams!$B$1),3,FALSE)*2)</f>
        <v>33</v>
      </c>
      <c r="N1619" t="str">
        <f ca="1">VLOOKUP(F1619,INDIRECT("球種変換表!A$1:B$" &amp; Prams!$B$2),2,)</f>
        <v>ツーシームファスト</v>
      </c>
      <c r="O1619">
        <f ca="1">VLOOKUP(N1619,球種情報!A:B,2,FALSE)</f>
        <v>3</v>
      </c>
      <c r="P1619">
        <f ca="1">VLOOKUP(K1619,投手データ!B:AI,output!O1619+6,FALSE)</f>
        <v>1</v>
      </c>
      <c r="R1619">
        <f t="shared" ca="1" si="157"/>
        <v>6.5789473684210523E-3</v>
      </c>
      <c r="S1619">
        <f t="shared" si="158"/>
        <v>0.48159722222222218</v>
      </c>
      <c r="T1619">
        <f>Prams!B$5/(S1619-Prams!B$6)</f>
        <v>146.74438078158073</v>
      </c>
      <c r="U1619">
        <f t="shared" ca="1" si="159"/>
        <v>0.54826388888888888</v>
      </c>
      <c r="V1619">
        <f ca="1">Prams!C$5/(U1619-Prams!C$6)</f>
        <v>152.77617226916715</v>
      </c>
      <c r="W1619">
        <f t="shared" ca="1" si="160"/>
        <v>1.0051063965076785</v>
      </c>
      <c r="X1619" t="str">
        <f t="shared" ca="1" si="161"/>
        <v>〇</v>
      </c>
    </row>
    <row r="1620" spans="1:25" x14ac:dyDescent="0.4">
      <c r="A1620" s="1" t="s">
        <v>3820</v>
      </c>
      <c r="B1620" s="1">
        <v>127</v>
      </c>
      <c r="C1620">
        <v>633.95001000000002</v>
      </c>
      <c r="D1620">
        <v>616.5</v>
      </c>
      <c r="E1620">
        <v>10.062519999999999</v>
      </c>
      <c r="F1620" t="s">
        <v>147</v>
      </c>
      <c r="G1620" s="10" t="s">
        <v>2672</v>
      </c>
      <c r="H1620">
        <v>98</v>
      </c>
      <c r="I1620" t="s">
        <v>706</v>
      </c>
      <c r="J1620">
        <f ca="1">VLOOKUP(G1620,INDIRECT("球速変換!A$1:B$" &amp; Prams!$B$8),2,)</f>
        <v>157</v>
      </c>
      <c r="K1620" t="s">
        <v>3722</v>
      </c>
      <c r="L1620">
        <f t="shared" si="156"/>
        <v>29</v>
      </c>
      <c r="M1620">
        <f ca="1">(B1620-VLOOKUP(K1620,INDIRECT("投手データ!B1:D"&amp;Prams!$B$1),3,FALSE)*2)</f>
        <v>33</v>
      </c>
      <c r="N1620" t="str">
        <f ca="1">VLOOKUP(F1620,INDIRECT("球種変換表!A$1:B$" &amp; Prams!$B$2),2,)</f>
        <v>ツーシームファスト</v>
      </c>
      <c r="O1620">
        <f ca="1">VLOOKUP(N1620,球種情報!A:B,2,FALSE)</f>
        <v>3</v>
      </c>
      <c r="P1620">
        <f ca="1">VLOOKUP(K1620,投手データ!B:AI,output!O1620+6,FALSE)</f>
        <v>1</v>
      </c>
      <c r="R1620">
        <f t="shared" ca="1" si="157"/>
        <v>6.369426751592357E-3</v>
      </c>
      <c r="S1620">
        <f t="shared" si="158"/>
        <v>0.47187499999999999</v>
      </c>
      <c r="T1620">
        <f>Prams!B$5/(S1620-Prams!B$6)</f>
        <v>150.21077567879487</v>
      </c>
      <c r="U1620">
        <f t="shared" ca="1" si="159"/>
        <v>0.5385416666666667</v>
      </c>
      <c r="V1620">
        <f ca="1">Prams!C$5/(U1620-Prams!C$6)</f>
        <v>156.53704133521828</v>
      </c>
      <c r="W1620">
        <f t="shared" ca="1" si="160"/>
        <v>0.99705121869565783</v>
      </c>
      <c r="X1620" t="str">
        <f t="shared" ca="1" si="161"/>
        <v>〇</v>
      </c>
    </row>
    <row r="1621" spans="1:25" x14ac:dyDescent="0.4">
      <c r="A1621" s="1" t="s">
        <v>3821</v>
      </c>
      <c r="B1621" s="1">
        <v>127</v>
      </c>
      <c r="C1621">
        <v>635</v>
      </c>
      <c r="D1621">
        <v>611.5</v>
      </c>
      <c r="E1621">
        <v>11.01146</v>
      </c>
      <c r="F1621" t="s">
        <v>147</v>
      </c>
      <c r="G1621" s="10" t="s">
        <v>2669</v>
      </c>
      <c r="H1621">
        <v>98</v>
      </c>
      <c r="I1621" t="s">
        <v>3488</v>
      </c>
      <c r="J1621">
        <f ca="1">VLOOKUP(G1621,INDIRECT("球速変換!A$1:B$" &amp; Prams!$B$8),2,)</f>
        <v>155</v>
      </c>
      <c r="K1621" t="s">
        <v>3722</v>
      </c>
      <c r="L1621">
        <f t="shared" si="156"/>
        <v>29</v>
      </c>
      <c r="M1621">
        <f ca="1">(B1621-VLOOKUP(K1621,INDIRECT("投手データ!B1:D"&amp;Prams!$B$1),3,FALSE)*2)</f>
        <v>33</v>
      </c>
      <c r="N1621" t="str">
        <f ca="1">VLOOKUP(F1621,INDIRECT("球種変換表!A$1:B$" &amp; Prams!$B$2),2,)</f>
        <v>ツーシームファスト</v>
      </c>
      <c r="O1621">
        <f ca="1">VLOOKUP(N1621,球種情報!A:B,2,FALSE)</f>
        <v>3</v>
      </c>
      <c r="P1621">
        <f ca="1">VLOOKUP(K1621,投手データ!B:AI,output!O1621+6,FALSE)</f>
        <v>1</v>
      </c>
      <c r="R1621">
        <f t="shared" ca="1" si="157"/>
        <v>6.4516129032258064E-3</v>
      </c>
      <c r="S1621">
        <f t="shared" si="158"/>
        <v>0.4753472222222222</v>
      </c>
      <c r="T1621">
        <f>Prams!B$5/(S1621-Prams!B$6)</f>
        <v>148.95413507164514</v>
      </c>
      <c r="U1621">
        <f t="shared" ca="1" si="159"/>
        <v>0.54201388888888891</v>
      </c>
      <c r="V1621">
        <f ca="1">Prams!C$5/(U1621-Prams!C$6)</f>
        <v>155.17280326851613</v>
      </c>
      <c r="W1621">
        <f t="shared" ca="1" si="160"/>
        <v>1.0011148597968782</v>
      </c>
      <c r="X1621" t="str">
        <f t="shared" ca="1" si="161"/>
        <v>〇</v>
      </c>
    </row>
    <row r="1622" spans="1:25" x14ac:dyDescent="0.4">
      <c r="A1622" s="1" t="s">
        <v>3822</v>
      </c>
      <c r="B1622" s="1">
        <v>127</v>
      </c>
      <c r="C1622">
        <v>633.95001000000002</v>
      </c>
      <c r="D1622">
        <v>616.5</v>
      </c>
      <c r="E1622">
        <v>10.062519999999999</v>
      </c>
      <c r="F1622" t="s">
        <v>147</v>
      </c>
      <c r="G1622" s="10" t="s">
        <v>3504</v>
      </c>
      <c r="H1622">
        <v>98</v>
      </c>
      <c r="I1622" t="s">
        <v>706</v>
      </c>
      <c r="J1622">
        <v>157</v>
      </c>
      <c r="K1622" t="s">
        <v>3722</v>
      </c>
      <c r="L1622">
        <f t="shared" si="156"/>
        <v>29</v>
      </c>
      <c r="M1622">
        <f ca="1">(B1622-VLOOKUP(K1622,INDIRECT("投手データ!B1:D"&amp;Prams!$B$1),3,FALSE)*2)</f>
        <v>33</v>
      </c>
      <c r="N1622" t="str">
        <f ca="1">VLOOKUP(F1622,INDIRECT("球種変換表!A$1:B$" &amp; Prams!$B$2),2,)</f>
        <v>ツーシームファスト</v>
      </c>
      <c r="O1622">
        <f ca="1">VLOOKUP(N1622,球種情報!A:B,2,FALSE)</f>
        <v>3</v>
      </c>
      <c r="P1622">
        <f ca="1">VLOOKUP(K1622,投手データ!B:AI,output!O1622+6,FALSE)</f>
        <v>1</v>
      </c>
      <c r="R1622">
        <f t="shared" si="157"/>
        <v>6.369426751592357E-3</v>
      </c>
      <c r="S1622">
        <f t="shared" si="158"/>
        <v>0.47187499999999999</v>
      </c>
      <c r="T1622">
        <f>Prams!B$5/(S1622-Prams!B$6)</f>
        <v>150.21077567879487</v>
      </c>
      <c r="U1622">
        <f t="shared" ca="1" si="159"/>
        <v>0.5385416666666667</v>
      </c>
      <c r="V1622">
        <f ca="1">Prams!C$5/(U1622-Prams!C$6)</f>
        <v>156.53704133521828</v>
      </c>
      <c r="W1622">
        <f t="shared" ca="1" si="160"/>
        <v>0.99705121869565783</v>
      </c>
      <c r="X1622" t="str">
        <f t="shared" ca="1" si="161"/>
        <v>〇</v>
      </c>
    </row>
    <row r="1623" spans="1:25" x14ac:dyDescent="0.4">
      <c r="A1623" s="1" t="s">
        <v>3824</v>
      </c>
      <c r="B1623" s="1">
        <v>127</v>
      </c>
      <c r="C1623">
        <v>634.5</v>
      </c>
      <c r="D1623">
        <v>614</v>
      </c>
      <c r="E1623">
        <v>10.547610000000001</v>
      </c>
      <c r="F1623" t="s">
        <v>147</v>
      </c>
      <c r="G1623" s="10" t="s">
        <v>2677</v>
      </c>
      <c r="H1623">
        <v>98</v>
      </c>
      <c r="I1623" t="s">
        <v>3823</v>
      </c>
      <c r="J1623">
        <f ca="1">VLOOKUP(G1623,INDIRECT("球速変換!A$1:B$" &amp; Prams!$B$8),2,)</f>
        <v>156</v>
      </c>
      <c r="K1623" t="s">
        <v>3722</v>
      </c>
      <c r="L1623">
        <f t="shared" si="156"/>
        <v>29</v>
      </c>
      <c r="M1623">
        <f ca="1">(B1623-VLOOKUP(K1623,INDIRECT("投手データ!B1:D"&amp;Prams!$B$1),3,FALSE)*2)</f>
        <v>33</v>
      </c>
      <c r="N1623" t="str">
        <f ca="1">VLOOKUP(F1623,INDIRECT("球種変換表!A$1:B$" &amp; Prams!$B$2),2,)</f>
        <v>ツーシームファスト</v>
      </c>
      <c r="O1623">
        <f ca="1">VLOOKUP(N1623,球種情報!A:B,2,FALSE)</f>
        <v>3</v>
      </c>
      <c r="P1623">
        <f ca="1">VLOOKUP(K1623,投手データ!B:AI,output!O1623+6,FALSE)</f>
        <v>1</v>
      </c>
      <c r="R1623">
        <f t="shared" ca="1" si="157"/>
        <v>6.41025641025641E-3</v>
      </c>
      <c r="S1623">
        <f t="shared" si="158"/>
        <v>0.47361111111111115</v>
      </c>
      <c r="T1623">
        <f>Prams!B$5/(S1623-Prams!B$6)</f>
        <v>149.57981611914619</v>
      </c>
      <c r="U1623">
        <f t="shared" ca="1" si="159"/>
        <v>0.54027777777777775</v>
      </c>
      <c r="V1623">
        <f ca="1">Prams!C$5/(U1623-Prams!C$6)</f>
        <v>155.85193692053446</v>
      </c>
      <c r="W1623">
        <f t="shared" ca="1" si="160"/>
        <v>0.99905087769573364</v>
      </c>
      <c r="X1623" t="str">
        <f t="shared" ca="1" si="161"/>
        <v>〇</v>
      </c>
    </row>
    <row r="1624" spans="1:25" x14ac:dyDescent="0.4">
      <c r="A1624" s="1" t="s">
        <v>3825</v>
      </c>
      <c r="B1624" s="1">
        <v>127</v>
      </c>
      <c r="C1624">
        <v>633.95001000000002</v>
      </c>
      <c r="D1624">
        <v>612.5</v>
      </c>
      <c r="E1624">
        <v>10.062519999999999</v>
      </c>
      <c r="F1624" t="s">
        <v>147</v>
      </c>
      <c r="G1624" s="10" t="s">
        <v>519</v>
      </c>
      <c r="H1624">
        <v>98</v>
      </c>
      <c r="I1624" t="s">
        <v>3488</v>
      </c>
      <c r="J1624">
        <v>155</v>
      </c>
      <c r="K1624" t="s">
        <v>3722</v>
      </c>
      <c r="L1624">
        <f t="shared" si="156"/>
        <v>29</v>
      </c>
      <c r="M1624">
        <f ca="1">(B1624-VLOOKUP(K1624,INDIRECT("投手データ!B1:D"&amp;Prams!$B$1),3,FALSE)*2)</f>
        <v>33</v>
      </c>
      <c r="N1624" t="str">
        <f ca="1">VLOOKUP(F1624,INDIRECT("球種変換表!A$1:B$" &amp; Prams!$B$2),2,)</f>
        <v>ツーシームファスト</v>
      </c>
      <c r="O1624">
        <f ca="1">VLOOKUP(N1624,球種情報!A:B,2,FALSE)</f>
        <v>3</v>
      </c>
      <c r="P1624">
        <f ca="1">VLOOKUP(K1624,投手データ!B:AI,output!O1624+6,FALSE)</f>
        <v>1</v>
      </c>
      <c r="R1624">
        <f t="shared" si="157"/>
        <v>6.4516129032258064E-3</v>
      </c>
      <c r="S1624">
        <f t="shared" si="158"/>
        <v>0.47465277777777781</v>
      </c>
      <c r="T1624">
        <f>Prams!B$5/(S1624-Prams!B$6)</f>
        <v>149.20377831557917</v>
      </c>
      <c r="U1624">
        <f t="shared" ca="1" si="159"/>
        <v>0.54131944444444435</v>
      </c>
      <c r="V1624">
        <f ca="1">Prams!C$5/(U1624-Prams!C$6)</f>
        <v>155.44374524196988</v>
      </c>
      <c r="W1624">
        <f t="shared" ca="1" si="160"/>
        <v>1.002862872528838</v>
      </c>
      <c r="X1624" t="str">
        <f t="shared" ca="1" si="161"/>
        <v>〇</v>
      </c>
    </row>
    <row r="1625" spans="1:25" x14ac:dyDescent="0.4">
      <c r="A1625" s="1" t="s">
        <v>3826</v>
      </c>
      <c r="B1625" s="1">
        <v>28</v>
      </c>
      <c r="C1625">
        <v>644.5</v>
      </c>
      <c r="D1625">
        <v>642</v>
      </c>
      <c r="E1625">
        <v>15.6286</v>
      </c>
      <c r="F1625" t="s">
        <v>147</v>
      </c>
      <c r="G1625" s="10" t="s">
        <v>541</v>
      </c>
      <c r="H1625">
        <v>28</v>
      </c>
      <c r="I1625" t="s">
        <v>3517</v>
      </c>
      <c r="J1625">
        <f ca="1">VLOOKUP(G1625,INDIRECT("球速変換!A$1:B$" &amp; Prams!$B$8),2,)</f>
        <v>93</v>
      </c>
      <c r="K1625" t="s">
        <v>3722</v>
      </c>
      <c r="L1625">
        <f t="shared" si="156"/>
        <v>0</v>
      </c>
      <c r="M1625">
        <f ca="1">(B1625-VLOOKUP(K1625,INDIRECT("投手データ!B1:D"&amp;Prams!$B$1),3,FALSE)*2)</f>
        <v>-66</v>
      </c>
      <c r="N1625" t="str">
        <f ca="1">VLOOKUP(F1625,INDIRECT("球種変換表!A$1:B$" &amp; Prams!$B$2),2,)</f>
        <v>ツーシームファスト</v>
      </c>
      <c r="O1625">
        <f ca="1">VLOOKUP(N1625,球種情報!A:B,2,FALSE)</f>
        <v>3</v>
      </c>
      <c r="P1625">
        <f ca="1">VLOOKUP(K1625,投手データ!B:AI,output!O1625+6,FALSE)</f>
        <v>1</v>
      </c>
      <c r="R1625">
        <f t="shared" ca="1" si="157"/>
        <v>1.0752688172043012E-2</v>
      </c>
      <c r="S1625">
        <f t="shared" si="158"/>
        <v>-2.9166666666666667E-2</v>
      </c>
      <c r="T1625">
        <f>Prams!B$5/(S1625-Prams!B$6)</f>
        <v>-691.01713859910581</v>
      </c>
      <c r="U1625">
        <f t="shared" ca="1" si="159"/>
        <v>-1.1291666666666667</v>
      </c>
      <c r="V1625">
        <f ca="1">Prams!C$5/(U1625-Prams!C$6)</f>
        <v>-48.573710813712914</v>
      </c>
      <c r="W1625">
        <f t="shared" ca="1" si="160"/>
        <v>-0.52229796573884857</v>
      </c>
      <c r="X1625" t="str">
        <f t="shared" ca="1" si="161"/>
        <v>×</v>
      </c>
      <c r="Y1625" t="s">
        <v>3730</v>
      </c>
    </row>
    <row r="1626" spans="1:25" x14ac:dyDescent="0.4">
      <c r="A1626" s="1" t="s">
        <v>3828</v>
      </c>
      <c r="B1626" s="1">
        <v>127</v>
      </c>
      <c r="C1626">
        <v>637</v>
      </c>
      <c r="D1626">
        <v>605</v>
      </c>
      <c r="E1626">
        <v>10.04998</v>
      </c>
      <c r="F1626" t="s">
        <v>168</v>
      </c>
      <c r="G1626" s="10" t="s">
        <v>1988</v>
      </c>
      <c r="H1626">
        <v>98</v>
      </c>
      <c r="I1626" t="s">
        <v>3827</v>
      </c>
      <c r="J1626">
        <f ca="1">VLOOKUP(G1626,INDIRECT("球速変換!A$1:B$" &amp; Prams!$B$8),2,)</f>
        <v>153</v>
      </c>
      <c r="K1626" t="s">
        <v>3722</v>
      </c>
      <c r="L1626">
        <f t="shared" si="156"/>
        <v>29</v>
      </c>
      <c r="M1626">
        <f ca="1">(B1626-VLOOKUP(K1626,INDIRECT("投手データ!B1:D"&amp;Prams!$B$1),3,FALSE)*2)</f>
        <v>33</v>
      </c>
      <c r="N1626" t="str">
        <f ca="1">VLOOKUP(F1626,INDIRECT("球種変換表!A$1:B$" &amp; Prams!$B$2),2,)</f>
        <v>ツーシームファスト</v>
      </c>
      <c r="O1626">
        <f ca="1">VLOOKUP(N1626,球種情報!A:B,2,FALSE)</f>
        <v>3</v>
      </c>
      <c r="P1626">
        <f ca="1">VLOOKUP(K1626,投手データ!B:AI,output!O1626+6,FALSE)</f>
        <v>1</v>
      </c>
      <c r="R1626">
        <f t="shared" ca="1" si="157"/>
        <v>6.5359477124183009E-3</v>
      </c>
      <c r="S1626">
        <f t="shared" si="158"/>
        <v>0.47986111111111113</v>
      </c>
      <c r="T1626">
        <f>Prams!B$5/(S1626-Prams!B$6)</f>
        <v>147.35159756888814</v>
      </c>
      <c r="U1626">
        <f t="shared" ca="1" si="159"/>
        <v>0.54652777777777772</v>
      </c>
      <c r="V1626">
        <f ca="1">Prams!C$5/(U1626-Prams!C$6)</f>
        <v>153.43444510320296</v>
      </c>
      <c r="W1626">
        <f t="shared" ca="1" si="160"/>
        <v>1.0028395104784507</v>
      </c>
      <c r="X1626" t="str">
        <f t="shared" ca="1" si="161"/>
        <v>〇</v>
      </c>
    </row>
    <row r="1627" spans="1:25" x14ac:dyDescent="0.4">
      <c r="A1627" s="1" t="s">
        <v>3829</v>
      </c>
      <c r="B1627" s="1">
        <v>127</v>
      </c>
      <c r="C1627">
        <v>640.5</v>
      </c>
      <c r="D1627">
        <v>611.5</v>
      </c>
      <c r="E1627">
        <v>10.512</v>
      </c>
      <c r="F1627" t="s">
        <v>147</v>
      </c>
      <c r="G1627" s="10" t="s">
        <v>2669</v>
      </c>
      <c r="H1627">
        <v>98</v>
      </c>
      <c r="I1627" t="s">
        <v>706</v>
      </c>
      <c r="J1627">
        <f ca="1">VLOOKUP(G1627,INDIRECT("球速変換!A$1:B$" &amp; Prams!$B$8),2,)</f>
        <v>155</v>
      </c>
      <c r="K1627" t="s">
        <v>3722</v>
      </c>
      <c r="L1627">
        <f t="shared" si="156"/>
        <v>29</v>
      </c>
      <c r="M1627">
        <f ca="1">(B1627-VLOOKUP(K1627,INDIRECT("投手データ!B1:D"&amp;Prams!$B$1),3,FALSE)*2)</f>
        <v>33</v>
      </c>
      <c r="N1627" t="str">
        <f ca="1">VLOOKUP(F1627,INDIRECT("球種変換表!A$1:B$" &amp; Prams!$B$2),2,)</f>
        <v>ツーシームファスト</v>
      </c>
      <c r="O1627">
        <f ca="1">VLOOKUP(N1627,球種情報!A:B,2,FALSE)</f>
        <v>3</v>
      </c>
      <c r="P1627">
        <f ca="1">VLOOKUP(K1627,投手データ!B:AI,output!O1627+6,FALSE)</f>
        <v>1</v>
      </c>
      <c r="R1627">
        <f t="shared" ca="1" si="157"/>
        <v>6.4516129032258064E-3</v>
      </c>
      <c r="S1627">
        <f t="shared" si="158"/>
        <v>0.4753472222222222</v>
      </c>
      <c r="T1627">
        <f>Prams!B$5/(S1627-Prams!B$6)</f>
        <v>148.95413507164514</v>
      </c>
      <c r="U1627">
        <f t="shared" ca="1" si="159"/>
        <v>0.54201388888888891</v>
      </c>
      <c r="V1627">
        <f ca="1">Prams!C$5/(U1627-Prams!C$6)</f>
        <v>155.17280326851613</v>
      </c>
      <c r="W1627">
        <f t="shared" ca="1" si="160"/>
        <v>1.0011148597968782</v>
      </c>
      <c r="X1627" t="str">
        <f t="shared" ca="1" si="161"/>
        <v>〇</v>
      </c>
    </row>
    <row r="1628" spans="1:25" x14ac:dyDescent="0.4">
      <c r="A1628" s="1" t="s">
        <v>3830</v>
      </c>
      <c r="B1628" s="1">
        <v>127</v>
      </c>
      <c r="C1628">
        <v>637.04998999999998</v>
      </c>
      <c r="D1628">
        <v>608.5</v>
      </c>
      <c r="E1628">
        <v>10.06254</v>
      </c>
      <c r="F1628" t="s">
        <v>1489</v>
      </c>
      <c r="G1628" s="10" t="s">
        <v>1489</v>
      </c>
      <c r="H1628">
        <v>98</v>
      </c>
      <c r="I1628" t="s">
        <v>1489</v>
      </c>
      <c r="J1628" t="e">
        <f ca="1">VLOOKUP(G1628,INDIRECT("球速変換!A$1:B$" &amp; Prams!$B$8),2,)</f>
        <v>#N/A</v>
      </c>
      <c r="K1628" t="s">
        <v>3722</v>
      </c>
      <c r="L1628">
        <f t="shared" si="156"/>
        <v>29</v>
      </c>
      <c r="M1628">
        <f ca="1">(B1628-VLOOKUP(K1628,INDIRECT("投手データ!B1:D"&amp;Prams!$B$1),3,FALSE)*2)</f>
        <v>33</v>
      </c>
      <c r="N1628" t="e">
        <f ca="1">VLOOKUP(F1628,INDIRECT("球種変換表!A$1:B$" &amp; Prams!$B$2),2,)</f>
        <v>#N/A</v>
      </c>
      <c r="O1628" t="e">
        <f ca="1">VLOOKUP(N1628,球種情報!A:B,2,FALSE)</f>
        <v>#N/A</v>
      </c>
      <c r="P1628" t="e">
        <f ca="1">VLOOKUP(K1628,投手データ!B:AI,output!O1628+6,FALSE)</f>
        <v>#N/A</v>
      </c>
      <c r="R1628" t="e">
        <f t="shared" ca="1" si="157"/>
        <v>#N/A</v>
      </c>
      <c r="S1628">
        <f t="shared" si="158"/>
        <v>0.47743055555555552</v>
      </c>
      <c r="T1628">
        <f>Prams!B$5/(S1628-Prams!B$6)</f>
        <v>148.21019265218058</v>
      </c>
      <c r="U1628">
        <f t="shared" ca="1" si="159"/>
        <v>0.54409722222222223</v>
      </c>
      <c r="V1628">
        <f ca="1">Prams!C$5/(U1628-Prams!C$6)</f>
        <v>154.36561496473135</v>
      </c>
      <c r="W1628" t="e">
        <f t="shared" ca="1" si="160"/>
        <v>#N/A</v>
      </c>
      <c r="X1628" t="e">
        <f t="shared" ca="1" si="161"/>
        <v>#N/A</v>
      </c>
    </row>
    <row r="1629" spans="1:25" x14ac:dyDescent="0.4">
      <c r="A1629" s="1" t="s">
        <v>3832</v>
      </c>
      <c r="B1629" s="1">
        <v>131</v>
      </c>
      <c r="C1629">
        <v>639</v>
      </c>
      <c r="D1629">
        <v>606</v>
      </c>
      <c r="E1629">
        <v>10.04998</v>
      </c>
      <c r="F1629" t="s">
        <v>0</v>
      </c>
      <c r="G1629" s="10" t="s">
        <v>1493</v>
      </c>
      <c r="H1629">
        <v>99</v>
      </c>
      <c r="I1629" t="s">
        <v>3831</v>
      </c>
      <c r="J1629">
        <v>132</v>
      </c>
      <c r="K1629" t="str">
        <f ca="1">VLOOKUP(I1629,INDIRECT("投手名変換!A$1:B$" &amp; Prams!$B$9),2,)</f>
        <v>DD030</v>
      </c>
      <c r="L1629">
        <f t="shared" si="156"/>
        <v>32</v>
      </c>
      <c r="M1629">
        <f ca="1">(B1629-VLOOKUP(K1629,INDIRECT("投手データ!B1:D"&amp;Prams!$B$1),3,FALSE)*2)</f>
        <v>37</v>
      </c>
      <c r="N1629" t="str">
        <f ca="1">VLOOKUP(F1629,INDIRECT("球種変換表!A$1:B$" &amp; Prams!$B$2),2,)</f>
        <v>ストレート</v>
      </c>
      <c r="O1629">
        <f ca="1">VLOOKUP(N1629,球種情報!A:B,2,FALSE)</f>
        <v>1</v>
      </c>
      <c r="P1629">
        <f ca="1">VLOOKUP(K1629,投手データ!B:AI,output!O1629+6,FALSE)</f>
        <v>1</v>
      </c>
      <c r="R1629">
        <f t="shared" si="157"/>
        <v>7.575757575757576E-3</v>
      </c>
      <c r="S1629">
        <f t="shared" si="158"/>
        <v>0.52916666666666667</v>
      </c>
      <c r="T1629">
        <f>Prams!B$5/(S1629-Prams!B$6)</f>
        <v>131.85624911133229</v>
      </c>
      <c r="U1629">
        <f t="shared" ca="1" si="159"/>
        <v>0.61250000000000004</v>
      </c>
      <c r="V1629">
        <f ca="1">Prams!C$5/(U1629-Prams!C$6)</f>
        <v>131.8468756664534</v>
      </c>
      <c r="W1629">
        <f t="shared" ca="1" si="160"/>
        <v>0.99883996717010148</v>
      </c>
      <c r="X1629" t="str">
        <f t="shared" ca="1" si="161"/>
        <v>〇</v>
      </c>
    </row>
    <row r="1630" spans="1:25" x14ac:dyDescent="0.4">
      <c r="A1630" s="1" t="s">
        <v>3834</v>
      </c>
      <c r="B1630" s="1">
        <v>132</v>
      </c>
      <c r="C1630">
        <v>635.52173000000005</v>
      </c>
      <c r="D1630">
        <v>614</v>
      </c>
      <c r="E1630">
        <v>11.521850000000001</v>
      </c>
      <c r="F1630" t="s">
        <v>0</v>
      </c>
      <c r="G1630" s="10" t="s">
        <v>1515</v>
      </c>
      <c r="H1630">
        <v>99</v>
      </c>
      <c r="I1630" t="s">
        <v>3833</v>
      </c>
      <c r="J1630">
        <f ca="1">VLOOKUP(G1630,INDIRECT("球速変換!A$1:B$" &amp; Prams!$B$8),2,)</f>
        <v>129</v>
      </c>
      <c r="K1630" t="str">
        <f ca="1">VLOOKUP(I1630,INDIRECT("投手名変換!A$1:B$" &amp; Prams!$B$9),2,)</f>
        <v>DD030</v>
      </c>
      <c r="L1630">
        <f t="shared" si="156"/>
        <v>33</v>
      </c>
      <c r="M1630">
        <f ca="1">(B1630-VLOOKUP(K1630,INDIRECT("投手データ!B1:D"&amp;Prams!$B$1),3,FALSE)*2)</f>
        <v>38</v>
      </c>
      <c r="N1630" t="str">
        <f ca="1">VLOOKUP(F1630,INDIRECT("球種変換表!A$1:B$" &amp; Prams!$B$2),2,)</f>
        <v>ストレート</v>
      </c>
      <c r="O1630">
        <f ca="1">VLOOKUP(N1630,球種情報!A:B,2,FALSE)</f>
        <v>1</v>
      </c>
      <c r="P1630">
        <f ca="1">VLOOKUP(K1630,投手データ!B:AI,output!O1630+6,FALSE)</f>
        <v>1</v>
      </c>
      <c r="R1630">
        <f t="shared" ca="1" si="157"/>
        <v>7.7519379844961239E-3</v>
      </c>
      <c r="S1630">
        <f t="shared" si="158"/>
        <v>0.54027777777777775</v>
      </c>
      <c r="T1630">
        <f>Prams!B$5/(S1630-Prams!B$6)</f>
        <v>128.80387980925045</v>
      </c>
      <c r="U1630">
        <f t="shared" ca="1" si="159"/>
        <v>0.62361111111111112</v>
      </c>
      <c r="V1630">
        <f ca="1">Prams!C$5/(U1630-Prams!C$6)</f>
        <v>128.79493530242357</v>
      </c>
      <c r="W1630">
        <f t="shared" ca="1" si="160"/>
        <v>0.99841035118157806</v>
      </c>
      <c r="X1630" t="str">
        <f t="shared" ca="1" si="161"/>
        <v>〇</v>
      </c>
    </row>
    <row r="1631" spans="1:25" x14ac:dyDescent="0.4">
      <c r="A1631" s="1" t="s">
        <v>3835</v>
      </c>
      <c r="B1631" s="1">
        <v>131</v>
      </c>
      <c r="C1631">
        <v>642.5</v>
      </c>
      <c r="D1631">
        <v>601</v>
      </c>
      <c r="E1631">
        <v>10.547610000000001</v>
      </c>
      <c r="F1631" t="s">
        <v>0</v>
      </c>
      <c r="G1631" s="10" t="s">
        <v>1572</v>
      </c>
      <c r="H1631">
        <v>99</v>
      </c>
      <c r="I1631" t="s">
        <v>3831</v>
      </c>
      <c r="J1631">
        <f ca="1">VLOOKUP(G1631,INDIRECT("球速変換!A$1:B$" &amp; Prams!$B$8),2,)</f>
        <v>130</v>
      </c>
      <c r="K1631" t="str">
        <f ca="1">VLOOKUP(I1631,INDIRECT("投手名変換!A$1:B$" &amp; Prams!$B$9),2,)</f>
        <v>DD030</v>
      </c>
      <c r="L1631">
        <f t="shared" si="156"/>
        <v>32</v>
      </c>
      <c r="M1631">
        <f ca="1">(B1631-VLOOKUP(K1631,INDIRECT("投手データ!B1:D"&amp;Prams!$B$1),3,FALSE)*2)</f>
        <v>37</v>
      </c>
      <c r="N1631" t="str">
        <f ca="1">VLOOKUP(F1631,INDIRECT("球種変換表!A$1:B$" &amp; Prams!$B$2),2,)</f>
        <v>ストレート</v>
      </c>
      <c r="O1631">
        <f ca="1">VLOOKUP(N1631,球種情報!A:B,2,FALSE)</f>
        <v>1</v>
      </c>
      <c r="P1631">
        <f ca="1">VLOOKUP(K1631,投手データ!B:AI,output!O1631+6,FALSE)</f>
        <v>1</v>
      </c>
      <c r="R1631">
        <f t="shared" ca="1" si="157"/>
        <v>7.6923076923076927E-3</v>
      </c>
      <c r="S1631">
        <f t="shared" si="158"/>
        <v>0.53263888888888888</v>
      </c>
      <c r="T1631">
        <f>Prams!B$5/(S1631-Prams!B$6)</f>
        <v>130.88695733995132</v>
      </c>
      <c r="U1631">
        <f t="shared" ca="1" si="159"/>
        <v>0.61597222222222225</v>
      </c>
      <c r="V1631">
        <f ca="1">Prams!C$5/(U1631-Prams!C$6)</f>
        <v>130.87772119444412</v>
      </c>
      <c r="W1631">
        <f t="shared" ca="1" si="160"/>
        <v>1.0067517014957239</v>
      </c>
      <c r="X1631" t="str">
        <f t="shared" ca="1" si="161"/>
        <v>〇</v>
      </c>
    </row>
    <row r="1632" spans="1:25" x14ac:dyDescent="0.4">
      <c r="A1632" s="1" t="s">
        <v>3836</v>
      </c>
      <c r="B1632" s="1">
        <v>131</v>
      </c>
      <c r="C1632">
        <v>640.5</v>
      </c>
      <c r="D1632">
        <v>606</v>
      </c>
      <c r="E1632">
        <v>10.547610000000001</v>
      </c>
      <c r="F1632" t="s">
        <v>1649</v>
      </c>
      <c r="G1632" s="10" t="s">
        <v>821</v>
      </c>
      <c r="H1632">
        <v>99</v>
      </c>
      <c r="I1632" t="s">
        <v>3831</v>
      </c>
      <c r="J1632">
        <f ca="1">VLOOKUP(G1632,INDIRECT("球速変換!A$1:B$" &amp; Prams!$B$8),2,)</f>
        <v>132</v>
      </c>
      <c r="K1632" t="str">
        <f ca="1">VLOOKUP(I1632,INDIRECT("投手名変換!A$1:B$" &amp; Prams!$B$9),2,)</f>
        <v>DD030</v>
      </c>
      <c r="L1632">
        <f t="shared" si="156"/>
        <v>32</v>
      </c>
      <c r="M1632">
        <f ca="1">(B1632-VLOOKUP(K1632,INDIRECT("投手データ!B1:D"&amp;Prams!$B$1),3,FALSE)*2)</f>
        <v>37</v>
      </c>
      <c r="N1632" t="str">
        <f ca="1">VLOOKUP(F1632,INDIRECT("球種変換表!A$1:B$" &amp; Prams!$B$2),2,)</f>
        <v>ストレート</v>
      </c>
      <c r="O1632">
        <f ca="1">VLOOKUP(N1632,球種情報!A:B,2,FALSE)</f>
        <v>1</v>
      </c>
      <c r="P1632">
        <f ca="1">VLOOKUP(K1632,投手データ!B:AI,output!O1632+6,FALSE)</f>
        <v>1</v>
      </c>
      <c r="R1632">
        <f t="shared" ca="1" si="157"/>
        <v>7.575757575757576E-3</v>
      </c>
      <c r="S1632">
        <f t="shared" si="158"/>
        <v>0.52916666666666667</v>
      </c>
      <c r="T1632">
        <f>Prams!B$5/(S1632-Prams!B$6)</f>
        <v>131.85624911133229</v>
      </c>
      <c r="U1632">
        <f t="shared" ca="1" si="159"/>
        <v>0.61250000000000004</v>
      </c>
      <c r="V1632">
        <f ca="1">Prams!C$5/(U1632-Prams!C$6)</f>
        <v>131.8468756664534</v>
      </c>
      <c r="W1632">
        <f t="shared" ca="1" si="160"/>
        <v>0.99883996717010148</v>
      </c>
      <c r="X1632" t="str">
        <f t="shared" ca="1" si="161"/>
        <v>〇</v>
      </c>
    </row>
    <row r="1633" spans="1:24" x14ac:dyDescent="0.4">
      <c r="A1633" s="1" t="s">
        <v>3837</v>
      </c>
      <c r="B1633" s="1">
        <v>132</v>
      </c>
      <c r="C1633">
        <v>639</v>
      </c>
      <c r="D1633">
        <v>617.5</v>
      </c>
      <c r="E1633">
        <v>11.01146</v>
      </c>
      <c r="F1633" t="s">
        <v>0</v>
      </c>
      <c r="G1633" s="10" t="s">
        <v>1572</v>
      </c>
      <c r="H1633">
        <v>99</v>
      </c>
      <c r="I1633" t="s">
        <v>3831</v>
      </c>
      <c r="J1633">
        <f ca="1">VLOOKUP(G1633,INDIRECT("球速変換!A$1:B$" &amp; Prams!$B$8),2,)</f>
        <v>130</v>
      </c>
      <c r="K1633" t="str">
        <f ca="1">VLOOKUP(I1633,INDIRECT("投手名変換!A$1:B$" &amp; Prams!$B$9),2,)</f>
        <v>DD030</v>
      </c>
      <c r="L1633">
        <f t="shared" ref="L1633:L1687" si="162">B1633-H1633</f>
        <v>33</v>
      </c>
      <c r="M1633">
        <f ca="1">(B1633-VLOOKUP(K1633,INDIRECT("投手データ!B1:D"&amp;Prams!$B$1),3,FALSE)*2)</f>
        <v>38</v>
      </c>
      <c r="N1633" t="str">
        <f ca="1">VLOOKUP(F1633,INDIRECT("球種変換表!A$1:B$" &amp; Prams!$B$2),2,)</f>
        <v>ストレート</v>
      </c>
      <c r="O1633">
        <f ca="1">VLOOKUP(N1633,球種情報!A:B,2,FALSE)</f>
        <v>1</v>
      </c>
      <c r="P1633">
        <f ca="1">VLOOKUP(K1633,投手データ!B:AI,output!O1633+6,FALSE)</f>
        <v>1</v>
      </c>
      <c r="R1633">
        <f t="shared" ref="R1633:R1687" ca="1" si="163">1/J1633</f>
        <v>7.6923076923076927E-3</v>
      </c>
      <c r="S1633">
        <f t="shared" ref="S1633:S1687" si="164">(L1633-(D1633-600)/24)*2/120</f>
        <v>0.53784722222222225</v>
      </c>
      <c r="T1633">
        <f>Prams!B$5/(S1633-Prams!B$6)</f>
        <v>129.4594484547776</v>
      </c>
      <c r="U1633">
        <f t="shared" ref="U1633:U1687" ca="1" si="165">(M1633-(D1633-600)/24)*2/120</f>
        <v>0.62118055555555562</v>
      </c>
      <c r="V1633">
        <f ca="1">Prams!C$5/(U1633-Prams!C$6)</f>
        <v>129.45041267034645</v>
      </c>
      <c r="W1633">
        <f t="shared" ref="W1633:W1687" ca="1" si="166">V1633/J1633</f>
        <v>0.99577240515651122</v>
      </c>
      <c r="X1633" t="str">
        <f t="shared" ca="1" si="161"/>
        <v>〇</v>
      </c>
    </row>
    <row r="1634" spans="1:24" x14ac:dyDescent="0.4">
      <c r="A1634" s="1" t="s">
        <v>3839</v>
      </c>
      <c r="B1634" s="1">
        <v>132</v>
      </c>
      <c r="C1634">
        <v>641</v>
      </c>
      <c r="D1634">
        <v>614.5</v>
      </c>
      <c r="E1634">
        <v>11.01146</v>
      </c>
      <c r="F1634" t="s">
        <v>0</v>
      </c>
      <c r="G1634" s="10" t="s">
        <v>1515</v>
      </c>
      <c r="H1634">
        <v>99</v>
      </c>
      <c r="I1634" t="s">
        <v>3838</v>
      </c>
      <c r="J1634">
        <f ca="1">VLOOKUP(G1634,INDIRECT("球速変換!A$1:B$" &amp; Prams!$B$8),2,)</f>
        <v>129</v>
      </c>
      <c r="K1634" t="str">
        <f ca="1">VLOOKUP(I1634,INDIRECT("投手名変換!A$1:B$" &amp; Prams!$B$9),2,)</f>
        <v>DD030</v>
      </c>
      <c r="L1634">
        <f t="shared" si="162"/>
        <v>33</v>
      </c>
      <c r="M1634">
        <f ca="1">(B1634-VLOOKUP(K1634,INDIRECT("投手データ!B1:D"&amp;Prams!$B$1),3,FALSE)*2)</f>
        <v>38</v>
      </c>
      <c r="N1634" t="str">
        <f ca="1">VLOOKUP(F1634,INDIRECT("球種変換表!A$1:B$" &amp; Prams!$B$2),2,)</f>
        <v>ストレート</v>
      </c>
      <c r="O1634">
        <f ca="1">VLOOKUP(N1634,球種情報!A:B,2,FALSE)</f>
        <v>1</v>
      </c>
      <c r="P1634">
        <f ca="1">VLOOKUP(K1634,投手データ!B:AI,output!O1634+6,FALSE)</f>
        <v>1</v>
      </c>
      <c r="R1634">
        <f t="shared" ca="1" si="163"/>
        <v>7.7519379844961239E-3</v>
      </c>
      <c r="S1634">
        <f t="shared" si="164"/>
        <v>0.53993055555555558</v>
      </c>
      <c r="T1634">
        <f>Prams!B$5/(S1634-Prams!B$6)</f>
        <v>128.89712568122457</v>
      </c>
      <c r="U1634">
        <f t="shared" ca="1" si="165"/>
        <v>0.62326388888888895</v>
      </c>
      <c r="V1634">
        <f ca="1">Prams!C$5/(U1634-Prams!C$6)</f>
        <v>128.88816821964454</v>
      </c>
      <c r="W1634">
        <f t="shared" ca="1" si="166"/>
        <v>0.99913308697398873</v>
      </c>
      <c r="X1634" t="str">
        <f t="shared" ca="1" si="161"/>
        <v>〇</v>
      </c>
    </row>
    <row r="1635" spans="1:24" x14ac:dyDescent="0.4">
      <c r="A1635" s="1" t="s">
        <v>3840</v>
      </c>
      <c r="B1635" s="1">
        <v>132</v>
      </c>
      <c r="C1635">
        <v>639</v>
      </c>
      <c r="D1635">
        <v>614.5</v>
      </c>
      <c r="E1635">
        <v>11.01146</v>
      </c>
      <c r="F1635" t="s">
        <v>0</v>
      </c>
      <c r="G1635" s="10" t="s">
        <v>1515</v>
      </c>
      <c r="H1635">
        <v>99</v>
      </c>
      <c r="I1635" t="s">
        <v>3831</v>
      </c>
      <c r="J1635">
        <f ca="1">VLOOKUP(G1635,INDIRECT("球速変換!A$1:B$" &amp; Prams!$B$8),2,)</f>
        <v>129</v>
      </c>
      <c r="K1635" t="str">
        <f ca="1">VLOOKUP(I1635,INDIRECT("投手名変換!A$1:B$" &amp; Prams!$B$9),2,)</f>
        <v>DD030</v>
      </c>
      <c r="L1635">
        <f t="shared" si="162"/>
        <v>33</v>
      </c>
      <c r="M1635">
        <f ca="1">(B1635-VLOOKUP(K1635,INDIRECT("投手データ!B1:D"&amp;Prams!$B$1),3,FALSE)*2)</f>
        <v>38</v>
      </c>
      <c r="N1635" t="str">
        <f ca="1">VLOOKUP(F1635,INDIRECT("球種変換表!A$1:B$" &amp; Prams!$B$2),2,)</f>
        <v>ストレート</v>
      </c>
      <c r="O1635">
        <f ca="1">VLOOKUP(N1635,球種情報!A:B,2,FALSE)</f>
        <v>1</v>
      </c>
      <c r="P1635">
        <f ca="1">VLOOKUP(K1635,投手データ!B:AI,output!O1635+6,FALSE)</f>
        <v>1</v>
      </c>
      <c r="R1635">
        <f t="shared" ca="1" si="163"/>
        <v>7.7519379844961239E-3</v>
      </c>
      <c r="S1635">
        <f t="shared" si="164"/>
        <v>0.53993055555555558</v>
      </c>
      <c r="T1635">
        <f>Prams!B$5/(S1635-Prams!B$6)</f>
        <v>128.89712568122457</v>
      </c>
      <c r="U1635">
        <f t="shared" ca="1" si="165"/>
        <v>0.62326388888888895</v>
      </c>
      <c r="V1635">
        <f ca="1">Prams!C$5/(U1635-Prams!C$6)</f>
        <v>128.88816821964454</v>
      </c>
      <c r="W1635">
        <f t="shared" ca="1" si="166"/>
        <v>0.99913308697398873</v>
      </c>
      <c r="X1635" t="str">
        <f t="shared" ca="1" si="161"/>
        <v>〇</v>
      </c>
    </row>
    <row r="1636" spans="1:24" x14ac:dyDescent="0.4">
      <c r="A1636" s="1" t="s">
        <v>3841</v>
      </c>
      <c r="B1636" s="1">
        <v>132</v>
      </c>
      <c r="C1636">
        <v>642.5</v>
      </c>
      <c r="D1636">
        <v>610.5</v>
      </c>
      <c r="E1636">
        <v>10.512</v>
      </c>
      <c r="F1636" t="s">
        <v>0</v>
      </c>
      <c r="G1636" s="10" t="s">
        <v>443</v>
      </c>
      <c r="H1636">
        <v>99</v>
      </c>
      <c r="I1636" t="s">
        <v>3831</v>
      </c>
      <c r="J1636">
        <f ca="1">VLOOKUP(G1636,INDIRECT("球速変換!A$1:B$" &amp; Prams!$B$8),2,)</f>
        <v>128</v>
      </c>
      <c r="K1636" t="str">
        <f ca="1">VLOOKUP(I1636,INDIRECT("投手名変換!A$1:B$" &amp; Prams!$B$9),2,)</f>
        <v>DD030</v>
      </c>
      <c r="L1636">
        <f t="shared" si="162"/>
        <v>33</v>
      </c>
      <c r="M1636">
        <f ca="1">(B1636-VLOOKUP(K1636,INDIRECT("投手データ!B1:D"&amp;Prams!$B$1),3,FALSE)*2)</f>
        <v>38</v>
      </c>
      <c r="N1636" t="str">
        <f ca="1">VLOOKUP(F1636,INDIRECT("球種変換表!A$1:B$" &amp; Prams!$B$2),2,)</f>
        <v>ストレート</v>
      </c>
      <c r="O1636">
        <f ca="1">VLOOKUP(N1636,球種情報!A:B,2,FALSE)</f>
        <v>1</v>
      </c>
      <c r="P1636">
        <f ca="1">VLOOKUP(K1636,投手データ!B:AI,output!O1636+6,FALSE)</f>
        <v>1</v>
      </c>
      <c r="R1636">
        <f t="shared" ca="1" si="163"/>
        <v>7.8125E-3</v>
      </c>
      <c r="S1636">
        <f t="shared" si="164"/>
        <v>0.54270833333333335</v>
      </c>
      <c r="T1636">
        <f>Prams!B$5/(S1636-Prams!B$6)</f>
        <v>128.15491716906493</v>
      </c>
      <c r="U1636">
        <f t="shared" ca="1" si="165"/>
        <v>0.62604166666666672</v>
      </c>
      <c r="V1636">
        <f ca="1">Prams!C$5/(U1636-Prams!C$6)</f>
        <v>128.14606256369507</v>
      </c>
      <c r="W1636">
        <f t="shared" ca="1" si="166"/>
        <v>1.0011411137788677</v>
      </c>
      <c r="X1636" t="str">
        <f t="shared" ca="1" si="161"/>
        <v>〇</v>
      </c>
    </row>
    <row r="1637" spans="1:24" x14ac:dyDescent="0.4">
      <c r="A1637" s="1" t="s">
        <v>3842</v>
      </c>
      <c r="B1637" s="1">
        <v>132</v>
      </c>
      <c r="C1637">
        <v>640.5</v>
      </c>
      <c r="D1637">
        <v>615.5</v>
      </c>
      <c r="E1637">
        <v>10.512</v>
      </c>
      <c r="F1637" t="s">
        <v>0</v>
      </c>
      <c r="G1637" s="10" t="s">
        <v>1515</v>
      </c>
      <c r="H1637">
        <v>99</v>
      </c>
      <c r="I1637" t="s">
        <v>3831</v>
      </c>
      <c r="J1637">
        <f ca="1">VLOOKUP(G1637,INDIRECT("球速変換!A$1:B$" &amp; Prams!$B$8),2,)</f>
        <v>129</v>
      </c>
      <c r="K1637" t="str">
        <f ca="1">VLOOKUP(I1637,INDIRECT("投手名変換!A$1:B$" &amp; Prams!$B$9),2,)</f>
        <v>DD030</v>
      </c>
      <c r="L1637">
        <f t="shared" si="162"/>
        <v>33</v>
      </c>
      <c r="M1637">
        <f ca="1">(B1637-VLOOKUP(K1637,INDIRECT("投手データ!B1:D"&amp;Prams!$B$1),3,FALSE)*2)</f>
        <v>38</v>
      </c>
      <c r="N1637" t="str">
        <f ca="1">VLOOKUP(F1637,INDIRECT("球種変換表!A$1:B$" &amp; Prams!$B$2),2,)</f>
        <v>ストレート</v>
      </c>
      <c r="O1637">
        <f ca="1">VLOOKUP(N1637,球種情報!A:B,2,FALSE)</f>
        <v>1</v>
      </c>
      <c r="P1637">
        <f ca="1">VLOOKUP(K1637,投手データ!B:AI,output!O1637+6,FALSE)</f>
        <v>1</v>
      </c>
      <c r="R1637">
        <f t="shared" ca="1" si="163"/>
        <v>7.7519379844961239E-3</v>
      </c>
      <c r="S1637">
        <f t="shared" si="164"/>
        <v>0.53923611111111103</v>
      </c>
      <c r="T1637">
        <f>Prams!B$5/(S1637-Prams!B$6)</f>
        <v>129.08402303717153</v>
      </c>
      <c r="U1637">
        <f t="shared" ca="1" si="165"/>
        <v>0.6225694444444444</v>
      </c>
      <c r="V1637">
        <f ca="1">Prams!C$5/(U1637-Prams!C$6)</f>
        <v>129.07503958150892</v>
      </c>
      <c r="W1637">
        <f t="shared" ca="1" si="166"/>
        <v>1.0005817021822396</v>
      </c>
      <c r="X1637" t="str">
        <f t="shared" ca="1" si="161"/>
        <v>〇</v>
      </c>
    </row>
    <row r="1638" spans="1:24" x14ac:dyDescent="0.4">
      <c r="A1638" s="1" t="s">
        <v>3844</v>
      </c>
      <c r="B1638" s="1">
        <v>131</v>
      </c>
      <c r="C1638">
        <v>643</v>
      </c>
      <c r="D1638">
        <v>606</v>
      </c>
      <c r="E1638">
        <v>11.04546</v>
      </c>
      <c r="F1638" t="s">
        <v>0</v>
      </c>
      <c r="G1638" s="10" t="s">
        <v>723</v>
      </c>
      <c r="H1638">
        <v>99</v>
      </c>
      <c r="I1638" t="s">
        <v>3843</v>
      </c>
      <c r="J1638">
        <v>132</v>
      </c>
      <c r="K1638" t="str">
        <f ca="1">VLOOKUP(I1638,INDIRECT("投手名変換!A$1:B$" &amp; Prams!$B$9),2,)</f>
        <v>DD030</v>
      </c>
      <c r="L1638">
        <f t="shared" si="162"/>
        <v>32</v>
      </c>
      <c r="M1638">
        <f ca="1">(B1638-VLOOKUP(K1638,INDIRECT("投手データ!B1:D"&amp;Prams!$B$1),3,FALSE)*2)</f>
        <v>37</v>
      </c>
      <c r="N1638" t="str">
        <f ca="1">VLOOKUP(F1638,INDIRECT("球種変換表!A$1:B$" &amp; Prams!$B$2),2,)</f>
        <v>ストレート</v>
      </c>
      <c r="O1638">
        <f ca="1">VLOOKUP(N1638,球種情報!A:B,2,FALSE)</f>
        <v>1</v>
      </c>
      <c r="P1638">
        <f ca="1">VLOOKUP(K1638,投手データ!B:AI,output!O1638+6,FALSE)</f>
        <v>1</v>
      </c>
      <c r="R1638">
        <f t="shared" si="163"/>
        <v>7.575757575757576E-3</v>
      </c>
      <c r="S1638">
        <f t="shared" si="164"/>
        <v>0.52916666666666667</v>
      </c>
      <c r="T1638">
        <f>Prams!B$5/(S1638-Prams!B$6)</f>
        <v>131.85624911133229</v>
      </c>
      <c r="U1638">
        <f t="shared" ca="1" si="165"/>
        <v>0.61250000000000004</v>
      </c>
      <c r="V1638">
        <f ca="1">Prams!C$5/(U1638-Prams!C$6)</f>
        <v>131.8468756664534</v>
      </c>
      <c r="W1638">
        <f t="shared" ca="1" si="166"/>
        <v>0.99883996717010148</v>
      </c>
      <c r="X1638" t="str">
        <f t="shared" ca="1" si="161"/>
        <v>〇</v>
      </c>
    </row>
    <row r="1639" spans="1:24" x14ac:dyDescent="0.4">
      <c r="A1639" s="1" t="s">
        <v>3846</v>
      </c>
      <c r="B1639" s="1">
        <v>132</v>
      </c>
      <c r="C1639">
        <v>636.5</v>
      </c>
      <c r="D1639">
        <v>613</v>
      </c>
      <c r="E1639">
        <v>10.547610000000001</v>
      </c>
      <c r="F1639" t="s">
        <v>168</v>
      </c>
      <c r="G1639" s="10" t="s">
        <v>442</v>
      </c>
      <c r="H1639">
        <v>98</v>
      </c>
      <c r="I1639" t="s">
        <v>3845</v>
      </c>
      <c r="J1639">
        <f ca="1">VLOOKUP(G1639,INDIRECT("球速変換!A$1:B$" &amp; Prams!$B$8),2,)</f>
        <v>128</v>
      </c>
      <c r="K1639" t="str">
        <f ca="1">VLOOKUP(I1639,INDIRECT("投手名変換!A$1:B$" &amp; Prams!$B$9),2,)</f>
        <v>DD030</v>
      </c>
      <c r="L1639">
        <f t="shared" si="162"/>
        <v>34</v>
      </c>
      <c r="M1639">
        <f ca="1">(B1639-VLOOKUP(K1639,INDIRECT("投手データ!B1:D"&amp;Prams!$B$1),3,FALSE)*2)</f>
        <v>38</v>
      </c>
      <c r="N1639" t="str">
        <f ca="1">VLOOKUP(F1639,INDIRECT("球種変換表!A$1:B$" &amp; Prams!$B$2),2,)</f>
        <v>ツーシームファスト</v>
      </c>
      <c r="O1639">
        <f ca="1">VLOOKUP(N1639,球種情報!A:B,2,FALSE)</f>
        <v>3</v>
      </c>
      <c r="P1639">
        <f ca="1">VLOOKUP(K1639,投手データ!B:AI,output!O1639+6,FALSE)</f>
        <v>1</v>
      </c>
      <c r="R1639">
        <f t="shared" ca="1" si="163"/>
        <v>7.8125E-3</v>
      </c>
      <c r="S1639">
        <f t="shared" si="164"/>
        <v>0.55763888888888891</v>
      </c>
      <c r="T1639">
        <f>Prams!B$5/(S1639-Prams!B$6)</f>
        <v>124.30759263189643</v>
      </c>
      <c r="U1639">
        <f t="shared" ca="1" si="165"/>
        <v>0.62430555555555556</v>
      </c>
      <c r="V1639">
        <f ca="1">Prams!C$5/(U1639-Prams!C$6)</f>
        <v>128.60887353080543</v>
      </c>
      <c r="W1639">
        <f t="shared" ca="1" si="166"/>
        <v>1.0047568244594174</v>
      </c>
      <c r="X1639" t="str">
        <f t="shared" ca="1" si="161"/>
        <v>〇</v>
      </c>
    </row>
    <row r="1640" spans="1:24" x14ac:dyDescent="0.4">
      <c r="A1640" s="1" t="s">
        <v>3847</v>
      </c>
      <c r="B1640" s="1">
        <v>132</v>
      </c>
      <c r="C1640">
        <v>634.45239000000004</v>
      </c>
      <c r="D1640">
        <v>612.5</v>
      </c>
      <c r="E1640">
        <v>10.55955</v>
      </c>
      <c r="F1640" t="s">
        <v>147</v>
      </c>
      <c r="G1640" s="10" t="s">
        <v>443</v>
      </c>
      <c r="H1640">
        <v>98</v>
      </c>
      <c r="I1640" t="s">
        <v>3831</v>
      </c>
      <c r="J1640">
        <f ca="1">VLOOKUP(G1640,INDIRECT("球速変換!A$1:B$" &amp; Prams!$B$8),2,)</f>
        <v>128</v>
      </c>
      <c r="K1640" t="str">
        <f ca="1">VLOOKUP(I1640,INDIRECT("投手名変換!A$1:B$" &amp; Prams!$B$9),2,)</f>
        <v>DD030</v>
      </c>
      <c r="L1640">
        <f t="shared" si="162"/>
        <v>34</v>
      </c>
      <c r="M1640">
        <f ca="1">(B1640-VLOOKUP(K1640,INDIRECT("投手データ!B1:D"&amp;Prams!$B$1),3,FALSE)*2)</f>
        <v>38</v>
      </c>
      <c r="N1640" t="str">
        <f ca="1">VLOOKUP(F1640,INDIRECT("球種変換表!A$1:B$" &amp; Prams!$B$2),2,)</f>
        <v>ツーシームファスト</v>
      </c>
      <c r="O1640">
        <f ca="1">VLOOKUP(N1640,球種情報!A:B,2,FALSE)</f>
        <v>3</v>
      </c>
      <c r="P1640">
        <f ca="1">VLOOKUP(K1640,投手データ!B:AI,output!O1640+6,FALSE)</f>
        <v>1</v>
      </c>
      <c r="R1640">
        <f t="shared" ca="1" si="163"/>
        <v>7.8125E-3</v>
      </c>
      <c r="S1640">
        <f t="shared" si="164"/>
        <v>0.55798611111111107</v>
      </c>
      <c r="T1640">
        <f>Prams!B$5/(S1640-Prams!B$6)</f>
        <v>124.22086656582967</v>
      </c>
      <c r="U1640">
        <f t="shared" ca="1" si="165"/>
        <v>0.62465277777777772</v>
      </c>
      <c r="V1640">
        <f ca="1">Prams!C$5/(U1640-Prams!C$6)</f>
        <v>128.51604409310599</v>
      </c>
      <c r="W1640">
        <f t="shared" ca="1" si="166"/>
        <v>1.0040315944773905</v>
      </c>
      <c r="X1640" t="str">
        <f t="shared" ca="1" si="161"/>
        <v>〇</v>
      </c>
    </row>
    <row r="1641" spans="1:24" x14ac:dyDescent="0.4">
      <c r="A1641" s="1" t="s">
        <v>3848</v>
      </c>
      <c r="B1641" s="1">
        <v>132</v>
      </c>
      <c r="C1641">
        <v>635.5</v>
      </c>
      <c r="D1641">
        <v>604.5</v>
      </c>
      <c r="E1641">
        <v>11.510960000000001</v>
      </c>
      <c r="F1641" t="s">
        <v>147</v>
      </c>
      <c r="G1641" s="10" t="s">
        <v>1517</v>
      </c>
      <c r="H1641">
        <v>98</v>
      </c>
      <c r="I1641" t="s">
        <v>3831</v>
      </c>
      <c r="J1641">
        <f ca="1">VLOOKUP(G1641,INDIRECT("球速変換!A$1:B$" &amp; Prams!$B$8),2,)</f>
        <v>126</v>
      </c>
      <c r="K1641" t="str">
        <f ca="1">VLOOKUP(I1641,INDIRECT("投手名変換!A$1:B$" &amp; Prams!$B$9),2,)</f>
        <v>DD030</v>
      </c>
      <c r="L1641">
        <f t="shared" si="162"/>
        <v>34</v>
      </c>
      <c r="M1641">
        <f ca="1">(B1641-VLOOKUP(K1641,INDIRECT("投手データ!B1:D"&amp;Prams!$B$1),3,FALSE)*2)</f>
        <v>38</v>
      </c>
      <c r="N1641" t="str">
        <f ca="1">VLOOKUP(F1641,INDIRECT("球種変換表!A$1:B$" &amp; Prams!$B$2),2,)</f>
        <v>ツーシームファスト</v>
      </c>
      <c r="O1641">
        <f ca="1">VLOOKUP(N1641,球種情報!A:B,2,FALSE)</f>
        <v>3</v>
      </c>
      <c r="P1641">
        <f ca="1">VLOOKUP(K1641,投手データ!B:AI,output!O1641+6,FALSE)</f>
        <v>1</v>
      </c>
      <c r="R1641">
        <f t="shared" ca="1" si="163"/>
        <v>7.9365079365079361E-3</v>
      </c>
      <c r="S1641">
        <f t="shared" si="164"/>
        <v>0.56354166666666672</v>
      </c>
      <c r="T1641">
        <f>Prams!B$5/(S1641-Prams!B$6)</f>
        <v>122.8495255758499</v>
      </c>
      <c r="U1641">
        <f t="shared" ca="1" si="165"/>
        <v>0.63020833333333337</v>
      </c>
      <c r="V1641">
        <f ca="1">Prams!C$5/(U1641-Prams!C$6)</f>
        <v>127.04879009470312</v>
      </c>
      <c r="W1641">
        <f t="shared" ca="1" si="166"/>
        <v>1.0083237309103423</v>
      </c>
      <c r="X1641" t="str">
        <f t="shared" ca="1" si="161"/>
        <v>〇</v>
      </c>
    </row>
    <row r="1642" spans="1:24" x14ac:dyDescent="0.4">
      <c r="A1642" s="1" t="s">
        <v>3849</v>
      </c>
      <c r="B1642" s="1">
        <v>132</v>
      </c>
      <c r="C1642">
        <v>635</v>
      </c>
      <c r="D1642">
        <v>602.5</v>
      </c>
      <c r="E1642">
        <v>11.01146</v>
      </c>
      <c r="F1642" t="s">
        <v>147</v>
      </c>
      <c r="G1642" s="10" t="s">
        <v>1517</v>
      </c>
      <c r="H1642">
        <v>98</v>
      </c>
      <c r="I1642" t="s">
        <v>3831</v>
      </c>
      <c r="J1642">
        <f ca="1">VLOOKUP(G1642,INDIRECT("球速変換!A$1:B$" &amp; Prams!$B$8),2,)</f>
        <v>126</v>
      </c>
      <c r="K1642" t="str">
        <f ca="1">VLOOKUP(I1642,INDIRECT("投手名変換!A$1:B$" &amp; Prams!$B$9),2,)</f>
        <v>DD030</v>
      </c>
      <c r="L1642">
        <f t="shared" si="162"/>
        <v>34</v>
      </c>
      <c r="M1642">
        <f ca="1">(B1642-VLOOKUP(K1642,INDIRECT("投手データ!B1:D"&amp;Prams!$B$1),3,FALSE)*2)</f>
        <v>38</v>
      </c>
      <c r="N1642" t="str">
        <f ca="1">VLOOKUP(F1642,INDIRECT("球種変換表!A$1:B$" &amp; Prams!$B$2),2,)</f>
        <v>ツーシームファスト</v>
      </c>
      <c r="O1642">
        <f ca="1">VLOOKUP(N1642,球種情報!A:B,2,FALSE)</f>
        <v>3</v>
      </c>
      <c r="P1642">
        <f ca="1">VLOOKUP(K1642,投手データ!B:AI,output!O1642+6,FALSE)</f>
        <v>1</v>
      </c>
      <c r="R1642">
        <f t="shared" ca="1" si="163"/>
        <v>7.9365079365079361E-3</v>
      </c>
      <c r="S1642">
        <f t="shared" si="164"/>
        <v>0.5649305555555556</v>
      </c>
      <c r="T1642">
        <f>Prams!B$5/(S1642-Prams!B$6)</f>
        <v>122.51140823594818</v>
      </c>
      <c r="U1642">
        <f t="shared" ca="1" si="165"/>
        <v>0.63159722222222225</v>
      </c>
      <c r="V1642">
        <f ca="1">Prams!C$5/(U1642-Prams!C$6)</f>
        <v>126.68719653458865</v>
      </c>
      <c r="W1642">
        <f t="shared" ca="1" si="166"/>
        <v>1.0054539407507035</v>
      </c>
      <c r="X1642" t="str">
        <f t="shared" ca="1" si="161"/>
        <v>〇</v>
      </c>
    </row>
    <row r="1643" spans="1:24" x14ac:dyDescent="0.4">
      <c r="A1643" s="1" t="s">
        <v>3850</v>
      </c>
      <c r="B1643" s="1">
        <v>132</v>
      </c>
      <c r="C1643">
        <v>631</v>
      </c>
      <c r="D1643">
        <v>608</v>
      </c>
      <c r="E1643">
        <v>11.0001</v>
      </c>
      <c r="F1643" t="s">
        <v>168</v>
      </c>
      <c r="G1643" s="10" t="s">
        <v>410</v>
      </c>
      <c r="H1643">
        <v>98</v>
      </c>
      <c r="I1643" t="s">
        <v>3831</v>
      </c>
      <c r="J1643">
        <f ca="1">VLOOKUP(G1643,INDIRECT("球速変換!A$1:B$" &amp; Prams!$B$8),2,)</f>
        <v>127</v>
      </c>
      <c r="K1643" t="str">
        <f ca="1">VLOOKUP(I1643,INDIRECT("投手名変換!A$1:B$" &amp; Prams!$B$9),2,)</f>
        <v>DD030</v>
      </c>
      <c r="L1643">
        <f t="shared" si="162"/>
        <v>34</v>
      </c>
      <c r="M1643">
        <f ca="1">(B1643-VLOOKUP(K1643,INDIRECT("投手データ!B1:D"&amp;Prams!$B$1),3,FALSE)*2)</f>
        <v>38</v>
      </c>
      <c r="N1643" t="str">
        <f ca="1">VLOOKUP(F1643,INDIRECT("球種変換表!A$1:B$" &amp; Prams!$B$2),2,)</f>
        <v>ツーシームファスト</v>
      </c>
      <c r="O1643">
        <f ca="1">VLOOKUP(N1643,球種情報!A:B,2,FALSE)</f>
        <v>3</v>
      </c>
      <c r="P1643">
        <f ca="1">VLOOKUP(K1643,投手データ!B:AI,output!O1643+6,FALSE)</f>
        <v>1</v>
      </c>
      <c r="R1643">
        <f t="shared" ca="1" si="163"/>
        <v>7.874015748031496E-3</v>
      </c>
      <c r="S1643">
        <f t="shared" si="164"/>
        <v>0.56111111111111112</v>
      </c>
      <c r="T1643">
        <f>Prams!B$5/(S1643-Prams!B$6)</f>
        <v>123.44574357153951</v>
      </c>
      <c r="U1643">
        <f t="shared" ca="1" si="165"/>
        <v>0.62777777777777777</v>
      </c>
      <c r="V1643">
        <f ca="1">Prams!C$5/(U1643-Prams!C$6)</f>
        <v>127.68657058931522</v>
      </c>
      <c r="W1643">
        <f t="shared" ca="1" si="166"/>
        <v>1.0054060676324033</v>
      </c>
      <c r="X1643" t="str">
        <f t="shared" ca="1" si="161"/>
        <v>〇</v>
      </c>
    </row>
    <row r="1644" spans="1:24" x14ac:dyDescent="0.4">
      <c r="A1644" s="1" t="s">
        <v>3851</v>
      </c>
      <c r="B1644" s="1">
        <v>132</v>
      </c>
      <c r="C1644">
        <v>636.5</v>
      </c>
      <c r="D1644">
        <v>601.5</v>
      </c>
      <c r="E1644">
        <v>10.512</v>
      </c>
      <c r="F1644" t="s">
        <v>147</v>
      </c>
      <c r="G1644" s="10" t="s">
        <v>409</v>
      </c>
      <c r="H1644">
        <v>98</v>
      </c>
      <c r="I1644" t="s">
        <v>3831</v>
      </c>
      <c r="J1644">
        <f ca="1">VLOOKUP(G1644,INDIRECT("球速変換!A$1:B$" &amp; Prams!$B$8),2,)</f>
        <v>126</v>
      </c>
      <c r="K1644" t="str">
        <f ca="1">VLOOKUP(I1644,INDIRECT("投手名変換!A$1:B$" &amp; Prams!$B$9),2,)</f>
        <v>DD030</v>
      </c>
      <c r="L1644">
        <f t="shared" si="162"/>
        <v>34</v>
      </c>
      <c r="M1644">
        <f ca="1">(B1644-VLOOKUP(K1644,INDIRECT("投手データ!B1:D"&amp;Prams!$B$1),3,FALSE)*2)</f>
        <v>38</v>
      </c>
      <c r="N1644" t="str">
        <f ca="1">VLOOKUP(F1644,INDIRECT("球種変換表!A$1:B$" &amp; Prams!$B$2),2,)</f>
        <v>ツーシームファスト</v>
      </c>
      <c r="O1644">
        <f ca="1">VLOOKUP(N1644,球種情報!A:B,2,FALSE)</f>
        <v>3</v>
      </c>
      <c r="P1644">
        <f ca="1">VLOOKUP(K1644,投手データ!B:AI,output!O1644+6,FALSE)</f>
        <v>1</v>
      </c>
      <c r="R1644">
        <f t="shared" ca="1" si="163"/>
        <v>7.9365079365079361E-3</v>
      </c>
      <c r="S1644">
        <f t="shared" si="164"/>
        <v>0.56562500000000004</v>
      </c>
      <c r="T1644">
        <f>Prams!B$5/(S1644-Prams!B$6)</f>
        <v>122.34304655419778</v>
      </c>
      <c r="U1644">
        <f t="shared" ca="1" si="165"/>
        <v>0.6322916666666667</v>
      </c>
      <c r="V1644">
        <f ca="1">Prams!C$5/(U1644-Prams!C$6)</f>
        <v>126.50717050628379</v>
      </c>
      <c r="W1644">
        <f t="shared" ca="1" si="166"/>
        <v>1.0040251627482839</v>
      </c>
      <c r="X1644" t="str">
        <f t="shared" ca="1" si="161"/>
        <v>〇</v>
      </c>
    </row>
    <row r="1645" spans="1:24" x14ac:dyDescent="0.4">
      <c r="A1645" s="1" t="s">
        <v>3852</v>
      </c>
      <c r="B1645" s="1">
        <v>132</v>
      </c>
      <c r="C1645">
        <v>635.5</v>
      </c>
      <c r="D1645">
        <v>604</v>
      </c>
      <c r="E1645">
        <v>11.5435</v>
      </c>
      <c r="F1645" t="s">
        <v>168</v>
      </c>
      <c r="G1645" s="10" t="s">
        <v>1517</v>
      </c>
      <c r="H1645">
        <v>98</v>
      </c>
      <c r="I1645" t="s">
        <v>3831</v>
      </c>
      <c r="J1645">
        <f ca="1">VLOOKUP(G1645,INDIRECT("球速変換!A$1:B$" &amp; Prams!$B$8),2,)</f>
        <v>126</v>
      </c>
      <c r="K1645" t="str">
        <f ca="1">VLOOKUP(I1645,INDIRECT("投手名変換!A$1:B$" &amp; Prams!$B$9),2,)</f>
        <v>DD030</v>
      </c>
      <c r="L1645">
        <f t="shared" si="162"/>
        <v>34</v>
      </c>
      <c r="M1645">
        <f ca="1">(B1645-VLOOKUP(K1645,INDIRECT("投手データ!B1:D"&amp;Prams!$B$1),3,FALSE)*2)</f>
        <v>38</v>
      </c>
      <c r="N1645" t="str">
        <f ca="1">VLOOKUP(F1645,INDIRECT("球種変換表!A$1:B$" &amp; Prams!$B$2),2,)</f>
        <v>ツーシームファスト</v>
      </c>
      <c r="O1645">
        <f ca="1">VLOOKUP(N1645,球種情報!A:B,2,FALSE)</f>
        <v>3</v>
      </c>
      <c r="P1645">
        <f ca="1">VLOOKUP(K1645,投手データ!B:AI,output!O1645+6,FALSE)</f>
        <v>1</v>
      </c>
      <c r="R1645">
        <f t="shared" ca="1" si="163"/>
        <v>7.9365079365079361E-3</v>
      </c>
      <c r="S1645">
        <f t="shared" si="164"/>
        <v>0.56388888888888888</v>
      </c>
      <c r="T1645">
        <f>Prams!B$5/(S1645-Prams!B$6)</f>
        <v>122.76482139311167</v>
      </c>
      <c r="U1645">
        <f t="shared" ca="1" si="165"/>
        <v>0.63055555555555565</v>
      </c>
      <c r="V1645">
        <f ca="1">Prams!C$5/(U1645-Prams!C$6)</f>
        <v>126.95819832975857</v>
      </c>
      <c r="W1645">
        <f t="shared" ca="1" si="166"/>
        <v>1.0076047486488775</v>
      </c>
      <c r="X1645" t="str">
        <f t="shared" ca="1" si="161"/>
        <v>〇</v>
      </c>
    </row>
    <row r="1646" spans="1:24" x14ac:dyDescent="0.4">
      <c r="A1646" s="1" t="s">
        <v>3854</v>
      </c>
      <c r="B1646" s="1">
        <v>132</v>
      </c>
      <c r="C1646">
        <v>636.5</v>
      </c>
      <c r="D1646">
        <v>606</v>
      </c>
      <c r="E1646">
        <v>10.547610000000001</v>
      </c>
      <c r="F1646" t="s">
        <v>147</v>
      </c>
      <c r="G1646" s="10" t="s">
        <v>467</v>
      </c>
      <c r="H1646">
        <v>98</v>
      </c>
      <c r="I1646" t="s">
        <v>3853</v>
      </c>
      <c r="J1646">
        <f ca="1">VLOOKUP(G1646,INDIRECT("球速変換!A$1:B$" &amp; Prams!$B$8),2,)</f>
        <v>127</v>
      </c>
      <c r="K1646" t="str">
        <f ca="1">VLOOKUP(I1646,INDIRECT("投手名変換!A$1:B$" &amp; Prams!$B$9),2,)</f>
        <v>DD030</v>
      </c>
      <c r="L1646">
        <f t="shared" si="162"/>
        <v>34</v>
      </c>
      <c r="M1646">
        <f ca="1">(B1646-VLOOKUP(K1646,INDIRECT("投手データ!B1:D"&amp;Prams!$B$1),3,FALSE)*2)</f>
        <v>38</v>
      </c>
      <c r="N1646" t="str">
        <f ca="1">VLOOKUP(F1646,INDIRECT("球種変換表!A$1:B$" &amp; Prams!$B$2),2,)</f>
        <v>ツーシームファスト</v>
      </c>
      <c r="O1646">
        <f ca="1">VLOOKUP(N1646,球種情報!A:B,2,FALSE)</f>
        <v>3</v>
      </c>
      <c r="P1646">
        <f ca="1">VLOOKUP(K1646,投手データ!B:AI,output!O1646+6,FALSE)</f>
        <v>1</v>
      </c>
      <c r="R1646">
        <f t="shared" ca="1" si="163"/>
        <v>7.874015748031496E-3</v>
      </c>
      <c r="S1646">
        <f t="shared" si="164"/>
        <v>0.5625</v>
      </c>
      <c r="T1646">
        <f>Prams!B$5/(S1646-Prams!B$6)</f>
        <v>123.10434090003983</v>
      </c>
      <c r="U1646">
        <f t="shared" ca="1" si="165"/>
        <v>0.62916666666666665</v>
      </c>
      <c r="V1646">
        <f ca="1">Prams!C$5/(U1646-Prams!C$6)</f>
        <v>127.32134276103523</v>
      </c>
      <c r="W1646">
        <f t="shared" ca="1" si="166"/>
        <v>1.0025302579609072</v>
      </c>
      <c r="X1646" t="str">
        <f t="shared" ca="1" si="161"/>
        <v>〇</v>
      </c>
    </row>
    <row r="1647" spans="1:24" x14ac:dyDescent="0.4">
      <c r="A1647" s="1" t="s">
        <v>3855</v>
      </c>
      <c r="B1647" s="1">
        <v>132</v>
      </c>
      <c r="C1647">
        <v>633.5</v>
      </c>
      <c r="D1647">
        <v>602.5</v>
      </c>
      <c r="E1647">
        <v>9.6177899999999994</v>
      </c>
      <c r="F1647" t="s">
        <v>147</v>
      </c>
      <c r="G1647" s="10" t="s">
        <v>2428</v>
      </c>
      <c r="H1647">
        <v>98</v>
      </c>
      <c r="I1647" t="s">
        <v>3831</v>
      </c>
      <c r="J1647">
        <f ca="1">VLOOKUP(G1647,INDIRECT("球速変換!A$1:B$" &amp; Prams!$B$8),2,)</f>
        <v>126</v>
      </c>
      <c r="K1647" t="str">
        <f ca="1">VLOOKUP(I1647,INDIRECT("投手名変換!A$1:B$" &amp; Prams!$B$9),2,)</f>
        <v>DD030</v>
      </c>
      <c r="L1647">
        <f t="shared" si="162"/>
        <v>34</v>
      </c>
      <c r="M1647">
        <f ca="1">(B1647-VLOOKUP(K1647,INDIRECT("投手データ!B1:D"&amp;Prams!$B$1),3,FALSE)*2)</f>
        <v>38</v>
      </c>
      <c r="N1647" t="str">
        <f ca="1">VLOOKUP(F1647,INDIRECT("球種変換表!A$1:B$" &amp; Prams!$B$2),2,)</f>
        <v>ツーシームファスト</v>
      </c>
      <c r="O1647">
        <f ca="1">VLOOKUP(N1647,球種情報!A:B,2,FALSE)</f>
        <v>3</v>
      </c>
      <c r="P1647">
        <f ca="1">VLOOKUP(K1647,投手データ!B:AI,output!O1647+6,FALSE)</f>
        <v>1</v>
      </c>
      <c r="R1647">
        <f t="shared" ca="1" si="163"/>
        <v>7.9365079365079361E-3</v>
      </c>
      <c r="S1647">
        <f t="shared" si="164"/>
        <v>0.5649305555555556</v>
      </c>
      <c r="T1647">
        <f>Prams!B$5/(S1647-Prams!B$6)</f>
        <v>122.51140823594818</v>
      </c>
      <c r="U1647">
        <f t="shared" ca="1" si="165"/>
        <v>0.63159722222222225</v>
      </c>
      <c r="V1647">
        <f ca="1">Prams!C$5/(U1647-Prams!C$6)</f>
        <v>126.68719653458865</v>
      </c>
      <c r="W1647">
        <f t="shared" ca="1" si="166"/>
        <v>1.0054539407507035</v>
      </c>
      <c r="X1647" t="str">
        <f t="shared" ca="1" si="161"/>
        <v>〇</v>
      </c>
    </row>
    <row r="1648" spans="1:24" x14ac:dyDescent="0.4">
      <c r="A1648" s="1" t="s">
        <v>3856</v>
      </c>
      <c r="B1648" s="1">
        <v>132</v>
      </c>
      <c r="C1648">
        <v>632.5</v>
      </c>
      <c r="D1648">
        <v>600.5</v>
      </c>
      <c r="E1648">
        <v>10.512</v>
      </c>
      <c r="F1648" t="s">
        <v>147</v>
      </c>
      <c r="G1648" s="10" t="s">
        <v>1517</v>
      </c>
      <c r="H1648">
        <v>98</v>
      </c>
      <c r="I1648" t="s">
        <v>3831</v>
      </c>
      <c r="J1648">
        <f ca="1">VLOOKUP(G1648,INDIRECT("球速変換!A$1:B$" &amp; Prams!$B$8),2,)</f>
        <v>126</v>
      </c>
      <c r="K1648" t="str">
        <f ca="1">VLOOKUP(I1648,INDIRECT("投手名変換!A$1:B$" &amp; Prams!$B$9),2,)</f>
        <v>DD030</v>
      </c>
      <c r="L1648">
        <f t="shared" si="162"/>
        <v>34</v>
      </c>
      <c r="M1648">
        <f ca="1">(B1648-VLOOKUP(K1648,INDIRECT("投手データ!B1:D"&amp;Prams!$B$1),3,FALSE)*2)</f>
        <v>38</v>
      </c>
      <c r="N1648" t="str">
        <f ca="1">VLOOKUP(F1648,INDIRECT("球種変換表!A$1:B$" &amp; Prams!$B$2),2,)</f>
        <v>ツーシームファスト</v>
      </c>
      <c r="O1648">
        <f ca="1">VLOOKUP(N1648,球種情報!A:B,2,FALSE)</f>
        <v>3</v>
      </c>
      <c r="P1648">
        <f ca="1">VLOOKUP(K1648,投手データ!B:AI,output!O1648+6,FALSE)</f>
        <v>1</v>
      </c>
      <c r="R1648">
        <f t="shared" ca="1" si="163"/>
        <v>7.9365079365079361E-3</v>
      </c>
      <c r="S1648">
        <f t="shared" si="164"/>
        <v>0.56631944444444438</v>
      </c>
      <c r="T1648">
        <f>Prams!B$5/(S1648-Prams!B$6)</f>
        <v>122.17514698051789</v>
      </c>
      <c r="U1648">
        <f t="shared" ca="1" si="165"/>
        <v>0.63298611111111103</v>
      </c>
      <c r="V1648">
        <f ca="1">Prams!C$5/(U1648-Prams!C$6)</f>
        <v>126.32765539593257</v>
      </c>
      <c r="W1648">
        <f t="shared" ca="1" si="166"/>
        <v>1.0026004396502584</v>
      </c>
      <c r="X1648" t="str">
        <f t="shared" ca="1" si="161"/>
        <v>〇</v>
      </c>
    </row>
    <row r="1649" spans="1:24" x14ac:dyDescent="0.4">
      <c r="A1649" s="1" t="s">
        <v>3858</v>
      </c>
      <c r="B1649" s="1">
        <v>129</v>
      </c>
      <c r="C1649">
        <v>644.52380000000005</v>
      </c>
      <c r="D1649">
        <v>616</v>
      </c>
      <c r="E1649">
        <v>10.52392</v>
      </c>
      <c r="F1649" t="s">
        <v>0</v>
      </c>
      <c r="G1649" s="10" t="s">
        <v>435</v>
      </c>
      <c r="H1649">
        <v>99</v>
      </c>
      <c r="I1649" t="s">
        <v>3857</v>
      </c>
      <c r="J1649">
        <f ca="1">VLOOKUP(G1649,INDIRECT("球速変換!A$1:B$" &amp; Prams!$B$8),2,)</f>
        <v>144</v>
      </c>
      <c r="K1649" t="str">
        <f ca="1">VLOOKUP(I1649,INDIRECT("投手名変換!A$1:B$" &amp; Prams!$B$9),2,)</f>
        <v>DD031</v>
      </c>
      <c r="L1649">
        <f t="shared" si="162"/>
        <v>30</v>
      </c>
      <c r="M1649">
        <f ca="1">(B1649-VLOOKUP(K1649,INDIRECT("投手データ!B1:D"&amp;Prams!$B$1),3,FALSE)*2)</f>
        <v>35</v>
      </c>
      <c r="N1649" t="str">
        <f ca="1">VLOOKUP(F1649,INDIRECT("球種変換表!A$1:B$" &amp; Prams!$B$2),2,)</f>
        <v>ストレート</v>
      </c>
      <c r="O1649">
        <f ca="1">VLOOKUP(N1649,球種情報!A:B,2,FALSE)</f>
        <v>1</v>
      </c>
      <c r="P1649">
        <f ca="1">VLOOKUP(K1649,投手データ!B:AI,output!O1649+6,FALSE)</f>
        <v>1</v>
      </c>
      <c r="R1649">
        <f t="shared" ca="1" si="163"/>
        <v>6.9444444444444441E-3</v>
      </c>
      <c r="S1649">
        <f t="shared" si="164"/>
        <v>0.48888888888888887</v>
      </c>
      <c r="T1649">
        <f>Prams!B$5/(S1649-Prams!B$6)</f>
        <v>144.24778990485575</v>
      </c>
      <c r="U1649">
        <f t="shared" ca="1" si="165"/>
        <v>0.5722222222222223</v>
      </c>
      <c r="V1649">
        <f ca="1">Prams!C$5/(U1649-Prams!C$6)</f>
        <v>144.23657196184155</v>
      </c>
      <c r="W1649">
        <f t="shared" ca="1" si="166"/>
        <v>1.0016428608461219</v>
      </c>
      <c r="X1649" t="str">
        <f t="shared" ca="1" si="161"/>
        <v>〇</v>
      </c>
    </row>
    <row r="1650" spans="1:24" x14ac:dyDescent="0.4">
      <c r="A1650" s="1" t="s">
        <v>3860</v>
      </c>
      <c r="B1650" s="1">
        <v>129</v>
      </c>
      <c r="C1650">
        <v>638</v>
      </c>
      <c r="D1650">
        <v>605.5</v>
      </c>
      <c r="E1650">
        <v>10.012589999999999</v>
      </c>
      <c r="F1650" t="s">
        <v>0</v>
      </c>
      <c r="G1650" s="10" t="s">
        <v>644</v>
      </c>
      <c r="H1650">
        <v>99</v>
      </c>
      <c r="I1650" t="s">
        <v>3859</v>
      </c>
      <c r="J1650">
        <v>142</v>
      </c>
      <c r="K1650" t="str">
        <f ca="1">VLOOKUP(I1650,INDIRECT("投手名変換!A$1:B$" &amp; Prams!$B$9),2,)</f>
        <v>DD031</v>
      </c>
      <c r="L1650">
        <f t="shared" si="162"/>
        <v>30</v>
      </c>
      <c r="M1650">
        <f ca="1">(B1650-VLOOKUP(K1650,INDIRECT("投手データ!B1:D"&amp;Prams!$B$1),3,FALSE)*2)</f>
        <v>35</v>
      </c>
      <c r="N1650" t="str">
        <f ca="1">VLOOKUP(F1650,INDIRECT("球種変換表!A$1:B$" &amp; Prams!$B$2),2,)</f>
        <v>ストレート</v>
      </c>
      <c r="O1650">
        <f ca="1">VLOOKUP(N1650,球種情報!A:B,2,FALSE)</f>
        <v>1</v>
      </c>
      <c r="P1650">
        <f ca="1">VLOOKUP(K1650,投手データ!B:AI,output!O1650+6,FALSE)</f>
        <v>1</v>
      </c>
      <c r="R1650">
        <f t="shared" si="163"/>
        <v>7.0422535211267607E-3</v>
      </c>
      <c r="S1650">
        <f t="shared" si="164"/>
        <v>0.49618055555555551</v>
      </c>
      <c r="T1650">
        <f>Prams!B$5/(S1650-Prams!B$6)</f>
        <v>141.83472791348294</v>
      </c>
      <c r="U1650">
        <f t="shared" ca="1" si="165"/>
        <v>0.57951388888888888</v>
      </c>
      <c r="V1650">
        <f ca="1">Prams!C$5/(U1650-Prams!C$6)</f>
        <v>141.82388213778205</v>
      </c>
      <c r="W1650">
        <f t="shared" ca="1" si="166"/>
        <v>0.99875973336466228</v>
      </c>
      <c r="X1650" t="str">
        <f t="shared" ca="1" si="161"/>
        <v>〇</v>
      </c>
    </row>
    <row r="1651" spans="1:24" x14ac:dyDescent="0.4">
      <c r="A1651" s="1" t="s">
        <v>3861</v>
      </c>
      <c r="B1651" s="1">
        <v>129</v>
      </c>
      <c r="C1651">
        <v>641.5</v>
      </c>
      <c r="D1651">
        <v>615</v>
      </c>
      <c r="E1651">
        <v>11.5001</v>
      </c>
      <c r="F1651" t="s">
        <v>0</v>
      </c>
      <c r="G1651" s="10" t="s">
        <v>659</v>
      </c>
      <c r="H1651">
        <v>99</v>
      </c>
      <c r="I1651" t="s">
        <v>3859</v>
      </c>
      <c r="J1651">
        <f ca="1">VLOOKUP(G1651,INDIRECT("球速変換!A$1:B$" &amp; Prams!$B$8),2,)</f>
        <v>144</v>
      </c>
      <c r="K1651" t="str">
        <f ca="1">VLOOKUP(I1651,INDIRECT("投手名変換!A$1:B$" &amp; Prams!$B$9),2,)</f>
        <v>DD031</v>
      </c>
      <c r="L1651">
        <f t="shared" si="162"/>
        <v>30</v>
      </c>
      <c r="M1651">
        <f ca="1">(B1651-VLOOKUP(K1651,INDIRECT("投手データ!B1:D"&amp;Prams!$B$1),3,FALSE)*2)</f>
        <v>35</v>
      </c>
      <c r="N1651" t="str">
        <f ca="1">VLOOKUP(F1651,INDIRECT("球種変換表!A$1:B$" &amp; Prams!$B$2),2,)</f>
        <v>ストレート</v>
      </c>
      <c r="O1651">
        <f ca="1">VLOOKUP(N1651,球種情報!A:B,2,FALSE)</f>
        <v>1</v>
      </c>
      <c r="P1651">
        <f ca="1">VLOOKUP(K1651,投手データ!B:AI,output!O1651+6,FALSE)</f>
        <v>1</v>
      </c>
      <c r="R1651">
        <f t="shared" ca="1" si="163"/>
        <v>6.9444444444444441E-3</v>
      </c>
      <c r="S1651">
        <f t="shared" si="164"/>
        <v>0.48958333333333331</v>
      </c>
      <c r="T1651">
        <f>Prams!B$5/(S1651-Prams!B$6)</f>
        <v>144.01444267577747</v>
      </c>
      <c r="U1651">
        <f t="shared" ca="1" si="165"/>
        <v>0.57291666666666663</v>
      </c>
      <c r="V1651">
        <f ca="1">Prams!C$5/(U1651-Prams!C$6)</f>
        <v>144.00326099615671</v>
      </c>
      <c r="W1651">
        <f t="shared" ca="1" si="166"/>
        <v>1.0000226458066439</v>
      </c>
      <c r="X1651" t="str">
        <f t="shared" ca="1" si="161"/>
        <v>〇</v>
      </c>
    </row>
    <row r="1652" spans="1:24" x14ac:dyDescent="0.4">
      <c r="A1652" s="1" t="s">
        <v>3862</v>
      </c>
      <c r="B1652" s="1">
        <v>129</v>
      </c>
      <c r="C1652">
        <v>641.95001000000002</v>
      </c>
      <c r="D1652">
        <v>615.5</v>
      </c>
      <c r="E1652">
        <v>10.062519999999999</v>
      </c>
      <c r="F1652" t="s">
        <v>0</v>
      </c>
      <c r="G1652" s="10" t="s">
        <v>792</v>
      </c>
      <c r="H1652">
        <v>99</v>
      </c>
      <c r="I1652" t="s">
        <v>3859</v>
      </c>
      <c r="J1652">
        <f ca="1">VLOOKUP(G1652,INDIRECT("球速変換!A$1:B$" &amp; Prams!$B$8),2,)</f>
        <v>144</v>
      </c>
      <c r="K1652" t="str">
        <f ca="1">VLOOKUP(I1652,INDIRECT("投手名変換!A$1:B$" &amp; Prams!$B$9),2,)</f>
        <v>DD031</v>
      </c>
      <c r="L1652">
        <f t="shared" si="162"/>
        <v>30</v>
      </c>
      <c r="M1652">
        <f ca="1">(B1652-VLOOKUP(K1652,INDIRECT("投手データ!B1:D"&amp;Prams!$B$1),3,FALSE)*2)</f>
        <v>35</v>
      </c>
      <c r="N1652" t="str">
        <f ca="1">VLOOKUP(F1652,INDIRECT("球種変換表!A$1:B$" &amp; Prams!$B$2),2,)</f>
        <v>ストレート</v>
      </c>
      <c r="O1652">
        <f ca="1">VLOOKUP(N1652,球種情報!A:B,2,FALSE)</f>
        <v>1</v>
      </c>
      <c r="P1652">
        <f ca="1">VLOOKUP(K1652,投手データ!B:AI,output!O1652+6,FALSE)</f>
        <v>1</v>
      </c>
      <c r="R1652">
        <f t="shared" ca="1" si="163"/>
        <v>6.9444444444444441E-3</v>
      </c>
      <c r="S1652">
        <f t="shared" si="164"/>
        <v>0.48923611111111115</v>
      </c>
      <c r="T1652">
        <f>Prams!B$5/(S1652-Prams!B$6)</f>
        <v>144.13102184344987</v>
      </c>
      <c r="U1652">
        <f t="shared" ca="1" si="165"/>
        <v>0.57256944444444435</v>
      </c>
      <c r="V1652">
        <f ca="1">Prams!C$5/(U1652-Prams!C$6)</f>
        <v>144.1198220541479</v>
      </c>
      <c r="W1652">
        <f t="shared" ca="1" si="166"/>
        <v>1.0008320975982494</v>
      </c>
      <c r="X1652" t="str">
        <f t="shared" ca="1" si="161"/>
        <v>〇</v>
      </c>
    </row>
    <row r="1653" spans="1:24" x14ac:dyDescent="0.4">
      <c r="A1653" s="1" t="s">
        <v>3864</v>
      </c>
      <c r="B1653" s="1">
        <v>129</v>
      </c>
      <c r="C1653">
        <v>638.5</v>
      </c>
      <c r="D1653">
        <v>604.5</v>
      </c>
      <c r="E1653">
        <v>10.512</v>
      </c>
      <c r="F1653" t="s">
        <v>0</v>
      </c>
      <c r="G1653" s="10" t="s">
        <v>3187</v>
      </c>
      <c r="H1653">
        <v>99</v>
      </c>
      <c r="I1653" t="s">
        <v>3863</v>
      </c>
      <c r="J1653">
        <f ca="1">VLOOKUP(G1653,INDIRECT("球速変換!A$1:B$" &amp; Prams!$B$8),2,)</f>
        <v>141</v>
      </c>
      <c r="K1653" t="str">
        <f ca="1">VLOOKUP(I1653,INDIRECT("投手名変換!A$1:B$" &amp; Prams!$B$9),2,)</f>
        <v>DD031</v>
      </c>
      <c r="L1653">
        <f t="shared" si="162"/>
        <v>30</v>
      </c>
      <c r="M1653">
        <f ca="1">(B1653-VLOOKUP(K1653,INDIRECT("投手データ!B1:D"&amp;Prams!$B$1),3,FALSE)*2)</f>
        <v>35</v>
      </c>
      <c r="N1653" t="str">
        <f ca="1">VLOOKUP(F1653,INDIRECT("球種変換表!A$1:B$" &amp; Prams!$B$2),2,)</f>
        <v>ストレート</v>
      </c>
      <c r="O1653">
        <f ca="1">VLOOKUP(N1653,球種情報!A:B,2,FALSE)</f>
        <v>1</v>
      </c>
      <c r="P1653">
        <f ca="1">VLOOKUP(K1653,投手データ!B:AI,output!O1653+6,FALSE)</f>
        <v>1</v>
      </c>
      <c r="R1653">
        <f t="shared" ca="1" si="163"/>
        <v>7.0921985815602835E-3</v>
      </c>
      <c r="S1653">
        <f t="shared" si="164"/>
        <v>0.49687500000000001</v>
      </c>
      <c r="T1653">
        <f>Prams!B$5/(S1653-Prams!B$6)</f>
        <v>141.60911641756857</v>
      </c>
      <c r="U1653">
        <f t="shared" ca="1" si="165"/>
        <v>0.58020833333333333</v>
      </c>
      <c r="V1653">
        <f ca="1">Prams!C$5/(U1653-Prams!C$6)</f>
        <v>141.5983051170958</v>
      </c>
      <c r="W1653">
        <f t="shared" ca="1" si="166"/>
        <v>1.0042432987028072</v>
      </c>
      <c r="X1653" t="str">
        <f t="shared" ca="1" si="161"/>
        <v>〇</v>
      </c>
    </row>
    <row r="1654" spans="1:24" x14ac:dyDescent="0.4">
      <c r="A1654" s="1" t="s">
        <v>3866</v>
      </c>
      <c r="B1654" s="1">
        <v>129</v>
      </c>
      <c r="C1654">
        <v>642.45239000000004</v>
      </c>
      <c r="D1654">
        <v>608.5</v>
      </c>
      <c r="E1654">
        <v>10.55955</v>
      </c>
      <c r="F1654" t="s">
        <v>0</v>
      </c>
      <c r="G1654" s="10" t="s">
        <v>3865</v>
      </c>
      <c r="H1654">
        <v>99</v>
      </c>
      <c r="I1654" t="s">
        <v>3857</v>
      </c>
      <c r="J1654">
        <v>142</v>
      </c>
      <c r="K1654" t="str">
        <f ca="1">VLOOKUP(I1654,INDIRECT("投手名変換!A$1:B$" &amp; Prams!$B$9),2,)</f>
        <v>DD031</v>
      </c>
      <c r="L1654">
        <f t="shared" si="162"/>
        <v>30</v>
      </c>
      <c r="M1654">
        <f ca="1">(B1654-VLOOKUP(K1654,INDIRECT("投手データ!B1:D"&amp;Prams!$B$1),3,FALSE)*2)</f>
        <v>35</v>
      </c>
      <c r="N1654" t="str">
        <f ca="1">VLOOKUP(F1654,INDIRECT("球種変換表!A$1:B$" &amp; Prams!$B$2),2,)</f>
        <v>ストレート</v>
      </c>
      <c r="O1654">
        <f ca="1">VLOOKUP(N1654,球種情報!A:B,2,FALSE)</f>
        <v>1</v>
      </c>
      <c r="P1654">
        <f ca="1">VLOOKUP(K1654,投手データ!B:AI,output!O1654+6,FALSE)</f>
        <v>1</v>
      </c>
      <c r="R1654">
        <f t="shared" si="163"/>
        <v>7.0422535211267607E-3</v>
      </c>
      <c r="S1654">
        <f t="shared" si="164"/>
        <v>0.49409722222222219</v>
      </c>
      <c r="T1654">
        <f>Prams!B$5/(S1654-Prams!B$6)</f>
        <v>142.51589644419118</v>
      </c>
      <c r="U1654">
        <f t="shared" ca="1" si="165"/>
        <v>0.57743055555555556</v>
      </c>
      <c r="V1654">
        <f ca="1">Prams!C$5/(U1654-Prams!C$6)</f>
        <v>142.50494624757491</v>
      </c>
      <c r="W1654">
        <f t="shared" ca="1" si="166"/>
        <v>1.0035559594899641</v>
      </c>
      <c r="X1654" t="str">
        <f t="shared" ca="1" si="161"/>
        <v>〇</v>
      </c>
    </row>
    <row r="1655" spans="1:24" x14ac:dyDescent="0.4">
      <c r="A1655" s="1" t="s">
        <v>3867</v>
      </c>
      <c r="B1655" s="1">
        <v>129</v>
      </c>
      <c r="C1655">
        <v>643.47826999999995</v>
      </c>
      <c r="D1655">
        <v>616</v>
      </c>
      <c r="E1655">
        <v>11.52183</v>
      </c>
      <c r="F1655" t="s">
        <v>0</v>
      </c>
      <c r="G1655" s="10" t="s">
        <v>452</v>
      </c>
      <c r="H1655">
        <v>99</v>
      </c>
      <c r="I1655" t="s">
        <v>3859</v>
      </c>
      <c r="J1655">
        <v>145</v>
      </c>
      <c r="K1655" t="str">
        <f ca="1">VLOOKUP(I1655,INDIRECT("投手名変換!A$1:B$" &amp; Prams!$B$9),2,)</f>
        <v>DD031</v>
      </c>
      <c r="L1655">
        <f t="shared" si="162"/>
        <v>30</v>
      </c>
      <c r="M1655">
        <f ca="1">(B1655-VLOOKUP(K1655,INDIRECT("投手データ!B1:D"&amp;Prams!$B$1),3,FALSE)*2)</f>
        <v>35</v>
      </c>
      <c r="N1655" t="str">
        <f ca="1">VLOOKUP(F1655,INDIRECT("球種変換表!A$1:B$" &amp; Prams!$B$2),2,)</f>
        <v>ストレート</v>
      </c>
      <c r="O1655">
        <f ca="1">VLOOKUP(N1655,球種情報!A:B,2,FALSE)</f>
        <v>1</v>
      </c>
      <c r="P1655">
        <f ca="1">VLOOKUP(K1655,投手データ!B:AI,output!O1655+6,FALSE)</f>
        <v>1</v>
      </c>
      <c r="R1655">
        <f t="shared" si="163"/>
        <v>6.8965517241379309E-3</v>
      </c>
      <c r="S1655">
        <f t="shared" si="164"/>
        <v>0.48888888888888887</v>
      </c>
      <c r="T1655">
        <f>Prams!B$5/(S1655-Prams!B$6)</f>
        <v>144.24778990485575</v>
      </c>
      <c r="U1655">
        <f t="shared" ca="1" si="165"/>
        <v>0.5722222222222223</v>
      </c>
      <c r="V1655">
        <f ca="1">Prams!C$5/(U1655-Prams!C$6)</f>
        <v>144.23657196184155</v>
      </c>
      <c r="W1655">
        <f t="shared" ca="1" si="166"/>
        <v>0.99473497904718311</v>
      </c>
      <c r="X1655" t="str">
        <f t="shared" ca="1" si="161"/>
        <v>〇</v>
      </c>
    </row>
    <row r="1656" spans="1:24" x14ac:dyDescent="0.4">
      <c r="A1656" s="1" t="s">
        <v>3868</v>
      </c>
      <c r="B1656" s="1">
        <v>129</v>
      </c>
      <c r="C1656">
        <v>647</v>
      </c>
      <c r="D1656">
        <v>616</v>
      </c>
      <c r="E1656">
        <v>11.0001</v>
      </c>
      <c r="F1656" t="s">
        <v>0</v>
      </c>
      <c r="G1656" s="10" t="s">
        <v>644</v>
      </c>
      <c r="H1656">
        <v>99</v>
      </c>
      <c r="I1656" t="s">
        <v>3857</v>
      </c>
      <c r="J1656">
        <v>144</v>
      </c>
      <c r="K1656" t="str">
        <f ca="1">VLOOKUP(I1656,INDIRECT("投手名変換!A$1:B$" &amp; Prams!$B$9),2,)</f>
        <v>DD031</v>
      </c>
      <c r="L1656">
        <f t="shared" si="162"/>
        <v>30</v>
      </c>
      <c r="M1656">
        <f ca="1">(B1656-VLOOKUP(K1656,INDIRECT("投手データ!B1:D"&amp;Prams!$B$1),3,FALSE)*2)</f>
        <v>35</v>
      </c>
      <c r="N1656" t="str">
        <f ca="1">VLOOKUP(F1656,INDIRECT("球種変換表!A$1:B$" &amp; Prams!$B$2),2,)</f>
        <v>ストレート</v>
      </c>
      <c r="O1656">
        <f ca="1">VLOOKUP(N1656,球種情報!A:B,2,FALSE)</f>
        <v>1</v>
      </c>
      <c r="P1656">
        <f ca="1">VLOOKUP(K1656,投手データ!B:AI,output!O1656+6,FALSE)</f>
        <v>1</v>
      </c>
      <c r="R1656">
        <f t="shared" si="163"/>
        <v>6.9444444444444441E-3</v>
      </c>
      <c r="S1656">
        <f t="shared" si="164"/>
        <v>0.48888888888888887</v>
      </c>
      <c r="T1656">
        <f>Prams!B$5/(S1656-Prams!B$6)</f>
        <v>144.24778990485575</v>
      </c>
      <c r="U1656">
        <f t="shared" ca="1" si="165"/>
        <v>0.5722222222222223</v>
      </c>
      <c r="V1656">
        <f ca="1">Prams!C$5/(U1656-Prams!C$6)</f>
        <v>144.23657196184155</v>
      </c>
      <c r="W1656">
        <f t="shared" ca="1" si="166"/>
        <v>1.0016428608461219</v>
      </c>
      <c r="X1656" t="str">
        <f t="shared" ca="1" si="161"/>
        <v>〇</v>
      </c>
    </row>
    <row r="1657" spans="1:24" x14ac:dyDescent="0.4">
      <c r="A1657" s="1" t="s">
        <v>3869</v>
      </c>
      <c r="B1657" s="1">
        <v>129</v>
      </c>
      <c r="C1657">
        <v>640.5</v>
      </c>
      <c r="D1657">
        <v>609.5</v>
      </c>
      <c r="E1657">
        <v>10.512</v>
      </c>
      <c r="F1657" t="s">
        <v>0</v>
      </c>
      <c r="G1657" s="10" t="s">
        <v>2090</v>
      </c>
      <c r="H1657">
        <v>99</v>
      </c>
      <c r="I1657" t="s">
        <v>3859</v>
      </c>
      <c r="J1657">
        <f ca="1">VLOOKUP(G1657,INDIRECT("球速変換!A$1:B$" &amp; Prams!$B$8),2,)</f>
        <v>143</v>
      </c>
      <c r="K1657" t="str">
        <f ca="1">VLOOKUP(I1657,INDIRECT("投手名変換!A$1:B$" &amp; Prams!$B$9),2,)</f>
        <v>DD031</v>
      </c>
      <c r="L1657">
        <f t="shared" si="162"/>
        <v>30</v>
      </c>
      <c r="M1657">
        <f ca="1">(B1657-VLOOKUP(K1657,INDIRECT("投手データ!B1:D"&amp;Prams!$B$1),3,FALSE)*2)</f>
        <v>35</v>
      </c>
      <c r="N1657" t="str">
        <f ca="1">VLOOKUP(F1657,INDIRECT("球種変換表!A$1:B$" &amp; Prams!$B$2),2,)</f>
        <v>ストレート</v>
      </c>
      <c r="O1657">
        <f ca="1">VLOOKUP(N1657,球種情報!A:B,2,FALSE)</f>
        <v>1</v>
      </c>
      <c r="P1657">
        <f ca="1">VLOOKUP(K1657,投手データ!B:AI,output!O1657+6,FALSE)</f>
        <v>1</v>
      </c>
      <c r="R1657">
        <f t="shared" ca="1" si="163"/>
        <v>6.993006993006993E-3</v>
      </c>
      <c r="S1657">
        <f t="shared" si="164"/>
        <v>0.4934027777777778</v>
      </c>
      <c r="T1657">
        <f>Prams!B$5/(S1657-Prams!B$6)</f>
        <v>142.74440888421404</v>
      </c>
      <c r="U1657">
        <f t="shared" ca="1" si="165"/>
        <v>0.57673611111111112</v>
      </c>
      <c r="V1657">
        <f ca="1">Prams!C$5/(U1657-Prams!C$6)</f>
        <v>142.73342354533153</v>
      </c>
      <c r="W1657">
        <f t="shared" ca="1" si="166"/>
        <v>0.99813582898833242</v>
      </c>
      <c r="X1657" t="str">
        <f t="shared" ca="1" si="161"/>
        <v>〇</v>
      </c>
    </row>
    <row r="1658" spans="1:24" x14ac:dyDescent="0.4">
      <c r="A1658" s="1" t="s">
        <v>3870</v>
      </c>
      <c r="B1658" s="1">
        <v>129</v>
      </c>
      <c r="C1658">
        <v>644.5</v>
      </c>
      <c r="D1658">
        <v>616</v>
      </c>
      <c r="E1658">
        <v>10.547610000000001</v>
      </c>
      <c r="F1658" t="s">
        <v>1649</v>
      </c>
      <c r="G1658" s="10" t="s">
        <v>791</v>
      </c>
      <c r="H1658">
        <v>99</v>
      </c>
      <c r="I1658" t="s">
        <v>3857</v>
      </c>
      <c r="J1658">
        <f ca="1">VLOOKUP(G1658,INDIRECT("球速変換!A$1:B$" &amp; Prams!$B$8),2,)</f>
        <v>144</v>
      </c>
      <c r="K1658" t="str">
        <f ca="1">VLOOKUP(I1658,INDIRECT("投手名変換!A$1:B$" &amp; Prams!$B$9),2,)</f>
        <v>DD031</v>
      </c>
      <c r="L1658">
        <f t="shared" si="162"/>
        <v>30</v>
      </c>
      <c r="M1658">
        <f ca="1">(B1658-VLOOKUP(K1658,INDIRECT("投手データ!B1:D"&amp;Prams!$B$1),3,FALSE)*2)</f>
        <v>35</v>
      </c>
      <c r="N1658" t="str">
        <f ca="1">VLOOKUP(F1658,INDIRECT("球種変換表!A$1:B$" &amp; Prams!$B$2),2,)</f>
        <v>ストレート</v>
      </c>
      <c r="O1658">
        <f ca="1">VLOOKUP(N1658,球種情報!A:B,2,FALSE)</f>
        <v>1</v>
      </c>
      <c r="P1658">
        <f ca="1">VLOOKUP(K1658,投手データ!B:AI,output!O1658+6,FALSE)</f>
        <v>1</v>
      </c>
      <c r="R1658">
        <f t="shared" ca="1" si="163"/>
        <v>6.9444444444444441E-3</v>
      </c>
      <c r="S1658">
        <f t="shared" si="164"/>
        <v>0.48888888888888887</v>
      </c>
      <c r="T1658">
        <f>Prams!B$5/(S1658-Prams!B$6)</f>
        <v>144.24778990485575</v>
      </c>
      <c r="U1658">
        <f t="shared" ca="1" si="165"/>
        <v>0.5722222222222223</v>
      </c>
      <c r="V1658">
        <f ca="1">Prams!C$5/(U1658-Prams!C$6)</f>
        <v>144.23657196184155</v>
      </c>
      <c r="W1658">
        <f t="shared" ca="1" si="166"/>
        <v>1.0016428608461219</v>
      </c>
      <c r="X1658" t="str">
        <f t="shared" ca="1" si="161"/>
        <v>〇</v>
      </c>
    </row>
    <row r="1659" spans="1:24" x14ac:dyDescent="0.4">
      <c r="A1659" s="1" t="s">
        <v>3871</v>
      </c>
      <c r="B1659" s="1">
        <v>130</v>
      </c>
      <c r="C1659">
        <v>643.5</v>
      </c>
      <c r="D1659">
        <v>618.5</v>
      </c>
      <c r="E1659">
        <v>11.510960000000001</v>
      </c>
      <c r="F1659" t="s">
        <v>168</v>
      </c>
      <c r="G1659" s="10" t="s">
        <v>779</v>
      </c>
      <c r="H1659">
        <v>98</v>
      </c>
      <c r="I1659" t="s">
        <v>3857</v>
      </c>
      <c r="J1659">
        <v>140</v>
      </c>
      <c r="K1659" t="str">
        <f ca="1">VLOOKUP(I1659,INDIRECT("投手名変換!A$1:B$" &amp; Prams!$B$9),2,)</f>
        <v>DD031</v>
      </c>
      <c r="L1659">
        <f t="shared" si="162"/>
        <v>32</v>
      </c>
      <c r="M1659">
        <f ca="1">(B1659-VLOOKUP(K1659,INDIRECT("投手データ!B1:D"&amp;Prams!$B$1),3,FALSE)*2)</f>
        <v>36</v>
      </c>
      <c r="N1659" t="str">
        <f ca="1">VLOOKUP(F1659,INDIRECT("球種変換表!A$1:B$" &amp; Prams!$B$2),2,)</f>
        <v>ツーシームファスト</v>
      </c>
      <c r="O1659">
        <f ca="1">VLOOKUP(N1659,球種情報!A:B,2,FALSE)</f>
        <v>3</v>
      </c>
      <c r="P1659">
        <f ca="1">VLOOKUP(K1659,投手データ!B:AI,output!O1659+6,FALSE)</f>
        <v>1</v>
      </c>
      <c r="R1659">
        <f t="shared" si="163"/>
        <v>7.1428571428571426E-3</v>
      </c>
      <c r="S1659">
        <f t="shared" si="164"/>
        <v>0.52048611111111109</v>
      </c>
      <c r="T1659">
        <f>Prams!B$5/(S1659-Prams!B$6)</f>
        <v>134.34347214593132</v>
      </c>
      <c r="U1659">
        <f t="shared" ca="1" si="165"/>
        <v>0.58715277777777775</v>
      </c>
      <c r="V1659">
        <f ca="1">Prams!C$5/(U1659-Prams!C$6)</f>
        <v>139.3813839014523</v>
      </c>
      <c r="W1659">
        <f t="shared" ca="1" si="166"/>
        <v>0.99558131358180213</v>
      </c>
      <c r="X1659" t="str">
        <f t="shared" ca="1" si="161"/>
        <v>〇</v>
      </c>
    </row>
    <row r="1660" spans="1:24" x14ac:dyDescent="0.4">
      <c r="A1660" s="1" t="s">
        <v>3872</v>
      </c>
      <c r="B1660" s="1">
        <v>130</v>
      </c>
      <c r="C1660">
        <v>651.5</v>
      </c>
      <c r="D1660">
        <v>617.5</v>
      </c>
      <c r="E1660">
        <v>11.510960000000001</v>
      </c>
      <c r="F1660" t="s">
        <v>147</v>
      </c>
      <c r="G1660" s="10" t="s">
        <v>585</v>
      </c>
      <c r="H1660">
        <v>98</v>
      </c>
      <c r="I1660" t="s">
        <v>3859</v>
      </c>
      <c r="J1660">
        <f ca="1">VLOOKUP(G1660,INDIRECT("球速変換!A$1:B$" &amp; Prams!$B$8),2,)</f>
        <v>139</v>
      </c>
      <c r="K1660" t="str">
        <f ca="1">VLOOKUP(I1660,INDIRECT("投手名変換!A$1:B$" &amp; Prams!$B$9),2,)</f>
        <v>DD031</v>
      </c>
      <c r="L1660">
        <f t="shared" si="162"/>
        <v>32</v>
      </c>
      <c r="M1660">
        <f ca="1">(B1660-VLOOKUP(K1660,INDIRECT("投手データ!B1:D"&amp;Prams!$B$1),3,FALSE)*2)</f>
        <v>36</v>
      </c>
      <c r="N1660" t="str">
        <f ca="1">VLOOKUP(F1660,INDIRECT("球種変換表!A$1:B$" &amp; Prams!$B$2),2,)</f>
        <v>ツーシームファスト</v>
      </c>
      <c r="O1660">
        <f ca="1">VLOOKUP(N1660,球種情報!A:B,2,FALSE)</f>
        <v>3</v>
      </c>
      <c r="P1660">
        <f ca="1">VLOOKUP(K1660,投手データ!B:AI,output!O1660+6,FALSE)</f>
        <v>1</v>
      </c>
      <c r="R1660">
        <f t="shared" ca="1" si="163"/>
        <v>7.1942446043165471E-3</v>
      </c>
      <c r="S1660">
        <f t="shared" si="164"/>
        <v>0.52118055555555554</v>
      </c>
      <c r="T1660">
        <f>Prams!B$5/(S1660-Prams!B$6)</f>
        <v>134.14104642682787</v>
      </c>
      <c r="U1660">
        <f t="shared" ca="1" si="165"/>
        <v>0.5878472222222223</v>
      </c>
      <c r="V1660">
        <f ca="1">Prams!C$5/(U1660-Prams!C$6)</f>
        <v>139.16350380481336</v>
      </c>
      <c r="W1660">
        <f t="shared" ca="1" si="166"/>
        <v>1.0011762863655638</v>
      </c>
      <c r="X1660" t="str">
        <f t="shared" ca="1" si="161"/>
        <v>〇</v>
      </c>
    </row>
    <row r="1661" spans="1:24" x14ac:dyDescent="0.4">
      <c r="A1661" s="1" t="s">
        <v>3873</v>
      </c>
      <c r="B1661" s="1">
        <v>129</v>
      </c>
      <c r="C1661">
        <v>649.5</v>
      </c>
      <c r="D1661">
        <v>603.5</v>
      </c>
      <c r="E1661">
        <v>10.512</v>
      </c>
      <c r="F1661" t="s">
        <v>147</v>
      </c>
      <c r="G1661" s="10" t="s">
        <v>461</v>
      </c>
      <c r="H1661">
        <v>98</v>
      </c>
      <c r="I1661" t="s">
        <v>3857</v>
      </c>
      <c r="J1661">
        <f ca="1">VLOOKUP(G1661,INDIRECT("球速変換!A$1:B$" &amp; Prams!$B$8),2,)</f>
        <v>141</v>
      </c>
      <c r="K1661" t="str">
        <f ca="1">VLOOKUP(I1661,INDIRECT("投手名変換!A$1:B$" &amp; Prams!$B$9),2,)</f>
        <v>DD031</v>
      </c>
      <c r="L1661">
        <f t="shared" si="162"/>
        <v>31</v>
      </c>
      <c r="M1661">
        <f ca="1">(B1661-VLOOKUP(K1661,INDIRECT("投手データ!B1:D"&amp;Prams!$B$1),3,FALSE)*2)</f>
        <v>35</v>
      </c>
      <c r="N1661" t="str">
        <f ca="1">VLOOKUP(F1661,INDIRECT("球種変換表!A$1:B$" &amp; Prams!$B$2),2,)</f>
        <v>ツーシームファスト</v>
      </c>
      <c r="O1661">
        <f ca="1">VLOOKUP(N1661,球種情報!A:B,2,FALSE)</f>
        <v>3</v>
      </c>
      <c r="P1661">
        <f ca="1">VLOOKUP(K1661,投手データ!B:AI,output!O1661+6,FALSE)</f>
        <v>1</v>
      </c>
      <c r="R1661">
        <f t="shared" ca="1" si="163"/>
        <v>7.0921985815602835E-3</v>
      </c>
      <c r="S1661">
        <f t="shared" si="164"/>
        <v>0.51423611111111112</v>
      </c>
      <c r="T1661">
        <f>Prams!B$5/(S1661-Prams!B$6)</f>
        <v>136.19317451672714</v>
      </c>
      <c r="U1661">
        <f t="shared" ca="1" si="165"/>
        <v>0.58090277777777777</v>
      </c>
      <c r="V1661">
        <f ca="1">Prams!C$5/(U1661-Prams!C$6)</f>
        <v>141.37344453690235</v>
      </c>
      <c r="W1661">
        <f t="shared" ca="1" si="166"/>
        <v>1.0026485428149103</v>
      </c>
      <c r="X1661" t="str">
        <f t="shared" ca="1" si="161"/>
        <v>〇</v>
      </c>
    </row>
    <row r="1662" spans="1:24" x14ac:dyDescent="0.4">
      <c r="A1662" s="1" t="s">
        <v>3875</v>
      </c>
      <c r="B1662" s="1">
        <v>130</v>
      </c>
      <c r="C1662">
        <v>647.5</v>
      </c>
      <c r="D1662">
        <v>610.5</v>
      </c>
      <c r="E1662">
        <v>10.512</v>
      </c>
      <c r="F1662" t="s">
        <v>147</v>
      </c>
      <c r="G1662" s="10" t="s">
        <v>2588</v>
      </c>
      <c r="H1662">
        <v>98</v>
      </c>
      <c r="I1662" t="s">
        <v>3874</v>
      </c>
      <c r="J1662">
        <v>138</v>
      </c>
      <c r="K1662" t="str">
        <f ca="1">VLOOKUP(I1662,INDIRECT("投手名変換!A$1:B$" &amp; Prams!$B$9),2,)</f>
        <v>DD031</v>
      </c>
      <c r="L1662">
        <f t="shared" si="162"/>
        <v>32</v>
      </c>
      <c r="M1662">
        <f ca="1">(B1662-VLOOKUP(K1662,INDIRECT("投手データ!B1:D"&amp;Prams!$B$1),3,FALSE)*2)</f>
        <v>36</v>
      </c>
      <c r="N1662" t="str">
        <f ca="1">VLOOKUP(F1662,INDIRECT("球種変換表!A$1:B$" &amp; Prams!$B$2),2,)</f>
        <v>ツーシームファスト</v>
      </c>
      <c r="O1662">
        <f ca="1">VLOOKUP(N1662,球種情報!A:B,2,FALSE)</f>
        <v>3</v>
      </c>
      <c r="P1662">
        <f ca="1">VLOOKUP(K1662,投手データ!B:AI,output!O1662+6,FALSE)</f>
        <v>1</v>
      </c>
      <c r="R1662">
        <f t="shared" si="163"/>
        <v>7.246376811594203E-3</v>
      </c>
      <c r="S1662">
        <f t="shared" si="164"/>
        <v>0.52604166666666663</v>
      </c>
      <c r="T1662">
        <f>Prams!B$5/(S1662-Prams!B$6)</f>
        <v>132.74096870582764</v>
      </c>
      <c r="U1662">
        <f t="shared" ca="1" si="165"/>
        <v>0.59270833333333328</v>
      </c>
      <c r="V1662">
        <f ca="1">Prams!C$5/(U1662-Prams!C$6)</f>
        <v>137.65720965617058</v>
      </c>
      <c r="W1662">
        <f t="shared" ca="1" si="166"/>
        <v>0.99751601200123607</v>
      </c>
      <c r="X1662" t="str">
        <f t="shared" ca="1" si="161"/>
        <v>〇</v>
      </c>
    </row>
    <row r="1663" spans="1:24" x14ac:dyDescent="0.4">
      <c r="A1663" s="1" t="s">
        <v>3876</v>
      </c>
      <c r="B1663" s="1">
        <v>130</v>
      </c>
      <c r="C1663">
        <v>642.97729000000004</v>
      </c>
      <c r="D1663">
        <v>616</v>
      </c>
      <c r="E1663">
        <v>11.02281</v>
      </c>
      <c r="F1663" t="s">
        <v>147</v>
      </c>
      <c r="G1663" s="10" t="s">
        <v>585</v>
      </c>
      <c r="H1663">
        <v>98</v>
      </c>
      <c r="I1663" t="s">
        <v>3859</v>
      </c>
      <c r="J1663">
        <f ca="1">VLOOKUP(G1663,INDIRECT("球速変換!A$1:B$" &amp; Prams!$B$8),2,)</f>
        <v>139</v>
      </c>
      <c r="K1663" t="str">
        <f ca="1">VLOOKUP(I1663,INDIRECT("投手名変換!A$1:B$" &amp; Prams!$B$9),2,)</f>
        <v>DD031</v>
      </c>
      <c r="L1663">
        <f t="shared" si="162"/>
        <v>32</v>
      </c>
      <c r="M1663">
        <f ca="1">(B1663-VLOOKUP(K1663,INDIRECT("投手データ!B1:D"&amp;Prams!$B$1),3,FALSE)*2)</f>
        <v>36</v>
      </c>
      <c r="N1663" t="str">
        <f ca="1">VLOOKUP(F1663,INDIRECT("球種変換表!A$1:B$" &amp; Prams!$B$2),2,)</f>
        <v>ツーシームファスト</v>
      </c>
      <c r="O1663">
        <f ca="1">VLOOKUP(N1663,球種情報!A:B,2,FALSE)</f>
        <v>3</v>
      </c>
      <c r="P1663">
        <f ca="1">VLOOKUP(K1663,投手データ!B:AI,output!O1663+6,FALSE)</f>
        <v>1</v>
      </c>
      <c r="R1663">
        <f t="shared" ca="1" si="163"/>
        <v>7.1942446043165471E-3</v>
      </c>
      <c r="S1663">
        <f t="shared" si="164"/>
        <v>0.52222222222222225</v>
      </c>
      <c r="T1663">
        <f>Prams!B$5/(S1663-Prams!B$6)</f>
        <v>133.83854905828301</v>
      </c>
      <c r="U1663">
        <f t="shared" ca="1" si="165"/>
        <v>0.58888888888888891</v>
      </c>
      <c r="V1663">
        <f ca="1">Prams!C$5/(U1663-Prams!C$6)</f>
        <v>138.83795788002794</v>
      </c>
      <c r="W1663">
        <f t="shared" ca="1" si="166"/>
        <v>0.99883422935271904</v>
      </c>
      <c r="X1663" t="str">
        <f t="shared" ca="1" si="161"/>
        <v>〇</v>
      </c>
    </row>
    <row r="1664" spans="1:24" x14ac:dyDescent="0.4">
      <c r="A1664" s="1" t="s">
        <v>3877</v>
      </c>
      <c r="B1664" s="1">
        <v>129</v>
      </c>
      <c r="C1664">
        <v>644</v>
      </c>
      <c r="D1664">
        <v>601.5</v>
      </c>
      <c r="E1664">
        <v>11.01146</v>
      </c>
      <c r="F1664" t="s">
        <v>168</v>
      </c>
      <c r="G1664" s="10" t="s">
        <v>461</v>
      </c>
      <c r="H1664">
        <v>98</v>
      </c>
      <c r="I1664" t="s">
        <v>3859</v>
      </c>
      <c r="J1664">
        <f ca="1">VLOOKUP(G1664,INDIRECT("球速変換!A$1:B$" &amp; Prams!$B$8),2,)</f>
        <v>141</v>
      </c>
      <c r="K1664" t="str">
        <f ca="1">VLOOKUP(I1664,INDIRECT("投手名変換!A$1:B$" &amp; Prams!$B$9),2,)</f>
        <v>DD031</v>
      </c>
      <c r="L1664">
        <f t="shared" si="162"/>
        <v>31</v>
      </c>
      <c r="M1664">
        <f ca="1">(B1664-VLOOKUP(K1664,INDIRECT("投手データ!B1:D"&amp;Prams!$B$1),3,FALSE)*2)</f>
        <v>35</v>
      </c>
      <c r="N1664" t="str">
        <f ca="1">VLOOKUP(F1664,INDIRECT("球種変換表!A$1:B$" &amp; Prams!$B$2),2,)</f>
        <v>ツーシームファスト</v>
      </c>
      <c r="O1664">
        <f ca="1">VLOOKUP(N1664,球種情報!A:B,2,FALSE)</f>
        <v>3</v>
      </c>
      <c r="P1664">
        <f ca="1">VLOOKUP(K1664,投手データ!B:AI,output!O1664+6,FALSE)</f>
        <v>1</v>
      </c>
      <c r="R1664">
        <f t="shared" ca="1" si="163"/>
        <v>7.0921985815602835E-3</v>
      </c>
      <c r="S1664">
        <f t="shared" si="164"/>
        <v>0.515625</v>
      </c>
      <c r="T1664">
        <f>Prams!B$5/(S1664-Prams!B$6)</f>
        <v>135.7777411738868</v>
      </c>
      <c r="U1664">
        <f t="shared" ca="1" si="165"/>
        <v>0.58229166666666665</v>
      </c>
      <c r="V1664">
        <f ca="1">Prams!C$5/(U1664-Prams!C$6)</f>
        <v>140.92585908857779</v>
      </c>
      <c r="W1664">
        <f t="shared" ca="1" si="166"/>
        <v>0.99947417793317583</v>
      </c>
      <c r="X1664" t="str">
        <f t="shared" ca="1" si="161"/>
        <v>〇</v>
      </c>
    </row>
    <row r="1665" spans="1:25" x14ac:dyDescent="0.4">
      <c r="A1665" s="1" t="s">
        <v>3878</v>
      </c>
      <c r="B1665" s="1">
        <v>130</v>
      </c>
      <c r="C1665">
        <v>640</v>
      </c>
      <c r="D1665">
        <v>616</v>
      </c>
      <c r="E1665">
        <v>11.0001</v>
      </c>
      <c r="F1665" t="s">
        <v>147</v>
      </c>
      <c r="G1665" s="10" t="s">
        <v>404</v>
      </c>
      <c r="H1665">
        <v>98</v>
      </c>
      <c r="I1665" t="s">
        <v>3857</v>
      </c>
      <c r="J1665">
        <f ca="1">VLOOKUP(G1665,INDIRECT("球速変換!A$1:B$" &amp; Prams!$B$8),2,)</f>
        <v>139</v>
      </c>
      <c r="K1665" t="str">
        <f ca="1">VLOOKUP(I1665,INDIRECT("投手名変換!A$1:B$" &amp; Prams!$B$9),2,)</f>
        <v>DD031</v>
      </c>
      <c r="L1665">
        <f t="shared" si="162"/>
        <v>32</v>
      </c>
      <c r="M1665">
        <f ca="1">(B1665-VLOOKUP(K1665,INDIRECT("投手データ!B1:D"&amp;Prams!$B$1),3,FALSE)*2)</f>
        <v>36</v>
      </c>
      <c r="N1665" t="str">
        <f ca="1">VLOOKUP(F1665,INDIRECT("球種変換表!A$1:B$" &amp; Prams!$B$2),2,)</f>
        <v>ツーシームファスト</v>
      </c>
      <c r="O1665">
        <f ca="1">VLOOKUP(N1665,球種情報!A:B,2,FALSE)</f>
        <v>3</v>
      </c>
      <c r="P1665">
        <f ca="1">VLOOKUP(K1665,投手データ!B:AI,output!O1665+6,FALSE)</f>
        <v>1</v>
      </c>
      <c r="R1665">
        <f t="shared" ca="1" si="163"/>
        <v>7.1942446043165471E-3</v>
      </c>
      <c r="S1665">
        <f t="shared" si="164"/>
        <v>0.52222222222222225</v>
      </c>
      <c r="T1665">
        <f>Prams!B$5/(S1665-Prams!B$6)</f>
        <v>133.83854905828301</v>
      </c>
      <c r="U1665">
        <f t="shared" ca="1" si="165"/>
        <v>0.58888888888888891</v>
      </c>
      <c r="V1665">
        <f ca="1">Prams!C$5/(U1665-Prams!C$6)</f>
        <v>138.83795788002794</v>
      </c>
      <c r="W1665">
        <f t="shared" ca="1" si="166"/>
        <v>0.99883422935271904</v>
      </c>
      <c r="X1665" t="str">
        <f t="shared" ca="1" si="161"/>
        <v>〇</v>
      </c>
    </row>
    <row r="1666" spans="1:25" x14ac:dyDescent="0.4">
      <c r="A1666" s="1" t="s">
        <v>3879</v>
      </c>
      <c r="B1666" s="1">
        <v>130</v>
      </c>
      <c r="C1666">
        <v>649</v>
      </c>
      <c r="D1666">
        <v>614.5</v>
      </c>
      <c r="E1666">
        <v>11.01146</v>
      </c>
      <c r="F1666" t="s">
        <v>147</v>
      </c>
      <c r="G1666" s="10" t="s">
        <v>404</v>
      </c>
      <c r="H1666">
        <v>98</v>
      </c>
      <c r="I1666" t="s">
        <v>3857</v>
      </c>
      <c r="J1666">
        <f ca="1">VLOOKUP(G1666,INDIRECT("球速変換!A$1:B$" &amp; Prams!$B$8),2,)</f>
        <v>139</v>
      </c>
      <c r="K1666" t="str">
        <f ca="1">VLOOKUP(I1666,INDIRECT("投手名変換!A$1:B$" &amp; Prams!$B$9),2,)</f>
        <v>DD031</v>
      </c>
      <c r="L1666">
        <f t="shared" si="162"/>
        <v>32</v>
      </c>
      <c r="M1666">
        <f ca="1">(B1666-VLOOKUP(K1666,INDIRECT("投手データ!B1:D"&amp;Prams!$B$1),3,FALSE)*2)</f>
        <v>36</v>
      </c>
      <c r="N1666" t="str">
        <f ca="1">VLOOKUP(F1666,INDIRECT("球種変換表!A$1:B$" &amp; Prams!$B$2),2,)</f>
        <v>ツーシームファスト</v>
      </c>
      <c r="O1666">
        <f ca="1">VLOOKUP(N1666,球種情報!A:B,2,FALSE)</f>
        <v>3</v>
      </c>
      <c r="P1666">
        <f ca="1">VLOOKUP(K1666,投手データ!B:AI,output!O1666+6,FALSE)</f>
        <v>1</v>
      </c>
      <c r="R1666">
        <f t="shared" ca="1" si="163"/>
        <v>7.1942446043165471E-3</v>
      </c>
      <c r="S1666">
        <f t="shared" si="164"/>
        <v>0.52326388888888886</v>
      </c>
      <c r="T1666">
        <f>Prams!B$5/(S1666-Prams!B$6)</f>
        <v>133.53741292517415</v>
      </c>
      <c r="U1666">
        <f t="shared" ca="1" si="165"/>
        <v>0.58993055555555562</v>
      </c>
      <c r="V1666">
        <f ca="1">Prams!C$5/(U1666-Prams!C$6)</f>
        <v>138.51393150318336</v>
      </c>
      <c r="W1666">
        <f t="shared" ca="1" si="166"/>
        <v>0.99650310433944866</v>
      </c>
      <c r="X1666" t="str">
        <f t="shared" ca="1" si="161"/>
        <v>〇</v>
      </c>
    </row>
    <row r="1667" spans="1:25" x14ac:dyDescent="0.4">
      <c r="A1667" s="1" t="s">
        <v>3880</v>
      </c>
      <c r="B1667" s="1">
        <v>129</v>
      </c>
      <c r="C1667">
        <v>645.04998999999998</v>
      </c>
      <c r="D1667">
        <v>601.5</v>
      </c>
      <c r="E1667">
        <v>10.06254</v>
      </c>
      <c r="F1667" t="s">
        <v>168</v>
      </c>
      <c r="G1667" s="10" t="s">
        <v>405</v>
      </c>
      <c r="H1667">
        <v>98</v>
      </c>
      <c r="I1667" t="s">
        <v>3859</v>
      </c>
      <c r="J1667">
        <f ca="1">VLOOKUP(G1667,INDIRECT("球速変換!A$1:B$" &amp; Prams!$B$8),2,)</f>
        <v>141</v>
      </c>
      <c r="K1667" t="str">
        <f ca="1">VLOOKUP(I1667,INDIRECT("投手名変換!A$1:B$" &amp; Prams!$B$9),2,)</f>
        <v>DD031</v>
      </c>
      <c r="L1667">
        <f t="shared" si="162"/>
        <v>31</v>
      </c>
      <c r="M1667">
        <f ca="1">(B1667-VLOOKUP(K1667,INDIRECT("投手データ!B1:D"&amp;Prams!$B$1),3,FALSE)*2)</f>
        <v>35</v>
      </c>
      <c r="N1667" t="str">
        <f ca="1">VLOOKUP(F1667,INDIRECT("球種変換表!A$1:B$" &amp; Prams!$B$2),2,)</f>
        <v>ツーシームファスト</v>
      </c>
      <c r="O1667">
        <f ca="1">VLOOKUP(N1667,球種情報!A:B,2,FALSE)</f>
        <v>3</v>
      </c>
      <c r="P1667">
        <f ca="1">VLOOKUP(K1667,投手データ!B:AI,output!O1667+6,FALSE)</f>
        <v>1</v>
      </c>
      <c r="R1667">
        <f t="shared" ca="1" si="163"/>
        <v>7.0921985815602835E-3</v>
      </c>
      <c r="S1667">
        <f t="shared" si="164"/>
        <v>0.515625</v>
      </c>
      <c r="T1667">
        <f>Prams!B$5/(S1667-Prams!B$6)</f>
        <v>135.7777411738868</v>
      </c>
      <c r="U1667">
        <f t="shared" ca="1" si="165"/>
        <v>0.58229166666666665</v>
      </c>
      <c r="V1667">
        <f ca="1">Prams!C$5/(U1667-Prams!C$6)</f>
        <v>140.92585908857779</v>
      </c>
      <c r="W1667">
        <f t="shared" ca="1" si="166"/>
        <v>0.99947417793317583</v>
      </c>
      <c r="X1667" t="str">
        <f t="shared" ref="X1667:X1730" ca="1" si="167">IF(AND($V1667&gt;$J1667+X$1-2,$J1667+X$1+2&gt;$V1667),"〇","×")</f>
        <v>〇</v>
      </c>
    </row>
    <row r="1668" spans="1:25" x14ac:dyDescent="0.4">
      <c r="A1668" s="1" t="s">
        <v>3881</v>
      </c>
      <c r="B1668" s="1">
        <v>130</v>
      </c>
      <c r="C1668">
        <v>647</v>
      </c>
      <c r="D1668">
        <v>609.5</v>
      </c>
      <c r="E1668">
        <v>11.01146</v>
      </c>
      <c r="F1668" t="s">
        <v>168</v>
      </c>
      <c r="G1668" s="10" t="s">
        <v>1663</v>
      </c>
      <c r="H1668">
        <v>98</v>
      </c>
      <c r="I1668" t="s">
        <v>3859</v>
      </c>
      <c r="J1668">
        <v>137</v>
      </c>
      <c r="K1668" t="str">
        <f ca="1">VLOOKUP(I1668,INDIRECT("投手名変換!A$1:B$" &amp; Prams!$B$9),2,)</f>
        <v>DD031</v>
      </c>
      <c r="L1668">
        <f t="shared" si="162"/>
        <v>32</v>
      </c>
      <c r="M1668">
        <f ca="1">(B1668-VLOOKUP(K1668,INDIRECT("投手データ!B1:D"&amp;Prams!$B$1),3,FALSE)*2)</f>
        <v>36</v>
      </c>
      <c r="N1668" t="str">
        <f ca="1">VLOOKUP(F1668,INDIRECT("球種変換表!A$1:B$" &amp; Prams!$B$2),2,)</f>
        <v>ツーシームファスト</v>
      </c>
      <c r="O1668">
        <f ca="1">VLOOKUP(N1668,球種情報!A:B,2,FALSE)</f>
        <v>3</v>
      </c>
      <c r="P1668">
        <f ca="1">VLOOKUP(K1668,投手データ!B:AI,output!O1668+6,FALSE)</f>
        <v>1</v>
      </c>
      <c r="R1668">
        <f t="shared" si="163"/>
        <v>7.2992700729927005E-3</v>
      </c>
      <c r="S1668">
        <f t="shared" si="164"/>
        <v>0.52673611111111118</v>
      </c>
      <c r="T1668">
        <f>Prams!B$5/(S1668-Prams!B$6)</f>
        <v>132.54333986433772</v>
      </c>
      <c r="U1668">
        <f t="shared" ca="1" si="165"/>
        <v>0.59340277777777772</v>
      </c>
      <c r="V1668">
        <f ca="1">Prams!C$5/(U1668-Prams!C$6)</f>
        <v>137.44468254605417</v>
      </c>
      <c r="W1668">
        <f t="shared" ca="1" si="166"/>
        <v>1.0032458580003953</v>
      </c>
      <c r="X1668" t="str">
        <f t="shared" ca="1" si="167"/>
        <v>〇</v>
      </c>
    </row>
    <row r="1669" spans="1:25" x14ac:dyDescent="0.4">
      <c r="A1669" s="1" t="s">
        <v>3884</v>
      </c>
      <c r="B1669" s="1">
        <v>137</v>
      </c>
      <c r="C1669">
        <v>643</v>
      </c>
      <c r="D1669">
        <v>609.5</v>
      </c>
      <c r="E1669">
        <v>11.01146</v>
      </c>
      <c r="F1669" t="s">
        <v>0</v>
      </c>
      <c r="G1669" s="10" t="s">
        <v>3882</v>
      </c>
      <c r="H1669">
        <v>99</v>
      </c>
      <c r="I1669" t="s">
        <v>3883</v>
      </c>
      <c r="J1669" t="e">
        <f ca="1">VLOOKUP(G1669,INDIRECT("球速変換!A$1:B$" &amp; Prams!$B$8),2,)</f>
        <v>#N/A</v>
      </c>
      <c r="K1669" t="str">
        <f ca="1">VLOOKUP(I1669,INDIRECT("投手名変換!A$1:B$" &amp; Prams!$B$9),2,)</f>
        <v>DD032</v>
      </c>
      <c r="L1669">
        <f t="shared" si="162"/>
        <v>38</v>
      </c>
      <c r="M1669">
        <f ca="1">(B1669-VLOOKUP(K1669,INDIRECT("投手データ!B1:D"&amp;Prams!$B$1),3,FALSE)*2)</f>
        <v>43</v>
      </c>
      <c r="N1669" t="str">
        <f ca="1">VLOOKUP(F1669,INDIRECT("球種変換表!A$1:B$" &amp; Prams!$B$2),2,)</f>
        <v>ストレート</v>
      </c>
      <c r="O1669">
        <f ca="1">VLOOKUP(N1669,球種情報!A:B,2,FALSE)</f>
        <v>1</v>
      </c>
      <c r="P1669">
        <f ca="1">VLOOKUP(K1669,投手データ!B:AI,output!O1669+6,FALSE)</f>
        <v>1</v>
      </c>
      <c r="R1669" t="e">
        <f t="shared" ca="1" si="163"/>
        <v>#N/A</v>
      </c>
      <c r="S1669">
        <f t="shared" si="164"/>
        <v>0.62673611111111105</v>
      </c>
      <c r="T1669">
        <f>Prams!B$5/(S1669-Prams!B$6)</f>
        <v>109.14381831823734</v>
      </c>
      <c r="U1669">
        <f t="shared" ca="1" si="165"/>
        <v>0.71006944444444442</v>
      </c>
      <c r="V1669">
        <f ca="1">Prams!C$5/(U1669-Prams!C$6)</f>
        <v>109.13739585836247</v>
      </c>
      <c r="W1669" t="e">
        <f t="shared" ca="1" si="166"/>
        <v>#N/A</v>
      </c>
      <c r="X1669" t="e">
        <f t="shared" ca="1" si="167"/>
        <v>#N/A</v>
      </c>
      <c r="Y1669" t="s">
        <v>50</v>
      </c>
    </row>
    <row r="1670" spans="1:25" x14ac:dyDescent="0.4">
      <c r="A1670" s="1" t="s">
        <v>3887</v>
      </c>
      <c r="B1670" s="1">
        <v>137</v>
      </c>
      <c r="C1670">
        <v>635.5</v>
      </c>
      <c r="D1670">
        <v>610.5</v>
      </c>
      <c r="E1670">
        <v>11.510960000000001</v>
      </c>
      <c r="F1670" t="s">
        <v>0</v>
      </c>
      <c r="G1670" s="10" t="s">
        <v>3885</v>
      </c>
      <c r="H1670">
        <v>99</v>
      </c>
      <c r="I1670" t="s">
        <v>3886</v>
      </c>
      <c r="J1670" t="e">
        <f ca="1">VLOOKUP(G1670,INDIRECT("球速変換!A$1:B$" &amp; Prams!$B$8),2,)</f>
        <v>#N/A</v>
      </c>
      <c r="K1670" t="str">
        <f ca="1">VLOOKUP(I1670,INDIRECT("投手名変換!A$1:B$" &amp; Prams!$B$9),2,)</f>
        <v>DD032</v>
      </c>
      <c r="L1670">
        <f t="shared" si="162"/>
        <v>38</v>
      </c>
      <c r="M1670">
        <f ca="1">(B1670-VLOOKUP(K1670,INDIRECT("投手データ!B1:D"&amp;Prams!$B$1),3,FALSE)*2)</f>
        <v>43</v>
      </c>
      <c r="N1670" t="str">
        <f ca="1">VLOOKUP(F1670,INDIRECT("球種変換表!A$1:B$" &amp; Prams!$B$2),2,)</f>
        <v>ストレート</v>
      </c>
      <c r="O1670">
        <f ca="1">VLOOKUP(N1670,球種情報!A:B,2,FALSE)</f>
        <v>1</v>
      </c>
      <c r="P1670">
        <f ca="1">VLOOKUP(K1670,投手データ!B:AI,output!O1670+6,FALSE)</f>
        <v>1</v>
      </c>
      <c r="R1670" t="e">
        <f t="shared" ca="1" si="163"/>
        <v>#N/A</v>
      </c>
      <c r="S1670">
        <f t="shared" si="164"/>
        <v>0.62604166666666672</v>
      </c>
      <c r="T1670">
        <f>Prams!B$5/(S1670-Prams!B$6)</f>
        <v>109.27779168937529</v>
      </c>
      <c r="U1670">
        <f t="shared" ca="1" si="165"/>
        <v>0.70937499999999998</v>
      </c>
      <c r="V1670">
        <f ca="1">Prams!C$5/(U1670-Prams!C$6)</f>
        <v>109.27135345322789</v>
      </c>
      <c r="W1670" t="e">
        <f t="shared" ca="1" si="166"/>
        <v>#N/A</v>
      </c>
      <c r="X1670" t="e">
        <f t="shared" ca="1" si="167"/>
        <v>#N/A</v>
      </c>
      <c r="Y1670" t="s">
        <v>50</v>
      </c>
    </row>
    <row r="1671" spans="1:25" x14ac:dyDescent="0.4">
      <c r="A1671" s="1" t="s">
        <v>3889</v>
      </c>
      <c r="B1671" s="1">
        <v>136</v>
      </c>
      <c r="C1671">
        <v>644</v>
      </c>
      <c r="D1671">
        <v>604.5</v>
      </c>
      <c r="E1671">
        <v>11.01146</v>
      </c>
      <c r="F1671" t="s">
        <v>0</v>
      </c>
      <c r="G1671" s="10" t="s">
        <v>767</v>
      </c>
      <c r="H1671">
        <v>99</v>
      </c>
      <c r="I1671" t="s">
        <v>3888</v>
      </c>
      <c r="J1671">
        <v>111</v>
      </c>
      <c r="K1671" t="str">
        <f ca="1">VLOOKUP(I1671,INDIRECT("投手名変換!A$1:B$" &amp; Prams!$B$9),2,)</f>
        <v>DD032</v>
      </c>
      <c r="L1671">
        <f t="shared" si="162"/>
        <v>37</v>
      </c>
      <c r="M1671">
        <f ca="1">(B1671-VLOOKUP(K1671,INDIRECT("投手データ!B1:D"&amp;Prams!$B$1),3,FALSE)*2)</f>
        <v>42</v>
      </c>
      <c r="N1671" t="str">
        <f ca="1">VLOOKUP(F1671,INDIRECT("球種変換表!A$1:B$" &amp; Prams!$B$2),2,)</f>
        <v>ストレート</v>
      </c>
      <c r="O1671">
        <f ca="1">VLOOKUP(N1671,球種情報!A:B,2,FALSE)</f>
        <v>1</v>
      </c>
      <c r="P1671">
        <f ca="1">VLOOKUP(K1671,投手データ!B:AI,output!O1671+6,FALSE)</f>
        <v>1</v>
      </c>
      <c r="R1671">
        <f t="shared" si="163"/>
        <v>9.0090090090090089E-3</v>
      </c>
      <c r="S1671">
        <f t="shared" si="164"/>
        <v>0.61354166666666665</v>
      </c>
      <c r="T1671">
        <f>Prams!B$5/(S1671-Prams!B$6)</f>
        <v>111.74682552832549</v>
      </c>
      <c r="U1671">
        <f t="shared" ca="1" si="165"/>
        <v>0.69687500000000002</v>
      </c>
      <c r="V1671">
        <f ca="1">Prams!C$5/(U1671-Prams!C$6)</f>
        <v>111.74009308210204</v>
      </c>
      <c r="W1671">
        <f t="shared" ca="1" si="166"/>
        <v>1.0066675052441625</v>
      </c>
      <c r="X1671" t="str">
        <f t="shared" ca="1" si="167"/>
        <v>〇</v>
      </c>
    </row>
    <row r="1672" spans="1:25" x14ac:dyDescent="0.4">
      <c r="A1672" s="1" t="s">
        <v>3891</v>
      </c>
      <c r="B1672" s="1">
        <v>137</v>
      </c>
      <c r="C1672">
        <v>642</v>
      </c>
      <c r="D1672">
        <v>610</v>
      </c>
      <c r="E1672">
        <v>10.04998</v>
      </c>
      <c r="F1672" t="s">
        <v>0</v>
      </c>
      <c r="G1672" s="10" t="s">
        <v>2852</v>
      </c>
      <c r="H1672">
        <v>99</v>
      </c>
      <c r="I1672" t="s">
        <v>3890</v>
      </c>
      <c r="J1672">
        <f ca="1">VLOOKUP(G1672,INDIRECT("球速変換!A$1:B$" &amp; Prams!$B$8),2,)</f>
        <v>109</v>
      </c>
      <c r="K1672" t="str">
        <f ca="1">VLOOKUP(I1672,INDIRECT("投手名変換!A$1:B$" &amp; Prams!$B$9),2,)</f>
        <v>DD032</v>
      </c>
      <c r="L1672">
        <f t="shared" si="162"/>
        <v>38</v>
      </c>
      <c r="M1672">
        <f ca="1">(B1672-VLOOKUP(K1672,INDIRECT("投手データ!B1:D"&amp;Prams!$B$1),3,FALSE)*2)</f>
        <v>43</v>
      </c>
      <c r="N1672" t="str">
        <f ca="1">VLOOKUP(F1672,INDIRECT("球種変換表!A$1:B$" &amp; Prams!$B$2),2,)</f>
        <v>ストレート</v>
      </c>
      <c r="O1672">
        <f ca="1">VLOOKUP(N1672,球種情報!A:B,2,FALSE)</f>
        <v>1</v>
      </c>
      <c r="P1672">
        <f ca="1">VLOOKUP(K1672,投手データ!B:AI,output!O1672+6,FALSE)</f>
        <v>1</v>
      </c>
      <c r="R1672">
        <f t="shared" ca="1" si="163"/>
        <v>9.1743119266055051E-3</v>
      </c>
      <c r="S1672">
        <f t="shared" si="164"/>
        <v>0.62638888888888888</v>
      </c>
      <c r="T1672">
        <f>Prams!B$5/(S1672-Prams!B$6)</f>
        <v>109.2107639161498</v>
      </c>
      <c r="U1672">
        <f t="shared" ca="1" si="165"/>
        <v>0.70972222222222225</v>
      </c>
      <c r="V1672">
        <f ca="1">Prams!C$5/(U1672-Prams!C$6)</f>
        <v>109.20433357539598</v>
      </c>
      <c r="W1672">
        <f t="shared" ca="1" si="166"/>
        <v>1.0018746199577613</v>
      </c>
      <c r="X1672" t="str">
        <f t="shared" ca="1" si="167"/>
        <v>〇</v>
      </c>
    </row>
    <row r="1673" spans="1:25" x14ac:dyDescent="0.4">
      <c r="A1673" s="1" t="s">
        <v>3893</v>
      </c>
      <c r="B1673" s="1">
        <v>137</v>
      </c>
      <c r="C1673">
        <v>643.5</v>
      </c>
      <c r="D1673">
        <v>606.5</v>
      </c>
      <c r="E1673">
        <v>11.510960000000001</v>
      </c>
      <c r="F1673" t="s">
        <v>1649</v>
      </c>
      <c r="G1673" s="10" t="s">
        <v>1917</v>
      </c>
      <c r="H1673">
        <v>99</v>
      </c>
      <c r="I1673" t="s">
        <v>3892</v>
      </c>
      <c r="J1673">
        <f ca="1">VLOOKUP(G1673,INDIRECT("球速変換!A$1:B$" &amp; Prams!$B$8),2,)</f>
        <v>108</v>
      </c>
      <c r="K1673" t="str">
        <f ca="1">VLOOKUP(I1673,INDIRECT("投手名変換!A$1:B$" &amp; Prams!$B$9),2,)</f>
        <v>DD032</v>
      </c>
      <c r="L1673">
        <f t="shared" si="162"/>
        <v>38</v>
      </c>
      <c r="M1673">
        <f ca="1">(B1673-VLOOKUP(K1673,INDIRECT("投手データ!B1:D"&amp;Prams!$B$1),3,FALSE)*2)</f>
        <v>43</v>
      </c>
      <c r="N1673" t="str">
        <f ca="1">VLOOKUP(F1673,INDIRECT("球種変換表!A$1:B$" &amp; Prams!$B$2),2,)</f>
        <v>ストレート</v>
      </c>
      <c r="O1673">
        <f ca="1">VLOOKUP(N1673,球種情報!A:B,2,FALSE)</f>
        <v>1</v>
      </c>
      <c r="P1673">
        <f ca="1">VLOOKUP(K1673,投手データ!B:AI,output!O1673+6,FALSE)</f>
        <v>1</v>
      </c>
      <c r="R1673">
        <f t="shared" ca="1" si="163"/>
        <v>9.2592592592592587E-3</v>
      </c>
      <c r="S1673">
        <f t="shared" si="164"/>
        <v>0.62881944444444438</v>
      </c>
      <c r="T1673">
        <f>Prams!B$5/(S1673-Prams!B$6)</f>
        <v>108.74386198068083</v>
      </c>
      <c r="U1673">
        <f t="shared" ca="1" si="165"/>
        <v>0.71215277777777775</v>
      </c>
      <c r="V1673">
        <f ca="1">Prams!C$5/(U1673-Prams!C$6)</f>
        <v>108.73748650325633</v>
      </c>
      <c r="W1673">
        <f t="shared" ca="1" si="166"/>
        <v>1.0068285787338549</v>
      </c>
      <c r="X1673" t="str">
        <f t="shared" ca="1" si="167"/>
        <v>〇</v>
      </c>
    </row>
    <row r="1674" spans="1:25" x14ac:dyDescent="0.4">
      <c r="A1674" s="1" t="s">
        <v>3895</v>
      </c>
      <c r="B1674" s="1">
        <v>137</v>
      </c>
      <c r="C1674">
        <v>640.5</v>
      </c>
      <c r="D1674">
        <v>617</v>
      </c>
      <c r="E1674">
        <v>10.547610000000001</v>
      </c>
      <c r="F1674" t="s">
        <v>0</v>
      </c>
      <c r="G1674" s="10" t="s">
        <v>3360</v>
      </c>
      <c r="H1674">
        <v>99</v>
      </c>
      <c r="I1674" t="s">
        <v>3894</v>
      </c>
      <c r="J1674">
        <f ca="1">VLOOKUP(G1674,INDIRECT("球速変換!A$1:B$" &amp; Prams!$B$8),2,)</f>
        <v>110</v>
      </c>
      <c r="K1674" t="str">
        <f ca="1">VLOOKUP(I1674,INDIRECT("投手名変換!A$1:B$" &amp; Prams!$B$9),2,)</f>
        <v>DD032</v>
      </c>
      <c r="L1674">
        <f t="shared" si="162"/>
        <v>38</v>
      </c>
      <c r="M1674">
        <f ca="1">(B1674-VLOOKUP(K1674,INDIRECT("投手データ!B1:D"&amp;Prams!$B$1),3,FALSE)*2)</f>
        <v>43</v>
      </c>
      <c r="N1674" t="str">
        <f ca="1">VLOOKUP(F1674,INDIRECT("球種変換表!A$1:B$" &amp; Prams!$B$2),2,)</f>
        <v>ストレート</v>
      </c>
      <c r="O1674">
        <f ca="1">VLOOKUP(N1674,球種情報!A:B,2,FALSE)</f>
        <v>1</v>
      </c>
      <c r="P1674">
        <f ca="1">VLOOKUP(K1674,投手データ!B:AI,output!O1674+6,FALSE)</f>
        <v>1</v>
      </c>
      <c r="R1674">
        <f t="shared" ca="1" si="163"/>
        <v>9.0909090909090905E-3</v>
      </c>
      <c r="S1674">
        <f t="shared" si="164"/>
        <v>0.62152777777777779</v>
      </c>
      <c r="T1674">
        <f>Prams!B$5/(S1674-Prams!B$6)</f>
        <v>110.15670009206006</v>
      </c>
      <c r="U1674">
        <f t="shared" ca="1" si="165"/>
        <v>0.70486111111111105</v>
      </c>
      <c r="V1674">
        <f ca="1">Prams!C$5/(U1674-Prams!C$6)</f>
        <v>110.15015787858694</v>
      </c>
      <c r="W1674">
        <f t="shared" ca="1" si="166"/>
        <v>1.0013650716235176</v>
      </c>
      <c r="X1674" t="str">
        <f t="shared" ca="1" si="167"/>
        <v>〇</v>
      </c>
    </row>
    <row r="1675" spans="1:25" x14ac:dyDescent="0.4">
      <c r="A1675" s="1" t="s">
        <v>3897</v>
      </c>
      <c r="B1675" s="1">
        <v>137</v>
      </c>
      <c r="C1675">
        <v>638.5</v>
      </c>
      <c r="D1675">
        <v>611</v>
      </c>
      <c r="E1675">
        <v>10.5001</v>
      </c>
      <c r="F1675" t="s">
        <v>0</v>
      </c>
      <c r="G1675" s="10" t="s">
        <v>2852</v>
      </c>
      <c r="H1675">
        <v>99</v>
      </c>
      <c r="I1675" t="s">
        <v>3896</v>
      </c>
      <c r="J1675">
        <f ca="1">VLOOKUP(G1675,INDIRECT("球速変換!A$1:B$" &amp; Prams!$B$8),2,)</f>
        <v>109</v>
      </c>
      <c r="K1675" t="str">
        <f ca="1">VLOOKUP(I1675,INDIRECT("投手名変換!A$1:B$" &amp; Prams!$B$9),2,)</f>
        <v>DD032</v>
      </c>
      <c r="L1675">
        <f t="shared" si="162"/>
        <v>38</v>
      </c>
      <c r="M1675">
        <f ca="1">(B1675-VLOOKUP(K1675,INDIRECT("投手データ!B1:D"&amp;Prams!$B$1),3,FALSE)*2)</f>
        <v>43</v>
      </c>
      <c r="N1675" t="str">
        <f ca="1">VLOOKUP(F1675,INDIRECT("球種変換表!A$1:B$" &amp; Prams!$B$2),2,)</f>
        <v>ストレート</v>
      </c>
      <c r="O1675">
        <f ca="1">VLOOKUP(N1675,球種情報!A:B,2,FALSE)</f>
        <v>1</v>
      </c>
      <c r="P1675">
        <f ca="1">VLOOKUP(K1675,投手データ!B:AI,output!O1675+6,FALSE)</f>
        <v>1</v>
      </c>
      <c r="R1675">
        <f t="shared" ca="1" si="163"/>
        <v>9.1743119266055051E-3</v>
      </c>
      <c r="S1675">
        <f t="shared" si="164"/>
        <v>0.62569444444444444</v>
      </c>
      <c r="T1675">
        <f>Prams!B$5/(S1675-Prams!B$6)</f>
        <v>109.34490178931131</v>
      </c>
      <c r="U1675">
        <f t="shared" ca="1" si="165"/>
        <v>0.7090277777777777</v>
      </c>
      <c r="V1675">
        <f ca="1">Prams!C$5/(U1675-Prams!C$6)</f>
        <v>109.33845564322</v>
      </c>
      <c r="W1675">
        <f t="shared" ca="1" si="166"/>
        <v>1.0031050976442202</v>
      </c>
      <c r="X1675" t="str">
        <f t="shared" ca="1" si="167"/>
        <v>〇</v>
      </c>
    </row>
    <row r="1676" spans="1:25" x14ac:dyDescent="0.4">
      <c r="A1676" s="1" t="s">
        <v>3899</v>
      </c>
      <c r="B1676" s="1">
        <v>137</v>
      </c>
      <c r="C1676">
        <v>636.59520999999995</v>
      </c>
      <c r="D1676">
        <v>615</v>
      </c>
      <c r="E1676">
        <v>10.595359999999999</v>
      </c>
      <c r="F1676" t="s">
        <v>0</v>
      </c>
      <c r="G1676" s="10" t="s">
        <v>3360</v>
      </c>
      <c r="H1676">
        <v>99</v>
      </c>
      <c r="I1676" t="s">
        <v>3898</v>
      </c>
      <c r="J1676">
        <f ca="1">VLOOKUP(G1676,INDIRECT("球速変換!A$1:B$" &amp; Prams!$B$8),2,)</f>
        <v>110</v>
      </c>
      <c r="K1676" t="str">
        <f ca="1">VLOOKUP(I1676,INDIRECT("投手名変換!A$1:B$" &amp; Prams!$B$9),2,)</f>
        <v>DD032</v>
      </c>
      <c r="L1676">
        <f t="shared" si="162"/>
        <v>38</v>
      </c>
      <c r="M1676">
        <f ca="1">(B1676-VLOOKUP(K1676,INDIRECT("投手データ!B1:D"&amp;Prams!$B$1),3,FALSE)*2)</f>
        <v>43</v>
      </c>
      <c r="N1676" t="str">
        <f ca="1">VLOOKUP(F1676,INDIRECT("球種変換表!A$1:B$" &amp; Prams!$B$2),2,)</f>
        <v>ストレート</v>
      </c>
      <c r="O1676">
        <f ca="1">VLOOKUP(N1676,球種情報!A:B,2,FALSE)</f>
        <v>1</v>
      </c>
      <c r="P1676">
        <f ca="1">VLOOKUP(K1676,投手データ!B:AI,output!O1676+6,FALSE)</f>
        <v>1</v>
      </c>
      <c r="R1676">
        <f t="shared" ca="1" si="163"/>
        <v>9.0909090909090905E-3</v>
      </c>
      <c r="S1676">
        <f t="shared" si="164"/>
        <v>0.62291666666666667</v>
      </c>
      <c r="T1676">
        <f>Prams!B$5/(S1676-Prams!B$6)</f>
        <v>109.88476464140771</v>
      </c>
      <c r="U1676">
        <f t="shared" ca="1" si="165"/>
        <v>0.70625000000000004</v>
      </c>
      <c r="V1676">
        <f ca="1">Prams!C$5/(U1676-Prams!C$6)</f>
        <v>109.87825468763883</v>
      </c>
      <c r="W1676">
        <f t="shared" ca="1" si="166"/>
        <v>0.99889322443308026</v>
      </c>
      <c r="X1676" t="str">
        <f t="shared" ca="1" si="167"/>
        <v>〇</v>
      </c>
    </row>
    <row r="1677" spans="1:25" x14ac:dyDescent="0.4">
      <c r="A1677" s="1" t="s">
        <v>3901</v>
      </c>
      <c r="B1677" s="1">
        <v>137</v>
      </c>
      <c r="C1677">
        <v>640.5</v>
      </c>
      <c r="D1677">
        <v>616</v>
      </c>
      <c r="E1677">
        <v>10.547610000000001</v>
      </c>
      <c r="F1677" t="s">
        <v>0</v>
      </c>
      <c r="G1677" s="10" t="s">
        <v>3360</v>
      </c>
      <c r="H1677">
        <v>99</v>
      </c>
      <c r="I1677" t="s">
        <v>3900</v>
      </c>
      <c r="J1677">
        <f ca="1">VLOOKUP(G1677,INDIRECT("球速変換!A$1:B$" &amp; Prams!$B$8),2,)</f>
        <v>110</v>
      </c>
      <c r="K1677" t="str">
        <f ca="1">VLOOKUP(I1677,INDIRECT("投手名変換!A$1:B$" &amp; Prams!$B$9),2,)</f>
        <v>DD032</v>
      </c>
      <c r="L1677">
        <f t="shared" si="162"/>
        <v>38</v>
      </c>
      <c r="M1677">
        <f ca="1">(B1677-VLOOKUP(K1677,INDIRECT("投手データ!B1:D"&amp;Prams!$B$1),3,FALSE)*2)</f>
        <v>43</v>
      </c>
      <c r="N1677" t="str">
        <f ca="1">VLOOKUP(F1677,INDIRECT("球種変換表!A$1:B$" &amp; Prams!$B$2),2,)</f>
        <v>ストレート</v>
      </c>
      <c r="O1677">
        <f ca="1">VLOOKUP(N1677,球種情報!A:B,2,FALSE)</f>
        <v>1</v>
      </c>
      <c r="P1677">
        <f ca="1">VLOOKUP(K1677,投手データ!B:AI,output!O1677+6,FALSE)</f>
        <v>1</v>
      </c>
      <c r="R1677">
        <f t="shared" ca="1" si="163"/>
        <v>9.0909090909090905E-3</v>
      </c>
      <c r="S1677">
        <f t="shared" si="164"/>
        <v>0.62222222222222223</v>
      </c>
      <c r="T1677">
        <f>Prams!B$5/(S1677-Prams!B$6)</f>
        <v>110.02056433274673</v>
      </c>
      <c r="U1677">
        <f t="shared" ca="1" si="165"/>
        <v>0.7055555555555556</v>
      </c>
      <c r="V1677">
        <f ca="1">Prams!C$5/(U1677-Prams!C$6)</f>
        <v>110.01403827902563</v>
      </c>
      <c r="W1677">
        <f t="shared" ca="1" si="166"/>
        <v>1.0001276207184149</v>
      </c>
      <c r="X1677" t="str">
        <f t="shared" ca="1" si="167"/>
        <v>〇</v>
      </c>
    </row>
    <row r="1678" spans="1:25" x14ac:dyDescent="0.4">
      <c r="A1678" s="1" t="s">
        <v>3903</v>
      </c>
      <c r="B1678" s="1">
        <v>137</v>
      </c>
      <c r="C1678">
        <v>634.47619999999995</v>
      </c>
      <c r="D1678">
        <v>602</v>
      </c>
      <c r="E1678">
        <v>10.523899999999999</v>
      </c>
      <c r="F1678" t="s">
        <v>147</v>
      </c>
      <c r="G1678" s="10" t="s">
        <v>2898</v>
      </c>
      <c r="H1678">
        <v>98</v>
      </c>
      <c r="I1678" t="s">
        <v>3902</v>
      </c>
      <c r="J1678">
        <f ca="1">VLOOKUP(G1678,INDIRECT("球速変換!A$1:B$" &amp; Prams!$B$8),2,)</f>
        <v>107</v>
      </c>
      <c r="K1678" t="str">
        <f ca="1">VLOOKUP(I1678,INDIRECT("投手名変換!A$1:B$" &amp; Prams!$B$9),2,)</f>
        <v>DD032</v>
      </c>
      <c r="L1678">
        <f t="shared" si="162"/>
        <v>39</v>
      </c>
      <c r="M1678">
        <f ca="1">(B1678-VLOOKUP(K1678,INDIRECT("投手データ!B1:D"&amp;Prams!$B$1),3,FALSE)*2)</f>
        <v>43</v>
      </c>
      <c r="N1678" t="str">
        <f ca="1">VLOOKUP(F1678,INDIRECT("球種変換表!A$1:B$" &amp; Prams!$B$2),2,)</f>
        <v>ツーシームファスト</v>
      </c>
      <c r="O1678">
        <f ca="1">VLOOKUP(N1678,球種情報!A:B,2,FALSE)</f>
        <v>3</v>
      </c>
      <c r="P1678">
        <f ca="1">VLOOKUP(K1678,投手データ!B:AI,output!O1678+6,FALSE)</f>
        <v>1</v>
      </c>
      <c r="R1678">
        <f t="shared" ca="1" si="163"/>
        <v>9.3457943925233638E-3</v>
      </c>
      <c r="S1678">
        <f t="shared" si="164"/>
        <v>0.64861111111111103</v>
      </c>
      <c r="T1678">
        <f>Prams!B$5/(S1678-Prams!B$6)</f>
        <v>105.08555563949537</v>
      </c>
      <c r="U1678">
        <f t="shared" ca="1" si="165"/>
        <v>0.71527777777777779</v>
      </c>
      <c r="V1678">
        <f ca="1">Prams!C$5/(U1678-Prams!C$6)</f>
        <v>108.1430875979087</v>
      </c>
      <c r="W1678">
        <f t="shared" ca="1" si="166"/>
        <v>1.0106830616626981</v>
      </c>
      <c r="X1678" t="str">
        <f t="shared" ca="1" si="167"/>
        <v>〇</v>
      </c>
    </row>
    <row r="1679" spans="1:25" x14ac:dyDescent="0.4">
      <c r="A1679" s="1" t="s">
        <v>3904</v>
      </c>
      <c r="B1679" s="1">
        <v>137</v>
      </c>
      <c r="C1679">
        <v>630.52380000000005</v>
      </c>
      <c r="D1679">
        <v>605</v>
      </c>
      <c r="E1679">
        <v>10.52392</v>
      </c>
      <c r="F1679" t="s">
        <v>168</v>
      </c>
      <c r="G1679" s="10" t="s">
        <v>1917</v>
      </c>
      <c r="H1679">
        <v>98</v>
      </c>
      <c r="I1679" t="s">
        <v>3886</v>
      </c>
      <c r="J1679">
        <f ca="1">VLOOKUP(G1679,INDIRECT("球速変換!A$1:B$" &amp; Prams!$B$8),2,)</f>
        <v>108</v>
      </c>
      <c r="K1679" t="str">
        <f ca="1">VLOOKUP(I1679,INDIRECT("投手名変換!A$1:B$" &amp; Prams!$B$9),2,)</f>
        <v>DD032</v>
      </c>
      <c r="L1679">
        <f t="shared" si="162"/>
        <v>39</v>
      </c>
      <c r="M1679">
        <f ca="1">(B1679-VLOOKUP(K1679,INDIRECT("投手データ!B1:D"&amp;Prams!$B$1),3,FALSE)*2)</f>
        <v>43</v>
      </c>
      <c r="N1679" t="str">
        <f ca="1">VLOOKUP(F1679,INDIRECT("球種変換表!A$1:B$" &amp; Prams!$B$2),2,)</f>
        <v>ツーシームファスト</v>
      </c>
      <c r="O1679">
        <f ca="1">VLOOKUP(N1679,球種情報!A:B,2,FALSE)</f>
        <v>3</v>
      </c>
      <c r="P1679">
        <f ca="1">VLOOKUP(K1679,投手データ!B:AI,output!O1679+6,FALSE)</f>
        <v>1</v>
      </c>
      <c r="R1679">
        <f t="shared" ca="1" si="163"/>
        <v>9.2592592592592587E-3</v>
      </c>
      <c r="S1679">
        <f t="shared" si="164"/>
        <v>0.6465277777777777</v>
      </c>
      <c r="T1679">
        <f>Prams!B$5/(S1679-Prams!B$6)</f>
        <v>105.45900815951329</v>
      </c>
      <c r="U1679">
        <f t="shared" ca="1" si="165"/>
        <v>0.71319444444444435</v>
      </c>
      <c r="V1679">
        <f ca="1">Prams!C$5/(U1679-Prams!C$6)</f>
        <v>108.53862884898615</v>
      </c>
      <c r="W1679">
        <f t="shared" ca="1" si="166"/>
        <v>1.0049873041572792</v>
      </c>
      <c r="X1679" t="str">
        <f t="shared" ca="1" si="167"/>
        <v>〇</v>
      </c>
    </row>
    <row r="1680" spans="1:25" x14ac:dyDescent="0.4">
      <c r="A1680" s="1" t="s">
        <v>3906</v>
      </c>
      <c r="B1680" s="1">
        <v>137</v>
      </c>
      <c r="C1680">
        <v>631.5</v>
      </c>
      <c r="D1680">
        <v>607</v>
      </c>
      <c r="E1680">
        <v>11.5001</v>
      </c>
      <c r="F1680" t="s">
        <v>147</v>
      </c>
      <c r="G1680" s="10" t="s">
        <v>1917</v>
      </c>
      <c r="H1680">
        <v>98</v>
      </c>
      <c r="I1680" t="s">
        <v>3905</v>
      </c>
      <c r="J1680">
        <f ca="1">VLOOKUP(G1680,INDIRECT("球速変換!A$1:B$" &amp; Prams!$B$8),2,)</f>
        <v>108</v>
      </c>
      <c r="K1680" t="str">
        <f ca="1">VLOOKUP(I1680,INDIRECT("投手名変換!A$1:B$" &amp; Prams!$B$9),2,)</f>
        <v>DD032</v>
      </c>
      <c r="L1680">
        <f t="shared" si="162"/>
        <v>39</v>
      </c>
      <c r="M1680">
        <f ca="1">(B1680-VLOOKUP(K1680,INDIRECT("投手データ!B1:D"&amp;Prams!$B$1),3,FALSE)*2)</f>
        <v>43</v>
      </c>
      <c r="N1680" t="str">
        <f ca="1">VLOOKUP(F1680,INDIRECT("球種変換表!A$1:B$" &amp; Prams!$B$2),2,)</f>
        <v>ツーシームファスト</v>
      </c>
      <c r="O1680">
        <f ca="1">VLOOKUP(N1680,球種情報!A:B,2,FALSE)</f>
        <v>3</v>
      </c>
      <c r="P1680">
        <f ca="1">VLOOKUP(K1680,投手データ!B:AI,output!O1680+6,FALSE)</f>
        <v>1</v>
      </c>
      <c r="R1680">
        <f t="shared" ca="1" si="163"/>
        <v>9.2592592592592587E-3</v>
      </c>
      <c r="S1680">
        <f t="shared" si="164"/>
        <v>0.64513888888888893</v>
      </c>
      <c r="T1680">
        <f>Prams!B$5/(S1680-Prams!B$6)</f>
        <v>105.7094546456289</v>
      </c>
      <c r="U1680">
        <f t="shared" ca="1" si="165"/>
        <v>0.71180555555555558</v>
      </c>
      <c r="V1680">
        <f ca="1">Prams!C$5/(U1680-Prams!C$6)</f>
        <v>108.80393441340672</v>
      </c>
      <c r="W1680">
        <f t="shared" ca="1" si="166"/>
        <v>1.0074438371611734</v>
      </c>
      <c r="X1680" t="str">
        <f t="shared" ca="1" si="167"/>
        <v>〇</v>
      </c>
    </row>
    <row r="1681" spans="1:24" x14ac:dyDescent="0.4">
      <c r="A1681" s="1" t="s">
        <v>3908</v>
      </c>
      <c r="B1681" s="1">
        <v>137</v>
      </c>
      <c r="C1681">
        <v>632.5</v>
      </c>
      <c r="D1681">
        <v>604.5</v>
      </c>
      <c r="E1681">
        <v>10.512</v>
      </c>
      <c r="F1681" t="s">
        <v>147</v>
      </c>
      <c r="G1681" s="10" t="s">
        <v>1917</v>
      </c>
      <c r="H1681">
        <v>98</v>
      </c>
      <c r="I1681" t="s">
        <v>3907</v>
      </c>
      <c r="J1681">
        <f ca="1">VLOOKUP(G1681,INDIRECT("球速変換!A$1:B$" &amp; Prams!$B$8),2,)</f>
        <v>108</v>
      </c>
      <c r="K1681" t="str">
        <f ca="1">VLOOKUP(I1681,INDIRECT("投手名変換!A$1:B$" &amp; Prams!$B$9),2,)</f>
        <v>DD032</v>
      </c>
      <c r="L1681">
        <f t="shared" si="162"/>
        <v>39</v>
      </c>
      <c r="M1681">
        <f ca="1">(B1681-VLOOKUP(K1681,INDIRECT("投手データ!B1:D"&amp;Prams!$B$1),3,FALSE)*2)</f>
        <v>43</v>
      </c>
      <c r="N1681" t="str">
        <f ca="1">VLOOKUP(F1681,INDIRECT("球種変換表!A$1:B$" &amp; Prams!$B$2),2,)</f>
        <v>ツーシームファスト</v>
      </c>
      <c r="O1681">
        <f ca="1">VLOOKUP(N1681,球種情報!A:B,2,FALSE)</f>
        <v>3</v>
      </c>
      <c r="P1681">
        <f ca="1">VLOOKUP(K1681,投手データ!B:AI,output!O1681+6,FALSE)</f>
        <v>1</v>
      </c>
      <c r="R1681">
        <f t="shared" ca="1" si="163"/>
        <v>9.2592592592592587E-3</v>
      </c>
      <c r="S1681">
        <f t="shared" si="164"/>
        <v>0.64687499999999998</v>
      </c>
      <c r="T1681">
        <f>Prams!B$5/(S1681-Prams!B$6)</f>
        <v>105.39658185227806</v>
      </c>
      <c r="U1681">
        <f t="shared" ca="1" si="165"/>
        <v>0.71354166666666663</v>
      </c>
      <c r="V1681">
        <f ca="1">Prams!C$5/(U1681-Prams!C$6)</f>
        <v>108.47250449607418</v>
      </c>
      <c r="W1681">
        <f t="shared" ca="1" si="166"/>
        <v>1.0043750416303165</v>
      </c>
      <c r="X1681" t="str">
        <f t="shared" ca="1" si="167"/>
        <v>〇</v>
      </c>
    </row>
    <row r="1682" spans="1:24" x14ac:dyDescent="0.4">
      <c r="A1682" s="1" t="s">
        <v>3910</v>
      </c>
      <c r="B1682" s="1">
        <v>137</v>
      </c>
      <c r="C1682">
        <v>635.5</v>
      </c>
      <c r="D1682">
        <v>602.5</v>
      </c>
      <c r="E1682">
        <v>11.510960000000001</v>
      </c>
      <c r="F1682" t="s">
        <v>147</v>
      </c>
      <c r="G1682" s="10" t="s">
        <v>3909</v>
      </c>
      <c r="H1682">
        <v>98</v>
      </c>
      <c r="I1682" t="s">
        <v>3886</v>
      </c>
      <c r="J1682">
        <v>107</v>
      </c>
      <c r="K1682" t="str">
        <f ca="1">VLOOKUP(I1682,INDIRECT("投手名変換!A$1:B$" &amp; Prams!$B$9),2,)</f>
        <v>DD032</v>
      </c>
      <c r="L1682">
        <f t="shared" si="162"/>
        <v>39</v>
      </c>
      <c r="M1682">
        <f ca="1">(B1682-VLOOKUP(K1682,INDIRECT("投手データ!B1:D"&amp;Prams!$B$1),3,FALSE)*2)</f>
        <v>43</v>
      </c>
      <c r="N1682" t="str">
        <f ca="1">VLOOKUP(F1682,INDIRECT("球種変換表!A$1:B$" &amp; Prams!$B$2),2,)</f>
        <v>ツーシームファスト</v>
      </c>
      <c r="O1682">
        <f ca="1">VLOOKUP(N1682,球種情報!A:B,2,FALSE)</f>
        <v>3</v>
      </c>
      <c r="P1682">
        <f ca="1">VLOOKUP(K1682,投手データ!B:AI,output!O1682+6,FALSE)</f>
        <v>1</v>
      </c>
      <c r="R1682">
        <f t="shared" si="163"/>
        <v>9.3457943925233638E-3</v>
      </c>
      <c r="S1682">
        <f t="shared" si="164"/>
        <v>0.64826388888888897</v>
      </c>
      <c r="T1682">
        <f>Prams!B$5/(S1682-Prams!B$6)</f>
        <v>105.14761394076544</v>
      </c>
      <c r="U1682">
        <f t="shared" ca="1" si="165"/>
        <v>0.71493055555555562</v>
      </c>
      <c r="V1682">
        <f ca="1">Prams!C$5/(U1682-Prams!C$6)</f>
        <v>108.20881081685538</v>
      </c>
      <c r="W1682">
        <f t="shared" ca="1" si="166"/>
        <v>1.0112972973537886</v>
      </c>
      <c r="X1682" t="str">
        <f t="shared" ca="1" si="167"/>
        <v>〇</v>
      </c>
    </row>
    <row r="1683" spans="1:24" x14ac:dyDescent="0.4">
      <c r="A1683" s="1" t="s">
        <v>3912</v>
      </c>
      <c r="B1683" s="1">
        <v>137</v>
      </c>
      <c r="C1683">
        <v>637.97497999999996</v>
      </c>
      <c r="D1683">
        <v>605</v>
      </c>
      <c r="E1683">
        <v>10.025119999999999</v>
      </c>
      <c r="F1683" t="s">
        <v>168</v>
      </c>
      <c r="G1683" s="10" t="s">
        <v>1917</v>
      </c>
      <c r="H1683">
        <v>98</v>
      </c>
      <c r="I1683" t="s">
        <v>3911</v>
      </c>
      <c r="J1683">
        <f ca="1">VLOOKUP(G1683,INDIRECT("球速変換!A$1:B$" &amp; Prams!$B$8),2,)</f>
        <v>108</v>
      </c>
      <c r="K1683" t="str">
        <f ca="1">VLOOKUP(I1683,INDIRECT("投手名変換!A$1:B$" &amp; Prams!$B$9),2,)</f>
        <v>DD032</v>
      </c>
      <c r="L1683">
        <f t="shared" si="162"/>
        <v>39</v>
      </c>
      <c r="M1683">
        <f ca="1">(B1683-VLOOKUP(K1683,INDIRECT("投手データ!B1:D"&amp;Prams!$B$1),3,FALSE)*2)</f>
        <v>43</v>
      </c>
      <c r="N1683" t="str">
        <f ca="1">VLOOKUP(F1683,INDIRECT("球種変換表!A$1:B$" &amp; Prams!$B$2),2,)</f>
        <v>ツーシームファスト</v>
      </c>
      <c r="O1683">
        <f ca="1">VLOOKUP(N1683,球種情報!A:B,2,FALSE)</f>
        <v>3</v>
      </c>
      <c r="P1683">
        <f ca="1">VLOOKUP(K1683,投手データ!B:AI,output!O1683+6,FALSE)</f>
        <v>1</v>
      </c>
      <c r="R1683">
        <f t="shared" ca="1" si="163"/>
        <v>9.2592592592592587E-3</v>
      </c>
      <c r="S1683">
        <f t="shared" si="164"/>
        <v>0.6465277777777777</v>
      </c>
      <c r="T1683">
        <f>Prams!B$5/(S1683-Prams!B$6)</f>
        <v>105.45900815951329</v>
      </c>
      <c r="U1683">
        <f t="shared" ca="1" si="165"/>
        <v>0.71319444444444435</v>
      </c>
      <c r="V1683">
        <f ca="1">Prams!C$5/(U1683-Prams!C$6)</f>
        <v>108.53862884898615</v>
      </c>
      <c r="W1683">
        <f t="shared" ca="1" si="166"/>
        <v>1.0049873041572792</v>
      </c>
      <c r="X1683" t="str">
        <f t="shared" ca="1" si="167"/>
        <v>〇</v>
      </c>
    </row>
    <row r="1684" spans="1:24" x14ac:dyDescent="0.4">
      <c r="A1684" s="1" t="s">
        <v>3914</v>
      </c>
      <c r="B1684" s="1">
        <v>137</v>
      </c>
      <c r="C1684">
        <v>639.5</v>
      </c>
      <c r="D1684">
        <v>608.5</v>
      </c>
      <c r="E1684">
        <v>10.512</v>
      </c>
      <c r="F1684" t="s">
        <v>147</v>
      </c>
      <c r="G1684" s="10" t="s">
        <v>2905</v>
      </c>
      <c r="H1684">
        <v>98</v>
      </c>
      <c r="I1684" t="s">
        <v>3913</v>
      </c>
      <c r="J1684">
        <f ca="1">VLOOKUP(G1684,INDIRECT("球速変換!A$1:B$" &amp; Prams!$B$8),2,)</f>
        <v>109</v>
      </c>
      <c r="K1684" t="str">
        <f ca="1">VLOOKUP(I1684,INDIRECT("投手名変換!A$1:B$" &amp; Prams!$B$9),2,)</f>
        <v>DD032</v>
      </c>
      <c r="L1684">
        <f t="shared" si="162"/>
        <v>39</v>
      </c>
      <c r="M1684">
        <f ca="1">(B1684-VLOOKUP(K1684,INDIRECT("投手データ!B1:D"&amp;Prams!$B$1),3,FALSE)*2)</f>
        <v>43</v>
      </c>
      <c r="N1684" t="str">
        <f ca="1">VLOOKUP(F1684,INDIRECT("球種変換表!A$1:B$" &amp; Prams!$B$2),2,)</f>
        <v>ツーシームファスト</v>
      </c>
      <c r="O1684">
        <f ca="1">VLOOKUP(N1684,球種情報!A:B,2,FALSE)</f>
        <v>3</v>
      </c>
      <c r="P1684">
        <f ca="1">VLOOKUP(K1684,投手データ!B:AI,output!O1684+6,FALSE)</f>
        <v>1</v>
      </c>
      <c r="R1684">
        <f t="shared" ca="1" si="163"/>
        <v>9.1743119266055051E-3</v>
      </c>
      <c r="S1684">
        <f t="shared" si="164"/>
        <v>0.64409722222222221</v>
      </c>
      <c r="T1684">
        <f>Prams!B$5/(S1684-Prams!B$6)</f>
        <v>105.89807153358996</v>
      </c>
      <c r="U1684">
        <f t="shared" ca="1" si="165"/>
        <v>0.71076388888888897</v>
      </c>
      <c r="V1684">
        <f ca="1">Prams!C$5/(U1684-Prams!C$6)</f>
        <v>109.00376630309677</v>
      </c>
      <c r="W1684">
        <f t="shared" ca="1" si="166"/>
        <v>1.0000345532394199</v>
      </c>
      <c r="X1684" t="str">
        <f t="shared" ca="1" si="167"/>
        <v>〇</v>
      </c>
    </row>
    <row r="1685" spans="1:24" x14ac:dyDescent="0.4">
      <c r="A1685" s="1" t="s">
        <v>3916</v>
      </c>
      <c r="B1685" s="1">
        <v>138</v>
      </c>
      <c r="C1685">
        <v>636</v>
      </c>
      <c r="D1685">
        <v>614</v>
      </c>
      <c r="E1685">
        <v>11.04546</v>
      </c>
      <c r="F1685" t="s">
        <v>147</v>
      </c>
      <c r="G1685" s="10" t="s">
        <v>2858</v>
      </c>
      <c r="H1685">
        <v>98</v>
      </c>
      <c r="I1685" t="s">
        <v>3915</v>
      </c>
      <c r="J1685">
        <f ca="1">VLOOKUP(G1685,INDIRECT("球速変換!A$1:B$" &amp; Prams!$B$8),2,)</f>
        <v>107</v>
      </c>
      <c r="K1685" t="str">
        <f ca="1">VLOOKUP(I1685,INDIRECT("投手名変換!A$1:B$" &amp; Prams!$B$9),2,)</f>
        <v>DD032</v>
      </c>
      <c r="L1685">
        <f t="shared" si="162"/>
        <v>40</v>
      </c>
      <c r="M1685">
        <f ca="1">(B1685-VLOOKUP(K1685,INDIRECT("投手データ!B1:D"&amp;Prams!$B$1),3,FALSE)*2)</f>
        <v>44</v>
      </c>
      <c r="N1685" t="str">
        <f ca="1">VLOOKUP(F1685,INDIRECT("球種変換表!A$1:B$" &amp; Prams!$B$2),2,)</f>
        <v>ツーシームファスト</v>
      </c>
      <c r="O1685">
        <f ca="1">VLOOKUP(N1685,球種情報!A:B,2,FALSE)</f>
        <v>3</v>
      </c>
      <c r="P1685">
        <f ca="1">VLOOKUP(K1685,投手データ!B:AI,output!O1685+6,FALSE)</f>
        <v>1</v>
      </c>
      <c r="R1685">
        <f t="shared" ca="1" si="163"/>
        <v>9.3457943925233638E-3</v>
      </c>
      <c r="S1685">
        <f t="shared" si="164"/>
        <v>0.65694444444444444</v>
      </c>
      <c r="T1685">
        <f>Prams!B$5/(S1685-Prams!B$6)</f>
        <v>103.61782561734144</v>
      </c>
      <c r="U1685">
        <f t="shared" ca="1" si="165"/>
        <v>0.72361111111111109</v>
      </c>
      <c r="V1685">
        <f ca="1">Prams!C$5/(U1685-Prams!C$6)</f>
        <v>106.58933736901594</v>
      </c>
      <c r="W1685">
        <f t="shared" ca="1" si="166"/>
        <v>0.99616203148613025</v>
      </c>
      <c r="X1685" t="str">
        <f t="shared" ca="1" si="167"/>
        <v>〇</v>
      </c>
    </row>
    <row r="1686" spans="1:24" x14ac:dyDescent="0.4">
      <c r="A1686" s="1" t="s">
        <v>3917</v>
      </c>
      <c r="B1686" s="1">
        <v>137</v>
      </c>
      <c r="C1686">
        <v>634.45239000000004</v>
      </c>
      <c r="D1686">
        <v>608.5</v>
      </c>
      <c r="E1686">
        <v>10.55955</v>
      </c>
      <c r="F1686" t="s">
        <v>147</v>
      </c>
      <c r="G1686" s="10" t="s">
        <v>2905</v>
      </c>
      <c r="H1686">
        <v>98</v>
      </c>
      <c r="I1686" t="s">
        <v>3886</v>
      </c>
      <c r="J1686">
        <f ca="1">VLOOKUP(G1686,INDIRECT("球速変換!A$1:B$" &amp; Prams!$B$8),2,)</f>
        <v>109</v>
      </c>
      <c r="K1686" t="str">
        <f ca="1">VLOOKUP(I1686,INDIRECT("投手名変換!A$1:B$" &amp; Prams!$B$9),2,)</f>
        <v>DD032</v>
      </c>
      <c r="L1686">
        <f t="shared" si="162"/>
        <v>39</v>
      </c>
      <c r="M1686">
        <f ca="1">(B1686-VLOOKUP(K1686,INDIRECT("投手データ!B1:D"&amp;Prams!$B$1),3,FALSE)*2)</f>
        <v>43</v>
      </c>
      <c r="N1686" t="str">
        <f ca="1">VLOOKUP(F1686,INDIRECT("球種変換表!A$1:B$" &amp; Prams!$B$2),2,)</f>
        <v>ツーシームファスト</v>
      </c>
      <c r="O1686">
        <f ca="1">VLOOKUP(N1686,球種情報!A:B,2,FALSE)</f>
        <v>3</v>
      </c>
      <c r="P1686">
        <f ca="1">VLOOKUP(K1686,投手データ!B:AI,output!O1686+6,FALSE)</f>
        <v>1</v>
      </c>
      <c r="R1686">
        <f t="shared" ca="1" si="163"/>
        <v>9.1743119266055051E-3</v>
      </c>
      <c r="S1686">
        <f t="shared" si="164"/>
        <v>0.64409722222222221</v>
      </c>
      <c r="T1686">
        <f>Prams!B$5/(S1686-Prams!B$6)</f>
        <v>105.89807153358996</v>
      </c>
      <c r="U1686">
        <f t="shared" ca="1" si="165"/>
        <v>0.71076388888888897</v>
      </c>
      <c r="V1686">
        <f ca="1">Prams!C$5/(U1686-Prams!C$6)</f>
        <v>109.00376630309677</v>
      </c>
      <c r="W1686">
        <f t="shared" ca="1" si="166"/>
        <v>1.0000345532394199</v>
      </c>
      <c r="X1686" t="str">
        <f t="shared" ca="1" si="167"/>
        <v>〇</v>
      </c>
    </row>
    <row r="1687" spans="1:24" x14ac:dyDescent="0.4">
      <c r="A1687" s="1" t="s">
        <v>3919</v>
      </c>
      <c r="B1687" s="1">
        <v>138</v>
      </c>
      <c r="C1687">
        <v>636.52380000000005</v>
      </c>
      <c r="D1687">
        <v>616</v>
      </c>
      <c r="E1687">
        <v>10.52392</v>
      </c>
      <c r="F1687" t="s">
        <v>168</v>
      </c>
      <c r="G1687" s="10" t="s">
        <v>3909</v>
      </c>
      <c r="H1687">
        <v>98</v>
      </c>
      <c r="I1687" t="s">
        <v>3918</v>
      </c>
      <c r="J1687">
        <v>107</v>
      </c>
      <c r="K1687" t="str">
        <f ca="1">VLOOKUP(I1687,INDIRECT("投手名変換!A$1:B$" &amp; Prams!$B$9),2,)</f>
        <v>DD032</v>
      </c>
      <c r="L1687">
        <f t="shared" si="162"/>
        <v>40</v>
      </c>
      <c r="M1687">
        <f ca="1">(B1687-VLOOKUP(K1687,INDIRECT("投手データ!B1:D"&amp;Prams!$B$1),3,FALSE)*2)</f>
        <v>44</v>
      </c>
      <c r="N1687" t="str">
        <f ca="1">VLOOKUP(F1687,INDIRECT("球種変換表!A$1:B$" &amp; Prams!$B$2),2,)</f>
        <v>ツーシームファスト</v>
      </c>
      <c r="O1687">
        <f ca="1">VLOOKUP(N1687,球種情報!A:B,2,FALSE)</f>
        <v>3</v>
      </c>
      <c r="P1687">
        <f ca="1">VLOOKUP(K1687,投手データ!B:AI,output!O1687+6,FALSE)</f>
        <v>1</v>
      </c>
      <c r="R1687">
        <f t="shared" si="163"/>
        <v>9.3457943925233638E-3</v>
      </c>
      <c r="S1687">
        <f t="shared" si="164"/>
        <v>0.65555555555555556</v>
      </c>
      <c r="T1687">
        <f>Prams!B$5/(S1687-Prams!B$6)</f>
        <v>103.85959345192542</v>
      </c>
      <c r="U1687">
        <f t="shared" ca="1" si="165"/>
        <v>0.72222222222222221</v>
      </c>
      <c r="V1687">
        <f ca="1">Prams!C$5/(U1687-Prams!C$6)</f>
        <v>106.8451878024426</v>
      </c>
      <c r="W1687">
        <f t="shared" ca="1" si="166"/>
        <v>0.99855315703217373</v>
      </c>
      <c r="X1687" t="str">
        <f t="shared" ca="1" si="167"/>
        <v>〇</v>
      </c>
    </row>
    <row r="1688" spans="1:24" x14ac:dyDescent="0.4">
      <c r="A1688" s="1" t="s">
        <v>4011</v>
      </c>
      <c r="B1688" s="1">
        <v>131</v>
      </c>
      <c r="C1688">
        <v>642.45239000000004</v>
      </c>
      <c r="D1688">
        <v>619.5</v>
      </c>
      <c r="E1688">
        <v>10.55955</v>
      </c>
      <c r="F1688" t="s">
        <v>4009</v>
      </c>
      <c r="G1688" s="10" t="s">
        <v>4010</v>
      </c>
      <c r="H1688">
        <v>99</v>
      </c>
      <c r="I1688">
        <v>90</v>
      </c>
      <c r="J1688" t="e">
        <f ca="1">VLOOKUP(G1688,INDIRECT("球速変換!A$1:B$" &amp; Prams!$B$8),2,)</f>
        <v>#N/A</v>
      </c>
      <c r="K1688" t="s">
        <v>3968</v>
      </c>
      <c r="L1688">
        <f t="shared" ref="L1688:L1751" si="168">B1688-H1688</f>
        <v>32</v>
      </c>
      <c r="M1688">
        <f ca="1">(B1688-VLOOKUP(K1688,INDIRECT("投手データ!B1:D"&amp;Prams!$B$1),3,FALSE)*2)</f>
        <v>37</v>
      </c>
      <c r="N1688" t="str">
        <f ca="1">VLOOKUP(F1688,INDIRECT("球種変換表!A$1:B$" &amp; Prams!$B$2),2,)</f>
        <v>ストレート</v>
      </c>
      <c r="O1688">
        <f ca="1">VLOOKUP(N1688,球種情報!A:B,2,FALSE)</f>
        <v>1</v>
      </c>
      <c r="P1688">
        <f ca="1">VLOOKUP(K1688,投手データ!B:AI,output!O1688+6,FALSE)</f>
        <v>1</v>
      </c>
      <c r="R1688" t="e">
        <f t="shared" ref="R1688:R1751" ca="1" si="169">1/J1688</f>
        <v>#N/A</v>
      </c>
      <c r="S1688">
        <f t="shared" ref="S1688:S1751" si="170">(L1688-(D1688-600)/24)*2/120</f>
        <v>0.51979166666666665</v>
      </c>
      <c r="T1688">
        <f>Prams!B$5/(S1688-Prams!B$6)</f>
        <v>134.5465097299552</v>
      </c>
      <c r="U1688">
        <f t="shared" ref="U1688:U1751" ca="1" si="171">(M1688-(D1688-600)/24)*2/120</f>
        <v>0.60312500000000002</v>
      </c>
      <c r="V1688">
        <f ca="1">Prams!C$5/(U1688-Prams!C$6)</f>
        <v>134.536749904793</v>
      </c>
      <c r="W1688" t="e">
        <f t="shared" ref="W1688:W1751" ca="1" si="172">V1688/J1688</f>
        <v>#N/A</v>
      </c>
      <c r="X1688" t="e">
        <f t="shared" ca="1" si="167"/>
        <v>#N/A</v>
      </c>
    </row>
    <row r="1689" spans="1:24" x14ac:dyDescent="0.4">
      <c r="A1689" s="1" t="s">
        <v>4014</v>
      </c>
      <c r="B1689" s="1">
        <v>130</v>
      </c>
      <c r="C1689">
        <v>643</v>
      </c>
      <c r="D1689">
        <v>610.5</v>
      </c>
      <c r="E1689">
        <v>11.01146</v>
      </c>
      <c r="F1689" t="s">
        <v>4009</v>
      </c>
      <c r="G1689" s="10" t="s">
        <v>4012</v>
      </c>
      <c r="H1689">
        <v>99</v>
      </c>
      <c r="I1689" t="s">
        <v>4013</v>
      </c>
      <c r="J1689">
        <f ca="1">VLOOKUP(G1689,INDIRECT("球速変換!A$1:B$" &amp; Prams!$B$8),2,)</f>
        <v>138</v>
      </c>
      <c r="K1689" t="str">
        <f ca="1">VLOOKUP(I1689,INDIRECT("投手名変換!A$1:B$" &amp; Prams!$B$9),2,)</f>
        <v>DD033</v>
      </c>
      <c r="L1689">
        <f t="shared" si="168"/>
        <v>31</v>
      </c>
      <c r="M1689">
        <f ca="1">(B1689-VLOOKUP(K1689,INDIRECT("投手データ!B1:D"&amp;Prams!$B$1),3,FALSE)*2)</f>
        <v>36</v>
      </c>
      <c r="N1689" t="str">
        <f ca="1">VLOOKUP(F1689,INDIRECT("球種変換表!A$1:B$" &amp; Prams!$B$2),2,)</f>
        <v>ストレート</v>
      </c>
      <c r="O1689">
        <f ca="1">VLOOKUP(N1689,球種情報!A:B,2,FALSE)</f>
        <v>1</v>
      </c>
      <c r="P1689">
        <f ca="1">VLOOKUP(K1689,投手データ!B:AI,output!O1689+6,FALSE)</f>
        <v>1</v>
      </c>
      <c r="R1689">
        <f t="shared" ca="1" si="169"/>
        <v>7.246376811594203E-3</v>
      </c>
      <c r="S1689">
        <f t="shared" si="170"/>
        <v>0.50937500000000002</v>
      </c>
      <c r="T1689">
        <f>Prams!B$5/(S1689-Prams!B$6)</f>
        <v>137.66742748984024</v>
      </c>
      <c r="U1689">
        <f t="shared" ca="1" si="171"/>
        <v>0.59270833333333328</v>
      </c>
      <c r="V1689">
        <f ca="1">Prams!C$5/(U1689-Prams!C$6)</f>
        <v>137.65720965617058</v>
      </c>
      <c r="W1689">
        <f t="shared" ca="1" si="172"/>
        <v>0.99751601200123607</v>
      </c>
      <c r="X1689" t="str">
        <f t="shared" ca="1" si="167"/>
        <v>〇</v>
      </c>
    </row>
    <row r="1690" spans="1:24" x14ac:dyDescent="0.4">
      <c r="A1690" s="1" t="s">
        <v>4016</v>
      </c>
      <c r="B1690" s="1">
        <v>131</v>
      </c>
      <c r="C1690">
        <v>642.45239000000004</v>
      </c>
      <c r="D1690">
        <v>620.5</v>
      </c>
      <c r="E1690">
        <v>10.55955</v>
      </c>
      <c r="F1690" t="s">
        <v>4009</v>
      </c>
      <c r="G1690" s="10" t="s">
        <v>4015</v>
      </c>
      <c r="H1690">
        <v>99</v>
      </c>
      <c r="I1690" t="s">
        <v>4013</v>
      </c>
      <c r="J1690">
        <v>135</v>
      </c>
      <c r="K1690" t="str">
        <f ca="1">VLOOKUP(I1690,INDIRECT("投手名変換!A$1:B$" &amp; Prams!$B$9),2,)</f>
        <v>DD033</v>
      </c>
      <c r="L1690">
        <f t="shared" si="168"/>
        <v>32</v>
      </c>
      <c r="M1690">
        <f ca="1">(B1690-VLOOKUP(K1690,INDIRECT("投手データ!B1:D"&amp;Prams!$B$1),3,FALSE)*2)</f>
        <v>37</v>
      </c>
      <c r="N1690" t="str">
        <f ca="1">VLOOKUP(F1690,INDIRECT("球種変換表!A$1:B$" &amp; Prams!$B$2),2,)</f>
        <v>ストレート</v>
      </c>
      <c r="O1690">
        <f ca="1">VLOOKUP(N1690,球種情報!A:B,2,FALSE)</f>
        <v>1</v>
      </c>
      <c r="P1690">
        <f ca="1">VLOOKUP(K1690,投手データ!B:AI,output!O1690+6,FALSE)</f>
        <v>1</v>
      </c>
      <c r="R1690">
        <f t="shared" si="169"/>
        <v>7.4074074074074077E-3</v>
      </c>
      <c r="S1690">
        <f t="shared" si="170"/>
        <v>0.51909722222222221</v>
      </c>
      <c r="T1690">
        <f>Prams!B$5/(S1690-Prams!B$6)</f>
        <v>134.75016195729171</v>
      </c>
      <c r="U1690">
        <f t="shared" ca="1" si="171"/>
        <v>0.60243055555555558</v>
      </c>
      <c r="V1690">
        <f ca="1">Prams!C$5/(U1690-Prams!C$6)</f>
        <v>134.74037256551983</v>
      </c>
      <c r="W1690">
        <f t="shared" ca="1" si="172"/>
        <v>0.99807683381866541</v>
      </c>
      <c r="X1690" t="str">
        <f t="shared" ca="1" si="167"/>
        <v>〇</v>
      </c>
    </row>
    <row r="1691" spans="1:24" x14ac:dyDescent="0.4">
      <c r="A1691" s="1" t="s">
        <v>4019</v>
      </c>
      <c r="B1691" s="1">
        <v>130</v>
      </c>
      <c r="C1691">
        <v>640.5</v>
      </c>
      <c r="D1691">
        <v>610</v>
      </c>
      <c r="E1691">
        <v>10.547610000000001</v>
      </c>
      <c r="F1691" t="s">
        <v>4009</v>
      </c>
      <c r="G1691" s="10" t="s">
        <v>4017</v>
      </c>
      <c r="H1691">
        <v>99</v>
      </c>
      <c r="I1691" t="s">
        <v>4018</v>
      </c>
      <c r="J1691">
        <v>137</v>
      </c>
      <c r="K1691" t="str">
        <f ca="1">VLOOKUP(I1691,INDIRECT("投手名変換!A$1:B$" &amp; Prams!$B$9),2,)</f>
        <v>DD033</v>
      </c>
      <c r="L1691">
        <f t="shared" si="168"/>
        <v>31</v>
      </c>
      <c r="M1691">
        <f ca="1">(B1691-VLOOKUP(K1691,INDIRECT("投手データ!B1:D"&amp;Prams!$B$1),3,FALSE)*2)</f>
        <v>36</v>
      </c>
      <c r="N1691" t="str">
        <f ca="1">VLOOKUP(F1691,INDIRECT("球種変換表!A$1:B$" &amp; Prams!$B$2),2,)</f>
        <v>ストレート</v>
      </c>
      <c r="O1691">
        <f ca="1">VLOOKUP(N1691,球種情報!A:B,2,FALSE)</f>
        <v>1</v>
      </c>
      <c r="P1691">
        <f ca="1">VLOOKUP(K1691,投手データ!B:AI,output!O1691+6,FALSE)</f>
        <v>1</v>
      </c>
      <c r="R1691">
        <f t="shared" si="169"/>
        <v>7.2992700729927005E-3</v>
      </c>
      <c r="S1691">
        <f t="shared" si="170"/>
        <v>0.50972222222222219</v>
      </c>
      <c r="T1691">
        <f>Prams!B$5/(S1691-Prams!B$6)</f>
        <v>137.56106606012659</v>
      </c>
      <c r="U1691">
        <f t="shared" ca="1" si="171"/>
        <v>0.59305555555555556</v>
      </c>
      <c r="V1691">
        <f ca="1">Prams!C$5/(U1691-Prams!C$6)</f>
        <v>137.55086400830635</v>
      </c>
      <c r="W1691">
        <f t="shared" ca="1" si="172"/>
        <v>1.0040209051701194</v>
      </c>
      <c r="X1691" t="str">
        <f t="shared" ca="1" si="167"/>
        <v>〇</v>
      </c>
    </row>
    <row r="1692" spans="1:24" x14ac:dyDescent="0.4">
      <c r="A1692" s="1" t="s">
        <v>4022</v>
      </c>
      <c r="B1692" s="1">
        <v>130</v>
      </c>
      <c r="C1692">
        <v>646</v>
      </c>
      <c r="D1692">
        <v>601</v>
      </c>
      <c r="E1692">
        <v>11.0001</v>
      </c>
      <c r="F1692" t="s">
        <v>4009</v>
      </c>
      <c r="G1692" s="10" t="s">
        <v>4020</v>
      </c>
      <c r="H1692">
        <v>99</v>
      </c>
      <c r="I1692" t="s">
        <v>4021</v>
      </c>
      <c r="J1692">
        <f ca="1">VLOOKUP(G1692,INDIRECT("球速変換!A$1:B$" &amp; Prams!$B$8),2,)</f>
        <v>135</v>
      </c>
      <c r="K1692" t="str">
        <f ca="1">VLOOKUP(I1692,INDIRECT("投手名変換!A$1:B$" &amp; Prams!$B$9),2,)</f>
        <v>DD033</v>
      </c>
      <c r="L1692">
        <f t="shared" si="168"/>
        <v>31</v>
      </c>
      <c r="M1692">
        <f ca="1">(B1692-VLOOKUP(K1692,INDIRECT("投手データ!B1:D"&amp;Prams!$B$1),3,FALSE)*2)</f>
        <v>36</v>
      </c>
      <c r="N1692" t="str">
        <f ca="1">VLOOKUP(F1692,INDIRECT("球種変換表!A$1:B$" &amp; Prams!$B$2),2,)</f>
        <v>ストレート</v>
      </c>
      <c r="O1692">
        <f ca="1">VLOOKUP(N1692,球種情報!A:B,2,FALSE)</f>
        <v>1</v>
      </c>
      <c r="P1692">
        <f ca="1">VLOOKUP(K1692,投手データ!B:AI,output!O1692+6,FALSE)</f>
        <v>1</v>
      </c>
      <c r="R1692">
        <f t="shared" ca="1" si="169"/>
        <v>7.4074074074074077E-3</v>
      </c>
      <c r="S1692">
        <f t="shared" si="170"/>
        <v>0.51597222222222217</v>
      </c>
      <c r="T1692">
        <f>Prams!B$5/(S1692-Prams!B$6)</f>
        <v>135.67427853842312</v>
      </c>
      <c r="U1692">
        <f t="shared" ca="1" si="171"/>
        <v>0.59930555555555565</v>
      </c>
      <c r="V1692">
        <f ca="1">Prams!C$5/(U1692-Prams!C$6)</f>
        <v>135.66435441988611</v>
      </c>
      <c r="W1692">
        <f t="shared" ca="1" si="172"/>
        <v>1.0049211438510082</v>
      </c>
      <c r="X1692" t="str">
        <f t="shared" ca="1" si="167"/>
        <v>〇</v>
      </c>
    </row>
    <row r="1693" spans="1:24" x14ac:dyDescent="0.4">
      <c r="A1693" s="1" t="s">
        <v>4025</v>
      </c>
      <c r="B1693" s="1">
        <v>130</v>
      </c>
      <c r="C1693">
        <v>642.5</v>
      </c>
      <c r="D1693">
        <v>606</v>
      </c>
      <c r="E1693">
        <v>10.547610000000001</v>
      </c>
      <c r="F1693" t="s">
        <v>4009</v>
      </c>
      <c r="G1693" s="10" t="s">
        <v>4023</v>
      </c>
      <c r="H1693">
        <v>99</v>
      </c>
      <c r="I1693" t="s">
        <v>4024</v>
      </c>
      <c r="J1693">
        <f ca="1">VLOOKUP(G1693,INDIRECT("球速変換!A$1:B$" &amp; Prams!$B$8),2,)</f>
        <v>136</v>
      </c>
      <c r="K1693" t="str">
        <f ca="1">VLOOKUP(I1693,INDIRECT("投手名変換!A$1:B$" &amp; Prams!$B$9),2,)</f>
        <v>DD033</v>
      </c>
      <c r="L1693">
        <f t="shared" si="168"/>
        <v>31</v>
      </c>
      <c r="M1693">
        <f ca="1">(B1693-VLOOKUP(K1693,INDIRECT("投手データ!B1:D"&amp;Prams!$B$1),3,FALSE)*2)</f>
        <v>36</v>
      </c>
      <c r="N1693" t="str">
        <f ca="1">VLOOKUP(F1693,INDIRECT("球種変換表!A$1:B$" &amp; Prams!$B$2),2,)</f>
        <v>ストレート</v>
      </c>
      <c r="O1693">
        <f ca="1">VLOOKUP(N1693,球種情報!A:B,2,FALSE)</f>
        <v>1</v>
      </c>
      <c r="P1693">
        <f ca="1">VLOOKUP(K1693,投手データ!B:AI,output!O1693+6,FALSE)</f>
        <v>1</v>
      </c>
      <c r="R1693">
        <f t="shared" ca="1" si="169"/>
        <v>7.3529411764705881E-3</v>
      </c>
      <c r="S1693">
        <f t="shared" si="170"/>
        <v>0.51249999999999996</v>
      </c>
      <c r="T1693">
        <f>Prams!B$5/(S1693-Prams!B$6)</f>
        <v>136.71605484298985</v>
      </c>
      <c r="U1693">
        <f t="shared" ca="1" si="171"/>
        <v>0.59583333333333333</v>
      </c>
      <c r="V1693">
        <f ca="1">Prams!C$5/(U1693-Prams!C$6)</f>
        <v>136.70597774010466</v>
      </c>
      <c r="W1693">
        <f t="shared" ca="1" si="172"/>
        <v>1.0051910127948871</v>
      </c>
      <c r="X1693" t="str">
        <f t="shared" ca="1" si="167"/>
        <v>〇</v>
      </c>
    </row>
    <row r="1694" spans="1:24" x14ac:dyDescent="0.4">
      <c r="A1694" s="1" t="s">
        <v>4029</v>
      </c>
      <c r="B1694" s="1">
        <v>130</v>
      </c>
      <c r="C1694">
        <v>644.54760999999996</v>
      </c>
      <c r="D1694">
        <v>610.5</v>
      </c>
      <c r="E1694">
        <v>10.55958</v>
      </c>
      <c r="F1694" t="s">
        <v>4026</v>
      </c>
      <c r="G1694" s="10" t="s">
        <v>4027</v>
      </c>
      <c r="H1694">
        <v>99</v>
      </c>
      <c r="I1694" t="s">
        <v>4028</v>
      </c>
      <c r="J1694">
        <f ca="1">VLOOKUP(G1694,INDIRECT("球速変換!A$1:B$" &amp; Prams!$B$8),2,)</f>
        <v>138</v>
      </c>
      <c r="K1694" t="str">
        <f ca="1">VLOOKUP(I1694,INDIRECT("投手名変換!A$1:B$" &amp; Prams!$B$9),2,)</f>
        <v>DD033</v>
      </c>
      <c r="L1694">
        <f t="shared" si="168"/>
        <v>31</v>
      </c>
      <c r="M1694">
        <f ca="1">(B1694-VLOOKUP(K1694,INDIRECT("投手データ!B1:D"&amp;Prams!$B$1),3,FALSE)*2)</f>
        <v>36</v>
      </c>
      <c r="N1694" t="str">
        <f ca="1">VLOOKUP(F1694,INDIRECT("球種変換表!A$1:B$" &amp; Prams!$B$2),2,)</f>
        <v>ストレート</v>
      </c>
      <c r="O1694">
        <f ca="1">VLOOKUP(N1694,球種情報!A:B,2,FALSE)</f>
        <v>1</v>
      </c>
      <c r="P1694">
        <f ca="1">VLOOKUP(K1694,投手データ!B:AI,output!O1694+6,FALSE)</f>
        <v>1</v>
      </c>
      <c r="R1694">
        <f t="shared" ca="1" si="169"/>
        <v>7.246376811594203E-3</v>
      </c>
      <c r="S1694">
        <f t="shared" si="170"/>
        <v>0.50937500000000002</v>
      </c>
      <c r="T1694">
        <f>Prams!B$5/(S1694-Prams!B$6)</f>
        <v>137.66742748984024</v>
      </c>
      <c r="U1694">
        <f t="shared" ca="1" si="171"/>
        <v>0.59270833333333328</v>
      </c>
      <c r="V1694">
        <f ca="1">Prams!C$5/(U1694-Prams!C$6)</f>
        <v>137.65720965617058</v>
      </c>
      <c r="W1694">
        <f t="shared" ca="1" si="172"/>
        <v>0.99751601200123607</v>
      </c>
      <c r="X1694" t="str">
        <f t="shared" ca="1" si="167"/>
        <v>〇</v>
      </c>
    </row>
    <row r="1695" spans="1:24" x14ac:dyDescent="0.4">
      <c r="A1695" s="1" t="s">
        <v>4030</v>
      </c>
      <c r="B1695" s="1">
        <v>130</v>
      </c>
      <c r="C1695">
        <v>644</v>
      </c>
      <c r="D1695">
        <v>603.5</v>
      </c>
      <c r="E1695">
        <v>11.01146</v>
      </c>
      <c r="F1695" t="s">
        <v>4009</v>
      </c>
      <c r="G1695" s="10" t="s">
        <v>4023</v>
      </c>
      <c r="H1695">
        <v>99</v>
      </c>
      <c r="I1695" t="s">
        <v>4013</v>
      </c>
      <c r="J1695">
        <f ca="1">VLOOKUP(G1695,INDIRECT("球速変換!A$1:B$" &amp; Prams!$B$8),2,)</f>
        <v>136</v>
      </c>
      <c r="K1695" t="str">
        <f ca="1">VLOOKUP(I1695,INDIRECT("投手名変換!A$1:B$" &amp; Prams!$B$9),2,)</f>
        <v>DD033</v>
      </c>
      <c r="L1695">
        <f t="shared" si="168"/>
        <v>31</v>
      </c>
      <c r="M1695">
        <f ca="1">(B1695-VLOOKUP(K1695,INDIRECT("投手データ!B1:D"&amp;Prams!$B$1),3,FALSE)*2)</f>
        <v>36</v>
      </c>
      <c r="N1695" t="str">
        <f ca="1">VLOOKUP(F1695,INDIRECT("球種変換表!A$1:B$" &amp; Prams!$B$2),2,)</f>
        <v>ストレート</v>
      </c>
      <c r="O1695">
        <f ca="1">VLOOKUP(N1695,球種情報!A:B,2,FALSE)</f>
        <v>1</v>
      </c>
      <c r="P1695">
        <f ca="1">VLOOKUP(K1695,投手データ!B:AI,output!O1695+6,FALSE)</f>
        <v>1</v>
      </c>
      <c r="R1695">
        <f t="shared" ca="1" si="169"/>
        <v>7.3529411764705881E-3</v>
      </c>
      <c r="S1695">
        <f t="shared" si="170"/>
        <v>0.51423611111111112</v>
      </c>
      <c r="T1695">
        <f>Prams!B$5/(S1695-Prams!B$6)</f>
        <v>136.19317451672714</v>
      </c>
      <c r="U1695">
        <f t="shared" ca="1" si="171"/>
        <v>0.59756944444444438</v>
      </c>
      <c r="V1695">
        <f ca="1">Prams!C$5/(U1695-Prams!C$6)</f>
        <v>136.18317434482253</v>
      </c>
      <c r="W1695">
        <f t="shared" ca="1" si="172"/>
        <v>1.0013468701825186</v>
      </c>
      <c r="X1695" t="str">
        <f t="shared" ca="1" si="167"/>
        <v>〇</v>
      </c>
    </row>
    <row r="1696" spans="1:24" x14ac:dyDescent="0.4">
      <c r="A1696" s="1" t="s">
        <v>4031</v>
      </c>
      <c r="B1696" s="1">
        <v>130</v>
      </c>
      <c r="C1696">
        <v>642.5</v>
      </c>
      <c r="D1696">
        <v>610.5</v>
      </c>
      <c r="E1696">
        <v>10.512</v>
      </c>
      <c r="F1696" t="s">
        <v>4009</v>
      </c>
      <c r="G1696" s="10" t="s">
        <v>4027</v>
      </c>
      <c r="H1696">
        <v>99</v>
      </c>
      <c r="I1696" t="s">
        <v>4013</v>
      </c>
      <c r="J1696">
        <f ca="1">VLOOKUP(G1696,INDIRECT("球速変換!A$1:B$" &amp; Prams!$B$8),2,)</f>
        <v>138</v>
      </c>
      <c r="K1696" t="str">
        <f ca="1">VLOOKUP(I1696,INDIRECT("投手名変換!A$1:B$" &amp; Prams!$B$9),2,)</f>
        <v>DD033</v>
      </c>
      <c r="L1696">
        <f t="shared" si="168"/>
        <v>31</v>
      </c>
      <c r="M1696">
        <f ca="1">(B1696-VLOOKUP(K1696,INDIRECT("投手データ!B1:D"&amp;Prams!$B$1),3,FALSE)*2)</f>
        <v>36</v>
      </c>
      <c r="N1696" t="str">
        <f ca="1">VLOOKUP(F1696,INDIRECT("球種変換表!A$1:B$" &amp; Prams!$B$2),2,)</f>
        <v>ストレート</v>
      </c>
      <c r="O1696">
        <f ca="1">VLOOKUP(N1696,球種情報!A:B,2,FALSE)</f>
        <v>1</v>
      </c>
      <c r="P1696">
        <f ca="1">VLOOKUP(K1696,投手データ!B:AI,output!O1696+6,FALSE)</f>
        <v>1</v>
      </c>
      <c r="R1696">
        <f t="shared" ca="1" si="169"/>
        <v>7.246376811594203E-3</v>
      </c>
      <c r="S1696">
        <f t="shared" si="170"/>
        <v>0.50937500000000002</v>
      </c>
      <c r="T1696">
        <f>Prams!B$5/(S1696-Prams!B$6)</f>
        <v>137.66742748984024</v>
      </c>
      <c r="U1696">
        <f t="shared" ca="1" si="171"/>
        <v>0.59270833333333328</v>
      </c>
      <c r="V1696">
        <f ca="1">Prams!C$5/(U1696-Prams!C$6)</f>
        <v>137.65720965617058</v>
      </c>
      <c r="W1696">
        <f t="shared" ca="1" si="172"/>
        <v>0.99751601200123607</v>
      </c>
      <c r="X1696" t="str">
        <f t="shared" ca="1" si="167"/>
        <v>〇</v>
      </c>
    </row>
    <row r="1697" spans="1:24" x14ac:dyDescent="0.4">
      <c r="A1697" s="1" t="s">
        <v>4033</v>
      </c>
      <c r="B1697" s="1">
        <v>130</v>
      </c>
      <c r="C1697">
        <v>642.5</v>
      </c>
      <c r="D1697">
        <v>601</v>
      </c>
      <c r="E1697">
        <v>10.547610000000001</v>
      </c>
      <c r="F1697" t="s">
        <v>4009</v>
      </c>
      <c r="G1697" s="10" t="s">
        <v>4032</v>
      </c>
      <c r="H1697">
        <v>99</v>
      </c>
      <c r="I1697" t="s">
        <v>4013</v>
      </c>
      <c r="J1697">
        <v>135</v>
      </c>
      <c r="K1697" t="str">
        <f ca="1">VLOOKUP(I1697,INDIRECT("投手名変換!A$1:B$" &amp; Prams!$B$9),2,)</f>
        <v>DD033</v>
      </c>
      <c r="L1697">
        <f t="shared" si="168"/>
        <v>31</v>
      </c>
      <c r="M1697">
        <f ca="1">(B1697-VLOOKUP(K1697,INDIRECT("投手データ!B1:D"&amp;Prams!$B$1),3,FALSE)*2)</f>
        <v>36</v>
      </c>
      <c r="N1697" t="str">
        <f ca="1">VLOOKUP(F1697,INDIRECT("球種変換表!A$1:B$" &amp; Prams!$B$2),2,)</f>
        <v>ストレート</v>
      </c>
      <c r="O1697">
        <f ca="1">VLOOKUP(N1697,球種情報!A:B,2,FALSE)</f>
        <v>1</v>
      </c>
      <c r="P1697">
        <f ca="1">VLOOKUP(K1697,投手データ!B:AI,output!O1697+6,FALSE)</f>
        <v>1</v>
      </c>
      <c r="R1697">
        <f t="shared" si="169"/>
        <v>7.4074074074074077E-3</v>
      </c>
      <c r="S1697">
        <f t="shared" si="170"/>
        <v>0.51597222222222217</v>
      </c>
      <c r="T1697">
        <f>Prams!B$5/(S1697-Prams!B$6)</f>
        <v>135.67427853842312</v>
      </c>
      <c r="U1697">
        <f t="shared" ca="1" si="171"/>
        <v>0.59930555555555565</v>
      </c>
      <c r="V1697">
        <f ca="1">Prams!C$5/(U1697-Prams!C$6)</f>
        <v>135.66435441988611</v>
      </c>
      <c r="W1697">
        <f t="shared" ca="1" si="172"/>
        <v>1.0049211438510082</v>
      </c>
      <c r="X1697" t="str">
        <f t="shared" ca="1" si="167"/>
        <v>〇</v>
      </c>
    </row>
    <row r="1698" spans="1:24" x14ac:dyDescent="0.4">
      <c r="A1698" s="1" t="s">
        <v>4037</v>
      </c>
      <c r="B1698" s="1">
        <v>132</v>
      </c>
      <c r="C1698">
        <v>651</v>
      </c>
      <c r="D1698">
        <v>602.5</v>
      </c>
      <c r="E1698">
        <v>11.01146</v>
      </c>
      <c r="F1698" t="s">
        <v>4034</v>
      </c>
      <c r="G1698" s="10" t="s">
        <v>4035</v>
      </c>
      <c r="H1698">
        <v>98</v>
      </c>
      <c r="I1698" t="s">
        <v>4036</v>
      </c>
      <c r="J1698">
        <f ca="1">VLOOKUP(G1698,INDIRECT("球速変換!A$1:B$" &amp; Prams!$B$8),2,)</f>
        <v>127</v>
      </c>
      <c r="K1698" t="str">
        <f ca="1">VLOOKUP(I1698,INDIRECT("投手名変換!A$1:B$" &amp; Prams!$B$9),2,)</f>
        <v>DD033</v>
      </c>
      <c r="L1698">
        <f t="shared" si="168"/>
        <v>34</v>
      </c>
      <c r="M1698">
        <f ca="1">(B1698-VLOOKUP(K1698,INDIRECT("投手データ!B1:D"&amp;Prams!$B$1),3,FALSE)*2)</f>
        <v>38</v>
      </c>
      <c r="N1698" t="str">
        <f ca="1">VLOOKUP(F1698,INDIRECT("球種変換表!A$1:B$" &amp; Prams!$B$2),2,)</f>
        <v>ムービングファスト</v>
      </c>
      <c r="O1698">
        <f ca="1">VLOOKUP(N1698,球種情報!A:B,2,FALSE)</f>
        <v>4</v>
      </c>
      <c r="P1698">
        <f ca="1">VLOOKUP(K1698,投手データ!B:AI,output!O1698+6,FALSE)</f>
        <v>1</v>
      </c>
      <c r="R1698">
        <f t="shared" ca="1" si="169"/>
        <v>7.874015748031496E-3</v>
      </c>
      <c r="S1698">
        <f t="shared" si="170"/>
        <v>0.5649305555555556</v>
      </c>
      <c r="T1698">
        <f>Prams!B$5/(S1698-Prams!B$6)</f>
        <v>122.51140823594818</v>
      </c>
      <c r="U1698">
        <f t="shared" ca="1" si="171"/>
        <v>0.63159722222222225</v>
      </c>
      <c r="V1698">
        <f ca="1">Prams!C$5/(U1698-Prams!C$6)</f>
        <v>126.68719653458865</v>
      </c>
      <c r="W1698">
        <f t="shared" ca="1" si="172"/>
        <v>0.99753698058731222</v>
      </c>
      <c r="X1698" t="str">
        <f t="shared" ca="1" si="167"/>
        <v>〇</v>
      </c>
    </row>
    <row r="1699" spans="1:24" x14ac:dyDescent="0.4">
      <c r="A1699" s="1" t="s">
        <v>4039</v>
      </c>
      <c r="B1699" s="1">
        <v>132</v>
      </c>
      <c r="C1699">
        <v>652</v>
      </c>
      <c r="D1699">
        <v>602.5</v>
      </c>
      <c r="E1699">
        <v>11.01146</v>
      </c>
      <c r="F1699" t="s">
        <v>4034</v>
      </c>
      <c r="G1699" s="10" t="s">
        <v>4035</v>
      </c>
      <c r="H1699">
        <v>98</v>
      </c>
      <c r="I1699" t="s">
        <v>4038</v>
      </c>
      <c r="J1699">
        <f ca="1">VLOOKUP(G1699,INDIRECT("球速変換!A$1:B$" &amp; Prams!$B$8),2,)</f>
        <v>127</v>
      </c>
      <c r="K1699" t="str">
        <f ca="1">VLOOKUP(I1699,INDIRECT("投手名変換!A$1:B$" &amp; Prams!$B$9),2,)</f>
        <v>DD033</v>
      </c>
      <c r="L1699">
        <f t="shared" si="168"/>
        <v>34</v>
      </c>
      <c r="M1699">
        <f ca="1">(B1699-VLOOKUP(K1699,INDIRECT("投手データ!B1:D"&amp;Prams!$B$1),3,FALSE)*2)</f>
        <v>38</v>
      </c>
      <c r="N1699" t="str">
        <f ca="1">VLOOKUP(F1699,INDIRECT("球種変換表!A$1:B$" &amp; Prams!$B$2),2,)</f>
        <v>ムービングファスト</v>
      </c>
      <c r="O1699">
        <f ca="1">VLOOKUP(N1699,球種情報!A:B,2,FALSE)</f>
        <v>4</v>
      </c>
      <c r="P1699">
        <f ca="1">VLOOKUP(K1699,投手データ!B:AI,output!O1699+6,FALSE)</f>
        <v>1</v>
      </c>
      <c r="R1699">
        <f t="shared" ca="1" si="169"/>
        <v>7.874015748031496E-3</v>
      </c>
      <c r="S1699">
        <f t="shared" si="170"/>
        <v>0.5649305555555556</v>
      </c>
      <c r="T1699">
        <f>Prams!B$5/(S1699-Prams!B$6)</f>
        <v>122.51140823594818</v>
      </c>
      <c r="U1699">
        <f t="shared" ca="1" si="171"/>
        <v>0.63159722222222225</v>
      </c>
      <c r="V1699">
        <f ca="1">Prams!C$5/(U1699-Prams!C$6)</f>
        <v>126.68719653458865</v>
      </c>
      <c r="W1699">
        <f t="shared" ca="1" si="172"/>
        <v>0.99753698058731222</v>
      </c>
      <c r="X1699" t="str">
        <f t="shared" ca="1" si="167"/>
        <v>〇</v>
      </c>
    </row>
    <row r="1700" spans="1:24" x14ac:dyDescent="0.4">
      <c r="A1700" s="1" t="s">
        <v>4042</v>
      </c>
      <c r="B1700" s="1">
        <v>132</v>
      </c>
      <c r="C1700">
        <v>641.95001000000002</v>
      </c>
      <c r="D1700">
        <v>611.5</v>
      </c>
      <c r="E1700">
        <v>10.062519999999999</v>
      </c>
      <c r="F1700" t="s">
        <v>4034</v>
      </c>
      <c r="G1700" s="10" t="s">
        <v>4040</v>
      </c>
      <c r="H1700">
        <v>98</v>
      </c>
      <c r="I1700" t="s">
        <v>4041</v>
      </c>
      <c r="J1700">
        <f ca="1">VLOOKUP(G1700,INDIRECT("球速変換!A$1:B$" &amp; Prams!$B$8),2,)</f>
        <v>129</v>
      </c>
      <c r="K1700" t="str">
        <f ca="1">VLOOKUP(I1700,INDIRECT("投手名変換!A$1:B$" &amp; Prams!$B$9),2,)</f>
        <v>DD033</v>
      </c>
      <c r="L1700">
        <f t="shared" si="168"/>
        <v>34</v>
      </c>
      <c r="M1700">
        <f ca="1">(B1700-VLOOKUP(K1700,INDIRECT("投手データ!B1:D"&amp;Prams!$B$1),3,FALSE)*2)</f>
        <v>38</v>
      </c>
      <c r="N1700" t="str">
        <f ca="1">VLOOKUP(F1700,INDIRECT("球種変換表!A$1:B$" &amp; Prams!$B$2),2,)</f>
        <v>ムービングファスト</v>
      </c>
      <c r="O1700">
        <f ca="1">VLOOKUP(N1700,球種情報!A:B,2,FALSE)</f>
        <v>4</v>
      </c>
      <c r="P1700">
        <f ca="1">VLOOKUP(K1700,投手データ!B:AI,output!O1700+6,FALSE)</f>
        <v>1</v>
      </c>
      <c r="R1700">
        <f t="shared" ca="1" si="169"/>
        <v>7.7519379844961239E-3</v>
      </c>
      <c r="S1700">
        <f t="shared" si="170"/>
        <v>0.55868055555555562</v>
      </c>
      <c r="T1700">
        <f>Prams!B$5/(S1700-Prams!B$6)</f>
        <v>124.04777696650818</v>
      </c>
      <c r="U1700">
        <f t="shared" ca="1" si="171"/>
        <v>0.62534722222222228</v>
      </c>
      <c r="V1700">
        <f ca="1">Prams!C$5/(U1700-Prams!C$6)</f>
        <v>128.33078666197693</v>
      </c>
      <c r="W1700">
        <f t="shared" ca="1" si="172"/>
        <v>0.99481229970524754</v>
      </c>
      <c r="X1700" t="str">
        <f t="shared" ca="1" si="167"/>
        <v>〇</v>
      </c>
    </row>
    <row r="1701" spans="1:24" x14ac:dyDescent="0.4">
      <c r="A1701" s="1" t="s">
        <v>4044</v>
      </c>
      <c r="B1701" s="1">
        <v>132</v>
      </c>
      <c r="C1701">
        <v>647</v>
      </c>
      <c r="D1701">
        <v>616.5</v>
      </c>
      <c r="E1701">
        <v>11.01146</v>
      </c>
      <c r="F1701" t="s">
        <v>4034</v>
      </c>
      <c r="G1701" s="10" t="s">
        <v>4043</v>
      </c>
      <c r="H1701">
        <v>98</v>
      </c>
      <c r="I1701" t="s">
        <v>4013</v>
      </c>
      <c r="J1701">
        <f ca="1">VLOOKUP(G1701,INDIRECT("球速変換!A$1:B$" &amp; Prams!$B$8),2,)</f>
        <v>130</v>
      </c>
      <c r="K1701" t="str">
        <f ca="1">VLOOKUP(I1701,INDIRECT("投手名変換!A$1:B$" &amp; Prams!$B$9),2,)</f>
        <v>DD033</v>
      </c>
      <c r="L1701">
        <f t="shared" si="168"/>
        <v>34</v>
      </c>
      <c r="M1701">
        <f ca="1">(B1701-VLOOKUP(K1701,INDIRECT("投手データ!B1:D"&amp;Prams!$B$1),3,FALSE)*2)</f>
        <v>38</v>
      </c>
      <c r="N1701" t="str">
        <f ca="1">VLOOKUP(F1701,INDIRECT("球種変換表!A$1:B$" &amp; Prams!$B$2),2,)</f>
        <v>ムービングファスト</v>
      </c>
      <c r="O1701">
        <f ca="1">VLOOKUP(N1701,球種情報!A:B,2,FALSE)</f>
        <v>4</v>
      </c>
      <c r="P1701">
        <f ca="1">VLOOKUP(K1701,投手データ!B:AI,output!O1701+6,FALSE)</f>
        <v>1</v>
      </c>
      <c r="R1701">
        <f t="shared" ca="1" si="169"/>
        <v>7.6923076923076927E-3</v>
      </c>
      <c r="S1701">
        <f t="shared" si="170"/>
        <v>0.5552083333333333</v>
      </c>
      <c r="T1701">
        <f>Prams!B$5/(S1701-Prams!B$6)</f>
        <v>124.91808247318528</v>
      </c>
      <c r="U1701">
        <f t="shared" ca="1" si="171"/>
        <v>0.62187499999999996</v>
      </c>
      <c r="V1701">
        <f ca="1">Prams!C$5/(U1701-Prams!C$6)</f>
        <v>129.26245360932521</v>
      </c>
      <c r="W1701">
        <f t="shared" ca="1" si="172"/>
        <v>0.99432656622557847</v>
      </c>
      <c r="X1701" t="str">
        <f t="shared" ca="1" si="167"/>
        <v>〇</v>
      </c>
    </row>
    <row r="1702" spans="1:24" x14ac:dyDescent="0.4">
      <c r="A1702" s="1" t="s">
        <v>4047</v>
      </c>
      <c r="B1702" s="1">
        <v>132</v>
      </c>
      <c r="C1702">
        <v>644.54760999999996</v>
      </c>
      <c r="D1702">
        <v>603.5</v>
      </c>
      <c r="E1702">
        <v>10.55958</v>
      </c>
      <c r="F1702" t="s">
        <v>4034</v>
      </c>
      <c r="G1702" s="10" t="s">
        <v>4045</v>
      </c>
      <c r="H1702">
        <v>98</v>
      </c>
      <c r="I1702" t="s">
        <v>4046</v>
      </c>
      <c r="J1702">
        <f ca="1">VLOOKUP(G1702,INDIRECT("球速変換!A$1:B$" &amp; Prams!$B$8),2,)</f>
        <v>127</v>
      </c>
      <c r="K1702" t="str">
        <f ca="1">VLOOKUP(I1702,INDIRECT("投手名変換!A$1:B$" &amp; Prams!$B$9),2,)</f>
        <v>DD033</v>
      </c>
      <c r="L1702">
        <f t="shared" si="168"/>
        <v>34</v>
      </c>
      <c r="M1702">
        <f ca="1">(B1702-VLOOKUP(K1702,INDIRECT("投手データ!B1:D"&amp;Prams!$B$1),3,FALSE)*2)</f>
        <v>38</v>
      </c>
      <c r="N1702" t="str">
        <f ca="1">VLOOKUP(F1702,INDIRECT("球種変換表!A$1:B$" &amp; Prams!$B$2),2,)</f>
        <v>ムービングファスト</v>
      </c>
      <c r="O1702">
        <f ca="1">VLOOKUP(N1702,球種情報!A:B,2,FALSE)</f>
        <v>4</v>
      </c>
      <c r="P1702">
        <f ca="1">VLOOKUP(K1702,投手データ!B:AI,output!O1702+6,FALSE)</f>
        <v>1</v>
      </c>
      <c r="R1702">
        <f t="shared" ca="1" si="169"/>
        <v>7.874015748031496E-3</v>
      </c>
      <c r="S1702">
        <f t="shared" si="170"/>
        <v>0.56423611111111105</v>
      </c>
      <c r="T1702">
        <f>Prams!B$5/(S1702-Prams!B$6)</f>
        <v>122.6802339361802</v>
      </c>
      <c r="U1702">
        <f t="shared" ca="1" si="171"/>
        <v>0.6309027777777777</v>
      </c>
      <c r="V1702">
        <f ca="1">Prams!C$5/(U1702-Prams!C$6)</f>
        <v>126.8677356651409</v>
      </c>
      <c r="W1702">
        <f t="shared" ca="1" si="172"/>
        <v>0.99895854854441657</v>
      </c>
      <c r="X1702" t="str">
        <f t="shared" ca="1" si="167"/>
        <v>〇</v>
      </c>
    </row>
    <row r="1703" spans="1:24" x14ac:dyDescent="0.4">
      <c r="A1703" s="1" t="s">
        <v>4049</v>
      </c>
      <c r="B1703" s="1">
        <v>132</v>
      </c>
      <c r="C1703">
        <v>651.5</v>
      </c>
      <c r="D1703">
        <v>602.5</v>
      </c>
      <c r="E1703">
        <v>11.510960000000001</v>
      </c>
      <c r="F1703" t="s">
        <v>4034</v>
      </c>
      <c r="G1703" s="10" t="s">
        <v>4035</v>
      </c>
      <c r="H1703">
        <v>98</v>
      </c>
      <c r="I1703" t="s">
        <v>4048</v>
      </c>
      <c r="J1703">
        <f ca="1">VLOOKUP(G1703,INDIRECT("球速変換!A$1:B$" &amp; Prams!$B$8),2,)</f>
        <v>127</v>
      </c>
      <c r="K1703" t="str">
        <f ca="1">VLOOKUP(I1703,INDIRECT("投手名変換!A$1:B$" &amp; Prams!$B$9),2,)</f>
        <v>DD033</v>
      </c>
      <c r="L1703">
        <f t="shared" si="168"/>
        <v>34</v>
      </c>
      <c r="M1703">
        <f ca="1">(B1703-VLOOKUP(K1703,INDIRECT("投手データ!B1:D"&amp;Prams!$B$1),3,FALSE)*2)</f>
        <v>38</v>
      </c>
      <c r="N1703" t="str">
        <f ca="1">VLOOKUP(F1703,INDIRECT("球種変換表!A$1:B$" &amp; Prams!$B$2),2,)</f>
        <v>ムービングファスト</v>
      </c>
      <c r="O1703">
        <f ca="1">VLOOKUP(N1703,球種情報!A:B,2,FALSE)</f>
        <v>4</v>
      </c>
      <c r="P1703">
        <f ca="1">VLOOKUP(K1703,投手データ!B:AI,output!O1703+6,FALSE)</f>
        <v>1</v>
      </c>
      <c r="R1703">
        <f t="shared" ca="1" si="169"/>
        <v>7.874015748031496E-3</v>
      </c>
      <c r="S1703">
        <f t="shared" si="170"/>
        <v>0.5649305555555556</v>
      </c>
      <c r="T1703">
        <f>Prams!B$5/(S1703-Prams!B$6)</f>
        <v>122.51140823594818</v>
      </c>
      <c r="U1703">
        <f t="shared" ca="1" si="171"/>
        <v>0.63159722222222225</v>
      </c>
      <c r="V1703">
        <f ca="1">Prams!C$5/(U1703-Prams!C$6)</f>
        <v>126.68719653458865</v>
      </c>
      <c r="W1703">
        <f t="shared" ca="1" si="172"/>
        <v>0.99753698058731222</v>
      </c>
      <c r="X1703" t="str">
        <f t="shared" ca="1" si="167"/>
        <v>〇</v>
      </c>
    </row>
    <row r="1704" spans="1:24" x14ac:dyDescent="0.4">
      <c r="A1704" s="1" t="s">
        <v>4051</v>
      </c>
      <c r="B1704" s="1">
        <v>132</v>
      </c>
      <c r="C1704">
        <v>651.5</v>
      </c>
      <c r="D1704">
        <v>613.5</v>
      </c>
      <c r="E1704">
        <v>11.510960000000001</v>
      </c>
      <c r="F1704" t="s">
        <v>4034</v>
      </c>
      <c r="G1704" s="10" t="s">
        <v>4040</v>
      </c>
      <c r="H1704">
        <v>98</v>
      </c>
      <c r="I1704" t="s">
        <v>4050</v>
      </c>
      <c r="J1704">
        <f ca="1">VLOOKUP(G1704,INDIRECT("球速変換!A$1:B$" &amp; Prams!$B$8),2,)</f>
        <v>129</v>
      </c>
      <c r="K1704" t="str">
        <f ca="1">VLOOKUP(I1704,INDIRECT("投手名変換!A$1:B$" &amp; Prams!$B$9),2,)</f>
        <v>DD033</v>
      </c>
      <c r="L1704">
        <f t="shared" si="168"/>
        <v>34</v>
      </c>
      <c r="M1704">
        <f ca="1">(B1704-VLOOKUP(K1704,INDIRECT("投手データ!B1:D"&amp;Prams!$B$1),3,FALSE)*2)</f>
        <v>38</v>
      </c>
      <c r="N1704" t="str">
        <f ca="1">VLOOKUP(F1704,INDIRECT("球種変換表!A$1:B$" &amp; Prams!$B$2),2,)</f>
        <v>ムービングファスト</v>
      </c>
      <c r="O1704">
        <f ca="1">VLOOKUP(N1704,球種情報!A:B,2,FALSE)</f>
        <v>4</v>
      </c>
      <c r="P1704">
        <f ca="1">VLOOKUP(K1704,投手データ!B:AI,output!O1704+6,FALSE)</f>
        <v>1</v>
      </c>
      <c r="R1704">
        <f t="shared" ca="1" si="169"/>
        <v>7.7519379844961239E-3</v>
      </c>
      <c r="S1704">
        <f t="shared" si="170"/>
        <v>0.55729166666666663</v>
      </c>
      <c r="T1704">
        <f>Prams!B$5/(S1704-Prams!B$6)</f>
        <v>124.39443987994434</v>
      </c>
      <c r="U1704">
        <f t="shared" ca="1" si="171"/>
        <v>0.62395833333333328</v>
      </c>
      <c r="V1704">
        <f ca="1">Prams!C$5/(U1704-Prams!C$6)</f>
        <v>128.70183717016812</v>
      </c>
      <c r="W1704">
        <f t="shared" ca="1" si="172"/>
        <v>0.99768866023386138</v>
      </c>
      <c r="X1704" t="str">
        <f t="shared" ca="1" si="167"/>
        <v>〇</v>
      </c>
    </row>
    <row r="1705" spans="1:24" x14ac:dyDescent="0.4">
      <c r="A1705" s="1" t="s">
        <v>4054</v>
      </c>
      <c r="B1705" s="1">
        <v>132</v>
      </c>
      <c r="C1705">
        <v>652.5</v>
      </c>
      <c r="D1705">
        <v>601.5</v>
      </c>
      <c r="E1705">
        <v>10.512</v>
      </c>
      <c r="F1705" t="s">
        <v>4034</v>
      </c>
      <c r="G1705" s="10" t="s">
        <v>4052</v>
      </c>
      <c r="H1705">
        <v>98</v>
      </c>
      <c r="I1705" t="s">
        <v>4053</v>
      </c>
      <c r="J1705">
        <f ca="1">VLOOKUP(G1705,INDIRECT("球速変換!A$1:B$" &amp; Prams!$B$8),2,)</f>
        <v>127</v>
      </c>
      <c r="K1705" t="str">
        <f ca="1">VLOOKUP(I1705,INDIRECT("投手名変換!A$1:B$" &amp; Prams!$B$9),2,)</f>
        <v>DD033</v>
      </c>
      <c r="L1705">
        <f t="shared" si="168"/>
        <v>34</v>
      </c>
      <c r="M1705">
        <f ca="1">(B1705-VLOOKUP(K1705,INDIRECT("投手データ!B1:D"&amp;Prams!$B$1),3,FALSE)*2)</f>
        <v>38</v>
      </c>
      <c r="N1705" t="str">
        <f ca="1">VLOOKUP(F1705,INDIRECT("球種変換表!A$1:B$" &amp; Prams!$B$2),2,)</f>
        <v>ムービングファスト</v>
      </c>
      <c r="O1705">
        <f ca="1">VLOOKUP(N1705,球種情報!A:B,2,FALSE)</f>
        <v>4</v>
      </c>
      <c r="P1705">
        <f ca="1">VLOOKUP(K1705,投手データ!B:AI,output!O1705+6,FALSE)</f>
        <v>1</v>
      </c>
      <c r="R1705">
        <f t="shared" ca="1" si="169"/>
        <v>7.874015748031496E-3</v>
      </c>
      <c r="S1705">
        <f t="shared" si="170"/>
        <v>0.56562500000000004</v>
      </c>
      <c r="T1705">
        <f>Prams!B$5/(S1705-Prams!B$6)</f>
        <v>122.34304655419778</v>
      </c>
      <c r="U1705">
        <f t="shared" ca="1" si="171"/>
        <v>0.6322916666666667</v>
      </c>
      <c r="V1705">
        <f ca="1">Prams!C$5/(U1705-Prams!C$6)</f>
        <v>126.50717050628379</v>
      </c>
      <c r="W1705">
        <f t="shared" ca="1" si="172"/>
        <v>0.99611945280538416</v>
      </c>
      <c r="X1705" t="str">
        <f t="shared" ca="1" si="167"/>
        <v>〇</v>
      </c>
    </row>
    <row r="1706" spans="1:24" x14ac:dyDescent="0.4">
      <c r="A1706" s="1" t="s">
        <v>4057</v>
      </c>
      <c r="B1706" s="1">
        <v>132</v>
      </c>
      <c r="C1706">
        <v>646.5</v>
      </c>
      <c r="D1706">
        <v>615.5</v>
      </c>
      <c r="E1706">
        <v>10.512</v>
      </c>
      <c r="F1706" t="s">
        <v>4034</v>
      </c>
      <c r="G1706" s="10" t="s">
        <v>4055</v>
      </c>
      <c r="H1706">
        <v>98</v>
      </c>
      <c r="I1706" t="s">
        <v>4056</v>
      </c>
      <c r="J1706">
        <v>130</v>
      </c>
      <c r="K1706" t="str">
        <f ca="1">VLOOKUP(I1706,INDIRECT("投手名変換!A$1:B$" &amp; Prams!$B$9),2,)</f>
        <v>DD033</v>
      </c>
      <c r="L1706">
        <f t="shared" si="168"/>
        <v>34</v>
      </c>
      <c r="M1706">
        <f ca="1">(B1706-VLOOKUP(K1706,INDIRECT("投手データ!B1:D"&amp;Prams!$B$1),3,FALSE)*2)</f>
        <v>38</v>
      </c>
      <c r="N1706" t="str">
        <f ca="1">VLOOKUP(F1706,INDIRECT("球種変換表!A$1:B$" &amp; Prams!$B$2),2,)</f>
        <v>ムービングファスト</v>
      </c>
      <c r="O1706">
        <f ca="1">VLOOKUP(N1706,球種情報!A:B,2,FALSE)</f>
        <v>4</v>
      </c>
      <c r="P1706">
        <f ca="1">VLOOKUP(K1706,投手データ!B:AI,output!O1706+6,FALSE)</f>
        <v>1</v>
      </c>
      <c r="R1706">
        <f t="shared" si="169"/>
        <v>7.6923076923076927E-3</v>
      </c>
      <c r="S1706">
        <f t="shared" si="170"/>
        <v>0.55590277777777775</v>
      </c>
      <c r="T1706">
        <f>Prams!B$5/(S1706-Prams!B$6)</f>
        <v>124.74304578599575</v>
      </c>
      <c r="U1706">
        <f t="shared" ca="1" si="171"/>
        <v>0.6225694444444444</v>
      </c>
      <c r="V1706">
        <f ca="1">Prams!C$5/(U1706-Prams!C$6)</f>
        <v>129.07503958150892</v>
      </c>
      <c r="W1706">
        <f t="shared" ca="1" si="172"/>
        <v>0.99288491985776095</v>
      </c>
      <c r="X1706" t="str">
        <f t="shared" ca="1" si="167"/>
        <v>〇</v>
      </c>
    </row>
    <row r="1707" spans="1:24" x14ac:dyDescent="0.4">
      <c r="A1707" s="1" t="s">
        <v>4058</v>
      </c>
      <c r="B1707" s="1">
        <v>132</v>
      </c>
      <c r="C1707">
        <v>641.95001000000002</v>
      </c>
      <c r="D1707">
        <v>609.5</v>
      </c>
      <c r="E1707">
        <v>10.062519999999999</v>
      </c>
      <c r="F1707" t="s">
        <v>4034</v>
      </c>
      <c r="G1707" s="10" t="s">
        <v>4040</v>
      </c>
      <c r="H1707">
        <v>98</v>
      </c>
      <c r="I1707" t="s">
        <v>4046</v>
      </c>
      <c r="J1707">
        <f ca="1">VLOOKUP(G1707,INDIRECT("球速変換!A$1:B$" &amp; Prams!$B$8),2,)</f>
        <v>129</v>
      </c>
      <c r="K1707" t="str">
        <f ca="1">VLOOKUP(I1707,INDIRECT("投手名変換!A$1:B$" &amp; Prams!$B$9),2,)</f>
        <v>DD033</v>
      </c>
      <c r="L1707">
        <f t="shared" si="168"/>
        <v>34</v>
      </c>
      <c r="M1707">
        <f ca="1">(B1707-VLOOKUP(K1707,INDIRECT("投手データ!B1:D"&amp;Prams!$B$1),3,FALSE)*2)</f>
        <v>38</v>
      </c>
      <c r="N1707" t="str">
        <f ca="1">VLOOKUP(F1707,INDIRECT("球種変換表!A$1:B$" &amp; Prams!$B$2),2,)</f>
        <v>ムービングファスト</v>
      </c>
      <c r="O1707">
        <f ca="1">VLOOKUP(N1707,球種情報!A:B,2,FALSE)</f>
        <v>4</v>
      </c>
      <c r="P1707">
        <f ca="1">VLOOKUP(K1707,投手データ!B:AI,output!O1707+6,FALSE)</f>
        <v>1</v>
      </c>
      <c r="R1707">
        <f t="shared" ca="1" si="169"/>
        <v>7.7519379844961239E-3</v>
      </c>
      <c r="S1707">
        <f t="shared" si="170"/>
        <v>0.5600694444444444</v>
      </c>
      <c r="T1707">
        <f>Prams!B$5/(S1707-Prams!B$6)</f>
        <v>123.70304084661262</v>
      </c>
      <c r="U1707">
        <f t="shared" ca="1" si="171"/>
        <v>0.62673611111111105</v>
      </c>
      <c r="V1707">
        <f ca="1">Prams!C$5/(U1707-Prams!C$6)</f>
        <v>127.96186949847353</v>
      </c>
      <c r="W1707">
        <f t="shared" ca="1" si="172"/>
        <v>0.99195247673235298</v>
      </c>
      <c r="X1707" t="str">
        <f t="shared" ca="1" si="167"/>
        <v>〇</v>
      </c>
    </row>
    <row r="1708" spans="1:24" x14ac:dyDescent="0.4">
      <c r="A1708" s="1" t="s">
        <v>4061</v>
      </c>
      <c r="B1708" s="1">
        <v>134</v>
      </c>
      <c r="C1708">
        <v>641.5</v>
      </c>
      <c r="D1708">
        <v>619</v>
      </c>
      <c r="E1708">
        <v>10.547610000000001</v>
      </c>
      <c r="F1708" t="s">
        <v>4009</v>
      </c>
      <c r="G1708" s="10" t="s">
        <v>4059</v>
      </c>
      <c r="H1708">
        <v>99</v>
      </c>
      <c r="I1708" t="s">
        <v>4060</v>
      </c>
      <c r="J1708">
        <f ca="1">VLOOKUP(G1708,INDIRECT("球速変換!A$1:B$" &amp; Prams!$B$8),2,)</f>
        <v>121</v>
      </c>
      <c r="K1708" t="str">
        <f ca="1">VLOOKUP(I1708,INDIRECT("投手名変換!A$1:B$" &amp; Prams!$B$9),2,)</f>
        <v>DD034</v>
      </c>
      <c r="L1708">
        <f t="shared" si="168"/>
        <v>35</v>
      </c>
      <c r="M1708">
        <f ca="1">(B1708-VLOOKUP(K1708,INDIRECT("投手データ!B1:D"&amp;Prams!$B$1),3,FALSE)*2)</f>
        <v>40</v>
      </c>
      <c r="N1708" t="str">
        <f ca="1">VLOOKUP(F1708,INDIRECT("球種変換表!A$1:B$" &amp; Prams!$B$2),2,)</f>
        <v>ストレート</v>
      </c>
      <c r="O1708">
        <f ca="1">VLOOKUP(N1708,球種情報!A:B,2,FALSE)</f>
        <v>1</v>
      </c>
      <c r="P1708">
        <f ca="1">VLOOKUP(K1708,投手データ!B:AI,output!O1708+6,FALSE)</f>
        <v>1</v>
      </c>
      <c r="R1708">
        <f t="shared" ca="1" si="169"/>
        <v>8.2644628099173556E-3</v>
      </c>
      <c r="S1708">
        <f t="shared" si="170"/>
        <v>0.57013888888888897</v>
      </c>
      <c r="T1708">
        <f>Prams!B$5/(S1708-Prams!B$6)</f>
        <v>121.25987512394981</v>
      </c>
      <c r="U1708">
        <f t="shared" ca="1" si="171"/>
        <v>0.65347222222222223</v>
      </c>
      <c r="V1708">
        <f ca="1">Prams!C$5/(U1708-Prams!C$6)</f>
        <v>121.25194765573073</v>
      </c>
      <c r="W1708">
        <f t="shared" ca="1" si="172"/>
        <v>1.0020822120308326</v>
      </c>
      <c r="X1708" t="str">
        <f t="shared" ca="1" si="167"/>
        <v>〇</v>
      </c>
    </row>
    <row r="1709" spans="1:24" x14ac:dyDescent="0.4">
      <c r="A1709" s="1" t="s">
        <v>4064</v>
      </c>
      <c r="B1709" s="1">
        <v>134</v>
      </c>
      <c r="C1709">
        <v>636.54760999999996</v>
      </c>
      <c r="D1709">
        <v>606.5</v>
      </c>
      <c r="E1709">
        <v>10.55958</v>
      </c>
      <c r="F1709" t="s">
        <v>4009</v>
      </c>
      <c r="G1709" s="10" t="s">
        <v>4062</v>
      </c>
      <c r="H1709">
        <v>99</v>
      </c>
      <c r="I1709" t="s">
        <v>4063</v>
      </c>
      <c r="J1709">
        <f ca="1">VLOOKUP(G1709,INDIRECT("球速変換!A$1:B$" &amp; Prams!$B$8),2,)</f>
        <v>119</v>
      </c>
      <c r="K1709" t="str">
        <f ca="1">VLOOKUP(I1709,INDIRECT("投手名変換!A$1:B$" &amp; Prams!$B$9),2,)</f>
        <v>DD034</v>
      </c>
      <c r="L1709">
        <f t="shared" si="168"/>
        <v>35</v>
      </c>
      <c r="M1709">
        <f ca="1">(B1709-VLOOKUP(K1709,INDIRECT("投手データ!B1:D"&amp;Prams!$B$1),3,FALSE)*2)</f>
        <v>40</v>
      </c>
      <c r="N1709" t="str">
        <f ca="1">VLOOKUP(F1709,INDIRECT("球種変換表!A$1:B$" &amp; Prams!$B$2),2,)</f>
        <v>ストレート</v>
      </c>
      <c r="O1709">
        <f ca="1">VLOOKUP(N1709,球種情報!A:B,2,FALSE)</f>
        <v>1</v>
      </c>
      <c r="P1709">
        <f ca="1">VLOOKUP(K1709,投手データ!B:AI,output!O1709+6,FALSE)</f>
        <v>1</v>
      </c>
      <c r="R1709">
        <f t="shared" ca="1" si="169"/>
        <v>8.4033613445378148E-3</v>
      </c>
      <c r="S1709">
        <f t="shared" si="170"/>
        <v>0.57881944444444444</v>
      </c>
      <c r="T1709">
        <f>Prams!B$5/(S1709-Prams!B$6)</f>
        <v>119.22985851810979</v>
      </c>
      <c r="U1709">
        <f t="shared" ca="1" si="171"/>
        <v>0.6621527777777777</v>
      </c>
      <c r="V1709">
        <f ca="1">Prams!C$5/(U1709-Prams!C$6)</f>
        <v>119.22219424788008</v>
      </c>
      <c r="W1709">
        <f t="shared" ca="1" si="172"/>
        <v>1.0018671785536142</v>
      </c>
      <c r="X1709" t="str">
        <f t="shared" ca="1" si="167"/>
        <v>〇</v>
      </c>
    </row>
    <row r="1710" spans="1:24" x14ac:dyDescent="0.4">
      <c r="A1710" s="1" t="s">
        <v>4066</v>
      </c>
      <c r="B1710" s="1">
        <v>134</v>
      </c>
      <c r="C1710">
        <v>635.5</v>
      </c>
      <c r="D1710">
        <v>607.5</v>
      </c>
      <c r="E1710">
        <v>11.510960000000001</v>
      </c>
      <c r="F1710" t="s">
        <v>4009</v>
      </c>
      <c r="G1710" s="10" t="s">
        <v>4062</v>
      </c>
      <c r="H1710">
        <v>99</v>
      </c>
      <c r="I1710" t="s">
        <v>4065</v>
      </c>
      <c r="J1710">
        <f ca="1">VLOOKUP(G1710,INDIRECT("球速変換!A$1:B$" &amp; Prams!$B$8),2,)</f>
        <v>119</v>
      </c>
      <c r="K1710" t="str">
        <f ca="1">VLOOKUP(I1710,INDIRECT("投手名変換!A$1:B$" &amp; Prams!$B$9),2,)</f>
        <v>DD034</v>
      </c>
      <c r="L1710">
        <f t="shared" si="168"/>
        <v>35</v>
      </c>
      <c r="M1710">
        <f ca="1">(B1710-VLOOKUP(K1710,INDIRECT("投手データ!B1:D"&amp;Prams!$B$1),3,FALSE)*2)</f>
        <v>40</v>
      </c>
      <c r="N1710" t="str">
        <f ca="1">VLOOKUP(F1710,INDIRECT("球種変換表!A$1:B$" &amp; Prams!$B$2),2,)</f>
        <v>ストレート</v>
      </c>
      <c r="O1710">
        <f ca="1">VLOOKUP(N1710,球種情報!A:B,2,FALSE)</f>
        <v>1</v>
      </c>
      <c r="P1710">
        <f ca="1">VLOOKUP(K1710,投手データ!B:AI,output!O1710+6,FALSE)</f>
        <v>1</v>
      </c>
      <c r="R1710">
        <f t="shared" ca="1" si="169"/>
        <v>8.4033613445378148E-3</v>
      </c>
      <c r="S1710">
        <f t="shared" si="170"/>
        <v>0.578125</v>
      </c>
      <c r="T1710">
        <f>Prams!B$5/(S1710-Prams!B$6)</f>
        <v>119.38975522618645</v>
      </c>
      <c r="U1710">
        <f t="shared" ca="1" si="171"/>
        <v>0.66145833333333337</v>
      </c>
      <c r="V1710">
        <f ca="1">Prams!C$5/(U1710-Prams!C$6)</f>
        <v>119.3820703860451</v>
      </c>
      <c r="W1710">
        <f t="shared" ca="1" si="172"/>
        <v>1.0032106755129839</v>
      </c>
      <c r="X1710" t="str">
        <f t="shared" ca="1" si="167"/>
        <v>〇</v>
      </c>
    </row>
    <row r="1711" spans="1:24" x14ac:dyDescent="0.4">
      <c r="A1711" s="1" t="s">
        <v>4069</v>
      </c>
      <c r="B1711" s="1">
        <v>133</v>
      </c>
      <c r="C1711">
        <v>636.5</v>
      </c>
      <c r="D1711">
        <v>605</v>
      </c>
      <c r="E1711">
        <v>10.547610000000001</v>
      </c>
      <c r="F1711" t="s">
        <v>4009</v>
      </c>
      <c r="G1711" s="10" t="s">
        <v>4067</v>
      </c>
      <c r="H1711">
        <v>99</v>
      </c>
      <c r="I1711" t="s">
        <v>4068</v>
      </c>
      <c r="J1711">
        <f ca="1">VLOOKUP(G1711,INDIRECT("球速変換!A$1:B$" &amp; Prams!$B$8),2,)</f>
        <v>123</v>
      </c>
      <c r="K1711" t="str">
        <f ca="1">VLOOKUP(I1711,INDIRECT("投手名変換!A$1:B$" &amp; Prams!$B$9),2,)</f>
        <v>DD034</v>
      </c>
      <c r="L1711">
        <f t="shared" si="168"/>
        <v>34</v>
      </c>
      <c r="M1711">
        <f ca="1">(B1711-VLOOKUP(K1711,INDIRECT("投手データ!B1:D"&amp;Prams!$B$1),3,FALSE)*2)</f>
        <v>39</v>
      </c>
      <c r="N1711" t="str">
        <f ca="1">VLOOKUP(F1711,INDIRECT("球種変換表!A$1:B$" &amp; Prams!$B$2),2,)</f>
        <v>ストレート</v>
      </c>
      <c r="O1711">
        <f ca="1">VLOOKUP(N1711,球種情報!A:B,2,FALSE)</f>
        <v>1</v>
      </c>
      <c r="P1711">
        <f ca="1">VLOOKUP(K1711,投手データ!B:AI,output!O1711+6,FALSE)</f>
        <v>1</v>
      </c>
      <c r="R1711">
        <f t="shared" ca="1" si="169"/>
        <v>8.130081300813009E-3</v>
      </c>
      <c r="S1711">
        <f t="shared" si="170"/>
        <v>0.56319444444444444</v>
      </c>
      <c r="T1711">
        <f>Prams!B$5/(S1711-Prams!B$6)</f>
        <v>122.93434672617404</v>
      </c>
      <c r="U1711">
        <f t="shared" ca="1" si="171"/>
        <v>0.6465277777777777</v>
      </c>
      <c r="V1711">
        <f ca="1">Prams!C$5/(U1711-Prams!C$6)</f>
        <v>122.92619881361365</v>
      </c>
      <c r="W1711">
        <f t="shared" ca="1" si="172"/>
        <v>0.99939999035458249</v>
      </c>
      <c r="X1711" t="str">
        <f t="shared" ca="1" si="167"/>
        <v>〇</v>
      </c>
    </row>
    <row r="1712" spans="1:24" x14ac:dyDescent="0.4">
      <c r="A1712" s="1" t="s">
        <v>4070</v>
      </c>
      <c r="B1712" s="1">
        <v>134</v>
      </c>
      <c r="C1712">
        <v>635.5</v>
      </c>
      <c r="D1712">
        <v>614.5</v>
      </c>
      <c r="E1712">
        <v>11.510960000000001</v>
      </c>
      <c r="F1712" t="s">
        <v>4009</v>
      </c>
      <c r="G1712" s="10" t="s">
        <v>4059</v>
      </c>
      <c r="H1712">
        <v>99</v>
      </c>
      <c r="I1712" t="s">
        <v>4065</v>
      </c>
      <c r="J1712">
        <f ca="1">VLOOKUP(G1712,INDIRECT("球速変換!A$1:B$" &amp; Prams!$B$8),2,)</f>
        <v>121</v>
      </c>
      <c r="K1712" t="str">
        <f ca="1">VLOOKUP(I1712,INDIRECT("投手名変換!A$1:B$" &amp; Prams!$B$9),2,)</f>
        <v>DD034</v>
      </c>
      <c r="L1712">
        <f t="shared" si="168"/>
        <v>35</v>
      </c>
      <c r="M1712">
        <f ca="1">(B1712-VLOOKUP(K1712,INDIRECT("投手データ!B1:D"&amp;Prams!$B$1),3,FALSE)*2)</f>
        <v>40</v>
      </c>
      <c r="N1712" t="str">
        <f ca="1">VLOOKUP(F1712,INDIRECT("球種変換表!A$1:B$" &amp; Prams!$B$2),2,)</f>
        <v>ストレート</v>
      </c>
      <c r="O1712">
        <f ca="1">VLOOKUP(N1712,球種情報!A:B,2,FALSE)</f>
        <v>1</v>
      </c>
      <c r="P1712">
        <f ca="1">VLOOKUP(K1712,投手データ!B:AI,output!O1712+6,FALSE)</f>
        <v>1</v>
      </c>
      <c r="R1712">
        <f t="shared" ca="1" si="169"/>
        <v>8.2644628099173556E-3</v>
      </c>
      <c r="S1712">
        <f t="shared" si="170"/>
        <v>0.57326388888888891</v>
      </c>
      <c r="T1712">
        <f>Prams!B$5/(S1712-Prams!B$6)</f>
        <v>120.52115429394532</v>
      </c>
      <c r="U1712">
        <f t="shared" ca="1" si="171"/>
        <v>0.65659722222222228</v>
      </c>
      <c r="V1712">
        <f ca="1">Prams!C$5/(U1712-Prams!C$6)</f>
        <v>120.5133231174091</v>
      </c>
      <c r="W1712">
        <f t="shared" ca="1" si="172"/>
        <v>0.99597787700338103</v>
      </c>
      <c r="X1712" t="str">
        <f t="shared" ca="1" si="167"/>
        <v>〇</v>
      </c>
    </row>
    <row r="1713" spans="1:24" x14ac:dyDescent="0.4">
      <c r="A1713" s="1" t="s">
        <v>4073</v>
      </c>
      <c r="B1713" s="1">
        <v>134</v>
      </c>
      <c r="C1713">
        <v>636.54760999999996</v>
      </c>
      <c r="D1713">
        <v>609.5</v>
      </c>
      <c r="E1713">
        <v>10.55958</v>
      </c>
      <c r="F1713" t="s">
        <v>4009</v>
      </c>
      <c r="G1713" s="10" t="s">
        <v>4071</v>
      </c>
      <c r="H1713">
        <v>99</v>
      </c>
      <c r="I1713" t="s">
        <v>4072</v>
      </c>
      <c r="J1713">
        <f ca="1">VLOOKUP(G1713,INDIRECT("球速変換!A$1:B$" &amp; Prams!$B$8),2,)</f>
        <v>120</v>
      </c>
      <c r="K1713" t="str">
        <f ca="1">VLOOKUP(I1713,INDIRECT("投手名変換!A$1:B$" &amp; Prams!$B$9),2,)</f>
        <v>DD034</v>
      </c>
      <c r="L1713">
        <f t="shared" si="168"/>
        <v>35</v>
      </c>
      <c r="M1713">
        <f ca="1">(B1713-VLOOKUP(K1713,INDIRECT("投手データ!B1:D"&amp;Prams!$B$1),3,FALSE)*2)</f>
        <v>40</v>
      </c>
      <c r="N1713" t="str">
        <f ca="1">VLOOKUP(F1713,INDIRECT("球種変換表!A$1:B$" &amp; Prams!$B$2),2,)</f>
        <v>ストレート</v>
      </c>
      <c r="O1713">
        <f ca="1">VLOOKUP(N1713,球種情報!A:B,2,FALSE)</f>
        <v>1</v>
      </c>
      <c r="P1713">
        <f ca="1">VLOOKUP(K1713,投手データ!B:AI,output!O1713+6,FALSE)</f>
        <v>1</v>
      </c>
      <c r="R1713">
        <f t="shared" ca="1" si="169"/>
        <v>8.3333333333333332E-3</v>
      </c>
      <c r="S1713">
        <f t="shared" si="170"/>
        <v>0.57673611111111112</v>
      </c>
      <c r="T1713">
        <f>Prams!B$5/(S1713-Prams!B$6)</f>
        <v>119.71083870759533</v>
      </c>
      <c r="U1713">
        <f t="shared" ca="1" si="171"/>
        <v>0.66006944444444438</v>
      </c>
      <c r="V1713">
        <f ca="1">Prams!C$5/(U1713-Prams!C$6)</f>
        <v>119.70311247841919</v>
      </c>
      <c r="W1713">
        <f t="shared" ca="1" si="172"/>
        <v>0.99752593732015993</v>
      </c>
      <c r="X1713" t="str">
        <f t="shared" ca="1" si="167"/>
        <v>〇</v>
      </c>
    </row>
    <row r="1714" spans="1:24" x14ac:dyDescent="0.4">
      <c r="A1714" s="1" t="s">
        <v>4075</v>
      </c>
      <c r="B1714" s="1">
        <v>134</v>
      </c>
      <c r="C1714">
        <v>640</v>
      </c>
      <c r="D1714">
        <v>612</v>
      </c>
      <c r="E1714">
        <v>11.04546</v>
      </c>
      <c r="F1714" t="s">
        <v>4009</v>
      </c>
      <c r="G1714" s="10" t="s">
        <v>4074</v>
      </c>
      <c r="H1714">
        <v>99</v>
      </c>
      <c r="I1714" t="s">
        <v>4065</v>
      </c>
      <c r="J1714">
        <v>120</v>
      </c>
      <c r="K1714" t="str">
        <f ca="1">VLOOKUP(I1714,INDIRECT("投手名変換!A$1:B$" &amp; Prams!$B$9),2,)</f>
        <v>DD034</v>
      </c>
      <c r="L1714">
        <f t="shared" si="168"/>
        <v>35</v>
      </c>
      <c r="M1714">
        <f ca="1">(B1714-VLOOKUP(K1714,INDIRECT("投手データ!B1:D"&amp;Prams!$B$1),3,FALSE)*2)</f>
        <v>40</v>
      </c>
      <c r="N1714" t="str">
        <f ca="1">VLOOKUP(F1714,INDIRECT("球種変換表!A$1:B$" &amp; Prams!$B$2),2,)</f>
        <v>ストレート</v>
      </c>
      <c r="O1714">
        <f ca="1">VLOOKUP(N1714,球種情報!A:B,2,FALSE)</f>
        <v>1</v>
      </c>
      <c r="P1714">
        <f ca="1">VLOOKUP(K1714,投手データ!B:AI,output!O1714+6,FALSE)</f>
        <v>1</v>
      </c>
      <c r="R1714">
        <f t="shared" si="169"/>
        <v>8.3333333333333332E-3</v>
      </c>
      <c r="S1714">
        <f t="shared" si="170"/>
        <v>0.57499999999999996</v>
      </c>
      <c r="T1714">
        <f>Prams!B$5/(S1714-Prams!B$6)</f>
        <v>120.11462988148438</v>
      </c>
      <c r="U1714">
        <f t="shared" ca="1" si="171"/>
        <v>0.65833333333333333</v>
      </c>
      <c r="V1714">
        <f ca="1">Prams!C$5/(U1714-Prams!C$6)</f>
        <v>120.10685144411347</v>
      </c>
      <c r="W1714">
        <f t="shared" ca="1" si="172"/>
        <v>1.0008904287009457</v>
      </c>
      <c r="X1714" t="str">
        <f t="shared" ca="1" si="167"/>
        <v>〇</v>
      </c>
    </row>
    <row r="1715" spans="1:24" x14ac:dyDescent="0.4">
      <c r="A1715" s="1" t="s">
        <v>4076</v>
      </c>
      <c r="B1715" s="1">
        <v>134</v>
      </c>
      <c r="C1715">
        <v>639</v>
      </c>
      <c r="D1715">
        <v>611</v>
      </c>
      <c r="E1715">
        <v>10.04998</v>
      </c>
      <c r="F1715" t="s">
        <v>4009</v>
      </c>
      <c r="G1715" s="10" t="s">
        <v>4071</v>
      </c>
      <c r="H1715">
        <v>99</v>
      </c>
      <c r="I1715" t="s">
        <v>4065</v>
      </c>
      <c r="J1715">
        <f ca="1">VLOOKUP(G1715,INDIRECT("球速変換!A$1:B$" &amp; Prams!$B$8),2,)</f>
        <v>120</v>
      </c>
      <c r="K1715" t="str">
        <f ca="1">VLOOKUP(I1715,INDIRECT("投手名変換!A$1:B$" &amp; Prams!$B$9),2,)</f>
        <v>DD034</v>
      </c>
      <c r="L1715">
        <f t="shared" si="168"/>
        <v>35</v>
      </c>
      <c r="M1715">
        <f ca="1">(B1715-VLOOKUP(K1715,INDIRECT("投手データ!B1:D"&amp;Prams!$B$1),3,FALSE)*2)</f>
        <v>40</v>
      </c>
      <c r="N1715" t="str">
        <f ca="1">VLOOKUP(F1715,INDIRECT("球種変換表!A$1:B$" &amp; Prams!$B$2),2,)</f>
        <v>ストレート</v>
      </c>
      <c r="O1715">
        <f ca="1">VLOOKUP(N1715,球種情報!A:B,2,FALSE)</f>
        <v>1</v>
      </c>
      <c r="P1715">
        <f ca="1">VLOOKUP(K1715,投手データ!B:AI,output!O1715+6,FALSE)</f>
        <v>1</v>
      </c>
      <c r="R1715">
        <f t="shared" ca="1" si="169"/>
        <v>8.3333333333333332E-3</v>
      </c>
      <c r="S1715">
        <f t="shared" si="170"/>
        <v>0.5756944444444444</v>
      </c>
      <c r="T1715">
        <f>Prams!B$5/(S1715-Prams!B$6)</f>
        <v>119.9527869700661</v>
      </c>
      <c r="U1715">
        <f t="shared" ca="1" si="171"/>
        <v>0.65902777777777777</v>
      </c>
      <c r="V1715">
        <f ca="1">Prams!C$5/(U1715-Prams!C$6)</f>
        <v>119.94502947928903</v>
      </c>
      <c r="W1715">
        <f t="shared" ca="1" si="172"/>
        <v>0.99954191232740863</v>
      </c>
      <c r="X1715" t="str">
        <f t="shared" ca="1" si="167"/>
        <v>〇</v>
      </c>
    </row>
    <row r="1716" spans="1:24" x14ac:dyDescent="0.4">
      <c r="A1716" s="1" t="s">
        <v>4078</v>
      </c>
      <c r="B1716" s="1">
        <v>134</v>
      </c>
      <c r="C1716">
        <v>640</v>
      </c>
      <c r="D1716">
        <v>610.5</v>
      </c>
      <c r="E1716">
        <v>11.01146</v>
      </c>
      <c r="F1716" t="s">
        <v>4009</v>
      </c>
      <c r="G1716" s="10" t="s">
        <v>4071</v>
      </c>
      <c r="H1716">
        <v>99</v>
      </c>
      <c r="I1716" t="s">
        <v>4077</v>
      </c>
      <c r="J1716">
        <f ca="1">VLOOKUP(G1716,INDIRECT("球速変換!A$1:B$" &amp; Prams!$B$8),2,)</f>
        <v>120</v>
      </c>
      <c r="K1716" t="str">
        <f ca="1">VLOOKUP(I1716,INDIRECT("投手名変換!A$1:B$" &amp; Prams!$B$9),2,)</f>
        <v>DD034</v>
      </c>
      <c r="L1716">
        <f t="shared" si="168"/>
        <v>35</v>
      </c>
      <c r="M1716">
        <f ca="1">(B1716-VLOOKUP(K1716,INDIRECT("投手データ!B1:D"&amp;Prams!$B$1),3,FALSE)*2)</f>
        <v>40</v>
      </c>
      <c r="N1716" t="str">
        <f ca="1">VLOOKUP(F1716,INDIRECT("球種変換表!A$1:B$" &amp; Prams!$B$2),2,)</f>
        <v>ストレート</v>
      </c>
      <c r="O1716">
        <f ca="1">VLOOKUP(N1716,球種情報!A:B,2,FALSE)</f>
        <v>1</v>
      </c>
      <c r="P1716">
        <f ca="1">VLOOKUP(K1716,投手データ!B:AI,output!O1716+6,FALSE)</f>
        <v>1</v>
      </c>
      <c r="R1716">
        <f t="shared" ca="1" si="169"/>
        <v>8.3333333333333332E-3</v>
      </c>
      <c r="S1716">
        <f t="shared" si="170"/>
        <v>0.57604166666666667</v>
      </c>
      <c r="T1716">
        <f>Prams!B$5/(S1716-Prams!B$6)</f>
        <v>119.87202895506472</v>
      </c>
      <c r="U1716">
        <f t="shared" ca="1" si="171"/>
        <v>0.65937500000000004</v>
      </c>
      <c r="V1716">
        <f ca="1">Prams!C$5/(U1716-Prams!C$6)</f>
        <v>119.86428190586979</v>
      </c>
      <c r="W1716">
        <f t="shared" ca="1" si="172"/>
        <v>0.99886901588224819</v>
      </c>
      <c r="X1716" t="str">
        <f t="shared" ca="1" si="167"/>
        <v>〇</v>
      </c>
    </row>
    <row r="1717" spans="1:24" x14ac:dyDescent="0.4">
      <c r="A1717" s="1" t="s">
        <v>4081</v>
      </c>
      <c r="B1717" s="1">
        <v>134</v>
      </c>
      <c r="C1717">
        <v>636.54760999999996</v>
      </c>
      <c r="D1717">
        <v>612.5</v>
      </c>
      <c r="E1717">
        <v>10.55958</v>
      </c>
      <c r="F1717" t="s">
        <v>4009</v>
      </c>
      <c r="G1717" s="10" t="s">
        <v>4079</v>
      </c>
      <c r="H1717">
        <v>99</v>
      </c>
      <c r="I1717" t="s">
        <v>4080</v>
      </c>
      <c r="J1717">
        <f ca="1">VLOOKUP(G1717,INDIRECT("球速変換!A$1:B$" &amp; Prams!$B$8),2,)</f>
        <v>120</v>
      </c>
      <c r="K1717" t="str">
        <f ca="1">VLOOKUP(I1717,INDIRECT("投手名変換!A$1:B$" &amp; Prams!$B$9),2,)</f>
        <v>DD034</v>
      </c>
      <c r="L1717">
        <f t="shared" si="168"/>
        <v>35</v>
      </c>
      <c r="M1717">
        <f ca="1">(B1717-VLOOKUP(K1717,INDIRECT("投手データ!B1:D"&amp;Prams!$B$1),3,FALSE)*2)</f>
        <v>40</v>
      </c>
      <c r="N1717" t="str">
        <f ca="1">VLOOKUP(F1717,INDIRECT("球種変換表!A$1:B$" &amp; Prams!$B$2),2,)</f>
        <v>ストレート</v>
      </c>
      <c r="O1717">
        <f ca="1">VLOOKUP(N1717,球種情報!A:B,2,FALSE)</f>
        <v>1</v>
      </c>
      <c r="P1717">
        <f ca="1">VLOOKUP(K1717,投手データ!B:AI,output!O1717+6,FALSE)</f>
        <v>1</v>
      </c>
      <c r="R1717">
        <f t="shared" ca="1" si="169"/>
        <v>8.3333333333333332E-3</v>
      </c>
      <c r="S1717">
        <f t="shared" si="170"/>
        <v>0.57465277777777779</v>
      </c>
      <c r="T1717">
        <f>Prams!B$5/(S1717-Prams!B$6)</f>
        <v>120.19571521923453</v>
      </c>
      <c r="U1717">
        <f t="shared" ca="1" si="171"/>
        <v>0.65798611111111105</v>
      </c>
      <c r="V1717">
        <f ca="1">Prams!C$5/(U1717-Prams!C$6)</f>
        <v>120.18792627673767</v>
      </c>
      <c r="W1717">
        <f t="shared" ca="1" si="172"/>
        <v>1.0015660523061471</v>
      </c>
      <c r="X1717" t="str">
        <f t="shared" ca="1" si="167"/>
        <v>〇</v>
      </c>
    </row>
    <row r="1718" spans="1:24" x14ac:dyDescent="0.4">
      <c r="A1718" s="1" t="s">
        <v>4084</v>
      </c>
      <c r="B1718" s="1">
        <v>135</v>
      </c>
      <c r="C1718">
        <v>635.5</v>
      </c>
      <c r="D1718">
        <v>605.5</v>
      </c>
      <c r="E1718">
        <v>11.510960000000001</v>
      </c>
      <c r="F1718" t="s">
        <v>4034</v>
      </c>
      <c r="G1718" s="10" t="s">
        <v>4082</v>
      </c>
      <c r="H1718">
        <v>98</v>
      </c>
      <c r="I1718" t="s">
        <v>4083</v>
      </c>
      <c r="J1718">
        <v>116</v>
      </c>
      <c r="K1718" t="str">
        <f ca="1">VLOOKUP(I1718,INDIRECT("投手名変換!A$1:B$" &amp; Prams!$B$9),2,)</f>
        <v>DD034</v>
      </c>
      <c r="L1718">
        <f t="shared" si="168"/>
        <v>37</v>
      </c>
      <c r="M1718">
        <f ca="1">(B1718-VLOOKUP(K1718,INDIRECT("投手データ!B1:D"&amp;Prams!$B$1),3,FALSE)*2)</f>
        <v>41</v>
      </c>
      <c r="N1718" t="str">
        <f ca="1">VLOOKUP(F1718,INDIRECT("球種変換表!A$1:B$" &amp; Prams!$B$2),2,)</f>
        <v>ムービングファスト</v>
      </c>
      <c r="O1718">
        <f ca="1">VLOOKUP(N1718,球種情報!A:B,2,FALSE)</f>
        <v>4</v>
      </c>
      <c r="P1718">
        <f ca="1">VLOOKUP(K1718,投手データ!B:AI,output!O1718+6,FALSE)</f>
        <v>1</v>
      </c>
      <c r="R1718">
        <f t="shared" si="169"/>
        <v>8.6206896551724137E-3</v>
      </c>
      <c r="S1718">
        <f t="shared" si="170"/>
        <v>0.61284722222222221</v>
      </c>
      <c r="T1718">
        <f>Prams!B$5/(S1718-Prams!B$6)</f>
        <v>111.88726956469282</v>
      </c>
      <c r="U1718">
        <f t="shared" ca="1" si="171"/>
        <v>0.67951388888888897</v>
      </c>
      <c r="V1718">
        <f ca="1">Prams!C$5/(U1718-Prams!C$6)</f>
        <v>115.35995107008274</v>
      </c>
      <c r="W1718">
        <f t="shared" ca="1" si="172"/>
        <v>0.99448233681105813</v>
      </c>
      <c r="X1718" t="str">
        <f t="shared" ca="1" si="167"/>
        <v>〇</v>
      </c>
    </row>
    <row r="1719" spans="1:24" x14ac:dyDescent="0.4">
      <c r="A1719" s="1" t="s">
        <v>4086</v>
      </c>
      <c r="B1719" s="1">
        <v>136</v>
      </c>
      <c r="C1719">
        <v>643.5</v>
      </c>
      <c r="D1719">
        <v>613</v>
      </c>
      <c r="E1719">
        <v>11.5001</v>
      </c>
      <c r="F1719" t="s">
        <v>4034</v>
      </c>
      <c r="G1719" s="10" t="s">
        <v>4085</v>
      </c>
      <c r="H1719">
        <v>98</v>
      </c>
      <c r="I1719" t="s">
        <v>4065</v>
      </c>
      <c r="J1719">
        <v>114</v>
      </c>
      <c r="K1719" t="str">
        <f ca="1">VLOOKUP(I1719,INDIRECT("投手名変換!A$1:B$" &amp; Prams!$B$9),2,)</f>
        <v>DD034</v>
      </c>
      <c r="L1719">
        <f t="shared" si="168"/>
        <v>38</v>
      </c>
      <c r="M1719">
        <f ca="1">(B1719-VLOOKUP(K1719,INDIRECT("投手データ!B1:D"&amp;Prams!$B$1),3,FALSE)*2)</f>
        <v>42</v>
      </c>
      <c r="N1719" t="str">
        <f ca="1">VLOOKUP(F1719,INDIRECT("球種変換表!A$1:B$" &amp; Prams!$B$2),2,)</f>
        <v>ムービングファスト</v>
      </c>
      <c r="O1719">
        <f ca="1">VLOOKUP(N1719,球種情報!A:B,2,FALSE)</f>
        <v>4</v>
      </c>
      <c r="P1719">
        <f ca="1">VLOOKUP(K1719,投手データ!B:AI,output!O1719+6,FALSE)</f>
        <v>1</v>
      </c>
      <c r="R1719">
        <f t="shared" si="169"/>
        <v>8.771929824561403E-3</v>
      </c>
      <c r="S1719">
        <f t="shared" si="170"/>
        <v>0.62430555555555556</v>
      </c>
      <c r="T1719">
        <f>Prams!B$5/(S1719-Prams!B$6)</f>
        <v>109.61416849715823</v>
      </c>
      <c r="U1719">
        <f t="shared" ca="1" si="171"/>
        <v>0.69097222222222221</v>
      </c>
      <c r="V1719">
        <f ca="1">Prams!C$5/(U1719-Prams!C$6)</f>
        <v>112.94508104377482</v>
      </c>
      <c r="W1719">
        <f t="shared" ca="1" si="172"/>
        <v>0.99074632494539316</v>
      </c>
      <c r="X1719" t="str">
        <f t="shared" ca="1" si="167"/>
        <v>〇</v>
      </c>
    </row>
    <row r="1720" spans="1:24" x14ac:dyDescent="0.4">
      <c r="A1720" s="1" t="s">
        <v>4089</v>
      </c>
      <c r="B1720" s="1">
        <v>135</v>
      </c>
      <c r="C1720">
        <v>640.5</v>
      </c>
      <c r="D1720">
        <v>603.5</v>
      </c>
      <c r="E1720">
        <v>10.512</v>
      </c>
      <c r="F1720" t="s">
        <v>4034</v>
      </c>
      <c r="G1720" s="10" t="s">
        <v>4087</v>
      </c>
      <c r="H1720">
        <v>98</v>
      </c>
      <c r="I1720" t="s">
        <v>4088</v>
      </c>
      <c r="J1720">
        <f ca="1">VLOOKUP(G1720,INDIRECT("球速変換!A$1:B$" &amp; Prams!$B$8),2,)</f>
        <v>115</v>
      </c>
      <c r="K1720" t="str">
        <f ca="1">VLOOKUP(I1720,INDIRECT("投手名変換!A$1:B$" &amp; Prams!$B$9),2,)</f>
        <v>DD034</v>
      </c>
      <c r="L1720">
        <f t="shared" si="168"/>
        <v>37</v>
      </c>
      <c r="M1720">
        <f ca="1">(B1720-VLOOKUP(K1720,INDIRECT("投手データ!B1:D"&amp;Prams!$B$1),3,FALSE)*2)</f>
        <v>41</v>
      </c>
      <c r="N1720" t="str">
        <f ca="1">VLOOKUP(F1720,INDIRECT("球種変換表!A$1:B$" &amp; Prams!$B$2),2,)</f>
        <v>ムービングファスト</v>
      </c>
      <c r="O1720">
        <f ca="1">VLOOKUP(N1720,球種情報!A:B,2,FALSE)</f>
        <v>4</v>
      </c>
      <c r="P1720">
        <f ca="1">VLOOKUP(K1720,投手データ!B:AI,output!O1720+6,FALSE)</f>
        <v>1</v>
      </c>
      <c r="R1720">
        <f t="shared" ca="1" si="169"/>
        <v>8.6956521739130436E-3</v>
      </c>
      <c r="S1720">
        <f t="shared" si="170"/>
        <v>0.61423611111111109</v>
      </c>
      <c r="T1720">
        <f>Prams!B$5/(S1720-Prams!B$6)</f>
        <v>111.60673362852717</v>
      </c>
      <c r="U1720">
        <f t="shared" ca="1" si="171"/>
        <v>0.68090277777777775</v>
      </c>
      <c r="V1720">
        <f ca="1">Prams!C$5/(U1720-Prams!C$6)</f>
        <v>115.06175392521288</v>
      </c>
      <c r="W1720">
        <f t="shared" ca="1" si="172"/>
        <v>1.0005369906540251</v>
      </c>
      <c r="X1720" t="str">
        <f t="shared" ca="1" si="167"/>
        <v>〇</v>
      </c>
    </row>
    <row r="1721" spans="1:24" x14ac:dyDescent="0.4">
      <c r="A1721" s="1" t="s">
        <v>4091</v>
      </c>
      <c r="B1721" s="1">
        <v>135</v>
      </c>
      <c r="C1721">
        <v>638.5</v>
      </c>
      <c r="D1721">
        <v>606</v>
      </c>
      <c r="E1721">
        <v>10.547610000000001</v>
      </c>
      <c r="F1721" t="s">
        <v>4034</v>
      </c>
      <c r="G1721" s="10" t="s">
        <v>4090</v>
      </c>
      <c r="H1721">
        <v>98</v>
      </c>
      <c r="I1721" t="s">
        <v>4065</v>
      </c>
      <c r="J1721">
        <f ca="1">VLOOKUP(G1721,INDIRECT("球速変換!A$1:B$" &amp; Prams!$B$8),2,)</f>
        <v>116</v>
      </c>
      <c r="K1721" t="str">
        <f ca="1">VLOOKUP(I1721,INDIRECT("投手名変換!A$1:B$" &amp; Prams!$B$9),2,)</f>
        <v>DD034</v>
      </c>
      <c r="L1721">
        <f t="shared" si="168"/>
        <v>37</v>
      </c>
      <c r="M1721">
        <f ca="1">(B1721-VLOOKUP(K1721,INDIRECT("投手データ!B1:D"&amp;Prams!$B$1),3,FALSE)*2)</f>
        <v>41</v>
      </c>
      <c r="N1721" t="str">
        <f ca="1">VLOOKUP(F1721,INDIRECT("球種変換表!A$1:B$" &amp; Prams!$B$2),2,)</f>
        <v>ムービングファスト</v>
      </c>
      <c r="O1721">
        <f ca="1">VLOOKUP(N1721,球種情報!A:B,2,FALSE)</f>
        <v>4</v>
      </c>
      <c r="P1721">
        <f ca="1">VLOOKUP(K1721,投手データ!B:AI,output!O1721+6,FALSE)</f>
        <v>1</v>
      </c>
      <c r="R1721">
        <f t="shared" ca="1" si="169"/>
        <v>8.6206896551724137E-3</v>
      </c>
      <c r="S1721">
        <f t="shared" si="170"/>
        <v>0.61250000000000004</v>
      </c>
      <c r="T1721">
        <f>Prams!B$5/(S1721-Prams!B$6)</f>
        <v>111.95762404925752</v>
      </c>
      <c r="U1721">
        <f t="shared" ca="1" si="171"/>
        <v>0.6791666666666667</v>
      </c>
      <c r="V1721">
        <f ca="1">Prams!C$5/(U1721-Prams!C$6)</f>
        <v>115.43474201780045</v>
      </c>
      <c r="W1721">
        <f t="shared" ca="1" si="172"/>
        <v>0.99512708636034863</v>
      </c>
      <c r="X1721" t="str">
        <f t="shared" ca="1" si="167"/>
        <v>〇</v>
      </c>
    </row>
    <row r="1722" spans="1:24" x14ac:dyDescent="0.4">
      <c r="A1722" s="1" t="s">
        <v>4094</v>
      </c>
      <c r="B1722" s="1">
        <v>136</v>
      </c>
      <c r="C1722">
        <v>633.95001000000002</v>
      </c>
      <c r="D1722">
        <v>607.5</v>
      </c>
      <c r="E1722">
        <v>10.062519999999999</v>
      </c>
      <c r="F1722" t="s">
        <v>4034</v>
      </c>
      <c r="G1722" s="10" t="s">
        <v>4092</v>
      </c>
      <c r="H1722">
        <v>98</v>
      </c>
      <c r="I1722" t="s">
        <v>4093</v>
      </c>
      <c r="J1722">
        <v>113</v>
      </c>
      <c r="K1722" t="str">
        <f ca="1">VLOOKUP(I1722,INDIRECT("投手名変換!A$1:B$" &amp; Prams!$B$9),2,)</f>
        <v>DD034</v>
      </c>
      <c r="L1722">
        <f t="shared" si="168"/>
        <v>38</v>
      </c>
      <c r="M1722">
        <f ca="1">(B1722-VLOOKUP(K1722,INDIRECT("投手データ!B1:D"&amp;Prams!$B$1),3,FALSE)*2)</f>
        <v>42</v>
      </c>
      <c r="N1722" t="str">
        <f ca="1">VLOOKUP(F1722,INDIRECT("球種変換表!A$1:B$" &amp; Prams!$B$2),2,)</f>
        <v>ムービングファスト</v>
      </c>
      <c r="O1722">
        <f ca="1">VLOOKUP(N1722,球種情報!A:B,2,FALSE)</f>
        <v>4</v>
      </c>
      <c r="P1722">
        <f ca="1">VLOOKUP(K1722,投手データ!B:AI,output!O1722+6,FALSE)</f>
        <v>1</v>
      </c>
      <c r="R1722">
        <f t="shared" si="169"/>
        <v>8.8495575221238937E-3</v>
      </c>
      <c r="S1722">
        <f t="shared" si="170"/>
        <v>0.62812500000000004</v>
      </c>
      <c r="T1722">
        <f>Prams!B$5/(S1722-Prams!B$6)</f>
        <v>108.87685466472945</v>
      </c>
      <c r="U1722">
        <f t="shared" ca="1" si="171"/>
        <v>0.6947916666666667</v>
      </c>
      <c r="V1722">
        <f ca="1">Prams!C$5/(U1722-Prams!C$6)</f>
        <v>112.16243593426363</v>
      </c>
      <c r="W1722">
        <f t="shared" ca="1" si="172"/>
        <v>0.99258792862180201</v>
      </c>
      <c r="X1722" t="str">
        <f t="shared" ca="1" si="167"/>
        <v>〇</v>
      </c>
    </row>
    <row r="1723" spans="1:24" x14ac:dyDescent="0.4">
      <c r="A1723" s="1" t="s">
        <v>4095</v>
      </c>
      <c r="B1723" s="1">
        <v>135</v>
      </c>
      <c r="C1723">
        <v>629</v>
      </c>
      <c r="D1723">
        <v>601</v>
      </c>
      <c r="E1723">
        <v>10.04998</v>
      </c>
      <c r="F1723" t="s">
        <v>4034</v>
      </c>
      <c r="G1723" s="10" t="s">
        <v>4087</v>
      </c>
      <c r="H1723">
        <v>98</v>
      </c>
      <c r="I1723" t="s">
        <v>4068</v>
      </c>
      <c r="J1723">
        <f ca="1">VLOOKUP(G1723,INDIRECT("球速変換!A$1:B$" &amp; Prams!$B$8),2,)</f>
        <v>115</v>
      </c>
      <c r="K1723" t="str">
        <f ca="1">VLOOKUP(I1723,INDIRECT("投手名変換!A$1:B$" &amp; Prams!$B$9),2,)</f>
        <v>DD034</v>
      </c>
      <c r="L1723">
        <f t="shared" si="168"/>
        <v>37</v>
      </c>
      <c r="M1723">
        <f ca="1">(B1723-VLOOKUP(K1723,INDIRECT("投手データ!B1:D"&amp;Prams!$B$1),3,FALSE)*2)</f>
        <v>41</v>
      </c>
      <c r="N1723" t="str">
        <f ca="1">VLOOKUP(F1723,INDIRECT("球種変換表!A$1:B$" &amp; Prams!$B$2),2,)</f>
        <v>ムービングファスト</v>
      </c>
      <c r="O1723">
        <f ca="1">VLOOKUP(N1723,球種情報!A:B,2,FALSE)</f>
        <v>4</v>
      </c>
      <c r="P1723">
        <f ca="1">VLOOKUP(K1723,投手データ!B:AI,output!O1723+6,FALSE)</f>
        <v>1</v>
      </c>
      <c r="R1723">
        <f t="shared" ca="1" si="169"/>
        <v>8.6956521739130436E-3</v>
      </c>
      <c r="S1723">
        <f t="shared" si="170"/>
        <v>0.61597222222222225</v>
      </c>
      <c r="T1723">
        <f>Prams!B$5/(S1723-Prams!B$6)</f>
        <v>111.25803581247938</v>
      </c>
      <c r="U1723">
        <f t="shared" ca="1" si="171"/>
        <v>0.68263888888888891</v>
      </c>
      <c r="V1723">
        <f ca="1">Prams!C$5/(U1723-Prams!C$6)</f>
        <v>114.69116843765138</v>
      </c>
      <c r="W1723">
        <f t="shared" ca="1" si="172"/>
        <v>0.99731450815349032</v>
      </c>
      <c r="X1723" t="str">
        <f t="shared" ca="1" si="167"/>
        <v>〇</v>
      </c>
    </row>
    <row r="1724" spans="1:24" x14ac:dyDescent="0.4">
      <c r="A1724" s="1" t="s">
        <v>4097</v>
      </c>
      <c r="B1724" s="1">
        <v>135</v>
      </c>
      <c r="C1724">
        <v>641</v>
      </c>
      <c r="D1724">
        <v>601.5</v>
      </c>
      <c r="E1724">
        <v>10.012589999999999</v>
      </c>
      <c r="F1724" t="s">
        <v>4034</v>
      </c>
      <c r="G1724" s="10" t="s">
        <v>4087</v>
      </c>
      <c r="H1724">
        <v>98</v>
      </c>
      <c r="I1724" t="s">
        <v>4096</v>
      </c>
      <c r="J1724">
        <f ca="1">VLOOKUP(G1724,INDIRECT("球速変換!A$1:B$" &amp; Prams!$B$8),2,)</f>
        <v>115</v>
      </c>
      <c r="K1724" t="str">
        <f ca="1">VLOOKUP(I1724,INDIRECT("投手名変換!A$1:B$" &amp; Prams!$B$9),2,)</f>
        <v>DD034</v>
      </c>
      <c r="L1724">
        <f t="shared" si="168"/>
        <v>37</v>
      </c>
      <c r="M1724">
        <f ca="1">(B1724-VLOOKUP(K1724,INDIRECT("投手データ!B1:D"&amp;Prams!$B$1),3,FALSE)*2)</f>
        <v>41</v>
      </c>
      <c r="N1724" t="str">
        <f ca="1">VLOOKUP(F1724,INDIRECT("球種変換表!A$1:B$" &amp; Prams!$B$2),2,)</f>
        <v>ムービングファスト</v>
      </c>
      <c r="O1724">
        <f ca="1">VLOOKUP(N1724,球種情報!A:B,2,FALSE)</f>
        <v>4</v>
      </c>
      <c r="P1724">
        <f ca="1">VLOOKUP(K1724,投手データ!B:AI,output!O1724+6,FALSE)</f>
        <v>1</v>
      </c>
      <c r="R1724">
        <f t="shared" ca="1" si="169"/>
        <v>8.6956521739130436E-3</v>
      </c>
      <c r="S1724">
        <f t="shared" si="170"/>
        <v>0.61562499999999998</v>
      </c>
      <c r="T1724">
        <f>Prams!B$5/(S1724-Prams!B$6)</f>
        <v>111.32760095439609</v>
      </c>
      <c r="U1724">
        <f t="shared" ca="1" si="171"/>
        <v>0.68229166666666663</v>
      </c>
      <c r="V1724">
        <f ca="1">Prams!C$5/(U1724-Prams!C$6)</f>
        <v>114.76509444178026</v>
      </c>
      <c r="W1724">
        <f t="shared" ca="1" si="172"/>
        <v>0.99795734297200234</v>
      </c>
      <c r="X1724" t="str">
        <f t="shared" ca="1" si="167"/>
        <v>〇</v>
      </c>
    </row>
    <row r="1725" spans="1:24" x14ac:dyDescent="0.4">
      <c r="A1725" s="1" t="s">
        <v>4099</v>
      </c>
      <c r="B1725" s="1">
        <v>136</v>
      </c>
      <c r="C1725">
        <v>636.5</v>
      </c>
      <c r="D1725">
        <v>608.5</v>
      </c>
      <c r="E1725">
        <v>10.6067</v>
      </c>
      <c r="F1725" t="s">
        <v>4034</v>
      </c>
      <c r="G1725" s="10" t="s">
        <v>4098</v>
      </c>
      <c r="H1725">
        <v>98</v>
      </c>
      <c r="I1725" t="s">
        <v>4068</v>
      </c>
      <c r="J1725">
        <v>113</v>
      </c>
      <c r="K1725" t="str">
        <f ca="1">VLOOKUP(I1725,INDIRECT("投手名変換!A$1:B$" &amp; Prams!$B$9),2,)</f>
        <v>DD034</v>
      </c>
      <c r="L1725">
        <f t="shared" si="168"/>
        <v>38</v>
      </c>
      <c r="M1725">
        <f ca="1">(B1725-VLOOKUP(K1725,INDIRECT("投手データ!B1:D"&amp;Prams!$B$1),3,FALSE)*2)</f>
        <v>42</v>
      </c>
      <c r="N1725" t="str">
        <f ca="1">VLOOKUP(F1725,INDIRECT("球種変換表!A$1:B$" &amp; Prams!$B$2),2,)</f>
        <v>ムービングファスト</v>
      </c>
      <c r="O1725">
        <f ca="1">VLOOKUP(N1725,球種情報!A:B,2,FALSE)</f>
        <v>4</v>
      </c>
      <c r="P1725">
        <f ca="1">VLOOKUP(K1725,投手データ!B:AI,output!O1725+6,FALSE)</f>
        <v>1</v>
      </c>
      <c r="R1725">
        <f t="shared" si="169"/>
        <v>8.8495575221238937E-3</v>
      </c>
      <c r="S1725">
        <f t="shared" si="170"/>
        <v>0.6274305555555556</v>
      </c>
      <c r="T1725">
        <f>Prams!B$5/(S1725-Prams!B$6)</f>
        <v>109.01017304461543</v>
      </c>
      <c r="U1725">
        <f t="shared" ca="1" si="171"/>
        <v>0.69409722222222225</v>
      </c>
      <c r="V1725">
        <f ca="1">Prams!C$5/(U1725-Prams!C$6)</f>
        <v>112.3039272576812</v>
      </c>
      <c r="W1725">
        <f t="shared" ca="1" si="172"/>
        <v>0.99384006422726723</v>
      </c>
      <c r="X1725" t="str">
        <f t="shared" ca="1" si="167"/>
        <v>〇</v>
      </c>
    </row>
    <row r="1726" spans="1:24" x14ac:dyDescent="0.4">
      <c r="A1726" s="1" t="s">
        <v>4101</v>
      </c>
      <c r="B1726" s="1">
        <v>135</v>
      </c>
      <c r="C1726">
        <v>630</v>
      </c>
      <c r="D1726">
        <v>600.5</v>
      </c>
      <c r="E1726">
        <v>10.012589999999999</v>
      </c>
      <c r="F1726" t="s">
        <v>4034</v>
      </c>
      <c r="G1726" s="10" t="s">
        <v>4100</v>
      </c>
      <c r="H1726">
        <v>98</v>
      </c>
      <c r="I1726" t="s">
        <v>4065</v>
      </c>
      <c r="J1726">
        <v>115</v>
      </c>
      <c r="K1726" t="str">
        <f ca="1">VLOOKUP(I1726,INDIRECT("投手名変換!A$1:B$" &amp; Prams!$B$9),2,)</f>
        <v>DD034</v>
      </c>
      <c r="L1726">
        <f t="shared" si="168"/>
        <v>37</v>
      </c>
      <c r="M1726">
        <f ca="1">(B1726-VLOOKUP(K1726,INDIRECT("投手データ!B1:D"&amp;Prams!$B$1),3,FALSE)*2)</f>
        <v>41</v>
      </c>
      <c r="N1726" t="str">
        <f ca="1">VLOOKUP(F1726,INDIRECT("球種変換表!A$1:B$" &amp; Prams!$B$2),2,)</f>
        <v>ムービングファスト</v>
      </c>
      <c r="O1726">
        <f ca="1">VLOOKUP(N1726,球種情報!A:B,2,FALSE)</f>
        <v>4</v>
      </c>
      <c r="P1726">
        <f ca="1">VLOOKUP(K1726,投手データ!B:AI,output!O1726+6,FALSE)</f>
        <v>1</v>
      </c>
      <c r="R1726">
        <f t="shared" si="169"/>
        <v>8.6956521739130436E-3</v>
      </c>
      <c r="S1726">
        <f t="shared" si="170"/>
        <v>0.61631944444444442</v>
      </c>
      <c r="T1726">
        <f>Prams!B$5/(S1726-Prams!B$6)</f>
        <v>111.18855755444206</v>
      </c>
      <c r="U1726">
        <f t="shared" ca="1" si="171"/>
        <v>0.68298611111111107</v>
      </c>
      <c r="V1726">
        <f ca="1">Prams!C$5/(U1726-Prams!C$6)</f>
        <v>114.6173376111732</v>
      </c>
      <c r="W1726">
        <f t="shared" ca="1" si="172"/>
        <v>0.99667250096672344</v>
      </c>
      <c r="X1726" t="str">
        <f t="shared" ca="1" si="167"/>
        <v>〇</v>
      </c>
    </row>
    <row r="1727" spans="1:24" x14ac:dyDescent="0.4">
      <c r="A1727" s="1" t="s">
        <v>4103</v>
      </c>
      <c r="B1727" s="1">
        <v>135</v>
      </c>
      <c r="C1727">
        <v>636.5</v>
      </c>
      <c r="D1727">
        <v>604</v>
      </c>
      <c r="E1727">
        <v>10.547610000000001</v>
      </c>
      <c r="F1727" t="s">
        <v>4034</v>
      </c>
      <c r="G1727" s="10" t="s">
        <v>4102</v>
      </c>
      <c r="H1727">
        <v>98</v>
      </c>
      <c r="I1727" t="s">
        <v>4065</v>
      </c>
      <c r="J1727">
        <f ca="1">VLOOKUP(G1727,INDIRECT("球速変換!A$1:B$" &amp; Prams!$B$8),2,)</f>
        <v>116</v>
      </c>
      <c r="K1727" t="str">
        <f ca="1">VLOOKUP(I1727,INDIRECT("投手名変換!A$1:B$" &amp; Prams!$B$9),2,)</f>
        <v>DD034</v>
      </c>
      <c r="L1727">
        <f t="shared" si="168"/>
        <v>37</v>
      </c>
      <c r="M1727">
        <f ca="1">(B1727-VLOOKUP(K1727,INDIRECT("投手データ!B1:D"&amp;Prams!$B$1),3,FALSE)*2)</f>
        <v>41</v>
      </c>
      <c r="N1727" t="str">
        <f ca="1">VLOOKUP(F1727,INDIRECT("球種変換表!A$1:B$" &amp; Prams!$B$2),2,)</f>
        <v>ムービングファスト</v>
      </c>
      <c r="O1727">
        <f ca="1">VLOOKUP(N1727,球種情報!A:B,2,FALSE)</f>
        <v>4</v>
      </c>
      <c r="P1727">
        <f ca="1">VLOOKUP(K1727,投手データ!B:AI,output!O1727+6,FALSE)</f>
        <v>1</v>
      </c>
      <c r="R1727">
        <f t="shared" ca="1" si="169"/>
        <v>8.6206896551724137E-3</v>
      </c>
      <c r="S1727">
        <f t="shared" si="170"/>
        <v>0.61388888888888893</v>
      </c>
      <c r="T1727">
        <f>Prams!B$5/(S1727-Prams!B$6)</f>
        <v>111.6767356441804</v>
      </c>
      <c r="U1727">
        <f t="shared" ca="1" si="171"/>
        <v>0.68055555555555558</v>
      </c>
      <c r="V1727">
        <f ca="1">Prams!C$5/(U1727-Prams!C$6)</f>
        <v>115.1361585895791</v>
      </c>
      <c r="W1727">
        <f t="shared" ca="1" si="172"/>
        <v>0.992553091289475</v>
      </c>
      <c r="X1727" t="str">
        <f t="shared" ca="1" si="167"/>
        <v>〇</v>
      </c>
    </row>
    <row r="1728" spans="1:24" x14ac:dyDescent="0.4">
      <c r="A1728" s="1" t="s">
        <v>4106</v>
      </c>
      <c r="B1728" s="1">
        <v>136</v>
      </c>
      <c r="C1728">
        <v>638</v>
      </c>
      <c r="D1728">
        <v>605.5</v>
      </c>
      <c r="E1728">
        <v>10.012589999999999</v>
      </c>
      <c r="F1728" t="s">
        <v>4009</v>
      </c>
      <c r="G1728" s="10" t="s">
        <v>4104</v>
      </c>
      <c r="H1728">
        <v>99</v>
      </c>
      <c r="I1728" t="s">
        <v>4105</v>
      </c>
      <c r="J1728">
        <f ca="1">VLOOKUP(G1728,INDIRECT("球速変換!A$1:B$" &amp; Prams!$B$8),2,)</f>
        <v>113</v>
      </c>
      <c r="K1728" t="str">
        <f ca="1">VLOOKUP(I1728,INDIRECT("投手名変換!A$1:B$" &amp; Prams!$B$9),2,)</f>
        <v>DD035</v>
      </c>
      <c r="L1728">
        <f t="shared" si="168"/>
        <v>37</v>
      </c>
      <c r="M1728">
        <f ca="1">(B1728-VLOOKUP(K1728,INDIRECT("投手データ!B1:D"&amp;Prams!$B$1),3,FALSE)*2)</f>
        <v>42</v>
      </c>
      <c r="N1728" t="str">
        <f ca="1">VLOOKUP(F1728,INDIRECT("球種変換表!A$1:B$" &amp; Prams!$B$2),2,)</f>
        <v>ストレート</v>
      </c>
      <c r="O1728">
        <f ca="1">VLOOKUP(N1728,球種情報!A:B,2,FALSE)</f>
        <v>1</v>
      </c>
      <c r="P1728">
        <f ca="1">VLOOKUP(K1728,投手データ!B:AI,output!O1728+6,FALSE)</f>
        <v>1</v>
      </c>
      <c r="R1728">
        <f t="shared" ca="1" si="169"/>
        <v>8.8495575221238937E-3</v>
      </c>
      <c r="S1728">
        <f t="shared" si="170"/>
        <v>0.61284722222222221</v>
      </c>
      <c r="T1728">
        <f>Prams!B$5/(S1728-Prams!B$6)</f>
        <v>111.88726956469282</v>
      </c>
      <c r="U1728">
        <f t="shared" ca="1" si="171"/>
        <v>0.69618055555555558</v>
      </c>
      <c r="V1728">
        <f ca="1">Prams!C$5/(U1728-Prams!C$6)</f>
        <v>111.88052018559384</v>
      </c>
      <c r="W1728">
        <f t="shared" ca="1" si="172"/>
        <v>0.99009309898755604</v>
      </c>
      <c r="X1728" t="str">
        <f t="shared" ca="1" si="167"/>
        <v>〇</v>
      </c>
    </row>
    <row r="1729" spans="1:24" x14ac:dyDescent="0.4">
      <c r="A1729" s="1" t="s">
        <v>4109</v>
      </c>
      <c r="B1729" s="1">
        <v>137</v>
      </c>
      <c r="C1729">
        <v>639.5</v>
      </c>
      <c r="D1729">
        <v>613</v>
      </c>
      <c r="E1729">
        <v>10.547610000000001</v>
      </c>
      <c r="F1729" t="s">
        <v>4009</v>
      </c>
      <c r="G1729" s="10" t="s">
        <v>4107</v>
      </c>
      <c r="H1729">
        <v>99</v>
      </c>
      <c r="I1729" t="s">
        <v>4108</v>
      </c>
      <c r="J1729">
        <v>110</v>
      </c>
      <c r="K1729" t="str">
        <f ca="1">VLOOKUP(I1729,INDIRECT("投手名変換!A$1:B$" &amp; Prams!$B$9),2,)</f>
        <v>DD035</v>
      </c>
      <c r="L1729">
        <f t="shared" si="168"/>
        <v>38</v>
      </c>
      <c r="M1729">
        <f ca="1">(B1729-VLOOKUP(K1729,INDIRECT("投手データ!B1:D"&amp;Prams!$B$1),3,FALSE)*2)</f>
        <v>43</v>
      </c>
      <c r="N1729" t="str">
        <f ca="1">VLOOKUP(F1729,INDIRECT("球種変換表!A$1:B$" &amp; Prams!$B$2),2,)</f>
        <v>ストレート</v>
      </c>
      <c r="O1729">
        <f ca="1">VLOOKUP(N1729,球種情報!A:B,2,FALSE)</f>
        <v>1</v>
      </c>
      <c r="P1729">
        <f ca="1">VLOOKUP(K1729,投手データ!B:AI,output!O1729+6,FALSE)</f>
        <v>1</v>
      </c>
      <c r="R1729">
        <f t="shared" si="169"/>
        <v>9.0909090909090905E-3</v>
      </c>
      <c r="S1729">
        <f t="shared" si="170"/>
        <v>0.62430555555555556</v>
      </c>
      <c r="T1729">
        <f>Prams!B$5/(S1729-Prams!B$6)</f>
        <v>109.61416849715823</v>
      </c>
      <c r="U1729">
        <f t="shared" ca="1" si="171"/>
        <v>0.70763888888888893</v>
      </c>
      <c r="V1729">
        <f ca="1">Prams!C$5/(U1729-Prams!C$6)</f>
        <v>109.60769056507134</v>
      </c>
      <c r="W1729">
        <f t="shared" ca="1" si="172"/>
        <v>0.99643355059155758</v>
      </c>
      <c r="X1729" t="str">
        <f t="shared" ca="1" si="167"/>
        <v>〇</v>
      </c>
    </row>
    <row r="1730" spans="1:24" x14ac:dyDescent="0.4">
      <c r="A1730" s="1" t="s">
        <v>4112</v>
      </c>
      <c r="B1730" s="1">
        <v>137</v>
      </c>
      <c r="C1730">
        <v>642.5</v>
      </c>
      <c r="D1730">
        <v>617</v>
      </c>
      <c r="E1730">
        <v>10.547610000000001</v>
      </c>
      <c r="F1730" t="s">
        <v>4026</v>
      </c>
      <c r="G1730" s="10" t="s">
        <v>4110</v>
      </c>
      <c r="H1730">
        <v>99</v>
      </c>
      <c r="I1730" t="s">
        <v>4111</v>
      </c>
      <c r="J1730">
        <f ca="1">VLOOKUP(G1730,INDIRECT("球速変換!A$1:B$" &amp; Prams!$B$8),2,)</f>
        <v>110</v>
      </c>
      <c r="K1730" t="str">
        <f ca="1">VLOOKUP(I1730,INDIRECT("投手名変換!A$1:B$" &amp; Prams!$B$9),2,)</f>
        <v>DD035</v>
      </c>
      <c r="L1730">
        <f t="shared" si="168"/>
        <v>38</v>
      </c>
      <c r="M1730">
        <f ca="1">(B1730-VLOOKUP(K1730,INDIRECT("投手データ!B1:D"&amp;Prams!$B$1),3,FALSE)*2)</f>
        <v>43</v>
      </c>
      <c r="N1730" t="str">
        <f ca="1">VLOOKUP(F1730,INDIRECT("球種変換表!A$1:B$" &amp; Prams!$B$2),2,)</f>
        <v>ストレート</v>
      </c>
      <c r="O1730">
        <f ca="1">VLOOKUP(N1730,球種情報!A:B,2,FALSE)</f>
        <v>1</v>
      </c>
      <c r="P1730">
        <f ca="1">VLOOKUP(K1730,投手データ!B:AI,output!O1730+6,FALSE)</f>
        <v>1</v>
      </c>
      <c r="R1730">
        <f t="shared" ca="1" si="169"/>
        <v>9.0909090909090905E-3</v>
      </c>
      <c r="S1730">
        <f t="shared" si="170"/>
        <v>0.62152777777777779</v>
      </c>
      <c r="T1730">
        <f>Prams!B$5/(S1730-Prams!B$6)</f>
        <v>110.15670009206006</v>
      </c>
      <c r="U1730">
        <f t="shared" ca="1" si="171"/>
        <v>0.70486111111111105</v>
      </c>
      <c r="V1730">
        <f ca="1">Prams!C$5/(U1730-Prams!C$6)</f>
        <v>110.15015787858694</v>
      </c>
      <c r="W1730">
        <f t="shared" ca="1" si="172"/>
        <v>1.0013650716235176</v>
      </c>
      <c r="X1730" t="str">
        <f t="shared" ca="1" si="167"/>
        <v>〇</v>
      </c>
    </row>
    <row r="1731" spans="1:24" x14ac:dyDescent="0.4">
      <c r="A1731" s="1" t="s">
        <v>4115</v>
      </c>
      <c r="B1731" s="1">
        <v>136</v>
      </c>
      <c r="C1731">
        <v>641.90002000000004</v>
      </c>
      <c r="D1731">
        <v>608</v>
      </c>
      <c r="E1731">
        <v>10.10008</v>
      </c>
      <c r="F1731" t="s">
        <v>4009</v>
      </c>
      <c r="G1731" s="10" t="s">
        <v>4113</v>
      </c>
      <c r="H1731">
        <v>99</v>
      </c>
      <c r="I1731" t="s">
        <v>4114</v>
      </c>
      <c r="J1731">
        <f ca="1">VLOOKUP(G1731,INDIRECT("球速変換!A$1:B$" &amp; Prams!$B$8),2,)</f>
        <v>112</v>
      </c>
      <c r="K1731" t="str">
        <f ca="1">VLOOKUP(I1731,INDIRECT("投手名変換!A$1:B$" &amp; Prams!$B$9),2,)</f>
        <v>DD035</v>
      </c>
      <c r="L1731">
        <f t="shared" si="168"/>
        <v>37</v>
      </c>
      <c r="M1731">
        <f ca="1">(B1731-VLOOKUP(K1731,INDIRECT("投手データ!B1:D"&amp;Prams!$B$1),3,FALSE)*2)</f>
        <v>42</v>
      </c>
      <c r="N1731" t="str">
        <f ca="1">VLOOKUP(F1731,INDIRECT("球種変換表!A$1:B$" &amp; Prams!$B$2),2,)</f>
        <v>ストレート</v>
      </c>
      <c r="O1731">
        <f ca="1">VLOOKUP(N1731,球種情報!A:B,2,FALSE)</f>
        <v>1</v>
      </c>
      <c r="P1731">
        <f ca="1">VLOOKUP(K1731,投手データ!B:AI,output!O1731+6,FALSE)</f>
        <v>1</v>
      </c>
      <c r="R1731">
        <f t="shared" ca="1" si="169"/>
        <v>8.9285714285714281E-3</v>
      </c>
      <c r="S1731">
        <f t="shared" si="170"/>
        <v>0.61111111111111105</v>
      </c>
      <c r="T1731">
        <f>Prams!B$5/(S1731-Prams!B$6)</f>
        <v>112.2399289936054</v>
      </c>
      <c r="U1731">
        <f t="shared" ca="1" si="171"/>
        <v>0.69444444444444442</v>
      </c>
      <c r="V1731">
        <f ca="1">Prams!C$5/(U1731-Prams!C$6)</f>
        <v>112.23313700177505</v>
      </c>
      <c r="W1731">
        <f t="shared" ca="1" si="172"/>
        <v>1.0020815803729914</v>
      </c>
      <c r="X1731" t="str">
        <f t="shared" ref="X1731:X1794" ca="1" si="173">IF(AND($V1731&gt;$J1731+X$1-2,$J1731+X$1+2&gt;$V1731),"〇","×")</f>
        <v>〇</v>
      </c>
    </row>
    <row r="1732" spans="1:24" x14ac:dyDescent="0.4">
      <c r="A1732" s="1" t="s">
        <v>4117</v>
      </c>
      <c r="B1732" s="1">
        <v>137</v>
      </c>
      <c r="C1732">
        <v>643</v>
      </c>
      <c r="D1732">
        <v>612.5</v>
      </c>
      <c r="E1732">
        <v>11.01146</v>
      </c>
      <c r="F1732" t="s">
        <v>4009</v>
      </c>
      <c r="G1732" s="10" t="s">
        <v>4110</v>
      </c>
      <c r="H1732">
        <v>99</v>
      </c>
      <c r="I1732" t="s">
        <v>4116</v>
      </c>
      <c r="J1732">
        <f ca="1">VLOOKUP(G1732,INDIRECT("球速変換!A$1:B$" &amp; Prams!$B$8),2,)</f>
        <v>110</v>
      </c>
      <c r="K1732" t="str">
        <f ca="1">VLOOKUP(I1732,INDIRECT("投手名変換!A$1:B$" &amp; Prams!$B$9),2,)</f>
        <v>DD035</v>
      </c>
      <c r="L1732">
        <f t="shared" si="168"/>
        <v>38</v>
      </c>
      <c r="M1732">
        <f ca="1">(B1732-VLOOKUP(K1732,INDIRECT("投手データ!B1:D"&amp;Prams!$B$1),3,FALSE)*2)</f>
        <v>43</v>
      </c>
      <c r="N1732" t="str">
        <f ca="1">VLOOKUP(F1732,INDIRECT("球種変換表!A$1:B$" &amp; Prams!$B$2),2,)</f>
        <v>ストレート</v>
      </c>
      <c r="O1732">
        <f ca="1">VLOOKUP(N1732,球種情報!A:B,2,FALSE)</f>
        <v>1</v>
      </c>
      <c r="P1732">
        <f ca="1">VLOOKUP(K1732,投手データ!B:AI,output!O1732+6,FALSE)</f>
        <v>1</v>
      </c>
      <c r="R1732">
        <f t="shared" ca="1" si="169"/>
        <v>9.0909090909090905E-3</v>
      </c>
      <c r="S1732">
        <f t="shared" si="170"/>
        <v>0.62465277777777772</v>
      </c>
      <c r="T1732">
        <f>Prams!B$5/(S1732-Prams!B$6)</f>
        <v>109.54672756894576</v>
      </c>
      <c r="U1732">
        <f t="shared" ca="1" si="171"/>
        <v>0.70798611111111109</v>
      </c>
      <c r="V1732">
        <f ca="1">Prams!C$5/(U1732-Prams!C$6)</f>
        <v>109.54025760536277</v>
      </c>
      <c r="W1732">
        <f t="shared" ca="1" si="172"/>
        <v>0.99582052368511609</v>
      </c>
      <c r="X1732" t="str">
        <f t="shared" ca="1" si="173"/>
        <v>〇</v>
      </c>
    </row>
    <row r="1733" spans="1:24" x14ac:dyDescent="0.4">
      <c r="A1733" s="1" t="s">
        <v>4120</v>
      </c>
      <c r="B1733" s="1">
        <v>136</v>
      </c>
      <c r="C1733">
        <v>635.5</v>
      </c>
      <c r="D1733">
        <v>603</v>
      </c>
      <c r="E1733">
        <v>11.5001</v>
      </c>
      <c r="F1733" t="s">
        <v>4026</v>
      </c>
      <c r="G1733" s="10" t="s">
        <v>4118</v>
      </c>
      <c r="H1733">
        <v>99</v>
      </c>
      <c r="I1733" t="s">
        <v>4119</v>
      </c>
      <c r="J1733">
        <v>111</v>
      </c>
      <c r="K1733" t="str">
        <f ca="1">VLOOKUP(I1733,INDIRECT("投手名変換!A$1:B$" &amp; Prams!$B$9),2,)</f>
        <v>DD035</v>
      </c>
      <c r="L1733">
        <f t="shared" si="168"/>
        <v>37</v>
      </c>
      <c r="M1733">
        <f ca="1">(B1733-VLOOKUP(K1733,INDIRECT("投手データ!B1:D"&amp;Prams!$B$1),3,FALSE)*2)</f>
        <v>42</v>
      </c>
      <c r="N1733" t="str">
        <f ca="1">VLOOKUP(F1733,INDIRECT("球種変換表!A$1:B$" &amp; Prams!$B$2),2,)</f>
        <v>ストレート</v>
      </c>
      <c r="O1733">
        <f ca="1">VLOOKUP(N1733,球種情報!A:B,2,FALSE)</f>
        <v>1</v>
      </c>
      <c r="P1733">
        <f ca="1">VLOOKUP(K1733,投手データ!B:AI,output!O1733+6,FALSE)</f>
        <v>1</v>
      </c>
      <c r="R1733">
        <f t="shared" si="169"/>
        <v>9.0090090090090089E-3</v>
      </c>
      <c r="S1733">
        <f t="shared" si="170"/>
        <v>0.61458333333333337</v>
      </c>
      <c r="T1733">
        <f>Prams!B$5/(S1733-Prams!B$6)</f>
        <v>111.53681931623417</v>
      </c>
      <c r="U1733">
        <f t="shared" ca="1" si="171"/>
        <v>0.69791666666666663</v>
      </c>
      <c r="V1733">
        <f ca="1">Prams!C$5/(U1733-Prams!C$6)</f>
        <v>111.53011215009474</v>
      </c>
      <c r="W1733">
        <f t="shared" ca="1" si="172"/>
        <v>1.0047757851359886</v>
      </c>
      <c r="X1733" t="str">
        <f t="shared" ca="1" si="173"/>
        <v>〇</v>
      </c>
    </row>
    <row r="1734" spans="1:24" x14ac:dyDescent="0.4">
      <c r="A1734" s="1" t="s">
        <v>4123</v>
      </c>
      <c r="B1734" s="1">
        <v>136</v>
      </c>
      <c r="C1734">
        <v>638</v>
      </c>
      <c r="D1734">
        <v>601.5</v>
      </c>
      <c r="E1734">
        <v>11.01146</v>
      </c>
      <c r="F1734" t="s">
        <v>4009</v>
      </c>
      <c r="G1734" s="10" t="s">
        <v>4121</v>
      </c>
      <c r="H1734">
        <v>99</v>
      </c>
      <c r="I1734" t="s">
        <v>4122</v>
      </c>
      <c r="J1734">
        <f ca="1">VLOOKUP(G1734,INDIRECT("球速変換!A$1:B$" &amp; Prams!$B$8),2,)</f>
        <v>111</v>
      </c>
      <c r="K1734" t="str">
        <f ca="1">VLOOKUP(I1734,INDIRECT("投手名変換!A$1:B$" &amp; Prams!$B$9),2,)</f>
        <v>DD035</v>
      </c>
      <c r="L1734">
        <f t="shared" si="168"/>
        <v>37</v>
      </c>
      <c r="M1734">
        <f ca="1">(B1734-VLOOKUP(K1734,INDIRECT("投手データ!B1:D"&amp;Prams!$B$1),3,FALSE)*2)</f>
        <v>42</v>
      </c>
      <c r="N1734" t="str">
        <f ca="1">VLOOKUP(F1734,INDIRECT("球種変換表!A$1:B$" &amp; Prams!$B$2),2,)</f>
        <v>ストレート</v>
      </c>
      <c r="O1734">
        <f ca="1">VLOOKUP(N1734,球種情報!A:B,2,FALSE)</f>
        <v>1</v>
      </c>
      <c r="P1734">
        <f ca="1">VLOOKUP(K1734,投手データ!B:AI,output!O1734+6,FALSE)</f>
        <v>1</v>
      </c>
      <c r="R1734">
        <f t="shared" ca="1" si="169"/>
        <v>9.0090090090090089E-3</v>
      </c>
      <c r="S1734">
        <f t="shared" si="170"/>
        <v>0.61562499999999998</v>
      </c>
      <c r="T1734">
        <f>Prams!B$5/(S1734-Prams!B$6)</f>
        <v>111.32760095439609</v>
      </c>
      <c r="U1734">
        <f t="shared" ca="1" si="171"/>
        <v>0.69895833333333335</v>
      </c>
      <c r="V1734">
        <f ca="1">Prams!C$5/(U1734-Prams!C$6)</f>
        <v>111.32091892621879</v>
      </c>
      <c r="W1734">
        <f t="shared" ca="1" si="172"/>
        <v>1.0028911614974667</v>
      </c>
      <c r="X1734" t="str">
        <f t="shared" ca="1" si="173"/>
        <v>〇</v>
      </c>
    </row>
    <row r="1735" spans="1:24" x14ac:dyDescent="0.4">
      <c r="A1735" s="1" t="s">
        <v>4126</v>
      </c>
      <c r="B1735" s="1">
        <v>136</v>
      </c>
      <c r="C1735">
        <v>641.44739000000004</v>
      </c>
      <c r="D1735">
        <v>604.5</v>
      </c>
      <c r="E1735">
        <v>9.5657899999999998</v>
      </c>
      <c r="F1735" t="s">
        <v>4026</v>
      </c>
      <c r="G1735" s="10" t="s">
        <v>4124</v>
      </c>
      <c r="H1735">
        <v>99</v>
      </c>
      <c r="I1735" t="s">
        <v>4125</v>
      </c>
      <c r="J1735">
        <v>111</v>
      </c>
      <c r="K1735" t="str">
        <f ca="1">VLOOKUP(I1735,INDIRECT("投手名変換!A$1:B$" &amp; Prams!$B$9),2,)</f>
        <v>DD035</v>
      </c>
      <c r="L1735">
        <f t="shared" si="168"/>
        <v>37</v>
      </c>
      <c r="M1735">
        <f ca="1">(B1735-VLOOKUP(K1735,INDIRECT("投手データ!B1:D"&amp;Prams!$B$1),3,FALSE)*2)</f>
        <v>42</v>
      </c>
      <c r="N1735" t="str">
        <f ca="1">VLOOKUP(F1735,INDIRECT("球種変換表!A$1:B$" &amp; Prams!$B$2),2,)</f>
        <v>ストレート</v>
      </c>
      <c r="O1735">
        <f ca="1">VLOOKUP(N1735,球種情報!A:B,2,FALSE)</f>
        <v>1</v>
      </c>
      <c r="P1735">
        <f ca="1">VLOOKUP(K1735,投手データ!B:AI,output!O1735+6,FALSE)</f>
        <v>1</v>
      </c>
      <c r="R1735">
        <f t="shared" si="169"/>
        <v>9.0090090090090089E-3</v>
      </c>
      <c r="S1735">
        <f t="shared" si="170"/>
        <v>0.61354166666666665</v>
      </c>
      <c r="T1735">
        <f>Prams!B$5/(S1735-Prams!B$6)</f>
        <v>111.74682552832549</v>
      </c>
      <c r="U1735">
        <f t="shared" ca="1" si="171"/>
        <v>0.69687500000000002</v>
      </c>
      <c r="V1735">
        <f ca="1">Prams!C$5/(U1735-Prams!C$6)</f>
        <v>111.74009308210204</v>
      </c>
      <c r="W1735">
        <f t="shared" ca="1" si="172"/>
        <v>1.0066675052441625</v>
      </c>
      <c r="X1735" t="str">
        <f t="shared" ca="1" si="173"/>
        <v>〇</v>
      </c>
    </row>
    <row r="1736" spans="1:24" x14ac:dyDescent="0.4">
      <c r="A1736" s="1" t="s">
        <v>4129</v>
      </c>
      <c r="B1736" s="1">
        <v>136</v>
      </c>
      <c r="C1736">
        <v>642.5</v>
      </c>
      <c r="D1736">
        <v>610.5</v>
      </c>
      <c r="E1736">
        <v>10.512</v>
      </c>
      <c r="F1736" t="s">
        <v>4009</v>
      </c>
      <c r="G1736" s="10" t="s">
        <v>4127</v>
      </c>
      <c r="H1736">
        <v>99</v>
      </c>
      <c r="I1736" t="s">
        <v>4128</v>
      </c>
      <c r="J1736">
        <v>112</v>
      </c>
      <c r="K1736" t="str">
        <f ca="1">VLOOKUP(I1736,INDIRECT("投手名変換!A$1:B$" &amp; Prams!$B$9),2,)</f>
        <v>DD035</v>
      </c>
      <c r="L1736">
        <f t="shared" si="168"/>
        <v>37</v>
      </c>
      <c r="M1736">
        <f ca="1">(B1736-VLOOKUP(K1736,INDIRECT("投手データ!B1:D"&amp;Prams!$B$1),3,FALSE)*2)</f>
        <v>42</v>
      </c>
      <c r="N1736" t="str">
        <f ca="1">VLOOKUP(F1736,INDIRECT("球種変換表!A$1:B$" &amp; Prams!$B$2),2,)</f>
        <v>ストレート</v>
      </c>
      <c r="O1736">
        <f ca="1">VLOOKUP(N1736,球種情報!A:B,2,FALSE)</f>
        <v>1</v>
      </c>
      <c r="P1736">
        <f ca="1">VLOOKUP(K1736,投手データ!B:AI,output!O1736+6,FALSE)</f>
        <v>1</v>
      </c>
      <c r="R1736">
        <f t="shared" si="169"/>
        <v>8.9285714285714281E-3</v>
      </c>
      <c r="S1736">
        <f t="shared" si="170"/>
        <v>0.609375</v>
      </c>
      <c r="T1736">
        <f>Prams!B$5/(S1736-Prams!B$6)</f>
        <v>112.59481855848473</v>
      </c>
      <c r="U1736">
        <f t="shared" ca="1" si="171"/>
        <v>0.69270833333333337</v>
      </c>
      <c r="V1736">
        <f ca="1">Prams!C$5/(U1736-Prams!C$6)</f>
        <v>112.58798354908716</v>
      </c>
      <c r="W1736">
        <f t="shared" ca="1" si="172"/>
        <v>1.0052498531168497</v>
      </c>
      <c r="X1736" t="str">
        <f t="shared" ca="1" si="173"/>
        <v>〇</v>
      </c>
    </row>
    <row r="1737" spans="1:24" x14ac:dyDescent="0.4">
      <c r="A1737" s="1" t="s">
        <v>4131</v>
      </c>
      <c r="B1737" s="1">
        <v>136</v>
      </c>
      <c r="C1737">
        <v>634.47619999999995</v>
      </c>
      <c r="D1737">
        <v>602</v>
      </c>
      <c r="E1737">
        <v>10.523899999999999</v>
      </c>
      <c r="F1737" t="s">
        <v>4009</v>
      </c>
      <c r="G1737" s="10" t="s">
        <v>4121</v>
      </c>
      <c r="H1737">
        <v>99</v>
      </c>
      <c r="I1737" t="s">
        <v>4130</v>
      </c>
      <c r="J1737">
        <f ca="1">VLOOKUP(G1737,INDIRECT("球速変換!A$1:B$" &amp; Prams!$B$8),2,)</f>
        <v>111</v>
      </c>
      <c r="K1737" t="str">
        <f ca="1">VLOOKUP(I1737,INDIRECT("投手名変換!A$1:B$" &amp; Prams!$B$9),2,)</f>
        <v>DD035</v>
      </c>
      <c r="L1737">
        <f t="shared" si="168"/>
        <v>37</v>
      </c>
      <c r="M1737">
        <f ca="1">(B1737-VLOOKUP(K1737,INDIRECT("投手データ!B1:D"&amp;Prams!$B$1),3,FALSE)*2)</f>
        <v>42</v>
      </c>
      <c r="N1737" t="str">
        <f ca="1">VLOOKUP(F1737,INDIRECT("球種変換表!A$1:B$" &amp; Prams!$B$2),2,)</f>
        <v>ストレート</v>
      </c>
      <c r="O1737">
        <f ca="1">VLOOKUP(N1737,球種情報!A:B,2,FALSE)</f>
        <v>1</v>
      </c>
      <c r="P1737">
        <f ca="1">VLOOKUP(K1737,投手データ!B:AI,output!O1737+6,FALSE)</f>
        <v>1</v>
      </c>
      <c r="R1737">
        <f t="shared" ca="1" si="169"/>
        <v>9.0090090090090089E-3</v>
      </c>
      <c r="S1737">
        <f t="shared" si="170"/>
        <v>0.6152777777777777</v>
      </c>
      <c r="T1737">
        <f>Prams!B$5/(S1737-Prams!B$6)</f>
        <v>111.39725314326903</v>
      </c>
      <c r="U1737">
        <f t="shared" ca="1" si="171"/>
        <v>0.69861111111111107</v>
      </c>
      <c r="V1737">
        <f ca="1">Prams!C$5/(U1737-Prams!C$6)</f>
        <v>111.39056275149646</v>
      </c>
      <c r="W1737">
        <f t="shared" ca="1" si="172"/>
        <v>1.003518583346815</v>
      </c>
      <c r="X1737" t="str">
        <f t="shared" ca="1" si="173"/>
        <v>〇</v>
      </c>
    </row>
    <row r="1738" spans="1:24" x14ac:dyDescent="0.4">
      <c r="A1738" s="1" t="s">
        <v>4133</v>
      </c>
      <c r="B1738" s="1">
        <v>139</v>
      </c>
      <c r="C1738">
        <v>627.5</v>
      </c>
      <c r="D1738">
        <v>614.5</v>
      </c>
      <c r="E1738">
        <v>11.510960000000001</v>
      </c>
      <c r="F1738" t="s">
        <v>4034</v>
      </c>
      <c r="G1738" s="10" t="s">
        <v>4132</v>
      </c>
      <c r="H1738">
        <v>98</v>
      </c>
      <c r="I1738" t="s">
        <v>4105</v>
      </c>
      <c r="J1738">
        <f ca="1">VLOOKUP(G1738,INDIRECT("球速変換!A$1:B$" &amp; Prams!$B$8),2,)</f>
        <v>105</v>
      </c>
      <c r="K1738" t="str">
        <f ca="1">VLOOKUP(I1738,INDIRECT("投手名変換!A$1:B$" &amp; Prams!$B$9),2,)</f>
        <v>DD035</v>
      </c>
      <c r="L1738">
        <f t="shared" si="168"/>
        <v>41</v>
      </c>
      <c r="M1738">
        <f ca="1">(B1738-VLOOKUP(K1738,INDIRECT("投手データ!B1:D"&amp;Prams!$B$1),3,FALSE)*2)</f>
        <v>45</v>
      </c>
      <c r="N1738" t="str">
        <f ca="1">VLOOKUP(F1738,INDIRECT("球種変換表!A$1:B$" &amp; Prams!$B$2),2,)</f>
        <v>ムービングファスト</v>
      </c>
      <c r="O1738">
        <f ca="1">VLOOKUP(N1738,球種情報!A:B,2,FALSE)</f>
        <v>4</v>
      </c>
      <c r="P1738">
        <f ca="1">VLOOKUP(K1738,投手データ!B:AI,output!O1738+6,FALSE)</f>
        <v>1</v>
      </c>
      <c r="R1738">
        <f t="shared" ca="1" si="169"/>
        <v>9.5238095238095247E-3</v>
      </c>
      <c r="S1738">
        <f t="shared" si="170"/>
        <v>0.67326388888888888</v>
      </c>
      <c r="T1738">
        <f>Prams!B$5/(S1738-Prams!B$6)</f>
        <v>100.85912256930126</v>
      </c>
      <c r="U1738">
        <f t="shared" ca="1" si="171"/>
        <v>0.73993055555555565</v>
      </c>
      <c r="V1738">
        <f ca="1">Prams!C$5/(U1738-Prams!C$6)</f>
        <v>103.67236664974217</v>
      </c>
      <c r="W1738">
        <f t="shared" ca="1" si="172"/>
        <v>0.9873558728546874</v>
      </c>
      <c r="X1738" t="str">
        <f t="shared" ca="1" si="173"/>
        <v>〇</v>
      </c>
    </row>
    <row r="1739" spans="1:24" x14ac:dyDescent="0.4">
      <c r="A1739" s="1" t="s">
        <v>4136</v>
      </c>
      <c r="B1739" s="1">
        <v>138</v>
      </c>
      <c r="C1739">
        <v>634</v>
      </c>
      <c r="D1739">
        <v>603.5</v>
      </c>
      <c r="E1739">
        <v>10.012589999999999</v>
      </c>
      <c r="F1739" t="s">
        <v>4034</v>
      </c>
      <c r="G1739" s="10" t="s">
        <v>4134</v>
      </c>
      <c r="H1739">
        <v>98</v>
      </c>
      <c r="I1739" t="s">
        <v>4135</v>
      </c>
      <c r="J1739">
        <f ca="1">VLOOKUP(G1739,INDIRECT("球速変換!A$1:B$" &amp; Prams!$B$8),2,)</f>
        <v>106</v>
      </c>
      <c r="K1739" t="str">
        <f ca="1">VLOOKUP(I1739,INDIRECT("投手名変換!A$1:B$" &amp; Prams!$B$9),2,)</f>
        <v>DD035</v>
      </c>
      <c r="L1739">
        <f t="shared" si="168"/>
        <v>40</v>
      </c>
      <c r="M1739">
        <f ca="1">(B1739-VLOOKUP(K1739,INDIRECT("投手データ!B1:D"&amp;Prams!$B$1),3,FALSE)*2)</f>
        <v>44</v>
      </c>
      <c r="N1739" t="str">
        <f ca="1">VLOOKUP(F1739,INDIRECT("球種変換表!A$1:B$" &amp; Prams!$B$2),2,)</f>
        <v>ムービングファスト</v>
      </c>
      <c r="O1739">
        <f ca="1">VLOOKUP(N1739,球種情報!A:B,2,FALSE)</f>
        <v>4</v>
      </c>
      <c r="P1739">
        <f ca="1">VLOOKUP(K1739,投手データ!B:AI,output!O1739+6,FALSE)</f>
        <v>1</v>
      </c>
      <c r="R1739">
        <f t="shared" ca="1" si="169"/>
        <v>9.433962264150943E-3</v>
      </c>
      <c r="S1739">
        <f t="shared" si="170"/>
        <v>0.66423611111111103</v>
      </c>
      <c r="T1739">
        <f>Prams!B$5/(S1739-Prams!B$6)</f>
        <v>102.36678824562938</v>
      </c>
      <c r="U1739">
        <f t="shared" ca="1" si="171"/>
        <v>0.73090277777777779</v>
      </c>
      <c r="V1739">
        <f ca="1">Prams!C$5/(U1739-Prams!C$6)</f>
        <v>105.2659758122112</v>
      </c>
      <c r="W1739">
        <f t="shared" ca="1" si="172"/>
        <v>0.9930752435114264</v>
      </c>
      <c r="X1739" t="str">
        <f t="shared" ca="1" si="173"/>
        <v>〇</v>
      </c>
    </row>
    <row r="1740" spans="1:24" x14ac:dyDescent="0.4">
      <c r="A1740" s="1" t="s">
        <v>4139</v>
      </c>
      <c r="B1740" s="1">
        <v>139</v>
      </c>
      <c r="C1740">
        <v>646.5</v>
      </c>
      <c r="D1740">
        <v>611.5</v>
      </c>
      <c r="E1740">
        <v>10.512</v>
      </c>
      <c r="F1740" t="s">
        <v>4034</v>
      </c>
      <c r="G1740" s="10" t="s">
        <v>4137</v>
      </c>
      <c r="H1740">
        <v>98</v>
      </c>
      <c r="I1740" t="s">
        <v>4138</v>
      </c>
      <c r="J1740">
        <f ca="1">VLOOKUP(G1740,INDIRECT("球速変換!A$1:B$" &amp; Prams!$B$8),2,)</f>
        <v>104</v>
      </c>
      <c r="K1740" t="str">
        <f ca="1">VLOOKUP(I1740,INDIRECT("投手名変換!A$1:B$" &amp; Prams!$B$9),2,)</f>
        <v>DD035</v>
      </c>
      <c r="L1740">
        <f t="shared" si="168"/>
        <v>41</v>
      </c>
      <c r="M1740">
        <f ca="1">(B1740-VLOOKUP(K1740,INDIRECT("投手データ!B1:D"&amp;Prams!$B$1),3,FALSE)*2)</f>
        <v>45</v>
      </c>
      <c r="N1740" t="str">
        <f ca="1">VLOOKUP(F1740,INDIRECT("球種変換表!A$1:B$" &amp; Prams!$B$2),2,)</f>
        <v>ムービングファスト</v>
      </c>
      <c r="O1740">
        <f ca="1">VLOOKUP(N1740,球種情報!A:B,2,FALSE)</f>
        <v>4</v>
      </c>
      <c r="P1740">
        <f ca="1">VLOOKUP(K1740,投手データ!B:AI,output!O1740+6,FALSE)</f>
        <v>1</v>
      </c>
      <c r="R1740">
        <f t="shared" ca="1" si="169"/>
        <v>9.6153846153846159E-3</v>
      </c>
      <c r="S1740">
        <f t="shared" si="170"/>
        <v>0.67534722222222221</v>
      </c>
      <c r="T1740">
        <f>Prams!B$5/(S1740-Prams!B$6)</f>
        <v>100.51748510728626</v>
      </c>
      <c r="U1740">
        <f t="shared" ca="1" si="171"/>
        <v>0.74201388888888897</v>
      </c>
      <c r="V1740">
        <f ca="1">Prams!C$5/(U1740-Prams!C$6)</f>
        <v>103.31143903559871</v>
      </c>
      <c r="W1740">
        <f t="shared" ca="1" si="172"/>
        <v>0.99337922149614144</v>
      </c>
      <c r="X1740" t="str">
        <f t="shared" ca="1" si="173"/>
        <v>〇</v>
      </c>
    </row>
    <row r="1741" spans="1:24" x14ac:dyDescent="0.4">
      <c r="A1741" s="1" t="s">
        <v>4142</v>
      </c>
      <c r="B1741" s="1">
        <v>138</v>
      </c>
      <c r="C1741">
        <v>630.5</v>
      </c>
      <c r="D1741">
        <v>603.5</v>
      </c>
      <c r="E1741">
        <v>10.512</v>
      </c>
      <c r="F1741" t="s">
        <v>4034</v>
      </c>
      <c r="G1741" s="10" t="s">
        <v>4140</v>
      </c>
      <c r="H1741">
        <v>98</v>
      </c>
      <c r="I1741" t="s">
        <v>4141</v>
      </c>
      <c r="J1741">
        <f ca="1">VLOOKUP(G1741,INDIRECT("球速変換!A$1:B$" &amp; Prams!$B$8),2,)</f>
        <v>106</v>
      </c>
      <c r="K1741" t="str">
        <f ca="1">VLOOKUP(I1741,INDIRECT("投手名変換!A$1:B$" &amp; Prams!$B$9),2,)</f>
        <v>DD035</v>
      </c>
      <c r="L1741">
        <f t="shared" si="168"/>
        <v>40</v>
      </c>
      <c r="M1741">
        <f ca="1">(B1741-VLOOKUP(K1741,INDIRECT("投手データ!B1:D"&amp;Prams!$B$1),3,FALSE)*2)</f>
        <v>44</v>
      </c>
      <c r="N1741" t="str">
        <f ca="1">VLOOKUP(F1741,INDIRECT("球種変換表!A$1:B$" &amp; Prams!$B$2),2,)</f>
        <v>ムービングファスト</v>
      </c>
      <c r="O1741">
        <f ca="1">VLOOKUP(N1741,球種情報!A:B,2,FALSE)</f>
        <v>4</v>
      </c>
      <c r="P1741">
        <f ca="1">VLOOKUP(K1741,投手データ!B:AI,output!O1741+6,FALSE)</f>
        <v>1</v>
      </c>
      <c r="R1741">
        <f t="shared" ca="1" si="169"/>
        <v>9.433962264150943E-3</v>
      </c>
      <c r="S1741">
        <f t="shared" si="170"/>
        <v>0.66423611111111103</v>
      </c>
      <c r="T1741">
        <f>Prams!B$5/(S1741-Prams!B$6)</f>
        <v>102.36678824562938</v>
      </c>
      <c r="U1741">
        <f t="shared" ca="1" si="171"/>
        <v>0.73090277777777779</v>
      </c>
      <c r="V1741">
        <f ca="1">Prams!C$5/(U1741-Prams!C$6)</f>
        <v>105.2659758122112</v>
      </c>
      <c r="W1741">
        <f t="shared" ca="1" si="172"/>
        <v>0.9930752435114264</v>
      </c>
      <c r="X1741" t="str">
        <f t="shared" ca="1" si="173"/>
        <v>〇</v>
      </c>
    </row>
    <row r="1742" spans="1:24" x14ac:dyDescent="0.4">
      <c r="A1742" s="1" t="s">
        <v>4145</v>
      </c>
      <c r="B1742" s="1">
        <v>138</v>
      </c>
      <c r="C1742">
        <v>629.04998999999998</v>
      </c>
      <c r="D1742">
        <v>602.5</v>
      </c>
      <c r="E1742">
        <v>10.06254</v>
      </c>
      <c r="F1742" t="s">
        <v>4034</v>
      </c>
      <c r="G1742" s="10" t="s">
        <v>4143</v>
      </c>
      <c r="H1742">
        <v>98</v>
      </c>
      <c r="I1742" t="s">
        <v>4144</v>
      </c>
      <c r="J1742">
        <v>106</v>
      </c>
      <c r="K1742" t="str">
        <f ca="1">VLOOKUP(I1742,INDIRECT("投手名変換!A$1:B$" &amp; Prams!$B$9),2,)</f>
        <v>DD035</v>
      </c>
      <c r="L1742">
        <f t="shared" si="168"/>
        <v>40</v>
      </c>
      <c r="M1742">
        <f ca="1">(B1742-VLOOKUP(K1742,INDIRECT("投手データ!B1:D"&amp;Prams!$B$1),3,FALSE)*2)</f>
        <v>44</v>
      </c>
      <c r="N1742" t="str">
        <f ca="1">VLOOKUP(F1742,INDIRECT("球種変換表!A$1:B$" &amp; Prams!$B$2),2,)</f>
        <v>ムービングファスト</v>
      </c>
      <c r="O1742">
        <f ca="1">VLOOKUP(N1742,球種情報!A:B,2,FALSE)</f>
        <v>4</v>
      </c>
      <c r="P1742">
        <f ca="1">VLOOKUP(K1742,投手データ!B:AI,output!O1742+6,FALSE)</f>
        <v>1</v>
      </c>
      <c r="R1742">
        <f t="shared" si="169"/>
        <v>9.433962264150943E-3</v>
      </c>
      <c r="S1742">
        <f t="shared" si="170"/>
        <v>0.66493055555555558</v>
      </c>
      <c r="T1742">
        <f>Prams!B$5/(S1742-Prams!B$6)</f>
        <v>102.24921554484602</v>
      </c>
      <c r="U1742">
        <f t="shared" ca="1" si="171"/>
        <v>0.73159722222222223</v>
      </c>
      <c r="V1742">
        <f ca="1">Prams!C$5/(U1742-Prams!C$6)</f>
        <v>105.14165316351645</v>
      </c>
      <c r="W1742">
        <f t="shared" ca="1" si="172"/>
        <v>0.99190238833506084</v>
      </c>
      <c r="X1742" t="str">
        <f t="shared" ca="1" si="173"/>
        <v>〇</v>
      </c>
    </row>
    <row r="1743" spans="1:24" x14ac:dyDescent="0.4">
      <c r="A1743" s="1" t="s">
        <v>4147</v>
      </c>
      <c r="B1743" s="1">
        <v>139</v>
      </c>
      <c r="C1743">
        <v>632</v>
      </c>
      <c r="D1743">
        <v>610.5</v>
      </c>
      <c r="E1743">
        <v>11.01146</v>
      </c>
      <c r="F1743" t="s">
        <v>4034</v>
      </c>
      <c r="G1743" s="10" t="s">
        <v>4137</v>
      </c>
      <c r="H1743">
        <v>98</v>
      </c>
      <c r="I1743" t="s">
        <v>4146</v>
      </c>
      <c r="J1743">
        <f ca="1">VLOOKUP(G1743,INDIRECT("球速変換!A$1:B$" &amp; Prams!$B$8),2,)</f>
        <v>104</v>
      </c>
      <c r="K1743" t="str">
        <f ca="1">VLOOKUP(I1743,INDIRECT("投手名変換!A$1:B$" &amp; Prams!$B$9),2,)</f>
        <v>DD035</v>
      </c>
      <c r="L1743">
        <f t="shared" si="168"/>
        <v>41</v>
      </c>
      <c r="M1743">
        <f ca="1">(B1743-VLOOKUP(K1743,INDIRECT("投手データ!B1:D"&amp;Prams!$B$1),3,FALSE)*2)</f>
        <v>45</v>
      </c>
      <c r="N1743" t="str">
        <f ca="1">VLOOKUP(F1743,INDIRECT("球種変換表!A$1:B$" &amp; Prams!$B$2),2,)</f>
        <v>ムービングファスト</v>
      </c>
      <c r="O1743">
        <f ca="1">VLOOKUP(N1743,球種情報!A:B,2,FALSE)</f>
        <v>4</v>
      </c>
      <c r="P1743">
        <f ca="1">VLOOKUP(K1743,投手データ!B:AI,output!O1743+6,FALSE)</f>
        <v>1</v>
      </c>
      <c r="R1743">
        <f t="shared" ca="1" si="169"/>
        <v>9.6153846153846159E-3</v>
      </c>
      <c r="S1743">
        <f t="shared" si="170"/>
        <v>0.67604166666666665</v>
      </c>
      <c r="T1743">
        <f>Prams!B$5/(S1743-Prams!B$6)</f>
        <v>100.4041196930531</v>
      </c>
      <c r="U1743">
        <f t="shared" ca="1" si="171"/>
        <v>0.7427083333333333</v>
      </c>
      <c r="V1743">
        <f ca="1">Prams!C$5/(U1743-Prams!C$6)</f>
        <v>103.19168764691973</v>
      </c>
      <c r="W1743">
        <f t="shared" ca="1" si="172"/>
        <v>0.99222776583576666</v>
      </c>
      <c r="X1743" t="str">
        <f t="shared" ca="1" si="173"/>
        <v>〇</v>
      </c>
    </row>
    <row r="1744" spans="1:24" x14ac:dyDescent="0.4">
      <c r="A1744" s="1" t="s">
        <v>4149</v>
      </c>
      <c r="B1744" s="1">
        <v>139</v>
      </c>
      <c r="C1744">
        <v>630.5</v>
      </c>
      <c r="D1744">
        <v>610.5</v>
      </c>
      <c r="E1744">
        <v>10.512</v>
      </c>
      <c r="F1744" t="s">
        <v>4034</v>
      </c>
      <c r="G1744" s="10" t="s">
        <v>4137</v>
      </c>
      <c r="H1744">
        <v>98</v>
      </c>
      <c r="I1744" t="s">
        <v>4148</v>
      </c>
      <c r="J1744">
        <f ca="1">VLOOKUP(G1744,INDIRECT("球速変換!A$1:B$" &amp; Prams!$B$8),2,)</f>
        <v>104</v>
      </c>
      <c r="K1744" t="str">
        <f ca="1">VLOOKUP(I1744,INDIRECT("投手名変換!A$1:B$" &amp; Prams!$B$9),2,)</f>
        <v>DD035</v>
      </c>
      <c r="L1744">
        <f t="shared" si="168"/>
        <v>41</v>
      </c>
      <c r="M1744">
        <f ca="1">(B1744-VLOOKUP(K1744,INDIRECT("投手データ!B1:D"&amp;Prams!$B$1),3,FALSE)*2)</f>
        <v>45</v>
      </c>
      <c r="N1744" t="str">
        <f ca="1">VLOOKUP(F1744,INDIRECT("球種変換表!A$1:B$" &amp; Prams!$B$2),2,)</f>
        <v>ムービングファスト</v>
      </c>
      <c r="O1744">
        <f ca="1">VLOOKUP(N1744,球種情報!A:B,2,FALSE)</f>
        <v>4</v>
      </c>
      <c r="P1744">
        <f ca="1">VLOOKUP(K1744,投手データ!B:AI,output!O1744+6,FALSE)</f>
        <v>1</v>
      </c>
      <c r="R1744">
        <f t="shared" ca="1" si="169"/>
        <v>9.6153846153846159E-3</v>
      </c>
      <c r="S1744">
        <f t="shared" si="170"/>
        <v>0.67604166666666665</v>
      </c>
      <c r="T1744">
        <f>Prams!B$5/(S1744-Prams!B$6)</f>
        <v>100.4041196930531</v>
      </c>
      <c r="U1744">
        <f t="shared" ca="1" si="171"/>
        <v>0.7427083333333333</v>
      </c>
      <c r="V1744">
        <f ca="1">Prams!C$5/(U1744-Prams!C$6)</f>
        <v>103.19168764691973</v>
      </c>
      <c r="W1744">
        <f t="shared" ca="1" si="172"/>
        <v>0.99222776583576666</v>
      </c>
      <c r="X1744" t="str">
        <f t="shared" ca="1" si="173"/>
        <v>〇</v>
      </c>
    </row>
    <row r="1745" spans="1:24" x14ac:dyDescent="0.4">
      <c r="A1745" s="1" t="s">
        <v>4152</v>
      </c>
      <c r="B1745" s="1">
        <v>138</v>
      </c>
      <c r="C1745">
        <v>641</v>
      </c>
      <c r="D1745">
        <v>601</v>
      </c>
      <c r="E1745">
        <v>10.04998</v>
      </c>
      <c r="F1745" t="s">
        <v>4034</v>
      </c>
      <c r="G1745" s="10" t="s">
        <v>4150</v>
      </c>
      <c r="H1745">
        <v>98</v>
      </c>
      <c r="I1745" t="s">
        <v>4151</v>
      </c>
      <c r="J1745">
        <v>105</v>
      </c>
      <c r="K1745" t="str">
        <f ca="1">VLOOKUP(I1745,INDIRECT("投手名変換!A$1:B$" &amp; Prams!$B$9),2,)</f>
        <v>DD035</v>
      </c>
      <c r="L1745">
        <f t="shared" si="168"/>
        <v>40</v>
      </c>
      <c r="M1745">
        <f ca="1">(B1745-VLOOKUP(K1745,INDIRECT("投手データ!B1:D"&amp;Prams!$B$1),3,FALSE)*2)</f>
        <v>44</v>
      </c>
      <c r="N1745" t="str">
        <f ca="1">VLOOKUP(F1745,INDIRECT("球種変換表!A$1:B$" &amp; Prams!$B$2),2,)</f>
        <v>ムービングファスト</v>
      </c>
      <c r="O1745">
        <f ca="1">VLOOKUP(N1745,球種情報!A:B,2,FALSE)</f>
        <v>4</v>
      </c>
      <c r="P1745">
        <f ca="1">VLOOKUP(K1745,投手データ!B:AI,output!O1745+6,FALSE)</f>
        <v>1</v>
      </c>
      <c r="R1745">
        <f t="shared" si="169"/>
        <v>9.5238095238095247E-3</v>
      </c>
      <c r="S1745">
        <f t="shared" si="170"/>
        <v>0.6659722222222223</v>
      </c>
      <c r="T1745">
        <f>Prams!B$5/(S1745-Prams!B$6)</f>
        <v>102.07336201282321</v>
      </c>
      <c r="U1745">
        <f t="shared" ca="1" si="171"/>
        <v>0.73263888888888895</v>
      </c>
      <c r="V1745">
        <f ca="1">Prams!C$5/(U1745-Prams!C$6)</f>
        <v>104.95571882633669</v>
      </c>
      <c r="W1745">
        <f t="shared" ca="1" si="172"/>
        <v>0.99957827453653991</v>
      </c>
      <c r="X1745" t="str">
        <f t="shared" ca="1" si="173"/>
        <v>〇</v>
      </c>
    </row>
    <row r="1746" spans="1:24" x14ac:dyDescent="0.4">
      <c r="A1746" s="1" t="s">
        <v>4155</v>
      </c>
      <c r="B1746" s="1">
        <v>138</v>
      </c>
      <c r="C1746">
        <v>636.52380000000005</v>
      </c>
      <c r="D1746">
        <v>605</v>
      </c>
      <c r="E1746">
        <v>10.52392</v>
      </c>
      <c r="F1746" t="s">
        <v>4034</v>
      </c>
      <c r="G1746" s="10" t="s">
        <v>4153</v>
      </c>
      <c r="H1746">
        <v>98</v>
      </c>
      <c r="I1746" t="s">
        <v>4154</v>
      </c>
      <c r="J1746">
        <f ca="1">VLOOKUP(G1746,INDIRECT("球速変換!A$1:B$" &amp; Prams!$B$8),2,)</f>
        <v>106</v>
      </c>
      <c r="K1746" t="str">
        <f ca="1">VLOOKUP(I1746,INDIRECT("投手名変換!A$1:B$" &amp; Prams!$B$9),2,)</f>
        <v>DD035</v>
      </c>
      <c r="L1746">
        <f t="shared" si="168"/>
        <v>40</v>
      </c>
      <c r="M1746">
        <f ca="1">(B1746-VLOOKUP(K1746,INDIRECT("投手データ!B1:D"&amp;Prams!$B$1),3,FALSE)*2)</f>
        <v>44</v>
      </c>
      <c r="N1746" t="str">
        <f ca="1">VLOOKUP(F1746,INDIRECT("球種変換表!A$1:B$" &amp; Prams!$B$2),2,)</f>
        <v>ムービングファスト</v>
      </c>
      <c r="O1746">
        <f ca="1">VLOOKUP(N1746,球種情報!A:B,2,FALSE)</f>
        <v>4</v>
      </c>
      <c r="P1746">
        <f ca="1">VLOOKUP(K1746,投手データ!B:AI,output!O1746+6,FALSE)</f>
        <v>1</v>
      </c>
      <c r="R1746">
        <f t="shared" ca="1" si="169"/>
        <v>9.433962264150943E-3</v>
      </c>
      <c r="S1746">
        <f t="shared" si="170"/>
        <v>0.66319444444444442</v>
      </c>
      <c r="T1746">
        <f>Prams!B$5/(S1746-Prams!B$6)</f>
        <v>102.54365514508713</v>
      </c>
      <c r="U1746">
        <f t="shared" ca="1" si="171"/>
        <v>0.72986111111111107</v>
      </c>
      <c r="V1746">
        <f ca="1">Prams!C$5/(U1746-Prams!C$6)</f>
        <v>105.45301202535843</v>
      </c>
      <c r="W1746">
        <f t="shared" ca="1" si="172"/>
        <v>0.99483973608828713</v>
      </c>
      <c r="X1746" t="str">
        <f t="shared" ca="1" si="173"/>
        <v>〇</v>
      </c>
    </row>
    <row r="1747" spans="1:24" x14ac:dyDescent="0.4">
      <c r="A1747" s="1" t="s">
        <v>4157</v>
      </c>
      <c r="B1747" s="1">
        <v>138</v>
      </c>
      <c r="C1747">
        <v>640.5</v>
      </c>
      <c r="D1747">
        <v>606.5</v>
      </c>
      <c r="E1747">
        <v>10.512</v>
      </c>
      <c r="F1747" t="s">
        <v>4034</v>
      </c>
      <c r="G1747" s="10" t="s">
        <v>4156</v>
      </c>
      <c r="H1747">
        <v>98</v>
      </c>
      <c r="I1747" t="s">
        <v>4148</v>
      </c>
      <c r="J1747">
        <f ca="1">VLOOKUP(G1747,INDIRECT("球速変換!A$1:B$" &amp; Prams!$B$8),2,)</f>
        <v>106</v>
      </c>
      <c r="K1747" t="str">
        <f ca="1">VLOOKUP(I1747,INDIRECT("投手名変換!A$1:B$" &amp; Prams!$B$9),2,)</f>
        <v>DD035</v>
      </c>
      <c r="L1747">
        <f t="shared" si="168"/>
        <v>40</v>
      </c>
      <c r="M1747">
        <f ca="1">(B1747-VLOOKUP(K1747,INDIRECT("投手データ!B1:D"&amp;Prams!$B$1),3,FALSE)*2)</f>
        <v>44</v>
      </c>
      <c r="N1747" t="str">
        <f ca="1">VLOOKUP(F1747,INDIRECT("球種変換表!A$1:B$" &amp; Prams!$B$2),2,)</f>
        <v>ムービングファスト</v>
      </c>
      <c r="O1747">
        <f ca="1">VLOOKUP(N1747,球種情報!A:B,2,FALSE)</f>
        <v>4</v>
      </c>
      <c r="P1747">
        <f ca="1">VLOOKUP(K1747,投手データ!B:AI,output!O1747+6,FALSE)</f>
        <v>1</v>
      </c>
      <c r="R1747">
        <f t="shared" ca="1" si="169"/>
        <v>9.433962264150943E-3</v>
      </c>
      <c r="S1747">
        <f t="shared" si="170"/>
        <v>0.6621527777777777</v>
      </c>
      <c r="T1747">
        <f>Prams!B$5/(S1747-Prams!B$6)</f>
        <v>102.72113427517806</v>
      </c>
      <c r="U1747">
        <f t="shared" ca="1" si="171"/>
        <v>0.72881944444444435</v>
      </c>
      <c r="V1747">
        <f ca="1">Prams!C$5/(U1747-Prams!C$6)</f>
        <v>105.64071407211922</v>
      </c>
      <c r="W1747">
        <f t="shared" ca="1" si="172"/>
        <v>0.99661051011433233</v>
      </c>
      <c r="X1747" t="str">
        <f t="shared" ca="1" si="173"/>
        <v>〇</v>
      </c>
    </row>
    <row r="1748" spans="1:24" x14ac:dyDescent="0.4">
      <c r="A1748" s="1" t="s">
        <v>4160</v>
      </c>
      <c r="B1748" s="1">
        <v>125</v>
      </c>
      <c r="C1748">
        <v>636.52380000000005</v>
      </c>
      <c r="D1748">
        <v>613</v>
      </c>
      <c r="E1748">
        <v>10.52392</v>
      </c>
      <c r="F1748" t="s">
        <v>4009</v>
      </c>
      <c r="G1748" s="10" t="s">
        <v>4158</v>
      </c>
      <c r="H1748">
        <v>99</v>
      </c>
      <c r="I1748" t="s">
        <v>4159</v>
      </c>
      <c r="J1748">
        <f ca="1">VLOOKUP(G1748,INDIRECT("球速変換!A$1:B$" &amp; Prams!$B$8),2,)</f>
        <v>170</v>
      </c>
      <c r="K1748" t="str">
        <f ca="1">VLOOKUP(I1748,INDIRECT("投手名変換!A$1:B$" &amp; Prams!$B$9),2,)</f>
        <v>DD036</v>
      </c>
      <c r="L1748">
        <f t="shared" si="168"/>
        <v>26</v>
      </c>
      <c r="M1748">
        <f ca="1">(B1748-VLOOKUP(K1748,INDIRECT("投手データ!B1:D"&amp;Prams!$B$1),3,FALSE)*2)</f>
        <v>31</v>
      </c>
      <c r="N1748" t="str">
        <f ca="1">VLOOKUP(F1748,INDIRECT("球種変換表!A$1:B$" &amp; Prams!$B$2),2,)</f>
        <v>ストレート</v>
      </c>
      <c r="O1748">
        <f ca="1">VLOOKUP(N1748,球種情報!A:B,2,FALSE)</f>
        <v>1</v>
      </c>
      <c r="P1748">
        <f ca="1">VLOOKUP(K1748,投手データ!B:AI,output!O1748+6,FALSE)</f>
        <v>1</v>
      </c>
      <c r="R1748">
        <f t="shared" ca="1" si="169"/>
        <v>5.8823529411764705E-3</v>
      </c>
      <c r="S1748">
        <f t="shared" si="170"/>
        <v>0.42430555555555555</v>
      </c>
      <c r="T1748">
        <f>Prams!B$5/(S1748-Prams!B$6)</f>
        <v>169.84081439538471</v>
      </c>
      <c r="U1748">
        <f t="shared" ca="1" si="171"/>
        <v>0.50763888888888886</v>
      </c>
      <c r="V1748">
        <f ca="1">Prams!C$5/(U1748-Prams!C$6)</f>
        <v>169.82526286874113</v>
      </c>
      <c r="W1748">
        <f t="shared" ca="1" si="172"/>
        <v>0.99897213452200673</v>
      </c>
      <c r="X1748" t="str">
        <f t="shared" ca="1" si="173"/>
        <v>〇</v>
      </c>
    </row>
    <row r="1749" spans="1:24" x14ac:dyDescent="0.4">
      <c r="A1749" s="1" t="s">
        <v>4162</v>
      </c>
      <c r="B1749" s="1">
        <v>125</v>
      </c>
      <c r="C1749">
        <v>641</v>
      </c>
      <c r="D1749">
        <v>619.5</v>
      </c>
      <c r="E1749">
        <v>10.012589999999999</v>
      </c>
      <c r="F1749" t="s">
        <v>4009</v>
      </c>
      <c r="G1749" s="10" t="s">
        <v>4161</v>
      </c>
      <c r="H1749">
        <v>99</v>
      </c>
      <c r="I1749" t="s">
        <v>4159</v>
      </c>
      <c r="J1749">
        <v>172</v>
      </c>
      <c r="K1749" t="str">
        <f ca="1">VLOOKUP(I1749,INDIRECT("投手名変換!A$1:B$" &amp; Prams!$B$9),2,)</f>
        <v>DD036</v>
      </c>
      <c r="L1749">
        <f t="shared" si="168"/>
        <v>26</v>
      </c>
      <c r="M1749">
        <f ca="1">(B1749-VLOOKUP(K1749,INDIRECT("投手データ!B1:D"&amp;Prams!$B$1),3,FALSE)*2)</f>
        <v>31</v>
      </c>
      <c r="N1749" t="str">
        <f ca="1">VLOOKUP(F1749,INDIRECT("球種変換表!A$1:B$" &amp; Prams!$B$2),2,)</f>
        <v>ストレート</v>
      </c>
      <c r="O1749">
        <f ca="1">VLOOKUP(N1749,球種情報!A:B,2,FALSE)</f>
        <v>1</v>
      </c>
      <c r="P1749">
        <f ca="1">VLOOKUP(K1749,投手データ!B:AI,output!O1749+6,FALSE)</f>
        <v>1</v>
      </c>
      <c r="R1749">
        <f t="shared" si="169"/>
        <v>5.8139534883720929E-3</v>
      </c>
      <c r="S1749">
        <f t="shared" si="170"/>
        <v>0.41979166666666667</v>
      </c>
      <c r="T1749">
        <f>Prams!B$5/(S1749-Prams!B$6)</f>
        <v>171.97338834928951</v>
      </c>
      <c r="U1749">
        <f t="shared" ca="1" si="171"/>
        <v>0.50312500000000004</v>
      </c>
      <c r="V1749">
        <f ca="1">Prams!C$5/(U1749-Prams!C$6)</f>
        <v>171.95744384952366</v>
      </c>
      <c r="W1749">
        <f t="shared" ca="1" si="172"/>
        <v>0.99975258052048632</v>
      </c>
      <c r="X1749" t="str">
        <f t="shared" ca="1" si="173"/>
        <v>〇</v>
      </c>
    </row>
    <row r="1750" spans="1:24" x14ac:dyDescent="0.4">
      <c r="A1750" s="1" t="s">
        <v>4165</v>
      </c>
      <c r="B1750" s="1">
        <v>125</v>
      </c>
      <c r="C1750">
        <v>639</v>
      </c>
      <c r="D1750">
        <v>604.5</v>
      </c>
      <c r="E1750">
        <v>10.012589999999999</v>
      </c>
      <c r="F1750" t="s">
        <v>4009</v>
      </c>
      <c r="G1750" s="10" t="s">
        <v>4163</v>
      </c>
      <c r="H1750">
        <v>99</v>
      </c>
      <c r="I1750" t="s">
        <v>4164</v>
      </c>
      <c r="J1750">
        <v>168</v>
      </c>
      <c r="K1750" t="str">
        <f ca="1">VLOOKUP(I1750,INDIRECT("投手名変換!A$1:B$" &amp; Prams!$B$9),2,)</f>
        <v>DD036</v>
      </c>
      <c r="L1750">
        <f t="shared" si="168"/>
        <v>26</v>
      </c>
      <c r="M1750">
        <f ca="1">(B1750-VLOOKUP(K1750,INDIRECT("投手データ!B1:D"&amp;Prams!$B$1),3,FALSE)*2)</f>
        <v>31</v>
      </c>
      <c r="N1750" t="str">
        <f ca="1">VLOOKUP(F1750,INDIRECT("球種変換表!A$1:B$" &amp; Prams!$B$2),2,)</f>
        <v>ストレート</v>
      </c>
      <c r="O1750">
        <f ca="1">VLOOKUP(N1750,球種情報!A:B,2,FALSE)</f>
        <v>1</v>
      </c>
      <c r="P1750">
        <f ca="1">VLOOKUP(K1750,投手データ!B:AI,output!O1750+6,FALSE)</f>
        <v>1</v>
      </c>
      <c r="R1750">
        <f t="shared" si="169"/>
        <v>5.9523809523809521E-3</v>
      </c>
      <c r="S1750">
        <f t="shared" si="170"/>
        <v>0.43020833333333336</v>
      </c>
      <c r="T1750">
        <f>Prams!B$5/(S1750-Prams!B$6)</f>
        <v>167.1305954177837</v>
      </c>
      <c r="U1750">
        <f t="shared" ca="1" si="171"/>
        <v>0.51354166666666667</v>
      </c>
      <c r="V1750">
        <f ca="1">Prams!C$5/(U1750-Prams!C$6)</f>
        <v>167.11553623318991</v>
      </c>
      <c r="W1750">
        <f t="shared" ca="1" si="172"/>
        <v>0.99473533472136855</v>
      </c>
      <c r="X1750" t="str">
        <f t="shared" ca="1" si="173"/>
        <v>〇</v>
      </c>
    </row>
    <row r="1751" spans="1:24" x14ac:dyDescent="0.4">
      <c r="A1751" s="1" t="s">
        <v>4167</v>
      </c>
      <c r="B1751" s="1">
        <v>125</v>
      </c>
      <c r="C1751">
        <v>644.5</v>
      </c>
      <c r="D1751">
        <v>610</v>
      </c>
      <c r="E1751">
        <v>10.547610000000001</v>
      </c>
      <c r="F1751" t="s">
        <v>4009</v>
      </c>
      <c r="G1751" s="10" t="s">
        <v>4166</v>
      </c>
      <c r="H1751">
        <v>99</v>
      </c>
      <c r="I1751" t="s">
        <v>4159</v>
      </c>
      <c r="J1751">
        <f ca="1">VLOOKUP(G1751,INDIRECT("球速変換!A$1:B$" &amp; Prams!$B$8),2,)</f>
        <v>169</v>
      </c>
      <c r="K1751" t="str">
        <f ca="1">VLOOKUP(I1751,INDIRECT("投手名変換!A$1:B$" &amp; Prams!$B$9),2,)</f>
        <v>DD036</v>
      </c>
      <c r="L1751">
        <f t="shared" si="168"/>
        <v>26</v>
      </c>
      <c r="M1751">
        <f ca="1">(B1751-VLOOKUP(K1751,INDIRECT("投手データ!B1:D"&amp;Prams!$B$1),3,FALSE)*2)</f>
        <v>31</v>
      </c>
      <c r="N1751" t="str">
        <f ca="1">VLOOKUP(F1751,INDIRECT("球種変換表!A$1:B$" &amp; Prams!$B$2),2,)</f>
        <v>ストレート</v>
      </c>
      <c r="O1751">
        <f ca="1">VLOOKUP(N1751,球種情報!A:B,2,FALSE)</f>
        <v>1</v>
      </c>
      <c r="P1751">
        <f ca="1">VLOOKUP(K1751,投手データ!B:AI,output!O1751+6,FALSE)</f>
        <v>1</v>
      </c>
      <c r="R1751">
        <f t="shared" ca="1" si="169"/>
        <v>5.9171597633136093E-3</v>
      </c>
      <c r="S1751">
        <f t="shared" si="170"/>
        <v>0.42638888888888887</v>
      </c>
      <c r="T1751">
        <f>Prams!B$5/(S1751-Prams!B$6)</f>
        <v>168.8742867548865</v>
      </c>
      <c r="U1751">
        <f t="shared" ca="1" si="171"/>
        <v>0.50972222222222219</v>
      </c>
      <c r="V1751">
        <f ca="1">Prams!C$5/(U1751-Prams!C$6)</f>
        <v>168.85891171739857</v>
      </c>
      <c r="W1751">
        <f t="shared" ca="1" si="172"/>
        <v>0.99916515809111583</v>
      </c>
      <c r="X1751" t="str">
        <f t="shared" ca="1" si="173"/>
        <v>〇</v>
      </c>
    </row>
    <row r="1752" spans="1:24" x14ac:dyDescent="0.4">
      <c r="A1752" s="1" t="s">
        <v>4169</v>
      </c>
      <c r="B1752" s="1">
        <v>125</v>
      </c>
      <c r="C1752">
        <v>638.5</v>
      </c>
      <c r="D1752">
        <v>620.5</v>
      </c>
      <c r="E1752">
        <v>10.512</v>
      </c>
      <c r="F1752" t="s">
        <v>4009</v>
      </c>
      <c r="G1752" s="10" t="s">
        <v>4168</v>
      </c>
      <c r="H1752">
        <v>99</v>
      </c>
      <c r="I1752" t="s">
        <v>4159</v>
      </c>
      <c r="J1752">
        <f ca="1">VLOOKUP(G1752,INDIRECT("球速変換!A$1:B$" &amp; Prams!$B$8),2,)</f>
        <v>173</v>
      </c>
      <c r="K1752" t="str">
        <f ca="1">VLOOKUP(I1752,INDIRECT("投手名変換!A$1:B$" &amp; Prams!$B$9),2,)</f>
        <v>DD036</v>
      </c>
      <c r="L1752">
        <f t="shared" ref="L1752:L1786" si="174">B1752-H1752</f>
        <v>26</v>
      </c>
      <c r="M1752">
        <f ca="1">(B1752-VLOOKUP(K1752,INDIRECT("投手データ!B1:D"&amp;Prams!$B$1),3,FALSE)*2)</f>
        <v>31</v>
      </c>
      <c r="N1752" t="str">
        <f ca="1">VLOOKUP(F1752,INDIRECT("球種変換表!A$1:B$" &amp; Prams!$B$2),2,)</f>
        <v>ストレート</v>
      </c>
      <c r="O1752">
        <f ca="1">VLOOKUP(N1752,球種情報!A:B,2,FALSE)</f>
        <v>1</v>
      </c>
      <c r="P1752">
        <f ca="1">VLOOKUP(K1752,投手データ!B:AI,output!O1752+6,FALSE)</f>
        <v>1</v>
      </c>
      <c r="R1752">
        <f t="shared" ref="R1752:R1786" ca="1" si="175">1/J1752</f>
        <v>5.7803468208092483E-3</v>
      </c>
      <c r="S1752">
        <f t="shared" ref="S1752:S1786" si="176">(L1752-(D1752-600)/24)*2/120</f>
        <v>0.41909722222222218</v>
      </c>
      <c r="T1752">
        <f>Prams!B$5/(S1752-Prams!B$6)</f>
        <v>172.3062392097053</v>
      </c>
      <c r="U1752">
        <f t="shared" ref="U1752:U1786" ca="1" si="177">(M1752-(D1752-600)/24)*2/120</f>
        <v>0.50243055555555549</v>
      </c>
      <c r="V1752">
        <f ca="1">Prams!C$5/(U1752-Prams!C$6)</f>
        <v>172.29023293259743</v>
      </c>
      <c r="W1752">
        <f t="shared" ref="W1752:W1786" ca="1" si="178">V1752/J1752</f>
        <v>0.99589730018842448</v>
      </c>
      <c r="X1752" t="str">
        <f t="shared" ca="1" si="173"/>
        <v>〇</v>
      </c>
    </row>
    <row r="1753" spans="1:24" x14ac:dyDescent="0.4">
      <c r="A1753" s="1" t="s">
        <v>4170</v>
      </c>
      <c r="B1753" s="1">
        <v>125</v>
      </c>
      <c r="C1753">
        <v>636</v>
      </c>
      <c r="D1753">
        <v>604.5</v>
      </c>
      <c r="E1753">
        <v>11.01146</v>
      </c>
      <c r="F1753" t="s">
        <v>4009</v>
      </c>
      <c r="G1753" s="10" t="s">
        <v>4163</v>
      </c>
      <c r="H1753">
        <v>99</v>
      </c>
      <c r="I1753" t="s">
        <v>4159</v>
      </c>
      <c r="J1753">
        <v>168</v>
      </c>
      <c r="K1753" t="str">
        <f ca="1">VLOOKUP(I1753,INDIRECT("投手名変換!A$1:B$" &amp; Prams!$B$9),2,)</f>
        <v>DD036</v>
      </c>
      <c r="L1753">
        <f t="shared" si="174"/>
        <v>26</v>
      </c>
      <c r="M1753">
        <f ca="1">(B1753-VLOOKUP(K1753,INDIRECT("投手データ!B1:D"&amp;Prams!$B$1),3,FALSE)*2)</f>
        <v>31</v>
      </c>
      <c r="N1753" t="str">
        <f ca="1">VLOOKUP(F1753,INDIRECT("球種変換表!A$1:B$" &amp; Prams!$B$2),2,)</f>
        <v>ストレート</v>
      </c>
      <c r="O1753">
        <f ca="1">VLOOKUP(N1753,球種情報!A:B,2,FALSE)</f>
        <v>1</v>
      </c>
      <c r="P1753">
        <f ca="1">VLOOKUP(K1753,投手データ!B:AI,output!O1753+6,FALSE)</f>
        <v>1</v>
      </c>
      <c r="R1753">
        <f t="shared" si="175"/>
        <v>5.9523809523809521E-3</v>
      </c>
      <c r="S1753">
        <f t="shared" si="176"/>
        <v>0.43020833333333336</v>
      </c>
      <c r="T1753">
        <f>Prams!B$5/(S1753-Prams!B$6)</f>
        <v>167.1305954177837</v>
      </c>
      <c r="U1753">
        <f t="shared" ca="1" si="177"/>
        <v>0.51354166666666667</v>
      </c>
      <c r="V1753">
        <f ca="1">Prams!C$5/(U1753-Prams!C$6)</f>
        <v>167.11553623318991</v>
      </c>
      <c r="W1753">
        <f t="shared" ca="1" si="178"/>
        <v>0.99473533472136855</v>
      </c>
      <c r="X1753" t="str">
        <f t="shared" ca="1" si="173"/>
        <v>〇</v>
      </c>
    </row>
    <row r="1754" spans="1:24" x14ac:dyDescent="0.4">
      <c r="A1754" s="1" t="s">
        <v>4171</v>
      </c>
      <c r="B1754" s="1">
        <v>125</v>
      </c>
      <c r="C1754">
        <v>641</v>
      </c>
      <c r="D1754">
        <v>617.5</v>
      </c>
      <c r="E1754">
        <v>11.01146</v>
      </c>
      <c r="F1754" t="s">
        <v>4009</v>
      </c>
      <c r="G1754" s="10" t="s">
        <v>4127</v>
      </c>
      <c r="H1754">
        <v>99</v>
      </c>
      <c r="I1754" t="s">
        <v>4159</v>
      </c>
      <c r="J1754">
        <v>172</v>
      </c>
      <c r="K1754" t="str">
        <f ca="1">VLOOKUP(I1754,INDIRECT("投手名変換!A$1:B$" &amp; Prams!$B$9),2,)</f>
        <v>DD036</v>
      </c>
      <c r="L1754">
        <f t="shared" si="174"/>
        <v>26</v>
      </c>
      <c r="M1754">
        <f ca="1">(B1754-VLOOKUP(K1754,INDIRECT("投手データ!B1:D"&amp;Prams!$B$1),3,FALSE)*2)</f>
        <v>31</v>
      </c>
      <c r="N1754" t="str">
        <f ca="1">VLOOKUP(F1754,INDIRECT("球種変換表!A$1:B$" &amp; Prams!$B$2),2,)</f>
        <v>ストレート</v>
      </c>
      <c r="O1754">
        <f ca="1">VLOOKUP(N1754,球種情報!A:B,2,FALSE)</f>
        <v>1</v>
      </c>
      <c r="P1754">
        <f ca="1">VLOOKUP(K1754,投手データ!B:AI,output!O1754+6,FALSE)</f>
        <v>1</v>
      </c>
      <c r="R1754">
        <f t="shared" si="175"/>
        <v>5.8139534883720929E-3</v>
      </c>
      <c r="S1754">
        <f t="shared" si="176"/>
        <v>0.42118055555555556</v>
      </c>
      <c r="T1754">
        <f>Prams!B$5/(S1754-Prams!B$6)</f>
        <v>171.31152966894248</v>
      </c>
      <c r="U1754">
        <f t="shared" ca="1" si="177"/>
        <v>0.50451388888888882</v>
      </c>
      <c r="V1754">
        <f ca="1">Prams!C$5/(U1754-Prams!C$6)</f>
        <v>171.2957076557197</v>
      </c>
      <c r="W1754">
        <f t="shared" ca="1" si="178"/>
        <v>0.99590527706813781</v>
      </c>
      <c r="X1754" t="str">
        <f t="shared" ca="1" si="173"/>
        <v>〇</v>
      </c>
    </row>
    <row r="1755" spans="1:24" x14ac:dyDescent="0.4">
      <c r="A1755" s="1" t="s">
        <v>4173</v>
      </c>
      <c r="B1755" s="1">
        <v>125</v>
      </c>
      <c r="C1755">
        <v>641</v>
      </c>
      <c r="D1755">
        <v>620</v>
      </c>
      <c r="E1755">
        <v>11.0001</v>
      </c>
      <c r="F1755" t="s">
        <v>4172</v>
      </c>
      <c r="G1755" s="10" t="s">
        <v>4168</v>
      </c>
      <c r="H1755">
        <v>99</v>
      </c>
      <c r="I1755" t="s">
        <v>4159</v>
      </c>
      <c r="J1755">
        <f ca="1">VLOOKUP(G1755,INDIRECT("球速変換!A$1:B$" &amp; Prams!$B$8),2,)</f>
        <v>173</v>
      </c>
      <c r="K1755" t="str">
        <f ca="1">VLOOKUP(I1755,INDIRECT("投手名変換!A$1:B$" &amp; Prams!$B$9),2,)</f>
        <v>DD036</v>
      </c>
      <c r="L1755">
        <f t="shared" si="174"/>
        <v>26</v>
      </c>
      <c r="M1755">
        <f ca="1">(B1755-VLOOKUP(K1755,INDIRECT("投手データ!B1:D"&amp;Prams!$B$1),3,FALSE)*2)</f>
        <v>31</v>
      </c>
      <c r="N1755" t="str">
        <f ca="1">VLOOKUP(F1755,INDIRECT("球種変換表!A$1:B$" &amp; Prams!$B$2),2,)</f>
        <v>ストレート</v>
      </c>
      <c r="O1755">
        <f ca="1">VLOOKUP(N1755,球種情報!A:B,2,FALSE)</f>
        <v>1</v>
      </c>
      <c r="P1755">
        <f ca="1">VLOOKUP(K1755,投手データ!B:AI,output!O1755+6,FALSE)</f>
        <v>1</v>
      </c>
      <c r="R1755">
        <f t="shared" ca="1" si="175"/>
        <v>5.7803468208092483E-3</v>
      </c>
      <c r="S1755">
        <f t="shared" si="176"/>
        <v>0.41944444444444445</v>
      </c>
      <c r="T1755">
        <f>Prams!B$5/(S1755-Prams!B$6)</f>
        <v>172.13965287875507</v>
      </c>
      <c r="U1755">
        <f t="shared" ca="1" si="177"/>
        <v>0.50277777777777777</v>
      </c>
      <c r="V1755">
        <f ca="1">Prams!C$5/(U1755-Prams!C$6)</f>
        <v>172.12367753511106</v>
      </c>
      <c r="W1755">
        <f t="shared" ca="1" si="178"/>
        <v>0.99493455222607552</v>
      </c>
      <c r="X1755" t="str">
        <f t="shared" ca="1" si="173"/>
        <v>〇</v>
      </c>
    </row>
    <row r="1756" spans="1:24" x14ac:dyDescent="0.4">
      <c r="A1756" s="1" t="s">
        <v>4175</v>
      </c>
      <c r="B1756" s="1">
        <v>125</v>
      </c>
      <c r="C1756">
        <v>641.95001000000002</v>
      </c>
      <c r="D1756">
        <v>609.5</v>
      </c>
      <c r="E1756">
        <v>10.062519999999999</v>
      </c>
      <c r="F1756" t="s">
        <v>4009</v>
      </c>
      <c r="G1756" s="10" t="s">
        <v>4174</v>
      </c>
      <c r="H1756">
        <v>99</v>
      </c>
      <c r="I1756" t="s">
        <v>4159</v>
      </c>
      <c r="J1756">
        <v>169</v>
      </c>
      <c r="K1756" t="str">
        <f ca="1">VLOOKUP(I1756,INDIRECT("投手名変換!A$1:B$" &amp; Prams!$B$9),2,)</f>
        <v>DD036</v>
      </c>
      <c r="L1756">
        <f t="shared" si="174"/>
        <v>26</v>
      </c>
      <c r="M1756">
        <f ca="1">(B1756-VLOOKUP(K1756,INDIRECT("投手データ!B1:D"&amp;Prams!$B$1),3,FALSE)*2)</f>
        <v>31</v>
      </c>
      <c r="N1756" t="str">
        <f ca="1">VLOOKUP(F1756,INDIRECT("球種変換表!A$1:B$" &amp; Prams!$B$2),2,)</f>
        <v>ストレート</v>
      </c>
      <c r="O1756">
        <f ca="1">VLOOKUP(N1756,球種情報!A:B,2,FALSE)</f>
        <v>1</v>
      </c>
      <c r="P1756">
        <f ca="1">VLOOKUP(K1756,投手データ!B:AI,output!O1756+6,FALSE)</f>
        <v>1</v>
      </c>
      <c r="R1756">
        <f t="shared" si="175"/>
        <v>5.9171597633136093E-3</v>
      </c>
      <c r="S1756">
        <f t="shared" si="176"/>
        <v>0.42673611111111115</v>
      </c>
      <c r="T1756">
        <f>Prams!B$5/(S1756-Prams!B$6)</f>
        <v>168.71426730444142</v>
      </c>
      <c r="U1756">
        <f t="shared" ca="1" si="177"/>
        <v>0.51006944444444446</v>
      </c>
      <c r="V1756">
        <f ca="1">Prams!C$5/(U1756-Prams!C$6)</f>
        <v>168.69892138953529</v>
      </c>
      <c r="W1756">
        <f t="shared" ca="1" si="178"/>
        <v>0.99821846976056383</v>
      </c>
      <c r="X1756" t="str">
        <f t="shared" ca="1" si="173"/>
        <v>〇</v>
      </c>
    </row>
    <row r="1757" spans="1:24" x14ac:dyDescent="0.4">
      <c r="A1757" s="1" t="s">
        <v>4176</v>
      </c>
      <c r="B1757" s="1">
        <v>125</v>
      </c>
      <c r="C1757">
        <v>635</v>
      </c>
      <c r="D1757">
        <v>604.5</v>
      </c>
      <c r="E1757">
        <v>11.01146</v>
      </c>
      <c r="F1757" t="s">
        <v>4009</v>
      </c>
      <c r="G1757" s="10" t="s">
        <v>4163</v>
      </c>
      <c r="H1757">
        <v>99</v>
      </c>
      <c r="I1757" t="s">
        <v>4159</v>
      </c>
      <c r="J1757">
        <v>168</v>
      </c>
      <c r="K1757" t="str">
        <f ca="1">VLOOKUP(I1757,INDIRECT("投手名変換!A$1:B$" &amp; Prams!$B$9),2,)</f>
        <v>DD036</v>
      </c>
      <c r="L1757">
        <f t="shared" si="174"/>
        <v>26</v>
      </c>
      <c r="M1757">
        <f ca="1">(B1757-VLOOKUP(K1757,INDIRECT("投手データ!B1:D"&amp;Prams!$B$1),3,FALSE)*2)</f>
        <v>31</v>
      </c>
      <c r="N1757" t="str">
        <f ca="1">VLOOKUP(F1757,INDIRECT("球種変換表!A$1:B$" &amp; Prams!$B$2),2,)</f>
        <v>ストレート</v>
      </c>
      <c r="O1757">
        <f ca="1">VLOOKUP(N1757,球種情報!A:B,2,FALSE)</f>
        <v>1</v>
      </c>
      <c r="P1757">
        <f ca="1">VLOOKUP(K1757,投手データ!B:AI,output!O1757+6,FALSE)</f>
        <v>1</v>
      </c>
      <c r="R1757">
        <f t="shared" si="175"/>
        <v>5.9523809523809521E-3</v>
      </c>
      <c r="S1757">
        <f t="shared" si="176"/>
        <v>0.43020833333333336</v>
      </c>
      <c r="T1757">
        <f>Prams!B$5/(S1757-Prams!B$6)</f>
        <v>167.1305954177837</v>
      </c>
      <c r="U1757">
        <f t="shared" ca="1" si="177"/>
        <v>0.51354166666666667</v>
      </c>
      <c r="V1757">
        <f ca="1">Prams!C$5/(U1757-Prams!C$6)</f>
        <v>167.11553623318991</v>
      </c>
      <c r="W1757">
        <f t="shared" ca="1" si="178"/>
        <v>0.99473533472136855</v>
      </c>
      <c r="X1757" t="str">
        <f t="shared" ca="1" si="173"/>
        <v>〇</v>
      </c>
    </row>
    <row r="1758" spans="1:24" x14ac:dyDescent="0.4">
      <c r="A1758" s="1" t="s">
        <v>4179</v>
      </c>
      <c r="B1758" s="1">
        <v>127</v>
      </c>
      <c r="C1758">
        <v>642</v>
      </c>
      <c r="D1758">
        <v>620.5</v>
      </c>
      <c r="E1758">
        <v>10.111969999999999</v>
      </c>
      <c r="F1758" t="s">
        <v>4034</v>
      </c>
      <c r="G1758" s="10" t="s">
        <v>4177</v>
      </c>
      <c r="H1758">
        <v>98</v>
      </c>
      <c r="I1758" t="s">
        <v>4178</v>
      </c>
      <c r="J1758">
        <v>159</v>
      </c>
      <c r="K1758" t="str">
        <f ca="1">VLOOKUP(I1758,INDIRECT("投手名変換!A$1:B$" &amp; Prams!$B$9),2,)</f>
        <v>DD036</v>
      </c>
      <c r="L1758">
        <f t="shared" si="174"/>
        <v>29</v>
      </c>
      <c r="M1758">
        <f ca="1">(B1758-VLOOKUP(K1758,INDIRECT("投手データ!B1:D"&amp;Prams!$B$1),3,FALSE)*2)</f>
        <v>33</v>
      </c>
      <c r="N1758" t="str">
        <f ca="1">VLOOKUP(F1758,INDIRECT("球種変換表!A$1:B$" &amp; Prams!$B$2),2,)</f>
        <v>ムービングファスト</v>
      </c>
      <c r="O1758">
        <f ca="1">VLOOKUP(N1758,球種情報!A:B,2,FALSE)</f>
        <v>4</v>
      </c>
      <c r="P1758">
        <f ca="1">VLOOKUP(K1758,投手データ!B:AI,output!O1758+6,FALSE)</f>
        <v>1</v>
      </c>
      <c r="R1758">
        <f t="shared" si="175"/>
        <v>6.2893081761006293E-3</v>
      </c>
      <c r="S1758">
        <f t="shared" si="176"/>
        <v>0.46909722222222222</v>
      </c>
      <c r="T1758">
        <f>Prams!B$5/(S1758-Prams!B$6)</f>
        <v>151.23145813939269</v>
      </c>
      <c r="U1758">
        <f t="shared" ca="1" si="177"/>
        <v>0.53576388888888893</v>
      </c>
      <c r="V1758">
        <f ca="1">Prams!C$5/(U1758-Prams!C$6)</f>
        <v>157.6458255122929</v>
      </c>
      <c r="W1758">
        <f t="shared" ca="1" si="178"/>
        <v>0.99148317932259689</v>
      </c>
      <c r="X1758" t="str">
        <f t="shared" ca="1" si="173"/>
        <v>〇</v>
      </c>
    </row>
    <row r="1759" spans="1:24" x14ac:dyDescent="0.4">
      <c r="A1759" s="1" t="s">
        <v>4182</v>
      </c>
      <c r="B1759" s="1">
        <v>127</v>
      </c>
      <c r="C1759">
        <v>637.04998999999998</v>
      </c>
      <c r="D1759">
        <v>620.5</v>
      </c>
      <c r="E1759">
        <v>10.06254</v>
      </c>
      <c r="F1759" t="s">
        <v>4034</v>
      </c>
      <c r="G1759" s="10" t="s">
        <v>4180</v>
      </c>
      <c r="H1759">
        <v>98</v>
      </c>
      <c r="I1759" t="s">
        <v>4181</v>
      </c>
      <c r="J1759">
        <v>159</v>
      </c>
      <c r="K1759" t="str">
        <f ca="1">VLOOKUP(I1759,INDIRECT("投手名変換!A$1:B$" &amp; Prams!$B$9),2,)</f>
        <v>DD036</v>
      </c>
      <c r="L1759">
        <f t="shared" si="174"/>
        <v>29</v>
      </c>
      <c r="M1759">
        <f ca="1">(B1759-VLOOKUP(K1759,INDIRECT("投手データ!B1:D"&amp;Prams!$B$1),3,FALSE)*2)</f>
        <v>33</v>
      </c>
      <c r="N1759" t="str">
        <f ca="1">VLOOKUP(F1759,INDIRECT("球種変換表!A$1:B$" &amp; Prams!$B$2),2,)</f>
        <v>ムービングファスト</v>
      </c>
      <c r="O1759">
        <f ca="1">VLOOKUP(N1759,球種情報!A:B,2,FALSE)</f>
        <v>4</v>
      </c>
      <c r="P1759">
        <f ca="1">VLOOKUP(K1759,投手データ!B:AI,output!O1759+6,FALSE)</f>
        <v>1</v>
      </c>
      <c r="R1759">
        <f t="shared" si="175"/>
        <v>6.2893081761006293E-3</v>
      </c>
      <c r="S1759">
        <f t="shared" si="176"/>
        <v>0.46909722222222222</v>
      </c>
      <c r="T1759">
        <f>Prams!B$5/(S1759-Prams!B$6)</f>
        <v>151.23145813939269</v>
      </c>
      <c r="U1759">
        <f t="shared" ca="1" si="177"/>
        <v>0.53576388888888893</v>
      </c>
      <c r="V1759">
        <f ca="1">Prams!C$5/(U1759-Prams!C$6)</f>
        <v>157.6458255122929</v>
      </c>
      <c r="W1759">
        <f t="shared" ca="1" si="178"/>
        <v>0.99148317932259689</v>
      </c>
      <c r="X1759" t="str">
        <f t="shared" ca="1" si="173"/>
        <v>〇</v>
      </c>
    </row>
    <row r="1760" spans="1:24" x14ac:dyDescent="0.4">
      <c r="A1760" s="1" t="s">
        <v>4185</v>
      </c>
      <c r="B1760" s="1">
        <v>126</v>
      </c>
      <c r="C1760">
        <v>632.5</v>
      </c>
      <c r="D1760">
        <v>612</v>
      </c>
      <c r="E1760">
        <v>10.547610000000001</v>
      </c>
      <c r="F1760" t="s">
        <v>4034</v>
      </c>
      <c r="G1760" s="10" t="s">
        <v>4183</v>
      </c>
      <c r="H1760">
        <v>98</v>
      </c>
      <c r="I1760" t="s">
        <v>4184</v>
      </c>
      <c r="J1760">
        <f ca="1">VLOOKUP(G1760,INDIRECT("球速変換!A$1:B$" &amp; Prams!$B$8),2,)</f>
        <v>163</v>
      </c>
      <c r="K1760" t="str">
        <f ca="1">VLOOKUP(I1760,INDIRECT("投手名変換!A$1:B$" &amp; Prams!$B$9),2,)</f>
        <v>DD036</v>
      </c>
      <c r="L1760">
        <f t="shared" si="174"/>
        <v>28</v>
      </c>
      <c r="M1760">
        <f ca="1">(B1760-VLOOKUP(K1760,INDIRECT("投手データ!B1:D"&amp;Prams!$B$1),3,FALSE)*2)</f>
        <v>32</v>
      </c>
      <c r="N1760" t="str">
        <f ca="1">VLOOKUP(F1760,INDIRECT("球種変換表!A$1:B$" &amp; Prams!$B$2),2,)</f>
        <v>ムービングファスト</v>
      </c>
      <c r="O1760">
        <f ca="1">VLOOKUP(N1760,球種情報!A:B,2,FALSE)</f>
        <v>4</v>
      </c>
      <c r="P1760">
        <f ca="1">VLOOKUP(K1760,投手データ!B:AI,output!O1760+6,FALSE)</f>
        <v>1</v>
      </c>
      <c r="R1760">
        <f t="shared" ca="1" si="175"/>
        <v>6.1349693251533744E-3</v>
      </c>
      <c r="S1760">
        <f t="shared" si="176"/>
        <v>0.45833333333333331</v>
      </c>
      <c r="T1760">
        <f>Prams!B$5/(S1760-Prams!B$6)</f>
        <v>155.32116238171008</v>
      </c>
      <c r="U1760">
        <f t="shared" ca="1" si="177"/>
        <v>0.52500000000000002</v>
      </c>
      <c r="V1760">
        <f ca="1">Prams!C$5/(U1760-Prams!C$6)</f>
        <v>162.09491347666491</v>
      </c>
      <c r="W1760">
        <f t="shared" ca="1" si="178"/>
        <v>0.99444732194272956</v>
      </c>
      <c r="X1760" t="str">
        <f t="shared" ca="1" si="173"/>
        <v>〇</v>
      </c>
    </row>
    <row r="1761" spans="1:24" x14ac:dyDescent="0.4">
      <c r="A1761" s="1" t="s">
        <v>4187</v>
      </c>
      <c r="B1761" s="1">
        <v>127</v>
      </c>
      <c r="C1761">
        <v>640.5</v>
      </c>
      <c r="D1761">
        <v>621</v>
      </c>
      <c r="E1761">
        <v>10.547610000000001</v>
      </c>
      <c r="F1761" t="s">
        <v>4034</v>
      </c>
      <c r="G1761" s="10" t="s">
        <v>4186</v>
      </c>
      <c r="H1761">
        <v>98</v>
      </c>
      <c r="I1761" t="s">
        <v>4159</v>
      </c>
      <c r="J1761">
        <v>159</v>
      </c>
      <c r="K1761" t="str">
        <f ca="1">VLOOKUP(I1761,INDIRECT("投手名変換!A$1:B$" &amp; Prams!$B$9),2,)</f>
        <v>DD036</v>
      </c>
      <c r="L1761">
        <f t="shared" si="174"/>
        <v>29</v>
      </c>
      <c r="M1761">
        <f ca="1">(B1761-VLOOKUP(K1761,INDIRECT("投手データ!B1:D"&amp;Prams!$B$1),3,FALSE)*2)</f>
        <v>33</v>
      </c>
      <c r="N1761" t="str">
        <f ca="1">VLOOKUP(F1761,INDIRECT("球種変換表!A$1:B$" &amp; Prams!$B$2),2,)</f>
        <v>ムービングファスト</v>
      </c>
      <c r="O1761">
        <f ca="1">VLOOKUP(N1761,球種情報!A:B,2,FALSE)</f>
        <v>4</v>
      </c>
      <c r="P1761">
        <f ca="1">VLOOKUP(K1761,投手データ!B:AI,output!O1761+6,FALSE)</f>
        <v>1</v>
      </c>
      <c r="R1761">
        <f t="shared" si="175"/>
        <v>6.2893081761006293E-3</v>
      </c>
      <c r="S1761">
        <f t="shared" si="176"/>
        <v>0.46875</v>
      </c>
      <c r="T1761">
        <f>Prams!B$5/(S1761-Prams!B$6)</f>
        <v>151.36001958624067</v>
      </c>
      <c r="U1761">
        <f t="shared" ca="1" si="177"/>
        <v>0.53541666666666665</v>
      </c>
      <c r="V1761">
        <f ca="1">Prams!C$5/(U1761-Prams!C$6)</f>
        <v>157.78552894636098</v>
      </c>
      <c r="W1761">
        <f t="shared" ca="1" si="178"/>
        <v>0.99236181727271056</v>
      </c>
      <c r="X1761" t="str">
        <f t="shared" ca="1" si="173"/>
        <v>〇</v>
      </c>
    </row>
    <row r="1762" spans="1:24" x14ac:dyDescent="0.4">
      <c r="A1762" s="1" t="s">
        <v>4189</v>
      </c>
      <c r="B1762" s="1">
        <v>126</v>
      </c>
      <c r="C1762">
        <v>636</v>
      </c>
      <c r="D1762">
        <v>602.5</v>
      </c>
      <c r="E1762">
        <v>11.01146</v>
      </c>
      <c r="F1762" t="s">
        <v>4034</v>
      </c>
      <c r="G1762" s="10" t="s">
        <v>4188</v>
      </c>
      <c r="H1762">
        <v>98</v>
      </c>
      <c r="I1762" t="s">
        <v>4159</v>
      </c>
      <c r="J1762">
        <f ca="1">VLOOKUP(G1762,INDIRECT("球速変換!A$1:B$" &amp; Prams!$B$8),2,)</f>
        <v>160</v>
      </c>
      <c r="K1762" t="str">
        <f ca="1">VLOOKUP(I1762,INDIRECT("投手名変換!A$1:B$" &amp; Prams!$B$9),2,)</f>
        <v>DD036</v>
      </c>
      <c r="L1762">
        <f t="shared" si="174"/>
        <v>28</v>
      </c>
      <c r="M1762">
        <f ca="1">(B1762-VLOOKUP(K1762,INDIRECT("投手データ!B1:D"&amp;Prams!$B$1),3,FALSE)*2)</f>
        <v>32</v>
      </c>
      <c r="N1762" t="str">
        <f ca="1">VLOOKUP(F1762,INDIRECT("球種変換表!A$1:B$" &amp; Prams!$B$2),2,)</f>
        <v>ムービングファスト</v>
      </c>
      <c r="O1762">
        <f ca="1">VLOOKUP(N1762,球種情報!A:B,2,FALSE)</f>
        <v>4</v>
      </c>
      <c r="P1762">
        <f ca="1">VLOOKUP(K1762,投手データ!B:AI,output!O1762+6,FALSE)</f>
        <v>1</v>
      </c>
      <c r="R1762">
        <f t="shared" ca="1" si="175"/>
        <v>6.2500000000000003E-3</v>
      </c>
      <c r="S1762">
        <f t="shared" si="176"/>
        <v>0.46493055555555551</v>
      </c>
      <c r="T1762">
        <f>Prams!B$5/(S1762-Prams!B$6)</f>
        <v>152.78875792046244</v>
      </c>
      <c r="U1762">
        <f t="shared" ca="1" si="177"/>
        <v>0.53159722222222217</v>
      </c>
      <c r="V1762">
        <f ca="1">Prams!C$5/(U1762-Prams!C$6)</f>
        <v>159.33876960745712</v>
      </c>
      <c r="W1762">
        <f t="shared" ca="1" si="178"/>
        <v>0.995867310046607</v>
      </c>
      <c r="X1762" t="str">
        <f t="shared" ca="1" si="173"/>
        <v>〇</v>
      </c>
    </row>
    <row r="1763" spans="1:24" x14ac:dyDescent="0.4">
      <c r="A1763" s="1" t="s">
        <v>4191</v>
      </c>
      <c r="B1763" s="1">
        <v>126</v>
      </c>
      <c r="C1763">
        <v>635.5</v>
      </c>
      <c r="D1763">
        <v>607.5</v>
      </c>
      <c r="E1763">
        <v>11.510960000000001</v>
      </c>
      <c r="F1763" t="s">
        <v>4034</v>
      </c>
      <c r="G1763" s="10" t="s">
        <v>4190</v>
      </c>
      <c r="H1763">
        <v>98</v>
      </c>
      <c r="I1763" t="s">
        <v>4159</v>
      </c>
      <c r="J1763">
        <f ca="1">VLOOKUP(G1763,INDIRECT("球速変換!A$1:B$" &amp; Prams!$B$8),2,)</f>
        <v>162</v>
      </c>
      <c r="K1763" t="str">
        <f ca="1">VLOOKUP(I1763,INDIRECT("投手名変換!A$1:B$" &amp; Prams!$B$9),2,)</f>
        <v>DD036</v>
      </c>
      <c r="L1763">
        <f t="shared" si="174"/>
        <v>28</v>
      </c>
      <c r="M1763">
        <f ca="1">(B1763-VLOOKUP(K1763,INDIRECT("投手データ!B1:D"&amp;Prams!$B$1),3,FALSE)*2)</f>
        <v>32</v>
      </c>
      <c r="N1763" t="str">
        <f ca="1">VLOOKUP(F1763,INDIRECT("球種変換表!A$1:B$" &amp; Prams!$B$2),2,)</f>
        <v>ムービングファスト</v>
      </c>
      <c r="O1763">
        <f ca="1">VLOOKUP(N1763,球種情報!A:B,2,FALSE)</f>
        <v>4</v>
      </c>
      <c r="P1763">
        <f ca="1">VLOOKUP(K1763,投手データ!B:AI,output!O1763+6,FALSE)</f>
        <v>1</v>
      </c>
      <c r="R1763">
        <f t="shared" ca="1" si="175"/>
        <v>6.1728395061728392E-3</v>
      </c>
      <c r="S1763">
        <f t="shared" si="176"/>
        <v>0.46145833333333336</v>
      </c>
      <c r="T1763">
        <f>Prams!B$5/(S1763-Prams!B$6)</f>
        <v>154.11121959326118</v>
      </c>
      <c r="U1763">
        <f t="shared" ca="1" si="177"/>
        <v>0.52812499999999996</v>
      </c>
      <c r="V1763">
        <f ca="1">Prams!C$5/(U1763-Prams!C$6)</f>
        <v>160.77758273194203</v>
      </c>
      <c r="W1763">
        <f t="shared" ca="1" si="178"/>
        <v>0.99245421439470394</v>
      </c>
      <c r="X1763" t="str">
        <f t="shared" ca="1" si="173"/>
        <v>〇</v>
      </c>
    </row>
    <row r="1764" spans="1:24" x14ac:dyDescent="0.4">
      <c r="A1764" s="1" t="s">
        <v>4193</v>
      </c>
      <c r="B1764" s="1">
        <v>126</v>
      </c>
      <c r="C1764">
        <v>644.5</v>
      </c>
      <c r="D1764">
        <v>610.5</v>
      </c>
      <c r="E1764">
        <v>10.512</v>
      </c>
      <c r="F1764" t="s">
        <v>4034</v>
      </c>
      <c r="G1764" s="10" t="s">
        <v>4183</v>
      </c>
      <c r="H1764">
        <v>98</v>
      </c>
      <c r="I1764" t="s">
        <v>4192</v>
      </c>
      <c r="J1764">
        <f ca="1">VLOOKUP(G1764,INDIRECT("球速変換!A$1:B$" &amp; Prams!$B$8),2,)</f>
        <v>163</v>
      </c>
      <c r="K1764" t="str">
        <f ca="1">VLOOKUP(I1764,INDIRECT("投手名変換!A$1:B$" &amp; Prams!$B$9),2,)</f>
        <v>DD036</v>
      </c>
      <c r="L1764">
        <f t="shared" si="174"/>
        <v>28</v>
      </c>
      <c r="M1764">
        <f ca="1">(B1764-VLOOKUP(K1764,INDIRECT("投手データ!B1:D"&amp;Prams!$B$1),3,FALSE)*2)</f>
        <v>32</v>
      </c>
      <c r="N1764" t="str">
        <f ca="1">VLOOKUP(F1764,INDIRECT("球種変換表!A$1:B$" &amp; Prams!$B$2),2,)</f>
        <v>ムービングファスト</v>
      </c>
      <c r="O1764">
        <f ca="1">VLOOKUP(N1764,球種情報!A:B,2,FALSE)</f>
        <v>4</v>
      </c>
      <c r="P1764">
        <f ca="1">VLOOKUP(K1764,投手データ!B:AI,output!O1764+6,FALSE)</f>
        <v>1</v>
      </c>
      <c r="R1764">
        <f t="shared" ca="1" si="175"/>
        <v>6.1349693251533744E-3</v>
      </c>
      <c r="S1764">
        <f t="shared" si="176"/>
        <v>0.45937499999999998</v>
      </c>
      <c r="T1764">
        <f>Prams!B$5/(S1764-Prams!B$6)</f>
        <v>154.91574265488944</v>
      </c>
      <c r="U1764">
        <f t="shared" ca="1" si="177"/>
        <v>0.52604166666666663</v>
      </c>
      <c r="V1764">
        <f ca="1">Prams!C$5/(U1764-Prams!C$6)</f>
        <v>161.65341119560719</v>
      </c>
      <c r="W1764">
        <f t="shared" ca="1" si="178"/>
        <v>0.99173871899145516</v>
      </c>
      <c r="X1764" t="str">
        <f t="shared" ca="1" si="173"/>
        <v>〇</v>
      </c>
    </row>
    <row r="1765" spans="1:24" x14ac:dyDescent="0.4">
      <c r="A1765" s="1" t="s">
        <v>4195</v>
      </c>
      <c r="B1765" s="1">
        <v>126</v>
      </c>
      <c r="C1765">
        <v>633.95001000000002</v>
      </c>
      <c r="D1765">
        <v>612.5</v>
      </c>
      <c r="E1765">
        <v>10.062519999999999</v>
      </c>
      <c r="F1765" t="s">
        <v>4034</v>
      </c>
      <c r="G1765" s="10" t="s">
        <v>4194</v>
      </c>
      <c r="H1765">
        <v>98</v>
      </c>
      <c r="I1765" t="s">
        <v>4159</v>
      </c>
      <c r="J1765">
        <f ca="1">VLOOKUP(G1765,INDIRECT("球速変換!A$1:B$" &amp; Prams!$B$8),2,)</f>
        <v>163</v>
      </c>
      <c r="K1765" t="str">
        <f ca="1">VLOOKUP(I1765,INDIRECT("投手名変換!A$1:B$" &amp; Prams!$B$9),2,)</f>
        <v>DD036</v>
      </c>
      <c r="L1765">
        <f t="shared" si="174"/>
        <v>28</v>
      </c>
      <c r="M1765">
        <f ca="1">(B1765-VLOOKUP(K1765,INDIRECT("投手データ!B1:D"&amp;Prams!$B$1),3,FALSE)*2)</f>
        <v>32</v>
      </c>
      <c r="N1765" t="str">
        <f ca="1">VLOOKUP(F1765,INDIRECT("球種変換表!A$1:B$" &amp; Prams!$B$2),2,)</f>
        <v>ムービングファスト</v>
      </c>
      <c r="O1765">
        <f ca="1">VLOOKUP(N1765,球種情報!A:B,2,FALSE)</f>
        <v>4</v>
      </c>
      <c r="P1765">
        <f ca="1">VLOOKUP(K1765,投手データ!B:AI,output!O1765+6,FALSE)</f>
        <v>1</v>
      </c>
      <c r="R1765">
        <f t="shared" ca="1" si="175"/>
        <v>6.1349693251533744E-3</v>
      </c>
      <c r="S1765">
        <f t="shared" si="176"/>
        <v>0.45798611111111115</v>
      </c>
      <c r="T1765">
        <f>Prams!B$5/(S1765-Prams!B$6)</f>
        <v>155.45677425663735</v>
      </c>
      <c r="U1765">
        <f t="shared" ca="1" si="177"/>
        <v>0.52465277777777775</v>
      </c>
      <c r="V1765">
        <f ca="1">Prams!C$5/(U1765-Prams!C$6)</f>
        <v>162.24261731022972</v>
      </c>
      <c r="W1765">
        <f t="shared" ca="1" si="178"/>
        <v>0.99535348043085714</v>
      </c>
      <c r="X1765" t="str">
        <f t="shared" ca="1" si="173"/>
        <v>〇</v>
      </c>
    </row>
    <row r="1766" spans="1:24" x14ac:dyDescent="0.4">
      <c r="A1766" s="1" t="s">
        <v>4197</v>
      </c>
      <c r="B1766" s="1">
        <v>126</v>
      </c>
      <c r="C1766">
        <v>642.45239000000004</v>
      </c>
      <c r="D1766">
        <v>610.5</v>
      </c>
      <c r="E1766">
        <v>10.55955</v>
      </c>
      <c r="F1766" t="s">
        <v>4034</v>
      </c>
      <c r="G1766" s="10" t="s">
        <v>4196</v>
      </c>
      <c r="H1766">
        <v>98</v>
      </c>
      <c r="I1766" t="s">
        <v>4159</v>
      </c>
      <c r="J1766">
        <f ca="1">VLOOKUP(G1766,INDIRECT("球速変換!A$1:B$" &amp; Prams!$B$8),2,)</f>
        <v>163</v>
      </c>
      <c r="K1766" t="str">
        <f ca="1">VLOOKUP(I1766,INDIRECT("投手名変換!A$1:B$" &amp; Prams!$B$9),2,)</f>
        <v>DD036</v>
      </c>
      <c r="L1766">
        <f t="shared" si="174"/>
        <v>28</v>
      </c>
      <c r="M1766">
        <f ca="1">(B1766-VLOOKUP(K1766,INDIRECT("投手データ!B1:D"&amp;Prams!$B$1),3,FALSE)*2)</f>
        <v>32</v>
      </c>
      <c r="N1766" t="str">
        <f ca="1">VLOOKUP(F1766,INDIRECT("球種変換表!A$1:B$" &amp; Prams!$B$2),2,)</f>
        <v>ムービングファスト</v>
      </c>
      <c r="O1766">
        <f ca="1">VLOOKUP(N1766,球種情報!A:B,2,FALSE)</f>
        <v>4</v>
      </c>
      <c r="P1766">
        <f ca="1">VLOOKUP(K1766,投手データ!B:AI,output!O1766+6,FALSE)</f>
        <v>1</v>
      </c>
      <c r="R1766">
        <f t="shared" ca="1" si="175"/>
        <v>6.1349693251533744E-3</v>
      </c>
      <c r="S1766">
        <f t="shared" si="176"/>
        <v>0.45937499999999998</v>
      </c>
      <c r="T1766">
        <f>Prams!B$5/(S1766-Prams!B$6)</f>
        <v>154.91574265488944</v>
      </c>
      <c r="U1766">
        <f t="shared" ca="1" si="177"/>
        <v>0.52604166666666663</v>
      </c>
      <c r="V1766">
        <f ca="1">Prams!C$5/(U1766-Prams!C$6)</f>
        <v>161.65341119560719</v>
      </c>
      <c r="W1766">
        <f t="shared" ca="1" si="178"/>
        <v>0.99173871899145516</v>
      </c>
      <c r="X1766" t="str">
        <f t="shared" ca="1" si="173"/>
        <v>〇</v>
      </c>
    </row>
    <row r="1767" spans="1:24" x14ac:dyDescent="0.4">
      <c r="A1767" s="1" t="s">
        <v>4198</v>
      </c>
      <c r="B1767" s="1">
        <v>126</v>
      </c>
      <c r="C1767">
        <v>635.5</v>
      </c>
      <c r="D1767">
        <v>607.5</v>
      </c>
      <c r="E1767">
        <v>11.510960000000001</v>
      </c>
      <c r="F1767" t="s">
        <v>4034</v>
      </c>
      <c r="G1767" s="10" t="s">
        <v>4190</v>
      </c>
      <c r="H1767">
        <v>98</v>
      </c>
      <c r="I1767" t="s">
        <v>4159</v>
      </c>
      <c r="J1767">
        <f ca="1">VLOOKUP(G1767,INDIRECT("球速変換!A$1:B$" &amp; Prams!$B$8),2,)</f>
        <v>162</v>
      </c>
      <c r="K1767" t="str">
        <f ca="1">VLOOKUP(I1767,INDIRECT("投手名変換!A$1:B$" &amp; Prams!$B$9),2,)</f>
        <v>DD036</v>
      </c>
      <c r="L1767">
        <f t="shared" si="174"/>
        <v>28</v>
      </c>
      <c r="M1767">
        <f ca="1">(B1767-VLOOKUP(K1767,INDIRECT("投手データ!B1:D"&amp;Prams!$B$1),3,FALSE)*2)</f>
        <v>32</v>
      </c>
      <c r="N1767" t="str">
        <f ca="1">VLOOKUP(F1767,INDIRECT("球種変換表!A$1:B$" &amp; Prams!$B$2),2,)</f>
        <v>ムービングファスト</v>
      </c>
      <c r="O1767">
        <f ca="1">VLOOKUP(N1767,球種情報!A:B,2,FALSE)</f>
        <v>4</v>
      </c>
      <c r="P1767">
        <f ca="1">VLOOKUP(K1767,投手データ!B:AI,output!O1767+6,FALSE)</f>
        <v>1</v>
      </c>
      <c r="R1767">
        <f t="shared" ca="1" si="175"/>
        <v>6.1728395061728392E-3</v>
      </c>
      <c r="S1767">
        <f t="shared" si="176"/>
        <v>0.46145833333333336</v>
      </c>
      <c r="T1767">
        <f>Prams!B$5/(S1767-Prams!B$6)</f>
        <v>154.11121959326118</v>
      </c>
      <c r="U1767">
        <f t="shared" ca="1" si="177"/>
        <v>0.52812499999999996</v>
      </c>
      <c r="V1767">
        <f ca="1">Prams!C$5/(U1767-Prams!C$6)</f>
        <v>160.77758273194203</v>
      </c>
      <c r="W1767">
        <f t="shared" ca="1" si="178"/>
        <v>0.99245421439470394</v>
      </c>
      <c r="X1767" t="str">
        <f t="shared" ca="1" si="173"/>
        <v>〇</v>
      </c>
    </row>
    <row r="1768" spans="1:24" x14ac:dyDescent="0.4">
      <c r="A1768" s="1" t="s">
        <v>4201</v>
      </c>
      <c r="B1768" s="1">
        <v>128</v>
      </c>
      <c r="C1768">
        <v>636.54760999999996</v>
      </c>
      <c r="D1768">
        <v>607.5</v>
      </c>
      <c r="E1768">
        <v>10.55958</v>
      </c>
      <c r="F1768" t="s">
        <v>4026</v>
      </c>
      <c r="G1768" s="10" t="s">
        <v>4199</v>
      </c>
      <c r="H1768">
        <v>99</v>
      </c>
      <c r="I1768" t="s">
        <v>4200</v>
      </c>
      <c r="J1768">
        <v>148</v>
      </c>
      <c r="K1768" t="str">
        <f ca="1">VLOOKUP(I1768,INDIRECT("投手名変換!A$1:B$" &amp; Prams!$B$9),2,)</f>
        <v>DD002</v>
      </c>
      <c r="L1768">
        <f t="shared" si="174"/>
        <v>29</v>
      </c>
      <c r="M1768">
        <f ca="1">(B1768-VLOOKUP(K1768,INDIRECT("投手データ!B1:D"&amp;Prams!$B$1),3,FALSE)*2)</f>
        <v>34</v>
      </c>
      <c r="N1768" t="str">
        <f ca="1">VLOOKUP(F1768,INDIRECT("球種変換表!A$1:B$" &amp; Prams!$B$2),2,)</f>
        <v>ストレート</v>
      </c>
      <c r="O1768">
        <f ca="1">VLOOKUP(N1768,球種情報!A:B,2,FALSE)</f>
        <v>1</v>
      </c>
      <c r="P1768">
        <f ca="1">VLOOKUP(K1768,投手データ!B:AI,output!O1768+6,FALSE)</f>
        <v>1</v>
      </c>
      <c r="R1768">
        <f t="shared" si="175"/>
        <v>6.7567567567567571E-3</v>
      </c>
      <c r="S1768">
        <f t="shared" si="176"/>
        <v>0.47812500000000002</v>
      </c>
      <c r="T1768">
        <f>Prams!B$5/(S1768-Prams!B$6)</f>
        <v>147.96386046789925</v>
      </c>
      <c r="U1768">
        <f t="shared" ca="1" si="177"/>
        <v>0.56145833333333328</v>
      </c>
      <c r="V1768">
        <f ca="1">Prams!C$5/(U1768-Prams!C$6)</f>
        <v>147.95205711664642</v>
      </c>
      <c r="W1768">
        <f t="shared" ca="1" si="178"/>
        <v>0.99967606159896227</v>
      </c>
      <c r="X1768" t="str">
        <f t="shared" ca="1" si="173"/>
        <v>〇</v>
      </c>
    </row>
    <row r="1769" spans="1:24" x14ac:dyDescent="0.4">
      <c r="A1769" s="1" t="s">
        <v>4204</v>
      </c>
      <c r="B1769" s="1">
        <v>128</v>
      </c>
      <c r="C1769">
        <v>641.42107999999996</v>
      </c>
      <c r="D1769">
        <v>608</v>
      </c>
      <c r="E1769">
        <v>9.6310699999999994</v>
      </c>
      <c r="F1769" t="s">
        <v>4009</v>
      </c>
      <c r="G1769" s="10" t="s">
        <v>4202</v>
      </c>
      <c r="H1769">
        <v>99</v>
      </c>
      <c r="I1769" t="s">
        <v>4203</v>
      </c>
      <c r="J1769">
        <f ca="1">VLOOKUP(G1769,INDIRECT("球速変換!A$1:B$" &amp; Prams!$B$8),2,)</f>
        <v>148</v>
      </c>
      <c r="K1769" t="str">
        <f ca="1">VLOOKUP(I1769,INDIRECT("投手名変換!A$1:B$" &amp; Prams!$B$9),2,)</f>
        <v>DD003</v>
      </c>
      <c r="L1769">
        <f t="shared" si="174"/>
        <v>29</v>
      </c>
      <c r="M1769">
        <f ca="1">(B1769-VLOOKUP(K1769,INDIRECT("投手データ!B1:D"&amp;Prams!$B$1),3,FALSE)*2)</f>
        <v>34</v>
      </c>
      <c r="N1769" t="str">
        <f ca="1">VLOOKUP(F1769,INDIRECT("球種変換表!A$1:B$" &amp; Prams!$B$2),2,)</f>
        <v>ストレート</v>
      </c>
      <c r="O1769">
        <f ca="1">VLOOKUP(N1769,球種情報!A:B,2,FALSE)</f>
        <v>1</v>
      </c>
      <c r="P1769">
        <f ca="1">VLOOKUP(K1769,投手データ!B:AI,output!O1769+6,FALSE)</f>
        <v>1</v>
      </c>
      <c r="R1769">
        <f t="shared" ca="1" si="175"/>
        <v>6.7567567567567571E-3</v>
      </c>
      <c r="S1769">
        <f t="shared" si="176"/>
        <v>0.4777777777777778</v>
      </c>
      <c r="T1769">
        <f>Prams!B$5/(S1769-Prams!B$6)</f>
        <v>148.08692412104438</v>
      </c>
      <c r="U1769">
        <f t="shared" ca="1" si="177"/>
        <v>0.56111111111111112</v>
      </c>
      <c r="V1769">
        <f ca="1">Prams!C$5/(U1769-Prams!C$6)</f>
        <v>148.07510112837983</v>
      </c>
      <c r="W1769">
        <f t="shared" ca="1" si="178"/>
        <v>1.0005074400566205</v>
      </c>
      <c r="X1769" t="str">
        <f t="shared" ca="1" si="173"/>
        <v>〇</v>
      </c>
    </row>
    <row r="1770" spans="1:24" x14ac:dyDescent="0.4">
      <c r="A1770" s="1" t="s">
        <v>4207</v>
      </c>
      <c r="B1770" s="1">
        <v>128</v>
      </c>
      <c r="C1770">
        <v>644.02270999999996</v>
      </c>
      <c r="D1770">
        <v>613</v>
      </c>
      <c r="E1770">
        <v>11.02285</v>
      </c>
      <c r="F1770" t="s">
        <v>4009</v>
      </c>
      <c r="G1770" s="10" t="s">
        <v>4205</v>
      </c>
      <c r="H1770">
        <v>99</v>
      </c>
      <c r="I1770" t="s">
        <v>4206</v>
      </c>
      <c r="J1770">
        <f ca="1">VLOOKUP(G1770,INDIRECT("球速変換!A$1:B$" &amp; Prams!$B$8),2,)</f>
        <v>150</v>
      </c>
      <c r="K1770" t="str">
        <f ca="1">VLOOKUP(I1770,INDIRECT("投手名変換!A$1:B$" &amp; Prams!$B$9),2,)</f>
        <v>DD002</v>
      </c>
      <c r="L1770">
        <f t="shared" si="174"/>
        <v>29</v>
      </c>
      <c r="M1770">
        <f ca="1">(B1770-VLOOKUP(K1770,INDIRECT("投手データ!B1:D"&amp;Prams!$B$1),3,FALSE)*2)</f>
        <v>34</v>
      </c>
      <c r="N1770" t="str">
        <f ca="1">VLOOKUP(F1770,INDIRECT("球種変換表!A$1:B$" &amp; Prams!$B$2),2,)</f>
        <v>ストレート</v>
      </c>
      <c r="O1770">
        <f ca="1">VLOOKUP(N1770,球種情報!A:B,2,FALSE)</f>
        <v>1</v>
      </c>
      <c r="P1770">
        <f ca="1">VLOOKUP(K1770,投手データ!B:AI,output!O1770+6,FALSE)</f>
        <v>1</v>
      </c>
      <c r="R1770">
        <f t="shared" ca="1" si="175"/>
        <v>6.6666666666666671E-3</v>
      </c>
      <c r="S1770">
        <f t="shared" si="176"/>
        <v>0.47430555555555554</v>
      </c>
      <c r="T1770">
        <f>Prams!B$5/(S1770-Prams!B$6)</f>
        <v>149.32891399739671</v>
      </c>
      <c r="U1770">
        <f t="shared" ca="1" si="177"/>
        <v>0.55763888888888891</v>
      </c>
      <c r="V1770">
        <f ca="1">Prams!C$5/(U1770-Prams!C$6)</f>
        <v>149.31689186469333</v>
      </c>
      <c r="W1770">
        <f t="shared" ca="1" si="178"/>
        <v>0.9954459457646222</v>
      </c>
      <c r="X1770" t="str">
        <f t="shared" ca="1" si="173"/>
        <v>〇</v>
      </c>
    </row>
    <row r="1771" spans="1:24" x14ac:dyDescent="0.4">
      <c r="A1771" s="1" t="s">
        <v>4209</v>
      </c>
      <c r="B1771" s="1">
        <v>129</v>
      </c>
      <c r="C1771">
        <v>641</v>
      </c>
      <c r="D1771">
        <v>621</v>
      </c>
      <c r="E1771">
        <v>11.04546</v>
      </c>
      <c r="F1771" t="s">
        <v>4009</v>
      </c>
      <c r="G1771" s="10" t="s">
        <v>4208</v>
      </c>
      <c r="H1771">
        <v>99</v>
      </c>
      <c r="I1771" t="s">
        <v>4200</v>
      </c>
      <c r="J1771">
        <f ca="1">VLOOKUP(G1771,INDIRECT("球速変換!A$1:B$" &amp; Prams!$B$8),2,)</f>
        <v>146</v>
      </c>
      <c r="K1771" t="str">
        <f ca="1">VLOOKUP(I1771,INDIRECT("投手名変換!A$1:B$" &amp; Prams!$B$9),2,)</f>
        <v>DD002</v>
      </c>
      <c r="L1771">
        <f t="shared" si="174"/>
        <v>30</v>
      </c>
      <c r="M1771">
        <f ca="1">(B1771-VLOOKUP(K1771,INDIRECT("投手データ!B1:D"&amp;Prams!$B$1),3,FALSE)*2)</f>
        <v>35</v>
      </c>
      <c r="N1771" t="str">
        <f ca="1">VLOOKUP(F1771,INDIRECT("球種変換表!A$1:B$" &amp; Prams!$B$2),2,)</f>
        <v>ストレート</v>
      </c>
      <c r="O1771">
        <f ca="1">VLOOKUP(N1771,球種情報!A:B,2,FALSE)</f>
        <v>1</v>
      </c>
      <c r="P1771">
        <f ca="1">VLOOKUP(K1771,投手データ!B:AI,output!O1771+6,FALSE)</f>
        <v>1</v>
      </c>
      <c r="R1771">
        <f t="shared" ca="1" si="175"/>
        <v>6.8493150684931503E-3</v>
      </c>
      <c r="S1771">
        <f t="shared" si="176"/>
        <v>0.48541666666666666</v>
      </c>
      <c r="T1771">
        <f>Prams!B$5/(S1771-Prams!B$6)</f>
        <v>145.42596150076452</v>
      </c>
      <c r="U1771">
        <f t="shared" ca="1" si="177"/>
        <v>0.56874999999999998</v>
      </c>
      <c r="V1771">
        <f ca="1">Prams!C$5/(U1771-Prams!C$6)</f>
        <v>145.41455956721157</v>
      </c>
      <c r="W1771">
        <f t="shared" ca="1" si="178"/>
        <v>0.9959901340219971</v>
      </c>
      <c r="X1771" t="str">
        <f t="shared" ca="1" si="173"/>
        <v>〇</v>
      </c>
    </row>
    <row r="1772" spans="1:24" x14ac:dyDescent="0.4">
      <c r="A1772" s="1" t="s">
        <v>4212</v>
      </c>
      <c r="B1772" s="1">
        <v>128</v>
      </c>
      <c r="C1772">
        <v>643.5</v>
      </c>
      <c r="D1772">
        <v>605.5</v>
      </c>
      <c r="E1772">
        <v>11.510960000000001</v>
      </c>
      <c r="F1772" t="s">
        <v>4026</v>
      </c>
      <c r="G1772" s="10" t="s">
        <v>4210</v>
      </c>
      <c r="H1772">
        <v>99</v>
      </c>
      <c r="I1772" t="s">
        <v>4211</v>
      </c>
      <c r="J1772">
        <f ca="1">VLOOKUP(G1772,INDIRECT("球速変換!A$1:B$" &amp; Prams!$B$8),2,)</f>
        <v>147</v>
      </c>
      <c r="K1772" t="str">
        <f ca="1">VLOOKUP(I1772,INDIRECT("投手名変換!A$1:B$" &amp; Prams!$B$9),2,)</f>
        <v>DD002</v>
      </c>
      <c r="L1772">
        <f t="shared" si="174"/>
        <v>29</v>
      </c>
      <c r="M1772">
        <f ca="1">(B1772-VLOOKUP(K1772,INDIRECT("投手データ!B1:D"&amp;Prams!$B$1),3,FALSE)*2)</f>
        <v>34</v>
      </c>
      <c r="N1772" t="str">
        <f ca="1">VLOOKUP(F1772,INDIRECT("球種変換表!A$1:B$" &amp; Prams!$B$2),2,)</f>
        <v>ストレート</v>
      </c>
      <c r="O1772">
        <f ca="1">VLOOKUP(N1772,球種情報!A:B,2,FALSE)</f>
        <v>1</v>
      </c>
      <c r="P1772">
        <f ca="1">VLOOKUP(K1772,投手データ!B:AI,output!O1772+6,FALSE)</f>
        <v>1</v>
      </c>
      <c r="R1772">
        <f t="shared" ca="1" si="175"/>
        <v>6.8027210884353739E-3</v>
      </c>
      <c r="S1772">
        <f t="shared" si="176"/>
        <v>0.47951388888888885</v>
      </c>
      <c r="T1772">
        <f>Prams!B$5/(S1772-Prams!B$6)</f>
        <v>147.47364445357385</v>
      </c>
      <c r="U1772">
        <f t="shared" ca="1" si="177"/>
        <v>0.56284722222222228</v>
      </c>
      <c r="V1772">
        <f ca="1">Prams!C$5/(U1772-Prams!C$6)</f>
        <v>147.46191918054183</v>
      </c>
      <c r="W1772">
        <f t="shared" ca="1" si="178"/>
        <v>1.0031423073506247</v>
      </c>
      <c r="X1772" t="str">
        <f t="shared" ca="1" si="173"/>
        <v>〇</v>
      </c>
    </row>
    <row r="1773" spans="1:24" x14ac:dyDescent="0.4">
      <c r="A1773" s="1" t="s">
        <v>4215</v>
      </c>
      <c r="B1773" s="1">
        <v>129</v>
      </c>
      <c r="C1773">
        <v>638.5</v>
      </c>
      <c r="D1773">
        <v>619.5</v>
      </c>
      <c r="E1773">
        <v>10.512</v>
      </c>
      <c r="F1773" t="s">
        <v>4009</v>
      </c>
      <c r="G1773" s="10" t="s">
        <v>4213</v>
      </c>
      <c r="H1773">
        <v>99</v>
      </c>
      <c r="I1773" t="s">
        <v>4214</v>
      </c>
      <c r="J1773">
        <f ca="1">VLOOKUP(G1773,INDIRECT("球速変換!A$1:B$" &amp; Prams!$B$8),2,)</f>
        <v>145</v>
      </c>
      <c r="K1773" t="str">
        <f ca="1">VLOOKUP(I1773,INDIRECT("投手名変換!A$1:B$" &amp; Prams!$B$9),2,)</f>
        <v>DD002</v>
      </c>
      <c r="L1773">
        <f t="shared" si="174"/>
        <v>30</v>
      </c>
      <c r="M1773">
        <f ca="1">(B1773-VLOOKUP(K1773,INDIRECT("投手データ!B1:D"&amp;Prams!$B$1),3,FALSE)*2)</f>
        <v>35</v>
      </c>
      <c r="N1773" t="str">
        <f ca="1">VLOOKUP(F1773,INDIRECT("球種変換表!A$1:B$" &amp; Prams!$B$2),2,)</f>
        <v>ストレート</v>
      </c>
      <c r="O1773">
        <f ca="1">VLOOKUP(N1773,球種情報!A:B,2,FALSE)</f>
        <v>1</v>
      </c>
      <c r="P1773">
        <f ca="1">VLOOKUP(K1773,投手データ!B:AI,output!O1773+6,FALSE)</f>
        <v>1</v>
      </c>
      <c r="R1773">
        <f t="shared" ca="1" si="175"/>
        <v>6.8965517241379309E-3</v>
      </c>
      <c r="S1773">
        <f t="shared" si="176"/>
        <v>0.48645833333333333</v>
      </c>
      <c r="T1773">
        <f>Prams!B$5/(S1773-Prams!B$6)</f>
        <v>145.07049414341307</v>
      </c>
      <c r="U1773">
        <f t="shared" ca="1" si="177"/>
        <v>0.5697916666666667</v>
      </c>
      <c r="V1773">
        <f ca="1">Prams!C$5/(U1773-Prams!C$6)</f>
        <v>145.05914787947518</v>
      </c>
      <c r="W1773">
        <f t="shared" ca="1" si="178"/>
        <v>1.0004079164101736</v>
      </c>
      <c r="X1773" t="str">
        <f t="shared" ca="1" si="173"/>
        <v>〇</v>
      </c>
    </row>
    <row r="1774" spans="1:24" x14ac:dyDescent="0.4">
      <c r="A1774" s="1" t="s">
        <v>4217</v>
      </c>
      <c r="B1774" s="1">
        <v>128</v>
      </c>
      <c r="C1774">
        <v>639.5</v>
      </c>
      <c r="D1774">
        <v>604.5</v>
      </c>
      <c r="E1774">
        <v>10.512</v>
      </c>
      <c r="F1774" t="s">
        <v>4009</v>
      </c>
      <c r="G1774" s="10" t="s">
        <v>4210</v>
      </c>
      <c r="H1774">
        <v>99</v>
      </c>
      <c r="I1774" t="s">
        <v>4216</v>
      </c>
      <c r="J1774">
        <f ca="1">VLOOKUP(G1774,INDIRECT("球速変換!A$1:B$" &amp; Prams!$B$8),2,)</f>
        <v>147</v>
      </c>
      <c r="K1774" t="str">
        <f ca="1">VLOOKUP(I1774,INDIRECT("投手名変換!A$1:B$" &amp; Prams!$B$9),2,)</f>
        <v>DD002</v>
      </c>
      <c r="L1774">
        <f t="shared" si="174"/>
        <v>29</v>
      </c>
      <c r="M1774">
        <f ca="1">(B1774-VLOOKUP(K1774,INDIRECT("投手データ!B1:D"&amp;Prams!$B$1),3,FALSE)*2)</f>
        <v>34</v>
      </c>
      <c r="N1774" t="str">
        <f ca="1">VLOOKUP(F1774,INDIRECT("球種変換表!A$1:B$" &amp; Prams!$B$2),2,)</f>
        <v>ストレート</v>
      </c>
      <c r="O1774">
        <f ca="1">VLOOKUP(N1774,球種情報!A:B,2,FALSE)</f>
        <v>1</v>
      </c>
      <c r="P1774">
        <f ca="1">VLOOKUP(K1774,投手データ!B:AI,output!O1774+6,FALSE)</f>
        <v>1</v>
      </c>
      <c r="R1774">
        <f t="shared" ca="1" si="175"/>
        <v>6.8027210884353739E-3</v>
      </c>
      <c r="S1774">
        <f t="shared" si="176"/>
        <v>0.48020833333333335</v>
      </c>
      <c r="T1774">
        <f>Prams!B$5/(S1774-Prams!B$6)</f>
        <v>147.22975252535275</v>
      </c>
      <c r="U1774">
        <f t="shared" ca="1" si="177"/>
        <v>0.56354166666666672</v>
      </c>
      <c r="V1774">
        <f ca="1">Prams!C$5/(U1774-Prams!C$6)</f>
        <v>147.21806600123031</v>
      </c>
      <c r="W1774">
        <f t="shared" ca="1" si="178"/>
        <v>1.0014834421852403</v>
      </c>
      <c r="X1774" t="str">
        <f t="shared" ca="1" si="173"/>
        <v>〇</v>
      </c>
    </row>
    <row r="1775" spans="1:24" x14ac:dyDescent="0.4">
      <c r="A1775" s="1" t="s">
        <v>4218</v>
      </c>
      <c r="B1775" s="1">
        <v>128</v>
      </c>
      <c r="C1775">
        <v>639</v>
      </c>
      <c r="D1775">
        <v>613.5</v>
      </c>
      <c r="E1775">
        <v>11.01146</v>
      </c>
      <c r="F1775" t="s">
        <v>4009</v>
      </c>
      <c r="G1775" s="10" t="s">
        <v>4205</v>
      </c>
      <c r="H1775">
        <v>99</v>
      </c>
      <c r="I1775" t="s">
        <v>4200</v>
      </c>
      <c r="J1775">
        <f ca="1">VLOOKUP(G1775,INDIRECT("球速変換!A$1:B$" &amp; Prams!$B$8),2,)</f>
        <v>150</v>
      </c>
      <c r="K1775" t="str">
        <f ca="1">VLOOKUP(I1775,INDIRECT("投手名変換!A$1:B$" &amp; Prams!$B$9),2,)</f>
        <v>DD002</v>
      </c>
      <c r="L1775">
        <f t="shared" si="174"/>
        <v>29</v>
      </c>
      <c r="M1775">
        <f ca="1">(B1775-VLOOKUP(K1775,INDIRECT("投手データ!B1:D"&amp;Prams!$B$1),3,FALSE)*2)</f>
        <v>34</v>
      </c>
      <c r="N1775" t="str">
        <f ca="1">VLOOKUP(F1775,INDIRECT("球種変換表!A$1:B$" &amp; Prams!$B$2),2,)</f>
        <v>ストレート</v>
      </c>
      <c r="O1775">
        <f ca="1">VLOOKUP(N1775,球種情報!A:B,2,FALSE)</f>
        <v>1</v>
      </c>
      <c r="P1775">
        <f ca="1">VLOOKUP(K1775,投手データ!B:AI,output!O1775+6,FALSE)</f>
        <v>1</v>
      </c>
      <c r="R1775">
        <f t="shared" ca="1" si="175"/>
        <v>6.6666666666666671E-3</v>
      </c>
      <c r="S1775">
        <f t="shared" si="176"/>
        <v>0.47395833333333331</v>
      </c>
      <c r="T1775">
        <f>Prams!B$5/(S1775-Prams!B$6)</f>
        <v>149.45425975543424</v>
      </c>
      <c r="U1775">
        <f t="shared" ca="1" si="177"/>
        <v>0.55729166666666663</v>
      </c>
      <c r="V1775">
        <f ca="1">Prams!C$5/(U1775-Prams!C$6)</f>
        <v>149.44221743246783</v>
      </c>
      <c r="W1775">
        <f t="shared" ca="1" si="178"/>
        <v>0.99628144954978548</v>
      </c>
      <c r="X1775" t="str">
        <f t="shared" ca="1" si="173"/>
        <v>〇</v>
      </c>
    </row>
    <row r="1776" spans="1:24" x14ac:dyDescent="0.4">
      <c r="A1776" s="1" t="s">
        <v>4220</v>
      </c>
      <c r="B1776" s="1">
        <v>128</v>
      </c>
      <c r="C1776">
        <v>644.5</v>
      </c>
      <c r="D1776">
        <v>612</v>
      </c>
      <c r="E1776">
        <v>10.547610000000001</v>
      </c>
      <c r="F1776" t="s">
        <v>4009</v>
      </c>
      <c r="G1776" s="10" t="s">
        <v>4219</v>
      </c>
      <c r="H1776">
        <v>99</v>
      </c>
      <c r="I1776" t="s">
        <v>4214</v>
      </c>
      <c r="J1776">
        <f ca="1">VLOOKUP(G1776,INDIRECT("球速変換!A$1:B$" &amp; Prams!$B$8),2,)</f>
        <v>149</v>
      </c>
      <c r="K1776" t="str">
        <f ca="1">VLOOKUP(I1776,INDIRECT("投手名変換!A$1:B$" &amp; Prams!$B$9),2,)</f>
        <v>DD002</v>
      </c>
      <c r="L1776">
        <f t="shared" si="174"/>
        <v>29</v>
      </c>
      <c r="M1776">
        <f ca="1">(B1776-VLOOKUP(K1776,INDIRECT("投手データ!B1:D"&amp;Prams!$B$1),3,FALSE)*2)</f>
        <v>34</v>
      </c>
      <c r="N1776" t="str">
        <f ca="1">VLOOKUP(F1776,INDIRECT("球種変換表!A$1:B$" &amp; Prams!$B$2),2,)</f>
        <v>ストレート</v>
      </c>
      <c r="O1776">
        <f ca="1">VLOOKUP(N1776,球種情報!A:B,2,FALSE)</f>
        <v>1</v>
      </c>
      <c r="P1776">
        <f ca="1">VLOOKUP(K1776,投手データ!B:AI,output!O1776+6,FALSE)</f>
        <v>1</v>
      </c>
      <c r="R1776">
        <f t="shared" ca="1" si="175"/>
        <v>6.7114093959731542E-3</v>
      </c>
      <c r="S1776">
        <f t="shared" si="176"/>
        <v>0.47499999999999998</v>
      </c>
      <c r="T1776">
        <f>Prams!B$5/(S1776-Prams!B$6)</f>
        <v>149.07885218230047</v>
      </c>
      <c r="U1776">
        <f t="shared" ca="1" si="177"/>
        <v>0.55833333333333335</v>
      </c>
      <c r="V1776">
        <f ca="1">Prams!C$5/(U1776-Prams!C$6)</f>
        <v>149.06687027809033</v>
      </c>
      <c r="W1776">
        <f t="shared" ca="1" si="178"/>
        <v>1.0004487938126867</v>
      </c>
      <c r="X1776" t="str">
        <f t="shared" ca="1" si="173"/>
        <v>〇</v>
      </c>
    </row>
    <row r="1777" spans="1:24" x14ac:dyDescent="0.4">
      <c r="A1777" s="1" t="s">
        <v>4222</v>
      </c>
      <c r="B1777" s="1">
        <v>130</v>
      </c>
      <c r="C1777">
        <v>630</v>
      </c>
      <c r="D1777">
        <v>614</v>
      </c>
      <c r="E1777">
        <v>11.04546</v>
      </c>
      <c r="F1777" t="s">
        <v>4034</v>
      </c>
      <c r="G1777" s="10" t="s">
        <v>4221</v>
      </c>
      <c r="H1777">
        <v>98</v>
      </c>
      <c r="I1777" t="s">
        <v>4214</v>
      </c>
      <c r="J1777">
        <f ca="1">VLOOKUP(G1777,INDIRECT("球速変換!A$1:B$" &amp; Prams!$B$8),2,)</f>
        <v>140</v>
      </c>
      <c r="K1777" t="str">
        <f ca="1">VLOOKUP(I1777,INDIRECT("投手名変換!A$1:B$" &amp; Prams!$B$9),2,)</f>
        <v>DD002</v>
      </c>
      <c r="L1777">
        <f t="shared" si="174"/>
        <v>32</v>
      </c>
      <c r="M1777">
        <f ca="1">(B1777-VLOOKUP(K1777,INDIRECT("投手データ!B1:D"&amp;Prams!$B$1),3,FALSE)*2)</f>
        <v>36</v>
      </c>
      <c r="N1777" t="str">
        <f ca="1">VLOOKUP(F1777,INDIRECT("球種変換表!A$1:B$" &amp; Prams!$B$2),2,)</f>
        <v>ムービングファスト</v>
      </c>
      <c r="O1777">
        <f ca="1">VLOOKUP(N1777,球種情報!A:B,2,FALSE)</f>
        <v>4</v>
      </c>
      <c r="P1777">
        <f ca="1">VLOOKUP(K1777,投手データ!B:AI,output!O1777+6,FALSE)</f>
        <v>1</v>
      </c>
      <c r="R1777">
        <f t="shared" ca="1" si="175"/>
        <v>7.1428571428571426E-3</v>
      </c>
      <c r="S1777">
        <f t="shared" si="176"/>
        <v>0.52361111111111114</v>
      </c>
      <c r="T1777">
        <f>Prams!B$5/(S1777-Prams!B$6)</f>
        <v>133.43733512398677</v>
      </c>
      <c r="U1777">
        <f t="shared" ca="1" si="177"/>
        <v>0.59027777777777779</v>
      </c>
      <c r="V1777">
        <f ca="1">Prams!C$5/(U1777-Prams!C$6)</f>
        <v>138.40625855078233</v>
      </c>
      <c r="W1777">
        <f t="shared" ca="1" si="178"/>
        <v>0.988616132505588</v>
      </c>
      <c r="X1777" t="str">
        <f t="shared" ca="1" si="173"/>
        <v>〇</v>
      </c>
    </row>
    <row r="1778" spans="1:24" x14ac:dyDescent="0.4">
      <c r="A1778" s="1" t="s">
        <v>4224</v>
      </c>
      <c r="B1778" s="1">
        <v>129</v>
      </c>
      <c r="C1778">
        <v>631</v>
      </c>
      <c r="D1778">
        <v>601.5</v>
      </c>
      <c r="E1778">
        <v>10.012589999999999</v>
      </c>
      <c r="F1778" t="s">
        <v>4034</v>
      </c>
      <c r="G1778" s="10" t="s">
        <v>4223</v>
      </c>
      <c r="H1778">
        <v>98</v>
      </c>
      <c r="I1778" t="s">
        <v>4214</v>
      </c>
      <c r="J1778">
        <f ca="1">VLOOKUP(G1778,INDIRECT("球速変換!A$1:B$" &amp; Prams!$B$8),2,)</f>
        <v>142</v>
      </c>
      <c r="K1778" t="str">
        <f ca="1">VLOOKUP(I1778,INDIRECT("投手名変換!A$1:B$" &amp; Prams!$B$9),2,)</f>
        <v>DD002</v>
      </c>
      <c r="L1778">
        <f t="shared" si="174"/>
        <v>31</v>
      </c>
      <c r="M1778">
        <f ca="1">(B1778-VLOOKUP(K1778,INDIRECT("投手データ!B1:D"&amp;Prams!$B$1),3,FALSE)*2)</f>
        <v>35</v>
      </c>
      <c r="N1778" t="str">
        <f ca="1">VLOOKUP(F1778,INDIRECT("球種変換表!A$1:B$" &amp; Prams!$B$2),2,)</f>
        <v>ムービングファスト</v>
      </c>
      <c r="O1778">
        <f ca="1">VLOOKUP(N1778,球種情報!A:B,2,FALSE)</f>
        <v>4</v>
      </c>
      <c r="P1778">
        <f ca="1">VLOOKUP(K1778,投手データ!B:AI,output!O1778+6,FALSE)</f>
        <v>1</v>
      </c>
      <c r="R1778">
        <f t="shared" ca="1" si="175"/>
        <v>7.0422535211267607E-3</v>
      </c>
      <c r="S1778">
        <f t="shared" si="176"/>
        <v>0.515625</v>
      </c>
      <c r="T1778">
        <f>Prams!B$5/(S1778-Prams!B$6)</f>
        <v>135.7777411738868</v>
      </c>
      <c r="U1778">
        <f t="shared" ca="1" si="177"/>
        <v>0.58229166666666665</v>
      </c>
      <c r="V1778">
        <f ca="1">Prams!C$5/(U1778-Prams!C$6)</f>
        <v>140.92585908857779</v>
      </c>
      <c r="W1778">
        <f t="shared" ca="1" si="178"/>
        <v>0.99243562738435065</v>
      </c>
      <c r="X1778" t="str">
        <f t="shared" ca="1" si="173"/>
        <v>〇</v>
      </c>
    </row>
    <row r="1779" spans="1:24" x14ac:dyDescent="0.4">
      <c r="A1779" s="1" t="s">
        <v>4226</v>
      </c>
      <c r="B1779" s="1">
        <v>130</v>
      </c>
      <c r="C1779">
        <v>636.54760999999996</v>
      </c>
      <c r="D1779">
        <v>619.5</v>
      </c>
      <c r="E1779">
        <v>10.55958</v>
      </c>
      <c r="F1779" t="s">
        <v>4034</v>
      </c>
      <c r="G1779" s="10" t="s">
        <v>4225</v>
      </c>
      <c r="H1779">
        <v>98</v>
      </c>
      <c r="I1779" t="s">
        <v>4214</v>
      </c>
      <c r="J1779">
        <f ca="1">VLOOKUP(G1779,INDIRECT("球速変換!A$1:B$" &amp; Prams!$B$8),2,)</f>
        <v>141</v>
      </c>
      <c r="K1779" t="str">
        <f ca="1">VLOOKUP(I1779,INDIRECT("投手名変換!A$1:B$" &amp; Prams!$B$9),2,)</f>
        <v>DD002</v>
      </c>
      <c r="L1779">
        <f t="shared" si="174"/>
        <v>32</v>
      </c>
      <c r="M1779">
        <f ca="1">(B1779-VLOOKUP(K1779,INDIRECT("投手データ!B1:D"&amp;Prams!$B$1),3,FALSE)*2)</f>
        <v>36</v>
      </c>
      <c r="N1779" t="str">
        <f ca="1">VLOOKUP(F1779,INDIRECT("球種変換表!A$1:B$" &amp; Prams!$B$2),2,)</f>
        <v>ムービングファスト</v>
      </c>
      <c r="O1779">
        <f ca="1">VLOOKUP(N1779,球種情報!A:B,2,FALSE)</f>
        <v>4</v>
      </c>
      <c r="P1779">
        <f ca="1">VLOOKUP(K1779,投手データ!B:AI,output!O1779+6,FALSE)</f>
        <v>1</v>
      </c>
      <c r="R1779">
        <f t="shared" ca="1" si="175"/>
        <v>7.0921985815602835E-3</v>
      </c>
      <c r="S1779">
        <f t="shared" si="176"/>
        <v>0.51979166666666665</v>
      </c>
      <c r="T1779">
        <f>Prams!B$5/(S1779-Prams!B$6)</f>
        <v>134.5465097299552</v>
      </c>
      <c r="U1779">
        <f t="shared" ca="1" si="177"/>
        <v>0.5864583333333333</v>
      </c>
      <c r="V1779">
        <f ca="1">Prams!C$5/(U1779-Prams!C$6)</f>
        <v>139.5999473119696</v>
      </c>
      <c r="W1779">
        <f t="shared" ca="1" si="178"/>
        <v>0.99007054831184116</v>
      </c>
      <c r="X1779" t="str">
        <f t="shared" ca="1" si="173"/>
        <v>〇</v>
      </c>
    </row>
    <row r="1780" spans="1:24" x14ac:dyDescent="0.4">
      <c r="A1780" s="1" t="s">
        <v>4228</v>
      </c>
      <c r="B1780" s="1">
        <v>130</v>
      </c>
      <c r="C1780">
        <v>628.54760999999996</v>
      </c>
      <c r="D1780">
        <v>606.5</v>
      </c>
      <c r="E1780">
        <v>10.55958</v>
      </c>
      <c r="F1780" t="s">
        <v>4034</v>
      </c>
      <c r="G1780" s="10" t="s">
        <v>4227</v>
      </c>
      <c r="H1780">
        <v>98</v>
      </c>
      <c r="I1780" t="s">
        <v>4214</v>
      </c>
      <c r="J1780">
        <v>137</v>
      </c>
      <c r="K1780" t="str">
        <f ca="1">VLOOKUP(I1780,INDIRECT("投手名変換!A$1:B$" &amp; Prams!$B$9),2,)</f>
        <v>DD002</v>
      </c>
      <c r="L1780">
        <f t="shared" si="174"/>
        <v>32</v>
      </c>
      <c r="M1780">
        <f ca="1">(B1780-VLOOKUP(K1780,INDIRECT("投手データ!B1:D"&amp;Prams!$B$1),3,FALSE)*2)</f>
        <v>36</v>
      </c>
      <c r="N1780" t="str">
        <f ca="1">VLOOKUP(F1780,INDIRECT("球種変換表!A$1:B$" &amp; Prams!$B$2),2,)</f>
        <v>ムービングファスト</v>
      </c>
      <c r="O1780">
        <f ca="1">VLOOKUP(N1780,球種情報!A:B,2,FALSE)</f>
        <v>4</v>
      </c>
      <c r="P1780">
        <f ca="1">VLOOKUP(K1780,投手データ!B:AI,output!O1780+6,FALSE)</f>
        <v>1</v>
      </c>
      <c r="R1780">
        <f t="shared" si="175"/>
        <v>7.2992700729927005E-3</v>
      </c>
      <c r="S1780">
        <f t="shared" si="176"/>
        <v>0.52881944444444451</v>
      </c>
      <c r="T1780">
        <f>Prams!B$5/(S1780-Prams!B$6)</f>
        <v>131.95396847041803</v>
      </c>
      <c r="U1780">
        <f t="shared" ca="1" si="177"/>
        <v>0.59548611111111105</v>
      </c>
      <c r="V1780">
        <f ca="1">Prams!C$5/(U1780-Prams!C$6)</f>
        <v>136.81102047590656</v>
      </c>
      <c r="W1780">
        <f t="shared" ca="1" si="178"/>
        <v>0.99862058741537629</v>
      </c>
      <c r="X1780" t="str">
        <f t="shared" ca="1" si="173"/>
        <v>〇</v>
      </c>
    </row>
    <row r="1781" spans="1:24" x14ac:dyDescent="0.4">
      <c r="A1781" s="1" t="s">
        <v>4229</v>
      </c>
      <c r="B1781" s="1">
        <v>130</v>
      </c>
      <c r="C1781">
        <v>634.97729000000004</v>
      </c>
      <c r="D1781">
        <v>618</v>
      </c>
      <c r="E1781">
        <v>11.02281</v>
      </c>
      <c r="F1781" t="s">
        <v>4034</v>
      </c>
      <c r="G1781" s="10" t="s">
        <v>4221</v>
      </c>
      <c r="H1781">
        <v>98</v>
      </c>
      <c r="I1781" t="s">
        <v>4214</v>
      </c>
      <c r="J1781">
        <f ca="1">VLOOKUP(G1781,INDIRECT("球速変換!A$1:B$" &amp; Prams!$B$8),2,)</f>
        <v>140</v>
      </c>
      <c r="K1781" t="str">
        <f ca="1">VLOOKUP(I1781,INDIRECT("投手名変換!A$1:B$" &amp; Prams!$B$9),2,)</f>
        <v>DD002</v>
      </c>
      <c r="L1781">
        <f t="shared" si="174"/>
        <v>32</v>
      </c>
      <c r="M1781">
        <f ca="1">(B1781-VLOOKUP(K1781,INDIRECT("投手データ!B1:D"&amp;Prams!$B$1),3,FALSE)*2)</f>
        <v>36</v>
      </c>
      <c r="N1781" t="str">
        <f ca="1">VLOOKUP(F1781,INDIRECT("球種変換表!A$1:B$" &amp; Prams!$B$2),2,)</f>
        <v>ムービングファスト</v>
      </c>
      <c r="O1781">
        <f ca="1">VLOOKUP(N1781,球種情報!A:B,2,FALSE)</f>
        <v>4</v>
      </c>
      <c r="P1781">
        <f ca="1">VLOOKUP(K1781,投手データ!B:AI,output!O1781+6,FALSE)</f>
        <v>1</v>
      </c>
      <c r="R1781">
        <f t="shared" ca="1" si="175"/>
        <v>7.1428571428571426E-3</v>
      </c>
      <c r="S1781">
        <f t="shared" si="176"/>
        <v>0.52083333333333337</v>
      </c>
      <c r="T1781">
        <f>Prams!B$5/(S1781-Prams!B$6)</f>
        <v>134.24218297625941</v>
      </c>
      <c r="U1781">
        <f t="shared" ca="1" si="177"/>
        <v>0.58750000000000002</v>
      </c>
      <c r="V1781">
        <f ca="1">Prams!C$5/(U1781-Prams!C$6)</f>
        <v>139.27235863933319</v>
      </c>
      <c r="W1781">
        <f t="shared" ca="1" si="178"/>
        <v>0.99480256170952275</v>
      </c>
      <c r="X1781" t="str">
        <f t="shared" ca="1" si="173"/>
        <v>〇</v>
      </c>
    </row>
    <row r="1782" spans="1:24" x14ac:dyDescent="0.4">
      <c r="A1782" s="1" t="s">
        <v>4230</v>
      </c>
      <c r="B1782" s="1">
        <v>130</v>
      </c>
      <c r="C1782">
        <v>643.5</v>
      </c>
      <c r="D1782">
        <v>617</v>
      </c>
      <c r="E1782">
        <v>11.5435</v>
      </c>
      <c r="F1782" t="s">
        <v>4034</v>
      </c>
      <c r="G1782" s="10" t="s">
        <v>4221</v>
      </c>
      <c r="H1782">
        <v>98</v>
      </c>
      <c r="I1782" t="s">
        <v>4214</v>
      </c>
      <c r="J1782">
        <f ca="1">VLOOKUP(G1782,INDIRECT("球速変換!A$1:B$" &amp; Prams!$B$8),2,)</f>
        <v>140</v>
      </c>
      <c r="K1782" t="str">
        <f ca="1">VLOOKUP(I1782,INDIRECT("投手名変換!A$1:B$" &amp; Prams!$B$9),2,)</f>
        <v>DD002</v>
      </c>
      <c r="L1782">
        <f t="shared" si="174"/>
        <v>32</v>
      </c>
      <c r="M1782">
        <f ca="1">(B1782-VLOOKUP(K1782,INDIRECT("投手データ!B1:D"&amp;Prams!$B$1),3,FALSE)*2)</f>
        <v>36</v>
      </c>
      <c r="N1782" t="str">
        <f ca="1">VLOOKUP(F1782,INDIRECT("球種変換表!A$1:B$" &amp; Prams!$B$2),2,)</f>
        <v>ムービングファスト</v>
      </c>
      <c r="O1782">
        <f ca="1">VLOOKUP(N1782,球種情報!A:B,2,FALSE)</f>
        <v>4</v>
      </c>
      <c r="P1782">
        <f ca="1">VLOOKUP(K1782,投手データ!B:AI,output!O1782+6,FALSE)</f>
        <v>1</v>
      </c>
      <c r="R1782">
        <f t="shared" ca="1" si="175"/>
        <v>7.1428571428571426E-3</v>
      </c>
      <c r="S1782">
        <f t="shared" si="176"/>
        <v>0.52152777777777781</v>
      </c>
      <c r="T1782">
        <f>Prams!B$5/(S1782-Prams!B$6)</f>
        <v>134.04006215294925</v>
      </c>
      <c r="U1782">
        <f t="shared" ca="1" si="177"/>
        <v>0.58819444444444435</v>
      </c>
      <c r="V1782">
        <f ca="1">Prams!C$5/(U1782-Prams!C$6)</f>
        <v>139.05481899858802</v>
      </c>
      <c r="W1782">
        <f t="shared" ca="1" si="178"/>
        <v>0.99324870713277158</v>
      </c>
      <c r="X1782" t="str">
        <f t="shared" ca="1" si="173"/>
        <v>〇</v>
      </c>
    </row>
    <row r="1783" spans="1:24" x14ac:dyDescent="0.4">
      <c r="A1783" s="1" t="s">
        <v>4231</v>
      </c>
      <c r="B1783" s="1">
        <v>129</v>
      </c>
      <c r="C1783">
        <v>644.52380000000005</v>
      </c>
      <c r="D1783">
        <v>602</v>
      </c>
      <c r="E1783">
        <v>10.52392</v>
      </c>
      <c r="F1783" t="s">
        <v>4034</v>
      </c>
      <c r="G1783" s="10" t="s">
        <v>4223</v>
      </c>
      <c r="H1783">
        <v>98</v>
      </c>
      <c r="I1783" t="s">
        <v>4214</v>
      </c>
      <c r="J1783">
        <f ca="1">VLOOKUP(G1783,INDIRECT("球速変換!A$1:B$" &amp; Prams!$B$8),2,)</f>
        <v>142</v>
      </c>
      <c r="K1783" t="str">
        <f ca="1">VLOOKUP(I1783,INDIRECT("投手名変換!A$1:B$" &amp; Prams!$B$9),2,)</f>
        <v>DD002</v>
      </c>
      <c r="L1783">
        <f t="shared" si="174"/>
        <v>31</v>
      </c>
      <c r="M1783">
        <f ca="1">(B1783-VLOOKUP(K1783,INDIRECT("投手データ!B1:D"&amp;Prams!$B$1),3,FALSE)*2)</f>
        <v>35</v>
      </c>
      <c r="N1783" t="str">
        <f ca="1">VLOOKUP(F1783,INDIRECT("球種変換表!A$1:B$" &amp; Prams!$B$2),2,)</f>
        <v>ムービングファスト</v>
      </c>
      <c r="O1783">
        <f ca="1">VLOOKUP(N1783,球種情報!A:B,2,FALSE)</f>
        <v>4</v>
      </c>
      <c r="P1783">
        <f ca="1">VLOOKUP(K1783,投手データ!B:AI,output!O1783+6,FALSE)</f>
        <v>1</v>
      </c>
      <c r="R1783">
        <f t="shared" ca="1" si="175"/>
        <v>7.0422535211267607E-3</v>
      </c>
      <c r="S1783">
        <f t="shared" si="176"/>
        <v>0.51527777777777783</v>
      </c>
      <c r="T1783">
        <f>Prams!B$5/(S1783-Prams!B$6)</f>
        <v>135.88136172706848</v>
      </c>
      <c r="U1783">
        <f t="shared" ca="1" si="177"/>
        <v>0.58194444444444438</v>
      </c>
      <c r="V1783">
        <f ca="1">Prams!C$5/(U1783-Prams!C$6)</f>
        <v>141.03748954399131</v>
      </c>
      <c r="W1783">
        <f t="shared" ca="1" si="178"/>
        <v>0.99322175735205154</v>
      </c>
      <c r="X1783" t="str">
        <f t="shared" ca="1" si="173"/>
        <v>〇</v>
      </c>
    </row>
    <row r="1784" spans="1:24" x14ac:dyDescent="0.4">
      <c r="A1784" s="1" t="s">
        <v>4232</v>
      </c>
      <c r="B1784" s="1">
        <v>130</v>
      </c>
      <c r="C1784">
        <v>637.04998999999998</v>
      </c>
      <c r="D1784">
        <v>609.5</v>
      </c>
      <c r="E1784">
        <v>10.06254</v>
      </c>
      <c r="F1784" t="s">
        <v>4034</v>
      </c>
      <c r="G1784" s="10" t="s">
        <v>4027</v>
      </c>
      <c r="H1784">
        <v>98</v>
      </c>
      <c r="I1784" t="s">
        <v>4214</v>
      </c>
      <c r="J1784">
        <f ca="1">VLOOKUP(G1784,INDIRECT("球速変換!A$1:B$" &amp; Prams!$B$8),2,)</f>
        <v>138</v>
      </c>
      <c r="K1784" t="str">
        <f ca="1">VLOOKUP(I1784,INDIRECT("投手名変換!A$1:B$" &amp; Prams!$B$9),2,)</f>
        <v>DD002</v>
      </c>
      <c r="L1784">
        <f t="shared" si="174"/>
        <v>32</v>
      </c>
      <c r="M1784">
        <f ca="1">(B1784-VLOOKUP(K1784,INDIRECT("投手データ!B1:D"&amp;Prams!$B$1),3,FALSE)*2)</f>
        <v>36</v>
      </c>
      <c r="N1784" t="str">
        <f ca="1">VLOOKUP(F1784,INDIRECT("球種変換表!A$1:B$" &amp; Prams!$B$2),2,)</f>
        <v>ムービングファスト</v>
      </c>
      <c r="O1784">
        <f ca="1">VLOOKUP(N1784,球種情報!A:B,2,FALSE)</f>
        <v>4</v>
      </c>
      <c r="P1784">
        <f ca="1">VLOOKUP(K1784,投手データ!B:AI,output!O1784+6,FALSE)</f>
        <v>1</v>
      </c>
      <c r="R1784">
        <f t="shared" ca="1" si="175"/>
        <v>7.246376811594203E-3</v>
      </c>
      <c r="S1784">
        <f t="shared" si="176"/>
        <v>0.52673611111111118</v>
      </c>
      <c r="T1784">
        <f>Prams!B$5/(S1784-Prams!B$6)</f>
        <v>132.54333986433772</v>
      </c>
      <c r="U1784">
        <f t="shared" ca="1" si="177"/>
        <v>0.59340277777777772</v>
      </c>
      <c r="V1784">
        <f ca="1">Prams!C$5/(U1784-Prams!C$6)</f>
        <v>137.44468254605417</v>
      </c>
      <c r="W1784">
        <f t="shared" ca="1" si="178"/>
        <v>0.99597596047865333</v>
      </c>
      <c r="X1784" t="str">
        <f t="shared" ca="1" si="173"/>
        <v>〇</v>
      </c>
    </row>
    <row r="1785" spans="1:24" x14ac:dyDescent="0.4">
      <c r="A1785" s="1" t="s">
        <v>4234</v>
      </c>
      <c r="B1785" s="1">
        <v>130</v>
      </c>
      <c r="C1785">
        <v>635.5</v>
      </c>
      <c r="D1785">
        <v>616.5</v>
      </c>
      <c r="E1785">
        <v>11.510960000000001</v>
      </c>
      <c r="F1785" t="s">
        <v>4034</v>
      </c>
      <c r="G1785" s="10" t="s">
        <v>4233</v>
      </c>
      <c r="H1785">
        <v>98</v>
      </c>
      <c r="I1785" t="s">
        <v>4200</v>
      </c>
      <c r="J1785">
        <f ca="1">VLOOKUP(G1785,INDIRECT("球速変換!A$1:B$" &amp; Prams!$B$8),2,)</f>
        <v>140</v>
      </c>
      <c r="K1785" t="str">
        <f ca="1">VLOOKUP(I1785,INDIRECT("投手名変換!A$1:B$" &amp; Prams!$B$9),2,)</f>
        <v>DD002</v>
      </c>
      <c r="L1785">
        <f t="shared" si="174"/>
        <v>32</v>
      </c>
      <c r="M1785">
        <f ca="1">(B1785-VLOOKUP(K1785,INDIRECT("投手データ!B1:D"&amp;Prams!$B$1),3,FALSE)*2)</f>
        <v>36</v>
      </c>
      <c r="N1785" t="str">
        <f ca="1">VLOOKUP(F1785,INDIRECT("球種変換表!A$1:B$" &amp; Prams!$B$2),2,)</f>
        <v>ムービングファスト</v>
      </c>
      <c r="O1785">
        <f ca="1">VLOOKUP(N1785,球種情報!A:B,2,FALSE)</f>
        <v>4</v>
      </c>
      <c r="P1785">
        <f ca="1">VLOOKUP(K1785,投手データ!B:AI,output!O1785+6,FALSE)</f>
        <v>1</v>
      </c>
      <c r="R1785">
        <f t="shared" ca="1" si="175"/>
        <v>7.1428571428571426E-3</v>
      </c>
      <c r="S1785">
        <f t="shared" si="176"/>
        <v>0.52187499999999998</v>
      </c>
      <c r="T1785">
        <f>Prams!B$5/(S1785-Prams!B$6)</f>
        <v>133.9392298109733</v>
      </c>
      <c r="U1785">
        <f t="shared" ca="1" si="177"/>
        <v>0.58854166666666663</v>
      </c>
      <c r="V1785">
        <f ca="1">Prams!C$5/(U1785-Prams!C$6)</f>
        <v>138.94630382259848</v>
      </c>
      <c r="W1785">
        <f t="shared" ca="1" si="178"/>
        <v>0.99247359873284624</v>
      </c>
      <c r="X1785" t="str">
        <f t="shared" ca="1" si="173"/>
        <v>〇</v>
      </c>
    </row>
    <row r="1786" spans="1:24" x14ac:dyDescent="0.4">
      <c r="A1786" s="1" t="s">
        <v>4235</v>
      </c>
      <c r="B1786" s="1">
        <v>130</v>
      </c>
      <c r="C1786">
        <v>641</v>
      </c>
      <c r="D1786">
        <v>607.5</v>
      </c>
      <c r="E1786">
        <v>11.01146</v>
      </c>
      <c r="F1786" t="s">
        <v>4034</v>
      </c>
      <c r="G1786" s="10" t="s">
        <v>4012</v>
      </c>
      <c r="H1786">
        <v>98</v>
      </c>
      <c r="I1786" t="s">
        <v>4214</v>
      </c>
      <c r="J1786">
        <f ca="1">VLOOKUP(G1786,INDIRECT("球速変換!A$1:B$" &amp; Prams!$B$8),2,)</f>
        <v>138</v>
      </c>
      <c r="K1786" t="str">
        <f ca="1">VLOOKUP(I1786,INDIRECT("投手名変換!A$1:B$" &amp; Prams!$B$9),2,)</f>
        <v>DD002</v>
      </c>
      <c r="L1786">
        <f t="shared" si="174"/>
        <v>32</v>
      </c>
      <c r="M1786">
        <f ca="1">(B1786-VLOOKUP(K1786,INDIRECT("投手データ!B1:D"&amp;Prams!$B$1),3,FALSE)*2)</f>
        <v>36</v>
      </c>
      <c r="N1786" t="str">
        <f ca="1">VLOOKUP(F1786,INDIRECT("球種変換表!A$1:B$" &amp; Prams!$B$2),2,)</f>
        <v>ムービングファスト</v>
      </c>
      <c r="O1786">
        <f ca="1">VLOOKUP(N1786,球種情報!A:B,2,FALSE)</f>
        <v>4</v>
      </c>
      <c r="P1786">
        <f ca="1">VLOOKUP(K1786,投手データ!B:AI,output!O1786+6,FALSE)</f>
        <v>1</v>
      </c>
      <c r="R1786">
        <f t="shared" ca="1" si="175"/>
        <v>7.246376811594203E-3</v>
      </c>
      <c r="S1786">
        <f t="shared" si="176"/>
        <v>0.52812499999999996</v>
      </c>
      <c r="T1786">
        <f>Prams!B$5/(S1786-Prams!B$6)</f>
        <v>132.14984235558171</v>
      </c>
      <c r="U1786">
        <f t="shared" ca="1" si="177"/>
        <v>0.59479166666666672</v>
      </c>
      <c r="V1786">
        <f ca="1">Prams!C$5/(U1786-Prams!C$6)</f>
        <v>137.02159097205546</v>
      </c>
      <c r="W1786">
        <f t="shared" ca="1" si="178"/>
        <v>0.99291007950764831</v>
      </c>
      <c r="X1786" t="str">
        <f t="shared" ca="1" si="173"/>
        <v>〇</v>
      </c>
    </row>
    <row r="1787" spans="1:24" x14ac:dyDescent="0.4">
      <c r="A1787" s="1" t="s">
        <v>4239</v>
      </c>
      <c r="B1787" s="1">
        <v>165</v>
      </c>
      <c r="C1787">
        <v>638.5</v>
      </c>
      <c r="D1787">
        <v>605</v>
      </c>
      <c r="E1787">
        <v>11.5001</v>
      </c>
      <c r="F1787" t="s">
        <v>4236</v>
      </c>
      <c r="G1787" s="10" t="s">
        <v>4237</v>
      </c>
      <c r="H1787">
        <v>98</v>
      </c>
      <c r="I1787" t="s">
        <v>4238</v>
      </c>
      <c r="J1787">
        <v>74</v>
      </c>
      <c r="K1787" t="str">
        <f ca="1">VLOOKUP(I1787,INDIRECT("投手名変換!A$1:B$" &amp; Prams!$B$9),2,)</f>
        <v>DD037</v>
      </c>
      <c r="L1787">
        <f t="shared" ref="L1787:L1850" si="179">B1787-H1787</f>
        <v>67</v>
      </c>
      <c r="M1787">
        <f ca="1">(B1787-VLOOKUP(K1787,INDIRECT("投手データ!B1:D"&amp;Prams!$B$1),3,FALSE)*2)</f>
        <v>71</v>
      </c>
      <c r="N1787" t="str">
        <f ca="1">VLOOKUP(F1787,INDIRECT("球種変換表!A$1:B$" &amp; Prams!$B$2),2,)</f>
        <v>超スローボール</v>
      </c>
      <c r="O1787">
        <f ca="1">VLOOKUP(N1787,球種情報!A:B,2,FALSE)</f>
        <v>5</v>
      </c>
      <c r="P1787">
        <f ca="1">VLOOKUP(K1787,投手データ!B:AI,output!O1787+6,FALSE)</f>
        <v>1</v>
      </c>
      <c r="R1787">
        <f t="shared" ref="R1787:R1850" si="180">1/J1787</f>
        <v>1.3513513513513514E-2</v>
      </c>
      <c r="S1787">
        <f t="shared" ref="S1787:S1850" si="181">(L1787-(D1787-600)/24)*2/120</f>
        <v>1.1131944444444446</v>
      </c>
      <c r="T1787">
        <f>Prams!B$5/(S1787-Prams!B$6)</f>
        <v>58.717187013576321</v>
      </c>
      <c r="U1787">
        <f t="shared" ref="U1787:U1850" ca="1" si="182">(M1787-(D1787-600)/24)*2/120</f>
        <v>1.1798611111111112</v>
      </c>
      <c r="V1787">
        <f ca="1">Prams!C$5/(U1787-Prams!C$6)</f>
        <v>59.659673934604633</v>
      </c>
      <c r="W1787">
        <f t="shared" ref="W1787:W1850" ca="1" si="183">V1787/J1787</f>
        <v>0.80621180992708963</v>
      </c>
      <c r="X1787" t="str">
        <f t="shared" ca="1" si="173"/>
        <v>×</v>
      </c>
    </row>
    <row r="1788" spans="1:24" x14ac:dyDescent="0.4">
      <c r="A1788" s="1" t="s">
        <v>4241</v>
      </c>
      <c r="B1788" s="1">
        <v>166</v>
      </c>
      <c r="C1788">
        <v>634.47619999999995</v>
      </c>
      <c r="D1788">
        <v>601</v>
      </c>
      <c r="E1788">
        <v>10.523899999999999</v>
      </c>
      <c r="F1788" t="s">
        <v>4236</v>
      </c>
      <c r="G1788" s="10" t="s">
        <v>4240</v>
      </c>
      <c r="H1788">
        <v>98</v>
      </c>
      <c r="I1788" t="s">
        <v>4238</v>
      </c>
      <c r="J1788">
        <v>73</v>
      </c>
      <c r="K1788" t="str">
        <f ca="1">VLOOKUP(I1788,INDIRECT("投手名変換!A$1:B$" &amp; Prams!$B$9),2,)</f>
        <v>DD037</v>
      </c>
      <c r="L1788">
        <f t="shared" si="179"/>
        <v>68</v>
      </c>
      <c r="M1788">
        <f ca="1">(B1788-VLOOKUP(K1788,INDIRECT("投手データ!B1:D"&amp;Prams!$B$1),3,FALSE)*2)</f>
        <v>72</v>
      </c>
      <c r="N1788" t="str">
        <f ca="1">VLOOKUP(F1788,INDIRECT("球種変換表!A$1:B$" &amp; Prams!$B$2),2,)</f>
        <v>超スローボール</v>
      </c>
      <c r="O1788">
        <f ca="1">VLOOKUP(N1788,球種情報!A:B,2,FALSE)</f>
        <v>5</v>
      </c>
      <c r="P1788">
        <f ca="1">VLOOKUP(K1788,投手データ!B:AI,output!O1788+6,FALSE)</f>
        <v>1</v>
      </c>
      <c r="R1788">
        <f t="shared" si="180"/>
        <v>1.3698630136986301E-2</v>
      </c>
      <c r="S1788">
        <f t="shared" si="181"/>
        <v>1.1326388888888888</v>
      </c>
      <c r="T1788">
        <f>Prams!B$5/(S1788-Prams!B$6)</f>
        <v>57.652483408541052</v>
      </c>
      <c r="U1788">
        <f t="shared" ca="1" si="182"/>
        <v>1.1993055555555554</v>
      </c>
      <c r="V1788">
        <f ca="1">Prams!C$5/(U1788-Prams!C$6)</f>
        <v>58.560836091713291</v>
      </c>
      <c r="W1788">
        <f t="shared" ca="1" si="183"/>
        <v>0.80220323413305883</v>
      </c>
      <c r="X1788" t="str">
        <f t="shared" ca="1" si="173"/>
        <v>×</v>
      </c>
    </row>
    <row r="1789" spans="1:24" x14ac:dyDescent="0.4">
      <c r="A1789" s="1" t="s">
        <v>4243</v>
      </c>
      <c r="B1789" s="1">
        <v>165</v>
      </c>
      <c r="C1789">
        <v>641.5</v>
      </c>
      <c r="D1789">
        <v>603.5</v>
      </c>
      <c r="E1789">
        <v>10.512</v>
      </c>
      <c r="F1789" t="s">
        <v>4242</v>
      </c>
      <c r="G1789" s="10" t="s">
        <v>1158</v>
      </c>
      <c r="H1789">
        <v>98</v>
      </c>
      <c r="I1789" t="s">
        <v>4238</v>
      </c>
      <c r="J1789">
        <f ca="1">VLOOKUP(G1789,INDIRECT("球速変換!A$1:B$" &amp; Prams!$B$8),2,)</f>
        <v>74</v>
      </c>
      <c r="K1789" t="str">
        <f ca="1">VLOOKUP(I1789,INDIRECT("投手名変換!A$1:B$" &amp; Prams!$B$9),2,)</f>
        <v>DD037</v>
      </c>
      <c r="L1789">
        <f t="shared" si="179"/>
        <v>67</v>
      </c>
      <c r="M1789">
        <f ca="1">(B1789-VLOOKUP(K1789,INDIRECT("投手データ!B1:D"&amp;Prams!$B$1),3,FALSE)*2)</f>
        <v>71</v>
      </c>
      <c r="N1789" t="str">
        <f ca="1">VLOOKUP(F1789,INDIRECT("球種変換表!A$1:B$" &amp; Prams!$B$2),2,)</f>
        <v>超スローボール</v>
      </c>
      <c r="O1789">
        <f ca="1">VLOOKUP(N1789,球種情報!A:B,2,FALSE)</f>
        <v>5</v>
      </c>
      <c r="P1789">
        <f ca="1">VLOOKUP(K1789,投手データ!B:AI,output!O1789+6,FALSE)</f>
        <v>1</v>
      </c>
      <c r="R1789">
        <f t="shared" ca="1" si="180"/>
        <v>1.3513513513513514E-2</v>
      </c>
      <c r="S1789">
        <f t="shared" si="181"/>
        <v>1.1142361111111112</v>
      </c>
      <c r="T1789">
        <f>Prams!B$5/(S1789-Prams!B$6)</f>
        <v>58.659153385325375</v>
      </c>
      <c r="U1789">
        <f t="shared" ca="1" si="182"/>
        <v>1.1809027777777779</v>
      </c>
      <c r="V1789">
        <f ca="1">Prams!C$5/(U1789-Prams!C$6)</f>
        <v>59.599763274946504</v>
      </c>
      <c r="W1789">
        <f t="shared" ca="1" si="183"/>
        <v>0.80540220641819604</v>
      </c>
      <c r="X1789" t="str">
        <f t="shared" ca="1" si="173"/>
        <v>×</v>
      </c>
    </row>
    <row r="1790" spans="1:24" x14ac:dyDescent="0.4">
      <c r="A1790" s="1" t="s">
        <v>4245</v>
      </c>
      <c r="B1790" s="1">
        <v>166</v>
      </c>
      <c r="C1790">
        <v>636.5</v>
      </c>
      <c r="D1790">
        <v>606</v>
      </c>
      <c r="E1790">
        <v>10.547610000000001</v>
      </c>
      <c r="F1790" t="s">
        <v>4236</v>
      </c>
      <c r="G1790" s="10" t="s">
        <v>4244</v>
      </c>
      <c r="H1790">
        <v>98</v>
      </c>
      <c r="I1790" t="s">
        <v>4238</v>
      </c>
      <c r="J1790">
        <v>73</v>
      </c>
      <c r="K1790" t="str">
        <f ca="1">VLOOKUP(I1790,INDIRECT("投手名変換!A$1:B$" &amp; Prams!$B$9),2,)</f>
        <v>DD037</v>
      </c>
      <c r="L1790">
        <f t="shared" si="179"/>
        <v>68</v>
      </c>
      <c r="M1790">
        <f ca="1">(B1790-VLOOKUP(K1790,INDIRECT("投手データ!B1:D"&amp;Prams!$B$1),3,FALSE)*2)</f>
        <v>72</v>
      </c>
      <c r="N1790" t="str">
        <f ca="1">VLOOKUP(F1790,INDIRECT("球種変換表!A$1:B$" &amp; Prams!$B$2),2,)</f>
        <v>超スローボール</v>
      </c>
      <c r="O1790">
        <f ca="1">VLOOKUP(N1790,球種情報!A:B,2,FALSE)</f>
        <v>5</v>
      </c>
      <c r="P1790">
        <f ca="1">VLOOKUP(K1790,投手データ!B:AI,output!O1790+6,FALSE)</f>
        <v>1</v>
      </c>
      <c r="R1790">
        <f t="shared" si="180"/>
        <v>1.3698630136986301E-2</v>
      </c>
      <c r="S1790">
        <f t="shared" si="181"/>
        <v>1.1291666666666667</v>
      </c>
      <c r="T1790">
        <f>Prams!B$5/(S1790-Prams!B$6)</f>
        <v>57.839767978544252</v>
      </c>
      <c r="U1790">
        <f t="shared" ca="1" si="182"/>
        <v>1.1958333333333333</v>
      </c>
      <c r="V1790">
        <f ca="1">Prams!C$5/(U1790-Prams!C$6)</f>
        <v>58.754078626413659</v>
      </c>
      <c r="W1790">
        <f t="shared" ca="1" si="183"/>
        <v>0.80485039214265286</v>
      </c>
      <c r="X1790" t="str">
        <f t="shared" ca="1" si="173"/>
        <v>×</v>
      </c>
    </row>
    <row r="1791" spans="1:24" x14ac:dyDescent="0.4">
      <c r="A1791" s="1" t="s">
        <v>4247</v>
      </c>
      <c r="B1791" s="1">
        <v>166</v>
      </c>
      <c r="C1791">
        <v>640.5</v>
      </c>
      <c r="D1791">
        <v>603.5</v>
      </c>
      <c r="E1791">
        <v>10.512</v>
      </c>
      <c r="F1791">
        <v>2</v>
      </c>
      <c r="G1791" s="10" t="s">
        <v>1157</v>
      </c>
      <c r="H1791">
        <v>98</v>
      </c>
      <c r="I1791" t="s">
        <v>4246</v>
      </c>
      <c r="J1791">
        <f ca="1">VLOOKUP(G1791,INDIRECT("球速変換!A$1:B$" &amp; Prams!$B$8),2,)</f>
        <v>73</v>
      </c>
      <c r="K1791" t="str">
        <f ca="1">VLOOKUP(I1791,INDIRECT("投手名変換!A$1:B$" &amp; Prams!$B$9),2,)</f>
        <v>DD037</v>
      </c>
      <c r="L1791">
        <f t="shared" si="179"/>
        <v>68</v>
      </c>
      <c r="M1791">
        <f ca="1">(B1791-VLOOKUP(K1791,INDIRECT("投手データ!B1:D"&amp;Prams!$B$1),3,FALSE)*2)</f>
        <v>72</v>
      </c>
      <c r="N1791" t="s">
        <v>4236</v>
      </c>
      <c r="O1791">
        <f>VLOOKUP(N1791,球種情報!A:B,2,FALSE)</f>
        <v>5</v>
      </c>
      <c r="P1791">
        <f ca="1">VLOOKUP(K1791,投手データ!B:AI,output!O1791+6,FALSE)</f>
        <v>1</v>
      </c>
      <c r="R1791">
        <f t="shared" ca="1" si="180"/>
        <v>1.3698630136986301E-2</v>
      </c>
      <c r="S1791">
        <f t="shared" si="181"/>
        <v>1.1309027777777778</v>
      </c>
      <c r="T1791">
        <f>Prams!B$5/(S1791-Prams!B$6)</f>
        <v>57.745973841319923</v>
      </c>
      <c r="U1791">
        <f t="shared" ca="1" si="182"/>
        <v>1.1975694444444445</v>
      </c>
      <c r="V1791">
        <f ca="1">Prams!C$5/(U1791-Prams!C$6)</f>
        <v>58.65729820335293</v>
      </c>
      <c r="W1791">
        <f t="shared" ca="1" si="183"/>
        <v>0.80352463292264287</v>
      </c>
      <c r="X1791" t="str">
        <f t="shared" ca="1" si="173"/>
        <v>×</v>
      </c>
    </row>
    <row r="1792" spans="1:24" x14ac:dyDescent="0.4">
      <c r="A1792" s="1" t="s">
        <v>4248</v>
      </c>
      <c r="B1792" s="1">
        <v>165</v>
      </c>
      <c r="C1792">
        <v>644.5</v>
      </c>
      <c r="D1792">
        <v>602</v>
      </c>
      <c r="E1792">
        <v>10.547610000000001</v>
      </c>
      <c r="F1792" t="s">
        <v>4236</v>
      </c>
      <c r="G1792" s="10" t="s">
        <v>1157</v>
      </c>
      <c r="H1792">
        <v>98</v>
      </c>
      <c r="I1792" t="s">
        <v>4238</v>
      </c>
      <c r="J1792">
        <f ca="1">VLOOKUP(G1792,INDIRECT("球速変換!A$1:B$" &amp; Prams!$B$8),2,)</f>
        <v>73</v>
      </c>
      <c r="K1792" t="str">
        <f ca="1">VLOOKUP(I1792,INDIRECT("投手名変換!A$1:B$" &amp; Prams!$B$9),2,)</f>
        <v>DD037</v>
      </c>
      <c r="L1792">
        <f t="shared" si="179"/>
        <v>67</v>
      </c>
      <c r="M1792">
        <f ca="1">(B1792-VLOOKUP(K1792,INDIRECT("投手データ!B1:D"&amp;Prams!$B$1),3,FALSE)*2)</f>
        <v>71</v>
      </c>
      <c r="N1792" t="str">
        <f ca="1">VLOOKUP(F1792,INDIRECT("球種変換表!A$1:B$" &amp; Prams!$B$2),2,)</f>
        <v>超スローボール</v>
      </c>
      <c r="O1792">
        <f ca="1">VLOOKUP(N1792,球種情報!A:B,2,FALSE)</f>
        <v>5</v>
      </c>
      <c r="P1792">
        <f ca="1">VLOOKUP(K1792,投手データ!B:AI,output!O1792+6,FALSE)</f>
        <v>1</v>
      </c>
      <c r="R1792">
        <f t="shared" ca="1" si="180"/>
        <v>1.3698630136986301E-2</v>
      </c>
      <c r="S1792">
        <f t="shared" si="181"/>
        <v>1.1152777777777778</v>
      </c>
      <c r="T1792">
        <f>Prams!B$5/(S1792-Prams!B$6)</f>
        <v>58.601234359860136</v>
      </c>
      <c r="U1792">
        <f t="shared" ca="1" si="182"/>
        <v>1.1819444444444445</v>
      </c>
      <c r="V1792">
        <f ca="1">Prams!C$5/(U1792-Prams!C$6)</f>
        <v>59.53997281998052</v>
      </c>
      <c r="W1792">
        <f t="shared" ca="1" si="183"/>
        <v>0.81561606602713044</v>
      </c>
      <c r="X1792" t="str">
        <f t="shared" ca="1" si="173"/>
        <v>×</v>
      </c>
    </row>
    <row r="1793" spans="1:24" x14ac:dyDescent="0.4">
      <c r="A1793" s="1" t="s">
        <v>4250</v>
      </c>
      <c r="B1793" s="1">
        <v>167</v>
      </c>
      <c r="C1793">
        <v>635</v>
      </c>
      <c r="D1793">
        <v>607</v>
      </c>
      <c r="E1793">
        <v>11.0001</v>
      </c>
      <c r="F1793" t="s">
        <v>4236</v>
      </c>
      <c r="G1793" s="10" t="s">
        <v>4249</v>
      </c>
      <c r="H1793">
        <v>98</v>
      </c>
      <c r="I1793" t="s">
        <v>4238</v>
      </c>
      <c r="J1793">
        <v>72</v>
      </c>
      <c r="K1793" t="str">
        <f ca="1">VLOOKUP(I1793,INDIRECT("投手名変換!A$1:B$" &amp; Prams!$B$9),2,)</f>
        <v>DD037</v>
      </c>
      <c r="L1793">
        <f t="shared" si="179"/>
        <v>69</v>
      </c>
      <c r="M1793">
        <f ca="1">(B1793-VLOOKUP(K1793,INDIRECT("投手データ!B1:D"&amp;Prams!$B$1),3,FALSE)*2)</f>
        <v>73</v>
      </c>
      <c r="N1793" t="str">
        <f ca="1">VLOOKUP(F1793,INDIRECT("球種変換表!A$1:B$" &amp; Prams!$B$2),2,)</f>
        <v>超スローボール</v>
      </c>
      <c r="O1793">
        <f ca="1">VLOOKUP(N1793,球種情報!A:B,2,FALSE)</f>
        <v>5</v>
      </c>
      <c r="P1793">
        <f ca="1">VLOOKUP(K1793,投手データ!B:AI,output!O1793+6,FALSE)</f>
        <v>1</v>
      </c>
      <c r="R1793">
        <f t="shared" si="180"/>
        <v>1.3888888888888888E-2</v>
      </c>
      <c r="S1793">
        <f t="shared" si="181"/>
        <v>1.1451388888888887</v>
      </c>
      <c r="T1793">
        <f>Prams!B$5/(S1793-Prams!B$6)</f>
        <v>56.988185649686855</v>
      </c>
      <c r="U1793">
        <f t="shared" ca="1" si="182"/>
        <v>1.2118055555555556</v>
      </c>
      <c r="V1793">
        <f ca="1">Prams!C$5/(U1793-Prams!C$6)</f>
        <v>57.875564940164445</v>
      </c>
      <c r="W1793">
        <f t="shared" ca="1" si="183"/>
        <v>0.80382729083561733</v>
      </c>
      <c r="X1793" t="str">
        <f t="shared" ca="1" si="173"/>
        <v>×</v>
      </c>
    </row>
    <row r="1794" spans="1:24" x14ac:dyDescent="0.4">
      <c r="A1794" s="1" t="s">
        <v>4252</v>
      </c>
      <c r="B1794" s="1">
        <v>165</v>
      </c>
      <c r="C1794">
        <v>639</v>
      </c>
      <c r="D1794">
        <v>603.5</v>
      </c>
      <c r="E1794">
        <v>10.012589999999999</v>
      </c>
      <c r="F1794" t="s">
        <v>4251</v>
      </c>
      <c r="G1794" s="10" t="s">
        <v>1158</v>
      </c>
      <c r="H1794">
        <v>98</v>
      </c>
      <c r="I1794" t="s">
        <v>4238</v>
      </c>
      <c r="J1794">
        <f ca="1">VLOOKUP(G1794,INDIRECT("球速変換!A$1:B$" &amp; Prams!$B$8),2,)</f>
        <v>74</v>
      </c>
      <c r="K1794" t="str">
        <f ca="1">VLOOKUP(I1794,INDIRECT("投手名変換!A$1:B$" &amp; Prams!$B$9),2,)</f>
        <v>DD037</v>
      </c>
      <c r="L1794">
        <f t="shared" si="179"/>
        <v>67</v>
      </c>
      <c r="M1794">
        <f ca="1">(B1794-VLOOKUP(K1794,INDIRECT("投手データ!B1:D"&amp;Prams!$B$1),3,FALSE)*2)</f>
        <v>71</v>
      </c>
      <c r="N1794" t="str">
        <f ca="1">VLOOKUP(F1794,INDIRECT("球種変換表!A$1:B$" &amp; Prams!$B$2),2,)</f>
        <v>超スローボール</v>
      </c>
      <c r="O1794">
        <f ca="1">VLOOKUP(N1794,球種情報!A:B,2,FALSE)</f>
        <v>5</v>
      </c>
      <c r="P1794">
        <f ca="1">VLOOKUP(K1794,投手データ!B:AI,output!O1794+6,FALSE)</f>
        <v>1</v>
      </c>
      <c r="R1794">
        <f t="shared" ca="1" si="180"/>
        <v>1.3513513513513514E-2</v>
      </c>
      <c r="S1794">
        <f t="shared" si="181"/>
        <v>1.1142361111111112</v>
      </c>
      <c r="T1794">
        <f>Prams!B$5/(S1794-Prams!B$6)</f>
        <v>58.659153385325375</v>
      </c>
      <c r="U1794">
        <f t="shared" ca="1" si="182"/>
        <v>1.1809027777777779</v>
      </c>
      <c r="V1794">
        <f ca="1">Prams!C$5/(U1794-Prams!C$6)</f>
        <v>59.599763274946504</v>
      </c>
      <c r="W1794">
        <f t="shared" ca="1" si="183"/>
        <v>0.80540220641819604</v>
      </c>
      <c r="X1794" t="str">
        <f t="shared" ca="1" si="173"/>
        <v>×</v>
      </c>
    </row>
    <row r="1795" spans="1:24" x14ac:dyDescent="0.4">
      <c r="A1795" s="1" t="s">
        <v>4253</v>
      </c>
      <c r="B1795" s="1">
        <v>167</v>
      </c>
      <c r="C1795">
        <v>640.5</v>
      </c>
      <c r="D1795">
        <v>603.5</v>
      </c>
      <c r="E1795">
        <v>10.512</v>
      </c>
      <c r="F1795" t="s">
        <v>4236</v>
      </c>
      <c r="G1795" s="10" t="s">
        <v>4249</v>
      </c>
      <c r="H1795">
        <v>98</v>
      </c>
      <c r="I1795" t="s">
        <v>4238</v>
      </c>
      <c r="J1795">
        <v>72</v>
      </c>
      <c r="K1795" t="str">
        <f ca="1">VLOOKUP(I1795,INDIRECT("投手名変換!A$1:B$" &amp; Prams!$B$9),2,)</f>
        <v>DD037</v>
      </c>
      <c r="L1795">
        <f t="shared" si="179"/>
        <v>69</v>
      </c>
      <c r="M1795">
        <f ca="1">(B1795-VLOOKUP(K1795,INDIRECT("投手データ!B1:D"&amp;Prams!$B$1),3,FALSE)*2)</f>
        <v>73</v>
      </c>
      <c r="N1795" t="str">
        <f ca="1">VLOOKUP(F1795,INDIRECT("球種変換表!A$1:B$" &amp; Prams!$B$2),2,)</f>
        <v>超スローボール</v>
      </c>
      <c r="O1795">
        <f ca="1">VLOOKUP(N1795,球種情報!A:B,2,FALSE)</f>
        <v>5</v>
      </c>
      <c r="P1795">
        <f ca="1">VLOOKUP(K1795,投手データ!B:AI,output!O1795+6,FALSE)</f>
        <v>1</v>
      </c>
      <c r="R1795">
        <f t="shared" si="180"/>
        <v>1.3888888888888888E-2</v>
      </c>
      <c r="S1795">
        <f t="shared" si="181"/>
        <v>1.1475694444444444</v>
      </c>
      <c r="T1795">
        <f>Prams!B$5/(S1795-Prams!B$6)</f>
        <v>56.860790410227459</v>
      </c>
      <c r="U1795">
        <f t="shared" ca="1" si="182"/>
        <v>1.2142361111111113</v>
      </c>
      <c r="V1795">
        <f ca="1">Prams!C$5/(U1795-Prams!C$6)</f>
        <v>57.744175970152725</v>
      </c>
      <c r="W1795">
        <f t="shared" ca="1" si="183"/>
        <v>0.80200244402989895</v>
      </c>
      <c r="X1795" t="str">
        <f t="shared" ref="X1795:X1856" ca="1" si="184">IF(AND($V1795&gt;$J1795+X$1-2,$J1795+X$1+2&gt;$V1795),"〇","×")</f>
        <v>×</v>
      </c>
    </row>
    <row r="1796" spans="1:24" x14ac:dyDescent="0.4">
      <c r="A1796" s="1" t="s">
        <v>4254</v>
      </c>
      <c r="B1796" s="1">
        <v>165</v>
      </c>
      <c r="C1796">
        <v>639</v>
      </c>
      <c r="D1796">
        <v>608</v>
      </c>
      <c r="E1796">
        <v>11.04546</v>
      </c>
      <c r="F1796" t="s">
        <v>4236</v>
      </c>
      <c r="G1796" s="10" t="s">
        <v>1158</v>
      </c>
      <c r="H1796">
        <v>98</v>
      </c>
      <c r="I1796" t="s">
        <v>4246</v>
      </c>
      <c r="J1796">
        <f ca="1">VLOOKUP(G1796,INDIRECT("球速変換!A$1:B$" &amp; Prams!$B$8),2,)</f>
        <v>74</v>
      </c>
      <c r="K1796" t="str">
        <f ca="1">VLOOKUP(I1796,INDIRECT("投手名変換!A$1:B$" &amp; Prams!$B$9),2,)</f>
        <v>DD037</v>
      </c>
      <c r="L1796">
        <f t="shared" si="179"/>
        <v>67</v>
      </c>
      <c r="M1796">
        <f ca="1">(B1796-VLOOKUP(K1796,INDIRECT("投手データ!B1:D"&amp;Prams!$B$1),3,FALSE)*2)</f>
        <v>71</v>
      </c>
      <c r="N1796" t="str">
        <f ca="1">VLOOKUP(F1796,INDIRECT("球種変換表!A$1:B$" &amp; Prams!$B$2),2,)</f>
        <v>超スローボール</v>
      </c>
      <c r="O1796">
        <f ca="1">VLOOKUP(N1796,球種情報!A:B,2,FALSE)</f>
        <v>5</v>
      </c>
      <c r="P1796">
        <f ca="1">VLOOKUP(K1796,投手データ!B:AI,output!O1796+6,FALSE)</f>
        <v>1</v>
      </c>
      <c r="R1796">
        <f t="shared" ca="1" si="180"/>
        <v>1.3513513513513514E-2</v>
      </c>
      <c r="S1796">
        <f t="shared" si="181"/>
        <v>1.1111111111111112</v>
      </c>
      <c r="T1796">
        <f>Prams!B$5/(S1796-Prams!B$6)</f>
        <v>58.833599441701118</v>
      </c>
      <c r="U1796">
        <f t="shared" ca="1" si="182"/>
        <v>1.1777777777777778</v>
      </c>
      <c r="V1796">
        <f ca="1">Prams!C$5/(U1796-Prams!C$6)</f>
        <v>59.779857320899048</v>
      </c>
      <c r="W1796">
        <f t="shared" ca="1" si="183"/>
        <v>0.80783590974187902</v>
      </c>
      <c r="X1796" t="str">
        <f t="shared" ca="1" si="184"/>
        <v>×</v>
      </c>
    </row>
    <row r="1797" spans="1:24" x14ac:dyDescent="0.4">
      <c r="A1797" s="1" t="s">
        <v>4256</v>
      </c>
      <c r="B1797" s="1">
        <v>170</v>
      </c>
      <c r="C1797">
        <v>636.52380000000005</v>
      </c>
      <c r="D1797">
        <v>607</v>
      </c>
      <c r="E1797">
        <v>10.52392</v>
      </c>
      <c r="F1797" t="s">
        <v>4236</v>
      </c>
      <c r="G1797" s="10" t="s">
        <v>3997</v>
      </c>
      <c r="H1797">
        <v>98</v>
      </c>
      <c r="I1797" t="s">
        <v>4255</v>
      </c>
      <c r="J1797">
        <f ca="1">VLOOKUP(G1797,INDIRECT("球速変換!A$1:B$" &amp; Prams!$B$8),2,)</f>
        <v>70</v>
      </c>
      <c r="K1797" t="str">
        <f ca="1">VLOOKUP(I1797,INDIRECT("投手名変換!A$1:B$" &amp; Prams!$B$9),2,)</f>
        <v>DD038</v>
      </c>
      <c r="L1797">
        <f t="shared" si="179"/>
        <v>72</v>
      </c>
      <c r="M1797">
        <f ca="1">(B1797-VLOOKUP(K1797,INDIRECT("投手データ!B1:D"&amp;Prams!$B$1),3,FALSE)*2)</f>
        <v>76</v>
      </c>
      <c r="N1797" t="str">
        <f ca="1">VLOOKUP(F1797,INDIRECT("球種変換表!A$1:B$" &amp; Prams!$B$2),2,)</f>
        <v>超スローボール</v>
      </c>
      <c r="O1797">
        <f ca="1">VLOOKUP(N1797,球種情報!A:B,2,FALSE)</f>
        <v>5</v>
      </c>
      <c r="P1797">
        <f ca="1">VLOOKUP(K1797,投手データ!B:AI,output!O1797+6,FALSE)</f>
        <v>1</v>
      </c>
      <c r="R1797">
        <f t="shared" ca="1" si="180"/>
        <v>1.4285714285714285E-2</v>
      </c>
      <c r="S1797">
        <f t="shared" si="181"/>
        <v>1.1951388888888888</v>
      </c>
      <c r="T1797">
        <f>Prams!B$5/(S1797-Prams!B$6)</f>
        <v>54.477336479480698</v>
      </c>
      <c r="U1797">
        <f t="shared" ca="1" si="182"/>
        <v>1.2618055555555554</v>
      </c>
      <c r="V1797">
        <f ca="1">Prams!C$5/(U1797-Prams!C$6)</f>
        <v>55.287688111408663</v>
      </c>
      <c r="W1797">
        <f t="shared" ca="1" si="183"/>
        <v>0.78982411587726664</v>
      </c>
      <c r="X1797" t="str">
        <f t="shared" ca="1" si="184"/>
        <v>×</v>
      </c>
    </row>
    <row r="1798" spans="1:24" x14ac:dyDescent="0.4">
      <c r="A1798" s="1" t="s">
        <v>4258</v>
      </c>
      <c r="B1798" s="1">
        <v>170</v>
      </c>
      <c r="C1798">
        <v>641</v>
      </c>
      <c r="D1798">
        <v>607</v>
      </c>
      <c r="E1798">
        <v>10.0001</v>
      </c>
      <c r="F1798" t="s">
        <v>4236</v>
      </c>
      <c r="G1798" s="10" t="s">
        <v>3998</v>
      </c>
      <c r="H1798">
        <v>98</v>
      </c>
      <c r="I1798" t="s">
        <v>4257</v>
      </c>
      <c r="J1798">
        <f ca="1">VLOOKUP(G1798,INDIRECT("球速変換!A$1:B$" &amp; Prams!$B$8),2,)</f>
        <v>70</v>
      </c>
      <c r="K1798" t="str">
        <f ca="1">VLOOKUP(I1798,INDIRECT("投手名変換!A$1:B$" &amp; Prams!$B$9),2,)</f>
        <v>DD038</v>
      </c>
      <c r="L1798">
        <f t="shared" si="179"/>
        <v>72</v>
      </c>
      <c r="M1798">
        <f ca="1">(B1798-VLOOKUP(K1798,INDIRECT("投手データ!B1:D"&amp;Prams!$B$1),3,FALSE)*2)</f>
        <v>76</v>
      </c>
      <c r="N1798" t="str">
        <f ca="1">VLOOKUP(F1798,INDIRECT("球種変換表!A$1:B$" &amp; Prams!$B$2),2,)</f>
        <v>超スローボール</v>
      </c>
      <c r="O1798">
        <f ca="1">VLOOKUP(N1798,球種情報!A:B,2,FALSE)</f>
        <v>5</v>
      </c>
      <c r="P1798">
        <f ca="1">VLOOKUP(K1798,投手データ!B:AI,output!O1798+6,FALSE)</f>
        <v>1</v>
      </c>
      <c r="R1798">
        <f t="shared" ca="1" si="180"/>
        <v>1.4285714285714285E-2</v>
      </c>
      <c r="S1798">
        <f t="shared" si="181"/>
        <v>1.1951388888888888</v>
      </c>
      <c r="T1798">
        <f>Prams!B$5/(S1798-Prams!B$6)</f>
        <v>54.477336479480698</v>
      </c>
      <c r="U1798">
        <f t="shared" ca="1" si="182"/>
        <v>1.2618055555555554</v>
      </c>
      <c r="V1798">
        <f ca="1">Prams!C$5/(U1798-Prams!C$6)</f>
        <v>55.287688111408663</v>
      </c>
      <c r="W1798">
        <f t="shared" ca="1" si="183"/>
        <v>0.78982411587726664</v>
      </c>
      <c r="X1798" t="str">
        <f t="shared" ca="1" si="184"/>
        <v>×</v>
      </c>
    </row>
    <row r="1799" spans="1:24" x14ac:dyDescent="0.4">
      <c r="A1799" s="1" t="s">
        <v>4260</v>
      </c>
      <c r="B1799" s="1">
        <v>170</v>
      </c>
      <c r="C1799">
        <v>637.04998999999998</v>
      </c>
      <c r="D1799">
        <v>606.5</v>
      </c>
      <c r="E1799">
        <v>10.06254</v>
      </c>
      <c r="F1799">
        <v>2</v>
      </c>
      <c r="G1799" s="10" t="s">
        <v>3998</v>
      </c>
      <c r="H1799">
        <v>98</v>
      </c>
      <c r="I1799" t="s">
        <v>4259</v>
      </c>
      <c r="J1799">
        <f ca="1">VLOOKUP(G1799,INDIRECT("球速変換!A$1:B$" &amp; Prams!$B$8),2,)</f>
        <v>70</v>
      </c>
      <c r="K1799" t="str">
        <f ca="1">VLOOKUP(I1799,INDIRECT("投手名変換!A$1:B$" &amp; Prams!$B$9),2,)</f>
        <v>DD038</v>
      </c>
      <c r="L1799">
        <f t="shared" si="179"/>
        <v>72</v>
      </c>
      <c r="M1799">
        <f ca="1">(B1799-VLOOKUP(K1799,INDIRECT("投手データ!B1:D"&amp;Prams!$B$1),3,FALSE)*2)</f>
        <v>76</v>
      </c>
      <c r="N1799" t="s">
        <v>4236</v>
      </c>
      <c r="O1799">
        <f>VLOOKUP(N1799,球種情報!A:B,2,FALSE)</f>
        <v>5</v>
      </c>
      <c r="P1799">
        <f ca="1">VLOOKUP(K1799,投手データ!B:AI,output!O1799+6,FALSE)</f>
        <v>1</v>
      </c>
      <c r="R1799">
        <f t="shared" ca="1" si="180"/>
        <v>1.4285714285714285E-2</v>
      </c>
      <c r="S1799">
        <f t="shared" si="181"/>
        <v>1.1954861111111112</v>
      </c>
      <c r="T1799">
        <f>Prams!B$5/(S1799-Prams!B$6)</f>
        <v>54.460673359972787</v>
      </c>
      <c r="U1799">
        <f t="shared" ca="1" si="182"/>
        <v>1.2621527777777779</v>
      </c>
      <c r="V1799">
        <f ca="1">Prams!C$5/(U1799-Prams!C$6)</f>
        <v>55.270525654429449</v>
      </c>
      <c r="W1799">
        <f t="shared" ca="1" si="183"/>
        <v>0.78957893792042066</v>
      </c>
      <c r="X1799" t="str">
        <f t="shared" ca="1" si="184"/>
        <v>×</v>
      </c>
    </row>
    <row r="1800" spans="1:24" x14ac:dyDescent="0.4">
      <c r="A1800" s="1" t="s">
        <v>4262</v>
      </c>
      <c r="B1800" s="1">
        <v>170</v>
      </c>
      <c r="C1800">
        <v>639</v>
      </c>
      <c r="D1800">
        <v>607</v>
      </c>
      <c r="E1800">
        <v>11.0001</v>
      </c>
      <c r="F1800" t="s">
        <v>4236</v>
      </c>
      <c r="G1800" s="10" t="s">
        <v>3998</v>
      </c>
      <c r="H1800">
        <v>98</v>
      </c>
      <c r="I1800" t="s">
        <v>4261</v>
      </c>
      <c r="J1800">
        <f ca="1">VLOOKUP(G1800,INDIRECT("球速変換!A$1:B$" &amp; Prams!$B$8),2,)</f>
        <v>70</v>
      </c>
      <c r="K1800" t="str">
        <f ca="1">VLOOKUP(I1800,INDIRECT("投手名変換!A$1:B$" &amp; Prams!$B$9),2,)</f>
        <v>DD038</v>
      </c>
      <c r="L1800">
        <f t="shared" si="179"/>
        <v>72</v>
      </c>
      <c r="M1800">
        <f ca="1">(B1800-VLOOKUP(K1800,INDIRECT("投手データ!B1:D"&amp;Prams!$B$1),3,FALSE)*2)</f>
        <v>76</v>
      </c>
      <c r="N1800" t="str">
        <f ca="1">VLOOKUP(F1800,INDIRECT("球種変換表!A$1:B$" &amp; Prams!$B$2),2,)</f>
        <v>超スローボール</v>
      </c>
      <c r="O1800">
        <f ca="1">VLOOKUP(N1800,球種情報!A:B,2,FALSE)</f>
        <v>5</v>
      </c>
      <c r="P1800">
        <f ca="1">VLOOKUP(K1800,投手データ!B:AI,output!O1800+6,FALSE)</f>
        <v>1</v>
      </c>
      <c r="R1800">
        <f t="shared" ca="1" si="180"/>
        <v>1.4285714285714285E-2</v>
      </c>
      <c r="S1800">
        <f t="shared" si="181"/>
        <v>1.1951388888888888</v>
      </c>
      <c r="T1800">
        <f>Prams!B$5/(S1800-Prams!B$6)</f>
        <v>54.477336479480698</v>
      </c>
      <c r="U1800">
        <f t="shared" ca="1" si="182"/>
        <v>1.2618055555555554</v>
      </c>
      <c r="V1800">
        <f ca="1">Prams!C$5/(U1800-Prams!C$6)</f>
        <v>55.287688111408663</v>
      </c>
      <c r="W1800">
        <f t="shared" ca="1" si="183"/>
        <v>0.78982411587726664</v>
      </c>
      <c r="X1800" t="str">
        <f t="shared" ca="1" si="184"/>
        <v>×</v>
      </c>
    </row>
    <row r="1801" spans="1:24" x14ac:dyDescent="0.4">
      <c r="A1801" s="1" t="s">
        <v>4265</v>
      </c>
      <c r="B1801" s="1">
        <v>170</v>
      </c>
      <c r="C1801">
        <v>638.5</v>
      </c>
      <c r="D1801">
        <v>606.5</v>
      </c>
      <c r="E1801">
        <v>10.512</v>
      </c>
      <c r="F1801" t="s">
        <v>4263</v>
      </c>
      <c r="G1801" s="10" t="s">
        <v>3997</v>
      </c>
      <c r="H1801">
        <v>98</v>
      </c>
      <c r="I1801" t="s">
        <v>4264</v>
      </c>
      <c r="J1801">
        <f ca="1">VLOOKUP(G1801,INDIRECT("球速変換!A$1:B$" &amp; Prams!$B$8),2,)</f>
        <v>70</v>
      </c>
      <c r="K1801" t="str">
        <f ca="1">VLOOKUP(I1801,INDIRECT("投手名変換!A$1:B$" &amp; Prams!$B$9),2,)</f>
        <v>DD038</v>
      </c>
      <c r="L1801">
        <f t="shared" si="179"/>
        <v>72</v>
      </c>
      <c r="M1801">
        <f ca="1">(B1801-VLOOKUP(K1801,INDIRECT("投手データ!B1:D"&amp;Prams!$B$1),3,FALSE)*2)</f>
        <v>76</v>
      </c>
      <c r="N1801" t="str">
        <f ca="1">VLOOKUP(F1801,INDIRECT("球種変換表!A$1:B$" &amp; Prams!$B$2),2,)</f>
        <v>超スローボール</v>
      </c>
      <c r="O1801">
        <f ca="1">VLOOKUP(N1801,球種情報!A:B,2,FALSE)</f>
        <v>5</v>
      </c>
      <c r="P1801">
        <f ca="1">VLOOKUP(K1801,投手データ!B:AI,output!O1801+6,FALSE)</f>
        <v>1</v>
      </c>
      <c r="R1801">
        <f t="shared" ca="1" si="180"/>
        <v>1.4285714285714285E-2</v>
      </c>
      <c r="S1801">
        <f t="shared" si="181"/>
        <v>1.1954861111111112</v>
      </c>
      <c r="T1801">
        <f>Prams!B$5/(S1801-Prams!B$6)</f>
        <v>54.460673359972787</v>
      </c>
      <c r="U1801">
        <f t="shared" ca="1" si="182"/>
        <v>1.2621527777777779</v>
      </c>
      <c r="V1801">
        <f ca="1">Prams!C$5/(U1801-Prams!C$6)</f>
        <v>55.270525654429449</v>
      </c>
      <c r="W1801">
        <f t="shared" ca="1" si="183"/>
        <v>0.78957893792042066</v>
      </c>
      <c r="X1801" t="str">
        <f t="shared" ca="1" si="184"/>
        <v>×</v>
      </c>
    </row>
    <row r="1802" spans="1:24" x14ac:dyDescent="0.4">
      <c r="A1802" s="1" t="s">
        <v>4268</v>
      </c>
      <c r="B1802" s="1">
        <v>170</v>
      </c>
      <c r="C1802">
        <v>645</v>
      </c>
      <c r="D1802">
        <v>607</v>
      </c>
      <c r="E1802">
        <v>10.04998</v>
      </c>
      <c r="F1802" t="s">
        <v>4266</v>
      </c>
      <c r="G1802" s="10" t="s">
        <v>3998</v>
      </c>
      <c r="H1802">
        <v>98</v>
      </c>
      <c r="I1802" t="s">
        <v>4267</v>
      </c>
      <c r="J1802">
        <f ca="1">VLOOKUP(G1802,INDIRECT("球速変換!A$1:B$" &amp; Prams!$B$8),2,)</f>
        <v>70</v>
      </c>
      <c r="K1802" t="str">
        <f ca="1">VLOOKUP(I1802,INDIRECT("投手名変換!A$1:B$" &amp; Prams!$B$9),2,)</f>
        <v>DD038</v>
      </c>
      <c r="L1802">
        <f t="shared" si="179"/>
        <v>72</v>
      </c>
      <c r="M1802">
        <f ca="1">(B1802-VLOOKUP(K1802,INDIRECT("投手データ!B1:D"&amp;Prams!$B$1),3,FALSE)*2)</f>
        <v>76</v>
      </c>
      <c r="N1802" t="str">
        <f ca="1">VLOOKUP(F1802,INDIRECT("球種変換表!A$1:B$" &amp; Prams!$B$2),2,)</f>
        <v>超スローボール</v>
      </c>
      <c r="O1802">
        <f ca="1">VLOOKUP(N1802,球種情報!A:B,2,FALSE)</f>
        <v>5</v>
      </c>
      <c r="P1802">
        <f ca="1">VLOOKUP(K1802,投手データ!B:AI,output!O1802+6,FALSE)</f>
        <v>1</v>
      </c>
      <c r="R1802">
        <f t="shared" ca="1" si="180"/>
        <v>1.4285714285714285E-2</v>
      </c>
      <c r="S1802">
        <f t="shared" si="181"/>
        <v>1.1951388888888888</v>
      </c>
      <c r="T1802">
        <f>Prams!B$5/(S1802-Prams!B$6)</f>
        <v>54.477336479480698</v>
      </c>
      <c r="U1802">
        <f t="shared" ca="1" si="182"/>
        <v>1.2618055555555554</v>
      </c>
      <c r="V1802">
        <f ca="1">Prams!C$5/(U1802-Prams!C$6)</f>
        <v>55.287688111408663</v>
      </c>
      <c r="W1802">
        <f t="shared" ca="1" si="183"/>
        <v>0.78982411587726664</v>
      </c>
      <c r="X1802" t="str">
        <f t="shared" ca="1" si="184"/>
        <v>×</v>
      </c>
    </row>
    <row r="1803" spans="1:24" x14ac:dyDescent="0.4">
      <c r="A1803" s="1" t="s">
        <v>4271</v>
      </c>
      <c r="B1803" s="1">
        <v>170</v>
      </c>
      <c r="C1803">
        <v>636.02270999999996</v>
      </c>
      <c r="D1803">
        <v>607</v>
      </c>
      <c r="E1803">
        <v>11.02285</v>
      </c>
      <c r="F1803" t="s">
        <v>4269</v>
      </c>
      <c r="G1803" s="10" t="s">
        <v>3998</v>
      </c>
      <c r="H1803">
        <v>98</v>
      </c>
      <c r="I1803" t="s">
        <v>4270</v>
      </c>
      <c r="J1803">
        <f ca="1">VLOOKUP(G1803,INDIRECT("球速変換!A$1:B$" &amp; Prams!$B$8),2,)</f>
        <v>70</v>
      </c>
      <c r="K1803" t="str">
        <f ca="1">VLOOKUP(I1803,INDIRECT("投手名変換!A$1:B$" &amp; Prams!$B$9),2,)</f>
        <v>DD038</v>
      </c>
      <c r="L1803">
        <f t="shared" si="179"/>
        <v>72</v>
      </c>
      <c r="M1803">
        <f ca="1">(B1803-VLOOKUP(K1803,INDIRECT("投手データ!B1:D"&amp;Prams!$B$1),3,FALSE)*2)</f>
        <v>76</v>
      </c>
      <c r="N1803" t="str">
        <f ca="1">VLOOKUP(F1803,INDIRECT("球種変換表!A$1:B$" &amp; Prams!$B$2),2,)</f>
        <v>超スローボール</v>
      </c>
      <c r="O1803">
        <f ca="1">VLOOKUP(N1803,球種情報!A:B,2,FALSE)</f>
        <v>5</v>
      </c>
      <c r="P1803">
        <f ca="1">VLOOKUP(K1803,投手データ!B:AI,output!O1803+6,FALSE)</f>
        <v>1</v>
      </c>
      <c r="R1803">
        <f t="shared" ca="1" si="180"/>
        <v>1.4285714285714285E-2</v>
      </c>
      <c r="S1803">
        <f t="shared" si="181"/>
        <v>1.1951388888888888</v>
      </c>
      <c r="T1803">
        <f>Prams!B$5/(S1803-Prams!B$6)</f>
        <v>54.477336479480698</v>
      </c>
      <c r="U1803">
        <f t="shared" ca="1" si="182"/>
        <v>1.2618055555555554</v>
      </c>
      <c r="V1803">
        <f ca="1">Prams!C$5/(U1803-Prams!C$6)</f>
        <v>55.287688111408663</v>
      </c>
      <c r="W1803">
        <f t="shared" ca="1" si="183"/>
        <v>0.78982411587726664</v>
      </c>
      <c r="X1803" t="str">
        <f t="shared" ca="1" si="184"/>
        <v>×</v>
      </c>
    </row>
    <row r="1804" spans="1:24" x14ac:dyDescent="0.4">
      <c r="A1804" s="1" t="s">
        <v>4274</v>
      </c>
      <c r="B1804" s="1">
        <v>170</v>
      </c>
      <c r="C1804">
        <v>642.47619999999995</v>
      </c>
      <c r="D1804">
        <v>607</v>
      </c>
      <c r="E1804">
        <v>10.523899999999999</v>
      </c>
      <c r="F1804" t="s">
        <v>4272</v>
      </c>
      <c r="G1804" s="10" t="s">
        <v>3998</v>
      </c>
      <c r="H1804">
        <v>98</v>
      </c>
      <c r="I1804" t="s">
        <v>4273</v>
      </c>
      <c r="J1804">
        <f ca="1">VLOOKUP(G1804,INDIRECT("球速変換!A$1:B$" &amp; Prams!$B$8),2,)</f>
        <v>70</v>
      </c>
      <c r="K1804" t="str">
        <f ca="1">VLOOKUP(I1804,INDIRECT("投手名変換!A$1:B$" &amp; Prams!$B$9),2,)</f>
        <v>DD038</v>
      </c>
      <c r="L1804">
        <f t="shared" si="179"/>
        <v>72</v>
      </c>
      <c r="M1804">
        <f ca="1">(B1804-VLOOKUP(K1804,INDIRECT("投手データ!B1:D"&amp;Prams!$B$1),3,FALSE)*2)</f>
        <v>76</v>
      </c>
      <c r="N1804" t="str">
        <f ca="1">VLOOKUP(F1804,INDIRECT("球種変換表!A$1:B$" &amp; Prams!$B$2),2,)</f>
        <v>超スローボール</v>
      </c>
      <c r="O1804">
        <f ca="1">VLOOKUP(N1804,球種情報!A:B,2,FALSE)</f>
        <v>5</v>
      </c>
      <c r="P1804">
        <f ca="1">VLOOKUP(K1804,投手データ!B:AI,output!O1804+6,FALSE)</f>
        <v>1</v>
      </c>
      <c r="R1804">
        <f t="shared" ca="1" si="180"/>
        <v>1.4285714285714285E-2</v>
      </c>
      <c r="S1804">
        <f t="shared" si="181"/>
        <v>1.1951388888888888</v>
      </c>
      <c r="T1804">
        <f>Prams!B$5/(S1804-Prams!B$6)</f>
        <v>54.477336479480698</v>
      </c>
      <c r="U1804">
        <f t="shared" ca="1" si="182"/>
        <v>1.2618055555555554</v>
      </c>
      <c r="V1804">
        <f ca="1">Prams!C$5/(U1804-Prams!C$6)</f>
        <v>55.287688111408663</v>
      </c>
      <c r="W1804">
        <f t="shared" ca="1" si="183"/>
        <v>0.78982411587726664</v>
      </c>
      <c r="X1804" t="str">
        <f t="shared" ca="1" si="184"/>
        <v>×</v>
      </c>
    </row>
    <row r="1805" spans="1:24" x14ac:dyDescent="0.4">
      <c r="A1805" s="1" t="s">
        <v>4276</v>
      </c>
      <c r="B1805" s="1">
        <v>170</v>
      </c>
      <c r="C1805">
        <v>643.47826999999995</v>
      </c>
      <c r="D1805">
        <v>607</v>
      </c>
      <c r="E1805">
        <v>11.52183</v>
      </c>
      <c r="F1805">
        <v>2</v>
      </c>
      <c r="G1805" s="10" t="s">
        <v>3997</v>
      </c>
      <c r="H1805">
        <v>98</v>
      </c>
      <c r="I1805" t="s">
        <v>4275</v>
      </c>
      <c r="J1805">
        <f ca="1">VLOOKUP(G1805,INDIRECT("球速変換!A$1:B$" &amp; Prams!$B$8),2,)</f>
        <v>70</v>
      </c>
      <c r="K1805" t="str">
        <f ca="1">VLOOKUP(I1805,INDIRECT("投手名変換!A$1:B$" &amp; Prams!$B$9),2,)</f>
        <v>DD038</v>
      </c>
      <c r="L1805">
        <f t="shared" si="179"/>
        <v>72</v>
      </c>
      <c r="M1805">
        <f ca="1">(B1805-VLOOKUP(K1805,INDIRECT("投手データ!B1:D"&amp;Prams!$B$1),3,FALSE)*2)</f>
        <v>76</v>
      </c>
      <c r="N1805" t="s">
        <v>4236</v>
      </c>
      <c r="O1805">
        <f>VLOOKUP(N1805,球種情報!A:B,2,FALSE)</f>
        <v>5</v>
      </c>
      <c r="P1805">
        <f ca="1">VLOOKUP(K1805,投手データ!B:AI,output!O1805+6,FALSE)</f>
        <v>1</v>
      </c>
      <c r="R1805">
        <f t="shared" ca="1" si="180"/>
        <v>1.4285714285714285E-2</v>
      </c>
      <c r="S1805">
        <f t="shared" si="181"/>
        <v>1.1951388888888888</v>
      </c>
      <c r="T1805">
        <f>Prams!B$5/(S1805-Prams!B$6)</f>
        <v>54.477336479480698</v>
      </c>
      <c r="U1805">
        <f t="shared" ca="1" si="182"/>
        <v>1.2618055555555554</v>
      </c>
      <c r="V1805">
        <f ca="1">Prams!C$5/(U1805-Prams!C$6)</f>
        <v>55.287688111408663</v>
      </c>
      <c r="W1805">
        <f t="shared" ca="1" si="183"/>
        <v>0.78982411587726664</v>
      </c>
      <c r="X1805" t="str">
        <f t="shared" ca="1" si="184"/>
        <v>×</v>
      </c>
    </row>
    <row r="1806" spans="1:24" x14ac:dyDescent="0.4">
      <c r="A1806" s="1" t="s">
        <v>4278</v>
      </c>
      <c r="B1806" s="1">
        <v>170</v>
      </c>
      <c r="C1806">
        <v>635.5</v>
      </c>
      <c r="D1806">
        <v>606.5</v>
      </c>
      <c r="E1806">
        <v>11.510960000000001</v>
      </c>
      <c r="F1806" t="s">
        <v>4236</v>
      </c>
      <c r="G1806" s="10" t="s">
        <v>3998</v>
      </c>
      <c r="H1806">
        <v>98</v>
      </c>
      <c r="I1806" t="s">
        <v>4277</v>
      </c>
      <c r="J1806">
        <f ca="1">VLOOKUP(G1806,INDIRECT("球速変換!A$1:B$" &amp; Prams!$B$8),2,)</f>
        <v>70</v>
      </c>
      <c r="K1806" t="str">
        <f ca="1">VLOOKUP(I1806,INDIRECT("投手名変換!A$1:B$" &amp; Prams!$B$9),2,)</f>
        <v>DD038</v>
      </c>
      <c r="L1806">
        <f t="shared" si="179"/>
        <v>72</v>
      </c>
      <c r="M1806">
        <f ca="1">(B1806-VLOOKUP(K1806,INDIRECT("投手データ!B1:D"&amp;Prams!$B$1),3,FALSE)*2)</f>
        <v>76</v>
      </c>
      <c r="N1806" t="str">
        <f ca="1">VLOOKUP(F1806,INDIRECT("球種変換表!A$1:B$" &amp; Prams!$B$2),2,)</f>
        <v>超スローボール</v>
      </c>
      <c r="O1806">
        <f ca="1">VLOOKUP(N1806,球種情報!A:B,2,FALSE)</f>
        <v>5</v>
      </c>
      <c r="P1806">
        <f ca="1">VLOOKUP(K1806,投手データ!B:AI,output!O1806+6,FALSE)</f>
        <v>1</v>
      </c>
      <c r="R1806">
        <f t="shared" ca="1" si="180"/>
        <v>1.4285714285714285E-2</v>
      </c>
      <c r="S1806">
        <f t="shared" si="181"/>
        <v>1.1954861111111112</v>
      </c>
      <c r="T1806">
        <f>Prams!B$5/(S1806-Prams!B$6)</f>
        <v>54.460673359972787</v>
      </c>
      <c r="U1806">
        <f t="shared" ca="1" si="182"/>
        <v>1.2621527777777779</v>
      </c>
      <c r="V1806">
        <f ca="1">Prams!C$5/(U1806-Prams!C$6)</f>
        <v>55.270525654429449</v>
      </c>
      <c r="W1806">
        <f t="shared" ca="1" si="183"/>
        <v>0.78957893792042066</v>
      </c>
      <c r="X1806" t="str">
        <f t="shared" ca="1" si="184"/>
        <v>×</v>
      </c>
    </row>
    <row r="1807" spans="1:24" x14ac:dyDescent="0.4">
      <c r="A1807" s="1" t="s">
        <v>4282</v>
      </c>
      <c r="B1807" s="1">
        <v>162</v>
      </c>
      <c r="C1807">
        <v>631</v>
      </c>
      <c r="D1807">
        <v>607.5</v>
      </c>
      <c r="E1807">
        <v>11.01146</v>
      </c>
      <c r="F1807" t="s">
        <v>4279</v>
      </c>
      <c r="G1807" s="10" t="s">
        <v>4280</v>
      </c>
      <c r="H1807">
        <v>98</v>
      </c>
      <c r="I1807" t="s">
        <v>4281</v>
      </c>
      <c r="J1807">
        <v>78</v>
      </c>
      <c r="K1807" t="str">
        <f ca="1">VLOOKUP(I1807,INDIRECT("投手名変換!A$1:B$" &amp; Prams!$B$9),2,)</f>
        <v>DD039</v>
      </c>
      <c r="L1807">
        <f t="shared" si="179"/>
        <v>64</v>
      </c>
      <c r="M1807">
        <f ca="1">(B1807-VLOOKUP(K1807,INDIRECT("投手データ!B1:D"&amp;Prams!$B$1),3,FALSE)*2)</f>
        <v>68</v>
      </c>
      <c r="N1807" t="str">
        <f ca="1">VLOOKUP(F1807,INDIRECT("球種変換表!A$1:B$" &amp; Prams!$B$2),2,)</f>
        <v>超スローボール</v>
      </c>
      <c r="O1807">
        <f ca="1">VLOOKUP(N1807,球種情報!A:B,2,FALSE)</f>
        <v>5</v>
      </c>
      <c r="P1807">
        <f ca="1">VLOOKUP(K1807,投手データ!B:AI,output!O1807+6,FALSE)</f>
        <v>1</v>
      </c>
      <c r="R1807">
        <f t="shared" si="180"/>
        <v>1.282051282051282E-2</v>
      </c>
      <c r="S1807">
        <f t="shared" si="181"/>
        <v>1.0614583333333334</v>
      </c>
      <c r="T1807">
        <f>Prams!B$5/(S1807-Prams!B$6)</f>
        <v>61.751471212512172</v>
      </c>
      <c r="U1807">
        <f t="shared" ca="1" si="182"/>
        <v>1.128125</v>
      </c>
      <c r="V1807">
        <f ca="1">Prams!C$5/(U1807-Prams!C$6)</f>
        <v>62.794748736700434</v>
      </c>
      <c r="W1807">
        <f t="shared" ca="1" si="183"/>
        <v>0.80506088123974917</v>
      </c>
      <c r="X1807" t="str">
        <f t="shared" ca="1" si="184"/>
        <v>×</v>
      </c>
    </row>
    <row r="1808" spans="1:24" x14ac:dyDescent="0.4">
      <c r="A1808" s="1" t="s">
        <v>4286</v>
      </c>
      <c r="B1808" s="1">
        <v>162</v>
      </c>
      <c r="C1808">
        <v>636.52380000000005</v>
      </c>
      <c r="D1808">
        <v>601</v>
      </c>
      <c r="E1808">
        <v>10.52392</v>
      </c>
      <c r="F1808" t="s">
        <v>4283</v>
      </c>
      <c r="G1808" s="10" t="s">
        <v>4284</v>
      </c>
      <c r="H1808">
        <v>98</v>
      </c>
      <c r="I1808" t="s">
        <v>4285</v>
      </c>
      <c r="J1808">
        <v>77</v>
      </c>
      <c r="K1808" t="str">
        <f ca="1">VLOOKUP(I1808,INDIRECT("投手名変換!A$1:B$" &amp; Prams!$B$9),2,)</f>
        <v>DD039</v>
      </c>
      <c r="L1808">
        <f t="shared" si="179"/>
        <v>64</v>
      </c>
      <c r="M1808">
        <f ca="1">(B1808-VLOOKUP(K1808,INDIRECT("投手データ!B1:D"&amp;Prams!$B$1),3,FALSE)*2)</f>
        <v>68</v>
      </c>
      <c r="N1808" t="str">
        <f ca="1">VLOOKUP(F1808,INDIRECT("球種変換表!A$1:B$" &amp; Prams!$B$2),2,)</f>
        <v>超スローボール</v>
      </c>
      <c r="O1808">
        <f ca="1">VLOOKUP(N1808,球種情報!A:B,2,FALSE)</f>
        <v>5</v>
      </c>
      <c r="P1808">
        <f ca="1">VLOOKUP(K1808,投手データ!B:AI,output!O1808+6,FALSE)</f>
        <v>1</v>
      </c>
      <c r="R1808">
        <f t="shared" si="180"/>
        <v>1.2987012987012988E-2</v>
      </c>
      <c r="S1808">
        <f t="shared" si="181"/>
        <v>1.0659722222222223</v>
      </c>
      <c r="T1808">
        <f>Prams!B$5/(S1808-Prams!B$6)</f>
        <v>61.47430408626623</v>
      </c>
      <c r="U1808">
        <f t="shared" ca="1" si="182"/>
        <v>1.1326388888888888</v>
      </c>
      <c r="V1808">
        <f ca="1">Prams!C$5/(U1808-Prams!C$6)</f>
        <v>62.508158874777429</v>
      </c>
      <c r="W1808">
        <f t="shared" ca="1" si="183"/>
        <v>0.81179427110100555</v>
      </c>
      <c r="X1808" t="str">
        <f t="shared" ca="1" si="184"/>
        <v>×</v>
      </c>
    </row>
    <row r="1809" spans="1:24" x14ac:dyDescent="0.4">
      <c r="A1809" s="1" t="s">
        <v>4288</v>
      </c>
      <c r="B1809" s="1">
        <v>162</v>
      </c>
      <c r="C1809">
        <v>631</v>
      </c>
      <c r="D1809">
        <v>606</v>
      </c>
      <c r="E1809">
        <v>10.04998</v>
      </c>
      <c r="F1809" t="s">
        <v>4242</v>
      </c>
      <c r="G1809" s="10" t="s">
        <v>1100</v>
      </c>
      <c r="H1809">
        <v>98</v>
      </c>
      <c r="I1809" t="s">
        <v>4287</v>
      </c>
      <c r="J1809">
        <f ca="1">VLOOKUP(G1809,INDIRECT("球速変換!A$1:B$" &amp; Prams!$B$8),2,)</f>
        <v>77</v>
      </c>
      <c r="K1809" t="str">
        <f ca="1">VLOOKUP(I1809,INDIRECT("投手名変換!A$1:B$" &amp; Prams!$B$9),2,)</f>
        <v>DD039</v>
      </c>
      <c r="L1809">
        <f t="shared" si="179"/>
        <v>64</v>
      </c>
      <c r="M1809">
        <f ca="1">(B1809-VLOOKUP(K1809,INDIRECT("投手データ!B1:D"&amp;Prams!$B$1),3,FALSE)*2)</f>
        <v>68</v>
      </c>
      <c r="N1809" t="str">
        <f ca="1">VLOOKUP(F1809,INDIRECT("球種変換表!A$1:B$" &amp; Prams!$B$2),2,)</f>
        <v>超スローボール</v>
      </c>
      <c r="O1809">
        <f ca="1">VLOOKUP(N1809,球種情報!A:B,2,FALSE)</f>
        <v>5</v>
      </c>
      <c r="P1809">
        <f ca="1">VLOOKUP(K1809,投手データ!B:AI,output!O1809+6,FALSE)</f>
        <v>1</v>
      </c>
      <c r="R1809">
        <f t="shared" ca="1" si="180"/>
        <v>1.2987012987012988E-2</v>
      </c>
      <c r="S1809">
        <f t="shared" si="181"/>
        <v>1.0625</v>
      </c>
      <c r="T1809">
        <f>Prams!B$5/(S1809-Prams!B$6)</f>
        <v>61.687287966473761</v>
      </c>
      <c r="U1809">
        <f t="shared" ca="1" si="182"/>
        <v>1.1291666666666667</v>
      </c>
      <c r="V1809">
        <f ca="1">Prams!C$5/(U1809-Prams!C$6)</f>
        <v>62.728379612405718</v>
      </c>
      <c r="W1809">
        <f t="shared" ca="1" si="183"/>
        <v>0.81465428068059376</v>
      </c>
      <c r="X1809" t="str">
        <f t="shared" ca="1" si="184"/>
        <v>×</v>
      </c>
    </row>
    <row r="1810" spans="1:24" x14ac:dyDescent="0.4">
      <c r="A1810" s="1" t="s">
        <v>4289</v>
      </c>
      <c r="B1810" s="1">
        <v>162</v>
      </c>
      <c r="C1810">
        <v>646</v>
      </c>
      <c r="D1810">
        <v>605.5</v>
      </c>
      <c r="E1810">
        <v>10.012589999999999</v>
      </c>
      <c r="F1810" t="s">
        <v>4236</v>
      </c>
      <c r="G1810" s="10" t="s">
        <v>4007</v>
      </c>
      <c r="H1810">
        <v>98</v>
      </c>
      <c r="I1810" t="s">
        <v>4281</v>
      </c>
      <c r="J1810">
        <v>77</v>
      </c>
      <c r="K1810" t="str">
        <f ca="1">VLOOKUP(I1810,INDIRECT("投手名変換!A$1:B$" &amp; Prams!$B$9),2,)</f>
        <v>DD039</v>
      </c>
      <c r="L1810">
        <f t="shared" si="179"/>
        <v>64</v>
      </c>
      <c r="M1810">
        <f ca="1">(B1810-VLOOKUP(K1810,INDIRECT("投手データ!B1:D"&amp;Prams!$B$1),3,FALSE)*2)</f>
        <v>68</v>
      </c>
      <c r="N1810" t="str">
        <f ca="1">VLOOKUP(F1810,INDIRECT("球種変換表!A$1:B$" &amp; Prams!$B$2),2,)</f>
        <v>超スローボール</v>
      </c>
      <c r="O1810">
        <f ca="1">VLOOKUP(N1810,球種情報!A:B,2,FALSE)</f>
        <v>5</v>
      </c>
      <c r="P1810">
        <f ca="1">VLOOKUP(K1810,投手データ!B:AI,output!O1810+6,FALSE)</f>
        <v>1</v>
      </c>
      <c r="R1810">
        <f t="shared" si="180"/>
        <v>1.2987012987012988E-2</v>
      </c>
      <c r="S1810">
        <f t="shared" si="181"/>
        <v>1.0628472222222223</v>
      </c>
      <c r="T1810">
        <f>Prams!B$5/(S1810-Prams!B$6)</f>
        <v>61.665923190096336</v>
      </c>
      <c r="U1810">
        <f t="shared" ca="1" si="182"/>
        <v>1.1295138888888887</v>
      </c>
      <c r="V1810">
        <f ca="1">Prams!C$5/(U1810-Prams!C$6)</f>
        <v>62.706287736420535</v>
      </c>
      <c r="W1810">
        <f t="shared" ca="1" si="183"/>
        <v>0.81436737320026664</v>
      </c>
      <c r="X1810" t="str">
        <f t="shared" ca="1" si="184"/>
        <v>×</v>
      </c>
    </row>
    <row r="1811" spans="1:24" x14ac:dyDescent="0.4">
      <c r="A1811" s="1" t="s">
        <v>4292</v>
      </c>
      <c r="B1811" s="1">
        <v>162</v>
      </c>
      <c r="C1811">
        <v>641.95001000000002</v>
      </c>
      <c r="D1811">
        <v>606.5</v>
      </c>
      <c r="E1811">
        <v>10.062519999999999</v>
      </c>
      <c r="F1811" t="s">
        <v>4236</v>
      </c>
      <c r="G1811" s="10" t="s">
        <v>4290</v>
      </c>
      <c r="H1811">
        <v>98</v>
      </c>
      <c r="I1811" t="s">
        <v>4291</v>
      </c>
      <c r="J1811">
        <f ca="1">VLOOKUP(G1811,INDIRECT("球速変換!A$1:B$" &amp; Prams!$B$8),2,)</f>
        <v>78</v>
      </c>
      <c r="K1811" t="str">
        <f ca="1">VLOOKUP(I1811,INDIRECT("投手名変換!A$1:B$" &amp; Prams!$B$9),2,)</f>
        <v>DD039</v>
      </c>
      <c r="L1811">
        <f t="shared" si="179"/>
        <v>64</v>
      </c>
      <c r="M1811">
        <f ca="1">(B1811-VLOOKUP(K1811,INDIRECT("投手データ!B1:D"&amp;Prams!$B$1),3,FALSE)*2)</f>
        <v>68</v>
      </c>
      <c r="N1811" t="str">
        <f ca="1">VLOOKUP(F1811,INDIRECT("球種変換表!A$1:B$" &amp; Prams!$B$2),2,)</f>
        <v>超スローボール</v>
      </c>
      <c r="O1811">
        <f ca="1">VLOOKUP(N1811,球種情報!A:B,2,FALSE)</f>
        <v>5</v>
      </c>
      <c r="P1811">
        <f ca="1">VLOOKUP(K1811,投手データ!B:AI,output!O1811+6,FALSE)</f>
        <v>1</v>
      </c>
      <c r="R1811">
        <f t="shared" ca="1" si="180"/>
        <v>1.282051282051282E-2</v>
      </c>
      <c r="S1811">
        <f t="shared" si="181"/>
        <v>1.0621527777777777</v>
      </c>
      <c r="T1811">
        <f>Prams!B$5/(S1811-Prams!B$6)</f>
        <v>61.708667552063268</v>
      </c>
      <c r="U1811">
        <f t="shared" ca="1" si="182"/>
        <v>1.1288194444444446</v>
      </c>
      <c r="V1811">
        <f ca="1">Prams!C$5/(U1811-Prams!C$6)</f>
        <v>62.750487060130418</v>
      </c>
      <c r="W1811">
        <f t="shared" ca="1" si="183"/>
        <v>0.80449342384782585</v>
      </c>
      <c r="X1811" t="str">
        <f t="shared" ca="1" si="184"/>
        <v>×</v>
      </c>
    </row>
    <row r="1812" spans="1:24" x14ac:dyDescent="0.4">
      <c r="A1812" s="1" t="s">
        <v>4294</v>
      </c>
      <c r="B1812" s="1">
        <v>162</v>
      </c>
      <c r="C1812">
        <v>644.02270999999996</v>
      </c>
      <c r="D1812">
        <v>605</v>
      </c>
      <c r="E1812">
        <v>11.02285</v>
      </c>
      <c r="F1812" t="s">
        <v>4236</v>
      </c>
      <c r="G1812" s="10" t="s">
        <v>4293</v>
      </c>
      <c r="H1812">
        <v>98</v>
      </c>
      <c r="I1812" t="s">
        <v>4281</v>
      </c>
      <c r="J1812">
        <v>77</v>
      </c>
      <c r="K1812" t="str">
        <f ca="1">VLOOKUP(I1812,INDIRECT("投手名変換!A$1:B$" &amp; Prams!$B$9),2,)</f>
        <v>DD039</v>
      </c>
      <c r="L1812">
        <f t="shared" si="179"/>
        <v>64</v>
      </c>
      <c r="M1812">
        <f ca="1">(B1812-VLOOKUP(K1812,INDIRECT("投手データ!B1:D"&amp;Prams!$B$1),3,FALSE)*2)</f>
        <v>68</v>
      </c>
      <c r="N1812" t="str">
        <f ca="1">VLOOKUP(F1812,INDIRECT("球種変換表!A$1:B$" &amp; Prams!$B$2),2,)</f>
        <v>超スローボール</v>
      </c>
      <c r="O1812">
        <f ca="1">VLOOKUP(N1812,球種情報!A:B,2,FALSE)</f>
        <v>5</v>
      </c>
      <c r="P1812">
        <f ca="1">VLOOKUP(K1812,投手データ!B:AI,output!O1812+6,FALSE)</f>
        <v>1</v>
      </c>
      <c r="R1812">
        <f t="shared" si="180"/>
        <v>1.2987012987012988E-2</v>
      </c>
      <c r="S1812">
        <f t="shared" si="181"/>
        <v>1.0631944444444443</v>
      </c>
      <c r="T1812">
        <f>Prams!B$5/(S1812-Prams!B$6)</f>
        <v>61.644573207549271</v>
      </c>
      <c r="U1812">
        <f t="shared" ca="1" si="182"/>
        <v>1.1298611111111112</v>
      </c>
      <c r="V1812">
        <f ca="1">Prams!C$5/(U1812-Prams!C$6)</f>
        <v>62.684211415728306</v>
      </c>
      <c r="W1812">
        <f t="shared" ca="1" si="183"/>
        <v>0.81408066773673127</v>
      </c>
      <c r="X1812" t="str">
        <f t="shared" ca="1" si="184"/>
        <v>×</v>
      </c>
    </row>
    <row r="1813" spans="1:24" x14ac:dyDescent="0.4">
      <c r="A1813" s="1" t="s">
        <v>4297</v>
      </c>
      <c r="B1813" s="1">
        <v>162</v>
      </c>
      <c r="C1813">
        <v>635.5</v>
      </c>
      <c r="D1813">
        <v>608.5</v>
      </c>
      <c r="E1813">
        <v>11.510960000000001</v>
      </c>
      <c r="F1813" t="s">
        <v>4295</v>
      </c>
      <c r="G1813" s="10" t="s">
        <v>3996</v>
      </c>
      <c r="H1813">
        <v>98</v>
      </c>
      <c r="I1813" t="s">
        <v>4296</v>
      </c>
      <c r="J1813">
        <f ca="1">VLOOKUP(G1813,INDIRECT("球速変換!A$1:B$" &amp; Prams!$B$8),2,)</f>
        <v>78</v>
      </c>
      <c r="K1813" t="str">
        <f ca="1">VLOOKUP(I1813,INDIRECT("投手名変換!A$1:B$" &amp; Prams!$B$9),2,)</f>
        <v>DD039</v>
      </c>
      <c r="L1813">
        <f t="shared" si="179"/>
        <v>64</v>
      </c>
      <c r="M1813">
        <f ca="1">(B1813-VLOOKUP(K1813,INDIRECT("投手データ!B1:D"&amp;Prams!$B$1),3,FALSE)*2)</f>
        <v>68</v>
      </c>
      <c r="N1813" t="str">
        <f ca="1">VLOOKUP(F1813,INDIRECT("球種変換表!A$1:B$" &amp; Prams!$B$2),2,)</f>
        <v>超スローボール</v>
      </c>
      <c r="O1813">
        <f ca="1">VLOOKUP(N1813,球種情報!A:B,2,FALSE)</f>
        <v>5</v>
      </c>
      <c r="P1813">
        <f ca="1">VLOOKUP(K1813,投手データ!B:AI,output!O1813+6,FALSE)</f>
        <v>1</v>
      </c>
      <c r="R1813">
        <f t="shared" ca="1" si="180"/>
        <v>1.282051282051282E-2</v>
      </c>
      <c r="S1813">
        <f t="shared" si="181"/>
        <v>1.0607638888888888</v>
      </c>
      <c r="T1813">
        <f>Prams!B$5/(S1813-Prams!B$6)</f>
        <v>61.794334294924305</v>
      </c>
      <c r="U1813">
        <f t="shared" ca="1" si="182"/>
        <v>1.1274305555555555</v>
      </c>
      <c r="V1813">
        <f ca="1">Prams!C$5/(U1813-Prams!C$6)</f>
        <v>62.839072898167309</v>
      </c>
      <c r="W1813">
        <f t="shared" ca="1" si="183"/>
        <v>0.80562913972009376</v>
      </c>
      <c r="X1813" t="str">
        <f t="shared" ca="1" si="184"/>
        <v>×</v>
      </c>
    </row>
    <row r="1814" spans="1:24" x14ac:dyDescent="0.4">
      <c r="A1814" s="1" t="s">
        <v>4299</v>
      </c>
      <c r="B1814" s="1">
        <v>163</v>
      </c>
      <c r="C1814">
        <v>641.90002000000004</v>
      </c>
      <c r="D1814">
        <v>607</v>
      </c>
      <c r="E1814">
        <v>10.10008</v>
      </c>
      <c r="F1814" t="s">
        <v>4298</v>
      </c>
      <c r="G1814" s="10" t="s">
        <v>965</v>
      </c>
      <c r="H1814">
        <v>98</v>
      </c>
      <c r="I1814" t="s">
        <v>4287</v>
      </c>
      <c r="J1814">
        <v>76</v>
      </c>
      <c r="K1814" t="str">
        <f ca="1">VLOOKUP(I1814,INDIRECT("投手名変換!A$1:B$" &amp; Prams!$B$9),2,)</f>
        <v>DD039</v>
      </c>
      <c r="L1814">
        <f t="shared" si="179"/>
        <v>65</v>
      </c>
      <c r="M1814">
        <f ca="1">(B1814-VLOOKUP(K1814,INDIRECT("投手データ!B1:D"&amp;Prams!$B$1),3,FALSE)*2)</f>
        <v>69</v>
      </c>
      <c r="N1814" t="str">
        <f ca="1">VLOOKUP(F1814,INDIRECT("球種変換表!A$1:B$" &amp; Prams!$B$2),2,)</f>
        <v>超スローボール</v>
      </c>
      <c r="O1814">
        <f ca="1">VLOOKUP(N1814,球種情報!A:B,2,FALSE)</f>
        <v>5</v>
      </c>
      <c r="P1814">
        <f ca="1">VLOOKUP(K1814,投手データ!B:AI,output!O1814+6,FALSE)</f>
        <v>1</v>
      </c>
      <c r="R1814">
        <f t="shared" si="180"/>
        <v>1.3157894736842105E-2</v>
      </c>
      <c r="S1814">
        <f t="shared" si="181"/>
        <v>1.0784722222222221</v>
      </c>
      <c r="T1814">
        <f>Prams!B$5/(S1814-Prams!B$6)</f>
        <v>60.71959011518463</v>
      </c>
      <c r="U1814">
        <f t="shared" ca="1" si="182"/>
        <v>1.1451388888888887</v>
      </c>
      <c r="V1814">
        <f ca="1">Prams!C$5/(U1814-Prams!C$6)</f>
        <v>61.728007455193961</v>
      </c>
      <c r="W1814">
        <f t="shared" ca="1" si="183"/>
        <v>0.81221062441044689</v>
      </c>
      <c r="X1814" t="str">
        <f t="shared" ca="1" si="184"/>
        <v>×</v>
      </c>
    </row>
    <row r="1815" spans="1:24" x14ac:dyDescent="0.4">
      <c r="A1815" s="1" t="s">
        <v>4301</v>
      </c>
      <c r="B1815" s="1">
        <v>163</v>
      </c>
      <c r="C1815">
        <v>645.04998999999998</v>
      </c>
      <c r="D1815">
        <v>604.5</v>
      </c>
      <c r="E1815">
        <v>10.06254</v>
      </c>
      <c r="F1815" t="s">
        <v>4236</v>
      </c>
      <c r="G1815" s="10" t="s">
        <v>4300</v>
      </c>
      <c r="H1815">
        <v>98</v>
      </c>
      <c r="I1815" t="s">
        <v>4281</v>
      </c>
      <c r="J1815">
        <v>76</v>
      </c>
      <c r="K1815" t="str">
        <f ca="1">VLOOKUP(I1815,INDIRECT("投手名変換!A$1:B$" &amp; Prams!$B$9),2,)</f>
        <v>DD039</v>
      </c>
      <c r="L1815">
        <f t="shared" si="179"/>
        <v>65</v>
      </c>
      <c r="M1815">
        <f ca="1">(B1815-VLOOKUP(K1815,INDIRECT("投手データ!B1:D"&amp;Prams!$B$1),3,FALSE)*2)</f>
        <v>69</v>
      </c>
      <c r="N1815" t="str">
        <f ca="1">VLOOKUP(F1815,INDIRECT("球種変換表!A$1:B$" &amp; Prams!$B$2),2,)</f>
        <v>超スローボール</v>
      </c>
      <c r="O1815">
        <f ca="1">VLOOKUP(N1815,球種情報!A:B,2,FALSE)</f>
        <v>5</v>
      </c>
      <c r="P1815">
        <f ca="1">VLOOKUP(K1815,投手データ!B:AI,output!O1815+6,FALSE)</f>
        <v>1</v>
      </c>
      <c r="R1815">
        <f t="shared" si="180"/>
        <v>1.3157894736842105E-2</v>
      </c>
      <c r="S1815">
        <f t="shared" si="181"/>
        <v>1.0802083333333334</v>
      </c>
      <c r="T1815">
        <f>Prams!B$5/(S1815-Prams!B$6)</f>
        <v>60.616231850901627</v>
      </c>
      <c r="U1815">
        <f t="shared" ca="1" si="182"/>
        <v>1.1468750000000001</v>
      </c>
      <c r="V1815">
        <f ca="1">Prams!C$5/(U1815-Prams!C$6)</f>
        <v>61.621190600782427</v>
      </c>
      <c r="W1815">
        <f t="shared" ca="1" si="183"/>
        <v>0.81080513948397925</v>
      </c>
      <c r="X1815" t="str">
        <f t="shared" ca="1" si="184"/>
        <v>×</v>
      </c>
    </row>
    <row r="1816" spans="1:24" x14ac:dyDescent="0.4">
      <c r="A1816" s="1" t="s">
        <v>4303</v>
      </c>
      <c r="B1816" s="1">
        <v>162</v>
      </c>
      <c r="C1816">
        <v>638</v>
      </c>
      <c r="D1816">
        <v>606.5</v>
      </c>
      <c r="E1816">
        <v>11.01146</v>
      </c>
      <c r="F1816" t="s">
        <v>4302</v>
      </c>
      <c r="G1816" s="10" t="s">
        <v>456</v>
      </c>
      <c r="H1816">
        <v>98</v>
      </c>
      <c r="I1816" t="s">
        <v>4296</v>
      </c>
      <c r="J1816">
        <v>77</v>
      </c>
      <c r="K1816" t="str">
        <f ca="1">VLOOKUP(I1816,INDIRECT("投手名変換!A$1:B$" &amp; Prams!$B$9),2,)</f>
        <v>DD039</v>
      </c>
      <c r="L1816">
        <f t="shared" si="179"/>
        <v>64</v>
      </c>
      <c r="M1816">
        <f ca="1">(B1816-VLOOKUP(K1816,INDIRECT("投手データ!B1:D"&amp;Prams!$B$1),3,FALSE)*2)</f>
        <v>68</v>
      </c>
      <c r="N1816" t="str">
        <f ca="1">VLOOKUP(F1816,INDIRECT("球種変換表!A$1:B$" &amp; Prams!$B$2),2,)</f>
        <v>超スローボール</v>
      </c>
      <c r="O1816">
        <f ca="1">VLOOKUP(N1816,球種情報!A:B,2,FALSE)</f>
        <v>5</v>
      </c>
      <c r="P1816">
        <f ca="1">VLOOKUP(K1816,投手データ!B:AI,output!O1816+6,FALSE)</f>
        <v>1</v>
      </c>
      <c r="R1816">
        <f t="shared" si="180"/>
        <v>1.2987012987012988E-2</v>
      </c>
      <c r="S1816">
        <f t="shared" si="181"/>
        <v>1.0621527777777777</v>
      </c>
      <c r="T1816">
        <f>Prams!B$5/(S1816-Prams!B$6)</f>
        <v>61.708667552063268</v>
      </c>
      <c r="U1816">
        <f t="shared" ca="1" si="182"/>
        <v>1.1288194444444446</v>
      </c>
      <c r="V1816">
        <f ca="1">Prams!C$5/(U1816-Prams!C$6)</f>
        <v>62.750487060130418</v>
      </c>
      <c r="W1816">
        <f t="shared" ca="1" si="183"/>
        <v>0.81494139039130409</v>
      </c>
      <c r="X1816" t="str">
        <f t="shared" ca="1" si="184"/>
        <v>×</v>
      </c>
    </row>
    <row r="1817" spans="1:24" x14ac:dyDescent="0.4">
      <c r="A1817" s="1" t="s">
        <v>4304</v>
      </c>
      <c r="B1817" s="1">
        <v>170</v>
      </c>
      <c r="C1817">
        <v>643.47826999999995</v>
      </c>
      <c r="D1817">
        <v>607</v>
      </c>
      <c r="E1817">
        <v>11.52183</v>
      </c>
      <c r="F1817" t="s">
        <v>4236</v>
      </c>
      <c r="G1817" s="10" t="s">
        <v>3998</v>
      </c>
      <c r="H1817">
        <v>98</v>
      </c>
      <c r="I1817" t="s">
        <v>3985</v>
      </c>
      <c r="J1817">
        <f ca="1">VLOOKUP(G1817,INDIRECT("球速変換!A$1:B$" &amp; Prams!$B$8),2,)</f>
        <v>70</v>
      </c>
      <c r="K1817" t="str">
        <f ca="1">VLOOKUP(I1817,INDIRECT("投手名変換!A$1:B$" &amp; Prams!$B$9),2,)</f>
        <v>DD040</v>
      </c>
      <c r="L1817">
        <f t="shared" si="179"/>
        <v>72</v>
      </c>
      <c r="M1817">
        <f ca="1">(B1817-VLOOKUP(K1817,INDIRECT("投手データ!B1:D"&amp;Prams!$B$1),3,FALSE)*2)</f>
        <v>76</v>
      </c>
      <c r="N1817" t="str">
        <f ca="1">VLOOKUP(F1817,INDIRECT("球種変換表!A$1:B$" &amp; Prams!$B$2),2,)</f>
        <v>超スローボール</v>
      </c>
      <c r="O1817">
        <f ca="1">VLOOKUP(N1817,球種情報!A:B,2,FALSE)</f>
        <v>5</v>
      </c>
      <c r="P1817">
        <f ca="1">VLOOKUP(K1817,投手データ!B:AI,output!O1817+6,FALSE)</f>
        <v>1</v>
      </c>
      <c r="R1817">
        <f t="shared" ca="1" si="180"/>
        <v>1.4285714285714285E-2</v>
      </c>
      <c r="S1817">
        <f t="shared" si="181"/>
        <v>1.1951388888888888</v>
      </c>
      <c r="T1817">
        <f>Prams!B$5/(S1817-Prams!B$6)</f>
        <v>54.477336479480698</v>
      </c>
      <c r="U1817">
        <f t="shared" ca="1" si="182"/>
        <v>1.2618055555555554</v>
      </c>
      <c r="V1817">
        <f ca="1">Prams!C$5/(U1817-Prams!C$6)</f>
        <v>55.287688111408663</v>
      </c>
      <c r="W1817">
        <f t="shared" ca="1" si="183"/>
        <v>0.78982411587726664</v>
      </c>
      <c r="X1817" t="str">
        <f t="shared" ca="1" si="184"/>
        <v>×</v>
      </c>
    </row>
    <row r="1818" spans="1:24" x14ac:dyDescent="0.4">
      <c r="A1818" s="1" t="s">
        <v>4305</v>
      </c>
      <c r="B1818" s="1">
        <v>170</v>
      </c>
      <c r="C1818">
        <v>643.5</v>
      </c>
      <c r="D1818">
        <v>607</v>
      </c>
      <c r="E1818">
        <v>11.5435</v>
      </c>
      <c r="F1818" t="s">
        <v>4236</v>
      </c>
      <c r="G1818" s="10" t="s">
        <v>3997</v>
      </c>
      <c r="H1818">
        <v>98</v>
      </c>
      <c r="I1818" t="s">
        <v>3985</v>
      </c>
      <c r="J1818">
        <f ca="1">VLOOKUP(G1818,INDIRECT("球速変換!A$1:B$" &amp; Prams!$B$8),2,)</f>
        <v>70</v>
      </c>
      <c r="K1818" t="str">
        <f ca="1">VLOOKUP(I1818,INDIRECT("投手名変換!A$1:B$" &amp; Prams!$B$9),2,)</f>
        <v>DD040</v>
      </c>
      <c r="L1818">
        <f t="shared" si="179"/>
        <v>72</v>
      </c>
      <c r="M1818">
        <f ca="1">(B1818-VLOOKUP(K1818,INDIRECT("投手データ!B1:D"&amp;Prams!$B$1),3,FALSE)*2)</f>
        <v>76</v>
      </c>
      <c r="N1818" t="str">
        <f ca="1">VLOOKUP(F1818,INDIRECT("球種変換表!A$1:B$" &amp; Prams!$B$2),2,)</f>
        <v>超スローボール</v>
      </c>
      <c r="O1818">
        <f ca="1">VLOOKUP(N1818,球種情報!A:B,2,FALSE)</f>
        <v>5</v>
      </c>
      <c r="P1818">
        <f ca="1">VLOOKUP(K1818,投手データ!B:AI,output!O1818+6,FALSE)</f>
        <v>1</v>
      </c>
      <c r="R1818">
        <f t="shared" ca="1" si="180"/>
        <v>1.4285714285714285E-2</v>
      </c>
      <c r="S1818">
        <f t="shared" si="181"/>
        <v>1.1951388888888888</v>
      </c>
      <c r="T1818">
        <f>Prams!B$5/(S1818-Prams!B$6)</f>
        <v>54.477336479480698</v>
      </c>
      <c r="U1818">
        <f t="shared" ca="1" si="182"/>
        <v>1.2618055555555554</v>
      </c>
      <c r="V1818">
        <f ca="1">Prams!C$5/(U1818-Prams!C$6)</f>
        <v>55.287688111408663</v>
      </c>
      <c r="W1818">
        <f t="shared" ca="1" si="183"/>
        <v>0.78982411587726664</v>
      </c>
      <c r="X1818" t="str">
        <f t="shared" ca="1" si="184"/>
        <v>×</v>
      </c>
    </row>
    <row r="1819" spans="1:24" x14ac:dyDescent="0.4">
      <c r="A1819" s="1" t="s">
        <v>4306</v>
      </c>
      <c r="B1819" s="1">
        <v>170</v>
      </c>
      <c r="C1819">
        <v>648</v>
      </c>
      <c r="D1819">
        <v>607</v>
      </c>
      <c r="E1819">
        <v>11.0001</v>
      </c>
      <c r="F1819" t="s">
        <v>4236</v>
      </c>
      <c r="G1819" s="10" t="s">
        <v>3997</v>
      </c>
      <c r="H1819">
        <v>98</v>
      </c>
      <c r="I1819" t="s">
        <v>3985</v>
      </c>
      <c r="J1819">
        <f ca="1">VLOOKUP(G1819,INDIRECT("球速変換!A$1:B$" &amp; Prams!$B$8),2,)</f>
        <v>70</v>
      </c>
      <c r="K1819" t="str">
        <f ca="1">VLOOKUP(I1819,INDIRECT("投手名変換!A$1:B$" &amp; Prams!$B$9),2,)</f>
        <v>DD040</v>
      </c>
      <c r="L1819">
        <f t="shared" si="179"/>
        <v>72</v>
      </c>
      <c r="M1819">
        <f ca="1">(B1819-VLOOKUP(K1819,INDIRECT("投手データ!B1:D"&amp;Prams!$B$1),3,FALSE)*2)</f>
        <v>76</v>
      </c>
      <c r="N1819" t="str">
        <f ca="1">VLOOKUP(F1819,INDIRECT("球種変換表!A$1:B$" &amp; Prams!$B$2),2,)</f>
        <v>超スローボール</v>
      </c>
      <c r="O1819">
        <f ca="1">VLOOKUP(N1819,球種情報!A:B,2,FALSE)</f>
        <v>5</v>
      </c>
      <c r="P1819">
        <f ca="1">VLOOKUP(K1819,投手データ!B:AI,output!O1819+6,FALSE)</f>
        <v>1</v>
      </c>
      <c r="R1819">
        <f t="shared" ca="1" si="180"/>
        <v>1.4285714285714285E-2</v>
      </c>
      <c r="S1819">
        <f t="shared" si="181"/>
        <v>1.1951388888888888</v>
      </c>
      <c r="T1819">
        <f>Prams!B$5/(S1819-Prams!B$6)</f>
        <v>54.477336479480698</v>
      </c>
      <c r="U1819">
        <f t="shared" ca="1" si="182"/>
        <v>1.2618055555555554</v>
      </c>
      <c r="V1819">
        <f ca="1">Prams!C$5/(U1819-Prams!C$6)</f>
        <v>55.287688111408663</v>
      </c>
      <c r="W1819">
        <f t="shared" ca="1" si="183"/>
        <v>0.78982411587726664</v>
      </c>
      <c r="X1819" t="str">
        <f t="shared" ca="1" si="184"/>
        <v>×</v>
      </c>
    </row>
    <row r="1820" spans="1:24" x14ac:dyDescent="0.4">
      <c r="A1820" s="1" t="s">
        <v>4307</v>
      </c>
      <c r="B1820" s="1">
        <v>170</v>
      </c>
      <c r="C1820">
        <v>645.04998999999998</v>
      </c>
      <c r="D1820">
        <v>607.5</v>
      </c>
      <c r="E1820">
        <v>10.06254</v>
      </c>
      <c r="F1820" t="s">
        <v>4302</v>
      </c>
      <c r="G1820" s="10" t="s">
        <v>3998</v>
      </c>
      <c r="H1820">
        <v>98</v>
      </c>
      <c r="I1820" t="s">
        <v>3985</v>
      </c>
      <c r="J1820">
        <f ca="1">VLOOKUP(G1820,INDIRECT("球速変換!A$1:B$" &amp; Prams!$B$8),2,)</f>
        <v>70</v>
      </c>
      <c r="K1820" t="str">
        <f ca="1">VLOOKUP(I1820,INDIRECT("投手名変換!A$1:B$" &amp; Prams!$B$9),2,)</f>
        <v>DD040</v>
      </c>
      <c r="L1820">
        <f t="shared" si="179"/>
        <v>72</v>
      </c>
      <c r="M1820">
        <f ca="1">(B1820-VLOOKUP(K1820,INDIRECT("投手データ!B1:D"&amp;Prams!$B$1),3,FALSE)*2)</f>
        <v>76</v>
      </c>
      <c r="N1820" t="str">
        <f ca="1">VLOOKUP(F1820,INDIRECT("球種変換表!A$1:B$" &amp; Prams!$B$2),2,)</f>
        <v>超スローボール</v>
      </c>
      <c r="O1820">
        <f ca="1">VLOOKUP(N1820,球種情報!A:B,2,FALSE)</f>
        <v>5</v>
      </c>
      <c r="P1820">
        <f ca="1">VLOOKUP(K1820,投手データ!B:AI,output!O1820+6,FALSE)</f>
        <v>1</v>
      </c>
      <c r="R1820">
        <f t="shared" ca="1" si="180"/>
        <v>1.4285714285714285E-2</v>
      </c>
      <c r="S1820">
        <f t="shared" si="181"/>
        <v>1.1947916666666667</v>
      </c>
      <c r="T1820">
        <f>Prams!B$5/(S1820-Prams!B$6)</f>
        <v>54.49400979880857</v>
      </c>
      <c r="U1820">
        <f t="shared" ca="1" si="182"/>
        <v>1.2614583333333333</v>
      </c>
      <c r="V1820">
        <f ca="1">Prams!C$5/(U1820-Prams!C$6)</f>
        <v>55.304861230179732</v>
      </c>
      <c r="W1820">
        <f t="shared" ca="1" si="183"/>
        <v>0.79006944614542474</v>
      </c>
      <c r="X1820" t="str">
        <f t="shared" ca="1" si="184"/>
        <v>×</v>
      </c>
    </row>
    <row r="1821" spans="1:24" x14ac:dyDescent="0.4">
      <c r="A1821" s="1" t="s">
        <v>4308</v>
      </c>
      <c r="B1821" s="1">
        <v>170</v>
      </c>
      <c r="C1821">
        <v>643</v>
      </c>
      <c r="D1821">
        <v>607.5</v>
      </c>
      <c r="E1821">
        <v>11.01146</v>
      </c>
      <c r="F1821" t="s">
        <v>4236</v>
      </c>
      <c r="G1821" s="10" t="s">
        <v>3998</v>
      </c>
      <c r="H1821">
        <v>98</v>
      </c>
      <c r="I1821" t="s">
        <v>3985</v>
      </c>
      <c r="J1821">
        <f ca="1">VLOOKUP(G1821,INDIRECT("球速変換!A$1:B$" &amp; Prams!$B$8),2,)</f>
        <v>70</v>
      </c>
      <c r="K1821" t="str">
        <f ca="1">VLOOKUP(I1821,INDIRECT("投手名変換!A$1:B$" &amp; Prams!$B$9),2,)</f>
        <v>DD040</v>
      </c>
      <c r="L1821">
        <f t="shared" si="179"/>
        <v>72</v>
      </c>
      <c r="M1821">
        <f ca="1">(B1821-VLOOKUP(K1821,INDIRECT("投手データ!B1:D"&amp;Prams!$B$1),3,FALSE)*2)</f>
        <v>76</v>
      </c>
      <c r="N1821" t="str">
        <f ca="1">VLOOKUP(F1821,INDIRECT("球種変換表!A$1:B$" &amp; Prams!$B$2),2,)</f>
        <v>超スローボール</v>
      </c>
      <c r="O1821">
        <f ca="1">VLOOKUP(N1821,球種情報!A:B,2,FALSE)</f>
        <v>5</v>
      </c>
      <c r="P1821">
        <f ca="1">VLOOKUP(K1821,投手データ!B:AI,output!O1821+6,FALSE)</f>
        <v>1</v>
      </c>
      <c r="R1821">
        <f t="shared" ca="1" si="180"/>
        <v>1.4285714285714285E-2</v>
      </c>
      <c r="S1821">
        <f t="shared" si="181"/>
        <v>1.1947916666666667</v>
      </c>
      <c r="T1821">
        <f>Prams!B$5/(S1821-Prams!B$6)</f>
        <v>54.49400979880857</v>
      </c>
      <c r="U1821">
        <f t="shared" ca="1" si="182"/>
        <v>1.2614583333333333</v>
      </c>
      <c r="V1821">
        <f ca="1">Prams!C$5/(U1821-Prams!C$6)</f>
        <v>55.304861230179732</v>
      </c>
      <c r="W1821">
        <f t="shared" ca="1" si="183"/>
        <v>0.79006944614542474</v>
      </c>
      <c r="X1821" t="str">
        <f t="shared" ca="1" si="184"/>
        <v>×</v>
      </c>
    </row>
    <row r="1822" spans="1:24" x14ac:dyDescent="0.4">
      <c r="A1822" s="1" t="s">
        <v>4310</v>
      </c>
      <c r="B1822" s="1">
        <v>170</v>
      </c>
      <c r="C1822">
        <v>650.5</v>
      </c>
      <c r="D1822">
        <v>607</v>
      </c>
      <c r="E1822">
        <v>10.547610000000001</v>
      </c>
      <c r="F1822" t="s">
        <v>4309</v>
      </c>
      <c r="G1822" s="10" t="s">
        <v>3997</v>
      </c>
      <c r="H1822">
        <v>98</v>
      </c>
      <c r="I1822" t="s">
        <v>3985</v>
      </c>
      <c r="J1822">
        <f ca="1">VLOOKUP(G1822,INDIRECT("球速変換!A$1:B$" &amp; Prams!$B$8),2,)</f>
        <v>70</v>
      </c>
      <c r="K1822" t="str">
        <f ca="1">VLOOKUP(I1822,INDIRECT("投手名変換!A$1:B$" &amp; Prams!$B$9),2,)</f>
        <v>DD040</v>
      </c>
      <c r="L1822">
        <f t="shared" si="179"/>
        <v>72</v>
      </c>
      <c r="M1822">
        <f ca="1">(B1822-VLOOKUP(K1822,INDIRECT("投手データ!B1:D"&amp;Prams!$B$1),3,FALSE)*2)</f>
        <v>76</v>
      </c>
      <c r="N1822" t="str">
        <f ca="1">VLOOKUP(F1822,INDIRECT("球種変換表!A$1:B$" &amp; Prams!$B$2),2,)</f>
        <v>超スローボール</v>
      </c>
      <c r="O1822">
        <f ca="1">VLOOKUP(N1822,球種情報!A:B,2,FALSE)</f>
        <v>5</v>
      </c>
      <c r="P1822">
        <f ca="1">VLOOKUP(K1822,投手データ!B:AI,output!O1822+6,FALSE)</f>
        <v>1</v>
      </c>
      <c r="R1822">
        <f t="shared" ca="1" si="180"/>
        <v>1.4285714285714285E-2</v>
      </c>
      <c r="S1822">
        <f t="shared" si="181"/>
        <v>1.1951388888888888</v>
      </c>
      <c r="T1822">
        <f>Prams!B$5/(S1822-Prams!B$6)</f>
        <v>54.477336479480698</v>
      </c>
      <c r="U1822">
        <f t="shared" ca="1" si="182"/>
        <v>1.2618055555555554</v>
      </c>
      <c r="V1822">
        <f ca="1">Prams!C$5/(U1822-Prams!C$6)</f>
        <v>55.287688111408663</v>
      </c>
      <c r="W1822">
        <f t="shared" ca="1" si="183"/>
        <v>0.78982411587726664</v>
      </c>
      <c r="X1822" t="str">
        <f t="shared" ca="1" si="184"/>
        <v>×</v>
      </c>
    </row>
    <row r="1823" spans="1:24" x14ac:dyDescent="0.4">
      <c r="A1823" s="1" t="s">
        <v>4312</v>
      </c>
      <c r="B1823" s="1">
        <v>170</v>
      </c>
      <c r="C1823">
        <v>650.5</v>
      </c>
      <c r="D1823">
        <v>607</v>
      </c>
      <c r="E1823">
        <v>10.547610000000001</v>
      </c>
      <c r="F1823" t="s">
        <v>4311</v>
      </c>
      <c r="G1823" s="10" t="s">
        <v>3997</v>
      </c>
      <c r="H1823">
        <v>98</v>
      </c>
      <c r="I1823" t="s">
        <v>3985</v>
      </c>
      <c r="J1823">
        <f ca="1">VLOOKUP(G1823,INDIRECT("球速変換!A$1:B$" &amp; Prams!$B$8),2,)</f>
        <v>70</v>
      </c>
      <c r="K1823" t="str">
        <f ca="1">VLOOKUP(I1823,INDIRECT("投手名変換!A$1:B$" &amp; Prams!$B$9),2,)</f>
        <v>DD040</v>
      </c>
      <c r="L1823">
        <f t="shared" si="179"/>
        <v>72</v>
      </c>
      <c r="M1823">
        <f ca="1">(B1823-VLOOKUP(K1823,INDIRECT("投手データ!B1:D"&amp;Prams!$B$1),3,FALSE)*2)</f>
        <v>76</v>
      </c>
      <c r="N1823" t="str">
        <f ca="1">VLOOKUP(F1823,INDIRECT("球種変換表!A$1:B$" &amp; Prams!$B$2),2,)</f>
        <v>超スローボール</v>
      </c>
      <c r="O1823">
        <f ca="1">VLOOKUP(N1823,球種情報!A:B,2,FALSE)</f>
        <v>5</v>
      </c>
      <c r="P1823">
        <f ca="1">VLOOKUP(K1823,投手データ!B:AI,output!O1823+6,FALSE)</f>
        <v>1</v>
      </c>
      <c r="R1823">
        <f t="shared" ca="1" si="180"/>
        <v>1.4285714285714285E-2</v>
      </c>
      <c r="S1823">
        <f t="shared" si="181"/>
        <v>1.1951388888888888</v>
      </c>
      <c r="T1823">
        <f>Prams!B$5/(S1823-Prams!B$6)</f>
        <v>54.477336479480698</v>
      </c>
      <c r="U1823">
        <f t="shared" ca="1" si="182"/>
        <v>1.2618055555555554</v>
      </c>
      <c r="V1823">
        <f ca="1">Prams!C$5/(U1823-Prams!C$6)</f>
        <v>55.287688111408663</v>
      </c>
      <c r="W1823">
        <f t="shared" ca="1" si="183"/>
        <v>0.78982411587726664</v>
      </c>
      <c r="X1823" t="str">
        <f t="shared" ca="1" si="184"/>
        <v>×</v>
      </c>
    </row>
    <row r="1824" spans="1:24" x14ac:dyDescent="0.4">
      <c r="A1824" s="1" t="s">
        <v>4313</v>
      </c>
      <c r="B1824" s="1">
        <v>170</v>
      </c>
      <c r="C1824">
        <v>650</v>
      </c>
      <c r="D1824">
        <v>606.5</v>
      </c>
      <c r="E1824">
        <v>10.111969999999999</v>
      </c>
      <c r="F1824" t="s">
        <v>4269</v>
      </c>
      <c r="G1824" s="10" t="s">
        <v>3998</v>
      </c>
      <c r="H1824">
        <v>98</v>
      </c>
      <c r="I1824" t="s">
        <v>3985</v>
      </c>
      <c r="J1824">
        <f ca="1">VLOOKUP(G1824,INDIRECT("球速変換!A$1:B$" &amp; Prams!$B$8),2,)</f>
        <v>70</v>
      </c>
      <c r="K1824" t="str">
        <f ca="1">VLOOKUP(I1824,INDIRECT("投手名変換!A$1:B$" &amp; Prams!$B$9),2,)</f>
        <v>DD040</v>
      </c>
      <c r="L1824">
        <f t="shared" si="179"/>
        <v>72</v>
      </c>
      <c r="M1824">
        <f ca="1">(B1824-VLOOKUP(K1824,INDIRECT("投手データ!B1:D"&amp;Prams!$B$1),3,FALSE)*2)</f>
        <v>76</v>
      </c>
      <c r="N1824" t="str">
        <f ca="1">VLOOKUP(F1824,INDIRECT("球種変換表!A$1:B$" &amp; Prams!$B$2),2,)</f>
        <v>超スローボール</v>
      </c>
      <c r="O1824">
        <f ca="1">VLOOKUP(N1824,球種情報!A:B,2,FALSE)</f>
        <v>5</v>
      </c>
      <c r="P1824">
        <f ca="1">VLOOKUP(K1824,投手データ!B:AI,output!O1824+6,FALSE)</f>
        <v>1</v>
      </c>
      <c r="R1824">
        <f t="shared" ca="1" si="180"/>
        <v>1.4285714285714285E-2</v>
      </c>
      <c r="S1824">
        <f t="shared" si="181"/>
        <v>1.1954861111111112</v>
      </c>
      <c r="T1824">
        <f>Prams!B$5/(S1824-Prams!B$6)</f>
        <v>54.460673359972787</v>
      </c>
      <c r="U1824">
        <f t="shared" ca="1" si="182"/>
        <v>1.2621527777777779</v>
      </c>
      <c r="V1824">
        <f ca="1">Prams!C$5/(U1824-Prams!C$6)</f>
        <v>55.270525654429449</v>
      </c>
      <c r="W1824">
        <f t="shared" ca="1" si="183"/>
        <v>0.78957893792042066</v>
      </c>
      <c r="X1824" t="str">
        <f t="shared" ca="1" si="184"/>
        <v>×</v>
      </c>
    </row>
    <row r="1825" spans="1:24" x14ac:dyDescent="0.4">
      <c r="A1825" s="1" t="s">
        <v>4314</v>
      </c>
      <c r="B1825" s="1">
        <v>170</v>
      </c>
      <c r="C1825">
        <v>637.09997999999996</v>
      </c>
      <c r="D1825">
        <v>607</v>
      </c>
      <c r="E1825">
        <v>10.10012</v>
      </c>
      <c r="F1825" t="s">
        <v>4236</v>
      </c>
      <c r="G1825" s="10" t="s">
        <v>3997</v>
      </c>
      <c r="H1825">
        <v>98</v>
      </c>
      <c r="I1825" t="s">
        <v>3985</v>
      </c>
      <c r="J1825">
        <f ca="1">VLOOKUP(G1825,INDIRECT("球速変換!A$1:B$" &amp; Prams!$B$8),2,)</f>
        <v>70</v>
      </c>
      <c r="K1825" t="str">
        <f ca="1">VLOOKUP(I1825,INDIRECT("投手名変換!A$1:B$" &amp; Prams!$B$9),2,)</f>
        <v>DD040</v>
      </c>
      <c r="L1825">
        <f t="shared" si="179"/>
        <v>72</v>
      </c>
      <c r="M1825">
        <f ca="1">(B1825-VLOOKUP(K1825,INDIRECT("投手データ!B1:D"&amp;Prams!$B$1),3,FALSE)*2)</f>
        <v>76</v>
      </c>
      <c r="N1825" t="str">
        <f ca="1">VLOOKUP(F1825,INDIRECT("球種変換表!A$1:B$" &amp; Prams!$B$2),2,)</f>
        <v>超スローボール</v>
      </c>
      <c r="O1825">
        <f ca="1">VLOOKUP(N1825,球種情報!A:B,2,FALSE)</f>
        <v>5</v>
      </c>
      <c r="P1825">
        <f ca="1">VLOOKUP(K1825,投手データ!B:AI,output!O1825+6,FALSE)</f>
        <v>1</v>
      </c>
      <c r="R1825">
        <f t="shared" ca="1" si="180"/>
        <v>1.4285714285714285E-2</v>
      </c>
      <c r="S1825">
        <f t="shared" si="181"/>
        <v>1.1951388888888888</v>
      </c>
      <c r="T1825">
        <f>Prams!B$5/(S1825-Prams!B$6)</f>
        <v>54.477336479480698</v>
      </c>
      <c r="U1825">
        <f t="shared" ca="1" si="182"/>
        <v>1.2618055555555554</v>
      </c>
      <c r="V1825">
        <f ca="1">Prams!C$5/(U1825-Prams!C$6)</f>
        <v>55.287688111408663</v>
      </c>
      <c r="W1825">
        <f t="shared" ca="1" si="183"/>
        <v>0.78982411587726664</v>
      </c>
      <c r="X1825" t="str">
        <f t="shared" ca="1" si="184"/>
        <v>×</v>
      </c>
    </row>
    <row r="1826" spans="1:24" x14ac:dyDescent="0.4">
      <c r="A1826" s="1" t="s">
        <v>4315</v>
      </c>
      <c r="B1826" s="1">
        <v>170</v>
      </c>
      <c r="C1826">
        <v>641.5</v>
      </c>
      <c r="D1826">
        <v>607</v>
      </c>
      <c r="E1826">
        <v>10.5001</v>
      </c>
      <c r="F1826" t="s">
        <v>4236</v>
      </c>
      <c r="G1826" s="10" t="s">
        <v>3999</v>
      </c>
      <c r="H1826">
        <v>98</v>
      </c>
      <c r="I1826" t="s">
        <v>3985</v>
      </c>
      <c r="J1826">
        <f ca="1">VLOOKUP(G1826,INDIRECT("球速変換!A$1:B$" &amp; Prams!$B$8),2,)</f>
        <v>70</v>
      </c>
      <c r="K1826" t="str">
        <f ca="1">VLOOKUP(I1826,INDIRECT("投手名変換!A$1:B$" &amp; Prams!$B$9),2,)</f>
        <v>DD040</v>
      </c>
      <c r="L1826">
        <f t="shared" si="179"/>
        <v>72</v>
      </c>
      <c r="M1826">
        <f ca="1">(B1826-VLOOKUP(K1826,INDIRECT("投手データ!B1:D"&amp;Prams!$B$1),3,FALSE)*2)</f>
        <v>76</v>
      </c>
      <c r="N1826" t="str">
        <f ca="1">VLOOKUP(F1826,INDIRECT("球種変換表!A$1:B$" &amp; Prams!$B$2),2,)</f>
        <v>超スローボール</v>
      </c>
      <c r="O1826">
        <f ca="1">VLOOKUP(N1826,球種情報!A:B,2,FALSE)</f>
        <v>5</v>
      </c>
      <c r="P1826">
        <f ca="1">VLOOKUP(K1826,投手データ!B:AI,output!O1826+6,FALSE)</f>
        <v>1</v>
      </c>
      <c r="R1826">
        <f t="shared" ca="1" si="180"/>
        <v>1.4285714285714285E-2</v>
      </c>
      <c r="S1826">
        <f t="shared" si="181"/>
        <v>1.1951388888888888</v>
      </c>
      <c r="T1826">
        <f>Prams!B$5/(S1826-Prams!B$6)</f>
        <v>54.477336479480698</v>
      </c>
      <c r="U1826">
        <f t="shared" ca="1" si="182"/>
        <v>1.2618055555555554</v>
      </c>
      <c r="V1826">
        <f ca="1">Prams!C$5/(U1826-Prams!C$6)</f>
        <v>55.287688111408663</v>
      </c>
      <c r="W1826">
        <f t="shared" ca="1" si="183"/>
        <v>0.78982411587726664</v>
      </c>
      <c r="X1826" t="str">
        <f t="shared" ca="1" si="184"/>
        <v>×</v>
      </c>
    </row>
    <row r="1827" spans="1:24" x14ac:dyDescent="0.4">
      <c r="A1827" s="1" t="s">
        <v>4317</v>
      </c>
      <c r="B1827" s="1">
        <v>170</v>
      </c>
      <c r="C1827">
        <v>636.52380000000005</v>
      </c>
      <c r="D1827">
        <v>607</v>
      </c>
      <c r="E1827">
        <v>10.52392</v>
      </c>
      <c r="F1827" t="s">
        <v>4236</v>
      </c>
      <c r="G1827" s="10" t="s">
        <v>3997</v>
      </c>
      <c r="H1827">
        <v>98</v>
      </c>
      <c r="I1827" t="s">
        <v>4316</v>
      </c>
      <c r="J1827">
        <f ca="1">VLOOKUP(G1827,INDIRECT("球速変換!A$1:B$" &amp; Prams!$B$8),2,)</f>
        <v>70</v>
      </c>
      <c r="K1827" t="str">
        <f ca="1">VLOOKUP(I1827,INDIRECT("投手名変換!A$1:B$" &amp; Prams!$B$9),2,)</f>
        <v>DD041</v>
      </c>
      <c r="L1827">
        <f t="shared" si="179"/>
        <v>72</v>
      </c>
      <c r="M1827">
        <f ca="1">(B1827-VLOOKUP(K1827,INDIRECT("投手データ!B1:D"&amp;Prams!$B$1),3,FALSE)*2)</f>
        <v>76</v>
      </c>
      <c r="N1827" t="str">
        <f ca="1">VLOOKUP(F1827,INDIRECT("球種変換表!A$1:B$" &amp; Prams!$B$2),2,)</f>
        <v>超スローボール</v>
      </c>
      <c r="O1827">
        <f ca="1">VLOOKUP(N1827,球種情報!A:B,2,FALSE)</f>
        <v>5</v>
      </c>
      <c r="P1827">
        <f ca="1">VLOOKUP(K1827,投手データ!B:AI,output!O1827+6,FALSE)</f>
        <v>1</v>
      </c>
      <c r="R1827">
        <f t="shared" ca="1" si="180"/>
        <v>1.4285714285714285E-2</v>
      </c>
      <c r="S1827">
        <f t="shared" si="181"/>
        <v>1.1951388888888888</v>
      </c>
      <c r="T1827">
        <f>Prams!B$5/(S1827-Prams!B$6)</f>
        <v>54.477336479480698</v>
      </c>
      <c r="U1827">
        <f t="shared" ca="1" si="182"/>
        <v>1.2618055555555554</v>
      </c>
      <c r="V1827">
        <f ca="1">Prams!C$5/(U1827-Prams!C$6)</f>
        <v>55.287688111408663</v>
      </c>
      <c r="W1827">
        <f t="shared" ca="1" si="183"/>
        <v>0.78982411587726664</v>
      </c>
      <c r="X1827" t="str">
        <f t="shared" ca="1" si="184"/>
        <v>×</v>
      </c>
    </row>
    <row r="1828" spans="1:24" x14ac:dyDescent="0.4">
      <c r="A1828" s="1" t="s">
        <v>4318</v>
      </c>
      <c r="B1828" s="1">
        <v>170</v>
      </c>
      <c r="C1828">
        <v>639.5</v>
      </c>
      <c r="D1828">
        <v>606.5</v>
      </c>
      <c r="E1828">
        <v>10.512</v>
      </c>
      <c r="F1828" t="s">
        <v>4236</v>
      </c>
      <c r="G1828" s="10" t="s">
        <v>3998</v>
      </c>
      <c r="H1828">
        <v>98</v>
      </c>
      <c r="I1828" t="s">
        <v>4316</v>
      </c>
      <c r="J1828">
        <f ca="1">VLOOKUP(G1828,INDIRECT("球速変換!A$1:B$" &amp; Prams!$B$8),2,)</f>
        <v>70</v>
      </c>
      <c r="K1828" t="str">
        <f ca="1">VLOOKUP(I1828,INDIRECT("投手名変換!A$1:B$" &amp; Prams!$B$9),2,)</f>
        <v>DD041</v>
      </c>
      <c r="L1828">
        <f t="shared" si="179"/>
        <v>72</v>
      </c>
      <c r="M1828">
        <f ca="1">(B1828-VLOOKUP(K1828,INDIRECT("投手データ!B1:D"&amp;Prams!$B$1),3,FALSE)*2)</f>
        <v>76</v>
      </c>
      <c r="N1828" t="str">
        <f ca="1">VLOOKUP(F1828,INDIRECT("球種変換表!A$1:B$" &amp; Prams!$B$2),2,)</f>
        <v>超スローボール</v>
      </c>
      <c r="O1828">
        <f ca="1">VLOOKUP(N1828,球種情報!A:B,2,FALSE)</f>
        <v>5</v>
      </c>
      <c r="P1828">
        <f ca="1">VLOOKUP(K1828,投手データ!B:AI,output!O1828+6,FALSE)</f>
        <v>1</v>
      </c>
      <c r="R1828">
        <f t="shared" ca="1" si="180"/>
        <v>1.4285714285714285E-2</v>
      </c>
      <c r="S1828">
        <f t="shared" si="181"/>
        <v>1.1954861111111112</v>
      </c>
      <c r="T1828">
        <f>Prams!B$5/(S1828-Prams!B$6)</f>
        <v>54.460673359972787</v>
      </c>
      <c r="U1828">
        <f t="shared" ca="1" si="182"/>
        <v>1.2621527777777779</v>
      </c>
      <c r="V1828">
        <f ca="1">Prams!C$5/(U1828-Prams!C$6)</f>
        <v>55.270525654429449</v>
      </c>
      <c r="W1828">
        <f t="shared" ca="1" si="183"/>
        <v>0.78957893792042066</v>
      </c>
      <c r="X1828" t="str">
        <f t="shared" ca="1" si="184"/>
        <v>×</v>
      </c>
    </row>
    <row r="1829" spans="1:24" x14ac:dyDescent="0.4">
      <c r="A1829" s="1" t="s">
        <v>4319</v>
      </c>
      <c r="B1829" s="1">
        <v>170</v>
      </c>
      <c r="C1829">
        <v>632</v>
      </c>
      <c r="D1829">
        <v>607</v>
      </c>
      <c r="E1829">
        <v>11.0001</v>
      </c>
      <c r="F1829" t="s">
        <v>4236</v>
      </c>
      <c r="G1829" s="10" t="s">
        <v>3997</v>
      </c>
      <c r="H1829">
        <v>98</v>
      </c>
      <c r="I1829" t="s">
        <v>4316</v>
      </c>
      <c r="J1829">
        <f ca="1">VLOOKUP(G1829,INDIRECT("球速変換!A$1:B$" &amp; Prams!$B$8),2,)</f>
        <v>70</v>
      </c>
      <c r="K1829" t="str">
        <f ca="1">VLOOKUP(I1829,INDIRECT("投手名変換!A$1:B$" &amp; Prams!$B$9),2,)</f>
        <v>DD041</v>
      </c>
      <c r="L1829">
        <f t="shared" si="179"/>
        <v>72</v>
      </c>
      <c r="M1829">
        <f ca="1">(B1829-VLOOKUP(K1829,INDIRECT("投手データ!B1:D"&amp;Prams!$B$1),3,FALSE)*2)</f>
        <v>76</v>
      </c>
      <c r="N1829" t="str">
        <f ca="1">VLOOKUP(F1829,INDIRECT("球種変換表!A$1:B$" &amp; Prams!$B$2),2,)</f>
        <v>超スローボール</v>
      </c>
      <c r="O1829">
        <f ca="1">VLOOKUP(N1829,球種情報!A:B,2,FALSE)</f>
        <v>5</v>
      </c>
      <c r="P1829">
        <f ca="1">VLOOKUP(K1829,投手データ!B:AI,output!O1829+6,FALSE)</f>
        <v>1</v>
      </c>
      <c r="R1829">
        <f t="shared" ca="1" si="180"/>
        <v>1.4285714285714285E-2</v>
      </c>
      <c r="S1829">
        <f t="shared" si="181"/>
        <v>1.1951388888888888</v>
      </c>
      <c r="T1829">
        <f>Prams!B$5/(S1829-Prams!B$6)</f>
        <v>54.477336479480698</v>
      </c>
      <c r="U1829">
        <f t="shared" ca="1" si="182"/>
        <v>1.2618055555555554</v>
      </c>
      <c r="V1829">
        <f ca="1">Prams!C$5/(U1829-Prams!C$6)</f>
        <v>55.287688111408663</v>
      </c>
      <c r="W1829">
        <f t="shared" ca="1" si="183"/>
        <v>0.78982411587726664</v>
      </c>
      <c r="X1829" t="str">
        <f t="shared" ca="1" si="184"/>
        <v>×</v>
      </c>
    </row>
    <row r="1830" spans="1:24" x14ac:dyDescent="0.4">
      <c r="A1830" s="1" t="s">
        <v>4321</v>
      </c>
      <c r="B1830" s="1">
        <v>170</v>
      </c>
      <c r="C1830">
        <v>631.52380000000005</v>
      </c>
      <c r="D1830">
        <v>607</v>
      </c>
      <c r="E1830">
        <v>10.52392</v>
      </c>
      <c r="F1830" t="s">
        <v>4320</v>
      </c>
      <c r="G1830" s="10" t="s">
        <v>3997</v>
      </c>
      <c r="H1830">
        <v>98</v>
      </c>
      <c r="I1830" t="s">
        <v>4316</v>
      </c>
      <c r="J1830">
        <f ca="1">VLOOKUP(G1830,INDIRECT("球速変換!A$1:B$" &amp; Prams!$B$8),2,)</f>
        <v>70</v>
      </c>
      <c r="K1830" t="str">
        <f ca="1">VLOOKUP(I1830,INDIRECT("投手名変換!A$1:B$" &amp; Prams!$B$9),2,)</f>
        <v>DD041</v>
      </c>
      <c r="L1830">
        <f t="shared" si="179"/>
        <v>72</v>
      </c>
      <c r="M1830">
        <f ca="1">(B1830-VLOOKUP(K1830,INDIRECT("投手データ!B1:D"&amp;Prams!$B$1),3,FALSE)*2)</f>
        <v>76</v>
      </c>
      <c r="N1830" t="str">
        <f ca="1">VLOOKUP(F1830,INDIRECT("球種変換表!A$1:B$" &amp; Prams!$B$2),2,)</f>
        <v>超スローボール</v>
      </c>
      <c r="O1830">
        <f ca="1">VLOOKUP(N1830,球種情報!A:B,2,FALSE)</f>
        <v>5</v>
      </c>
      <c r="P1830">
        <f ca="1">VLOOKUP(K1830,投手データ!B:AI,output!O1830+6,FALSE)</f>
        <v>1</v>
      </c>
      <c r="R1830">
        <f t="shared" ca="1" si="180"/>
        <v>1.4285714285714285E-2</v>
      </c>
      <c r="S1830">
        <f t="shared" si="181"/>
        <v>1.1951388888888888</v>
      </c>
      <c r="T1830">
        <f>Prams!B$5/(S1830-Prams!B$6)</f>
        <v>54.477336479480698</v>
      </c>
      <c r="U1830">
        <f t="shared" ca="1" si="182"/>
        <v>1.2618055555555554</v>
      </c>
      <c r="V1830">
        <f ca="1">Prams!C$5/(U1830-Prams!C$6)</f>
        <v>55.287688111408663</v>
      </c>
      <c r="W1830">
        <f t="shared" ca="1" si="183"/>
        <v>0.78982411587726664</v>
      </c>
      <c r="X1830" t="str">
        <f t="shared" ca="1" si="184"/>
        <v>×</v>
      </c>
    </row>
    <row r="1831" spans="1:24" x14ac:dyDescent="0.4">
      <c r="A1831" s="1" t="s">
        <v>4324</v>
      </c>
      <c r="B1831" s="1">
        <v>170</v>
      </c>
      <c r="C1831">
        <v>645.04998999999998</v>
      </c>
      <c r="D1831">
        <v>607.5</v>
      </c>
      <c r="E1831">
        <v>10.06254</v>
      </c>
      <c r="F1831" t="s">
        <v>4322</v>
      </c>
      <c r="G1831" s="10" t="s">
        <v>3998</v>
      </c>
      <c r="H1831">
        <v>98</v>
      </c>
      <c r="I1831" t="s">
        <v>4323</v>
      </c>
      <c r="J1831">
        <f ca="1">VLOOKUP(G1831,INDIRECT("球速変換!A$1:B$" &amp; Prams!$B$8),2,)</f>
        <v>70</v>
      </c>
      <c r="K1831" t="str">
        <f ca="1">VLOOKUP(I1831,INDIRECT("投手名変換!A$1:B$" &amp; Prams!$B$9),2,)</f>
        <v>DD041</v>
      </c>
      <c r="L1831">
        <f t="shared" si="179"/>
        <v>72</v>
      </c>
      <c r="M1831">
        <f ca="1">(B1831-VLOOKUP(K1831,INDIRECT("投手データ!B1:D"&amp;Prams!$B$1),3,FALSE)*2)</f>
        <v>76</v>
      </c>
      <c r="N1831" t="str">
        <f ca="1">VLOOKUP(F1831,INDIRECT("球種変換表!A$1:B$" &amp; Prams!$B$2),2,)</f>
        <v>超スローボール</v>
      </c>
      <c r="O1831">
        <f ca="1">VLOOKUP(N1831,球種情報!A:B,2,FALSE)</f>
        <v>5</v>
      </c>
      <c r="P1831">
        <f ca="1">VLOOKUP(K1831,投手データ!B:AI,output!O1831+6,FALSE)</f>
        <v>1</v>
      </c>
      <c r="R1831">
        <f t="shared" ca="1" si="180"/>
        <v>1.4285714285714285E-2</v>
      </c>
      <c r="S1831">
        <f t="shared" si="181"/>
        <v>1.1947916666666667</v>
      </c>
      <c r="T1831">
        <f>Prams!B$5/(S1831-Prams!B$6)</f>
        <v>54.49400979880857</v>
      </c>
      <c r="U1831">
        <f t="shared" ca="1" si="182"/>
        <v>1.2614583333333333</v>
      </c>
      <c r="V1831">
        <f ca="1">Prams!C$5/(U1831-Prams!C$6)</f>
        <v>55.304861230179732</v>
      </c>
      <c r="W1831">
        <f t="shared" ca="1" si="183"/>
        <v>0.79006944614542474</v>
      </c>
      <c r="X1831" t="str">
        <f t="shared" ca="1" si="184"/>
        <v>×</v>
      </c>
    </row>
    <row r="1832" spans="1:24" x14ac:dyDescent="0.4">
      <c r="A1832" s="1" t="s">
        <v>4325</v>
      </c>
      <c r="B1832" s="1">
        <v>170</v>
      </c>
      <c r="C1832">
        <v>638.5</v>
      </c>
      <c r="D1832">
        <v>607</v>
      </c>
      <c r="E1832">
        <v>10.5001</v>
      </c>
      <c r="F1832" t="s">
        <v>4236</v>
      </c>
      <c r="G1832" s="10" t="s">
        <v>3998</v>
      </c>
      <c r="H1832">
        <v>98</v>
      </c>
      <c r="I1832" t="s">
        <v>4316</v>
      </c>
      <c r="J1832">
        <f ca="1">VLOOKUP(G1832,INDIRECT("球速変換!A$1:B$" &amp; Prams!$B$8),2,)</f>
        <v>70</v>
      </c>
      <c r="K1832" t="str">
        <f ca="1">VLOOKUP(I1832,INDIRECT("投手名変換!A$1:B$" &amp; Prams!$B$9),2,)</f>
        <v>DD041</v>
      </c>
      <c r="L1832">
        <f t="shared" si="179"/>
        <v>72</v>
      </c>
      <c r="M1832">
        <f ca="1">(B1832-VLOOKUP(K1832,INDIRECT("投手データ!B1:D"&amp;Prams!$B$1),3,FALSE)*2)</f>
        <v>76</v>
      </c>
      <c r="N1832" t="str">
        <f ca="1">VLOOKUP(F1832,INDIRECT("球種変換表!A$1:B$" &amp; Prams!$B$2),2,)</f>
        <v>超スローボール</v>
      </c>
      <c r="O1832">
        <f ca="1">VLOOKUP(N1832,球種情報!A:B,2,FALSE)</f>
        <v>5</v>
      </c>
      <c r="P1832">
        <f ca="1">VLOOKUP(K1832,投手データ!B:AI,output!O1832+6,FALSE)</f>
        <v>1</v>
      </c>
      <c r="R1832">
        <f t="shared" ca="1" si="180"/>
        <v>1.4285714285714285E-2</v>
      </c>
      <c r="S1832">
        <f t="shared" si="181"/>
        <v>1.1951388888888888</v>
      </c>
      <c r="T1832">
        <f>Prams!B$5/(S1832-Prams!B$6)</f>
        <v>54.477336479480698</v>
      </c>
      <c r="U1832">
        <f t="shared" ca="1" si="182"/>
        <v>1.2618055555555554</v>
      </c>
      <c r="V1832">
        <f ca="1">Prams!C$5/(U1832-Prams!C$6)</f>
        <v>55.287688111408663</v>
      </c>
      <c r="W1832">
        <f t="shared" ca="1" si="183"/>
        <v>0.78982411587726664</v>
      </c>
      <c r="X1832" t="str">
        <f t="shared" ca="1" si="184"/>
        <v>×</v>
      </c>
    </row>
    <row r="1833" spans="1:24" x14ac:dyDescent="0.4">
      <c r="A1833" s="1" t="s">
        <v>4326</v>
      </c>
      <c r="B1833" s="1">
        <v>170</v>
      </c>
      <c r="C1833">
        <v>644.54760999999996</v>
      </c>
      <c r="D1833">
        <v>606.5</v>
      </c>
      <c r="E1833">
        <v>10.55958</v>
      </c>
      <c r="F1833" t="s">
        <v>4236</v>
      </c>
      <c r="G1833" s="10" t="s">
        <v>3998</v>
      </c>
      <c r="H1833">
        <v>98</v>
      </c>
      <c r="I1833" t="s">
        <v>4316</v>
      </c>
      <c r="J1833">
        <f ca="1">VLOOKUP(G1833,INDIRECT("球速変換!A$1:B$" &amp; Prams!$B$8),2,)</f>
        <v>70</v>
      </c>
      <c r="K1833" t="str">
        <f ca="1">VLOOKUP(I1833,INDIRECT("投手名変換!A$1:B$" &amp; Prams!$B$9),2,)</f>
        <v>DD041</v>
      </c>
      <c r="L1833">
        <f t="shared" si="179"/>
        <v>72</v>
      </c>
      <c r="M1833">
        <f ca="1">(B1833-VLOOKUP(K1833,INDIRECT("投手データ!B1:D"&amp;Prams!$B$1),3,FALSE)*2)</f>
        <v>76</v>
      </c>
      <c r="N1833" t="str">
        <f ca="1">VLOOKUP(F1833,INDIRECT("球種変換表!A$1:B$" &amp; Prams!$B$2),2,)</f>
        <v>超スローボール</v>
      </c>
      <c r="O1833">
        <f ca="1">VLOOKUP(N1833,球種情報!A:B,2,FALSE)</f>
        <v>5</v>
      </c>
      <c r="P1833">
        <f ca="1">VLOOKUP(K1833,投手データ!B:AI,output!O1833+6,FALSE)</f>
        <v>1</v>
      </c>
      <c r="R1833">
        <f t="shared" ca="1" si="180"/>
        <v>1.4285714285714285E-2</v>
      </c>
      <c r="S1833">
        <f t="shared" si="181"/>
        <v>1.1954861111111112</v>
      </c>
      <c r="T1833">
        <f>Prams!B$5/(S1833-Prams!B$6)</f>
        <v>54.460673359972787</v>
      </c>
      <c r="U1833">
        <f t="shared" ca="1" si="182"/>
        <v>1.2621527777777779</v>
      </c>
      <c r="V1833">
        <f ca="1">Prams!C$5/(U1833-Prams!C$6)</f>
        <v>55.270525654429449</v>
      </c>
      <c r="W1833">
        <f t="shared" ca="1" si="183"/>
        <v>0.78957893792042066</v>
      </c>
      <c r="X1833" t="str">
        <f t="shared" ca="1" si="184"/>
        <v>×</v>
      </c>
    </row>
    <row r="1834" spans="1:24" x14ac:dyDescent="0.4">
      <c r="A1834" s="1" t="s">
        <v>4327</v>
      </c>
      <c r="B1834" s="1">
        <v>170</v>
      </c>
      <c r="C1834">
        <v>640.5</v>
      </c>
      <c r="D1834">
        <v>606.5</v>
      </c>
      <c r="E1834">
        <v>10.512</v>
      </c>
      <c r="F1834">
        <v>2</v>
      </c>
      <c r="G1834" s="10" t="s">
        <v>3998</v>
      </c>
      <c r="H1834">
        <v>98</v>
      </c>
      <c r="I1834" t="s">
        <v>4323</v>
      </c>
      <c r="J1834">
        <f ca="1">VLOOKUP(G1834,INDIRECT("球速変換!A$1:B$" &amp; Prams!$B$8),2,)</f>
        <v>70</v>
      </c>
      <c r="K1834" t="str">
        <f ca="1">VLOOKUP(I1834,INDIRECT("投手名変換!A$1:B$" &amp; Prams!$B$9),2,)</f>
        <v>DD041</v>
      </c>
      <c r="L1834">
        <f t="shared" si="179"/>
        <v>72</v>
      </c>
      <c r="M1834">
        <f ca="1">(B1834-VLOOKUP(K1834,INDIRECT("投手データ!B1:D"&amp;Prams!$B$1),3,FALSE)*2)</f>
        <v>76</v>
      </c>
      <c r="N1834" t="s">
        <v>4236</v>
      </c>
      <c r="O1834">
        <f>VLOOKUP(N1834,球種情報!A:B,2,FALSE)</f>
        <v>5</v>
      </c>
      <c r="P1834">
        <f ca="1">VLOOKUP(K1834,投手データ!B:AI,output!O1834+6,FALSE)</f>
        <v>1</v>
      </c>
      <c r="R1834">
        <f t="shared" ca="1" si="180"/>
        <v>1.4285714285714285E-2</v>
      </c>
      <c r="S1834">
        <f t="shared" si="181"/>
        <v>1.1954861111111112</v>
      </c>
      <c r="T1834">
        <f>Prams!B$5/(S1834-Prams!B$6)</f>
        <v>54.460673359972787</v>
      </c>
      <c r="U1834">
        <f t="shared" ca="1" si="182"/>
        <v>1.2621527777777779</v>
      </c>
      <c r="V1834">
        <f ca="1">Prams!C$5/(U1834-Prams!C$6)</f>
        <v>55.270525654429449</v>
      </c>
      <c r="W1834">
        <f t="shared" ca="1" si="183"/>
        <v>0.78957893792042066</v>
      </c>
      <c r="X1834" t="str">
        <f t="shared" ca="1" si="184"/>
        <v>×</v>
      </c>
    </row>
    <row r="1835" spans="1:24" x14ac:dyDescent="0.4">
      <c r="A1835" s="1" t="s">
        <v>4328</v>
      </c>
      <c r="B1835" s="1">
        <v>170</v>
      </c>
      <c r="C1835">
        <v>638.5</v>
      </c>
      <c r="D1835">
        <v>606.5</v>
      </c>
      <c r="E1835">
        <v>10.512</v>
      </c>
      <c r="F1835" t="s">
        <v>4263</v>
      </c>
      <c r="G1835" s="10" t="s">
        <v>3998</v>
      </c>
      <c r="H1835">
        <v>98</v>
      </c>
      <c r="I1835" t="s">
        <v>4316</v>
      </c>
      <c r="J1835">
        <f ca="1">VLOOKUP(G1835,INDIRECT("球速変換!A$1:B$" &amp; Prams!$B$8),2,)</f>
        <v>70</v>
      </c>
      <c r="K1835" t="str">
        <f ca="1">VLOOKUP(I1835,INDIRECT("投手名変換!A$1:B$" &amp; Prams!$B$9),2,)</f>
        <v>DD041</v>
      </c>
      <c r="L1835">
        <f t="shared" si="179"/>
        <v>72</v>
      </c>
      <c r="M1835">
        <f ca="1">(B1835-VLOOKUP(K1835,INDIRECT("投手データ!B1:D"&amp;Prams!$B$1),3,FALSE)*2)</f>
        <v>76</v>
      </c>
      <c r="N1835" t="str">
        <f ca="1">VLOOKUP(F1835,INDIRECT("球種変換表!A$1:B$" &amp; Prams!$B$2),2,)</f>
        <v>超スローボール</v>
      </c>
      <c r="O1835">
        <f ca="1">VLOOKUP(N1835,球種情報!A:B,2,FALSE)</f>
        <v>5</v>
      </c>
      <c r="P1835">
        <f ca="1">VLOOKUP(K1835,投手データ!B:AI,output!O1835+6,FALSE)</f>
        <v>1</v>
      </c>
      <c r="R1835">
        <f t="shared" ca="1" si="180"/>
        <v>1.4285714285714285E-2</v>
      </c>
      <c r="S1835">
        <f t="shared" si="181"/>
        <v>1.1954861111111112</v>
      </c>
      <c r="T1835">
        <f>Prams!B$5/(S1835-Prams!B$6)</f>
        <v>54.460673359972787</v>
      </c>
      <c r="U1835">
        <f t="shared" ca="1" si="182"/>
        <v>1.2621527777777779</v>
      </c>
      <c r="V1835">
        <f ca="1">Prams!C$5/(U1835-Prams!C$6)</f>
        <v>55.270525654429449</v>
      </c>
      <c r="W1835">
        <f t="shared" ca="1" si="183"/>
        <v>0.78957893792042066</v>
      </c>
      <c r="X1835" t="str">
        <f t="shared" ca="1" si="184"/>
        <v>×</v>
      </c>
    </row>
    <row r="1836" spans="1:24" x14ac:dyDescent="0.4">
      <c r="A1836" s="1" t="s">
        <v>4330</v>
      </c>
      <c r="B1836" s="1">
        <v>170</v>
      </c>
      <c r="C1836">
        <v>638.5</v>
      </c>
      <c r="D1836">
        <v>607</v>
      </c>
      <c r="E1836">
        <v>10.5001</v>
      </c>
      <c r="F1836" t="s">
        <v>4329</v>
      </c>
      <c r="G1836" s="10" t="s">
        <v>3998</v>
      </c>
      <c r="H1836">
        <v>98</v>
      </c>
      <c r="I1836" t="s">
        <v>4316</v>
      </c>
      <c r="J1836">
        <f ca="1">VLOOKUP(G1836,INDIRECT("球速変換!A$1:B$" &amp; Prams!$B$8),2,)</f>
        <v>70</v>
      </c>
      <c r="K1836" t="str">
        <f ca="1">VLOOKUP(I1836,INDIRECT("投手名変換!A$1:B$" &amp; Prams!$B$9),2,)</f>
        <v>DD041</v>
      </c>
      <c r="L1836">
        <f t="shared" si="179"/>
        <v>72</v>
      </c>
      <c r="M1836">
        <f ca="1">(B1836-VLOOKUP(K1836,INDIRECT("投手データ!B1:D"&amp;Prams!$B$1),3,FALSE)*2)</f>
        <v>76</v>
      </c>
      <c r="N1836" t="str">
        <f ca="1">VLOOKUP(F1836,INDIRECT("球種変換表!A$1:B$" &amp; Prams!$B$2),2,)</f>
        <v>超スローボール</v>
      </c>
      <c r="O1836">
        <f ca="1">VLOOKUP(N1836,球種情報!A:B,2,FALSE)</f>
        <v>5</v>
      </c>
      <c r="P1836">
        <f ca="1">VLOOKUP(K1836,投手データ!B:AI,output!O1836+6,FALSE)</f>
        <v>1</v>
      </c>
      <c r="R1836">
        <f t="shared" ca="1" si="180"/>
        <v>1.4285714285714285E-2</v>
      </c>
      <c r="S1836">
        <f t="shared" si="181"/>
        <v>1.1951388888888888</v>
      </c>
      <c r="T1836">
        <f>Prams!B$5/(S1836-Prams!B$6)</f>
        <v>54.477336479480698</v>
      </c>
      <c r="U1836">
        <f t="shared" ca="1" si="182"/>
        <v>1.2618055555555554</v>
      </c>
      <c r="V1836">
        <f ca="1">Prams!C$5/(U1836-Prams!C$6)</f>
        <v>55.287688111408663</v>
      </c>
      <c r="W1836">
        <f t="shared" ca="1" si="183"/>
        <v>0.78982411587726664</v>
      </c>
      <c r="X1836" t="str">
        <f t="shared" ca="1" si="184"/>
        <v>×</v>
      </c>
    </row>
    <row r="1837" spans="1:24" x14ac:dyDescent="0.4">
      <c r="A1837" s="1" t="s">
        <v>4331</v>
      </c>
      <c r="B1837" s="1">
        <v>154</v>
      </c>
      <c r="C1837">
        <v>643.5</v>
      </c>
      <c r="D1837">
        <v>600.5</v>
      </c>
      <c r="E1837">
        <v>10.512</v>
      </c>
      <c r="F1837" t="s">
        <v>4236</v>
      </c>
      <c r="G1837" s="10" t="s">
        <v>4008</v>
      </c>
      <c r="H1837">
        <v>98</v>
      </c>
      <c r="I1837">
        <v>7</v>
      </c>
      <c r="J1837">
        <v>87</v>
      </c>
      <c r="K1837" t="s">
        <v>3989</v>
      </c>
      <c r="L1837">
        <f t="shared" si="179"/>
        <v>56</v>
      </c>
      <c r="M1837">
        <f ca="1">(B1837-VLOOKUP(K1837,INDIRECT("投手データ!B1:D"&amp;Prams!$B$1),3,FALSE)*2)</f>
        <v>60</v>
      </c>
      <c r="N1837" t="str">
        <f ca="1">VLOOKUP(F1837,INDIRECT("球種変換表!A$1:B$" &amp; Prams!$B$2),2,)</f>
        <v>超スローボール</v>
      </c>
      <c r="O1837">
        <f ca="1">VLOOKUP(N1837,球種情報!A:B,2,FALSE)</f>
        <v>5</v>
      </c>
      <c r="P1837">
        <f ca="1">VLOOKUP(K1837,投手データ!B:AI,output!O1837+6,FALSE)</f>
        <v>1</v>
      </c>
      <c r="R1837">
        <f t="shared" si="180"/>
        <v>1.1494252873563218E-2</v>
      </c>
      <c r="S1837">
        <f t="shared" si="181"/>
        <v>0.93298611111111107</v>
      </c>
      <c r="T1837">
        <f>Prams!B$5/(S1837-Prams!B$6)</f>
        <v>70.842195392896144</v>
      </c>
      <c r="U1837">
        <f t="shared" ca="1" si="182"/>
        <v>0.99965277777777772</v>
      </c>
      <c r="V1837">
        <f ca="1">Prams!C$5/(U1837-Prams!C$6)</f>
        <v>72.21867810590598</v>
      </c>
      <c r="W1837">
        <f t="shared" ca="1" si="183"/>
        <v>0.83009974834374689</v>
      </c>
      <c r="X1837" t="str">
        <f t="shared" ca="1" si="184"/>
        <v>×</v>
      </c>
    </row>
    <row r="1838" spans="1:24" x14ac:dyDescent="0.4">
      <c r="A1838" s="1" t="s">
        <v>4333</v>
      </c>
      <c r="B1838" s="1">
        <v>154</v>
      </c>
      <c r="C1838">
        <v>641.5</v>
      </c>
      <c r="D1838">
        <v>601.5</v>
      </c>
      <c r="E1838">
        <v>10.512</v>
      </c>
      <c r="F1838" t="s">
        <v>4236</v>
      </c>
      <c r="G1838" s="10" t="s">
        <v>4006</v>
      </c>
      <c r="H1838">
        <v>98</v>
      </c>
      <c r="I1838" t="s">
        <v>4332</v>
      </c>
      <c r="J1838">
        <v>87</v>
      </c>
      <c r="K1838" t="str">
        <f ca="1">VLOOKUP(I1838,INDIRECT("投手名変換!A$1:B$" &amp; Prams!$B$9),2,)</f>
        <v>DD042</v>
      </c>
      <c r="L1838">
        <f t="shared" si="179"/>
        <v>56</v>
      </c>
      <c r="M1838">
        <f ca="1">(B1838-VLOOKUP(K1838,INDIRECT("投手データ!B1:D"&amp;Prams!$B$1),3,FALSE)*2)</f>
        <v>60</v>
      </c>
      <c r="N1838" t="str">
        <f ca="1">VLOOKUP(F1838,INDIRECT("球種変換表!A$1:B$" &amp; Prams!$B$2),2,)</f>
        <v>超スローボール</v>
      </c>
      <c r="O1838">
        <f ca="1">VLOOKUP(N1838,球種情報!A:B,2,FALSE)</f>
        <v>5</v>
      </c>
      <c r="P1838">
        <f ca="1">VLOOKUP(K1838,投手データ!B:AI,output!O1838+6,FALSE)</f>
        <v>1</v>
      </c>
      <c r="R1838">
        <f t="shared" si="180"/>
        <v>1.1494252873563218E-2</v>
      </c>
      <c r="S1838">
        <f t="shared" si="181"/>
        <v>0.93229166666666663</v>
      </c>
      <c r="T1838">
        <f>Prams!B$5/(S1838-Prams!B$6)</f>
        <v>70.898613327726764</v>
      </c>
      <c r="U1838">
        <f t="shared" ca="1" si="182"/>
        <v>0.99895833333333328</v>
      </c>
      <c r="V1838">
        <f ca="1">Prams!C$5/(U1838-Prams!C$6)</f>
        <v>72.277310678760372</v>
      </c>
      <c r="W1838">
        <f t="shared" ca="1" si="183"/>
        <v>0.83077368596276291</v>
      </c>
      <c r="X1838" t="str">
        <f t="shared" ca="1" si="184"/>
        <v>×</v>
      </c>
    </row>
    <row r="1839" spans="1:24" x14ac:dyDescent="0.4">
      <c r="A1839" s="1" t="s">
        <v>4335</v>
      </c>
      <c r="B1839" s="1">
        <v>154</v>
      </c>
      <c r="C1839">
        <v>648</v>
      </c>
      <c r="D1839">
        <v>607.5</v>
      </c>
      <c r="E1839">
        <v>11.01146</v>
      </c>
      <c r="F1839" t="s">
        <v>4236</v>
      </c>
      <c r="G1839" s="10" t="s">
        <v>4334</v>
      </c>
      <c r="H1839">
        <v>98</v>
      </c>
      <c r="I1839" t="s">
        <v>4332</v>
      </c>
      <c r="J1839">
        <v>88</v>
      </c>
      <c r="K1839" t="str">
        <f ca="1">VLOOKUP(I1839,INDIRECT("投手名変換!A$1:B$" &amp; Prams!$B$9),2,)</f>
        <v>DD042</v>
      </c>
      <c r="L1839">
        <f t="shared" si="179"/>
        <v>56</v>
      </c>
      <c r="M1839">
        <f ca="1">(B1839-VLOOKUP(K1839,INDIRECT("投手データ!B1:D"&amp;Prams!$B$1),3,FALSE)*2)</f>
        <v>60</v>
      </c>
      <c r="N1839" t="str">
        <f ca="1">VLOOKUP(F1839,INDIRECT("球種変換表!A$1:B$" &amp; Prams!$B$2),2,)</f>
        <v>超スローボール</v>
      </c>
      <c r="O1839">
        <f ca="1">VLOOKUP(N1839,球種情報!A:B,2,FALSE)</f>
        <v>5</v>
      </c>
      <c r="P1839">
        <f ca="1">VLOOKUP(K1839,投手データ!B:AI,output!O1839+6,FALSE)</f>
        <v>1</v>
      </c>
      <c r="R1839">
        <f t="shared" si="180"/>
        <v>1.1363636363636364E-2</v>
      </c>
      <c r="S1839">
        <f t="shared" si="181"/>
        <v>0.92812499999999998</v>
      </c>
      <c r="T1839">
        <f>Prams!B$5/(S1839-Prams!B$6)</f>
        <v>71.239017082937238</v>
      </c>
      <c r="U1839">
        <f t="shared" ca="1" si="182"/>
        <v>0.99479166666666663</v>
      </c>
      <c r="V1839">
        <f ca="1">Prams!C$5/(U1839-Prams!C$6)</f>
        <v>72.631115201237492</v>
      </c>
      <c r="W1839">
        <f t="shared" ca="1" si="183"/>
        <v>0.82535358183224428</v>
      </c>
      <c r="X1839" t="str">
        <f t="shared" ca="1" si="184"/>
        <v>×</v>
      </c>
    </row>
    <row r="1840" spans="1:24" x14ac:dyDescent="0.4">
      <c r="A1840" s="1" t="s">
        <v>4338</v>
      </c>
      <c r="B1840" s="1">
        <v>154</v>
      </c>
      <c r="C1840">
        <v>635.5</v>
      </c>
      <c r="D1840">
        <v>605.5</v>
      </c>
      <c r="E1840">
        <v>11.510960000000001</v>
      </c>
      <c r="F1840" t="s">
        <v>4279</v>
      </c>
      <c r="G1840" s="10" t="s">
        <v>4336</v>
      </c>
      <c r="H1840">
        <v>98</v>
      </c>
      <c r="I1840" t="s">
        <v>4337</v>
      </c>
      <c r="J1840">
        <v>88</v>
      </c>
      <c r="K1840" t="str">
        <f ca="1">VLOOKUP(I1840,INDIRECT("投手名変換!A$1:B$" &amp; Prams!$B$9),2,)</f>
        <v>DD042</v>
      </c>
      <c r="L1840">
        <f t="shared" si="179"/>
        <v>56</v>
      </c>
      <c r="M1840">
        <f ca="1">(B1840-VLOOKUP(K1840,INDIRECT("投手データ!B1:D"&amp;Prams!$B$1),3,FALSE)*2)</f>
        <v>60</v>
      </c>
      <c r="N1840" t="str">
        <f ca="1">VLOOKUP(F1840,INDIRECT("球種変換表!A$1:B$" &amp; Prams!$B$2),2,)</f>
        <v>超スローボール</v>
      </c>
      <c r="O1840">
        <f ca="1">VLOOKUP(N1840,球種情報!A:B,2,FALSE)</f>
        <v>5</v>
      </c>
      <c r="P1840">
        <f ca="1">VLOOKUP(K1840,投手データ!B:AI,output!O1840+6,FALSE)</f>
        <v>1</v>
      </c>
      <c r="R1840">
        <f t="shared" si="180"/>
        <v>1.1363636363636364E-2</v>
      </c>
      <c r="S1840">
        <f t="shared" si="181"/>
        <v>0.92951388888888897</v>
      </c>
      <c r="T1840">
        <f>Prams!B$5/(S1840-Prams!B$6)</f>
        <v>71.12518655106625</v>
      </c>
      <c r="U1840">
        <f t="shared" ca="1" si="182"/>
        <v>0.99618055555555562</v>
      </c>
      <c r="V1840">
        <f ca="1">Prams!C$5/(U1840-Prams!C$6)</f>
        <v>72.512796118972133</v>
      </c>
      <c r="W1840">
        <f t="shared" ca="1" si="183"/>
        <v>0.82400904680650155</v>
      </c>
      <c r="X1840" t="str">
        <f t="shared" ca="1" si="184"/>
        <v>×</v>
      </c>
    </row>
    <row r="1841" spans="1:24" x14ac:dyDescent="0.4">
      <c r="A1841" s="1" t="s">
        <v>4339</v>
      </c>
      <c r="B1841" s="1">
        <v>155</v>
      </c>
      <c r="C1841">
        <v>645.02502000000004</v>
      </c>
      <c r="D1841">
        <v>601</v>
      </c>
      <c r="E1841">
        <v>10.025080000000001</v>
      </c>
      <c r="F1841" t="s">
        <v>4236</v>
      </c>
      <c r="G1841" s="10" t="s">
        <v>4000</v>
      </c>
      <c r="H1841">
        <v>98</v>
      </c>
      <c r="I1841" t="s">
        <v>4337</v>
      </c>
      <c r="J1841">
        <f ca="1">VLOOKUP(G1841,INDIRECT("球速変換!A$1:B$" &amp; Prams!$B$8),2,)</f>
        <v>86</v>
      </c>
      <c r="K1841" t="str">
        <f ca="1">VLOOKUP(I1841,INDIRECT("投手名変換!A$1:B$" &amp; Prams!$B$9),2,)</f>
        <v>DD042</v>
      </c>
      <c r="L1841">
        <f t="shared" si="179"/>
        <v>57</v>
      </c>
      <c r="M1841">
        <f ca="1">(B1841-VLOOKUP(K1841,INDIRECT("投手データ!B1:D"&amp;Prams!$B$1),3,FALSE)*2)</f>
        <v>61</v>
      </c>
      <c r="N1841" t="str">
        <f ca="1">VLOOKUP(F1841,INDIRECT("球種変換表!A$1:B$" &amp; Prams!$B$2),2,)</f>
        <v>超スローボール</v>
      </c>
      <c r="O1841">
        <f ca="1">VLOOKUP(N1841,球種情報!A:B,2,FALSE)</f>
        <v>5</v>
      </c>
      <c r="P1841">
        <f ca="1">VLOOKUP(K1841,投手データ!B:AI,output!O1841+6,FALSE)</f>
        <v>1</v>
      </c>
      <c r="R1841">
        <f t="shared" ca="1" si="180"/>
        <v>1.1627906976744186E-2</v>
      </c>
      <c r="S1841">
        <f t="shared" si="181"/>
        <v>0.94930555555555562</v>
      </c>
      <c r="T1841">
        <f>Prams!B$5/(S1841-Prams!B$6)</f>
        <v>69.541747645621513</v>
      </c>
      <c r="U1841">
        <f t="shared" ca="1" si="182"/>
        <v>1.0159722222222223</v>
      </c>
      <c r="V1841">
        <f ca="1">Prams!C$5/(U1841-Prams!C$6)</f>
        <v>70.867685175160958</v>
      </c>
      <c r="W1841">
        <f t="shared" ca="1" si="183"/>
        <v>0.82404285087396467</v>
      </c>
      <c r="X1841" t="str">
        <f t="shared" ca="1" si="184"/>
        <v>×</v>
      </c>
    </row>
    <row r="1842" spans="1:24" x14ac:dyDescent="0.4">
      <c r="A1842" s="1" t="s">
        <v>4341</v>
      </c>
      <c r="B1842" s="1">
        <v>154</v>
      </c>
      <c r="C1842">
        <v>639</v>
      </c>
      <c r="D1842">
        <v>610.5</v>
      </c>
      <c r="E1842">
        <v>11.01146</v>
      </c>
      <c r="F1842" t="s">
        <v>4298</v>
      </c>
      <c r="G1842" s="10" t="s">
        <v>4340</v>
      </c>
      <c r="H1842">
        <v>98</v>
      </c>
      <c r="I1842" t="s">
        <v>4332</v>
      </c>
      <c r="J1842">
        <v>89</v>
      </c>
      <c r="K1842" t="str">
        <f ca="1">VLOOKUP(I1842,INDIRECT("投手名変換!A$1:B$" &amp; Prams!$B$9),2,)</f>
        <v>DD042</v>
      </c>
      <c r="L1842">
        <f t="shared" si="179"/>
        <v>56</v>
      </c>
      <c r="M1842">
        <f ca="1">(B1842-VLOOKUP(K1842,INDIRECT("投手データ!B1:D"&amp;Prams!$B$1),3,FALSE)*2)</f>
        <v>60</v>
      </c>
      <c r="N1842" t="str">
        <f ca="1">VLOOKUP(F1842,INDIRECT("球種変換表!A$1:B$" &amp; Prams!$B$2),2,)</f>
        <v>超スローボール</v>
      </c>
      <c r="O1842">
        <f ca="1">VLOOKUP(N1842,球種情報!A:B,2,FALSE)</f>
        <v>5</v>
      </c>
      <c r="P1842">
        <f ca="1">VLOOKUP(K1842,投手データ!B:AI,output!O1842+6,FALSE)</f>
        <v>1</v>
      </c>
      <c r="R1842">
        <f t="shared" si="180"/>
        <v>1.1235955056179775E-2</v>
      </c>
      <c r="S1842">
        <f t="shared" si="181"/>
        <v>0.92604166666666665</v>
      </c>
      <c r="T1842">
        <f>Prams!B$5/(S1842-Prams!B$6)</f>
        <v>71.410447689360765</v>
      </c>
      <c r="U1842">
        <f t="shared" ca="1" si="182"/>
        <v>0.9927083333333333</v>
      </c>
      <c r="V1842">
        <f ca="1">Prams!C$5/(U1842-Prams!C$6)</f>
        <v>72.809319580344081</v>
      </c>
      <c r="W1842">
        <f t="shared" ca="1" si="183"/>
        <v>0.81808224247577621</v>
      </c>
      <c r="X1842" t="str">
        <f t="shared" ca="1" si="184"/>
        <v>×</v>
      </c>
    </row>
    <row r="1843" spans="1:24" x14ac:dyDescent="0.4">
      <c r="A1843" s="1" t="s">
        <v>4344</v>
      </c>
      <c r="B1843" s="1">
        <v>154</v>
      </c>
      <c r="C1843">
        <v>636.5</v>
      </c>
      <c r="D1843">
        <v>610</v>
      </c>
      <c r="E1843">
        <v>10.547610000000001</v>
      </c>
      <c r="F1843" t="s">
        <v>4342</v>
      </c>
      <c r="G1843" s="10" t="s">
        <v>4343</v>
      </c>
      <c r="H1843">
        <v>98</v>
      </c>
      <c r="I1843" t="s">
        <v>4332</v>
      </c>
      <c r="J1843">
        <v>89</v>
      </c>
      <c r="K1843" t="str">
        <f ca="1">VLOOKUP(I1843,INDIRECT("投手名変換!A$1:B$" &amp; Prams!$B$9),2,)</f>
        <v>DD042</v>
      </c>
      <c r="L1843">
        <f t="shared" si="179"/>
        <v>56</v>
      </c>
      <c r="M1843">
        <f ca="1">(B1843-VLOOKUP(K1843,INDIRECT("投手データ!B1:D"&amp;Prams!$B$1),3,FALSE)*2)</f>
        <v>60</v>
      </c>
      <c r="N1843" t="str">
        <f ca="1">VLOOKUP(F1843,INDIRECT("球種変換表!A$1:B$" &amp; Prams!$B$2),2,)</f>
        <v>超スローボール</v>
      </c>
      <c r="O1843">
        <f ca="1">VLOOKUP(N1843,球種情報!A:B,2,FALSE)</f>
        <v>5</v>
      </c>
      <c r="P1843">
        <f ca="1">VLOOKUP(K1843,投手データ!B:AI,output!O1843+6,FALSE)</f>
        <v>1</v>
      </c>
      <c r="R1843">
        <f t="shared" si="180"/>
        <v>1.1235955056179775E-2</v>
      </c>
      <c r="S1843">
        <f t="shared" si="181"/>
        <v>0.92638888888888893</v>
      </c>
      <c r="T1843">
        <f>Prams!B$5/(S1843-Prams!B$6)</f>
        <v>71.381818648329656</v>
      </c>
      <c r="U1843">
        <f t="shared" ca="1" si="182"/>
        <v>0.99305555555555558</v>
      </c>
      <c r="V1843">
        <f ca="1">Prams!C$5/(U1843-Prams!C$6)</f>
        <v>72.779558148356458</v>
      </c>
      <c r="W1843">
        <f t="shared" ca="1" si="183"/>
        <v>0.81774784436355574</v>
      </c>
      <c r="X1843" t="str">
        <f t="shared" ca="1" si="184"/>
        <v>×</v>
      </c>
    </row>
    <row r="1844" spans="1:24" x14ac:dyDescent="0.4">
      <c r="A1844" s="1" t="s">
        <v>4346</v>
      </c>
      <c r="B1844" s="1">
        <v>154</v>
      </c>
      <c r="C1844">
        <v>641.95001000000002</v>
      </c>
      <c r="D1844">
        <v>600.5</v>
      </c>
      <c r="E1844">
        <v>10.062519999999999</v>
      </c>
      <c r="F1844" t="s">
        <v>4345</v>
      </c>
      <c r="G1844" s="10" t="s">
        <v>4008</v>
      </c>
      <c r="H1844">
        <v>98</v>
      </c>
      <c r="I1844" t="s">
        <v>4332</v>
      </c>
      <c r="J1844">
        <v>87</v>
      </c>
      <c r="K1844" t="str">
        <f ca="1">VLOOKUP(I1844,INDIRECT("投手名変換!A$1:B$" &amp; Prams!$B$9),2,)</f>
        <v>DD042</v>
      </c>
      <c r="L1844">
        <f t="shared" si="179"/>
        <v>56</v>
      </c>
      <c r="M1844">
        <f ca="1">(B1844-VLOOKUP(K1844,INDIRECT("投手データ!B1:D"&amp;Prams!$B$1),3,FALSE)*2)</f>
        <v>60</v>
      </c>
      <c r="N1844" t="str">
        <f ca="1">VLOOKUP(F1844,INDIRECT("球種変換表!A$1:B$" &amp; Prams!$B$2),2,)</f>
        <v>超スローボール</v>
      </c>
      <c r="O1844">
        <f ca="1">VLOOKUP(N1844,球種情報!A:B,2,FALSE)</f>
        <v>5</v>
      </c>
      <c r="P1844">
        <f ca="1">VLOOKUP(K1844,投手データ!B:AI,output!O1844+6,FALSE)</f>
        <v>1</v>
      </c>
      <c r="R1844">
        <f t="shared" si="180"/>
        <v>1.1494252873563218E-2</v>
      </c>
      <c r="S1844">
        <f t="shared" si="181"/>
        <v>0.93298611111111107</v>
      </c>
      <c r="T1844">
        <f>Prams!B$5/(S1844-Prams!B$6)</f>
        <v>70.842195392896144</v>
      </c>
      <c r="U1844">
        <f t="shared" ca="1" si="182"/>
        <v>0.99965277777777772</v>
      </c>
      <c r="V1844">
        <f ca="1">Prams!C$5/(U1844-Prams!C$6)</f>
        <v>72.21867810590598</v>
      </c>
      <c r="W1844">
        <f t="shared" ca="1" si="183"/>
        <v>0.83009974834374689</v>
      </c>
      <c r="X1844" t="str">
        <f t="shared" ca="1" si="184"/>
        <v>×</v>
      </c>
    </row>
    <row r="1845" spans="1:24" x14ac:dyDescent="0.4">
      <c r="A1845" s="1" t="s">
        <v>4348</v>
      </c>
      <c r="B1845" s="1">
        <v>154</v>
      </c>
      <c r="C1845">
        <v>643</v>
      </c>
      <c r="D1845">
        <v>604.5</v>
      </c>
      <c r="E1845">
        <v>11.01146</v>
      </c>
      <c r="F1845" t="s">
        <v>4236</v>
      </c>
      <c r="G1845" s="10" t="s">
        <v>4347</v>
      </c>
      <c r="H1845">
        <v>98</v>
      </c>
      <c r="I1845" t="s">
        <v>4332</v>
      </c>
      <c r="J1845">
        <v>88</v>
      </c>
      <c r="K1845" t="str">
        <f ca="1">VLOOKUP(I1845,INDIRECT("投手名変換!A$1:B$" &amp; Prams!$B$9),2,)</f>
        <v>DD042</v>
      </c>
      <c r="L1845">
        <f t="shared" si="179"/>
        <v>56</v>
      </c>
      <c r="M1845">
        <f ca="1">(B1845-VLOOKUP(K1845,INDIRECT("投手データ!B1:D"&amp;Prams!$B$1),3,FALSE)*2)</f>
        <v>60</v>
      </c>
      <c r="N1845" t="str">
        <f ca="1">VLOOKUP(F1845,INDIRECT("球種変換表!A$1:B$" &amp; Prams!$B$2),2,)</f>
        <v>超スローボール</v>
      </c>
      <c r="O1845">
        <f ca="1">VLOOKUP(N1845,球種情報!A:B,2,FALSE)</f>
        <v>5</v>
      </c>
      <c r="P1845">
        <f ca="1">VLOOKUP(K1845,投手データ!B:AI,output!O1845+6,FALSE)</f>
        <v>1</v>
      </c>
      <c r="R1845">
        <f t="shared" si="180"/>
        <v>1.1363636363636364E-2</v>
      </c>
      <c r="S1845">
        <f t="shared" si="181"/>
        <v>0.9302083333333333</v>
      </c>
      <c r="T1845">
        <f>Prams!B$5/(S1845-Prams!B$6)</f>
        <v>71.06840759083812</v>
      </c>
      <c r="U1845">
        <f t="shared" ca="1" si="182"/>
        <v>0.99687499999999996</v>
      </c>
      <c r="V1845">
        <f ca="1">Prams!C$5/(U1845-Prams!C$6)</f>
        <v>72.453781020186923</v>
      </c>
      <c r="W1845">
        <f t="shared" ca="1" si="183"/>
        <v>0.82333842068394236</v>
      </c>
      <c r="X1845" t="str">
        <f t="shared" ca="1" si="184"/>
        <v>×</v>
      </c>
    </row>
    <row r="1846" spans="1:24" x14ac:dyDescent="0.4">
      <c r="A1846" s="1" t="s">
        <v>4350</v>
      </c>
      <c r="B1846" s="1">
        <v>155</v>
      </c>
      <c r="C1846">
        <v>644</v>
      </c>
      <c r="D1846">
        <v>602</v>
      </c>
      <c r="E1846">
        <v>11.0001</v>
      </c>
      <c r="F1846" t="s">
        <v>4236</v>
      </c>
      <c r="G1846" s="10" t="s">
        <v>4349</v>
      </c>
      <c r="H1846">
        <v>98</v>
      </c>
      <c r="I1846" t="s">
        <v>4004</v>
      </c>
      <c r="J1846">
        <v>86</v>
      </c>
      <c r="K1846" t="s">
        <v>3989</v>
      </c>
      <c r="L1846">
        <f t="shared" si="179"/>
        <v>57</v>
      </c>
      <c r="M1846">
        <f ca="1">(B1846-VLOOKUP(K1846,INDIRECT("投手データ!B1:D"&amp;Prams!$B$1),3,FALSE)*2)</f>
        <v>61</v>
      </c>
      <c r="N1846" t="str">
        <f ca="1">VLOOKUP(F1846,INDIRECT("球種変換表!A$1:B$" &amp; Prams!$B$2),2,)</f>
        <v>超スローボール</v>
      </c>
      <c r="O1846">
        <f ca="1">VLOOKUP(N1846,球種情報!A:B,2,FALSE)</f>
        <v>5</v>
      </c>
      <c r="P1846">
        <f ca="1">VLOOKUP(K1846,投手データ!B:AI,output!O1846+6,FALSE)</f>
        <v>1</v>
      </c>
      <c r="R1846">
        <f t="shared" si="180"/>
        <v>1.1627906976744186E-2</v>
      </c>
      <c r="S1846">
        <f t="shared" si="181"/>
        <v>0.94861111111111107</v>
      </c>
      <c r="T1846">
        <f>Prams!B$5/(S1846-Prams!B$6)</f>
        <v>69.596112473107524</v>
      </c>
      <c r="U1846">
        <f t="shared" ca="1" si="182"/>
        <v>1.0152777777777777</v>
      </c>
      <c r="V1846">
        <f ca="1">Prams!C$5/(U1846-Prams!C$6)</f>
        <v>70.924143733030803</v>
      </c>
      <c r="W1846">
        <f t="shared" ca="1" si="183"/>
        <v>0.82469934573291637</v>
      </c>
      <c r="X1846" t="str">
        <f t="shared" ca="1" si="184"/>
        <v>×</v>
      </c>
    </row>
    <row r="1847" spans="1:24" x14ac:dyDescent="0.4">
      <c r="A1847" s="1" t="s">
        <v>4352</v>
      </c>
      <c r="B1847" s="1">
        <v>150</v>
      </c>
      <c r="C1847">
        <v>645.5</v>
      </c>
      <c r="D1847">
        <v>610.5</v>
      </c>
      <c r="E1847">
        <v>10.512</v>
      </c>
      <c r="F1847" t="s">
        <v>4236</v>
      </c>
      <c r="G1847" s="10" t="s">
        <v>4002</v>
      </c>
      <c r="H1847">
        <v>98</v>
      </c>
      <c r="I1847" t="s">
        <v>4351</v>
      </c>
      <c r="J1847">
        <f ca="1">VLOOKUP(G1847,INDIRECT("球速変換!A$1:B$" &amp; Prams!$B$8),2,)</f>
        <v>95</v>
      </c>
      <c r="K1847" t="str">
        <f ca="1">VLOOKUP(I1847,INDIRECT("投手名変換!A$1:B$" &amp; Prams!$B$9),2,)</f>
        <v>DD043</v>
      </c>
      <c r="L1847">
        <f t="shared" si="179"/>
        <v>52</v>
      </c>
      <c r="M1847">
        <f ca="1">(B1847-VLOOKUP(K1847,INDIRECT("投手データ!B1:D"&amp;Prams!$B$1),3,FALSE)*2)</f>
        <v>56</v>
      </c>
      <c r="N1847" t="str">
        <f ca="1">VLOOKUP(F1847,INDIRECT("球種変換表!A$1:B$" &amp; Prams!$B$2),2,)</f>
        <v>超スローボール</v>
      </c>
      <c r="O1847">
        <f ca="1">VLOOKUP(N1847,球種情報!A:B,2,FALSE)</f>
        <v>5</v>
      </c>
      <c r="P1847">
        <f ca="1">VLOOKUP(K1847,投手データ!B:AI,output!O1847+6,FALSE)</f>
        <v>1</v>
      </c>
      <c r="R1847">
        <f t="shared" ca="1" si="180"/>
        <v>1.0526315789473684E-2</v>
      </c>
      <c r="S1847">
        <f t="shared" si="181"/>
        <v>0.859375</v>
      </c>
      <c r="T1847">
        <f>Prams!B$5/(S1847-Prams!B$6)</f>
        <v>77.368206989331412</v>
      </c>
      <c r="U1847">
        <f t="shared" ca="1" si="182"/>
        <v>0.92604166666666665</v>
      </c>
      <c r="V1847">
        <f ca="1">Prams!C$5/(U1847-Prams!C$6)</f>
        <v>79.012918960944901</v>
      </c>
      <c r="W1847">
        <f t="shared" ca="1" si="183"/>
        <v>0.83171493643099892</v>
      </c>
      <c r="X1847" t="str">
        <f t="shared" ca="1" si="184"/>
        <v>×</v>
      </c>
    </row>
    <row r="1848" spans="1:24" x14ac:dyDescent="0.4">
      <c r="A1848" s="1" t="s">
        <v>4354</v>
      </c>
      <c r="B1848" s="1">
        <v>151</v>
      </c>
      <c r="C1848">
        <v>642</v>
      </c>
      <c r="D1848">
        <v>609.5</v>
      </c>
      <c r="E1848">
        <v>10.111969999999999</v>
      </c>
      <c r="F1848" t="s">
        <v>4236</v>
      </c>
      <c r="G1848" s="10" t="s">
        <v>4003</v>
      </c>
      <c r="H1848">
        <v>98</v>
      </c>
      <c r="I1848" t="s">
        <v>4353</v>
      </c>
      <c r="J1848">
        <v>94</v>
      </c>
      <c r="K1848" t="str">
        <f ca="1">VLOOKUP(I1848,INDIRECT("投手名変換!A$1:B$" &amp; Prams!$B$9),2,)</f>
        <v>DD043</v>
      </c>
      <c r="L1848">
        <f t="shared" si="179"/>
        <v>53</v>
      </c>
      <c r="M1848">
        <f ca="1">(B1848-VLOOKUP(K1848,INDIRECT("投手データ!B1:D"&amp;Prams!$B$1),3,FALSE)*2)</f>
        <v>57</v>
      </c>
      <c r="N1848" t="str">
        <f ca="1">VLOOKUP(F1848,INDIRECT("球種変換表!A$1:B$" &amp; Prams!$B$2),2,)</f>
        <v>超スローボール</v>
      </c>
      <c r="O1848">
        <f ca="1">VLOOKUP(N1848,球種情報!A:B,2,FALSE)</f>
        <v>5</v>
      </c>
      <c r="P1848">
        <f ca="1">VLOOKUP(K1848,投手データ!B:AI,output!O1848+6,FALSE)</f>
        <v>1</v>
      </c>
      <c r="R1848">
        <f t="shared" si="180"/>
        <v>1.0638297872340425E-2</v>
      </c>
      <c r="S1848">
        <f t="shared" si="181"/>
        <v>0.87673611111111105</v>
      </c>
      <c r="T1848">
        <f>Prams!B$5/(S1848-Prams!B$6)</f>
        <v>75.723010237584091</v>
      </c>
      <c r="U1848">
        <f t="shared" ca="1" si="182"/>
        <v>0.9434027777777777</v>
      </c>
      <c r="V1848">
        <f ca="1">Prams!C$5/(U1848-Prams!C$6)</f>
        <v>77.29780605635419</v>
      </c>
      <c r="W1848">
        <f t="shared" ca="1" si="183"/>
        <v>0.82231708570589568</v>
      </c>
      <c r="X1848" t="str">
        <f t="shared" ca="1" si="184"/>
        <v>×</v>
      </c>
    </row>
    <row r="1849" spans="1:24" x14ac:dyDescent="0.4">
      <c r="A1849" s="1" t="s">
        <v>4356</v>
      </c>
      <c r="B1849" s="1">
        <v>150</v>
      </c>
      <c r="C1849">
        <v>639.5</v>
      </c>
      <c r="D1849">
        <v>610.5</v>
      </c>
      <c r="E1849">
        <v>10.512</v>
      </c>
      <c r="F1849" t="s">
        <v>4242</v>
      </c>
      <c r="G1849" s="10" t="s">
        <v>4001</v>
      </c>
      <c r="H1849">
        <v>98</v>
      </c>
      <c r="I1849" t="s">
        <v>4355</v>
      </c>
      <c r="J1849">
        <v>95</v>
      </c>
      <c r="K1849" t="str">
        <f ca="1">VLOOKUP(I1849,INDIRECT("投手名変換!A$1:B$" &amp; Prams!$B$9),2,)</f>
        <v>DD043</v>
      </c>
      <c r="L1849">
        <f t="shared" si="179"/>
        <v>52</v>
      </c>
      <c r="M1849">
        <f ca="1">(B1849-VLOOKUP(K1849,INDIRECT("投手データ!B1:D"&amp;Prams!$B$1),3,FALSE)*2)</f>
        <v>56</v>
      </c>
      <c r="N1849" t="str">
        <f ca="1">VLOOKUP(F1849,INDIRECT("球種変換表!A$1:B$" &amp; Prams!$B$2),2,)</f>
        <v>超スローボール</v>
      </c>
      <c r="O1849">
        <f ca="1">VLOOKUP(N1849,球種情報!A:B,2,FALSE)</f>
        <v>5</v>
      </c>
      <c r="P1849">
        <f ca="1">VLOOKUP(K1849,投手データ!B:AI,output!O1849+6,FALSE)</f>
        <v>1</v>
      </c>
      <c r="R1849">
        <f t="shared" si="180"/>
        <v>1.0526315789473684E-2</v>
      </c>
      <c r="S1849">
        <f t="shared" si="181"/>
        <v>0.859375</v>
      </c>
      <c r="T1849">
        <f>Prams!B$5/(S1849-Prams!B$6)</f>
        <v>77.368206989331412</v>
      </c>
      <c r="U1849">
        <f t="shared" ca="1" si="182"/>
        <v>0.92604166666666665</v>
      </c>
      <c r="V1849">
        <f ca="1">Prams!C$5/(U1849-Prams!C$6)</f>
        <v>79.012918960944901</v>
      </c>
      <c r="W1849">
        <f t="shared" ca="1" si="183"/>
        <v>0.83171493643099892</v>
      </c>
      <c r="X1849" t="str">
        <f t="shared" ca="1" si="184"/>
        <v>×</v>
      </c>
    </row>
    <row r="1850" spans="1:24" x14ac:dyDescent="0.4">
      <c r="A1850" s="1" t="s">
        <v>4357</v>
      </c>
      <c r="B1850" s="1">
        <v>151</v>
      </c>
      <c r="C1850">
        <v>634.5</v>
      </c>
      <c r="D1850">
        <v>610.5</v>
      </c>
      <c r="E1850">
        <v>10.512</v>
      </c>
      <c r="F1850" t="s">
        <v>4236</v>
      </c>
      <c r="G1850" s="10" t="s">
        <v>4005</v>
      </c>
      <c r="H1850">
        <v>98</v>
      </c>
      <c r="I1850" t="s">
        <v>4351</v>
      </c>
      <c r="J1850">
        <v>94</v>
      </c>
      <c r="K1850" t="str">
        <f ca="1">VLOOKUP(I1850,INDIRECT("投手名変換!A$1:B$" &amp; Prams!$B$9),2,)</f>
        <v>DD043</v>
      </c>
      <c r="L1850">
        <f t="shared" si="179"/>
        <v>53</v>
      </c>
      <c r="M1850">
        <f ca="1">(B1850-VLOOKUP(K1850,INDIRECT("投手データ!B1:D"&amp;Prams!$B$1),3,FALSE)*2)</f>
        <v>57</v>
      </c>
      <c r="N1850" t="str">
        <f ca="1">VLOOKUP(F1850,INDIRECT("球種変換表!A$1:B$" &amp; Prams!$B$2),2,)</f>
        <v>超スローボール</v>
      </c>
      <c r="O1850">
        <f ca="1">VLOOKUP(N1850,球種情報!A:B,2,FALSE)</f>
        <v>5</v>
      </c>
      <c r="P1850">
        <f ca="1">VLOOKUP(K1850,投手データ!B:AI,output!O1850+6,FALSE)</f>
        <v>1</v>
      </c>
      <c r="R1850">
        <f t="shared" si="180"/>
        <v>1.0638297872340425E-2</v>
      </c>
      <c r="S1850">
        <f t="shared" si="181"/>
        <v>0.87604166666666672</v>
      </c>
      <c r="T1850">
        <f>Prams!B$5/(S1850-Prams!B$6)</f>
        <v>75.787473566999353</v>
      </c>
      <c r="U1850">
        <f t="shared" ca="1" si="182"/>
        <v>0.94270833333333337</v>
      </c>
      <c r="V1850">
        <f ca="1">Prams!C$5/(U1850-Prams!C$6)</f>
        <v>77.364979716976222</v>
      </c>
      <c r="W1850">
        <f t="shared" ca="1" si="183"/>
        <v>0.82303169911676832</v>
      </c>
      <c r="X1850" t="str">
        <f t="shared" ca="1" si="184"/>
        <v>×</v>
      </c>
    </row>
    <row r="1851" spans="1:24" x14ac:dyDescent="0.4">
      <c r="A1851" s="1" t="s">
        <v>4359</v>
      </c>
      <c r="B1851" s="1">
        <v>150</v>
      </c>
      <c r="C1851">
        <v>631</v>
      </c>
      <c r="D1851">
        <v>600.5</v>
      </c>
      <c r="E1851">
        <v>10.012589999999999</v>
      </c>
      <c r="F1851" t="s">
        <v>4358</v>
      </c>
      <c r="G1851" s="10" t="s">
        <v>4003</v>
      </c>
      <c r="H1851">
        <v>98</v>
      </c>
      <c r="I1851" t="s">
        <v>4351</v>
      </c>
      <c r="J1851">
        <v>94</v>
      </c>
      <c r="K1851" t="str">
        <f ca="1">VLOOKUP(I1851,INDIRECT("投手名変換!A$1:B$" &amp; Prams!$B$9),2,)</f>
        <v>DD043</v>
      </c>
      <c r="L1851">
        <f t="shared" ref="L1851:L1856" si="185">B1851-H1851</f>
        <v>52</v>
      </c>
      <c r="M1851">
        <f ca="1">(B1851-VLOOKUP(K1851,INDIRECT("投手データ!B1:D"&amp;Prams!$B$1),3,FALSE)*2)</f>
        <v>56</v>
      </c>
      <c r="N1851" t="str">
        <f ca="1">VLOOKUP(F1851,INDIRECT("球種変換表!A$1:B$" &amp; Prams!$B$2),2,)</f>
        <v>超スローボール</v>
      </c>
      <c r="O1851">
        <f ca="1">VLOOKUP(N1851,球種情報!A:B,2,FALSE)</f>
        <v>5</v>
      </c>
      <c r="P1851">
        <f ca="1">VLOOKUP(K1851,投手データ!B:AI,output!O1851+6,FALSE)</f>
        <v>1</v>
      </c>
      <c r="R1851">
        <f t="shared" ref="R1851:R1856" si="186">1/J1851</f>
        <v>1.0638297872340425E-2</v>
      </c>
      <c r="S1851">
        <f t="shared" ref="S1851:S1856" si="187">(L1851-(D1851-600)/24)*2/120</f>
        <v>0.86631944444444442</v>
      </c>
      <c r="T1851">
        <f>Prams!B$5/(S1851-Prams!B$6)</f>
        <v>76.701623547819025</v>
      </c>
      <c r="U1851">
        <f t="shared" ref="U1851:U1856" ca="1" si="188">(M1851-(D1851-600)/24)*2/120</f>
        <v>0.93298611111111107</v>
      </c>
      <c r="V1851">
        <f ca="1">Prams!C$5/(U1851-Prams!C$6)</f>
        <v>78.317820810123195</v>
      </c>
      <c r="W1851">
        <f t="shared" ref="W1851:W1856" ca="1" si="189">V1851/J1851</f>
        <v>0.83316830649067231</v>
      </c>
      <c r="X1851" t="str">
        <f t="shared" ca="1" si="184"/>
        <v>×</v>
      </c>
    </row>
    <row r="1852" spans="1:24" x14ac:dyDescent="0.4">
      <c r="A1852" s="1" t="s">
        <v>4362</v>
      </c>
      <c r="B1852" s="1">
        <v>150</v>
      </c>
      <c r="C1852">
        <v>645.02502000000004</v>
      </c>
      <c r="D1852">
        <v>605</v>
      </c>
      <c r="E1852">
        <v>10.025080000000001</v>
      </c>
      <c r="F1852" t="s">
        <v>4360</v>
      </c>
      <c r="G1852" s="10" t="s">
        <v>4003</v>
      </c>
      <c r="H1852">
        <v>98</v>
      </c>
      <c r="I1852" t="s">
        <v>4361</v>
      </c>
      <c r="J1852">
        <v>94</v>
      </c>
      <c r="K1852" t="str">
        <f ca="1">VLOOKUP(I1852,INDIRECT("投手名変換!A$1:B$" &amp; Prams!$B$9),2,)</f>
        <v>DD043</v>
      </c>
      <c r="L1852">
        <f t="shared" si="185"/>
        <v>52</v>
      </c>
      <c r="M1852">
        <f ca="1">(B1852-VLOOKUP(K1852,INDIRECT("投手データ!B1:D"&amp;Prams!$B$1),3,FALSE)*2)</f>
        <v>56</v>
      </c>
      <c r="N1852" t="str">
        <f ca="1">VLOOKUP(F1852,INDIRECT("球種変換表!A$1:B$" &amp; Prams!$B$2),2,)</f>
        <v>超スローボール</v>
      </c>
      <c r="O1852">
        <f ca="1">VLOOKUP(N1852,球種情報!A:B,2,FALSE)</f>
        <v>5</v>
      </c>
      <c r="P1852">
        <f ca="1">VLOOKUP(K1852,投手データ!B:AI,output!O1852+6,FALSE)</f>
        <v>1</v>
      </c>
      <c r="R1852">
        <f t="shared" si="186"/>
        <v>1.0638297872340425E-2</v>
      </c>
      <c r="S1852">
        <f t="shared" si="187"/>
        <v>0.86319444444444438</v>
      </c>
      <c r="T1852">
        <f>Prams!B$5/(S1852-Prams!B$6)</f>
        <v>77.000159146421638</v>
      </c>
      <c r="U1852">
        <f t="shared" ca="1" si="188"/>
        <v>0.92986111111111103</v>
      </c>
      <c r="V1852">
        <f ca="1">Prams!C$5/(U1852-Prams!C$6)</f>
        <v>78.629095508277572</v>
      </c>
      <c r="W1852">
        <f t="shared" ca="1" si="189"/>
        <v>0.83647973944976139</v>
      </c>
      <c r="X1852" t="str">
        <f t="shared" ca="1" si="184"/>
        <v>×</v>
      </c>
    </row>
    <row r="1853" spans="1:24" x14ac:dyDescent="0.4">
      <c r="A1853" s="1" t="s">
        <v>4365</v>
      </c>
      <c r="B1853" s="1">
        <v>150</v>
      </c>
      <c r="C1853">
        <v>638.5</v>
      </c>
      <c r="D1853">
        <v>604.5</v>
      </c>
      <c r="E1853">
        <v>10.512</v>
      </c>
      <c r="F1853" t="s">
        <v>4236</v>
      </c>
      <c r="G1853" s="10" t="s">
        <v>4363</v>
      </c>
      <c r="H1853">
        <v>98</v>
      </c>
      <c r="I1853" t="s">
        <v>4364</v>
      </c>
      <c r="J1853">
        <v>94</v>
      </c>
      <c r="K1853" t="str">
        <f ca="1">VLOOKUP(I1853,INDIRECT("投手名変換!A$1:B$" &amp; Prams!$B$9),2,)</f>
        <v>DD043</v>
      </c>
      <c r="L1853">
        <f t="shared" si="185"/>
        <v>52</v>
      </c>
      <c r="M1853">
        <f ca="1">(B1853-VLOOKUP(K1853,INDIRECT("投手データ!B1:D"&amp;Prams!$B$1),3,FALSE)*2)</f>
        <v>56</v>
      </c>
      <c r="N1853" t="str">
        <f ca="1">VLOOKUP(F1853,INDIRECT("球種変換表!A$1:B$" &amp; Prams!$B$2),2,)</f>
        <v>超スローボール</v>
      </c>
      <c r="O1853">
        <f ca="1">VLOOKUP(N1853,球種情報!A:B,2,FALSE)</f>
        <v>5</v>
      </c>
      <c r="P1853">
        <f ca="1">VLOOKUP(K1853,投手データ!B:AI,output!O1853+6,FALSE)</f>
        <v>1</v>
      </c>
      <c r="R1853">
        <f t="shared" si="186"/>
        <v>1.0638297872340425E-2</v>
      </c>
      <c r="S1853">
        <f t="shared" si="187"/>
        <v>0.86354166666666665</v>
      </c>
      <c r="T1853">
        <f>Prams!B$5/(S1853-Prams!B$6)</f>
        <v>76.966873813401946</v>
      </c>
      <c r="U1853">
        <f t="shared" ca="1" si="188"/>
        <v>0.9302083333333333</v>
      </c>
      <c r="V1853">
        <f ca="1">Prams!C$5/(U1853-Prams!C$6)</f>
        <v>78.594387295668113</v>
      </c>
      <c r="W1853">
        <f t="shared" ca="1" si="189"/>
        <v>0.83611050314540547</v>
      </c>
      <c r="X1853" t="str">
        <f t="shared" ca="1" si="184"/>
        <v>×</v>
      </c>
    </row>
    <row r="1854" spans="1:24" x14ac:dyDescent="0.4">
      <c r="A1854" s="1" t="s">
        <v>4367</v>
      </c>
      <c r="B1854" s="1">
        <v>150</v>
      </c>
      <c r="C1854">
        <v>639.5</v>
      </c>
      <c r="D1854">
        <v>610.5</v>
      </c>
      <c r="E1854">
        <v>10.512</v>
      </c>
      <c r="F1854" t="s">
        <v>4263</v>
      </c>
      <c r="G1854" s="10" t="s">
        <v>4003</v>
      </c>
      <c r="H1854">
        <v>98</v>
      </c>
      <c r="I1854" t="s">
        <v>4366</v>
      </c>
      <c r="J1854">
        <v>95</v>
      </c>
      <c r="K1854" t="str">
        <f ca="1">VLOOKUP(I1854,INDIRECT("投手名変換!A$1:B$" &amp; Prams!$B$9),2,)</f>
        <v>DD043</v>
      </c>
      <c r="L1854">
        <f t="shared" si="185"/>
        <v>52</v>
      </c>
      <c r="M1854">
        <f ca="1">(B1854-VLOOKUP(K1854,INDIRECT("投手データ!B1:D"&amp;Prams!$B$1),3,FALSE)*2)</f>
        <v>56</v>
      </c>
      <c r="N1854" t="str">
        <f ca="1">VLOOKUP(F1854,INDIRECT("球種変換表!A$1:B$" &amp; Prams!$B$2),2,)</f>
        <v>超スローボール</v>
      </c>
      <c r="O1854">
        <f ca="1">VLOOKUP(N1854,球種情報!A:B,2,FALSE)</f>
        <v>5</v>
      </c>
      <c r="P1854">
        <f ca="1">VLOOKUP(K1854,投手データ!B:AI,output!O1854+6,FALSE)</f>
        <v>1</v>
      </c>
      <c r="R1854">
        <f t="shared" si="186"/>
        <v>1.0526315789473684E-2</v>
      </c>
      <c r="S1854">
        <f t="shared" si="187"/>
        <v>0.859375</v>
      </c>
      <c r="T1854">
        <f>Prams!B$5/(S1854-Prams!B$6)</f>
        <v>77.368206989331412</v>
      </c>
      <c r="U1854">
        <f t="shared" ca="1" si="188"/>
        <v>0.92604166666666665</v>
      </c>
      <c r="V1854">
        <f ca="1">Prams!C$5/(U1854-Prams!C$6)</f>
        <v>79.012918960944901</v>
      </c>
      <c r="W1854">
        <f t="shared" ca="1" si="189"/>
        <v>0.83171493643099892</v>
      </c>
      <c r="X1854" t="str">
        <f t="shared" ca="1" si="184"/>
        <v>×</v>
      </c>
    </row>
    <row r="1855" spans="1:24" x14ac:dyDescent="0.4">
      <c r="A1855" s="1" t="s">
        <v>4369</v>
      </c>
      <c r="B1855" s="1">
        <v>151</v>
      </c>
      <c r="C1855">
        <v>642.45239000000004</v>
      </c>
      <c r="D1855">
        <v>606.5</v>
      </c>
      <c r="E1855">
        <v>10.55955</v>
      </c>
      <c r="F1855" t="s">
        <v>4368</v>
      </c>
      <c r="G1855" s="10" t="s">
        <v>1105</v>
      </c>
      <c r="H1855">
        <v>98</v>
      </c>
      <c r="I1855" t="s">
        <v>4351</v>
      </c>
      <c r="J1855">
        <f ca="1">VLOOKUP(G1855,INDIRECT("球速変換!A$1:B$" &amp; Prams!$B$8),2,)</f>
        <v>93</v>
      </c>
      <c r="K1855" t="str">
        <f ca="1">VLOOKUP(I1855,INDIRECT("投手名変換!A$1:B$" &amp; Prams!$B$9),2,)</f>
        <v>DD043</v>
      </c>
      <c r="L1855">
        <f t="shared" si="185"/>
        <v>53</v>
      </c>
      <c r="M1855">
        <f ca="1">(B1855-VLOOKUP(K1855,INDIRECT("投手データ!B1:D"&amp;Prams!$B$1),3,FALSE)*2)</f>
        <v>57</v>
      </c>
      <c r="N1855" t="str">
        <f ca="1">VLOOKUP(F1855,INDIRECT("球種変換表!A$1:B$" &amp; Prams!$B$2),2,)</f>
        <v>超スローボール</v>
      </c>
      <c r="O1855">
        <f ca="1">VLOOKUP(N1855,球種情報!A:B,2,FALSE)</f>
        <v>5</v>
      </c>
      <c r="P1855">
        <f ca="1">VLOOKUP(K1855,投手データ!B:AI,output!O1855+6,FALSE)</f>
        <v>1</v>
      </c>
      <c r="R1855">
        <f t="shared" ca="1" si="186"/>
        <v>1.0752688172043012E-2</v>
      </c>
      <c r="S1855">
        <f t="shared" si="187"/>
        <v>0.87881944444444438</v>
      </c>
      <c r="T1855">
        <f>Prams!B$5/(S1855-Prams!B$6)</f>
        <v>75.530276549460922</v>
      </c>
      <c r="U1855">
        <f t="shared" ca="1" si="188"/>
        <v>0.94548611111111103</v>
      </c>
      <c r="V1855">
        <f ca="1">Prams!C$5/(U1855-Prams!C$6)</f>
        <v>77.096983154299423</v>
      </c>
      <c r="W1855">
        <f t="shared" ca="1" si="189"/>
        <v>0.82899981886343466</v>
      </c>
      <c r="X1855" t="str">
        <f t="shared" ca="1" si="184"/>
        <v>×</v>
      </c>
    </row>
    <row r="1856" spans="1:24" x14ac:dyDescent="0.4">
      <c r="A1856" s="1" t="s">
        <v>4371</v>
      </c>
      <c r="B1856" s="1">
        <v>150</v>
      </c>
      <c r="C1856">
        <v>639.5</v>
      </c>
      <c r="D1856">
        <v>609.5</v>
      </c>
      <c r="E1856">
        <v>10.512</v>
      </c>
      <c r="F1856" t="s">
        <v>4370</v>
      </c>
      <c r="G1856" s="10" t="s">
        <v>4002</v>
      </c>
      <c r="H1856">
        <v>98</v>
      </c>
      <c r="I1856" t="s">
        <v>4366</v>
      </c>
      <c r="J1856">
        <f ca="1">VLOOKUP(G1856,INDIRECT("球速変換!A$1:B$" &amp; Prams!$B$8),2,)</f>
        <v>95</v>
      </c>
      <c r="K1856" t="str">
        <f ca="1">VLOOKUP(I1856,INDIRECT("投手名変換!A$1:B$" &amp; Prams!$B$9),2,)</f>
        <v>DD043</v>
      </c>
      <c r="L1856">
        <f t="shared" si="185"/>
        <v>52</v>
      </c>
      <c r="M1856">
        <f ca="1">(B1856-VLOOKUP(K1856,INDIRECT("投手データ!B1:D"&amp;Prams!$B$1),3,FALSE)*2)</f>
        <v>56</v>
      </c>
      <c r="N1856" t="str">
        <f ca="1">VLOOKUP(F1856,INDIRECT("球種変換表!A$1:B$" &amp; Prams!$B$2),2,)</f>
        <v>超スローボール</v>
      </c>
      <c r="O1856">
        <f ca="1">VLOOKUP(N1856,球種情報!A:B,2,FALSE)</f>
        <v>5</v>
      </c>
      <c r="P1856">
        <f ca="1">VLOOKUP(K1856,投手データ!B:AI,output!O1856+6,FALSE)</f>
        <v>1</v>
      </c>
      <c r="R1856">
        <f t="shared" ca="1" si="186"/>
        <v>1.0526315789473684E-2</v>
      </c>
      <c r="S1856">
        <f t="shared" si="187"/>
        <v>0.86006944444444444</v>
      </c>
      <c r="T1856">
        <f>Prams!B$5/(S1856-Prams!B$6)</f>
        <v>77.301027726740699</v>
      </c>
      <c r="U1856">
        <f t="shared" ca="1" si="188"/>
        <v>0.92673611111111109</v>
      </c>
      <c r="V1856">
        <f ca="1">Prams!C$5/(U1856-Prams!C$6)</f>
        <v>78.942854406605932</v>
      </c>
      <c r="W1856">
        <f t="shared" ca="1" si="189"/>
        <v>0.83097741480637821</v>
      </c>
      <c r="X1856" t="str">
        <f t="shared" ca="1" si="184"/>
        <v>×</v>
      </c>
    </row>
    <row r="1859" spans="1:2" x14ac:dyDescent="0.4">
      <c r="A1859" s="1"/>
      <c r="B1859" s="1"/>
    </row>
    <row r="1862" spans="1:2" x14ac:dyDescent="0.4">
      <c r="A1862" s="1"/>
      <c r="B1862" s="1"/>
    </row>
    <row r="1865" spans="1:2" x14ac:dyDescent="0.4">
      <c r="A1865" s="1"/>
      <c r="B1865" s="1"/>
    </row>
    <row r="1868" spans="1:2" x14ac:dyDescent="0.4">
      <c r="A1868" s="1"/>
      <c r="B1868" s="1"/>
    </row>
    <row r="1871" spans="1:2" x14ac:dyDescent="0.4">
      <c r="A1871" s="1"/>
      <c r="B1871" s="1"/>
    </row>
    <row r="1874" spans="1:2" x14ac:dyDescent="0.4">
      <c r="A1874" s="1"/>
      <c r="B1874" s="1"/>
    </row>
    <row r="1877" spans="1:2" x14ac:dyDescent="0.4">
      <c r="A1877" s="1"/>
      <c r="B1877" s="1"/>
    </row>
    <row r="1880" spans="1:2" x14ac:dyDescent="0.4">
      <c r="A1880" s="1"/>
      <c r="B1880" s="1"/>
    </row>
    <row r="1883" spans="1:2" x14ac:dyDescent="0.4">
      <c r="A1883" s="1"/>
      <c r="B1883" s="1"/>
    </row>
    <row r="1886" spans="1:2" x14ac:dyDescent="0.4">
      <c r="A1886" s="1"/>
      <c r="B1886" s="1"/>
    </row>
    <row r="1889" spans="1:2" x14ac:dyDescent="0.4">
      <c r="A1889" s="1"/>
      <c r="B1889" s="1"/>
    </row>
    <row r="1892" spans="1:2" x14ac:dyDescent="0.4">
      <c r="A1892" s="1"/>
      <c r="B1892" s="1"/>
    </row>
    <row r="1895" spans="1:2" x14ac:dyDescent="0.4">
      <c r="A1895" s="1"/>
      <c r="B1895" s="1"/>
    </row>
    <row r="1898" spans="1:2" x14ac:dyDescent="0.4">
      <c r="A1898" s="1"/>
      <c r="B1898" s="1"/>
    </row>
    <row r="1901" spans="1:2" x14ac:dyDescent="0.4">
      <c r="A1901" s="1"/>
      <c r="B1901" s="1"/>
    </row>
    <row r="1904" spans="1:2" x14ac:dyDescent="0.4">
      <c r="A1904" s="1"/>
      <c r="B1904" s="1"/>
    </row>
    <row r="1907" spans="1:2" x14ac:dyDescent="0.4">
      <c r="A1907" s="1"/>
      <c r="B1907" s="1"/>
    </row>
    <row r="1910" spans="1:2" x14ac:dyDescent="0.4">
      <c r="A1910" s="1"/>
      <c r="B1910" s="1"/>
    </row>
    <row r="1913" spans="1:2" x14ac:dyDescent="0.4">
      <c r="A1913" s="1"/>
      <c r="B1913" s="1"/>
    </row>
    <row r="1916" spans="1:2" x14ac:dyDescent="0.4">
      <c r="A1916" s="1"/>
      <c r="B1916" s="1"/>
    </row>
    <row r="1919" spans="1:2" x14ac:dyDescent="0.4">
      <c r="A1919" s="1"/>
      <c r="B1919" s="1"/>
    </row>
    <row r="1922" spans="1:2" x14ac:dyDescent="0.4">
      <c r="A1922" s="1"/>
      <c r="B1922" s="1"/>
    </row>
    <row r="1925" spans="1:2" x14ac:dyDescent="0.4">
      <c r="A1925" s="1"/>
      <c r="B1925" s="1"/>
    </row>
    <row r="1928" spans="1:2" x14ac:dyDescent="0.4">
      <c r="A1928" s="1"/>
      <c r="B1928" s="1"/>
    </row>
    <row r="1931" spans="1:2" x14ac:dyDescent="0.4">
      <c r="A1931" s="1"/>
      <c r="B1931" s="1"/>
    </row>
    <row r="1934" spans="1:2" x14ac:dyDescent="0.4">
      <c r="A1934" s="1"/>
      <c r="B1934" s="1"/>
    </row>
    <row r="1937" spans="1:2" x14ac:dyDescent="0.4">
      <c r="A1937" s="1"/>
      <c r="B1937" s="1"/>
    </row>
    <row r="1940" spans="1:2" x14ac:dyDescent="0.4">
      <c r="A1940" s="1"/>
      <c r="B1940" s="1"/>
    </row>
    <row r="1943" spans="1:2" x14ac:dyDescent="0.4">
      <c r="A1943" s="1"/>
      <c r="B1943" s="1"/>
    </row>
    <row r="1946" spans="1:2" x14ac:dyDescent="0.4">
      <c r="A1946" s="1"/>
      <c r="B1946" s="1"/>
    </row>
    <row r="1949" spans="1:2" x14ac:dyDescent="0.4">
      <c r="A1949" s="1"/>
      <c r="B1949" s="1"/>
    </row>
    <row r="1952" spans="1:2" x14ac:dyDescent="0.4">
      <c r="A1952" s="1"/>
      <c r="B1952" s="1"/>
    </row>
    <row r="1955" spans="1:2" x14ac:dyDescent="0.4">
      <c r="A1955" s="1"/>
      <c r="B1955" s="1"/>
    </row>
    <row r="1958" spans="1:2" x14ac:dyDescent="0.4">
      <c r="A1958" s="1"/>
      <c r="B1958" s="1"/>
    </row>
    <row r="1961" spans="1:2" x14ac:dyDescent="0.4">
      <c r="A1961" s="1"/>
      <c r="B1961" s="1"/>
    </row>
    <row r="1964" spans="1:2" x14ac:dyDescent="0.4">
      <c r="A1964" s="1"/>
      <c r="B1964" s="1"/>
    </row>
    <row r="1967" spans="1:2" x14ac:dyDescent="0.4">
      <c r="A1967" s="1"/>
      <c r="B1967" s="1"/>
    </row>
    <row r="1970" spans="1:2" x14ac:dyDescent="0.4">
      <c r="A1970" s="1"/>
      <c r="B1970" s="1"/>
    </row>
    <row r="1973" spans="1:2" x14ac:dyDescent="0.4">
      <c r="A1973" s="1"/>
      <c r="B1973" s="1"/>
    </row>
    <row r="1976" spans="1:2" x14ac:dyDescent="0.4">
      <c r="A1976" s="1"/>
      <c r="B1976" s="1"/>
    </row>
    <row r="1979" spans="1:2" x14ac:dyDescent="0.4">
      <c r="A1979" s="1"/>
      <c r="B1979" s="1"/>
    </row>
    <row r="1982" spans="1:2" x14ac:dyDescent="0.4">
      <c r="A1982" s="1"/>
      <c r="B1982" s="1"/>
    </row>
    <row r="1985" spans="1:2" x14ac:dyDescent="0.4">
      <c r="A1985" s="1"/>
      <c r="B1985" s="1"/>
    </row>
    <row r="1988" spans="1:2" x14ac:dyDescent="0.4">
      <c r="A1988" s="1"/>
      <c r="B1988" s="1"/>
    </row>
    <row r="1991" spans="1:2" x14ac:dyDescent="0.4">
      <c r="A1991" s="1"/>
      <c r="B1991" s="1"/>
    </row>
    <row r="1994" spans="1:2" x14ac:dyDescent="0.4">
      <c r="A1994" s="1"/>
      <c r="B1994" s="1"/>
    </row>
    <row r="1997" spans="1:2" x14ac:dyDescent="0.4">
      <c r="A1997" s="1"/>
      <c r="B1997" s="1"/>
    </row>
    <row r="2000" spans="1:2" x14ac:dyDescent="0.4">
      <c r="A2000" s="1"/>
      <c r="B2000" s="1"/>
    </row>
    <row r="2003" spans="1:2" x14ac:dyDescent="0.4">
      <c r="A2003" s="1"/>
      <c r="B2003" s="1"/>
    </row>
    <row r="2006" spans="1:2" x14ac:dyDescent="0.4">
      <c r="A2006" s="1"/>
      <c r="B2006" s="1"/>
    </row>
    <row r="2009" spans="1:2" x14ac:dyDescent="0.4">
      <c r="A2009" s="1"/>
      <c r="B2009" s="1"/>
    </row>
    <row r="2012" spans="1:2" x14ac:dyDescent="0.4">
      <c r="A2012" s="1"/>
      <c r="B2012" s="1"/>
    </row>
    <row r="2015" spans="1:2" x14ac:dyDescent="0.4">
      <c r="A2015" s="1"/>
      <c r="B2015" s="1"/>
    </row>
    <row r="2018" spans="1:2" x14ac:dyDescent="0.4">
      <c r="A2018" s="1"/>
      <c r="B2018" s="1"/>
    </row>
    <row r="2021" spans="1:2" x14ac:dyDescent="0.4">
      <c r="A2021" s="1"/>
      <c r="B2021" s="1"/>
    </row>
    <row r="2024" spans="1:2" x14ac:dyDescent="0.4">
      <c r="A2024" s="1"/>
      <c r="B2024" s="1"/>
    </row>
    <row r="2027" spans="1:2" x14ac:dyDescent="0.4">
      <c r="A2027" s="1"/>
      <c r="B2027" s="1"/>
    </row>
    <row r="2030" spans="1:2" x14ac:dyDescent="0.4">
      <c r="A2030" s="1"/>
      <c r="B2030" s="1"/>
    </row>
    <row r="2033" spans="1:2" x14ac:dyDescent="0.4">
      <c r="A2033" s="1"/>
      <c r="B2033" s="1"/>
    </row>
    <row r="2036" spans="1:2" x14ac:dyDescent="0.4">
      <c r="A2036" s="1"/>
      <c r="B2036" s="1"/>
    </row>
    <row r="2039" spans="1:2" x14ac:dyDescent="0.4">
      <c r="A2039" s="1"/>
      <c r="B2039" s="1"/>
    </row>
    <row r="2042" spans="1:2" x14ac:dyDescent="0.4">
      <c r="A2042" s="1"/>
      <c r="B2042" s="1"/>
    </row>
    <row r="2045" spans="1:2" x14ac:dyDescent="0.4">
      <c r="A2045" s="1"/>
      <c r="B2045" s="1"/>
    </row>
    <row r="2048" spans="1:2" x14ac:dyDescent="0.4">
      <c r="A2048" s="1"/>
      <c r="B2048" s="1"/>
    </row>
    <row r="2051" spans="1:2" x14ac:dyDescent="0.4">
      <c r="A2051" s="1"/>
      <c r="B2051" s="1"/>
    </row>
    <row r="2054" spans="1:2" x14ac:dyDescent="0.4">
      <c r="A2054" s="1"/>
      <c r="B2054" s="1"/>
    </row>
    <row r="2057" spans="1:2" x14ac:dyDescent="0.4">
      <c r="A2057" s="1"/>
      <c r="B2057" s="1"/>
    </row>
    <row r="2060" spans="1:2" x14ac:dyDescent="0.4">
      <c r="A2060" s="1"/>
      <c r="B2060" s="1"/>
    </row>
    <row r="2063" spans="1:2" x14ac:dyDescent="0.4">
      <c r="A2063" s="1"/>
      <c r="B2063" s="1"/>
    </row>
    <row r="2066" spans="1:2" x14ac:dyDescent="0.4">
      <c r="A2066" s="1"/>
      <c r="B2066" s="1"/>
    </row>
    <row r="2069" spans="1:2" x14ac:dyDescent="0.4">
      <c r="A2069" s="1"/>
      <c r="B2069" s="1"/>
    </row>
    <row r="2072" spans="1:2" x14ac:dyDescent="0.4">
      <c r="A2072" s="1"/>
      <c r="B2072" s="1"/>
    </row>
    <row r="2075" spans="1:2" x14ac:dyDescent="0.4">
      <c r="A2075" s="1"/>
      <c r="B2075" s="1"/>
    </row>
    <row r="2078" spans="1:2" x14ac:dyDescent="0.4">
      <c r="A2078" s="1"/>
      <c r="B2078" s="1"/>
    </row>
    <row r="2081" spans="1:2" x14ac:dyDescent="0.4">
      <c r="A2081" s="1"/>
      <c r="B2081" s="1"/>
    </row>
    <row r="2084" spans="1:2" x14ac:dyDescent="0.4">
      <c r="A2084" s="1"/>
      <c r="B2084" s="1"/>
    </row>
    <row r="2087" spans="1:2" x14ac:dyDescent="0.4">
      <c r="A2087" s="1"/>
      <c r="B2087" s="1"/>
    </row>
    <row r="2090" spans="1:2" x14ac:dyDescent="0.4">
      <c r="A2090" s="1"/>
      <c r="B2090" s="1"/>
    </row>
    <row r="2093" spans="1:2" x14ac:dyDescent="0.4">
      <c r="A2093" s="1"/>
      <c r="B2093" s="1"/>
    </row>
    <row r="2096" spans="1:2" x14ac:dyDescent="0.4">
      <c r="A2096" s="1"/>
      <c r="B2096" s="1"/>
    </row>
    <row r="2099" spans="1:2" x14ac:dyDescent="0.4">
      <c r="A2099" s="1"/>
      <c r="B2099" s="1"/>
    </row>
    <row r="2102" spans="1:2" x14ac:dyDescent="0.4">
      <c r="A2102" s="1"/>
      <c r="B2102" s="1"/>
    </row>
    <row r="2105" spans="1:2" x14ac:dyDescent="0.4">
      <c r="A2105" s="1"/>
      <c r="B2105" s="1"/>
    </row>
    <row r="2108" spans="1:2" x14ac:dyDescent="0.4">
      <c r="A2108" s="1"/>
      <c r="B2108" s="1"/>
    </row>
    <row r="2111" spans="1:2" x14ac:dyDescent="0.4">
      <c r="A2111" s="1"/>
      <c r="B2111" s="1"/>
    </row>
    <row r="2114" spans="1:2" x14ac:dyDescent="0.4">
      <c r="A2114" s="1"/>
      <c r="B2114" s="1"/>
    </row>
    <row r="2117" spans="1:2" x14ac:dyDescent="0.4">
      <c r="A2117" s="1"/>
      <c r="B2117" s="1"/>
    </row>
    <row r="2120" spans="1:2" x14ac:dyDescent="0.4">
      <c r="A2120" s="1"/>
      <c r="B2120" s="1"/>
    </row>
    <row r="2123" spans="1:2" x14ac:dyDescent="0.4">
      <c r="A2123" s="1"/>
      <c r="B2123" s="1"/>
    </row>
    <row r="2126" spans="1:2" x14ac:dyDescent="0.4">
      <c r="A2126" s="1"/>
      <c r="B2126" s="1"/>
    </row>
    <row r="2129" spans="1:2" x14ac:dyDescent="0.4">
      <c r="A2129" s="1"/>
      <c r="B2129" s="1"/>
    </row>
    <row r="2132" spans="1:2" x14ac:dyDescent="0.4">
      <c r="A2132" s="1"/>
      <c r="B2132" s="1"/>
    </row>
    <row r="2135" spans="1:2" x14ac:dyDescent="0.4">
      <c r="A2135" s="1"/>
      <c r="B2135" s="1"/>
    </row>
    <row r="2138" spans="1:2" x14ac:dyDescent="0.4">
      <c r="A2138" s="1"/>
      <c r="B2138" s="1"/>
    </row>
    <row r="2141" spans="1:2" x14ac:dyDescent="0.4">
      <c r="A2141" s="1"/>
      <c r="B2141" s="1"/>
    </row>
    <row r="2144" spans="1:2" x14ac:dyDescent="0.4">
      <c r="A2144" s="1"/>
      <c r="B2144" s="1"/>
    </row>
    <row r="2147" spans="1:2" x14ac:dyDescent="0.4">
      <c r="A2147" s="1"/>
      <c r="B2147" s="1"/>
    </row>
    <row r="2150" spans="1:2" x14ac:dyDescent="0.4">
      <c r="A2150" s="1"/>
      <c r="B2150" s="1"/>
    </row>
    <row r="2153" spans="1:2" x14ac:dyDescent="0.4">
      <c r="A2153" s="1"/>
      <c r="B2153" s="1"/>
    </row>
    <row r="2156" spans="1:2" x14ac:dyDescent="0.4">
      <c r="A2156" s="1"/>
      <c r="B2156" s="1"/>
    </row>
    <row r="2159" spans="1:2" x14ac:dyDescent="0.4">
      <c r="A2159" s="1"/>
      <c r="B2159" s="1"/>
    </row>
    <row r="2162" spans="1:2" x14ac:dyDescent="0.4">
      <c r="A2162" s="1"/>
      <c r="B2162" s="1"/>
    </row>
    <row r="2165" spans="1:2" x14ac:dyDescent="0.4">
      <c r="A2165" s="1"/>
      <c r="B2165" s="1"/>
    </row>
    <row r="2168" spans="1:2" x14ac:dyDescent="0.4">
      <c r="A2168" s="1"/>
      <c r="B2168" s="1"/>
    </row>
    <row r="2171" spans="1:2" x14ac:dyDescent="0.4">
      <c r="A2171" s="1"/>
      <c r="B2171" s="1"/>
    </row>
    <row r="2174" spans="1:2" x14ac:dyDescent="0.4">
      <c r="A2174" s="1"/>
      <c r="B2174" s="1"/>
    </row>
    <row r="2177" spans="1:2" x14ac:dyDescent="0.4">
      <c r="A2177" s="1"/>
      <c r="B2177" s="1"/>
    </row>
    <row r="2180" spans="1:2" x14ac:dyDescent="0.4">
      <c r="A2180" s="1"/>
      <c r="B2180" s="1"/>
    </row>
    <row r="2183" spans="1:2" x14ac:dyDescent="0.4">
      <c r="A2183" s="1"/>
      <c r="B2183" s="1"/>
    </row>
    <row r="2186" spans="1:2" x14ac:dyDescent="0.4">
      <c r="A2186" s="1"/>
      <c r="B2186" s="1"/>
    </row>
    <row r="2189" spans="1:2" x14ac:dyDescent="0.4">
      <c r="A2189" s="1"/>
      <c r="B2189" s="1"/>
    </row>
    <row r="2192" spans="1:2" x14ac:dyDescent="0.4">
      <c r="A2192" s="1"/>
      <c r="B2192" s="1"/>
    </row>
    <row r="2195" spans="1:2" x14ac:dyDescent="0.4">
      <c r="A2195" s="1"/>
      <c r="B2195" s="1"/>
    </row>
    <row r="2198" spans="1:2" x14ac:dyDescent="0.4">
      <c r="A2198" s="1"/>
      <c r="B2198" s="1"/>
    </row>
    <row r="2201" spans="1:2" x14ac:dyDescent="0.4">
      <c r="A2201" s="1"/>
      <c r="B2201" s="1"/>
    </row>
    <row r="2204" spans="1:2" x14ac:dyDescent="0.4">
      <c r="A2204" s="1"/>
      <c r="B2204" s="1"/>
    </row>
    <row r="2207" spans="1:2" x14ac:dyDescent="0.4">
      <c r="A2207" s="1"/>
      <c r="B2207" s="1"/>
    </row>
    <row r="2210" spans="1:2" x14ac:dyDescent="0.4">
      <c r="A2210" s="1"/>
      <c r="B2210" s="1"/>
    </row>
    <row r="2213" spans="1:2" x14ac:dyDescent="0.4">
      <c r="A2213" s="1"/>
      <c r="B2213" s="1"/>
    </row>
    <row r="2216" spans="1:2" x14ac:dyDescent="0.4">
      <c r="A2216" s="1"/>
      <c r="B2216" s="1"/>
    </row>
    <row r="2219" spans="1:2" x14ac:dyDescent="0.4">
      <c r="A2219" s="1"/>
      <c r="B2219" s="1"/>
    </row>
    <row r="2222" spans="1:2" x14ac:dyDescent="0.4">
      <c r="A2222" s="1"/>
      <c r="B2222" s="1"/>
    </row>
    <row r="2225" spans="1:2" x14ac:dyDescent="0.4">
      <c r="A2225" s="1"/>
      <c r="B2225" s="1"/>
    </row>
    <row r="2228" spans="1:2" x14ac:dyDescent="0.4">
      <c r="A2228" s="1"/>
      <c r="B2228" s="1"/>
    </row>
    <row r="2231" spans="1:2" x14ac:dyDescent="0.4">
      <c r="A2231" s="1"/>
      <c r="B2231" s="1"/>
    </row>
    <row r="2234" spans="1:2" x14ac:dyDescent="0.4">
      <c r="A2234" s="1"/>
      <c r="B2234" s="1"/>
    </row>
    <row r="2237" spans="1:2" x14ac:dyDescent="0.4">
      <c r="A2237" s="1"/>
      <c r="B2237" s="1"/>
    </row>
    <row r="2240" spans="1:2" x14ac:dyDescent="0.4">
      <c r="A2240" s="1"/>
      <c r="B2240" s="1"/>
    </row>
    <row r="2243" spans="1:2" x14ac:dyDescent="0.4">
      <c r="A2243" s="1"/>
      <c r="B2243" s="1"/>
    </row>
    <row r="2246" spans="1:2" x14ac:dyDescent="0.4">
      <c r="A2246" s="1"/>
      <c r="B2246" s="1"/>
    </row>
    <row r="2249" spans="1:2" x14ac:dyDescent="0.4">
      <c r="A2249" s="1"/>
      <c r="B2249" s="1"/>
    </row>
    <row r="2252" spans="1:2" x14ac:dyDescent="0.4">
      <c r="A2252" s="1"/>
      <c r="B2252" s="1"/>
    </row>
    <row r="2255" spans="1:2" x14ac:dyDescent="0.4">
      <c r="A2255" s="1"/>
      <c r="B2255" s="1"/>
    </row>
    <row r="2258" spans="1:2" x14ac:dyDescent="0.4">
      <c r="A2258" s="1"/>
      <c r="B2258" s="1"/>
    </row>
    <row r="2261" spans="1:2" x14ac:dyDescent="0.4">
      <c r="A2261" s="1"/>
      <c r="B2261" s="1"/>
    </row>
    <row r="2264" spans="1:2" x14ac:dyDescent="0.4">
      <c r="A2264" s="1"/>
      <c r="B2264" s="1"/>
    </row>
    <row r="2267" spans="1:2" x14ac:dyDescent="0.4">
      <c r="A2267" s="1"/>
      <c r="B2267" s="1"/>
    </row>
    <row r="2270" spans="1:2" x14ac:dyDescent="0.4">
      <c r="A2270" s="1"/>
      <c r="B2270" s="1"/>
    </row>
    <row r="2273" spans="1:2" x14ac:dyDescent="0.4">
      <c r="A2273" s="1"/>
      <c r="B2273" s="1"/>
    </row>
    <row r="2276" spans="1:2" x14ac:dyDescent="0.4">
      <c r="A2276" s="1"/>
      <c r="B2276" s="1"/>
    </row>
    <row r="2279" spans="1:2" x14ac:dyDescent="0.4">
      <c r="A2279" s="1"/>
      <c r="B2279" s="1"/>
    </row>
    <row r="2282" spans="1:2" x14ac:dyDescent="0.4">
      <c r="A2282" s="1"/>
      <c r="B2282" s="1"/>
    </row>
    <row r="2285" spans="1:2" x14ac:dyDescent="0.4">
      <c r="A2285" s="1"/>
      <c r="B2285" s="1"/>
    </row>
    <row r="2288" spans="1:2" x14ac:dyDescent="0.4">
      <c r="A2288" s="1"/>
      <c r="B2288" s="1"/>
    </row>
    <row r="2291" spans="1:2" x14ac:dyDescent="0.4">
      <c r="A2291" s="1"/>
      <c r="B2291" s="1"/>
    </row>
    <row r="2294" spans="1:2" x14ac:dyDescent="0.4">
      <c r="A2294" s="1"/>
      <c r="B2294" s="1"/>
    </row>
    <row r="2297" spans="1:2" x14ac:dyDescent="0.4">
      <c r="A2297" s="1"/>
      <c r="B2297" s="1"/>
    </row>
    <row r="2300" spans="1:2" x14ac:dyDescent="0.4">
      <c r="A2300" s="1"/>
      <c r="B2300" s="1"/>
    </row>
    <row r="2303" spans="1:2" x14ac:dyDescent="0.4">
      <c r="A2303" s="1"/>
      <c r="B2303" s="1"/>
    </row>
    <row r="2306" spans="1:2" x14ac:dyDescent="0.4">
      <c r="A2306" s="1"/>
      <c r="B2306" s="1"/>
    </row>
    <row r="2309" spans="1:2" x14ac:dyDescent="0.4">
      <c r="A2309" s="1"/>
      <c r="B2309" s="1"/>
    </row>
    <row r="2312" spans="1:2" x14ac:dyDescent="0.4">
      <c r="A2312" s="1"/>
      <c r="B2312" s="1"/>
    </row>
    <row r="2315" spans="1:2" x14ac:dyDescent="0.4">
      <c r="A2315" s="1"/>
      <c r="B2315" s="1"/>
    </row>
    <row r="2318" spans="1:2" x14ac:dyDescent="0.4">
      <c r="A2318" s="1"/>
      <c r="B2318" s="1"/>
    </row>
    <row r="2321" spans="1:2" x14ac:dyDescent="0.4">
      <c r="A2321" s="1"/>
      <c r="B2321" s="1"/>
    </row>
    <row r="2324" spans="1:2" x14ac:dyDescent="0.4">
      <c r="A2324" s="1"/>
      <c r="B2324" s="1"/>
    </row>
    <row r="2327" spans="1:2" x14ac:dyDescent="0.4">
      <c r="A2327" s="1"/>
      <c r="B2327" s="1"/>
    </row>
    <row r="2330" spans="1:2" x14ac:dyDescent="0.4">
      <c r="A2330" s="1"/>
      <c r="B2330" s="1"/>
    </row>
    <row r="2333" spans="1:2" x14ac:dyDescent="0.4">
      <c r="A2333" s="1"/>
      <c r="B2333" s="1"/>
    </row>
    <row r="2336" spans="1:2" x14ac:dyDescent="0.4">
      <c r="A2336" s="1"/>
      <c r="B2336" s="1"/>
    </row>
    <row r="2339" spans="1:2" x14ac:dyDescent="0.4">
      <c r="A2339" s="1"/>
      <c r="B2339" s="1"/>
    </row>
    <row r="2342" spans="1:2" x14ac:dyDescent="0.4">
      <c r="A2342" s="1"/>
      <c r="B2342" s="1"/>
    </row>
    <row r="2345" spans="1:2" x14ac:dyDescent="0.4">
      <c r="A2345" s="1"/>
      <c r="B2345" s="1"/>
    </row>
    <row r="2348" spans="1:2" x14ac:dyDescent="0.4">
      <c r="A2348" s="1"/>
      <c r="B2348" s="1"/>
    </row>
    <row r="2351" spans="1:2" x14ac:dyDescent="0.4">
      <c r="A2351" s="1"/>
      <c r="B2351" s="1"/>
    </row>
    <row r="2354" spans="1:2" x14ac:dyDescent="0.4">
      <c r="A2354" s="1"/>
      <c r="B2354" s="1"/>
    </row>
    <row r="2357" spans="1:2" x14ac:dyDescent="0.4">
      <c r="A2357" s="1"/>
      <c r="B2357" s="1"/>
    </row>
    <row r="2360" spans="1:2" x14ac:dyDescent="0.4">
      <c r="A2360" s="1"/>
      <c r="B2360" s="1"/>
    </row>
    <row r="2363" spans="1:2" x14ac:dyDescent="0.4">
      <c r="A2363" s="1"/>
      <c r="B2363" s="1"/>
    </row>
    <row r="2366" spans="1:2" x14ac:dyDescent="0.4">
      <c r="A2366" s="1"/>
      <c r="B2366" s="1"/>
    </row>
    <row r="2369" spans="1:2" x14ac:dyDescent="0.4">
      <c r="A2369" s="1"/>
      <c r="B2369" s="1"/>
    </row>
    <row r="2372" spans="1:2" x14ac:dyDescent="0.4">
      <c r="A2372" s="1"/>
      <c r="B2372" s="1"/>
    </row>
    <row r="2375" spans="1:2" x14ac:dyDescent="0.4">
      <c r="A2375" s="1"/>
      <c r="B2375" s="1"/>
    </row>
    <row r="2378" spans="1:2" x14ac:dyDescent="0.4">
      <c r="A2378" s="1"/>
      <c r="B2378" s="1"/>
    </row>
    <row r="2381" spans="1:2" x14ac:dyDescent="0.4">
      <c r="A2381" s="1"/>
      <c r="B2381" s="1"/>
    </row>
    <row r="2384" spans="1:2" x14ac:dyDescent="0.4">
      <c r="A2384" s="1"/>
      <c r="B2384" s="1"/>
    </row>
    <row r="2387" spans="1:2" x14ac:dyDescent="0.4">
      <c r="A2387" s="1"/>
      <c r="B2387" s="1"/>
    </row>
    <row r="2390" spans="1:2" x14ac:dyDescent="0.4">
      <c r="A2390" s="1"/>
      <c r="B2390" s="1"/>
    </row>
    <row r="2393" spans="1:2" x14ac:dyDescent="0.4">
      <c r="A2393" s="1"/>
      <c r="B2393" s="1"/>
    </row>
    <row r="2396" spans="1:2" x14ac:dyDescent="0.4">
      <c r="A2396" s="1"/>
      <c r="B2396" s="1"/>
    </row>
    <row r="2399" spans="1:2" x14ac:dyDescent="0.4">
      <c r="A2399" s="1"/>
      <c r="B2399" s="1"/>
    </row>
    <row r="2402" spans="1:2" x14ac:dyDescent="0.4">
      <c r="A2402" s="1"/>
      <c r="B2402" s="1"/>
    </row>
    <row r="2405" spans="1:2" x14ac:dyDescent="0.4">
      <c r="A2405" s="1"/>
      <c r="B2405" s="1"/>
    </row>
    <row r="2408" spans="1:2" x14ac:dyDescent="0.4">
      <c r="A2408" s="1"/>
      <c r="B2408" s="1"/>
    </row>
    <row r="2411" spans="1:2" x14ac:dyDescent="0.4">
      <c r="A2411" s="1"/>
      <c r="B2411" s="1"/>
    </row>
    <row r="2414" spans="1:2" x14ac:dyDescent="0.4">
      <c r="A2414" s="1"/>
      <c r="B2414" s="1"/>
    </row>
    <row r="2417" spans="1:2" x14ac:dyDescent="0.4">
      <c r="A2417" s="1"/>
      <c r="B2417" s="1"/>
    </row>
    <row r="2420" spans="1:2" x14ac:dyDescent="0.4">
      <c r="A2420" s="1"/>
      <c r="B2420" s="1"/>
    </row>
    <row r="2423" spans="1:2" x14ac:dyDescent="0.4">
      <c r="A2423" s="1"/>
      <c r="B2423" s="1"/>
    </row>
    <row r="2426" spans="1:2" x14ac:dyDescent="0.4">
      <c r="A2426" s="1"/>
      <c r="B2426" s="1"/>
    </row>
    <row r="2429" spans="1:2" x14ac:dyDescent="0.4">
      <c r="A2429" s="1"/>
      <c r="B2429" s="1"/>
    </row>
    <row r="2432" spans="1:2" x14ac:dyDescent="0.4">
      <c r="A2432" s="1"/>
      <c r="B2432" s="1"/>
    </row>
    <row r="2435" spans="1:2" x14ac:dyDescent="0.4">
      <c r="A2435" s="1"/>
      <c r="B2435" s="1"/>
    </row>
    <row r="2438" spans="1:2" x14ac:dyDescent="0.4">
      <c r="A2438" s="1"/>
      <c r="B2438" s="1"/>
    </row>
    <row r="2441" spans="1:2" x14ac:dyDescent="0.4">
      <c r="A2441" s="1"/>
      <c r="B2441" s="1"/>
    </row>
    <row r="2444" spans="1:2" x14ac:dyDescent="0.4">
      <c r="A2444" s="1"/>
      <c r="B2444" s="1"/>
    </row>
    <row r="2447" spans="1:2" x14ac:dyDescent="0.4">
      <c r="A2447" s="1"/>
      <c r="B2447" s="1"/>
    </row>
    <row r="2450" spans="1:2" x14ac:dyDescent="0.4">
      <c r="A2450" s="1"/>
      <c r="B2450" s="1"/>
    </row>
    <row r="2453" spans="1:2" x14ac:dyDescent="0.4">
      <c r="A2453" s="1"/>
      <c r="B2453" s="1"/>
    </row>
    <row r="2456" spans="1:2" x14ac:dyDescent="0.4">
      <c r="A2456" s="1"/>
      <c r="B2456" s="1"/>
    </row>
    <row r="2459" spans="1:2" x14ac:dyDescent="0.4">
      <c r="A2459" s="1"/>
      <c r="B2459" s="1"/>
    </row>
    <row r="2462" spans="1:2" x14ac:dyDescent="0.4">
      <c r="A2462" s="1"/>
      <c r="B2462" s="1"/>
    </row>
    <row r="2465" spans="1:2" x14ac:dyDescent="0.4">
      <c r="A2465" s="1"/>
      <c r="B2465" s="1"/>
    </row>
    <row r="2468" spans="1:2" x14ac:dyDescent="0.4">
      <c r="A2468" s="1"/>
      <c r="B2468" s="1"/>
    </row>
    <row r="2471" spans="1:2" x14ac:dyDescent="0.4">
      <c r="A2471" s="1"/>
      <c r="B2471" s="1"/>
    </row>
    <row r="2474" spans="1:2" x14ac:dyDescent="0.4">
      <c r="A2474" s="1"/>
      <c r="B2474" s="1"/>
    </row>
    <row r="2477" spans="1:2" x14ac:dyDescent="0.4">
      <c r="A2477" s="1"/>
      <c r="B2477" s="1"/>
    </row>
    <row r="2480" spans="1:2" x14ac:dyDescent="0.4">
      <c r="A2480" s="1"/>
      <c r="B2480" s="1"/>
    </row>
    <row r="2483" spans="1:2" x14ac:dyDescent="0.4">
      <c r="A2483" s="1"/>
      <c r="B2483" s="1"/>
    </row>
    <row r="2486" spans="1:2" x14ac:dyDescent="0.4">
      <c r="A2486" s="1"/>
      <c r="B2486" s="1"/>
    </row>
    <row r="2489" spans="1:2" x14ac:dyDescent="0.4">
      <c r="A2489" s="1"/>
      <c r="B2489" s="1"/>
    </row>
    <row r="2492" spans="1:2" x14ac:dyDescent="0.4">
      <c r="A2492" s="1"/>
      <c r="B2492" s="1"/>
    </row>
    <row r="2495" spans="1:2" x14ac:dyDescent="0.4">
      <c r="A2495" s="1"/>
      <c r="B2495" s="1"/>
    </row>
    <row r="2498" spans="1:2" x14ac:dyDescent="0.4">
      <c r="A2498" s="1"/>
      <c r="B2498" s="1"/>
    </row>
    <row r="2501" spans="1:2" x14ac:dyDescent="0.4">
      <c r="A2501" s="1"/>
      <c r="B2501" s="1"/>
    </row>
    <row r="2504" spans="1:2" x14ac:dyDescent="0.4">
      <c r="A2504" s="1"/>
      <c r="B2504" s="1"/>
    </row>
    <row r="2507" spans="1:2" x14ac:dyDescent="0.4">
      <c r="A2507" s="1"/>
      <c r="B2507" s="1"/>
    </row>
    <row r="2510" spans="1:2" x14ac:dyDescent="0.4">
      <c r="A2510" s="1"/>
      <c r="B2510" s="1"/>
    </row>
    <row r="2513" spans="1:2" x14ac:dyDescent="0.4">
      <c r="A2513" s="1"/>
      <c r="B2513" s="1"/>
    </row>
    <row r="2516" spans="1:2" x14ac:dyDescent="0.4">
      <c r="A2516" s="1"/>
      <c r="B2516" s="1"/>
    </row>
    <row r="2519" spans="1:2" x14ac:dyDescent="0.4">
      <c r="A2519" s="1"/>
      <c r="B2519" s="1"/>
    </row>
    <row r="2522" spans="1:2" x14ac:dyDescent="0.4">
      <c r="A2522" s="1"/>
      <c r="B2522" s="1"/>
    </row>
    <row r="2525" spans="1:2" x14ac:dyDescent="0.4">
      <c r="A2525" s="1"/>
      <c r="B2525" s="1"/>
    </row>
    <row r="2528" spans="1:2" x14ac:dyDescent="0.4">
      <c r="A2528" s="1"/>
      <c r="B2528" s="1"/>
    </row>
    <row r="2531" spans="1:2" x14ac:dyDescent="0.4">
      <c r="A2531" s="1"/>
      <c r="B2531" s="1"/>
    </row>
    <row r="2534" spans="1:2" x14ac:dyDescent="0.4">
      <c r="A2534" s="1"/>
      <c r="B2534" s="1"/>
    </row>
    <row r="2537" spans="1:2" x14ac:dyDescent="0.4">
      <c r="A2537" s="1"/>
      <c r="B2537" s="1"/>
    </row>
    <row r="2540" spans="1:2" x14ac:dyDescent="0.4">
      <c r="A2540" s="1"/>
      <c r="B2540" s="1"/>
    </row>
    <row r="2543" spans="1:2" x14ac:dyDescent="0.4">
      <c r="A2543" s="1"/>
      <c r="B2543" s="1"/>
    </row>
    <row r="2546" spans="1:2" x14ac:dyDescent="0.4">
      <c r="A2546" s="1"/>
      <c r="B2546" s="1"/>
    </row>
    <row r="2549" spans="1:2" x14ac:dyDescent="0.4">
      <c r="A2549" s="1"/>
      <c r="B2549" s="1"/>
    </row>
    <row r="2552" spans="1:2" x14ac:dyDescent="0.4">
      <c r="A2552" s="1"/>
      <c r="B2552" s="1"/>
    </row>
    <row r="2555" spans="1:2" x14ac:dyDescent="0.4">
      <c r="A2555" s="1"/>
      <c r="B2555" s="1"/>
    </row>
    <row r="2558" spans="1:2" x14ac:dyDescent="0.4">
      <c r="A2558" s="1"/>
      <c r="B2558" s="1"/>
    </row>
    <row r="2561" spans="1:2" x14ac:dyDescent="0.4">
      <c r="A2561" s="1"/>
      <c r="B2561" s="1"/>
    </row>
    <row r="2564" spans="1:2" x14ac:dyDescent="0.4">
      <c r="A2564" s="1"/>
      <c r="B2564" s="1"/>
    </row>
    <row r="2567" spans="1:2" x14ac:dyDescent="0.4">
      <c r="A2567" s="1"/>
      <c r="B2567" s="1"/>
    </row>
    <row r="2570" spans="1:2" x14ac:dyDescent="0.4">
      <c r="A2570" s="1"/>
      <c r="B2570" s="1"/>
    </row>
    <row r="2573" spans="1:2" x14ac:dyDescent="0.4">
      <c r="A2573" s="1"/>
      <c r="B2573" s="1"/>
    </row>
    <row r="2576" spans="1:2" x14ac:dyDescent="0.4">
      <c r="A2576" s="1"/>
      <c r="B2576" s="1"/>
    </row>
    <row r="2579" spans="1:2" x14ac:dyDescent="0.4">
      <c r="A2579" s="1"/>
      <c r="B2579" s="1"/>
    </row>
    <row r="2582" spans="1:2" x14ac:dyDescent="0.4">
      <c r="A2582" s="1"/>
      <c r="B2582" s="1"/>
    </row>
    <row r="2585" spans="1:2" x14ac:dyDescent="0.4">
      <c r="A2585" s="1"/>
      <c r="B2585" s="1"/>
    </row>
    <row r="2588" spans="1:2" x14ac:dyDescent="0.4">
      <c r="A2588" s="1"/>
      <c r="B2588" s="1"/>
    </row>
    <row r="2591" spans="1:2" x14ac:dyDescent="0.4">
      <c r="A2591" s="1"/>
      <c r="B2591" s="1"/>
    </row>
    <row r="2594" spans="1:2" x14ac:dyDescent="0.4">
      <c r="A2594" s="1"/>
      <c r="B2594" s="1"/>
    </row>
    <row r="2597" spans="1:2" x14ac:dyDescent="0.4">
      <c r="A2597" s="1"/>
      <c r="B2597" s="1"/>
    </row>
    <row r="2600" spans="1:2" x14ac:dyDescent="0.4">
      <c r="A2600" s="1"/>
      <c r="B2600" s="1"/>
    </row>
    <row r="2603" spans="1:2" x14ac:dyDescent="0.4">
      <c r="A2603" s="1"/>
      <c r="B2603" s="1"/>
    </row>
    <row r="2606" spans="1:2" x14ac:dyDescent="0.4">
      <c r="A2606" s="1"/>
      <c r="B2606" s="1"/>
    </row>
    <row r="2609" spans="1:2" x14ac:dyDescent="0.4">
      <c r="A2609" s="1"/>
      <c r="B2609" s="1"/>
    </row>
    <row r="2612" spans="1:2" x14ac:dyDescent="0.4">
      <c r="A2612" s="1"/>
      <c r="B2612" s="1"/>
    </row>
    <row r="2615" spans="1:2" x14ac:dyDescent="0.4">
      <c r="A2615" s="1"/>
      <c r="B2615" s="1"/>
    </row>
    <row r="2618" spans="1:2" x14ac:dyDescent="0.4">
      <c r="A2618" s="1"/>
      <c r="B2618" s="1"/>
    </row>
    <row r="2621" spans="1:2" x14ac:dyDescent="0.4">
      <c r="A2621" s="1"/>
      <c r="B2621" s="1"/>
    </row>
    <row r="2624" spans="1:2" x14ac:dyDescent="0.4">
      <c r="A2624" s="1"/>
      <c r="B2624" s="1"/>
    </row>
    <row r="2627" spans="1:2" x14ac:dyDescent="0.4">
      <c r="A2627" s="1"/>
      <c r="B2627" s="1"/>
    </row>
    <row r="2630" spans="1:2" x14ac:dyDescent="0.4">
      <c r="A2630" s="1"/>
      <c r="B2630" s="1"/>
    </row>
    <row r="2633" spans="1:2" x14ac:dyDescent="0.4">
      <c r="A2633" s="1"/>
      <c r="B2633" s="1"/>
    </row>
    <row r="2636" spans="1:2" x14ac:dyDescent="0.4">
      <c r="A2636" s="1"/>
      <c r="B2636" s="1"/>
    </row>
    <row r="2639" spans="1:2" x14ac:dyDescent="0.4">
      <c r="A2639" s="1"/>
      <c r="B2639" s="1"/>
    </row>
    <row r="2642" spans="1:2" x14ac:dyDescent="0.4">
      <c r="A2642" s="1"/>
      <c r="B2642" s="1"/>
    </row>
    <row r="2645" spans="1:2" x14ac:dyDescent="0.4">
      <c r="A2645" s="1"/>
      <c r="B2645" s="1"/>
    </row>
    <row r="2648" spans="1:2" x14ac:dyDescent="0.4">
      <c r="A2648" s="1"/>
      <c r="B2648" s="1"/>
    </row>
    <row r="2651" spans="1:2" x14ac:dyDescent="0.4">
      <c r="A2651" s="1"/>
      <c r="B2651" s="1"/>
    </row>
    <row r="2654" spans="1:2" x14ac:dyDescent="0.4">
      <c r="A2654" s="1"/>
      <c r="B2654" s="1"/>
    </row>
    <row r="2657" spans="1:2" x14ac:dyDescent="0.4">
      <c r="A2657" s="1"/>
      <c r="B2657" s="1"/>
    </row>
    <row r="2660" spans="1:2" x14ac:dyDescent="0.4">
      <c r="A2660" s="1"/>
      <c r="B2660" s="1"/>
    </row>
    <row r="2663" spans="1:2" x14ac:dyDescent="0.4">
      <c r="A2663" s="1"/>
      <c r="B2663" s="1"/>
    </row>
    <row r="2666" spans="1:2" x14ac:dyDescent="0.4">
      <c r="A2666" s="1"/>
      <c r="B2666" s="1"/>
    </row>
    <row r="2669" spans="1:2" x14ac:dyDescent="0.4">
      <c r="A2669" s="1"/>
      <c r="B2669" s="1"/>
    </row>
    <row r="2672" spans="1:2" x14ac:dyDescent="0.4">
      <c r="A2672" s="1"/>
      <c r="B2672" s="1"/>
    </row>
    <row r="2675" spans="1:2" x14ac:dyDescent="0.4">
      <c r="A2675" s="1"/>
      <c r="B2675" s="1"/>
    </row>
    <row r="2678" spans="1:2" x14ac:dyDescent="0.4">
      <c r="A2678" s="1"/>
      <c r="B2678" s="1"/>
    </row>
    <row r="2681" spans="1:2" x14ac:dyDescent="0.4">
      <c r="A2681" s="1"/>
      <c r="B2681" s="1"/>
    </row>
    <row r="2684" spans="1:2" x14ac:dyDescent="0.4">
      <c r="A2684" s="1"/>
      <c r="B2684" s="1"/>
    </row>
    <row r="2687" spans="1:2" x14ac:dyDescent="0.4">
      <c r="A2687" s="1"/>
      <c r="B2687" s="1"/>
    </row>
    <row r="2690" spans="1:2" x14ac:dyDescent="0.4">
      <c r="A2690" s="1"/>
      <c r="B2690" s="1"/>
    </row>
    <row r="2693" spans="1:2" x14ac:dyDescent="0.4">
      <c r="A2693" s="1"/>
      <c r="B2693" s="1"/>
    </row>
    <row r="2696" spans="1:2" x14ac:dyDescent="0.4">
      <c r="A2696" s="1"/>
      <c r="B2696" s="1"/>
    </row>
    <row r="2699" spans="1:2" x14ac:dyDescent="0.4">
      <c r="A2699" s="1"/>
      <c r="B2699" s="1"/>
    </row>
    <row r="2702" spans="1:2" x14ac:dyDescent="0.4">
      <c r="A2702" s="1"/>
      <c r="B2702" s="1"/>
    </row>
    <row r="2705" spans="1:2" x14ac:dyDescent="0.4">
      <c r="A2705" s="1"/>
      <c r="B2705" s="1"/>
    </row>
    <row r="2708" spans="1:2" x14ac:dyDescent="0.4">
      <c r="A2708" s="1"/>
      <c r="B2708" s="1"/>
    </row>
    <row r="2711" spans="1:2" x14ac:dyDescent="0.4">
      <c r="A2711" s="1"/>
      <c r="B2711" s="1"/>
    </row>
    <row r="2714" spans="1:2" x14ac:dyDescent="0.4">
      <c r="A2714" s="1"/>
      <c r="B2714" s="1"/>
    </row>
    <row r="2717" spans="1:2" x14ac:dyDescent="0.4">
      <c r="A2717" s="1"/>
      <c r="B2717" s="1"/>
    </row>
    <row r="2720" spans="1:2" x14ac:dyDescent="0.4">
      <c r="A2720" s="1"/>
      <c r="B2720" s="1"/>
    </row>
    <row r="2723" spans="1:2" x14ac:dyDescent="0.4">
      <c r="A2723" s="1"/>
      <c r="B2723" s="1"/>
    </row>
    <row r="2726" spans="1:2" x14ac:dyDescent="0.4">
      <c r="A2726" s="1"/>
      <c r="B2726" s="1"/>
    </row>
    <row r="2729" spans="1:2" x14ac:dyDescent="0.4">
      <c r="A2729" s="1"/>
      <c r="B2729" s="1"/>
    </row>
    <row r="2732" spans="1:2" x14ac:dyDescent="0.4">
      <c r="A2732" s="1"/>
      <c r="B2732" s="1"/>
    </row>
    <row r="2735" spans="1:2" x14ac:dyDescent="0.4">
      <c r="A2735" s="1"/>
      <c r="B2735" s="1"/>
    </row>
    <row r="2738" spans="1:2" x14ac:dyDescent="0.4">
      <c r="A2738" s="1"/>
      <c r="B2738" s="1"/>
    </row>
    <row r="2741" spans="1:2" x14ac:dyDescent="0.4">
      <c r="A2741" s="1"/>
      <c r="B2741" s="1"/>
    </row>
    <row r="2744" spans="1:2" x14ac:dyDescent="0.4">
      <c r="A2744" s="1"/>
      <c r="B2744" s="1"/>
    </row>
    <row r="2747" spans="1:2" x14ac:dyDescent="0.4">
      <c r="A2747" s="1"/>
      <c r="B2747" s="1"/>
    </row>
    <row r="2750" spans="1:2" x14ac:dyDescent="0.4">
      <c r="A2750" s="1"/>
      <c r="B2750" s="1"/>
    </row>
    <row r="2753" spans="1:2" x14ac:dyDescent="0.4">
      <c r="A2753" s="1"/>
      <c r="B2753" s="1"/>
    </row>
    <row r="2756" spans="1:2" x14ac:dyDescent="0.4">
      <c r="A2756" s="1"/>
      <c r="B2756" s="1"/>
    </row>
    <row r="2759" spans="1:2" x14ac:dyDescent="0.4">
      <c r="A2759" s="1"/>
      <c r="B2759" s="1"/>
    </row>
    <row r="2762" spans="1:2" x14ac:dyDescent="0.4">
      <c r="A2762" s="1"/>
      <c r="B2762" s="1"/>
    </row>
    <row r="2765" spans="1:2" x14ac:dyDescent="0.4">
      <c r="A2765" s="1"/>
      <c r="B2765" s="1"/>
    </row>
    <row r="2768" spans="1:2" x14ac:dyDescent="0.4">
      <c r="A2768" s="1"/>
      <c r="B2768" s="1"/>
    </row>
    <row r="2771" spans="1:2" x14ac:dyDescent="0.4">
      <c r="A2771" s="1"/>
      <c r="B2771" s="1"/>
    </row>
    <row r="2774" spans="1:2" x14ac:dyDescent="0.4">
      <c r="A2774" s="1"/>
      <c r="B2774" s="1"/>
    </row>
    <row r="2777" spans="1:2" x14ac:dyDescent="0.4">
      <c r="A2777" s="1"/>
      <c r="B2777" s="1"/>
    </row>
    <row r="2780" spans="1:2" x14ac:dyDescent="0.4">
      <c r="A2780" s="1"/>
      <c r="B2780" s="1"/>
    </row>
    <row r="2783" spans="1:2" x14ac:dyDescent="0.4">
      <c r="A2783" s="1"/>
      <c r="B2783" s="1"/>
    </row>
    <row r="2786" spans="1:2" x14ac:dyDescent="0.4">
      <c r="A2786" s="1"/>
      <c r="B2786" s="1"/>
    </row>
    <row r="2789" spans="1:2" x14ac:dyDescent="0.4">
      <c r="A2789" s="1"/>
      <c r="B2789" s="1"/>
    </row>
    <row r="2792" spans="1:2" x14ac:dyDescent="0.4">
      <c r="A2792" s="1"/>
      <c r="B2792" s="1"/>
    </row>
    <row r="2795" spans="1:2" x14ac:dyDescent="0.4">
      <c r="A2795" s="1"/>
      <c r="B2795" s="1"/>
    </row>
    <row r="2798" spans="1:2" x14ac:dyDescent="0.4">
      <c r="A2798" s="1"/>
      <c r="B2798" s="1"/>
    </row>
    <row r="2801" spans="1:2" x14ac:dyDescent="0.4">
      <c r="A2801" s="1"/>
      <c r="B2801" s="1"/>
    </row>
    <row r="2804" spans="1:2" x14ac:dyDescent="0.4">
      <c r="A2804" s="1"/>
      <c r="B2804" s="1"/>
    </row>
    <row r="2807" spans="1:2" x14ac:dyDescent="0.4">
      <c r="A2807" s="1"/>
      <c r="B2807" s="1"/>
    </row>
    <row r="2810" spans="1:2" x14ac:dyDescent="0.4">
      <c r="A2810" s="1"/>
      <c r="B2810" s="1"/>
    </row>
    <row r="2813" spans="1:2" x14ac:dyDescent="0.4">
      <c r="A2813" s="1"/>
      <c r="B2813" s="1"/>
    </row>
    <row r="2816" spans="1:2" x14ac:dyDescent="0.4">
      <c r="A2816" s="1"/>
      <c r="B2816" s="1"/>
    </row>
    <row r="2819" spans="1:2" x14ac:dyDescent="0.4">
      <c r="A2819" s="1"/>
      <c r="B2819" s="1"/>
    </row>
    <row r="2822" spans="1:2" x14ac:dyDescent="0.4">
      <c r="A2822" s="1"/>
      <c r="B2822" s="1"/>
    </row>
    <row r="2825" spans="1:2" x14ac:dyDescent="0.4">
      <c r="A2825" s="1"/>
      <c r="B2825" s="1"/>
    </row>
    <row r="2828" spans="1:2" x14ac:dyDescent="0.4">
      <c r="A2828" s="1"/>
      <c r="B2828" s="1"/>
    </row>
    <row r="2831" spans="1:2" x14ac:dyDescent="0.4">
      <c r="A2831" s="1"/>
      <c r="B2831" s="1"/>
    </row>
    <row r="2834" spans="1:2" x14ac:dyDescent="0.4">
      <c r="A2834" s="1"/>
      <c r="B2834" s="1"/>
    </row>
    <row r="2837" spans="1:2" x14ac:dyDescent="0.4">
      <c r="A2837" s="1"/>
      <c r="B2837" s="1"/>
    </row>
    <row r="2840" spans="1:2" x14ac:dyDescent="0.4">
      <c r="A2840" s="1"/>
      <c r="B2840" s="1"/>
    </row>
    <row r="2843" spans="1:2" x14ac:dyDescent="0.4">
      <c r="A2843" s="1"/>
      <c r="B2843" s="1"/>
    </row>
    <row r="2846" spans="1:2" x14ac:dyDescent="0.4">
      <c r="A2846" s="1"/>
      <c r="B2846" s="1"/>
    </row>
    <row r="2849" spans="1:2" x14ac:dyDescent="0.4">
      <c r="A2849" s="1"/>
      <c r="B2849" s="1"/>
    </row>
    <row r="2852" spans="1:2" x14ac:dyDescent="0.4">
      <c r="A2852" s="1"/>
      <c r="B2852" s="1"/>
    </row>
    <row r="2855" spans="1:2" x14ac:dyDescent="0.4">
      <c r="A2855" s="1"/>
      <c r="B2855" s="1"/>
    </row>
    <row r="2858" spans="1:2" x14ac:dyDescent="0.4">
      <c r="A2858" s="1"/>
      <c r="B2858" s="1"/>
    </row>
    <row r="2861" spans="1:2" x14ac:dyDescent="0.4">
      <c r="A2861" s="1"/>
      <c r="B2861" s="1"/>
    </row>
    <row r="2864" spans="1:2" x14ac:dyDescent="0.4">
      <c r="A2864" s="1"/>
      <c r="B2864" s="1"/>
    </row>
    <row r="2867" spans="1:2" x14ac:dyDescent="0.4">
      <c r="A2867" s="1"/>
      <c r="B2867" s="1"/>
    </row>
    <row r="2870" spans="1:2" x14ac:dyDescent="0.4">
      <c r="A2870" s="1"/>
      <c r="B2870" s="1"/>
    </row>
    <row r="2873" spans="1:2" x14ac:dyDescent="0.4">
      <c r="A2873" s="1"/>
      <c r="B2873" s="1"/>
    </row>
    <row r="2876" spans="1:2" x14ac:dyDescent="0.4">
      <c r="A2876" s="1"/>
      <c r="B2876" s="1"/>
    </row>
    <row r="2879" spans="1:2" x14ac:dyDescent="0.4">
      <c r="A2879" s="1"/>
      <c r="B2879" s="1"/>
    </row>
    <row r="2882" spans="1:2" x14ac:dyDescent="0.4">
      <c r="A2882" s="1"/>
      <c r="B2882" s="1"/>
    </row>
    <row r="2885" spans="1:2" x14ac:dyDescent="0.4">
      <c r="A2885" s="1"/>
      <c r="B2885" s="1"/>
    </row>
    <row r="2888" spans="1:2" x14ac:dyDescent="0.4">
      <c r="A2888" s="1"/>
      <c r="B2888" s="1"/>
    </row>
    <row r="2891" spans="1:2" x14ac:dyDescent="0.4">
      <c r="A2891" s="1"/>
      <c r="B2891" s="1"/>
    </row>
    <row r="2894" spans="1:2" x14ac:dyDescent="0.4">
      <c r="A2894" s="1"/>
      <c r="B2894" s="1"/>
    </row>
    <row r="2897" spans="1:2" x14ac:dyDescent="0.4">
      <c r="A2897" s="1"/>
      <c r="B2897" s="1"/>
    </row>
    <row r="2900" spans="1:2" x14ac:dyDescent="0.4">
      <c r="A2900" s="1"/>
      <c r="B2900" s="1"/>
    </row>
    <row r="2903" spans="1:2" x14ac:dyDescent="0.4">
      <c r="A2903" s="1"/>
      <c r="B2903" s="1"/>
    </row>
    <row r="2906" spans="1:2" x14ac:dyDescent="0.4">
      <c r="A2906" s="1"/>
      <c r="B2906" s="1"/>
    </row>
    <row r="2909" spans="1:2" x14ac:dyDescent="0.4">
      <c r="A2909" s="1"/>
      <c r="B2909" s="1"/>
    </row>
    <row r="2912" spans="1:2" x14ac:dyDescent="0.4">
      <c r="A2912" s="1"/>
      <c r="B2912" s="1"/>
    </row>
    <row r="2915" spans="1:2" x14ac:dyDescent="0.4">
      <c r="A2915" s="1"/>
      <c r="B2915" s="1"/>
    </row>
    <row r="2918" spans="1:2" x14ac:dyDescent="0.4">
      <c r="A2918" s="1"/>
      <c r="B2918" s="1"/>
    </row>
    <row r="2921" spans="1:2" x14ac:dyDescent="0.4">
      <c r="A2921" s="1"/>
      <c r="B2921" s="1"/>
    </row>
    <row r="2924" spans="1:2" x14ac:dyDescent="0.4">
      <c r="A2924" s="1"/>
      <c r="B2924" s="1"/>
    </row>
    <row r="2927" spans="1:2" x14ac:dyDescent="0.4">
      <c r="A2927" s="1"/>
      <c r="B2927" s="1"/>
    </row>
    <row r="2930" spans="1:2" x14ac:dyDescent="0.4">
      <c r="A2930" s="1"/>
      <c r="B2930" s="1"/>
    </row>
    <row r="2933" spans="1:2" x14ac:dyDescent="0.4">
      <c r="A2933" s="1"/>
      <c r="B2933" s="1"/>
    </row>
    <row r="2936" spans="1:2" x14ac:dyDescent="0.4">
      <c r="A2936" s="1"/>
      <c r="B2936" s="1"/>
    </row>
    <row r="2939" spans="1:2" x14ac:dyDescent="0.4">
      <c r="A2939" s="1"/>
      <c r="B2939" s="1"/>
    </row>
    <row r="2942" spans="1:2" x14ac:dyDescent="0.4">
      <c r="A2942" s="1"/>
      <c r="B2942" s="1"/>
    </row>
    <row r="2945" spans="1:2" x14ac:dyDescent="0.4">
      <c r="A2945" s="1"/>
      <c r="B2945" s="1"/>
    </row>
    <row r="2948" spans="1:2" x14ac:dyDescent="0.4">
      <c r="A2948" s="1"/>
      <c r="B2948" s="1"/>
    </row>
    <row r="2951" spans="1:2" x14ac:dyDescent="0.4">
      <c r="A2951" s="1"/>
      <c r="B2951" s="1"/>
    </row>
    <row r="2954" spans="1:2" x14ac:dyDescent="0.4">
      <c r="A2954" s="1"/>
      <c r="B2954" s="1"/>
    </row>
    <row r="2957" spans="1:2" x14ac:dyDescent="0.4">
      <c r="A2957" s="1"/>
      <c r="B2957" s="1"/>
    </row>
    <row r="2960" spans="1:2" x14ac:dyDescent="0.4">
      <c r="A2960" s="1"/>
      <c r="B2960" s="1"/>
    </row>
    <row r="2963" spans="1:2" x14ac:dyDescent="0.4">
      <c r="A2963" s="1"/>
      <c r="B2963" s="1"/>
    </row>
    <row r="2966" spans="1:2" x14ac:dyDescent="0.4">
      <c r="A2966" s="1"/>
      <c r="B2966" s="1"/>
    </row>
    <row r="2969" spans="1:2" x14ac:dyDescent="0.4">
      <c r="A2969" s="1"/>
      <c r="B2969" s="1"/>
    </row>
    <row r="2972" spans="1:2" x14ac:dyDescent="0.4">
      <c r="A2972" s="1"/>
      <c r="B2972" s="1"/>
    </row>
    <row r="2975" spans="1:2" x14ac:dyDescent="0.4">
      <c r="A2975" s="1"/>
      <c r="B2975" s="1"/>
    </row>
    <row r="2978" spans="1:2" x14ac:dyDescent="0.4">
      <c r="A2978" s="1"/>
      <c r="B2978" s="1"/>
    </row>
    <row r="2981" spans="1:2" x14ac:dyDescent="0.4">
      <c r="A2981" s="1"/>
      <c r="B2981" s="1"/>
    </row>
    <row r="2984" spans="1:2" x14ac:dyDescent="0.4">
      <c r="A2984" s="1"/>
      <c r="B2984" s="1"/>
    </row>
    <row r="2987" spans="1:2" x14ac:dyDescent="0.4">
      <c r="A2987" s="1"/>
      <c r="B2987" s="1"/>
    </row>
    <row r="2990" spans="1:2" x14ac:dyDescent="0.4">
      <c r="A2990" s="1"/>
      <c r="B2990" s="1"/>
    </row>
    <row r="2993" spans="1:2" x14ac:dyDescent="0.4">
      <c r="A2993" s="1"/>
      <c r="B2993" s="1"/>
    </row>
    <row r="2996" spans="1:2" x14ac:dyDescent="0.4">
      <c r="A2996" s="1"/>
      <c r="B2996" s="1"/>
    </row>
    <row r="2999" spans="1:2" x14ac:dyDescent="0.4">
      <c r="A2999" s="1"/>
      <c r="B2999" s="1"/>
    </row>
    <row r="3002" spans="1:2" x14ac:dyDescent="0.4">
      <c r="A3002" s="1"/>
      <c r="B3002" s="1"/>
    </row>
    <row r="3005" spans="1:2" x14ac:dyDescent="0.4">
      <c r="A3005" s="1"/>
      <c r="B3005" s="1"/>
    </row>
    <row r="3008" spans="1:2" x14ac:dyDescent="0.4">
      <c r="A3008" s="1"/>
      <c r="B3008" s="1"/>
    </row>
    <row r="3011" spans="1:2" x14ac:dyDescent="0.4">
      <c r="A3011" s="1"/>
      <c r="B3011" s="1"/>
    </row>
    <row r="3014" spans="1:2" x14ac:dyDescent="0.4">
      <c r="A3014" s="1"/>
      <c r="B3014" s="1"/>
    </row>
    <row r="3017" spans="1:2" x14ac:dyDescent="0.4">
      <c r="A3017" s="1"/>
      <c r="B3017" s="1"/>
    </row>
    <row r="3020" spans="1:2" x14ac:dyDescent="0.4">
      <c r="A3020" s="1"/>
      <c r="B3020" s="1"/>
    </row>
    <row r="3023" spans="1:2" x14ac:dyDescent="0.4">
      <c r="A3023" s="1"/>
      <c r="B3023" s="1"/>
    </row>
    <row r="3026" spans="1:2" x14ac:dyDescent="0.4">
      <c r="A3026" s="1"/>
      <c r="B3026" s="1"/>
    </row>
    <row r="3029" spans="1:2" x14ac:dyDescent="0.4">
      <c r="A3029" s="1"/>
      <c r="B3029" s="1"/>
    </row>
    <row r="3032" spans="1:2" x14ac:dyDescent="0.4">
      <c r="A3032" s="1"/>
      <c r="B3032" s="1"/>
    </row>
    <row r="3035" spans="1:2" x14ac:dyDescent="0.4">
      <c r="A3035" s="1"/>
      <c r="B3035" s="1"/>
    </row>
    <row r="3038" spans="1:2" x14ac:dyDescent="0.4">
      <c r="A3038" s="1"/>
      <c r="B3038" s="1"/>
    </row>
    <row r="3041" spans="1:2" x14ac:dyDescent="0.4">
      <c r="A3041" s="1"/>
      <c r="B3041" s="1"/>
    </row>
    <row r="3044" spans="1:2" x14ac:dyDescent="0.4">
      <c r="A3044" s="1"/>
      <c r="B3044" s="1"/>
    </row>
    <row r="3047" spans="1:2" x14ac:dyDescent="0.4">
      <c r="A3047" s="1"/>
      <c r="B3047" s="1"/>
    </row>
    <row r="3050" spans="1:2" x14ac:dyDescent="0.4">
      <c r="A3050" s="1"/>
      <c r="B3050" s="1"/>
    </row>
    <row r="3053" spans="1:2" x14ac:dyDescent="0.4">
      <c r="A3053" s="1"/>
      <c r="B3053" s="1"/>
    </row>
    <row r="3056" spans="1:2" x14ac:dyDescent="0.4">
      <c r="A3056" s="1"/>
      <c r="B3056" s="1"/>
    </row>
    <row r="3059" spans="1:2" x14ac:dyDescent="0.4">
      <c r="A3059" s="1"/>
      <c r="B3059" s="1"/>
    </row>
    <row r="3062" spans="1:2" x14ac:dyDescent="0.4">
      <c r="A3062" s="1"/>
      <c r="B3062" s="1"/>
    </row>
    <row r="3065" spans="1:2" x14ac:dyDescent="0.4">
      <c r="A3065" s="1"/>
      <c r="B3065" s="1"/>
    </row>
    <row r="3068" spans="1:2" x14ac:dyDescent="0.4">
      <c r="A3068" s="1"/>
      <c r="B3068" s="1"/>
    </row>
    <row r="3071" spans="1:2" x14ac:dyDescent="0.4">
      <c r="A3071" s="1"/>
      <c r="B3071" s="1"/>
    </row>
    <row r="3074" spans="1:2" x14ac:dyDescent="0.4">
      <c r="A3074" s="1"/>
      <c r="B3074" s="1"/>
    </row>
    <row r="3077" spans="1:2" x14ac:dyDescent="0.4">
      <c r="A3077" s="1"/>
      <c r="B3077" s="1"/>
    </row>
    <row r="3080" spans="1:2" x14ac:dyDescent="0.4">
      <c r="A3080" s="1"/>
      <c r="B3080" s="1"/>
    </row>
    <row r="3083" spans="1:2" x14ac:dyDescent="0.4">
      <c r="A3083" s="1"/>
      <c r="B3083" s="1"/>
    </row>
    <row r="3086" spans="1:2" x14ac:dyDescent="0.4">
      <c r="A3086" s="1"/>
      <c r="B3086" s="1"/>
    </row>
    <row r="3089" spans="1:2" x14ac:dyDescent="0.4">
      <c r="A3089" s="1"/>
      <c r="B3089" s="1"/>
    </row>
    <row r="3092" spans="1:2" x14ac:dyDescent="0.4">
      <c r="A3092" s="1"/>
      <c r="B3092" s="1"/>
    </row>
    <row r="3095" spans="1:2" x14ac:dyDescent="0.4">
      <c r="A3095" s="1"/>
      <c r="B3095" s="1"/>
    </row>
    <row r="3098" spans="1:2" x14ac:dyDescent="0.4">
      <c r="A3098" s="1"/>
      <c r="B3098" s="1"/>
    </row>
    <row r="3101" spans="1:2" x14ac:dyDescent="0.4">
      <c r="A3101" s="1"/>
      <c r="B3101" s="1"/>
    </row>
  </sheetData>
  <autoFilter ref="A1:Y1856" xr:uid="{2D7D072C-6E57-4917-B6DB-1E8A491F2306}"/>
  <phoneticPr fontId="1"/>
  <hyperlinks>
    <hyperlink ref="A2" r:id="rId1" display="out/パワプロ2020 - 投球解析 - 2020-08-23 11-08-57-00_out.mp4" xr:uid="{5FDA4DF7-5F74-4614-BFF6-918D97A2A115}"/>
    <hyperlink ref="B2" r:id="rId2" display="result/パワプロ2020 - 投球解析 - 2020-08-23 11-08-57-00_ball.txt" xr:uid="{F6ADFA94-3315-4448-B4EB-93AAADCF4AE9}"/>
    <hyperlink ref="A3" r:id="rId3" display="out/パワプロ2020 - 投球解析 - 2020-08-23 11-08-57-01_out.mp4" xr:uid="{DA42DDB3-7820-41BA-BAC1-2E45209BF279}"/>
    <hyperlink ref="B3" r:id="rId4" display="result/パワプロ2020 - 投球解析 - 2020-08-23 11-08-57-01_ball.txt" xr:uid="{B748A592-531A-4747-B03E-1FD771E86131}"/>
    <hyperlink ref="A4" r:id="rId5" display="out/パワプロ2020 - 投球解析 - 2020-08-23 11-08-57-02_out.mp4" xr:uid="{3A1A2C8D-2356-4A78-9F8C-502BDC441130}"/>
    <hyperlink ref="B4" r:id="rId6" display="result/パワプロ2020 - 投球解析 - 2020-08-23 11-08-57-02_ball.txt" xr:uid="{3BE84335-7FD5-4CEF-B4A1-4C84419D97CA}"/>
    <hyperlink ref="A5" r:id="rId7" display="out/パワプロ2020 - 投球解析 - 2020-08-23 11-08-57-03_out.mp4" xr:uid="{EB362BA0-875E-4F03-A9D6-85B1DF29892B}"/>
    <hyperlink ref="B5" r:id="rId8" display="result/パワプロ2020 - 投球解析 - 2020-08-23 11-08-57-03_ball.txt" xr:uid="{1A278978-6B5A-4CE7-AA06-4EEF098CBCB7}"/>
    <hyperlink ref="A6" r:id="rId9" display="out/パワプロ2020 - 投球解析 - 2020-08-23 11-08-57-04_out.mp4" xr:uid="{F278E420-D72A-4C4B-8B64-D0C299C25950}"/>
    <hyperlink ref="B6" r:id="rId10" display="result/パワプロ2020 - 投球解析 - 2020-08-23 11-08-57-04_ball.txt" xr:uid="{20301EE2-D93A-44DE-97E5-84D2B6BF6B4F}"/>
    <hyperlink ref="A7" r:id="rId11" display="out/パワプロ2020 - 投球解析 - 2020-08-23 11-08-57-05_out.mp4" xr:uid="{F1C4B1A5-5534-4849-8633-075101AAEE7B}"/>
    <hyperlink ref="B7" r:id="rId12" display="result/パワプロ2020 - 投球解析 - 2020-08-23 11-08-57-05_ball.txt" xr:uid="{9B690460-2A2B-49BE-82A7-3BD126C33218}"/>
    <hyperlink ref="A8" r:id="rId13" display="out/パワプロ2020 - 投球解析 - 2020-08-23 11-08-57-06_out.mp4" xr:uid="{8D38C8C2-41B3-4AFB-A708-E5FEB0FDD13F}"/>
    <hyperlink ref="B8" r:id="rId14" display="result/パワプロ2020 - 投球解析 - 2020-08-23 11-08-57-06_ball.txt" xr:uid="{E19A74A5-A04F-4E9F-90D3-4082A7AFB048}"/>
    <hyperlink ref="A9" r:id="rId15" display="out/パワプロ2020 - 投球解析 - 2020-08-23 11-08-57-07_out.mp4" xr:uid="{FBD51331-A93B-4EBD-B5C2-46619961D0E6}"/>
    <hyperlink ref="B9" r:id="rId16" display="result/パワプロ2020 - 投球解析 - 2020-08-23 11-08-57-07_ball.txt" xr:uid="{A2A53F4C-3607-4591-91A5-A8237CEC6ECD}"/>
    <hyperlink ref="A10" r:id="rId17" display="out/パワプロ2020 - 投球解析 - 2020-08-23 11-08-57-08_out.mp4" xr:uid="{842235F9-DF73-40B2-8C6B-7EB22F70F39F}"/>
    <hyperlink ref="B10" r:id="rId18" display="result/パワプロ2020 - 投球解析 - 2020-08-23 11-08-57-08_ball.txt" xr:uid="{EF192B55-2ECA-4F2B-AD45-D06567D6FF74}"/>
    <hyperlink ref="A11" r:id="rId19" display="out/パワプロ2020 - 投球解析 - 2020-08-23 11-08-57-09_out.mp4" xr:uid="{659E5936-2A91-487F-90CE-D81DE73BD854}"/>
    <hyperlink ref="B11" r:id="rId20" display="result/パワプロ2020 - 投球解析 - 2020-08-23 11-08-57-09_ball.txt" xr:uid="{CF5FEDEB-79C3-4928-85EF-B515E7E03EEF}"/>
    <hyperlink ref="A12" r:id="rId21" display="out/パワプロ2020 - 投球解析 - 2020-08-23 11-10-26-00_out.mp4" xr:uid="{79D4F01F-110E-475A-B2D7-3BA439CC7980}"/>
    <hyperlink ref="B12" r:id="rId22" display="result/パワプロ2020 - 投球解析 - 2020-08-23 11-10-26-00_ball.txt" xr:uid="{A577A09A-84E0-41A5-8EF8-3EA673CD11DD}"/>
    <hyperlink ref="A13" r:id="rId23" display="out/パワプロ2020 - 投球解析 - 2020-08-23 11-10-26-01_out.mp4" xr:uid="{AFB70FA7-3A2A-474A-80B5-2FDD02E9B3CA}"/>
    <hyperlink ref="B13" r:id="rId24" display="result/パワプロ2020 - 投球解析 - 2020-08-23 11-10-26-01_ball.txt" xr:uid="{415C30AC-BFCC-4352-8BEB-3C1BC46DA398}"/>
    <hyperlink ref="A14" r:id="rId25" display="out/パワプロ2020 - 投球解析 - 2020-08-23 11-10-26-02_out.mp4" xr:uid="{D744B0AD-C4F3-4B7F-BC4A-2084406D896B}"/>
    <hyperlink ref="B14" r:id="rId26" display="result/パワプロ2020 - 投球解析 - 2020-08-23 11-10-26-02_ball.txt" xr:uid="{C0E88A50-09F5-420C-84A3-D3D50A7B41B2}"/>
    <hyperlink ref="A15" r:id="rId27" display="out/パワプロ2020 - 投球解析 - 2020-08-23 11-10-26-03_out.mp4" xr:uid="{BA5D535A-4013-4C04-B1CC-A87E0AEAE121}"/>
    <hyperlink ref="B15" r:id="rId28" display="result/パワプロ2020 - 投球解析 - 2020-08-23 11-10-26-03_ball.txt" xr:uid="{88B037FE-42F2-4062-8150-B6CA5EBEE841}"/>
    <hyperlink ref="A16" r:id="rId29" display="out/パワプロ2020 - 投球解析 - 2020-08-23 11-10-26-04_out.mp4" xr:uid="{C04CE9C9-B425-40CD-A435-CC5AE561501B}"/>
    <hyperlink ref="B16" r:id="rId30" display="result/パワプロ2020 - 投球解析 - 2020-08-23 11-10-26-04_ball.txt" xr:uid="{FD56BE47-3AE9-4D41-9772-2303AB17721D}"/>
    <hyperlink ref="A17" r:id="rId31" display="out/パワプロ2020 - 投球解析 - 2020-08-23 11-10-26-05_out.mp4" xr:uid="{1E483420-A7AA-4741-B4AE-60F933D516F2}"/>
    <hyperlink ref="B17" r:id="rId32" display="result/パワプロ2020 - 投球解析 - 2020-08-23 11-10-26-05_ball.txt" xr:uid="{74A74FB6-4208-4025-A918-E619BBC5126B}"/>
    <hyperlink ref="A18" r:id="rId33" display="out/パワプロ2020 - 投球解析 - 2020-08-23 11-10-26-06_out.mp4" xr:uid="{E96D6B8C-8323-40CA-98F9-464C8C250951}"/>
    <hyperlink ref="B18" r:id="rId34" display="result/パワプロ2020 - 投球解析 - 2020-08-23 11-10-26-06_ball.txt" xr:uid="{95755614-B649-493F-B67B-22C3723F1F1B}"/>
    <hyperlink ref="A19" r:id="rId35" display="out/パワプロ2020 - 投球解析 - 2020-08-23 11-10-26-07_out.mp4" xr:uid="{26956BF5-3A19-4617-9D04-02E4686616E5}"/>
    <hyperlink ref="B19" r:id="rId36" display="result/パワプロ2020 - 投球解析 - 2020-08-23 11-10-26-07_ball.txt" xr:uid="{3EB98B0E-0D1F-4B43-BC44-AEF5C8A01512}"/>
    <hyperlink ref="A20" r:id="rId37" display="out/パワプロ2020 - 投球解析 - 2020-08-23 11-10-26-08_out.mp4" xr:uid="{F14E850F-6275-4032-8EBB-60F3D2A00896}"/>
    <hyperlink ref="B20" r:id="rId38" display="result/パワプロ2020 - 投球解析 - 2020-08-23 11-10-26-08_ball.txt" xr:uid="{8F605FE8-BAF2-41FD-8ADB-12506FC773A2}"/>
    <hyperlink ref="A21" r:id="rId39" display="out/パワプロ2020 - 投球解析 - 2020-08-23 11-10-26-09_out.mp4" xr:uid="{714F6F79-AEB7-4E93-A8EA-EED5494D6477}"/>
    <hyperlink ref="B21" r:id="rId40" display="result/パワプロ2020 - 投球解析 - 2020-08-23 11-10-26-09_ball.txt" xr:uid="{4A198B70-FCAF-4B62-868A-5FAC062D8247}"/>
    <hyperlink ref="A22" r:id="rId41" display="out/パワプロ2020 - 投球解析 - 2020-08-23 11-11-35-00_out.mp4" xr:uid="{CEE7E5C0-E176-40FA-97E3-A9ABA2D39928}"/>
    <hyperlink ref="B22" r:id="rId42" display="result/パワプロ2020 - 投球解析 - 2020-08-23 11-11-35-00_ball.txt" xr:uid="{5B9389D7-3F58-4506-8C77-233B0F141D10}"/>
    <hyperlink ref="A23" r:id="rId43" display="out/パワプロ2020 - 投球解析 - 2020-08-23 11-11-35-01_out.mp4" xr:uid="{51B07983-B8AF-4C13-8186-E7104E66735E}"/>
    <hyperlink ref="B23" r:id="rId44" display="result/パワプロ2020 - 投球解析 - 2020-08-23 11-11-35-01_ball.txt" xr:uid="{C9B705B2-9E8A-4AA4-9F87-CE2C303B4DB5}"/>
    <hyperlink ref="A24" r:id="rId45" display="out/パワプロ2020 - 投球解析 - 2020-08-23 11-11-35-02_out.mp4" xr:uid="{63EE483D-2B11-4744-8B30-BE668CC2872B}"/>
    <hyperlink ref="B24" r:id="rId46" display="result/パワプロ2020 - 投球解析 - 2020-08-23 11-11-35-02_ball.txt" xr:uid="{54C629E7-EF30-416A-B62D-FB73073D7FDD}"/>
    <hyperlink ref="A25" r:id="rId47" display="out/パワプロ2020 - 投球解析 - 2020-08-23 11-11-35-03_out.mp4" xr:uid="{DC3D824F-F51B-4681-B932-ABA7838D4EDC}"/>
    <hyperlink ref="B25" r:id="rId48" display="result/パワプロ2020 - 投球解析 - 2020-08-23 11-11-35-03_ball.txt" xr:uid="{7577BDF4-F04D-4CE4-948D-1B7D55523675}"/>
    <hyperlink ref="A26" r:id="rId49" display="out/パワプロ2020 - 投球解析 - 2020-08-23 11-11-35-04_out.mp4" xr:uid="{CD690B97-A8C2-4AB0-A0A1-35379D9BB223}"/>
    <hyperlink ref="B26" r:id="rId50" display="result/パワプロ2020 - 投球解析 - 2020-08-23 11-11-35-04_ball.txt" xr:uid="{1242942E-C2E4-4C01-8DA6-12F26E5765FC}"/>
    <hyperlink ref="A27" r:id="rId51" display="out/パワプロ2020 - 投球解析 - 2020-08-23 11-11-35-05_out.mp4" xr:uid="{B6D6FCCA-A5D0-468F-AD03-2579754E171F}"/>
    <hyperlink ref="B27" r:id="rId52" display="result/パワプロ2020 - 投球解析 - 2020-08-23 11-11-35-05_ball.txt" xr:uid="{D12319D0-09BB-4861-879A-9873142D4753}"/>
    <hyperlink ref="A28" r:id="rId53" display="out/パワプロ2020 - 投球解析 - 2020-08-23 11-11-35-06_out.mp4" xr:uid="{A6EF6E81-37C4-4ADB-8563-85CE61EA1994}"/>
    <hyperlink ref="B28" r:id="rId54" display="result/パワプロ2020 - 投球解析 - 2020-08-23 11-11-35-06_ball.txt" xr:uid="{D283AC2A-FD5E-4BA1-9DD3-8C38127AE0BF}"/>
    <hyperlink ref="A29" r:id="rId55" display="out/パワプロ2020 - 投球解析 - 2020-08-23 11-11-35-07_out.mp4" xr:uid="{F051FFFD-3D4B-4C00-B4A1-D8D689918C99}"/>
    <hyperlink ref="B29" r:id="rId56" display="result/パワプロ2020 - 投球解析 - 2020-08-23 11-11-35-07_ball.txt" xr:uid="{A987F26B-A193-4BED-A19F-B725526098BC}"/>
    <hyperlink ref="A30" r:id="rId57" display="out/パワプロ2020 - 投球解析 - 2020-08-23 11-11-35-08_out.mp4" xr:uid="{04C7E8D3-60A5-4612-A933-619D17393547}"/>
    <hyperlink ref="B30" r:id="rId58" display="result/パワプロ2020 - 投球解析 - 2020-08-23 11-11-35-08_ball.txt" xr:uid="{73F1EAD0-9CC1-449B-926F-C2F073A85766}"/>
    <hyperlink ref="A31" r:id="rId59" display="out/パワプロ2020 - 投球解析 - 2020-08-23 11-11-35-09_out.mp4" xr:uid="{9517E629-5633-4F6C-A248-098340F34228}"/>
    <hyperlink ref="B31" r:id="rId60" display="result/パワプロ2020 - 投球解析 - 2020-08-23 11-11-35-09_ball.txt" xr:uid="{23FA8AC8-7B0E-4BF7-8FD7-228460953E6F}"/>
    <hyperlink ref="A32" r:id="rId61" display="out/パワプロ2020 - 投球解析 - 2020-08-23 11-12-45-00_out.mp4" xr:uid="{4648AB7A-3C5D-4AAB-8A28-F70F63EAA8CC}"/>
    <hyperlink ref="B32" r:id="rId62" display="result/パワプロ2020 - 投球解析 - 2020-08-23 11-12-45-00_ball.txt" xr:uid="{B318F4D9-94E6-4865-A99B-4A4BB809ED85}"/>
    <hyperlink ref="A33" r:id="rId63" display="out/パワプロ2020 - 投球解析 - 2020-08-23 11-12-45-01_out.mp4" xr:uid="{B535D751-F83C-45C2-9844-C4F6DC8C5F0C}"/>
    <hyperlink ref="B33" r:id="rId64" display="result/パワプロ2020 - 投球解析 - 2020-08-23 11-12-45-01_ball.txt" xr:uid="{A14FFB3F-8275-4B69-82CE-975DC07B8440}"/>
    <hyperlink ref="A34" r:id="rId65" display="out/パワプロ2020 - 投球解析 - 2020-08-23 11-12-45-02_out.mp4" xr:uid="{095BF8BE-3AB7-4E3D-9AFA-5A46D9BD222D}"/>
    <hyperlink ref="B34" r:id="rId66" display="result/パワプロ2020 - 投球解析 - 2020-08-23 11-12-45-02_ball.txt" xr:uid="{C6341F5E-85CF-4B62-B968-F50FBF106A80}"/>
    <hyperlink ref="A35" r:id="rId67" display="out/パワプロ2020 - 投球解析 - 2020-08-23 11-12-45-03_out.mp4" xr:uid="{608C1F3C-9787-4AA7-801A-528E8E86D473}"/>
    <hyperlink ref="B35" r:id="rId68" display="result/パワプロ2020 - 投球解析 - 2020-08-23 11-12-45-03_ball.txt" xr:uid="{32477D7A-C82C-40A5-9D24-BAE9F3CE274E}"/>
    <hyperlink ref="A36" r:id="rId69" display="out/パワプロ2020 - 投球解析 - 2020-08-23 11-12-45-04_out.mp4" xr:uid="{93CEA848-CF50-42F3-A6B5-0B682CF55225}"/>
    <hyperlink ref="B36" r:id="rId70" display="result/パワプロ2020 - 投球解析 - 2020-08-23 11-12-45-04_ball.txt" xr:uid="{77DBB5E5-172E-4BAB-8E18-BF557F796F2E}"/>
    <hyperlink ref="A37" r:id="rId71" display="out/パワプロ2020 - 投球解析 - 2020-08-23 11-12-45-05_out.mp4" xr:uid="{B9B68E92-AAA7-4804-BF35-1BEE96D9490B}"/>
    <hyperlink ref="B37" r:id="rId72" display="result/パワプロ2020 - 投球解析 - 2020-08-23 11-12-45-05_ball.txt" xr:uid="{0FC836E1-5512-4C69-BA3E-EFAD894CF2C8}"/>
    <hyperlink ref="A38" r:id="rId73" display="out/パワプロ2020 - 投球解析 - 2020-08-23 11-12-45-06_out.mp4" xr:uid="{56ABDE81-1345-4AA8-805D-1BFA9889714D}"/>
    <hyperlink ref="B38" r:id="rId74" display="result/パワプロ2020 - 投球解析 - 2020-08-23 11-12-45-06_ball.txt" xr:uid="{B3E246F8-B6F9-432F-AF6C-4445CBDB471A}"/>
    <hyperlink ref="A39" r:id="rId75" display="out/パワプロ2020 - 投球解析 - 2020-08-23 11-12-45-07_out.mp4" xr:uid="{7AA194A6-A3E4-471D-A10F-C0C711B6E5B8}"/>
    <hyperlink ref="B39" r:id="rId76" display="result/パワプロ2020 - 投球解析 - 2020-08-23 11-12-45-07_ball.txt" xr:uid="{204CD059-E47C-42D8-B5E6-6ACFB52C3CAA}"/>
    <hyperlink ref="A40" r:id="rId77" display="out/パワプロ2020 - 投球解析 - 2020-08-23 11-12-45-08_out.mp4" xr:uid="{36D409A2-02F9-41E8-9515-22970BA90164}"/>
    <hyperlink ref="B40" r:id="rId78" display="result/パワプロ2020 - 投球解析 - 2020-08-23 11-12-45-08_ball.txt" xr:uid="{C862CD76-A425-411B-A2AE-B40189E6687D}"/>
    <hyperlink ref="A41" r:id="rId79" display="out/パワプロ2020 - 投球解析 - 2020-08-23 11-12-45-09_out.mp4" xr:uid="{D106D22B-E582-442A-9E33-FEEE0EE53557}"/>
    <hyperlink ref="B41" r:id="rId80" display="result/パワプロ2020 - 投球解析 - 2020-08-23 11-12-45-09_ball.txt" xr:uid="{B0F0DA94-C3BE-479E-B9D9-ABBD21C9F53B}"/>
    <hyperlink ref="A42" r:id="rId81" display="out/パワプロ2020 - 投球解析 - 2020-08-23 11-13-59-00_out.mp4" xr:uid="{1DA6F497-F551-454D-8B7B-58872DB4F3F9}"/>
    <hyperlink ref="B42" r:id="rId82" display="result/パワプロ2020 - 投球解析 - 2020-08-23 11-13-59-00_ball.txt" xr:uid="{09820264-9397-4075-A3F4-CCE17E6EAFF4}"/>
    <hyperlink ref="A43" r:id="rId83" display="out/パワプロ2020 - 投球解析 - 2020-08-23 11-13-59-01_out.mp4" xr:uid="{74E3C655-C85B-4BE8-8D32-D95344AA1AC3}"/>
    <hyperlink ref="B43" r:id="rId84" display="result/パワプロ2020 - 投球解析 - 2020-08-23 11-13-59-01_ball.txt" xr:uid="{52C61605-8C4F-4493-96B3-E25C1611DCD2}"/>
    <hyperlink ref="A44" r:id="rId85" display="out/パワプロ2020 - 投球解析 - 2020-08-23 11-13-59-02_out.mp4" xr:uid="{82F70223-A479-423C-922C-BD0D3D436354}"/>
    <hyperlink ref="B44" r:id="rId86" display="result/パワプロ2020 - 投球解析 - 2020-08-23 11-13-59-02_ball.txt" xr:uid="{68635665-4D9F-4E25-A261-A344DA4FDCB7}"/>
    <hyperlink ref="A45" r:id="rId87" display="out/パワプロ2020 - 投球解析 - 2020-08-23 11-13-59-03_out.mp4" xr:uid="{6AF54E2D-A04B-4E24-8265-8D257EC4D8B6}"/>
    <hyperlink ref="B45" r:id="rId88" display="result/パワプロ2020 - 投球解析 - 2020-08-23 11-13-59-03_ball.txt" xr:uid="{C1EA3AD2-5B96-4C7C-9447-716A9C609C24}"/>
    <hyperlink ref="A46" r:id="rId89" display="out/パワプロ2020 - 投球解析 - 2020-08-23 11-13-59-04_out.mp4" xr:uid="{70E94966-3CF3-46D5-9AEF-33E4B493E30A}"/>
    <hyperlink ref="B46" r:id="rId90" display="result/パワプロ2020 - 投球解析 - 2020-08-23 11-13-59-04_ball.txt" xr:uid="{262DEAAF-6681-4EA3-B579-405E3CF77D91}"/>
    <hyperlink ref="A47" r:id="rId91" display="out/パワプロ2020 - 投球解析 - 2020-08-23 11-13-59-05_out.mp4" xr:uid="{D93355EC-E7ED-4ABC-B670-9BD2B062F523}"/>
    <hyperlink ref="B47" r:id="rId92" display="result/パワプロ2020 - 投球解析 - 2020-08-23 11-13-59-05_ball.txt" xr:uid="{1769C48A-2671-4641-99F1-62FAE1A91CDC}"/>
    <hyperlink ref="A48" r:id="rId93" display="out/パワプロ2020 - 投球解析 - 2020-08-23 11-13-59-06_out.mp4" xr:uid="{51BCA835-2D0D-403D-911E-BAD28F8F1C50}"/>
    <hyperlink ref="B48" r:id="rId94" display="result/パワプロ2020 - 投球解析 - 2020-08-23 11-13-59-06_ball.txt" xr:uid="{462FC8B3-8593-491D-BFA4-26A0146137F2}"/>
    <hyperlink ref="A49" r:id="rId95" display="out/パワプロ2020 - 投球解析 - 2020-08-23 11-13-59-07_out.mp4" xr:uid="{882F845F-5B4A-4644-AF67-AD8D78ACF42B}"/>
    <hyperlink ref="B49" r:id="rId96" display="result/パワプロ2020 - 投球解析 - 2020-08-23 11-13-59-07_ball.txt" xr:uid="{FDE6BB2F-B1FC-4F68-940D-DEF503440163}"/>
    <hyperlink ref="A50" r:id="rId97" display="out/パワプロ2020 - 投球解析 - 2020-08-23 11-13-59-08_out.mp4" xr:uid="{2F5D0659-C8E2-4D18-B697-9DA5432B2BC5}"/>
    <hyperlink ref="B50" r:id="rId98" display="result/パワプロ2020 - 投球解析 - 2020-08-23 11-13-59-08_ball.txt" xr:uid="{54225BF5-043D-4559-BE35-B43EB9F0EC4E}"/>
    <hyperlink ref="A51" r:id="rId99" display="out/パワプロ2020 - 投球解析 - 2020-08-23 11-13-59-09_out.mp4" xr:uid="{9C895B17-BF45-4A89-8A13-A98345D61657}"/>
    <hyperlink ref="B51" r:id="rId100" display="result/パワプロ2020 - 投球解析 - 2020-08-23 11-13-59-09_ball.txt" xr:uid="{7C48E661-2751-4C6A-BE88-27559F39AC5E}"/>
    <hyperlink ref="A52" r:id="rId101" display="out/パワプロ2020 - 投球解析 - 2020-08-23 11-15-09-00_out.mp4" xr:uid="{1C6DEA5C-B17F-4C2D-8AA0-69B114B97FFD}"/>
    <hyperlink ref="B52" r:id="rId102" display="result/パワプロ2020 - 投球解析 - 2020-08-23 11-15-09-00_ball.txt" xr:uid="{0E735461-CAF9-4C9E-8C66-5D52160A3B9A}"/>
    <hyperlink ref="A53" r:id="rId103" display="out/パワプロ2020 - 投球解析 - 2020-08-23 11-15-09-01_out.mp4" xr:uid="{C53AEFDD-28FB-4E7F-BBF6-E3BF0B2D4C33}"/>
    <hyperlink ref="B53" r:id="rId104" display="result/パワプロ2020 - 投球解析 - 2020-08-23 11-15-09-01_ball.txt" xr:uid="{3BD90076-919D-4C38-BA80-02847B083AD2}"/>
    <hyperlink ref="A54" r:id="rId105" display="out/パワプロ2020 - 投球解析 - 2020-08-23 11-15-09-02_out.mp4" xr:uid="{894A9ADD-B45F-439E-A785-8601851534A3}"/>
    <hyperlink ref="B54" r:id="rId106" display="result/パワプロ2020 - 投球解析 - 2020-08-23 11-15-09-02_ball.txt" xr:uid="{C9FA0878-6EBE-4849-93F2-C1A5A5614915}"/>
    <hyperlink ref="A55" r:id="rId107" display="out/パワプロ2020 - 投球解析 - 2020-08-23 11-15-09-03_out.mp4" xr:uid="{0B78F0E0-E607-4B52-9AB6-C93C7AFF0C68}"/>
    <hyperlink ref="B55" r:id="rId108" display="result/パワプロ2020 - 投球解析 - 2020-08-23 11-15-09-03_ball.txt" xr:uid="{13EA219F-C15A-4CE6-8841-C8A41EDB43D8}"/>
    <hyperlink ref="A56" r:id="rId109" display="out/パワプロ2020 - 投球解析 - 2020-08-23 11-15-09-04_out.mp4" xr:uid="{C6F2B276-AC49-4953-B4DF-66786944DBFD}"/>
    <hyperlink ref="B56" r:id="rId110" display="result/パワプロ2020 - 投球解析 - 2020-08-23 11-15-09-04_ball.txt" xr:uid="{C2AF4CC3-E4D7-452A-9DD5-6AC03A195360}"/>
    <hyperlink ref="A57" r:id="rId111" display="out/パワプロ2020 - 投球解析 - 2020-08-23 11-15-09-05_out.mp4" xr:uid="{872A9D6C-4C2D-432F-A3D4-8899304B2095}"/>
    <hyperlink ref="B57" r:id="rId112" display="result/パワプロ2020 - 投球解析 - 2020-08-23 11-15-09-05_ball.txt" xr:uid="{33ED764D-90CE-4AE6-A025-2850E742C856}"/>
    <hyperlink ref="A58" r:id="rId113" display="out/パワプロ2020 - 投球解析 - 2020-08-23 11-15-09-06_out.mp4" xr:uid="{C996FE9D-9F54-4B36-A1DC-EBA288E01650}"/>
    <hyperlink ref="B58" r:id="rId114" display="result/パワプロ2020 - 投球解析 - 2020-08-23 11-15-09-06_ball.txt" xr:uid="{D120D784-F9AD-4DA1-9B89-53A3C80EBD37}"/>
    <hyperlink ref="A59" r:id="rId115" display="out/パワプロ2020 - 投球解析 - 2020-08-23 11-15-09-07_out.mp4" xr:uid="{5B8EA75A-84F1-4A7F-928D-E5E0DBB318BA}"/>
    <hyperlink ref="B59" r:id="rId116" display="result/パワプロ2020 - 投球解析 - 2020-08-23 11-15-09-07_ball.txt" xr:uid="{11EC436B-CD6D-4558-96FB-3380B922DE2D}"/>
    <hyperlink ref="A60" r:id="rId117" display="out/パワプロ2020 - 投球解析 - 2020-08-23 11-15-09-08_out.mp4" xr:uid="{BFE38B04-60B8-41E6-88FE-E410B497CDA5}"/>
    <hyperlink ref="B60" r:id="rId118" display="result/パワプロ2020 - 投球解析 - 2020-08-23 11-15-09-08_ball.txt" xr:uid="{A982ABCF-C40A-4341-9389-FDD115BC14A8}"/>
    <hyperlink ref="A61" r:id="rId119" display="out/パワプロ2020 - 投球解析 - 2020-08-23 11-15-09-09_out.mp4" xr:uid="{86206916-1E1D-4377-9A15-58064853C486}"/>
    <hyperlink ref="B61" r:id="rId120" display="result/パワプロ2020 - 投球解析 - 2020-08-23 11-15-09-09_ball.txt" xr:uid="{99059042-4BF2-4F12-AD91-AF99A7B0B7AC}"/>
    <hyperlink ref="A62" r:id="rId121" display="out/パワプロ2020 - 投球解析 - 2020-08-23 11-16-20-00_out.mp4" xr:uid="{0D286A24-4267-4937-9D91-69CFC44EB8DC}"/>
    <hyperlink ref="B62" r:id="rId122" display="result/パワプロ2020 - 投球解析 - 2020-08-23 11-16-20-00_ball.txt" xr:uid="{7DD7406A-AF8A-43C7-ACBF-BB86CE58F9F7}"/>
    <hyperlink ref="A63" r:id="rId123" display="out/パワプロ2020 - 投球解析 - 2020-08-23 11-16-20-01_out.mp4" xr:uid="{FCE30339-14D2-4BBC-82BB-D0D04C5F8C30}"/>
    <hyperlink ref="B63" r:id="rId124" display="result/パワプロ2020 - 投球解析 - 2020-08-23 11-16-20-01_ball.txt" xr:uid="{5023B0BF-2575-42FF-8C7D-5A8106B41BB1}"/>
    <hyperlink ref="A64" r:id="rId125" display="out/パワプロ2020 - 投球解析 - 2020-08-23 11-16-20-02_out.mp4" xr:uid="{81E9BFC5-1F3D-4D6A-B366-2A8612D2DD0A}"/>
    <hyperlink ref="B64" r:id="rId126" display="result/パワプロ2020 - 投球解析 - 2020-08-23 11-16-20-02_ball.txt" xr:uid="{81D356D8-F37C-4030-9E8B-55434726E050}"/>
    <hyperlink ref="A65" r:id="rId127" display="out/パワプロ2020 - 投球解析 - 2020-08-23 11-16-20-03_out.mp4" xr:uid="{F4C31DEE-DF9A-4444-B164-ACD34427C33A}"/>
    <hyperlink ref="B65" r:id="rId128" display="result/パワプロ2020 - 投球解析 - 2020-08-23 11-16-20-03_ball.txt" xr:uid="{8DDD6C2A-C61B-4D31-BA98-4776131030A6}"/>
    <hyperlink ref="A66" r:id="rId129" display="out/パワプロ2020 - 投球解析 - 2020-08-23 11-16-20-04_out.mp4" xr:uid="{60CB6BA3-91FB-45BA-9CBA-14B4DBAEA147}"/>
    <hyperlink ref="B66" r:id="rId130" display="result/パワプロ2020 - 投球解析 - 2020-08-23 11-16-20-04_ball.txt" xr:uid="{0412DD57-EA54-4E37-A05C-FBE4F5D10DE4}"/>
    <hyperlink ref="A67" r:id="rId131" display="out/パワプロ2020 - 投球解析 - 2020-08-23 11-16-20-05_out.mp4" xr:uid="{FBF4D926-F6C4-4681-92C5-14A5AF618138}"/>
    <hyperlink ref="B67" r:id="rId132" display="result/パワプロ2020 - 投球解析 - 2020-08-23 11-16-20-05_ball.txt" xr:uid="{2E364D7F-B46C-499E-839E-5D8AF4CB7276}"/>
    <hyperlink ref="A68" r:id="rId133" display="out/パワプロ2020 - 投球解析 - 2020-08-23 11-16-20-06_out.mp4" xr:uid="{8DD33CB4-869E-4B3D-8789-9B5727C1166E}"/>
    <hyperlink ref="B68" r:id="rId134" display="result/パワプロ2020 - 投球解析 - 2020-08-23 11-16-20-06_ball.txt" xr:uid="{86586521-2F94-437B-91B2-2931CD1A0F4F}"/>
    <hyperlink ref="A69" r:id="rId135" display="out/パワプロ2020 - 投球解析 - 2020-08-23 11-16-20-07_out.mp4" xr:uid="{410F339E-7783-4E47-B3F9-FBF197F556A8}"/>
    <hyperlink ref="B69" r:id="rId136" display="result/パワプロ2020 - 投球解析 - 2020-08-23 11-16-20-07_ball.txt" xr:uid="{32544799-6E1E-4F7D-9DB5-8B3432696908}"/>
    <hyperlink ref="A70" r:id="rId137" display="out/パワプロ2020 - 投球解析 - 2020-08-23 11-16-20-08_out.mp4" xr:uid="{27A56ADC-3DBD-46B8-8A4D-49B78C7A340E}"/>
    <hyperlink ref="B70" r:id="rId138" display="result/パワプロ2020 - 投球解析 - 2020-08-23 11-16-20-08_ball.txt" xr:uid="{1FB2A6EF-8677-413F-8CF6-763BAC6F4835}"/>
    <hyperlink ref="A71" r:id="rId139" display="out/パワプロ2020 - 投球解析 - 2020-08-23 11-16-20-09_out.mp4" xr:uid="{FAAAE5E2-9FBD-48E7-BAA7-BECA4BA5935F}"/>
    <hyperlink ref="B71" r:id="rId140" display="result/パワプロ2020 - 投球解析 - 2020-08-23 11-16-20-09_ball.txt" xr:uid="{7EAA682A-5854-4717-A5EB-9BDF7BD7690C}"/>
    <hyperlink ref="A72" r:id="rId141" display="out/パワプロ2020 - 投球解析 - 2020-08-23 14-03-42-00_out.mp4" xr:uid="{F9613B3C-5B9E-4C90-962B-DFE5FCF16BC9}"/>
    <hyperlink ref="B72" r:id="rId142" display="result/パワプロ2020 - 投球解析 - 2020-08-23 14-03-42-00_ball.txt" xr:uid="{F5A36A51-77A9-44E8-8A86-0C54ACC00FB3}"/>
    <hyperlink ref="A73" r:id="rId143" display="out/パワプロ2020 - 投球解析 - 2020-08-23 14-03-42-01_out.mp4" xr:uid="{DA9A8A69-BC3A-4118-BF26-DF4E9FCC691B}"/>
    <hyperlink ref="B73" r:id="rId144" display="result/パワプロ2020 - 投球解析 - 2020-08-23 14-03-42-01_ball.txt" xr:uid="{DE8D0382-E409-4779-8556-9A5C28C2724E}"/>
    <hyperlink ref="A74" r:id="rId145" display="out/パワプロ2020 - 投球解析 - 2020-08-23 14-03-42-02_out.mp4" xr:uid="{CFED47A9-9019-4B94-B92F-40B7F16D295D}"/>
    <hyperlink ref="B74" r:id="rId146" display="result/パワプロ2020 - 投球解析 - 2020-08-23 14-03-42-02_ball.txt" xr:uid="{45A0E195-B442-41B9-9ABB-88813202EE32}"/>
    <hyperlink ref="A75" r:id="rId147" display="out/パワプロ2020 - 投球解析 - 2020-08-23 14-03-42-03_out.mp4" xr:uid="{CCF97E3A-B296-46BA-992F-BFE9AF92AF74}"/>
    <hyperlink ref="B75" r:id="rId148" display="result/パワプロ2020 - 投球解析 - 2020-08-23 14-03-42-03_ball.txt" xr:uid="{79509A17-846E-4A6D-8B9D-1FBD7872E5A4}"/>
    <hyperlink ref="A76" r:id="rId149" display="out/パワプロ2020 - 投球解析 - 2020-08-23 14-03-42-04_out.mp4" xr:uid="{9BC84161-8FF8-48AF-A906-147A20E959C2}"/>
    <hyperlink ref="B76" r:id="rId150" display="result/パワプロ2020 - 投球解析 - 2020-08-23 14-03-42-04_ball.txt" xr:uid="{F9B17CC0-C2F5-4FEA-AE6A-83AED515A5FC}"/>
    <hyperlink ref="A77" r:id="rId151" display="out/パワプロ2020 - 投球解析 - 2020-08-23 14-03-42-05_out.mp4" xr:uid="{99C88141-882E-4E82-AC7B-02F56DEC7FA2}"/>
    <hyperlink ref="B77" r:id="rId152" display="result/パワプロ2020 - 投球解析 - 2020-08-23 14-03-42-05_ball.txt" xr:uid="{5BB1404B-7A20-4631-BB56-E6B0E6E460C3}"/>
    <hyperlink ref="A78" r:id="rId153" display="out/パワプロ2020 - 投球解析 - 2020-08-23 14-03-42-06_out.mp4" xr:uid="{C67B400D-F966-47DC-B87C-D4064CBEE4A0}"/>
    <hyperlink ref="B78" r:id="rId154" display="result/パワプロ2020 - 投球解析 - 2020-08-23 14-03-42-06_ball.txt" xr:uid="{FBCC15E3-3C01-4E5F-8365-36AB845144F5}"/>
    <hyperlink ref="A79" r:id="rId155" display="out/パワプロ2020 - 投球解析 - 2020-08-23 14-03-42-07_out.mp4" xr:uid="{7F7C73EA-B2BD-4C11-A72C-86A523173433}"/>
    <hyperlink ref="B79" r:id="rId156" display="result/パワプロ2020 - 投球解析 - 2020-08-23 14-03-42-07_ball.txt" xr:uid="{D6C6D348-A435-425D-BF38-2528F2398EBB}"/>
    <hyperlink ref="A80" r:id="rId157" display="out/パワプロ2020 - 投球解析 - 2020-08-23 14-03-42-08_out.mp4" xr:uid="{1EBDB19C-B618-4A31-A878-8E51DC1D7FB6}"/>
    <hyperlink ref="B80" r:id="rId158" display="result/パワプロ2020 - 投球解析 - 2020-08-23 14-03-42-08_ball.txt" xr:uid="{5ED92747-9690-4851-8448-E878CBC09A3A}"/>
    <hyperlink ref="A81" r:id="rId159" display="out/パワプロ2020 - 投球解析 - 2020-08-23 14-03-42-09_out.mp4" xr:uid="{2E70E4E3-8425-4380-8069-35B442A4D09A}"/>
    <hyperlink ref="B81" r:id="rId160" display="result/パワプロ2020 - 投球解析 - 2020-08-23 14-03-42-09_ball.txt" xr:uid="{B3B5A130-519D-4542-B69E-EE28822D2639}"/>
    <hyperlink ref="A82" r:id="rId161" display="out/パワプロ2020 - 投球解析 - 2020-08-23 14-04-47-00_out.mp4" xr:uid="{F24AB82D-A1A9-4088-A0BD-197B204359EF}"/>
    <hyperlink ref="B82" r:id="rId162" display="result/パワプロ2020 - 投球解析 - 2020-08-23 14-04-47-00_ball.txt" xr:uid="{A46F9C9D-F62A-4136-8348-2B2301D3E7BA}"/>
    <hyperlink ref="A83" r:id="rId163" display="out/パワプロ2020 - 投球解析 - 2020-08-23 14-04-47-01_out.mp4" xr:uid="{5599231A-0A35-40A8-BAF6-F0EB6E876B10}"/>
    <hyperlink ref="B83" r:id="rId164" display="result/パワプロ2020 - 投球解析 - 2020-08-23 14-04-47-01_ball.txt" xr:uid="{3D39FE16-C931-48C0-8010-79DC7A1C3447}"/>
    <hyperlink ref="A84" r:id="rId165" display="out/パワプロ2020 - 投球解析 - 2020-08-23 14-04-47-02_out.mp4" xr:uid="{02D04D97-8654-4FDA-950D-76C3A84DB69A}"/>
    <hyperlink ref="B84" r:id="rId166" display="result/パワプロ2020 - 投球解析 - 2020-08-23 14-04-47-02_ball.txt" xr:uid="{888CDBD0-8D4A-4FC3-96D5-34FACFA845C4}"/>
    <hyperlink ref="A85" r:id="rId167" display="out/パワプロ2020 - 投球解析 - 2020-08-23 14-04-47-03_out.mp4" xr:uid="{D0EA58FF-926A-4810-A4A1-C92A471871DC}"/>
    <hyperlink ref="B85" r:id="rId168" display="result/パワプロ2020 - 投球解析 - 2020-08-23 14-04-47-03_ball.txt" xr:uid="{AF949D9C-A413-4E9D-B54B-98CBBA516C9C}"/>
    <hyperlink ref="A86" r:id="rId169" display="out/パワプロ2020 - 投球解析 - 2020-08-23 14-04-47-04_out.mp4" xr:uid="{47323847-5ACA-490D-98C4-165439E582B4}"/>
    <hyperlink ref="B86" r:id="rId170" display="result/パワプロ2020 - 投球解析 - 2020-08-23 14-04-47-04_ball.txt" xr:uid="{1AC311C9-5B17-49D5-BD47-888F6EE81B54}"/>
    <hyperlink ref="A87" r:id="rId171" display="out/パワプロ2020 - 投球解析 - 2020-08-23 14-04-47-05_out.mp4" xr:uid="{88D526C1-C528-49B4-AB82-B725E59500D1}"/>
    <hyperlink ref="B87" r:id="rId172" display="result/パワプロ2020 - 投球解析 - 2020-08-23 14-04-47-05_ball.txt" xr:uid="{69244BA1-47E2-49E8-A632-7E8D227FC53D}"/>
    <hyperlink ref="A88" r:id="rId173" display="out/パワプロ2020 - 投球解析 - 2020-08-23 14-04-47-06_out.mp4" xr:uid="{39271A1A-AE7F-43C4-B20F-6277B04DB5B7}"/>
    <hyperlink ref="B88" r:id="rId174" display="result/パワプロ2020 - 投球解析 - 2020-08-23 14-04-47-06_ball.txt" xr:uid="{A1D27EDB-82A0-469F-8238-E8FB28A57AB4}"/>
    <hyperlink ref="A89" r:id="rId175" display="out/パワプロ2020 - 投球解析 - 2020-08-23 14-04-47-07_out.mp4" xr:uid="{4E50471C-B300-4716-98A8-FBEE41A71481}"/>
    <hyperlink ref="B89" r:id="rId176" display="result/パワプロ2020 - 投球解析 - 2020-08-23 14-04-47-07_ball.txt" xr:uid="{81302071-FA2A-4172-B228-902D7276D4FC}"/>
    <hyperlink ref="A90" r:id="rId177" display="out/パワプロ2020 - 投球解析 - 2020-08-23 14-04-47-08_out.mp4" xr:uid="{FAECE394-A5B4-4B01-A6AB-B1651C920380}"/>
    <hyperlink ref="B90" r:id="rId178" display="result/パワプロ2020 - 投球解析 - 2020-08-23 14-04-47-08_ball.txt" xr:uid="{872630DD-EC01-4F5A-B0B0-B82B2F51268D}"/>
    <hyperlink ref="A91" r:id="rId179" display="out/パワプロ2020 - 投球解析 - 2020-08-23 14-04-47-09_out.mp4" xr:uid="{8EA286FA-BDFE-453F-8554-4CDCF57F65E8}"/>
    <hyperlink ref="B91" r:id="rId180" display="result/パワプロ2020 - 投球解析 - 2020-08-23 14-04-47-09_ball.txt" xr:uid="{9B3B00B3-BD7B-41C7-ADF8-DB76F9CF3DC3}"/>
    <hyperlink ref="A92" r:id="rId181" display="out/パワプロ2020 - 投球解析 - 2020-08-23 14-05-50-00_out.mp4" xr:uid="{D0C6A646-A82D-4FCA-BF25-5C4E771DC940}"/>
    <hyperlink ref="B92" r:id="rId182" display="result/パワプロ2020 - 投球解析 - 2020-08-23 14-05-50-00_ball.txt" xr:uid="{F622EF50-F017-4283-A6FA-5D55FC48D09D}"/>
    <hyperlink ref="A93" r:id="rId183" display="out/パワプロ2020 - 投球解析 - 2020-08-23 14-05-50-01_out.mp4" xr:uid="{B15D45A2-56BB-49D0-964B-F804855EFC72}"/>
    <hyperlink ref="B93" r:id="rId184" display="result/パワプロ2020 - 投球解析 - 2020-08-23 14-05-50-01_ball.txt" xr:uid="{A224C67B-7F1D-4A5B-8C0E-AD196BCC7E60}"/>
    <hyperlink ref="A94" r:id="rId185" display="out/パワプロ2020 - 投球解析 - 2020-08-23 14-05-50-02_out.mp4" xr:uid="{7D70E385-BF9D-4C18-9E99-2A2FC7DBF06C}"/>
    <hyperlink ref="B94" r:id="rId186" display="result/パワプロ2020 - 投球解析 - 2020-08-23 14-05-50-02_ball.txt" xr:uid="{F4A439F0-1AC4-463F-B5C5-C3429CC84579}"/>
    <hyperlink ref="A95" r:id="rId187" display="out/パワプロ2020 - 投球解析 - 2020-08-23 14-05-50-03_out.mp4" xr:uid="{FAC5322A-FEB9-434D-A7DE-2A79A5620D44}"/>
    <hyperlink ref="B95" r:id="rId188" display="result/パワプロ2020 - 投球解析 - 2020-08-23 14-05-50-03_ball.txt" xr:uid="{4FAC66BE-960B-4FC7-9D96-41E18E5DE7F2}"/>
    <hyperlink ref="A96" r:id="rId189" display="out/パワプロ2020 - 投球解析 - 2020-08-23 14-05-50-04_out.mp4" xr:uid="{19BC29B6-C88D-4B74-879B-D7A00B5377DA}"/>
    <hyperlink ref="B96" r:id="rId190" display="result/パワプロ2020 - 投球解析 - 2020-08-23 14-05-50-04_ball.txt" xr:uid="{2793C81A-659D-4FE3-AD2D-D032BA886725}"/>
    <hyperlink ref="A97" r:id="rId191" display="out/パワプロ2020 - 投球解析 - 2020-08-23 14-05-50-05_out.mp4" xr:uid="{6C7B5C74-0DAD-4A7A-950E-B36151617448}"/>
    <hyperlink ref="B97" r:id="rId192" display="result/パワプロ2020 - 投球解析 - 2020-08-23 14-05-50-05_ball.txt" xr:uid="{02A81F6F-DC06-40D5-8F5D-81F3334B66EC}"/>
    <hyperlink ref="A98" r:id="rId193" display="out/パワプロ2020 - 投球解析 - 2020-08-23 14-05-50-06_out.mp4" xr:uid="{BD42AFF9-A06D-43FE-A78D-715D28E886B5}"/>
    <hyperlink ref="B98" r:id="rId194" display="result/パワプロ2020 - 投球解析 - 2020-08-23 14-05-50-06_ball.txt" xr:uid="{C8D0838F-A50E-4AEB-9AAD-24A93E83154F}"/>
    <hyperlink ref="A99" r:id="rId195" display="out/パワプロ2020 - 投球解析 - 2020-08-23 14-05-50-07_out.mp4" xr:uid="{454F62B6-CD8B-4437-813C-AD6919CA1865}"/>
    <hyperlink ref="B99" r:id="rId196" display="result/パワプロ2020 - 投球解析 - 2020-08-23 14-05-50-07_ball.txt" xr:uid="{00631479-D3CF-48C7-9546-251481A4F077}"/>
    <hyperlink ref="A100" r:id="rId197" display="out/パワプロ2020 - 投球解析 - 2020-08-23 14-05-50-08_out.mp4" xr:uid="{8566C240-3952-455E-B8DF-DE018719E44B}"/>
    <hyperlink ref="B100" r:id="rId198" display="result/パワプロ2020 - 投球解析 - 2020-08-23 14-05-50-08_ball.txt" xr:uid="{D2FBBE6E-F9F9-47C6-9DC4-E4670254EE3A}"/>
    <hyperlink ref="A101" r:id="rId199" display="out/パワプロ2020 - 投球解析 - 2020-08-23 14-05-50-09_out.mp4" xr:uid="{A34B8DD5-CF87-4B69-B8E0-C076B22CAAEF}"/>
    <hyperlink ref="B101" r:id="rId200" display="result/パワプロ2020 - 投球解析 - 2020-08-23 14-05-50-09_ball.txt" xr:uid="{2C83421E-BD75-45AA-9CED-5E856A0AB037}"/>
    <hyperlink ref="A102" r:id="rId201" display="out/パワプロ2020 - 投球解析 - 2020-08-23 14-06-56-00_out.mp4" xr:uid="{1AA5C905-3388-4F50-A6F2-7FC18B13AACD}"/>
    <hyperlink ref="B102" r:id="rId202" display="result/パワプロ2020 - 投球解析 - 2020-08-23 14-06-56-00_ball.txt" xr:uid="{AF4B5781-17C9-4102-8279-E80B874EDCE2}"/>
    <hyperlink ref="A103" r:id="rId203" display="out/パワプロ2020 - 投球解析 - 2020-08-23 14-06-56-01_out.mp4" xr:uid="{B341A597-098B-4FF8-8547-D51A0DB3A7AA}"/>
    <hyperlink ref="B103" r:id="rId204" display="result/パワプロ2020 - 投球解析 - 2020-08-23 14-06-56-01_ball.txt" xr:uid="{A6F95035-9D37-4C71-92FF-594E315FD36C}"/>
    <hyperlink ref="A104" r:id="rId205" display="out/パワプロ2020 - 投球解析 - 2020-08-23 14-06-56-02_out.mp4" xr:uid="{153243D9-5537-4505-9C79-E3EEAD476F84}"/>
    <hyperlink ref="B104" r:id="rId206" display="result/パワプロ2020 - 投球解析 - 2020-08-23 14-06-56-02_ball.txt" xr:uid="{5CF30DC7-35C9-40EA-A2BC-6584A5506E8D}"/>
    <hyperlink ref="A105" r:id="rId207" display="out/パワプロ2020 - 投球解析 - 2020-08-23 14-06-56-03_out.mp4" xr:uid="{1DC4C465-1232-44EF-B167-0541A3B8A097}"/>
    <hyperlink ref="B105" r:id="rId208" display="result/パワプロ2020 - 投球解析 - 2020-08-23 14-06-56-03_ball.txt" xr:uid="{A3A71931-0CC6-4009-9EFE-B3DD333ED059}"/>
    <hyperlink ref="A106" r:id="rId209" display="out/パワプロ2020 - 投球解析 - 2020-08-23 14-06-56-04_out.mp4" xr:uid="{2EBFD910-F068-412E-9C52-89CCC5BA701C}"/>
    <hyperlink ref="B106" r:id="rId210" display="result/パワプロ2020 - 投球解析 - 2020-08-23 14-06-56-04_ball.txt" xr:uid="{DCB136C9-DE42-4744-AA57-72084E0252C1}"/>
    <hyperlink ref="A107" r:id="rId211" display="out/パワプロ2020 - 投球解析 - 2020-08-23 14-06-56-05_out.mp4" xr:uid="{7C2AA31B-6EFD-4D0C-AE19-EB1E6FE43DC8}"/>
    <hyperlink ref="B107" r:id="rId212" display="result/パワプロ2020 - 投球解析 - 2020-08-23 14-06-56-05_ball.txt" xr:uid="{7D034AD4-69FB-4996-8D03-1A53D7977AC4}"/>
    <hyperlink ref="A108" r:id="rId213" display="out/パワプロ2020 - 投球解析 - 2020-08-23 14-06-56-06_out.mp4" xr:uid="{3594653E-366A-4F62-B17C-7A1BC3BC0374}"/>
    <hyperlink ref="B108" r:id="rId214" display="result/パワプロ2020 - 投球解析 - 2020-08-23 14-06-56-06_ball.txt" xr:uid="{75229CA3-FF9D-4C69-B10C-9DE3DF414A8E}"/>
    <hyperlink ref="A109" r:id="rId215" display="out/パワプロ2020 - 投球解析 - 2020-08-23 14-06-56-07_out.mp4" xr:uid="{8818FF2E-70AA-40A5-BCB7-8A8C4BDEE9D3}"/>
    <hyperlink ref="B109" r:id="rId216" display="result/パワプロ2020 - 投球解析 - 2020-08-23 14-06-56-07_ball.txt" xr:uid="{EA74E75C-828E-4BFA-AB89-6226D350747D}"/>
    <hyperlink ref="A110" r:id="rId217" display="out/パワプロ2020 - 投球解析 - 2020-08-23 14-06-56-08_out.mp4" xr:uid="{9905D133-BDF7-46C6-9D07-A31F575F7CE8}"/>
    <hyperlink ref="B110" r:id="rId218" display="result/パワプロ2020 - 投球解析 - 2020-08-23 14-06-56-08_ball.txt" xr:uid="{E0F4BB38-D3AD-4C0D-AF0F-F6D3467FD234}"/>
    <hyperlink ref="A111" r:id="rId219" display="out/パワプロ2020 - 投球解析 - 2020-08-23 14-06-56-09_out.mp4" xr:uid="{7D5E09F0-091D-4D04-9F52-7EDC1A1C913D}"/>
    <hyperlink ref="B111" r:id="rId220" display="result/パワプロ2020 - 投球解析 - 2020-08-23 14-06-56-09_ball.txt" xr:uid="{42D27670-5436-4815-BEC2-68B1A136D2AF}"/>
    <hyperlink ref="A112" r:id="rId221" display="out/パワプロ2020 - 投球解析 - 2020-08-23 14-08-02-00_out.mp4" xr:uid="{74E59555-27BB-479E-8432-8D953A36EF08}"/>
    <hyperlink ref="B112" r:id="rId222" display="result/パワプロ2020 - 投球解析 - 2020-08-23 14-08-02-00_ball.txt" xr:uid="{148668E5-0DF5-4445-979B-A5BF1215BC0B}"/>
    <hyperlink ref="A113" r:id="rId223" display="out/パワプロ2020 - 投球解析 - 2020-08-23 14-08-02-01_out.mp4" xr:uid="{55036CCE-79A8-4E85-901C-4F28427DC6F5}"/>
    <hyperlink ref="B113" r:id="rId224" display="result/パワプロ2020 - 投球解析 - 2020-08-23 14-08-02-01_ball.txt" xr:uid="{1BB166A5-AD0F-4BE5-AFD0-1757B0307F71}"/>
    <hyperlink ref="A114" r:id="rId225" display="out/パワプロ2020 - 投球解析 - 2020-08-23 14-08-02-02_out.mp4" xr:uid="{617F134C-13F7-47AE-B0A3-CD6D08E35D37}"/>
    <hyperlink ref="B114" r:id="rId226" display="result/パワプロ2020 - 投球解析 - 2020-08-23 14-08-02-02_ball.txt" xr:uid="{2F69440B-9113-413C-BA2F-E9D4926AF15A}"/>
    <hyperlink ref="A115" r:id="rId227" display="out/パワプロ2020 - 投球解析 - 2020-08-23 14-08-02-03_out.mp4" xr:uid="{B3FF9E7D-E4EE-4F9B-8A82-8BA3C55541EA}"/>
    <hyperlink ref="B115" r:id="rId228" display="result/パワプロ2020 - 投球解析 - 2020-08-23 14-08-02-03_ball.txt" xr:uid="{E990442F-DE81-473D-AA5A-FA987BF1AB5F}"/>
    <hyperlink ref="A116" r:id="rId229" display="out/パワプロ2020 - 投球解析 - 2020-08-23 14-08-02-04_out.mp4" xr:uid="{929AB2CE-1800-44B9-BCCD-D27D94584D72}"/>
    <hyperlink ref="B116" r:id="rId230" display="result/パワプロ2020 - 投球解析 - 2020-08-23 14-08-02-04_ball.txt" xr:uid="{C597EB91-D2DE-4BE6-BE86-7E49C7281219}"/>
    <hyperlink ref="A117" r:id="rId231" display="out/パワプロ2020 - 投球解析 - 2020-08-23 14-08-02-05_out.mp4" xr:uid="{2733D1EA-F46A-4173-AEAE-71C7148C7BCE}"/>
    <hyperlink ref="B117" r:id="rId232" display="result/パワプロ2020 - 投球解析 - 2020-08-23 14-08-02-05_ball.txt" xr:uid="{EB2585BE-5057-4EAE-B9B1-268548CEA88F}"/>
    <hyperlink ref="A118" r:id="rId233" display="out/パワプロ2020 - 投球解析 - 2020-08-23 14-08-02-06_out.mp4" xr:uid="{B3622869-499A-4B78-BF88-D89340A6E79F}"/>
    <hyperlink ref="B118" r:id="rId234" display="result/パワプロ2020 - 投球解析 - 2020-08-23 14-08-02-06_ball.txt" xr:uid="{01A0B7F5-C6CA-4543-83D6-0EC2BDE40827}"/>
    <hyperlink ref="A119" r:id="rId235" display="out/パワプロ2020 - 投球解析 - 2020-08-23 14-08-02-07_out.mp4" xr:uid="{E3A7E462-C011-4A74-861C-B0FAF7D9DE6C}"/>
    <hyperlink ref="B119" r:id="rId236" display="result/パワプロ2020 - 投球解析 - 2020-08-23 14-08-02-07_ball.txt" xr:uid="{DFCA9B68-AF06-481E-8394-7D0ABC941377}"/>
    <hyperlink ref="A120" r:id="rId237" display="out/パワプロ2020 - 投球解析 - 2020-08-23 14-08-02-08_out.mp4" xr:uid="{C06A9C3A-87CC-4278-A07F-5059EE092E73}"/>
    <hyperlink ref="B120" r:id="rId238" display="result/パワプロ2020 - 投球解析 - 2020-08-23 14-08-02-08_ball.txt" xr:uid="{4457AAB9-EEF7-4029-AB2D-FF40198F24F9}"/>
    <hyperlink ref="A121" r:id="rId239" display="out/パワプロ2020 - 投球解析 - 2020-08-23 14-08-02-09_out.mp4" xr:uid="{FE3CF70D-CA26-4CF6-B835-AD3D7AC3700C}"/>
    <hyperlink ref="B121" r:id="rId240" display="result/パワプロ2020 - 投球解析 - 2020-08-23 14-08-02-09_ball.txt" xr:uid="{DCF27379-D668-4276-A4B6-2180ADC12AD9}"/>
    <hyperlink ref="A122" r:id="rId241" display="out/パワプロ2020 - 投球解析 - 2020-08-23 14-18-29-00_out.mp4" xr:uid="{724534AD-826C-4AB1-9A3D-2A02BF4DB18E}"/>
    <hyperlink ref="B122" r:id="rId242" display="result/パワプロ2020 - 投球解析 - 2020-08-23 14-18-29-00_ball.txt" xr:uid="{8CD8FF84-115E-40C4-867F-28283E71FBC5}"/>
    <hyperlink ref="A123" r:id="rId243" display="out/パワプロ2020 - 投球解析 - 2020-08-23 14-18-29-01_out.mp4" xr:uid="{7D185F3B-A60F-48C4-B138-E5229D4D0630}"/>
    <hyperlink ref="B123" r:id="rId244" display="result/パワプロ2020 - 投球解析 - 2020-08-23 14-18-29-01_ball.txt" xr:uid="{F8E0D497-47EB-4241-ADC7-53B0FB1ECAD9}"/>
    <hyperlink ref="A124" r:id="rId245" display="out/パワプロ2020 - 投球解析 - 2020-08-23 14-18-29-02_out.mp4" xr:uid="{4767D14C-4989-42D3-B1C2-DFFEEDF374D6}"/>
    <hyperlink ref="B124" r:id="rId246" display="result/パワプロ2020 - 投球解析 - 2020-08-23 14-18-29-02_ball.txt" xr:uid="{57F40486-DA65-4863-8852-3E612DF668AC}"/>
    <hyperlink ref="A125" r:id="rId247" display="out/パワプロ2020 - 投球解析 - 2020-08-23 14-18-29-03_out.mp4" xr:uid="{9F295223-C200-4399-B832-9BAE9B979493}"/>
    <hyperlink ref="B125" r:id="rId248" display="result/パワプロ2020 - 投球解析 - 2020-08-23 14-18-29-03_ball.txt" xr:uid="{05FCB148-CEF8-441B-ABDA-479D445462DA}"/>
    <hyperlink ref="A126" r:id="rId249" display="out/パワプロ2020 - 投球解析 - 2020-08-23 14-18-29-04_out.mp4" xr:uid="{65AEF68B-DD7D-4C02-90BA-7CE53C81EE43}"/>
    <hyperlink ref="B126" r:id="rId250" display="result/パワプロ2020 - 投球解析 - 2020-08-23 14-18-29-04_ball.txt" xr:uid="{476C10F1-FF42-4325-8DD2-718631498152}"/>
    <hyperlink ref="A127" r:id="rId251" display="out/パワプロ2020 - 投球解析 - 2020-08-23 14-18-29-05_out.mp4" xr:uid="{B1E54991-C835-451C-96FD-0AFF7A5C81AA}"/>
    <hyperlink ref="B127" r:id="rId252" display="result/パワプロ2020 - 投球解析 - 2020-08-23 14-18-29-05_ball.txt" xr:uid="{4B3D7D17-C258-4ADA-A475-C399A7C8BE54}"/>
    <hyperlink ref="A128" r:id="rId253" display="out/パワプロ2020 - 投球解析 - 2020-08-23 14-18-29-06_out.mp4" xr:uid="{D2665566-C800-40FF-89E4-D47EAAA71FD3}"/>
    <hyperlink ref="B128" r:id="rId254" display="result/パワプロ2020 - 投球解析 - 2020-08-23 14-18-29-06_ball.txt" xr:uid="{357229BC-65D2-4EB1-9C3B-C22AD17F08FB}"/>
    <hyperlink ref="A129" r:id="rId255" display="out/パワプロ2020 - 投球解析 - 2020-08-23 14-18-29-07_out.mp4" xr:uid="{27FAD846-58D6-4510-A346-833164FC4528}"/>
    <hyperlink ref="B129" r:id="rId256" display="result/パワプロ2020 - 投球解析 - 2020-08-23 14-18-29-07_ball.txt" xr:uid="{D5F71E57-2793-44B8-887B-2CEA6EDDC612}"/>
    <hyperlink ref="A130" r:id="rId257" display="out/パワプロ2020 - 投球解析 - 2020-08-23 14-18-29-08_out.mp4" xr:uid="{1FE589DA-FB87-4DCD-B4FE-4B0D23911DA5}"/>
    <hyperlink ref="B130" r:id="rId258" display="result/パワプロ2020 - 投球解析 - 2020-08-23 14-18-29-08_ball.txt" xr:uid="{8C236980-193D-4541-B7A2-F87E13386E93}"/>
    <hyperlink ref="A131" r:id="rId259" display="out/パワプロ2020 - 投球解析 - 2020-08-23 14-18-29-09_out.mp4" xr:uid="{14259E9E-DC92-410A-ABBB-5D685499EBA7}"/>
    <hyperlink ref="B131" r:id="rId260" display="result/パワプロ2020 - 投球解析 - 2020-08-23 14-18-29-09_ball.txt" xr:uid="{9860395C-0CE8-4B00-B211-275ED5EB8490}"/>
    <hyperlink ref="A132" r:id="rId261" display="out/パワプロ2020 - 投球解析 - 2020-08-23 14-19-33-00_out.mp4" xr:uid="{AF44C7A8-19F6-4D3A-A1F6-D965E398558F}"/>
    <hyperlink ref="B132" r:id="rId262" display="result/パワプロ2020 - 投球解析 - 2020-08-23 14-19-33-00_ball.txt" xr:uid="{BEDA1349-9DAC-4F62-BC7C-DAD75AE02D76}"/>
    <hyperlink ref="A133" r:id="rId263" display="out/パワプロ2020 - 投球解析 - 2020-08-23 14-19-33-01_out.mp4" xr:uid="{0548D177-6CBC-4CD8-9C6E-9DB50A84985E}"/>
    <hyperlink ref="B133" r:id="rId264" display="result/パワプロ2020 - 投球解析 - 2020-08-23 14-19-33-01_ball.txt" xr:uid="{9E0B8EFC-29BA-4617-B2F3-41D28EE0B77E}"/>
    <hyperlink ref="A134" r:id="rId265" display="out/パワプロ2020 - 投球解析 - 2020-08-23 14-19-33-02_out.mp4" xr:uid="{FC6E28EF-0C3D-461B-9560-273800000456}"/>
    <hyperlink ref="B134" r:id="rId266" display="result/パワプロ2020 - 投球解析 - 2020-08-23 14-19-33-02_ball.txt" xr:uid="{9CB98E3D-AF43-4812-9B3A-CBE8EEF92A07}"/>
    <hyperlink ref="A135" r:id="rId267" display="out/パワプロ2020 - 投球解析 - 2020-08-23 14-19-33-03_out.mp4" xr:uid="{B4446E03-19FB-489C-B7B5-52AA3BB93F43}"/>
    <hyperlink ref="B135" r:id="rId268" display="result/パワプロ2020 - 投球解析 - 2020-08-23 14-19-33-03_ball.txt" xr:uid="{10165784-58DA-4B5E-AA95-60B1F548CB10}"/>
    <hyperlink ref="A136" r:id="rId269" display="out/パワプロ2020 - 投球解析 - 2020-08-23 14-19-33-04_out.mp4" xr:uid="{1C10ED59-8640-4FDA-876C-DC98A512C380}"/>
    <hyperlink ref="B136" r:id="rId270" display="result/パワプロ2020 - 投球解析 - 2020-08-23 14-19-33-04_ball.txt" xr:uid="{9262B414-8FED-420A-9EDE-D5B759DE0FC4}"/>
    <hyperlink ref="A137" r:id="rId271" display="out/パワプロ2020 - 投球解析 - 2020-08-23 14-19-33-05_out.mp4" xr:uid="{AA319921-EEA2-4383-8969-1B0D4B1C0F2A}"/>
    <hyperlink ref="B137" r:id="rId272" display="result/パワプロ2020 - 投球解析 - 2020-08-23 14-19-33-05_ball.txt" xr:uid="{F95A41D7-5F75-48D6-8728-0E356C934458}"/>
    <hyperlink ref="A138" r:id="rId273" display="out/パワプロ2020 - 投球解析 - 2020-08-23 14-19-33-06_out.mp4" xr:uid="{BC7B943C-E00D-4F0B-9717-9E492188C22C}"/>
    <hyperlink ref="B138" r:id="rId274" display="result/パワプロ2020 - 投球解析 - 2020-08-23 14-19-33-06_ball.txt" xr:uid="{BBC56884-48A9-4A41-876D-09B86994A0B5}"/>
    <hyperlink ref="A139" r:id="rId275" display="out/パワプロ2020 - 投球解析 - 2020-08-23 14-19-33-07_out.mp4" xr:uid="{19CD6141-798B-4F2E-9B74-A78E9BD5458F}"/>
    <hyperlink ref="B139" r:id="rId276" display="result/パワプロ2020 - 投球解析 - 2020-08-23 14-19-33-07_ball.txt" xr:uid="{D241391F-C9F1-42FD-BAAF-2295B8853110}"/>
    <hyperlink ref="A140" r:id="rId277" display="out/パワプロ2020 - 投球解析 - 2020-08-23 14-19-33-08_out.mp4" xr:uid="{B78BFF14-2235-41AB-A896-00B42742417F}"/>
    <hyperlink ref="B140" r:id="rId278" display="result/パワプロ2020 - 投球解析 - 2020-08-23 14-19-33-08_ball.txt" xr:uid="{47DB1452-82BC-4483-80BE-ED229BEC811F}"/>
    <hyperlink ref="A141" r:id="rId279" display="out/パワプロ2020 - 投球解析 - 2020-08-23 14-19-33-09_out.mp4" xr:uid="{9D3E77CE-4227-4965-896F-892EE1CC5A44}"/>
    <hyperlink ref="B141" r:id="rId280" display="result/パワプロ2020 - 投球解析 - 2020-08-23 14-19-33-09_ball.txt" xr:uid="{738D681A-2545-4509-85B3-35FBED2300D8}"/>
    <hyperlink ref="A142" r:id="rId281" display="out/パワプロ2020 - 投球解析 - 2020-08-23 14-21-04-00_out.mp4" xr:uid="{DA834702-D26D-41AA-9622-ACDA18CDB528}"/>
    <hyperlink ref="B142" r:id="rId282" display="result/パワプロ2020 - 投球解析 - 2020-08-23 14-21-04-00_ball.txt" xr:uid="{C36758FD-83D9-4A51-BD29-BEB30937AEB9}"/>
    <hyperlink ref="A143" r:id="rId283" display="out/パワプロ2020 - 投球解析 - 2020-08-23 14-21-04-01_out.mp4" xr:uid="{96274EE6-DABE-4C4B-AD9E-5D13F32621BA}"/>
    <hyperlink ref="B143" r:id="rId284" display="result/パワプロ2020 - 投球解析 - 2020-08-23 14-21-04-01_ball.txt" xr:uid="{9A83E679-03AE-4DC8-974D-4C1F239C6CA0}"/>
    <hyperlink ref="A144" r:id="rId285" display="out/パワプロ2020 - 投球解析 - 2020-08-23 14-21-04-02_out.mp4" xr:uid="{9932EA24-2E9C-46AE-A92C-98E8572A3FF1}"/>
    <hyperlink ref="B144" r:id="rId286" display="result/パワプロ2020 - 投球解析 - 2020-08-23 14-21-04-02_ball.txt" xr:uid="{CE95E06E-D8B9-4094-ADC7-51648CA27171}"/>
    <hyperlink ref="A145" r:id="rId287" display="out/パワプロ2020 - 投球解析 - 2020-08-23 14-21-04-03_out.mp4" xr:uid="{B6F5D629-7708-4483-B282-4EA63BF15A0C}"/>
    <hyperlink ref="B145" r:id="rId288" display="result/パワプロ2020 - 投球解析 - 2020-08-23 14-21-04-03_ball.txt" xr:uid="{9362EE94-B4D8-46F2-A131-F24789DC69A7}"/>
    <hyperlink ref="A146" r:id="rId289" display="out/パワプロ2020 - 投球解析 - 2020-08-23 14-21-04-04_out.mp4" xr:uid="{475E2A11-7EE8-4FB3-85E4-283AA4221B7F}"/>
    <hyperlink ref="B146" r:id="rId290" display="result/パワプロ2020 - 投球解析 - 2020-08-23 14-21-04-04_ball.txt" xr:uid="{15299ABD-9545-4DE2-8600-7DE1F7F30FAA}"/>
    <hyperlink ref="A147" r:id="rId291" display="out/パワプロ2020 - 投球解析 - 2020-08-23 14-21-04-05_out.mp4" xr:uid="{720DE51C-4B6C-4B9A-84A7-67B0F484CBDF}"/>
    <hyperlink ref="B147" r:id="rId292" display="result/パワプロ2020 - 投球解析 - 2020-08-23 14-21-04-05_ball.txt" xr:uid="{18FD0537-7D31-4B23-B4F0-A89CC44E769D}"/>
    <hyperlink ref="A148" r:id="rId293" display="out/パワプロ2020 - 投球解析 - 2020-08-23 14-21-04-06_out.mp4" xr:uid="{323B2C7C-335A-4DAB-8F0B-39BD1BF0BFA9}"/>
    <hyperlink ref="B148" r:id="rId294" display="result/パワプロ2020 - 投球解析 - 2020-08-23 14-21-04-06_ball.txt" xr:uid="{2FAFF177-A651-445C-9E9A-C6551EFBE0F8}"/>
    <hyperlink ref="A149" r:id="rId295" display="out/パワプロ2020 - 投球解析 - 2020-08-23 14-21-04-07_out.mp4" xr:uid="{81EE619C-8469-41E3-973D-F3019CC69174}"/>
    <hyperlink ref="B149" r:id="rId296" display="result/パワプロ2020 - 投球解析 - 2020-08-23 14-21-04-07_ball.txt" xr:uid="{A8E745B2-5EF4-42F5-9494-CF457EEEF888}"/>
    <hyperlink ref="A150" r:id="rId297" display="out/パワプロ2020 - 投球解析 - 2020-08-23 14-21-04-08_out.mp4" xr:uid="{5DAF9866-16F0-4E73-8C0C-D8B22AB7442F}"/>
    <hyperlink ref="B150" r:id="rId298" display="result/パワプロ2020 - 投球解析 - 2020-08-23 14-21-04-08_ball.txt" xr:uid="{C8061F62-3560-4AEF-A7E3-EDBDFF0C31D6}"/>
    <hyperlink ref="A151" r:id="rId299" display="out/パワプロ2020 - 投球解析 - 2020-08-23 14-21-04-09_out.mp4" xr:uid="{4FB7F782-3B42-4F88-8868-F59BA8410234}"/>
    <hyperlink ref="B151" r:id="rId300" display="result/パワプロ2020 - 投球解析 - 2020-08-23 14-21-04-09_ball.txt" xr:uid="{E6767FE6-F282-46B5-814D-0CA4C87400B3}"/>
    <hyperlink ref="A152" r:id="rId301" display="out/パワプロ2020 - 投球解析 - 2020-08-23 14-22-38-00_out.mp4" xr:uid="{058335D3-C956-4D37-BE2B-2EAD83754116}"/>
    <hyperlink ref="B152" r:id="rId302" display="result/パワプロ2020 - 投球解析 - 2020-08-23 14-22-38-00_ball.txt" xr:uid="{DDA27BFC-82A5-4A3C-AE62-66805255314F}"/>
    <hyperlink ref="A153" r:id="rId303" display="out/パワプロ2020 - 投球解析 - 2020-08-23 14-22-38-01_out.mp4" xr:uid="{8697ACD4-242C-4D15-B427-20BE71C8CBCD}"/>
    <hyperlink ref="B153" r:id="rId304" display="result/パワプロ2020 - 投球解析 - 2020-08-23 14-22-38-01_ball.txt" xr:uid="{19CCAA16-6B50-44CB-95AE-A588927701C7}"/>
    <hyperlink ref="A154" r:id="rId305" display="out/パワプロ2020 - 投球解析 - 2020-08-23 14-22-38-02_out.mp4" xr:uid="{FC2064FD-3208-4488-9E5E-910A37CD5662}"/>
    <hyperlink ref="B154" r:id="rId306" display="result/パワプロ2020 - 投球解析 - 2020-08-23 14-22-38-02_ball.txt" xr:uid="{C419ECEC-87F1-4DB1-8873-B482E0FEC574}"/>
    <hyperlink ref="A155" r:id="rId307" display="out/パワプロ2020 - 投球解析 - 2020-08-23 14-22-38-03_out.mp4" xr:uid="{E1425A0D-20C4-4463-9BFC-E9D75FF62FA9}"/>
    <hyperlink ref="B155" r:id="rId308" display="result/パワプロ2020 - 投球解析 - 2020-08-23 14-22-38-03_ball.txt" xr:uid="{BE40145E-17B7-4A36-9490-8FF67D205B4A}"/>
    <hyperlink ref="A156" r:id="rId309" display="out/パワプロ2020 - 投球解析 - 2020-08-23 14-22-38-04_out.mp4" xr:uid="{1460F869-EDE0-44CD-93C0-807F182075FB}"/>
    <hyperlink ref="B156" r:id="rId310" display="result/パワプロ2020 - 投球解析 - 2020-08-23 14-22-38-04_ball.txt" xr:uid="{9AE82B03-CA7D-46CF-AEFC-17221DCBE6D1}"/>
    <hyperlink ref="A157" r:id="rId311" display="out/パワプロ2020 - 投球解析 - 2020-08-23 14-22-38-05_out.mp4" xr:uid="{F2B5051B-8C40-45C4-8CA5-57AE3760F6AD}"/>
    <hyperlink ref="B157" r:id="rId312" display="result/パワプロ2020 - 投球解析 - 2020-08-23 14-22-38-05_ball.txt" xr:uid="{F4D634C6-6C3B-402C-B598-3B120D3137DE}"/>
    <hyperlink ref="A158" r:id="rId313" display="out/パワプロ2020 - 投球解析 - 2020-08-23 14-22-38-06_out.mp4" xr:uid="{BFD23ABE-110C-4AD9-8513-22A81C9C5D74}"/>
    <hyperlink ref="B158" r:id="rId314" display="result/パワプロ2020 - 投球解析 - 2020-08-23 14-22-38-06_ball.txt" xr:uid="{7EA55833-A1CF-4BCD-B774-7E76A448414D}"/>
    <hyperlink ref="A159" r:id="rId315" display="out/パワプロ2020 - 投球解析 - 2020-08-23 14-22-38-07_out.mp4" xr:uid="{601FBB1B-6C87-4CBD-A526-33A5AB4812BF}"/>
    <hyperlink ref="B159" r:id="rId316" display="result/パワプロ2020 - 投球解析 - 2020-08-23 14-22-38-07_ball.txt" xr:uid="{944C8BA2-2634-4CE0-B1B2-A366F3D252E9}"/>
    <hyperlink ref="A160" r:id="rId317" display="out/パワプロ2020 - 投球解析 - 2020-08-23 14-22-38-08_out.mp4" xr:uid="{57BA566C-192B-4C7B-9511-66A7D2CF9D6C}"/>
    <hyperlink ref="B160" r:id="rId318" display="result/パワプロ2020 - 投球解析 - 2020-08-23 14-22-38-08_ball.txt" xr:uid="{3CB9B603-098A-4BC2-BAE2-FFB9885A31F2}"/>
    <hyperlink ref="A161" r:id="rId319" display="out/パワプロ2020 - 投球解析 - 2020-08-23 14-23-42-00_out.mp4" xr:uid="{14C4E771-D248-4DAE-9558-228DB18B7B26}"/>
    <hyperlink ref="B161" r:id="rId320" display="result/パワプロ2020 - 投球解析 - 2020-08-23 14-23-42-00_ball.txt" xr:uid="{D89C8CE8-5FC8-42CD-9062-7C50671C30E8}"/>
    <hyperlink ref="A162" r:id="rId321" display="out/パワプロ2020 - 投球解析 - 2020-08-23 14-23-42-01_out.mp4" xr:uid="{E2D3BC68-3767-4C01-9FD8-958E2B557580}"/>
    <hyperlink ref="B162" r:id="rId322" display="result/パワプロ2020 - 投球解析 - 2020-08-23 14-23-42-01_ball.txt" xr:uid="{015DAE50-9202-412E-B27C-7082DFBA8586}"/>
    <hyperlink ref="A163" r:id="rId323" display="out/パワプロ2020 - 投球解析 - 2020-08-23 14-23-42-02_out.mp4" xr:uid="{50010BB4-2F57-416A-B9C8-D085FC26B0DD}"/>
    <hyperlink ref="B163" r:id="rId324" display="result/パワプロ2020 - 投球解析 - 2020-08-23 14-23-42-02_ball.txt" xr:uid="{F802C921-5494-4581-95F2-AEE63E9F65F8}"/>
    <hyperlink ref="A164" r:id="rId325" display="out/パワプロ2020 - 投球解析 - 2020-08-23 14-23-42-03_out.mp4" xr:uid="{2B300731-5287-4CCB-8B25-73668193984D}"/>
    <hyperlink ref="B164" r:id="rId326" display="result/パワプロ2020 - 投球解析 - 2020-08-23 14-23-42-03_ball.txt" xr:uid="{2DAAE536-1959-4C0F-8BDC-52B03B4EC050}"/>
    <hyperlink ref="A165" r:id="rId327" display="out/パワプロ2020 - 投球解析 - 2020-08-23 14-23-42-04_out.mp4" xr:uid="{ACC48074-856A-4F19-A8A9-EC0FC406C95C}"/>
    <hyperlink ref="B165" r:id="rId328" display="result/パワプロ2020 - 投球解析 - 2020-08-23 14-23-42-04_ball.txt" xr:uid="{619A48D4-E32F-4796-886A-A2F0C64BE2B4}"/>
    <hyperlink ref="A166" r:id="rId329" display="out/パワプロ2020 - 投球解析 - 2020-08-23 14-23-42-05_out.mp4" xr:uid="{7FCA4F82-2E11-4C53-826B-5B3E56AF8B3A}"/>
    <hyperlink ref="B166" r:id="rId330" display="result/パワプロ2020 - 投球解析 - 2020-08-23 14-23-42-05_ball.txt" xr:uid="{A9B005F3-6822-4813-AE1E-CC10AEB45F80}"/>
    <hyperlink ref="A167" r:id="rId331" display="out/パワプロ2020 - 投球解析 - 2020-08-23 14-23-42-06_out.mp4" xr:uid="{C3FC042B-1621-4D73-916E-DBC919BE869F}"/>
    <hyperlink ref="B167" r:id="rId332" display="result/パワプロ2020 - 投球解析 - 2020-08-23 14-23-42-06_ball.txt" xr:uid="{8CAD1E57-2723-4053-BA70-23619E97EABE}"/>
    <hyperlink ref="A168" r:id="rId333" display="out/パワプロ2020 - 投球解析 - 2020-08-23 14-23-42-07_out.mp4" xr:uid="{C0DC1B16-874D-44FB-82EC-323485B920AC}"/>
    <hyperlink ref="B168" r:id="rId334" display="result/パワプロ2020 - 投球解析 - 2020-08-23 14-23-42-07_ball.txt" xr:uid="{1DE6597F-7057-4F9D-B9F2-8FB996AC60E6}"/>
    <hyperlink ref="A169" r:id="rId335" display="out/パワプロ2020 - 投球解析 - 2020-08-23 14-23-42-08_out.mp4" xr:uid="{05496F1B-26CD-4E7F-93CD-5C3EEC2EE268}"/>
    <hyperlink ref="B169" r:id="rId336" display="result/パワプロ2020 - 投球解析 - 2020-08-23 14-23-42-08_ball.txt" xr:uid="{B3E3C8F6-8B19-4F32-86A2-71BCFC18B624}"/>
    <hyperlink ref="A170" r:id="rId337" display="out/パワプロ2020 - 投球解析 - 2020-08-23 14-23-42-09_out.mp4" xr:uid="{7A4B84FA-8A39-42A4-95C7-3C6C8981BB9C}"/>
    <hyperlink ref="B170" r:id="rId338" display="result/パワプロ2020 - 投球解析 - 2020-08-23 14-23-42-09_ball.txt" xr:uid="{3902664C-AFBF-4896-8BF9-ED465D602DDE}"/>
    <hyperlink ref="A171" r:id="rId339" display="out/パワプロ2020 - 投球解析 - 2020-08-23 14-24-49-00_out.mp4" xr:uid="{8258EEAB-356C-4636-A5C1-30B37E4CF63C}"/>
    <hyperlink ref="B171" r:id="rId340" display="result/パワプロ2020 - 投球解析 - 2020-08-23 14-24-49-00_ball.txt" xr:uid="{1170EE82-79DA-400F-B6F5-AC2A79BAA0BA}"/>
    <hyperlink ref="A172" r:id="rId341" display="out/パワプロ2020 - 投球解析 - 2020-08-23 14-24-49-01_out.mp4" xr:uid="{ED63220C-3677-4BEF-ADA2-D7342646A168}"/>
    <hyperlink ref="B172" r:id="rId342" display="result/パワプロ2020 - 投球解析 - 2020-08-23 14-24-49-01_ball.txt" xr:uid="{F4609386-59FE-496F-AF66-C40CE666C581}"/>
    <hyperlink ref="A173" r:id="rId343" display="out/パワプロ2020 - 投球解析 - 2020-08-23 14-24-49-02_out.mp4" xr:uid="{28A9A631-E73A-4B64-A699-FCED3B586009}"/>
    <hyperlink ref="B173" r:id="rId344" display="result/パワプロ2020 - 投球解析 - 2020-08-23 14-24-49-02_ball.txt" xr:uid="{88178479-53C5-4F95-9AF4-7B160EDF0CF5}"/>
    <hyperlink ref="A174" r:id="rId345" display="out/パワプロ2020 - 投球解析 - 2020-08-23 14-24-49-03_out.mp4" xr:uid="{BEE6D3A9-69D1-488F-A180-2B5E7ECEF35F}"/>
    <hyperlink ref="B174" r:id="rId346" display="result/パワプロ2020 - 投球解析 - 2020-08-23 14-24-49-03_ball.txt" xr:uid="{F75F2DDE-58B2-4CC3-A5FC-8536A6D6E9F1}"/>
    <hyperlink ref="A175" r:id="rId347" display="out/パワプロ2020 - 投球解析 - 2020-08-23 14-24-49-04_out.mp4" xr:uid="{1CA13F1C-8956-4C3F-AD60-5AE18363ED0B}"/>
    <hyperlink ref="B175" r:id="rId348" display="result/パワプロ2020 - 投球解析 - 2020-08-23 14-24-49-04_ball.txt" xr:uid="{CFE678E1-E202-42A8-B7EF-37EB2163C3E6}"/>
    <hyperlink ref="A176" r:id="rId349" display="out/パワプロ2020 - 投球解析 - 2020-08-23 14-24-49-05_out.mp4" xr:uid="{24F3F727-B474-4F6A-AD53-50A67E8259B8}"/>
    <hyperlink ref="B176" r:id="rId350" display="result/パワプロ2020 - 投球解析 - 2020-08-23 14-24-49-05_ball.txt" xr:uid="{D0100717-BED3-4CEE-859E-1D86A538AB9C}"/>
    <hyperlink ref="A177" r:id="rId351" display="out/パワプロ2020 - 投球解析 - 2020-08-23 14-24-49-06_out.mp4" xr:uid="{0B825020-3CDA-49A1-9392-641DC34363FC}"/>
    <hyperlink ref="B177" r:id="rId352" display="result/パワプロ2020 - 投球解析 - 2020-08-23 14-24-49-06_ball.txt" xr:uid="{B80A30FD-BE5E-4375-9242-3CFDDA891DC4}"/>
    <hyperlink ref="A178" r:id="rId353" display="out/パワプロ2020 - 投球解析 - 2020-08-23 14-24-49-07_out.mp4" xr:uid="{7E749C99-76CC-4BA3-A5A4-FADD6F630FCA}"/>
    <hyperlink ref="B178" r:id="rId354" display="result/パワプロ2020 - 投球解析 - 2020-08-23 14-24-49-07_ball.txt" xr:uid="{349B7080-C969-4BBF-B74A-BC3B78F0AE05}"/>
    <hyperlink ref="A179" r:id="rId355" display="out/パワプロ2020 - 投球解析 - 2020-08-23 14-24-49-08_out.mp4" xr:uid="{DF0EF328-3144-44AC-AF9F-10B8BABBAF0D}"/>
    <hyperlink ref="B179" r:id="rId356" display="result/パワプロ2020 - 投球解析 - 2020-08-23 14-24-49-08_ball.txt" xr:uid="{E6F04A77-5582-41D9-B773-C4C640854BF0}"/>
    <hyperlink ref="A180" r:id="rId357" display="out/パワプロ2020 - 投球解析 - 2020-08-23 14-24-49-09_out.mp4" xr:uid="{E5A7100B-1EB1-4FB7-949F-326834BEA1A8}"/>
    <hyperlink ref="B180" r:id="rId358" display="result/パワプロ2020 - 投球解析 - 2020-08-23 14-24-49-09_ball.txt" xr:uid="{A085BED5-CBF9-448B-929F-DD6B0EBFAE21}"/>
    <hyperlink ref="A181" r:id="rId359" display="out/パワプロ2020 - 投球解析 - 2020-08-23 14-25-58-00_out.mp4" xr:uid="{9EAF24B9-FB02-48DA-88ED-FA201303FDBA}"/>
    <hyperlink ref="B181" r:id="rId360" display="result/パワプロ2020 - 投球解析 - 2020-08-23 14-25-58-00_ball.txt" xr:uid="{35EEB56B-0E4D-4B43-BC8C-97B8C7733D63}"/>
    <hyperlink ref="A182" r:id="rId361" display="out/パワプロ2020 - 投球解析 - 2020-08-23 14-25-58-01_out.mp4" xr:uid="{FF121B3F-AEDC-4E7A-ADA9-6866FEAAB951}"/>
    <hyperlink ref="B182" r:id="rId362" display="result/パワプロ2020 - 投球解析 - 2020-08-23 14-25-58-01_ball.txt" xr:uid="{BD47442F-0C44-4921-935F-5F5CA90F337D}"/>
    <hyperlink ref="A183" r:id="rId363" display="out/パワプロ2020 - 投球解析 - 2020-08-23 14-25-58-02_out.mp4" xr:uid="{92213909-7CBE-431D-9A14-07D59D4C20F2}"/>
    <hyperlink ref="B183" r:id="rId364" display="result/パワプロ2020 - 投球解析 - 2020-08-23 14-25-58-02_ball.txt" xr:uid="{1D5CD745-9922-4E3E-877C-8E5033A38C51}"/>
    <hyperlink ref="A184" r:id="rId365" display="out/パワプロ2020 - 投球解析 - 2020-08-23 14-25-58-03_out.mp4" xr:uid="{65D97F53-BAD5-4828-9E93-ADBAF9F7F47D}"/>
    <hyperlink ref="B184" r:id="rId366" display="result/パワプロ2020 - 投球解析 - 2020-08-23 14-25-58-03_ball.txt" xr:uid="{9631B30B-58F4-43AB-B005-4EC3E9BFA89D}"/>
    <hyperlink ref="A185" r:id="rId367" display="out/パワプロ2020 - 投球解析 - 2020-08-23 14-25-58-04_out.mp4" xr:uid="{172D59A1-1F12-4FDB-9C64-FEAE233BD408}"/>
    <hyperlink ref="B185" r:id="rId368" display="result/パワプロ2020 - 投球解析 - 2020-08-23 14-25-58-04_ball.txt" xr:uid="{AFF9C11A-AAE5-4AF2-8C73-43F869F4876E}"/>
    <hyperlink ref="A186" r:id="rId369" display="out/パワプロ2020 - 投球解析 - 2020-08-23 14-25-58-05_out.mp4" xr:uid="{3952228A-B2F3-4689-A2DF-4076818B9164}"/>
    <hyperlink ref="B186" r:id="rId370" display="result/パワプロ2020 - 投球解析 - 2020-08-23 14-25-58-05_ball.txt" xr:uid="{AF459BCA-29B4-4B35-8839-40DC2334DFE4}"/>
    <hyperlink ref="A187" r:id="rId371" display="out/パワプロ2020 - 投球解析 - 2020-08-23 14-25-58-06_out.mp4" xr:uid="{9E60EEC1-A467-4439-A362-296F20925CF6}"/>
    <hyperlink ref="B187" r:id="rId372" display="result/パワプロ2020 - 投球解析 - 2020-08-23 14-25-58-06_ball.txt" xr:uid="{33949120-88A9-4048-A64F-F3AE84F01A0D}"/>
    <hyperlink ref="A188" r:id="rId373" display="out/パワプロ2020 - 投球解析 - 2020-08-23 14-25-58-07_out.mp4" xr:uid="{404D0A42-F981-4BF2-8498-90916994A187}"/>
    <hyperlink ref="B188" r:id="rId374" display="result/パワプロ2020 - 投球解析 - 2020-08-23 14-25-58-07_ball.txt" xr:uid="{B40C63C3-5E0F-4157-95CE-6F912F931959}"/>
    <hyperlink ref="A189" r:id="rId375" display="out/パワプロ2020 - 投球解析 - 2020-08-23 14-25-58-08_out.mp4" xr:uid="{D119AC4B-271C-4A58-B126-0BA065742E91}"/>
    <hyperlink ref="B189" r:id="rId376" display="result/パワプロ2020 - 投球解析 - 2020-08-23 14-25-58-08_ball.txt" xr:uid="{FDDD32B5-0F49-4A1D-85BC-F8A60E9CDCBA}"/>
    <hyperlink ref="A190" r:id="rId377" display="out/パワプロ2020 - 投球解析 - 2020-08-23 14-25-58-09_out.mp4" xr:uid="{5435E250-9826-468B-A2BF-2E02E7B8846D}"/>
    <hyperlink ref="B190" r:id="rId378" display="result/パワプロ2020 - 投球解析 - 2020-08-23 14-25-58-09_ball.txt" xr:uid="{3F91952E-9EEA-4165-BAAC-2FBE582AB8A7}"/>
    <hyperlink ref="A191" r:id="rId379" display="out/パワプロ2020 - 投球解析 - 2020-08-23 14-27-07-00_out.mp4" xr:uid="{561A6AE8-3088-42E0-8166-DCEE7CC68427}"/>
    <hyperlink ref="B191" r:id="rId380" display="result/パワプロ2020 - 投球解析 - 2020-08-23 14-27-07-00_ball.txt" xr:uid="{35CE46F6-96A5-43AB-8C48-87FDC58F1471}"/>
    <hyperlink ref="A192" r:id="rId381" display="out/パワプロ2020 - 投球解析 - 2020-08-23 14-27-07-01_out.mp4" xr:uid="{F996747E-8F1F-46D9-848A-C2ED93690634}"/>
    <hyperlink ref="B192" r:id="rId382" display="result/パワプロ2020 - 投球解析 - 2020-08-23 14-27-07-01_ball.txt" xr:uid="{E51497BC-C86B-45E1-9641-1AAA3549C2D5}"/>
    <hyperlink ref="A193" r:id="rId383" display="out/パワプロ2020 - 投球解析 - 2020-08-23 14-27-07-02_out.mp4" xr:uid="{6532138F-218A-4E23-BCE7-C13449D001DD}"/>
    <hyperlink ref="B193" r:id="rId384" display="result/パワプロ2020 - 投球解析 - 2020-08-23 14-27-07-02_ball.txt" xr:uid="{7CAA08CA-6901-4BBA-8608-3A3E12DCE133}"/>
    <hyperlink ref="A194" r:id="rId385" display="out/パワプロ2020 - 投球解析 - 2020-08-23 14-27-07-03_out.mp4" xr:uid="{ED10AA54-9909-445B-9D86-8E05EE76C16C}"/>
    <hyperlink ref="B194" r:id="rId386" display="result/パワプロ2020 - 投球解析 - 2020-08-23 14-27-07-03_ball.txt" xr:uid="{E78CE5CE-7D29-4B26-9051-8AE6348A186F}"/>
    <hyperlink ref="A195" r:id="rId387" display="out/パワプロ2020 - 投球解析 - 2020-08-23 14-27-07-04_out.mp4" xr:uid="{782E33B7-FBE6-4321-9452-C6A99370F9B4}"/>
    <hyperlink ref="B195" r:id="rId388" display="result/パワプロ2020 - 投球解析 - 2020-08-23 14-27-07-04_ball.txt" xr:uid="{B840E21D-6C10-4ED0-A740-F358FC85196C}"/>
    <hyperlink ref="A196" r:id="rId389" display="out/パワプロ2020 - 投球解析 - 2020-08-23 14-27-07-05_out.mp4" xr:uid="{3CCF8E64-C810-4184-84F3-50C80B6BC32F}"/>
    <hyperlink ref="B196" r:id="rId390" display="result/パワプロ2020 - 投球解析 - 2020-08-23 14-27-07-05_ball.txt" xr:uid="{D59560FD-F8FA-4744-9817-AFBE38AEDD56}"/>
    <hyperlink ref="A197" r:id="rId391" display="out/パワプロ2020 - 投球解析 - 2020-08-23 14-27-07-06_out.mp4" xr:uid="{397E2A1A-90F3-461D-98B5-DD62F102AB25}"/>
    <hyperlink ref="B197" r:id="rId392" display="result/パワプロ2020 - 投球解析 - 2020-08-23 14-27-07-06_ball.txt" xr:uid="{35FA1AB5-39A8-4AA1-A106-7C77AFE6B122}"/>
    <hyperlink ref="A198" r:id="rId393" display="out/パワプロ2020 - 投球解析 - 2020-08-23 14-27-07-07_out.mp4" xr:uid="{62F21914-33A0-49F5-A036-242DE15644BC}"/>
    <hyperlink ref="B198" r:id="rId394" display="result/パワプロ2020 - 投球解析 - 2020-08-23 14-27-07-07_ball.txt" xr:uid="{3CF5D9CA-DE8D-4CC1-AF97-7644E1A5C484}"/>
    <hyperlink ref="A199" r:id="rId395" display="out/パワプロ2020 - 投球解析 - 2020-08-23 14-27-07-08_out.mp4" xr:uid="{425401DA-D999-4234-9AA1-946A654B1054}"/>
    <hyperlink ref="B199" r:id="rId396" display="result/パワプロ2020 - 投球解析 - 2020-08-23 14-27-07-08_ball.txt" xr:uid="{0EA9522A-E9BF-4A58-A9CC-47CADAE78E79}"/>
    <hyperlink ref="A200" r:id="rId397" display="out/パワプロ2020 - 投球解析 - 2020-08-23 14-27-07-09_out.mp4" xr:uid="{3B5181FC-9983-4B8D-AAF5-4BC5971C40E2}"/>
    <hyperlink ref="B200" r:id="rId398" display="result/パワプロ2020 - 投球解析 - 2020-08-23 14-27-07-09_ball.txt" xr:uid="{FE8DEB6F-BFAE-4CC3-BCEB-E40B20C30583}"/>
    <hyperlink ref="A201" r:id="rId399" display="out/パワプロ2020 - 投球解析 - 2020-08-23 15-47-01-00_out.mp4" xr:uid="{514A7C07-F0E0-4A7E-B89A-CD3BD8236D76}"/>
    <hyperlink ref="B201" r:id="rId400" display="result/パワプロ2020 - 投球解析 - 2020-08-23 15-47-01-00_ball.txt" xr:uid="{8E7F6BDB-D07A-43F2-B3FD-86A41528A427}"/>
    <hyperlink ref="A202" r:id="rId401" display="out/パワプロ2020 - 投球解析 - 2020-08-23 15-47-01-01_out.mp4" xr:uid="{06A05843-89ED-45BB-B0BB-ADEC543FDE84}"/>
    <hyperlink ref="B202" r:id="rId402" display="result/パワプロ2020 - 投球解析 - 2020-08-23 15-47-01-01_ball.txt" xr:uid="{5BFD4981-7D19-4716-B95A-09A64FF9FE5E}"/>
    <hyperlink ref="A203" r:id="rId403" display="out/パワプロ2020 - 投球解析 - 2020-08-23 15-47-01-02_out.mp4" xr:uid="{3F0A26F8-6E30-4812-BB1D-75C5605E42F5}"/>
    <hyperlink ref="B203" r:id="rId404" display="result/パワプロ2020 - 投球解析 - 2020-08-23 15-47-01-02_ball.txt" xr:uid="{16134A7F-6790-49DC-81E0-9E1C3B21FA04}"/>
    <hyperlink ref="A204" r:id="rId405" display="out/パワプロ2020 - 投球解析 - 2020-08-23 15-47-01-03_out.mp4" xr:uid="{BCBA4E37-4B4D-4E05-A62F-FE2D104B65A0}"/>
    <hyperlink ref="B204" r:id="rId406" display="result/パワプロ2020 - 投球解析 - 2020-08-23 15-47-01-03_ball.txt" xr:uid="{F8A9CDD9-2AF0-4F5D-BDB9-3D1CF779897C}"/>
    <hyperlink ref="A205" r:id="rId407" display="out/パワプロ2020 - 投球解析 - 2020-08-23 15-47-01-04_out.mp4" xr:uid="{5EE566E1-7CE8-4FBF-A44D-31A3FFF86A81}"/>
    <hyperlink ref="B205" r:id="rId408" display="result/パワプロ2020 - 投球解析 - 2020-08-23 15-47-01-04_ball.txt" xr:uid="{5C79B67B-7677-4341-8D7E-F2ABA9C23882}"/>
    <hyperlink ref="A206" r:id="rId409" display="out/パワプロ2020 - 投球解析 - 2020-08-23 15-47-01-05_out.mp4" xr:uid="{5F036DBD-F9A9-4D8A-A3AF-F94C01465DC8}"/>
    <hyperlink ref="B206" r:id="rId410" display="result/パワプロ2020 - 投球解析 - 2020-08-23 15-47-01-05_ball.txt" xr:uid="{8CBF1978-AADF-473D-8A1A-AF21C5F1A4F7}"/>
    <hyperlink ref="A207" r:id="rId411" display="out/パワプロ2020 - 投球解析 - 2020-08-23 15-47-01-06_out.mp4" xr:uid="{DABB6A9F-FD0A-4D94-8A56-6108945111BB}"/>
    <hyperlink ref="B207" r:id="rId412" display="result/パワプロ2020 - 投球解析 - 2020-08-23 15-47-01-06_ball.txt" xr:uid="{390DBA6E-5621-4E77-9799-EFB979A1418D}"/>
    <hyperlink ref="A208" r:id="rId413" display="out/パワプロ2020 - 投球解析 - 2020-08-23 15-47-01-07_out.mp4" xr:uid="{E5292F47-40B1-41C5-9CBB-1975159BF963}"/>
    <hyperlink ref="B208" r:id="rId414" display="result/パワプロ2020 - 投球解析 - 2020-08-23 15-47-01-07_ball.txt" xr:uid="{AB0EEDC3-C350-41C6-BC6F-FA97B5D43413}"/>
    <hyperlink ref="A209" r:id="rId415" display="out/パワプロ2020 - 投球解析 - 2020-08-23 15-47-01-08_out.mp4" xr:uid="{BB8E57BC-EC45-40C2-B622-76949EF13F6B}"/>
    <hyperlink ref="B209" r:id="rId416" display="result/パワプロ2020 - 投球解析 - 2020-08-23 15-47-01-08_ball.txt" xr:uid="{6E94EE35-0FA8-4D70-9FB3-DF235C8FA6B9}"/>
    <hyperlink ref="A210" r:id="rId417" display="out/パワプロ2020 - 投球解析 - 2020-08-23 15-47-01-09_out.mp4" xr:uid="{53941CDC-2F04-46F5-9EDF-37679D4CA6F6}"/>
    <hyperlink ref="B210" r:id="rId418" display="result/パワプロ2020 - 投球解析 - 2020-08-23 15-47-01-09_ball.txt" xr:uid="{83D3986F-6F30-48AE-8489-515EB01540CB}"/>
    <hyperlink ref="A211" r:id="rId419" display="out/パワプロ2020 - 投球解析 - 2020-08-23 15-48-07-00_out.mp4" xr:uid="{4A693C4F-E0A7-4D9D-9A76-196BE4D23EAF}"/>
    <hyperlink ref="B211" r:id="rId420" display="result/パワプロ2020 - 投球解析 - 2020-08-23 15-48-07-00_ball.txt" xr:uid="{BEE2CE13-C969-469C-8810-DDAEE4D1A039}"/>
    <hyperlink ref="A212" r:id="rId421" display="out/パワプロ2020 - 投球解析 - 2020-08-23 15-48-07-01_out.mp4" xr:uid="{245C0580-97E9-494A-AA76-6C060DCD7827}"/>
    <hyperlink ref="B212" r:id="rId422" display="result/パワプロ2020 - 投球解析 - 2020-08-23 15-48-07-01_ball.txt" xr:uid="{4D6F384F-614B-40FC-A93D-50BF51C9A52C}"/>
    <hyperlink ref="A213" r:id="rId423" display="out/パワプロ2020 - 投球解析 - 2020-08-23 15-48-07-02_out.mp4" xr:uid="{0292398A-1FC5-432A-9D3C-C842B473612A}"/>
    <hyperlink ref="B213" r:id="rId424" display="result/パワプロ2020 - 投球解析 - 2020-08-23 15-48-07-02_ball.txt" xr:uid="{FC703D92-2D2E-4583-83C8-21B1A2318F23}"/>
    <hyperlink ref="A214" r:id="rId425" display="out/パワプロ2020 - 投球解析 - 2020-08-23 15-48-07-03_out.mp4" xr:uid="{7F943F14-F7D2-4526-BD5B-F573F992A8E0}"/>
    <hyperlink ref="B214" r:id="rId426" display="result/パワプロ2020 - 投球解析 - 2020-08-23 15-48-07-03_ball.txt" xr:uid="{FA25912C-D686-490F-8EA4-E8ED07CD11BD}"/>
    <hyperlink ref="A215" r:id="rId427" display="out/パワプロ2020 - 投球解析 - 2020-08-23 15-48-07-04_out.mp4" xr:uid="{AA1CE5FA-AF26-44E0-9EC3-7E14AE3879BD}"/>
    <hyperlink ref="B215" r:id="rId428" display="result/パワプロ2020 - 投球解析 - 2020-08-23 15-48-07-04_ball.txt" xr:uid="{596EEFB0-F486-4F2F-B0E5-0AD70BF54E48}"/>
    <hyperlink ref="A216" r:id="rId429" display="out/パワプロ2020 - 投球解析 - 2020-08-23 15-48-07-05_out.mp4" xr:uid="{05FE9035-9FB0-4EBC-B9A2-AE3D96D710B2}"/>
    <hyperlink ref="B216" r:id="rId430" display="result/パワプロ2020 - 投球解析 - 2020-08-23 15-48-07-05_ball.txt" xr:uid="{AC5273C1-FBE7-41C8-8431-BC8F473FB7EE}"/>
    <hyperlink ref="A217" r:id="rId431" display="out/パワプロ2020 - 投球解析 - 2020-08-23 15-48-07-06_out.mp4" xr:uid="{7E4A39D6-D21F-4D03-B19F-2AF589E32487}"/>
    <hyperlink ref="B217" r:id="rId432" display="result/パワプロ2020 - 投球解析 - 2020-08-23 15-48-07-06_ball.txt" xr:uid="{DDD712D4-8675-4281-B42E-154B8B4A8ACC}"/>
    <hyperlink ref="A218" r:id="rId433" display="out/パワプロ2020 - 投球解析 - 2020-08-23 15-48-07-07_out.mp4" xr:uid="{7A05A098-2F05-40F0-88F2-776D7B94F899}"/>
    <hyperlink ref="B218" r:id="rId434" display="result/パワプロ2020 - 投球解析 - 2020-08-23 15-48-07-07_ball.txt" xr:uid="{8A5B478A-EEEE-4995-9FF7-3C713E395DC6}"/>
    <hyperlink ref="A219" r:id="rId435" display="out/パワプロ2020 - 投球解析 - 2020-08-23 15-48-07-08_out.mp4" xr:uid="{B42E835C-F63F-4086-BE81-5339A76E456B}"/>
    <hyperlink ref="B219" r:id="rId436" display="result/パワプロ2020 - 投球解析 - 2020-08-23 15-48-07-08_ball.txt" xr:uid="{92B84E61-56E9-4DA6-AF93-1D51AE99645F}"/>
    <hyperlink ref="A220" r:id="rId437" display="out/パワプロ2020 - 投球解析 - 2020-08-23 15-48-07-09_out.mp4" xr:uid="{0656C45F-CA29-4EFD-A0E1-29328136A057}"/>
    <hyperlink ref="B220" r:id="rId438" display="result/パワプロ2020 - 投球解析 - 2020-08-23 15-48-07-09_ball.txt" xr:uid="{874A74E7-712D-43B1-A45D-B06E805866EA}"/>
    <hyperlink ref="A221" r:id="rId439" display="out/パワプロ2020 - 投球解析 - 2020-08-23 15-49-19-00_out.mp4" xr:uid="{B976E8C6-5026-4AFC-830E-B7267AE6CA5B}"/>
    <hyperlink ref="B221" r:id="rId440" display="result/パワプロ2020 - 投球解析 - 2020-08-23 15-49-19-00_ball.txt" xr:uid="{EABDAE43-69A0-4D4C-9957-F4F0673A578C}"/>
    <hyperlink ref="A222" r:id="rId441" display="out/パワプロ2020 - 投球解析 - 2020-08-23 15-49-19-01_out.mp4" xr:uid="{94497368-552F-4415-9295-6A0AC4037913}"/>
    <hyperlink ref="B222" r:id="rId442" display="result/パワプロ2020 - 投球解析 - 2020-08-23 15-49-19-01_ball.txt" xr:uid="{50C172D0-1792-4C77-BFE4-FDA83A35CCDD}"/>
    <hyperlink ref="A223" r:id="rId443" display="out/パワプロ2020 - 投球解析 - 2020-08-23 15-49-19-02_out.mp4" xr:uid="{E7EC9DCA-C0E0-4F4C-8E0C-00177CEC9617}"/>
    <hyperlink ref="B223" r:id="rId444" display="result/パワプロ2020 - 投球解析 - 2020-08-23 15-49-19-02_ball.txt" xr:uid="{6DCAE1D7-353E-4115-9E96-C4AE5D836734}"/>
    <hyperlink ref="A224" r:id="rId445" display="out/パワプロ2020 - 投球解析 - 2020-08-23 15-49-19-03_out.mp4" xr:uid="{83F12CF0-A975-4E44-BC85-52B0842C624A}"/>
    <hyperlink ref="B224" r:id="rId446" display="result/パワプロ2020 - 投球解析 - 2020-08-23 15-49-19-03_ball.txt" xr:uid="{AD5ADDCD-E6FF-4014-8873-3473D6A79084}"/>
    <hyperlink ref="A225" r:id="rId447" display="out/パワプロ2020 - 投球解析 - 2020-08-23 15-49-19-04_out.mp4" xr:uid="{D7FAD51A-59D5-4D6C-90D1-B81C3AC429C2}"/>
    <hyperlink ref="B225" r:id="rId448" display="result/パワプロ2020 - 投球解析 - 2020-08-23 15-49-19-04_ball.txt" xr:uid="{48F79CCC-D8A6-43C0-973E-CB9205944F8F}"/>
    <hyperlink ref="A226" r:id="rId449" display="out/パワプロ2020 - 投球解析 - 2020-08-23 15-49-19-05_out.mp4" xr:uid="{BE5E8FE3-0DF2-4F8E-9AD0-11C40229A769}"/>
    <hyperlink ref="B226" r:id="rId450" display="result/パワプロ2020 - 投球解析 - 2020-08-23 15-49-19-05_ball.txt" xr:uid="{FFDE77AC-CCE0-488D-9175-6E5D48A380CB}"/>
    <hyperlink ref="A227" r:id="rId451" display="out/パワプロ2020 - 投球解析 - 2020-08-23 15-49-19-06_out.mp4" xr:uid="{F198B91B-1E5E-4290-BBD9-1D9B7C5E1204}"/>
    <hyperlink ref="B227" r:id="rId452" display="result/パワプロ2020 - 投球解析 - 2020-08-23 15-49-19-06_ball.txt" xr:uid="{CB57FD68-EC82-4A8C-8CC9-39E1B8D08B4E}"/>
    <hyperlink ref="A228" r:id="rId453" display="out/パワプロ2020 - 投球解析 - 2020-08-23 15-49-19-07_out.mp4" xr:uid="{3DFB679A-E33E-41F6-8560-D2D01D7E422F}"/>
    <hyperlink ref="B228" r:id="rId454" display="result/パワプロ2020 - 投球解析 - 2020-08-23 15-49-19-07_ball.txt" xr:uid="{2DA63E63-DB68-48A2-95E8-BB093F953888}"/>
    <hyperlink ref="A229" r:id="rId455" display="out/パワプロ2020 - 投球解析 - 2020-08-23 15-49-19-08_out.mp4" xr:uid="{F0EFAC32-FE04-4207-9974-51CCB17F7DB5}"/>
    <hyperlink ref="B229" r:id="rId456" display="result/パワプロ2020 - 投球解析 - 2020-08-23 15-49-19-08_ball.txt" xr:uid="{5147471A-C11E-4DF9-B378-F11FEF227E4D}"/>
    <hyperlink ref="A230" r:id="rId457" display="out/パワプロ2020 - 投球解析 - 2020-08-23 15-49-19-09_out.mp4" xr:uid="{C3C8A5D7-2D91-4ED3-9ECE-E05A5945C881}"/>
    <hyperlink ref="B230" r:id="rId458" display="result/パワプロ2020 - 投球解析 - 2020-08-23 15-49-19-09_ball.txt" xr:uid="{2EF55039-88BB-43BE-B3BD-1C2D6324A163}"/>
    <hyperlink ref="A231" r:id="rId459" display="out/パワプロ2020 - 投球解析 - 2020-08-23 15-51-08-00_out.mp4" xr:uid="{C8A636B5-01D0-4219-A25B-B3D3522299EE}"/>
    <hyperlink ref="B231" r:id="rId460" display="result/パワプロ2020 - 投球解析 - 2020-08-23 15-51-08-00_ball.txt" xr:uid="{10F11B43-7E6E-484C-A42C-A7B82031489D}"/>
    <hyperlink ref="A232" r:id="rId461" display="out/パワプロ2020 - 投球解析 - 2020-08-23 15-51-08-01_out.mp4" xr:uid="{97F87ABF-34C3-441F-A02B-B6FBDF9142B4}"/>
    <hyperlink ref="B232" r:id="rId462" display="result/パワプロ2020 - 投球解析 - 2020-08-23 15-51-08-01_ball.txt" xr:uid="{B956FF4A-684F-46C6-83E5-51DBCB7E16EF}"/>
    <hyperlink ref="A233" r:id="rId463" display="out/パワプロ2020 - 投球解析 - 2020-08-23 15-51-08-02_out.mp4" xr:uid="{A13F9609-EFC4-4732-B215-99E5BD9E5721}"/>
    <hyperlink ref="B233" r:id="rId464" display="result/パワプロ2020 - 投球解析 - 2020-08-23 15-51-08-02_ball.txt" xr:uid="{9C44AFAA-F0C4-4258-983E-00F014EE34B5}"/>
    <hyperlink ref="A234" r:id="rId465" display="out/パワプロ2020 - 投球解析 - 2020-08-23 15-51-08-03_out.mp4" xr:uid="{A0584AB9-4202-4EDC-A617-1567094654CE}"/>
    <hyperlink ref="B234" r:id="rId466" display="result/パワプロ2020 - 投球解析 - 2020-08-23 15-51-08-03_ball.txt" xr:uid="{71D87E2C-86C0-4310-BC83-F3516BDDDE63}"/>
    <hyperlink ref="A235" r:id="rId467" display="out/パワプロ2020 - 投球解析 - 2020-08-23 15-51-08-04_out.mp4" xr:uid="{55D15366-5190-4398-A410-A1D0F5E675D8}"/>
    <hyperlink ref="B235" r:id="rId468" display="result/パワプロ2020 - 投球解析 - 2020-08-23 15-51-08-04_ball.txt" xr:uid="{DE9B2C9D-DAB6-4E12-843A-F54C70406797}"/>
    <hyperlink ref="A236" r:id="rId469" display="out/パワプロ2020 - 投球解析 - 2020-08-23 15-51-08-05_out.mp4" xr:uid="{D9858BC2-3CEA-4562-AFE2-D6B186BB18AD}"/>
    <hyperlink ref="B236" r:id="rId470" display="result/パワプロ2020 - 投球解析 - 2020-08-23 15-51-08-05_ball.txt" xr:uid="{C95509FA-A7AD-4CD6-81A2-1022763BFCB3}"/>
    <hyperlink ref="A237" r:id="rId471" display="out/パワプロ2020 - 投球解析 - 2020-08-23 15-51-08-06_out.mp4" xr:uid="{73D2062B-69A8-4D5F-8D1E-EE8ABA055F40}"/>
    <hyperlink ref="B237" r:id="rId472" display="result/パワプロ2020 - 投球解析 - 2020-08-23 15-51-08-06_ball.txt" xr:uid="{507109B8-AB95-40E7-A309-BA7E100622E2}"/>
    <hyperlink ref="A238" r:id="rId473" display="out/パワプロ2020 - 投球解析 - 2020-08-23 15-51-08-07_out.mp4" xr:uid="{87376C07-FD3A-49AA-866B-C7D034E5C2E7}"/>
    <hyperlink ref="B238" r:id="rId474" display="result/パワプロ2020 - 投球解析 - 2020-08-23 15-51-08-07_ball.txt" xr:uid="{DDC58027-109E-4183-933E-C0FC23EFDAB9}"/>
    <hyperlink ref="A239" r:id="rId475" display="out/パワプロ2020 - 投球解析 - 2020-08-23 15-51-08-08_out.mp4" xr:uid="{00DF26F2-0D0F-4664-9339-4A90EC9F718F}"/>
    <hyperlink ref="B239" r:id="rId476" display="result/パワプロ2020 - 投球解析 - 2020-08-23 15-51-08-08_ball.txt" xr:uid="{57874D8A-B638-46C1-8932-B8E635770B44}"/>
    <hyperlink ref="A240" r:id="rId477" display="out/パワプロ2020 - 投球解析 - 2020-08-23 15-51-08-09_out.mp4" xr:uid="{700FC4AB-C7BA-4CCB-B1A4-06469827ABBC}"/>
    <hyperlink ref="B240" r:id="rId478" display="result/パワプロ2020 - 投球解析 - 2020-08-23 15-51-08-09_ball.txt" xr:uid="{65CD7DB5-07EF-49CC-847E-5D319F0EA02A}"/>
    <hyperlink ref="A241" r:id="rId479" display="out/パワプロ2020 - 投球解析 - 2020-08-23 15-52-13-00_out.mp4" xr:uid="{654C99BB-C1D2-4C6F-AF8D-422C401C7717}"/>
    <hyperlink ref="B241" r:id="rId480" display="result/パワプロ2020 - 投球解析 - 2020-08-23 15-52-13-00_ball.txt" xr:uid="{1FD524C4-6DF8-40B2-BE05-F9E9800B5A47}"/>
    <hyperlink ref="A242" r:id="rId481" display="out/パワプロ2020 - 投球解析 - 2020-08-23 15-52-13-01_out.mp4" xr:uid="{7180DDFB-DCF3-4675-9736-5DFF1693614B}"/>
    <hyperlink ref="B242" r:id="rId482" display="result/パワプロ2020 - 投球解析 - 2020-08-23 15-52-13-01_ball.txt" xr:uid="{09AB7B5E-EEB2-4747-A0EE-5AB6F8504D4A}"/>
    <hyperlink ref="A243" r:id="rId483" display="out/パワプロ2020 - 投球解析 - 2020-08-23 15-52-13-02_out.mp4" xr:uid="{13AEC3DA-8E7A-4B1D-BCD7-0F82823E93B0}"/>
    <hyperlink ref="B243" r:id="rId484" display="result/パワプロ2020 - 投球解析 - 2020-08-23 15-52-13-02_ball.txt" xr:uid="{D4723B9F-46C7-441A-B9D2-EC83B7922238}"/>
    <hyperlink ref="A244" r:id="rId485" display="out/パワプロ2020 - 投球解析 - 2020-08-23 15-52-13-03_out.mp4" xr:uid="{1DDE40D9-FB3E-463B-A2C8-9ED16F55F01D}"/>
    <hyperlink ref="B244" r:id="rId486" display="result/パワプロ2020 - 投球解析 - 2020-08-23 15-52-13-03_ball.txt" xr:uid="{75F26964-A3E2-4100-B72C-D49C7AD257AA}"/>
    <hyperlink ref="A245" r:id="rId487" display="out/パワプロ2020 - 投球解析 - 2020-08-23 15-52-13-04_out.mp4" xr:uid="{B448287F-C5C5-482D-A2C6-D68CBF521FCA}"/>
    <hyperlink ref="B245" r:id="rId488" display="result/パワプロ2020 - 投球解析 - 2020-08-23 15-52-13-04_ball.txt" xr:uid="{3AF724D2-9557-4355-872F-ACA9A1FEAF53}"/>
    <hyperlink ref="A246" r:id="rId489" display="out/パワプロ2020 - 投球解析 - 2020-08-23 15-52-13-05_out.mp4" xr:uid="{6D10D4D0-6DD4-47C9-A150-5941C70112E1}"/>
    <hyperlink ref="B246" r:id="rId490" display="result/パワプロ2020 - 投球解析 - 2020-08-23 15-52-13-05_ball.txt" xr:uid="{1676C42D-60CF-429A-8AF8-5213471A5A14}"/>
    <hyperlink ref="A247" r:id="rId491" display="out/パワプロ2020 - 投球解析 - 2020-08-23 15-52-13-06_out.mp4" xr:uid="{7DFF8DC3-DE97-4ADE-8B04-0C9ABACFE411}"/>
    <hyperlink ref="B247" r:id="rId492" display="result/パワプロ2020 - 投球解析 - 2020-08-23 15-52-13-06_ball.txt" xr:uid="{70084A26-EEC3-4A26-AB5B-A5BCC31D7A25}"/>
    <hyperlink ref="A248" r:id="rId493" display="out/パワプロ2020 - 投球解析 - 2020-08-23 15-52-13-07_out.mp4" xr:uid="{76D9FBE5-9798-4F88-9D75-0DA1FFCA6B4C}"/>
    <hyperlink ref="B248" r:id="rId494" display="result/パワプロ2020 - 投球解析 - 2020-08-23 15-52-13-07_ball.txt" xr:uid="{B848095D-EFFD-4D2F-9FCD-D759B0F510F5}"/>
    <hyperlink ref="A249" r:id="rId495" display="out/パワプロ2020 - 投球解析 - 2020-08-23 15-52-13-08_out.mp4" xr:uid="{66240BEC-9D43-41C9-ACFF-FC5022F792C0}"/>
    <hyperlink ref="B249" r:id="rId496" display="result/パワプロ2020 - 投球解析 - 2020-08-23 15-52-13-08_ball.txt" xr:uid="{0CE77769-A329-4092-A8E8-6D7A179F3FE0}"/>
    <hyperlink ref="A250" r:id="rId497" display="out/パワプロ2020 - 投球解析 - 2020-08-23 15-52-13-09_out.mp4" xr:uid="{EED0F022-6C39-4A80-A146-49CEA839F015}"/>
    <hyperlink ref="B250" r:id="rId498" display="result/パワプロ2020 - 投球解析 - 2020-08-23 15-52-13-09_ball.txt" xr:uid="{224AD8E8-D718-4C03-AFB3-C64CFADC9327}"/>
    <hyperlink ref="A251" r:id="rId499" display="out/パワプロ2020 - 投球解析 - 2020-08-23 15-53-39-00_out.mp4" xr:uid="{2DD88629-6EB3-4CEA-8091-5B2A2DE22526}"/>
    <hyperlink ref="B251" r:id="rId500" display="result/パワプロ2020 - 投球解析 - 2020-08-23 15-53-39-00_ball.txt" xr:uid="{27E3A778-89AB-4C90-82F9-E473373D7BC0}"/>
    <hyperlink ref="A252" r:id="rId501" display="out/パワプロ2020 - 投球解析 - 2020-08-23 15-53-39-01_out.mp4" xr:uid="{993D89D9-81C7-45E7-AF7D-282412CBEFF3}"/>
    <hyperlink ref="B252" r:id="rId502" display="result/パワプロ2020 - 投球解析 - 2020-08-23 15-53-39-01_ball.txt" xr:uid="{46B3ED13-4775-467D-96E0-31E6AF7BD30B}"/>
    <hyperlink ref="A253" r:id="rId503" display="out/パワプロ2020 - 投球解析 - 2020-08-23 15-53-39-02_out.mp4" xr:uid="{78ACF9DC-851B-4CBD-9D10-03B8D0A7965A}"/>
    <hyperlink ref="B253" r:id="rId504" display="result/パワプロ2020 - 投球解析 - 2020-08-23 15-53-39-02_ball.txt" xr:uid="{8C70CD11-7793-455F-9ADB-9E1C48C93F26}"/>
    <hyperlink ref="A254" r:id="rId505" display="out/パワプロ2020 - 投球解析 - 2020-08-23 15-53-39-03_out.mp4" xr:uid="{02950764-4D6F-44FF-8F61-C582453B0BA3}"/>
    <hyperlink ref="B254" r:id="rId506" display="result/パワプロ2020 - 投球解析 - 2020-08-23 15-53-39-03_ball.txt" xr:uid="{3AC296D9-5301-47DB-8E6C-6F8E25DE1F23}"/>
    <hyperlink ref="A255" r:id="rId507" display="out/パワプロ2020 - 投球解析 - 2020-08-23 15-53-39-04_out.mp4" xr:uid="{F2DB03E2-F9F3-45CB-89C4-035FF1C43CD2}"/>
    <hyperlink ref="B255" r:id="rId508" display="result/パワプロ2020 - 投球解析 - 2020-08-23 15-53-39-04_ball.txt" xr:uid="{4C601CBD-07D5-4C14-9835-6BF533A15E8F}"/>
    <hyperlink ref="A256" r:id="rId509" display="out/パワプロ2020 - 投球解析 - 2020-08-23 15-53-39-05_out.mp4" xr:uid="{4C855627-3D3E-4CA2-A00E-E9A169E72EF7}"/>
    <hyperlink ref="B256" r:id="rId510" display="result/パワプロ2020 - 投球解析 - 2020-08-23 15-53-39-05_ball.txt" xr:uid="{B8C77EEF-A229-4EE9-A84F-85F5352D67C7}"/>
    <hyperlink ref="A257" r:id="rId511" display="out/パワプロ2020 - 投球解析 - 2020-08-23 15-53-39-06_out.mp4" xr:uid="{4EDF6F03-6DFD-4CA9-83F7-2B471EB8A6AB}"/>
    <hyperlink ref="B257" r:id="rId512" display="result/パワプロ2020 - 投球解析 - 2020-08-23 15-53-39-06_ball.txt" xr:uid="{9F56E770-CD8A-430F-9FE4-AF3231BE6876}"/>
    <hyperlink ref="A258" r:id="rId513" display="out/パワプロ2020 - 投球解析 - 2020-08-23 15-53-39-07_out.mp4" xr:uid="{627869D3-BB1F-435E-ABAD-82445800C203}"/>
    <hyperlink ref="B258" r:id="rId514" display="result/パワプロ2020 - 投球解析 - 2020-08-23 15-53-39-07_ball.txt" xr:uid="{ADB788CA-FA8C-4470-83A6-86C2CFF781F7}"/>
    <hyperlink ref="A259" r:id="rId515" display="out/パワプロ2020 - 投球解析 - 2020-08-23 15-53-39-08_out.mp4" xr:uid="{7895CAEA-AD00-472B-942B-57451347C9A0}"/>
    <hyperlink ref="B259" r:id="rId516" display="result/パワプロ2020 - 投球解析 - 2020-08-23 15-53-39-08_ball.txt" xr:uid="{71ABB60B-2778-4368-8129-EF93B53E28FF}"/>
    <hyperlink ref="A260" r:id="rId517" display="out/パワプロ2020 - 投球解析 - 2020-08-23 15-53-39-09_out.mp4" xr:uid="{273FEA4B-E218-4FBF-A5AA-6A2E3118CAE6}"/>
    <hyperlink ref="B260" r:id="rId518" display="result/パワプロ2020 - 投球解析 - 2020-08-23 15-53-39-09_ball.txt" xr:uid="{33DD3083-F8DF-47F7-83DB-567DE363C29B}"/>
    <hyperlink ref="A261" r:id="rId519" display="out/パワプロ2020 - 投球解析 - 2020-08-23 15-54-48-00_out.mp4" xr:uid="{101039FA-2F11-4C5B-9458-76418E4EBABB}"/>
    <hyperlink ref="B261" r:id="rId520" display="result/パワプロ2020 - 投球解析 - 2020-08-23 15-54-48-00_ball.txt" xr:uid="{C7D38EC8-0240-4067-BCA0-8D93CE5761A6}"/>
    <hyperlink ref="A262" r:id="rId521" display="out/パワプロ2020 - 投球解析 - 2020-08-23 15-54-48-01_out.mp4" xr:uid="{EA279613-46AD-41E9-9B31-093BBB5669D8}"/>
    <hyperlink ref="B262" r:id="rId522" display="result/パワプロ2020 - 投球解析 - 2020-08-23 15-54-48-01_ball.txt" xr:uid="{080D5491-F75C-4E8B-81CE-97D45A80EC43}"/>
    <hyperlink ref="A263" r:id="rId523" display="out/パワプロ2020 - 投球解析 - 2020-08-23 15-54-48-02_out.mp4" xr:uid="{8123A288-DD5E-4008-9E8F-1D9221C5E94F}"/>
    <hyperlink ref="B263" r:id="rId524" display="result/パワプロ2020 - 投球解析 - 2020-08-23 15-54-48-02_ball.txt" xr:uid="{58B6EBD4-6F89-4521-A397-08B7CFDDC396}"/>
    <hyperlink ref="A264" r:id="rId525" display="out/パワプロ2020 - 投球解析 - 2020-08-23 15-54-48-03_out.mp4" xr:uid="{143C4761-7DA6-4303-94CF-1660268716DD}"/>
    <hyperlink ref="B264" r:id="rId526" display="result/パワプロ2020 - 投球解析 - 2020-08-23 15-54-48-03_ball.txt" xr:uid="{2A5B1D10-06E4-4822-8083-D7AB6077792B}"/>
    <hyperlink ref="A265" r:id="rId527" display="out/パワプロ2020 - 投球解析 - 2020-08-23 15-54-48-04_out.mp4" xr:uid="{613E5C6C-5197-4248-819C-22A66A378D43}"/>
    <hyperlink ref="B265" r:id="rId528" display="result/パワプロ2020 - 投球解析 - 2020-08-23 15-54-48-04_ball.txt" xr:uid="{C0A6BAAA-C149-4897-BD20-73A837A6AACE}"/>
    <hyperlink ref="A266" r:id="rId529" display="out/パワプロ2020 - 投球解析 - 2020-08-23 15-54-48-05_out.mp4" xr:uid="{F2466960-018E-4CFC-BBE8-D435A6D6C4CE}"/>
    <hyperlink ref="B266" r:id="rId530" display="result/パワプロ2020 - 投球解析 - 2020-08-23 15-54-48-05_ball.txt" xr:uid="{846DC281-CC73-4269-9DC6-60DD5A7107E0}"/>
    <hyperlink ref="A267" r:id="rId531" display="out/パワプロ2020 - 投球解析 - 2020-08-23 15-54-48-06_out.mp4" xr:uid="{9B1FEA31-04EF-461B-9344-31AD5DEC1D4D}"/>
    <hyperlink ref="B267" r:id="rId532" display="result/パワプロ2020 - 投球解析 - 2020-08-23 15-54-48-06_ball.txt" xr:uid="{D235E8A4-7ACF-44AC-B874-DE01A9715453}"/>
    <hyperlink ref="A268" r:id="rId533" display="out/パワプロ2020 - 投球解析 - 2020-08-23 15-54-48-07_out.mp4" xr:uid="{3CCB6052-AF54-4E9B-B484-A74B5AA6B66D}"/>
    <hyperlink ref="B268" r:id="rId534" display="result/パワプロ2020 - 投球解析 - 2020-08-23 15-54-48-07_ball.txt" xr:uid="{624F74C3-1205-4599-AB3B-7DEDB8BFD60D}"/>
    <hyperlink ref="A269" r:id="rId535" display="out/パワプロ2020 - 投球解析 - 2020-08-23 15-54-48-08_out.mp4" xr:uid="{4B96F2A0-C76A-4EC4-B412-73C9DBD577E4}"/>
    <hyperlink ref="B269" r:id="rId536" display="result/パワプロ2020 - 投球解析 - 2020-08-23 15-54-48-08_ball.txt" xr:uid="{E9217C01-B9E2-41E4-918E-E0C7BAFF6A4E}"/>
    <hyperlink ref="A270" r:id="rId537" display="out/パワプロ2020 - 投球解析 - 2020-08-23 15-56-09-00_out.mp4" xr:uid="{856A1CEA-5AA4-44C6-A504-AA07C47BD8B1}"/>
    <hyperlink ref="B270" r:id="rId538" display="result/パワプロ2020 - 投球解析 - 2020-08-23 15-56-09-00_ball.txt" xr:uid="{80C404D2-BF69-425F-A334-5384BFA5BCE2}"/>
    <hyperlink ref="A271" r:id="rId539" display="out/パワプロ2020 - 投球解析 - 2020-08-23 15-56-09-01_out.mp4" xr:uid="{FFC4785C-AAB8-45FB-BDB4-B114C7F3E241}"/>
    <hyperlink ref="B271" r:id="rId540" display="result/パワプロ2020 - 投球解析 - 2020-08-23 15-56-09-01_ball.txt" xr:uid="{6352B925-37BC-471B-9DCD-E28102165272}"/>
    <hyperlink ref="A272" r:id="rId541" display="out/パワプロ2020 - 投球解析 - 2020-08-23 15-56-09-02_out.mp4" xr:uid="{DD88542D-2693-4916-B93E-54A22FE658ED}"/>
    <hyperlink ref="B272" r:id="rId542" display="result/パワプロ2020 - 投球解析 - 2020-08-23 15-56-09-02_ball.txt" xr:uid="{F4FBD2F8-CAD3-4C58-BA23-FD4C557EE055}"/>
    <hyperlink ref="A273" r:id="rId543" display="out/パワプロ2020 - 投球解析 - 2020-08-23 15-56-09-03_out.mp4" xr:uid="{C820153D-03AB-4B26-A7A6-2CB119889D05}"/>
    <hyperlink ref="B273" r:id="rId544" display="result/パワプロ2020 - 投球解析 - 2020-08-23 15-56-09-03_ball.txt" xr:uid="{57FCF514-F089-4B23-88A1-7D4FFD38B9A8}"/>
    <hyperlink ref="A274" r:id="rId545" display="out/パワプロ2020 - 投球解析 - 2020-08-23 15-56-09-04_out.mp4" xr:uid="{65ABD8BF-37CC-46BC-8BE0-03DED604EB72}"/>
    <hyperlink ref="B274" r:id="rId546" display="result/パワプロ2020 - 投球解析 - 2020-08-23 15-56-09-04_ball.txt" xr:uid="{7EA14E9B-8307-45C3-BB15-671D46C1B94E}"/>
    <hyperlink ref="A275" r:id="rId547" display="out/パワプロ2020 - 投球解析 - 2020-08-23 15-56-09-05_out.mp4" xr:uid="{1A3864D9-466C-4C4A-8E7E-F6DB17E4E2DF}"/>
    <hyperlink ref="B275" r:id="rId548" display="result/パワプロ2020 - 投球解析 - 2020-08-23 15-56-09-05_ball.txt" xr:uid="{A4DBA3E2-49F1-4687-8D0F-7336FD1BC79F}"/>
    <hyperlink ref="A276" r:id="rId549" display="out/パワプロ2020 - 投球解析 - 2020-08-23 15-56-09-06_out.mp4" xr:uid="{379C5B3F-318D-422F-B2FB-042E56B6D8D7}"/>
    <hyperlink ref="B276" r:id="rId550" display="result/パワプロ2020 - 投球解析 - 2020-08-23 15-56-09-06_ball.txt" xr:uid="{BBDFCD2C-BFE8-4637-AB3F-16FAFED9B2B8}"/>
    <hyperlink ref="A277" r:id="rId551" display="out/パワプロ2020 - 投球解析 - 2020-08-23 15-56-09-07_out.mp4" xr:uid="{2B5B3032-7FAC-404E-8B31-B018A8EA355E}"/>
    <hyperlink ref="B277" r:id="rId552" display="result/パワプロ2020 - 投球解析 - 2020-08-23 15-56-09-07_ball.txt" xr:uid="{7077B815-1C80-4D08-82C4-93AB1C749F61}"/>
    <hyperlink ref="A278" r:id="rId553" display="out/パワプロ2020 - 投球解析 - 2020-08-23 15-56-09-08_out.mp4" xr:uid="{D66C94C8-08C0-4B27-ACC1-6BBC7A2C34FE}"/>
    <hyperlink ref="B278" r:id="rId554" display="result/パワプロ2020 - 投球解析 - 2020-08-23 15-56-09-08_ball.txt" xr:uid="{EF3ED053-6AF9-4E8B-826D-499A568A6CD0}"/>
    <hyperlink ref="A279" r:id="rId555" display="out/パワプロ2020 - 投球解析 - 2020-08-23 15-56-09-09_out.mp4" xr:uid="{C7ECB1A8-1484-428C-806F-CFBAB1F9B559}"/>
    <hyperlink ref="B279" r:id="rId556" display="result/パワプロ2020 - 投球解析 - 2020-08-23 15-56-09-09_ball.txt" xr:uid="{EFFD32C3-19FB-4361-9EB5-830F8D5E8FA0}"/>
    <hyperlink ref="A280" r:id="rId557" display="out/パワプロ2020 - 投球解析 - 2020-08-23 16-03-31-00_out.mp4" xr:uid="{82ADF3C2-F65D-42BD-83A1-D5C6714A94B4}"/>
    <hyperlink ref="B280" r:id="rId558" display="result/パワプロ2020 - 投球解析 - 2020-08-23 16-03-31-00_ball.txt" xr:uid="{A238872D-504C-463C-B581-B4E9D1FB5E87}"/>
    <hyperlink ref="A281" r:id="rId559" display="out/パワプロ2020 - 投球解析 - 2020-08-23 16-03-31-01_out.mp4" xr:uid="{E8E703FD-A168-4DDA-B378-014B54AA5306}"/>
    <hyperlink ref="B281" r:id="rId560" display="result/パワプロ2020 - 投球解析 - 2020-08-23 16-03-31-01_ball.txt" xr:uid="{A0F171CE-FF6B-477B-BD50-BBD8EA38F5DF}"/>
    <hyperlink ref="A282" r:id="rId561" display="out/パワプロ2020 - 投球解析 - 2020-08-23 16-03-31-02_out.mp4" xr:uid="{A827B461-1DBA-4A61-9C05-89A5242BD48E}"/>
    <hyperlink ref="B282" r:id="rId562" display="result/パワプロ2020 - 投球解析 - 2020-08-23 16-03-31-02_ball.txt" xr:uid="{CB71F230-EE88-45B5-85BF-3C6A9BE6A055}"/>
    <hyperlink ref="A283" r:id="rId563" display="out/パワプロ2020 - 投球解析 - 2020-08-23 16-03-31-03_out.mp4" xr:uid="{5167FD52-2B54-4F84-8EBB-5D8A2E64419F}"/>
    <hyperlink ref="B283" r:id="rId564" display="result/パワプロ2020 - 投球解析 - 2020-08-23 16-03-31-03_ball.txt" xr:uid="{C0F10910-C0AF-4F49-AED1-444FA2EE99E0}"/>
    <hyperlink ref="A284" r:id="rId565" display="out/パワプロ2020 - 投球解析 - 2020-08-23 16-03-31-04_out.mp4" xr:uid="{CD322E2D-43CD-415C-AAC6-8400F4A3075F}"/>
    <hyperlink ref="B284" r:id="rId566" display="result/パワプロ2020 - 投球解析 - 2020-08-23 16-03-31-04_ball.txt" xr:uid="{A65FC372-1FE6-4DB2-87AD-5B485C579117}"/>
    <hyperlink ref="A285" r:id="rId567" display="out/パワプロ2020 - 投球解析 - 2020-08-23 16-03-31-05_out.mp4" xr:uid="{005B1D4E-9349-4162-95AA-CE5D5E0A462D}"/>
    <hyperlink ref="B285" r:id="rId568" display="result/パワプロ2020 - 投球解析 - 2020-08-23 16-03-31-05_ball.txt" xr:uid="{46FE5B18-8BE5-4175-9B0B-E9D8AF66DD08}"/>
    <hyperlink ref="A286" r:id="rId569" display="out/パワプロ2020 - 投球解析 - 2020-08-23 16-03-31-06_out.mp4" xr:uid="{3EFA08B0-C530-4753-B4D5-B47FEF65C9C3}"/>
    <hyperlink ref="B286" r:id="rId570" display="result/パワプロ2020 - 投球解析 - 2020-08-23 16-03-31-06_ball.txt" xr:uid="{3091C29E-36B3-4265-8B0B-52869E76B162}"/>
    <hyperlink ref="A287" r:id="rId571" display="out/パワプロ2020 - 投球解析 - 2020-08-23 16-03-31-07_out.mp4" xr:uid="{4B6AD742-00FF-4E0D-981A-2CAD1E4DB3B2}"/>
    <hyperlink ref="B287" r:id="rId572" display="result/パワプロ2020 - 投球解析 - 2020-08-23 16-03-31-07_ball.txt" xr:uid="{47B90621-B819-4E9A-A8BB-6EE94461C794}"/>
    <hyperlink ref="A288" r:id="rId573" display="out/パワプロ2020 - 投球解析 - 2020-08-23 16-03-31-08_out.mp4" xr:uid="{D482E0AB-42DC-43E3-AACC-A7CC018C39DD}"/>
    <hyperlink ref="B288" r:id="rId574" display="result/パワプロ2020 - 投球解析 - 2020-08-23 16-03-31-08_ball.txt" xr:uid="{F5DE865A-37CF-45C6-94FE-2BF8849BAEA5}"/>
    <hyperlink ref="A289" r:id="rId575" display="out/パワプロ2020 - 投球解析 - 2020-08-23 16-03-31-09_out.mp4" xr:uid="{5DEF1E6A-8AA9-4A6F-B486-FFB79E6352B5}"/>
    <hyperlink ref="B289" r:id="rId576" display="result/パワプロ2020 - 投球解析 - 2020-08-23 16-03-31-09_ball.txt" xr:uid="{AA4DE4DD-C8D9-425B-B839-FF05370F4828}"/>
    <hyperlink ref="A290" r:id="rId577" display="out/パワプロ2020 - 投球解析 - 2020-08-23 16-04-57-00_out.mp4" xr:uid="{A9D1BCCB-943B-48C4-BF1E-00BB142F45AA}"/>
    <hyperlink ref="B290" r:id="rId578" display="result/パワプロ2020 - 投球解析 - 2020-08-23 16-04-57-00_ball.txt" xr:uid="{5F29149A-1C4D-41D5-A50D-0400114AFDB1}"/>
    <hyperlink ref="A291" r:id="rId579" display="out/パワプロ2020 - 投球解析 - 2020-08-23 16-04-57-01_out.mp4" xr:uid="{D2532A62-7257-4B4A-9723-4F767EAC5A4E}"/>
    <hyperlink ref="B291" r:id="rId580" display="result/パワプロ2020 - 投球解析 - 2020-08-23 16-04-57-01_ball.txt" xr:uid="{A6BA49D3-B8A3-4B08-9330-05A050B9B694}"/>
    <hyperlink ref="A292" r:id="rId581" display="out/パワプロ2020 - 投球解析 - 2020-08-23 16-04-57-02_out.mp4" xr:uid="{A309DDC2-D0EF-4647-822A-F89D9ABBD144}"/>
    <hyperlink ref="B292" r:id="rId582" display="result/パワプロ2020 - 投球解析 - 2020-08-23 16-04-57-02_ball.txt" xr:uid="{32A466E4-378A-4AE5-93B7-CE20D61337ED}"/>
    <hyperlink ref="A293" r:id="rId583" display="out/パワプロ2020 - 投球解析 - 2020-08-23 16-04-57-03_out.mp4" xr:uid="{E519AAEE-7D98-4D3C-ACE7-01BC8137E05D}"/>
    <hyperlink ref="B293" r:id="rId584" display="result/パワプロ2020 - 投球解析 - 2020-08-23 16-04-57-03_ball.txt" xr:uid="{7FC2F151-6C03-477C-9941-A68CC755D27B}"/>
    <hyperlink ref="A294" r:id="rId585" display="out/パワプロ2020 - 投球解析 - 2020-08-23 16-04-57-04_out.mp4" xr:uid="{38DB3793-E9C4-455A-AAE7-E5BEF8E1D077}"/>
    <hyperlink ref="B294" r:id="rId586" display="result/パワプロ2020 - 投球解析 - 2020-08-23 16-04-57-04_ball.txt" xr:uid="{E08EA5C5-7247-4BB7-8524-FC84F0FDB5FB}"/>
    <hyperlink ref="A295" r:id="rId587" display="out/パワプロ2020 - 投球解析 - 2020-08-23 16-04-57-05_out.mp4" xr:uid="{A082CB37-A67A-4BE8-8313-6ABFB58C2CBD}"/>
    <hyperlink ref="B295" r:id="rId588" display="result/パワプロ2020 - 投球解析 - 2020-08-23 16-04-57-05_ball.txt" xr:uid="{C502E1A1-0689-4048-890D-19BB10B7ED61}"/>
    <hyperlink ref="A296" r:id="rId589" display="out/パワプロ2020 - 投球解析 - 2020-08-23 16-04-57-06_out.mp4" xr:uid="{0F9039FE-4290-4379-A12D-14881DBC7859}"/>
    <hyperlink ref="B296" r:id="rId590" display="result/パワプロ2020 - 投球解析 - 2020-08-23 16-04-57-06_ball.txt" xr:uid="{B14A3C9A-C6F8-4695-B5CC-B99C8D3659DB}"/>
    <hyperlink ref="A297" r:id="rId591" display="out/パワプロ2020 - 投球解析 - 2020-08-23 16-04-57-07_out.mp4" xr:uid="{6058C7C4-24A6-4566-B9FA-85965FD814B4}"/>
    <hyperlink ref="B297" r:id="rId592" display="result/パワプロ2020 - 投球解析 - 2020-08-23 16-04-57-07_ball.txt" xr:uid="{F111CAE2-DE57-4AF9-997D-6A890CBB9BA8}"/>
    <hyperlink ref="A298" r:id="rId593" display="out/パワプロ2020 - 投球解析 - 2020-08-23 16-04-57-08_out.mp4" xr:uid="{8BE2EC4D-59F3-45B7-A644-5B6DA5BA12E8}"/>
    <hyperlink ref="B298" r:id="rId594" display="result/パワプロ2020 - 投球解析 - 2020-08-23 16-04-57-08_ball.txt" xr:uid="{52952159-C653-4F0A-B8A2-C4E5E8858351}"/>
    <hyperlink ref="A299" r:id="rId595" display="out/パワプロ2020 - 投球解析 - 2020-08-23 16-04-57-09_out.mp4" xr:uid="{70E54A90-770A-4769-B26D-16BCC0B123A6}"/>
    <hyperlink ref="B299" r:id="rId596" display="result/パワプロ2020 - 投球解析 - 2020-08-23 16-04-57-09_ball.txt" xr:uid="{E4664135-AD2F-440A-AE5F-535A5369FB40}"/>
    <hyperlink ref="A300" r:id="rId597" display="out/パワプロ2020 - 投球解析 - 2020-08-23 16-06-08-00_out.mp4" xr:uid="{22BDC248-B304-4CD3-9AB7-09FA16741D8C}"/>
    <hyperlink ref="B300" r:id="rId598" display="result/パワプロ2020 - 投球解析 - 2020-08-23 16-06-08-00_ball.txt" xr:uid="{C247CC7D-BDD1-44C1-8D8F-86BE6610624E}"/>
    <hyperlink ref="A301" r:id="rId599" display="out/パワプロ2020 - 投球解析 - 2020-08-23 16-06-08-01_out.mp4" xr:uid="{339B65A3-7706-49C1-9DFE-B7D4E5D57D8C}"/>
    <hyperlink ref="B301" r:id="rId600" display="result/パワプロ2020 - 投球解析 - 2020-08-23 16-06-08-01_ball.txt" xr:uid="{FC825BC2-3D93-4BE3-B4FC-680472BBB911}"/>
    <hyperlink ref="A302" r:id="rId601" display="out/パワプロ2020 - 投球解析 - 2020-08-23 16-06-08-02_out.mp4" xr:uid="{4EC582B7-18B1-43A9-BCC7-9188F788F6B9}"/>
    <hyperlink ref="B302" r:id="rId602" display="result/パワプロ2020 - 投球解析 - 2020-08-23 16-06-08-02_ball.txt" xr:uid="{E1714831-DE6D-4ED6-91F4-87A8915A9233}"/>
    <hyperlink ref="A303" r:id="rId603" display="out/パワプロ2020 - 投球解析 - 2020-08-23 16-06-08-03_out.mp4" xr:uid="{9D93575F-1F4E-4D07-89F3-213C86BA6572}"/>
    <hyperlink ref="B303" r:id="rId604" display="result/パワプロ2020 - 投球解析 - 2020-08-23 16-06-08-03_ball.txt" xr:uid="{355541E3-842F-4F07-A180-75C30FCDA3AF}"/>
    <hyperlink ref="A304" r:id="rId605" display="out/パワプロ2020 - 投球解析 - 2020-08-23 16-06-08-04_out.mp4" xr:uid="{B681E56B-36FB-490F-9F93-C6FB7ED3C308}"/>
    <hyperlink ref="B304" r:id="rId606" display="result/パワプロ2020 - 投球解析 - 2020-08-23 16-06-08-04_ball.txt" xr:uid="{D936A9A0-5E23-47C3-9291-91EA42218331}"/>
    <hyperlink ref="A305" r:id="rId607" display="out/パワプロ2020 - 投球解析 - 2020-08-23 16-06-08-05_out.mp4" xr:uid="{08F6E59F-4A71-40D9-97A1-210A2D85AF47}"/>
    <hyperlink ref="B305" r:id="rId608" display="result/パワプロ2020 - 投球解析 - 2020-08-23 16-06-08-05_ball.txt" xr:uid="{0DA7E62E-261A-4B10-8D13-AE0C2D209901}"/>
    <hyperlink ref="A306" r:id="rId609" display="out/パワプロ2020 - 投球解析 - 2020-08-23 16-06-08-06_out.mp4" xr:uid="{CB97F9DA-BB5F-4674-9096-9A5068D6F597}"/>
    <hyperlink ref="B306" r:id="rId610" display="result/パワプロ2020 - 投球解析 - 2020-08-23 16-06-08-06_ball.txt" xr:uid="{2912134B-32A3-4B55-A68D-7C1B8BDE9639}"/>
    <hyperlink ref="A307" r:id="rId611" display="out/パワプロ2020 - 投球解析 - 2020-08-23 16-06-08-07_out.mp4" xr:uid="{797913D3-8025-461C-A975-18EAE2F5BDA8}"/>
    <hyperlink ref="B307" r:id="rId612" display="result/パワプロ2020 - 投球解析 - 2020-08-23 16-06-08-07_ball.txt" xr:uid="{4D50D5A9-7EC8-4CDE-AB45-2161B13F286D}"/>
    <hyperlink ref="A308" r:id="rId613" display="out/パワプロ2020 - 投球解析 - 2020-08-23 16-06-08-08_out.mp4" xr:uid="{4C763A1E-8D06-4153-984C-64A2EF606E9D}"/>
    <hyperlink ref="B308" r:id="rId614" display="result/パワプロ2020 - 投球解析 - 2020-08-23 16-06-08-08_ball.txt" xr:uid="{04A48065-6C98-42FA-B0A4-EBFAC3C24640}"/>
    <hyperlink ref="A309" r:id="rId615" display="out/パワプロ2020 - 投球解析 - 2020-08-23 16-06-08-09_out.mp4" xr:uid="{47B81B97-15F1-418B-86FC-21E548DCA11D}"/>
    <hyperlink ref="B309" r:id="rId616" display="result/パワプロ2020 - 投球解析 - 2020-08-23 16-06-08-09_ball.txt" xr:uid="{DA20FB78-4627-43AB-BC76-BF48B3F7CDB2}"/>
    <hyperlink ref="A310" r:id="rId617" display="out/パワプロ2020 - 投球解析 - 2020-08-23 16-07-35-00_out.mp4" xr:uid="{D79B477F-ACC5-4FBA-BF59-8C46F6FE0F50}"/>
    <hyperlink ref="B310" r:id="rId618" display="result/パワプロ2020 - 投球解析 - 2020-08-23 16-07-35-00_ball.txt" xr:uid="{B3F3E536-4FC1-42F3-8800-BEE602B9433E}"/>
    <hyperlink ref="A311" r:id="rId619" display="out/パワプロ2020 - 投球解析 - 2020-08-23 16-07-35-01_out.mp4" xr:uid="{B57F14B1-1821-47DE-BE7F-C567922A59AD}"/>
    <hyperlink ref="B311" r:id="rId620" display="result/パワプロ2020 - 投球解析 - 2020-08-23 16-07-35-01_ball.txt" xr:uid="{A6C2F438-078F-4759-B0A4-9B0734C8E41C}"/>
    <hyperlink ref="A312" r:id="rId621" display="out/パワプロ2020 - 投球解析 - 2020-08-23 16-07-35-02_out.mp4" xr:uid="{721F9EED-C761-451D-82AD-9F071C1E8679}"/>
    <hyperlink ref="B312" r:id="rId622" display="result/パワプロ2020 - 投球解析 - 2020-08-23 16-07-35-02_ball.txt" xr:uid="{653D6245-C767-4710-8E37-1E4725D56BE6}"/>
    <hyperlink ref="A313" r:id="rId623" display="out/パワプロ2020 - 投球解析 - 2020-08-23 16-07-35-03_out.mp4" xr:uid="{939859E8-0576-46F2-99DA-150092A574B8}"/>
    <hyperlink ref="B313" r:id="rId624" display="result/パワプロ2020 - 投球解析 - 2020-08-23 16-07-35-03_ball.txt" xr:uid="{54CCF201-51D2-4574-8743-A978CC699FC8}"/>
    <hyperlink ref="A314" r:id="rId625" display="out/パワプロ2020 - 投球解析 - 2020-08-23 16-07-35-04_out.mp4" xr:uid="{A5EA6997-C9BA-404F-9784-F72EB151F62F}"/>
    <hyperlink ref="B314" r:id="rId626" display="result/パワプロ2020 - 投球解析 - 2020-08-23 16-07-35-04_ball.txt" xr:uid="{EADC5D7E-0120-4B2B-92E3-204EC5B421BD}"/>
    <hyperlink ref="A315" r:id="rId627" display="out/パワプロ2020 - 投球解析 - 2020-08-23 16-07-35-05_out.mp4" xr:uid="{FA62207A-85CE-4FF8-9F28-D8517F3C9D23}"/>
    <hyperlink ref="B315" r:id="rId628" display="result/パワプロ2020 - 投球解析 - 2020-08-23 16-07-35-05_ball.txt" xr:uid="{C71AB5C2-9C6F-4BD3-93F0-B7D902F2487E}"/>
    <hyperlink ref="A316" r:id="rId629" display="out/パワプロ2020 - 投球解析 - 2020-08-23 16-07-35-06_out.mp4" xr:uid="{36315FFD-72D7-49AD-BC20-3A0030A1A37B}"/>
    <hyperlink ref="B316" r:id="rId630" display="result/パワプロ2020 - 投球解析 - 2020-08-23 16-07-35-06_ball.txt" xr:uid="{C7632EDE-2487-484D-9A2C-750E7A4AEDD4}"/>
    <hyperlink ref="A317" r:id="rId631" display="out/パワプロ2020 - 投球解析 - 2020-08-23 16-07-35-07_out.mp4" xr:uid="{B5CE4370-7F9C-4DAE-AE5A-B147EC769C1F}"/>
    <hyperlink ref="B317" r:id="rId632" display="result/パワプロ2020 - 投球解析 - 2020-08-23 16-07-35-07_ball.txt" xr:uid="{90CF8213-2F09-45DB-A27B-D6C6997F1A99}"/>
    <hyperlink ref="A318" r:id="rId633" display="out/パワプロ2020 - 投球解析 - 2020-08-23 16-07-35-08_out.mp4" xr:uid="{17AB08B6-D7FE-40BE-A088-50503F6A872C}"/>
    <hyperlink ref="B318" r:id="rId634" display="result/パワプロ2020 - 投球解析 - 2020-08-23 16-07-35-08_ball.txt" xr:uid="{04421845-4175-4144-87FE-71F1508A0451}"/>
    <hyperlink ref="A319" r:id="rId635" display="out/パワプロ2020 - 投球解析 - 2020-08-23 16-07-35-09_out.mp4" xr:uid="{EC946480-30EA-4113-9AC9-F9826E4D1BF0}"/>
    <hyperlink ref="B319" r:id="rId636" display="result/パワプロ2020 - 投球解析 - 2020-08-23 16-07-35-09_ball.txt" xr:uid="{A67B6C25-9110-465A-B1DD-E8971DB5A9B3}"/>
    <hyperlink ref="A320" r:id="rId637" display="out/パワプロ2020 - 投球解析 - 2020-08-23 16-08-46-00_out.mp4" xr:uid="{072D7536-EF1A-4114-BBA0-0349A501307B}"/>
    <hyperlink ref="B320" r:id="rId638" display="result/パワプロ2020 - 投球解析 - 2020-08-23 16-08-46-00_ball.txt" xr:uid="{55DD4463-26EB-4EFF-AFFD-5D0ECA39851E}"/>
    <hyperlink ref="A321" r:id="rId639" display="out/パワプロ2020 - 投球解析 - 2020-08-23 16-08-46-01_out.mp4" xr:uid="{B956D7D1-9C7D-48C5-A654-27AF80B0D873}"/>
    <hyperlink ref="B321" r:id="rId640" display="result/パワプロ2020 - 投球解析 - 2020-08-23 16-08-46-01_ball.txt" xr:uid="{93A3E074-A78C-41DF-A084-939505C66DD9}"/>
    <hyperlink ref="A322" r:id="rId641" display="out/パワプロ2020 - 投球解析 - 2020-08-23 16-08-46-02_out.mp4" xr:uid="{0632BF66-D471-4E41-A2EA-4BDCE0C94E1E}"/>
    <hyperlink ref="B322" r:id="rId642" display="result/パワプロ2020 - 投球解析 - 2020-08-23 16-08-46-02_ball.txt" xr:uid="{02006620-5F41-43DA-9D1D-6DAC021F2930}"/>
    <hyperlink ref="A323" r:id="rId643" display="out/パワプロ2020 - 投球解析 - 2020-08-23 16-08-46-03_out.mp4" xr:uid="{BF45C290-AEE3-458F-8A43-318370D62BED}"/>
    <hyperlink ref="B323" r:id="rId644" display="result/パワプロ2020 - 投球解析 - 2020-08-23 16-08-46-03_ball.txt" xr:uid="{2AC49E64-D65D-4AC9-BE9D-FEFFBD0BC9DB}"/>
    <hyperlink ref="A324" r:id="rId645" display="out/パワプロ2020 - 投球解析 - 2020-08-23 16-08-46-04_out.mp4" xr:uid="{03C8A920-0F4F-485D-B5F0-B0453C79AD8C}"/>
    <hyperlink ref="B324" r:id="rId646" display="result/パワプロ2020 - 投球解析 - 2020-08-23 16-08-46-04_ball.txt" xr:uid="{3F3FC08D-8157-4C09-959E-A3F12AF5D124}"/>
    <hyperlink ref="A325" r:id="rId647" display="out/パワプロ2020 - 投球解析 - 2020-08-23 16-08-46-05_out.mp4" xr:uid="{F934C14D-9D02-4F36-AA9F-2CEF20B73B5D}"/>
    <hyperlink ref="B325" r:id="rId648" display="result/パワプロ2020 - 投球解析 - 2020-08-23 16-08-46-05_ball.txt" xr:uid="{1F7B2BFD-1F92-44FC-9548-A564D9807571}"/>
    <hyperlink ref="A326" r:id="rId649" display="out/パワプロ2020 - 投球解析 - 2020-08-23 16-08-46-06_out.mp4" xr:uid="{F8E09428-6060-4699-9DCB-468A0E3979A5}"/>
    <hyperlink ref="B326" r:id="rId650" display="result/パワプロ2020 - 投球解析 - 2020-08-23 16-08-46-06_ball.txt" xr:uid="{019D4AFC-448B-4D86-BBC8-C951BCCDFB2A}"/>
    <hyperlink ref="A327" r:id="rId651" display="out/パワプロ2020 - 投球解析 - 2020-08-23 16-08-46-07_out.mp4" xr:uid="{55A4330E-4DA1-40E8-86FE-14911C02E07B}"/>
    <hyperlink ref="B327" r:id="rId652" display="result/パワプロ2020 - 投球解析 - 2020-08-23 16-08-46-07_ball.txt" xr:uid="{0CE1F350-35B8-4BDF-8477-7B3C769A7A55}"/>
    <hyperlink ref="A328" r:id="rId653" display="out/パワプロ2020 - 投球解析 - 2020-08-23 16-08-46-08_out.mp4" xr:uid="{85B3AB50-B81A-476C-BF81-EFA6B90276A4}"/>
    <hyperlink ref="B328" r:id="rId654" display="result/パワプロ2020 - 投球解析 - 2020-08-23 16-08-46-08_ball.txt" xr:uid="{F195FBFF-92F4-4224-A96F-F1AFDC039D4B}"/>
    <hyperlink ref="A329" r:id="rId655" display="out/パワプロ2020 - 投球解析 - 2020-08-23 16-08-46-09_out.mp4" xr:uid="{6C5F2702-F97B-449A-98F4-22D1485B00CA}"/>
    <hyperlink ref="B329" r:id="rId656" display="result/パワプロ2020 - 投球解析 - 2020-08-23 16-08-46-09_ball.txt" xr:uid="{4E6AC0CF-B921-4CEC-AD9A-857FC8303017}"/>
    <hyperlink ref="A330" r:id="rId657" display="out/パワプロ2020 - 投球解析 - 2020-08-23 16-09-58-00_out.mp4" xr:uid="{9E964EEF-D45B-4E6D-BAD1-66ADE3206250}"/>
    <hyperlink ref="B330" r:id="rId658" display="result/パワプロ2020 - 投球解析 - 2020-08-23 16-09-58-00_ball.txt" xr:uid="{FFA0ACE5-6BFC-43C4-BC33-164405F2C6A9}"/>
    <hyperlink ref="A331" r:id="rId659" display="out/パワプロ2020 - 投球解析 - 2020-08-23 16-09-58-01_out.mp4" xr:uid="{6AA1CBCC-F504-4211-8E93-AD78ACF59001}"/>
    <hyperlink ref="B331" r:id="rId660" display="result/パワプロ2020 - 投球解析 - 2020-08-23 16-09-58-01_ball.txt" xr:uid="{EB530332-931D-47AF-AF35-71078D5F3D58}"/>
    <hyperlink ref="A332" r:id="rId661" display="out/パワプロ2020 - 投球解析 - 2020-08-23 16-09-58-02_out.mp4" xr:uid="{86295A9A-77B5-4FE6-BD60-01F6D1B469D7}"/>
    <hyperlink ref="B332" r:id="rId662" display="result/パワプロ2020 - 投球解析 - 2020-08-23 16-09-58-02_ball.txt" xr:uid="{83E47D23-B3EB-4B1A-8014-D2F1341AC78A}"/>
    <hyperlink ref="A333" r:id="rId663" display="out/パワプロ2020 - 投球解析 - 2020-08-23 16-09-58-03_out.mp4" xr:uid="{DBFB1730-CE3F-45B9-88E4-1CF078DF9773}"/>
    <hyperlink ref="B333" r:id="rId664" display="result/パワプロ2020 - 投球解析 - 2020-08-23 16-09-58-03_ball.txt" xr:uid="{BC601AFB-F2F4-4F58-89BA-D732D0FFC9C0}"/>
    <hyperlink ref="A334" r:id="rId665" display="out/パワプロ2020 - 投球解析 - 2020-08-23 16-09-58-04_out.mp4" xr:uid="{3697F439-5BB8-4A6C-AC7E-924BD99D9EB6}"/>
    <hyperlink ref="B334" r:id="rId666" display="result/パワプロ2020 - 投球解析 - 2020-08-23 16-09-58-04_ball.txt" xr:uid="{81223F35-0695-45D6-B252-0FCC494EA959}"/>
    <hyperlink ref="A335" r:id="rId667" display="out/パワプロ2020 - 投球解析 - 2020-08-23 16-09-58-05_out.mp4" xr:uid="{AB465B0E-2DDF-4376-B5FF-8F8A078EDAEE}"/>
    <hyperlink ref="B335" r:id="rId668" display="result/パワプロ2020 - 投球解析 - 2020-08-23 16-09-58-05_ball.txt" xr:uid="{96850FDB-EE51-4DF9-A2E4-BC139FE7B663}"/>
    <hyperlink ref="A336" r:id="rId669" display="out/パワプロ2020 - 投球解析 - 2020-08-23 16-09-58-06_out.mp4" xr:uid="{25E782F7-5FC5-4B2C-BA93-8677EBDAD2C2}"/>
    <hyperlink ref="B336" r:id="rId670" display="result/パワプロ2020 - 投球解析 - 2020-08-23 16-09-58-06_ball.txt" xr:uid="{7098EB60-1121-4128-BFB5-B55991180819}"/>
    <hyperlink ref="A337" r:id="rId671" display="out/パワプロ2020 - 投球解析 - 2020-08-23 16-09-58-07_out.mp4" xr:uid="{8C6BEA4D-7E3A-40E4-AF85-89EA8565BE84}"/>
    <hyperlink ref="B337" r:id="rId672" display="result/パワプロ2020 - 投球解析 - 2020-08-23 16-09-58-07_ball.txt" xr:uid="{2752483B-9A25-4108-A3F7-737584EDAF32}"/>
    <hyperlink ref="A338" r:id="rId673" display="out/パワプロ2020 - 投球解析 - 2020-08-23 16-09-58-08_out.mp4" xr:uid="{D044EA0C-DE85-4702-8C2B-CA050F898F7D}"/>
    <hyperlink ref="B338" r:id="rId674" display="result/パワプロ2020 - 投球解析 - 2020-08-23 16-09-58-08_ball.txt" xr:uid="{90AAF5E7-1FF5-43B5-B613-E185FA698C10}"/>
    <hyperlink ref="A339" r:id="rId675" display="out/パワプロ2020 - 投球解析 - 2020-08-23 16-09-58-09_out.mp4" xr:uid="{D67CF645-FBD4-43E4-8C41-7B046D0B48EB}"/>
    <hyperlink ref="B339" r:id="rId676" display="result/パワプロ2020 - 投球解析 - 2020-08-23 16-09-58-09_ball.txt" xr:uid="{FE538673-64CF-4346-BF9B-00E4ADF42478}"/>
    <hyperlink ref="A340" r:id="rId677" display="out/パワプロ2020 - 投球解析 - 2020-08-23 16-11-33-00_out.mp4" xr:uid="{A012F68C-2EF5-482D-94D3-0EF1709CC0C1}"/>
    <hyperlink ref="B340" r:id="rId678" display="result/パワプロ2020 - 投球解析 - 2020-08-23 16-11-33-00_ball.txt" xr:uid="{C9300C0C-669E-4ACB-BE3D-1CE8ED459D56}"/>
    <hyperlink ref="A341" r:id="rId679" display="out/パワプロ2020 - 投球解析 - 2020-08-23 16-11-33-01_out.mp4" xr:uid="{C84A5C76-64D9-4298-BEB4-71C6C381DE82}"/>
    <hyperlink ref="B341" r:id="rId680" display="result/パワプロ2020 - 投球解析 - 2020-08-23 16-11-33-01_ball.txt" xr:uid="{C0566DF2-0583-416E-B6FC-B7BA8834776D}"/>
    <hyperlink ref="A342" r:id="rId681" display="out/パワプロ2020 - 投球解析 - 2020-08-23 16-11-33-02_out.mp4" xr:uid="{95779F7C-2003-4ADA-A729-34B55517C4D5}"/>
    <hyperlink ref="B342" r:id="rId682" display="result/パワプロ2020 - 投球解析 - 2020-08-23 16-11-33-02_ball.txt" xr:uid="{4A727B61-6568-4724-924D-C9D37593E1A7}"/>
    <hyperlink ref="A343" r:id="rId683" display="out/パワプロ2020 - 投球解析 - 2020-08-23 16-11-33-03_out.mp4" xr:uid="{9E68B772-EDDB-4F34-BC90-38791F82E70C}"/>
    <hyperlink ref="B343" r:id="rId684" display="result/パワプロ2020 - 投球解析 - 2020-08-23 16-11-33-03_ball.txt" xr:uid="{FD1AE090-B7CE-4E2C-8298-BA684BA1FD1D}"/>
    <hyperlink ref="A344" r:id="rId685" display="out/パワプロ2020 - 投球解析 - 2020-08-23 16-11-33-04_out.mp4" xr:uid="{FF78BC1B-31C0-4FEF-8831-DE1F1A544AEF}"/>
    <hyperlink ref="B344" r:id="rId686" display="result/パワプロ2020 - 投球解析 - 2020-08-23 16-11-33-04_ball.txt" xr:uid="{9A615B12-F2F9-4008-96A2-712051EE10F4}"/>
    <hyperlink ref="A345" r:id="rId687" display="out/パワプロ2020 - 投球解析 - 2020-08-23 16-11-33-05_out.mp4" xr:uid="{6D96D927-EB72-4264-8CDC-18A8253F8812}"/>
    <hyperlink ref="B345" r:id="rId688" display="result/パワプロ2020 - 投球解析 - 2020-08-23 16-11-33-05_ball.txt" xr:uid="{D7980C2E-3746-4D47-8B67-DE9265E158BC}"/>
    <hyperlink ref="A346" r:id="rId689" display="out/パワプロ2020 - 投球解析 - 2020-08-23 16-11-33-06_out.mp4" xr:uid="{04DD96D1-F92F-4BC4-80A7-613C846B1798}"/>
    <hyperlink ref="B346" r:id="rId690" display="result/パワプロ2020 - 投球解析 - 2020-08-23 16-11-33-06_ball.txt" xr:uid="{30BE5378-E5E9-448B-8E69-E6BEE28072C3}"/>
    <hyperlink ref="A347" r:id="rId691" display="out/パワプロ2020 - 投球解析 - 2020-08-23 16-11-33-07_out.mp4" xr:uid="{9FD1EC9E-CEA5-438B-B228-58E13FB40B0D}"/>
    <hyperlink ref="B347" r:id="rId692" display="result/パワプロ2020 - 投球解析 - 2020-08-23 16-11-33-07_ball.txt" xr:uid="{1544E61D-A741-4A94-BF54-CC1D3CB0EF68}"/>
    <hyperlink ref="A348" r:id="rId693" display="out/パワプロ2020 - 投球解析 - 2020-08-23 16-11-33-08_out.mp4" xr:uid="{1B55B75C-587B-48CB-BB6C-116B53E83FA3}"/>
    <hyperlink ref="B348" r:id="rId694" display="result/パワプロ2020 - 投球解析 - 2020-08-23 16-11-33-08_ball.txt" xr:uid="{147B7F27-9D84-4F61-8AD7-53813D688D3A}"/>
    <hyperlink ref="A349" r:id="rId695" display="out/パワプロ2020 - 投球解析 - 2020-08-23 16-11-33-09_out.mp4" xr:uid="{5B62E35B-B3C4-4DEF-9666-7382C207B3B0}"/>
    <hyperlink ref="B349" r:id="rId696" display="result/パワプロ2020 - 投球解析 - 2020-08-23 16-11-33-09_ball.txt" xr:uid="{BE460AB7-CD8E-4307-8C0D-0461DFEC17CC}"/>
    <hyperlink ref="A350" r:id="rId697" display="out/パワプロ2020 - 投球解析 - 2020-08-23 16-12-41-00_out.mp4" xr:uid="{D714E6E4-BB7E-4ADB-A1D8-68297CAB0783}"/>
    <hyperlink ref="B350" r:id="rId698" display="result/パワプロ2020 - 投球解析 - 2020-08-23 16-12-41-00_ball.txt" xr:uid="{14596481-1881-441C-9BB9-95C54D9C9597}"/>
    <hyperlink ref="A351" r:id="rId699" display="out/パワプロ2020 - 投球解析 - 2020-08-23 16-12-41-01_out.mp4" xr:uid="{4062E6DE-E70F-402F-BFB9-F99EAA2AAC58}"/>
    <hyperlink ref="B351" r:id="rId700" display="result/パワプロ2020 - 投球解析 - 2020-08-23 16-12-41-01_ball.txt" xr:uid="{797AA018-9F07-449E-B7F7-CA1E3D61DAD2}"/>
    <hyperlink ref="A352" r:id="rId701" display="out/パワプロ2020 - 投球解析 - 2020-08-23 16-12-41-02_out.mp4" xr:uid="{A1D5A55F-A61B-4B25-AD92-B3ADE23B65E0}"/>
    <hyperlink ref="B352" r:id="rId702" display="result/パワプロ2020 - 投球解析 - 2020-08-23 16-12-41-02_ball.txt" xr:uid="{12C196A4-DC6A-435A-A9D2-0F4D21BEC852}"/>
    <hyperlink ref="A353" r:id="rId703" display="out/パワプロ2020 - 投球解析 - 2020-08-23 16-12-41-03_out.mp4" xr:uid="{35F5B944-4CBD-4060-BD75-EAF5E648A747}"/>
    <hyperlink ref="B353" r:id="rId704" display="result/パワプロ2020 - 投球解析 - 2020-08-23 16-12-41-03_ball.txt" xr:uid="{1BFEAFDA-AE34-4869-8848-230C08EAB3F9}"/>
    <hyperlink ref="A354" r:id="rId705" display="out/パワプロ2020 - 投球解析 - 2020-08-23 16-12-41-04_out.mp4" xr:uid="{8639FC00-42A8-43B9-AA89-4C44E3225B6D}"/>
    <hyperlink ref="B354" r:id="rId706" display="result/パワプロ2020 - 投球解析 - 2020-08-23 16-12-41-04_ball.txt" xr:uid="{C4D07FB5-FF79-4990-A328-07411657CA20}"/>
    <hyperlink ref="A355" r:id="rId707" display="out/パワプロ2020 - 投球解析 - 2020-08-23 16-12-41-05_out.mp4" xr:uid="{CB589176-8A1E-47A6-8FFA-E302761D342B}"/>
    <hyperlink ref="B355" r:id="rId708" display="result/パワプロ2020 - 投球解析 - 2020-08-23 16-12-41-05_ball.txt" xr:uid="{C217CCB6-A750-4058-A421-9177511640BE}"/>
    <hyperlink ref="A356" r:id="rId709" display="out/パワプロ2020 - 投球解析 - 2020-08-23 16-12-41-06_out.mp4" xr:uid="{AFB6FAF0-C267-4C03-8407-BD92732FFC39}"/>
    <hyperlink ref="B356" r:id="rId710" display="result/パワプロ2020 - 投球解析 - 2020-08-23 16-12-41-06_ball.txt" xr:uid="{522BF7E9-6695-46E5-961F-8F7ACAA6A6AB}"/>
    <hyperlink ref="A357" r:id="rId711" display="out/パワプロ2020 - 投球解析 - 2020-08-23 16-12-41-07_out.mp4" xr:uid="{5563696E-8631-4F83-BD68-DCAB96A14605}"/>
    <hyperlink ref="B357" r:id="rId712" display="result/パワプロ2020 - 投球解析 - 2020-08-23 16-12-41-07_ball.txt" xr:uid="{C547631B-EE41-485E-91AC-A1BB374D7D63}"/>
    <hyperlink ref="A358" r:id="rId713" display="out/パワプロ2020 - 投球解析 - 2020-08-23 16-12-41-08_out.mp4" xr:uid="{284C1046-3DBD-4147-9E94-FDF64D744A56}"/>
    <hyperlink ref="B358" r:id="rId714" display="result/パワプロ2020 - 投球解析 - 2020-08-23 16-12-41-08_ball.txt" xr:uid="{5D82058C-7030-4BCF-B413-C20B25D66722}"/>
    <hyperlink ref="A359" r:id="rId715" display="out/パワプロ2020 - 投球解析 - 2020-08-23 16-12-41-09_out.mp4" xr:uid="{C2866DD8-0A50-459B-91F4-718101DCBBE7}"/>
    <hyperlink ref="B359" r:id="rId716" display="result/パワプロ2020 - 投球解析 - 2020-08-23 16-12-41-09_ball.txt" xr:uid="{400765A4-42FB-45F4-BEFE-7E0BB3EA2AF2}"/>
    <hyperlink ref="A360" r:id="rId717" display="out/パワプロ2020 - 投球解析 - 2020-08-23 16-13-55-00_out.mp4" xr:uid="{281FEB02-8F5F-4373-B9F7-62470AF82CF4}"/>
    <hyperlink ref="B360" r:id="rId718" display="result/パワプロ2020 - 投球解析 - 2020-08-23 16-13-55-00_ball.txt" xr:uid="{D495156A-6355-411B-B9B3-5D3C36D16629}"/>
    <hyperlink ref="A361" r:id="rId719" display="out/パワプロ2020 - 投球解析 - 2020-08-23 16-13-55-01_out.mp4" xr:uid="{AA4765ED-E25D-4D4E-ACA8-BA04B30CCAE8}"/>
    <hyperlink ref="B361" r:id="rId720" display="result/パワプロ2020 - 投球解析 - 2020-08-23 16-13-55-01_ball.txt" xr:uid="{ECD9A478-DE07-4B75-847A-6921960E41C4}"/>
    <hyperlink ref="A362" r:id="rId721" display="out/パワプロ2020 - 投球解析 - 2020-08-23 16-13-55-02_out.mp4" xr:uid="{0979D7CB-32FC-484E-8B5B-0DC3DC09F288}"/>
    <hyperlink ref="B362" r:id="rId722" display="result/パワプロ2020 - 投球解析 - 2020-08-23 16-13-55-02_ball.txt" xr:uid="{41079A92-3216-49A1-B18F-A048FA88C546}"/>
    <hyperlink ref="A363" r:id="rId723" display="out/パワプロ2020 - 投球解析 - 2020-08-23 16-13-55-03_out.mp4" xr:uid="{F4E519FF-7672-4041-9AA7-7C5E9C1C1B14}"/>
    <hyperlink ref="B363" r:id="rId724" display="result/パワプロ2020 - 投球解析 - 2020-08-23 16-13-55-03_ball.txt" xr:uid="{046AD6D9-A75A-4B8D-925A-68F1577BB5C9}"/>
    <hyperlink ref="A364" r:id="rId725" display="out/パワプロ2020 - 投球解析 - 2020-08-23 16-13-55-04_out.mp4" xr:uid="{C15D5DE7-BA61-409F-97C9-0C0196AB53A2}"/>
    <hyperlink ref="B364" r:id="rId726" display="result/パワプロ2020 - 投球解析 - 2020-08-23 16-13-55-04_ball.txt" xr:uid="{5BBAE51F-93FA-466B-894C-76B68E4678D0}"/>
    <hyperlink ref="A365" r:id="rId727" display="out/パワプロ2020 - 投球解析 - 2020-08-23 16-13-55-05_out.mp4" xr:uid="{E725FC89-6403-49B3-9FB5-8E70EACA27B6}"/>
    <hyperlink ref="B365" r:id="rId728" display="result/パワプロ2020 - 投球解析 - 2020-08-23 16-13-55-05_ball.txt" xr:uid="{EC1904EF-DA5C-4A5A-A26E-975A09AFB2BF}"/>
    <hyperlink ref="A366" r:id="rId729" display="out/パワプロ2020 - 投球解析 - 2020-08-23 16-13-55-06_out.mp4" xr:uid="{59D888FA-D915-4F07-8561-4BC4994835A2}"/>
    <hyperlink ref="B366" r:id="rId730" display="result/パワプロ2020 - 投球解析 - 2020-08-23 16-13-55-06_ball.txt" xr:uid="{CC8B65EC-76E9-4DE1-A5E4-0B33BDF8385F}"/>
    <hyperlink ref="A367" r:id="rId731" display="out/パワプロ2020 - 投球解析 - 2020-08-23 16-13-55-07_out.mp4" xr:uid="{06115CA2-49D0-4178-912E-90972A8DAAD7}"/>
    <hyperlink ref="B367" r:id="rId732" display="result/パワプロ2020 - 投球解析 - 2020-08-23 16-13-55-07_ball.txt" xr:uid="{CC2CE619-E4D5-48E2-AD62-2AEE3995483C}"/>
    <hyperlink ref="A368" r:id="rId733" display="out/パワプロ2020 - 投球解析 - 2020-08-23 16-13-55-08_out.mp4" xr:uid="{EAA29BC8-4566-4211-BB9B-EE99DC5B3213}"/>
    <hyperlink ref="B368" r:id="rId734" display="result/パワプロ2020 - 投球解析 - 2020-08-23 16-13-55-08_ball.txt" xr:uid="{49E78725-647D-4BFA-8E1B-D1945E8789E0}"/>
    <hyperlink ref="A369" r:id="rId735" display="out/パワプロ2020 - 投球解析 - 2020-08-23 16-13-55-09_out.mp4" xr:uid="{2E2F881E-C227-4C0B-BEA2-E570C222E8CD}"/>
    <hyperlink ref="B369" r:id="rId736" display="result/パワプロ2020 - 投球解析 - 2020-08-23 16-13-55-09_ball.txt" xr:uid="{9343F19A-6D9A-4441-9BCE-84093BCD52BA}"/>
    <hyperlink ref="A370" r:id="rId737" display="out/パワプロ2020 - 投球解析 - 2020-08-23 16-15-07-00_out.mp4" xr:uid="{BDB8E0C0-898C-4076-8E0A-E643C823FC09}"/>
    <hyperlink ref="B370" r:id="rId738" display="result/パワプロ2020 - 投球解析 - 2020-08-23 16-15-07-00_ball.txt" xr:uid="{70A220FC-08FB-4C09-89C1-C799E45C8930}"/>
    <hyperlink ref="A371" r:id="rId739" display="out/パワプロ2020 - 投球解析 - 2020-08-23 16-15-07-01_out.mp4" xr:uid="{1D246BDD-7889-4E4D-A4FD-FEB25A8D82F4}"/>
    <hyperlink ref="B371" r:id="rId740" display="result/パワプロ2020 - 投球解析 - 2020-08-23 16-15-07-01_ball.txt" xr:uid="{C6ADFA02-5696-451F-9084-4FB7DF0A5D3C}"/>
    <hyperlink ref="A372" r:id="rId741" display="out/パワプロ2020 - 投球解析 - 2020-08-23 16-15-07-02_out.mp4" xr:uid="{08E54674-9654-41BE-ADEF-142AD6AB749F}"/>
    <hyperlink ref="B372" r:id="rId742" display="result/パワプロ2020 - 投球解析 - 2020-08-23 16-15-07-02_ball.txt" xr:uid="{0299DFB1-2F2F-4FA9-976C-9AC515AD9BC2}"/>
    <hyperlink ref="A373" r:id="rId743" display="out/パワプロ2020 - 投球解析 - 2020-08-23 16-15-07-03_out.mp4" xr:uid="{A35F9AC7-E0BB-44FF-BE49-0E2725294264}"/>
    <hyperlink ref="B373" r:id="rId744" display="result/パワプロ2020 - 投球解析 - 2020-08-23 16-15-07-03_ball.txt" xr:uid="{D37FE094-0A8D-4E56-A60D-6C66B5743C11}"/>
    <hyperlink ref="A374" r:id="rId745" display="out/パワプロ2020 - 投球解析 - 2020-08-23 16-15-07-04_out.mp4" xr:uid="{B1ECF55B-EDC8-4189-8A0F-C91753B0BB1F}"/>
    <hyperlink ref="B374" r:id="rId746" display="result/パワプロ2020 - 投球解析 - 2020-08-23 16-15-07-04_ball.txt" xr:uid="{2B172C8E-1ABC-4B8A-B764-E5D0BC0ADC72}"/>
    <hyperlink ref="A375" r:id="rId747" display="out/パワプロ2020 - 投球解析 - 2020-08-23 16-15-07-05_out.mp4" xr:uid="{557FEA2B-A3B9-47CF-B1A2-2FC6BB8A551A}"/>
    <hyperlink ref="B375" r:id="rId748" display="result/パワプロ2020 - 投球解析 - 2020-08-23 16-15-07-05_ball.txt" xr:uid="{C31A4B6E-7FEC-4348-B564-2694811B5C94}"/>
    <hyperlink ref="A376" r:id="rId749" display="out/パワプロ2020 - 投球解析 - 2020-08-23 16-15-07-06_out.mp4" xr:uid="{0D5FC0BD-0164-4164-88AD-4FBE283CED3F}"/>
    <hyperlink ref="B376" r:id="rId750" display="result/パワプロ2020 - 投球解析 - 2020-08-23 16-15-07-06_ball.txt" xr:uid="{30BCBA8B-7E04-486C-B13F-E36512B66513}"/>
    <hyperlink ref="A377" r:id="rId751" display="out/パワプロ2020 - 投球解析 - 2020-08-23 16-15-07-07_out.mp4" xr:uid="{DD4A97E9-DC72-4139-8BB9-B735177BAE99}"/>
    <hyperlink ref="B377" r:id="rId752" display="result/パワプロ2020 - 投球解析 - 2020-08-23 16-15-07-07_ball.txt" xr:uid="{157887D7-93F6-4038-84F8-54427BF25A03}"/>
    <hyperlink ref="A378" r:id="rId753" display="out/パワプロ2020 - 投球解析 - 2020-08-23 16-15-07-08_out.mp4" xr:uid="{2A98A7EF-0B87-49CC-8665-42DA560DC91F}"/>
    <hyperlink ref="B378" r:id="rId754" display="result/パワプロ2020 - 投球解析 - 2020-08-23 16-15-07-08_ball.txt" xr:uid="{C3F9D227-4019-43AF-BE5C-3CCF26C33001}"/>
    <hyperlink ref="A379" r:id="rId755" display="out/パワプロ2020 - 投球解析 - 2020-08-23 16-15-07-09_out.mp4" xr:uid="{760BCEEE-2BE3-427C-8991-67CD8B2CABB3}"/>
    <hyperlink ref="B379" r:id="rId756" display="result/パワプロ2020 - 投球解析 - 2020-08-23 16-15-07-09_ball.txt" xr:uid="{018687C9-1F31-44E8-BB6A-3544E18372EE}"/>
    <hyperlink ref="A380" r:id="rId757" display="out/パワプロ2020 - 投球解析 - 2020-08-23 16-24-41-00_out.mp4" xr:uid="{33B12499-422B-4A7F-B019-A0EF1C452998}"/>
    <hyperlink ref="B380" r:id="rId758" display="result/パワプロ2020 - 投球解析 - 2020-08-23 16-24-41-00_ball.txt" xr:uid="{213D20B5-8EC2-4763-8C81-1732D6A88708}"/>
    <hyperlink ref="A381" r:id="rId759" display="out/パワプロ2020 - 投球解析 - 2020-08-23 16-24-41-01_out.mp4" xr:uid="{B7B75F48-E0F2-47C8-9686-EFE9F61D2154}"/>
    <hyperlink ref="B381" r:id="rId760" display="result/パワプロ2020 - 投球解析 - 2020-08-23 16-24-41-01_ball.txt" xr:uid="{BC31E911-BFCA-4306-84A7-161E245BE335}"/>
    <hyperlink ref="A382" r:id="rId761" display="out/パワプロ2020 - 投球解析 - 2020-08-23 16-24-41-02_out.mp4" xr:uid="{2720B383-3388-442E-9F95-AB8DA9C30C62}"/>
    <hyperlink ref="B382" r:id="rId762" display="result/パワプロ2020 - 投球解析 - 2020-08-23 16-24-41-02_ball.txt" xr:uid="{4C95C466-A399-4F0F-A453-DBC2897654A9}"/>
    <hyperlink ref="A383" r:id="rId763" display="out/パワプロ2020 - 投球解析 - 2020-08-23 16-24-41-03_out.mp4" xr:uid="{73A1148E-7F3B-4789-9F41-4AC7B44651A8}"/>
    <hyperlink ref="B383" r:id="rId764" display="result/パワプロ2020 - 投球解析 - 2020-08-23 16-24-41-03_ball.txt" xr:uid="{4E2FE884-F01C-4BA7-B7A4-3C836EB6E0FB}"/>
    <hyperlink ref="A384" r:id="rId765" display="out/パワプロ2020 - 投球解析 - 2020-08-23 16-24-41-04_out.mp4" xr:uid="{200BD794-2894-432C-851B-7F386834DEB2}"/>
    <hyperlink ref="B384" r:id="rId766" display="result/パワプロ2020 - 投球解析 - 2020-08-23 16-24-41-04_ball.txt" xr:uid="{50E396AF-10C2-4BB5-AE6C-C7C4385A9043}"/>
    <hyperlink ref="A385" r:id="rId767" display="out/パワプロ2020 - 投球解析 - 2020-08-23 16-24-41-05_out.mp4" xr:uid="{F3B61149-4A53-4CD8-ACCB-31BA89FEB734}"/>
    <hyperlink ref="B385" r:id="rId768" display="result/パワプロ2020 - 投球解析 - 2020-08-23 16-24-41-05_ball.txt" xr:uid="{9BE76692-D191-43EB-975F-D8EE56B0FD68}"/>
    <hyperlink ref="A386" r:id="rId769" display="out/パワプロ2020 - 投球解析 - 2020-08-23 16-24-41-06_out.mp4" xr:uid="{3BB1F7B0-1F3F-4341-A5AF-EDC850854477}"/>
    <hyperlink ref="B386" r:id="rId770" display="result/パワプロ2020 - 投球解析 - 2020-08-23 16-24-41-06_ball.txt" xr:uid="{75D5578F-18CE-4392-B41C-1B831A532F26}"/>
    <hyperlink ref="A387" r:id="rId771" display="out/パワプロ2020 - 投球解析 - 2020-08-23 16-24-41-07_out.mp4" xr:uid="{CCE07371-D334-4C43-A7E0-C23A6056DA9B}"/>
    <hyperlink ref="B387" r:id="rId772" display="result/パワプロ2020 - 投球解析 - 2020-08-23 16-24-41-07_ball.txt" xr:uid="{6AACC57F-F217-4745-B031-B6DBD0EFE163}"/>
    <hyperlink ref="A388" r:id="rId773" display="out/パワプロ2020 - 投球解析 - 2020-08-23 16-24-41-08_out.mp4" xr:uid="{87529B4A-B800-442C-A026-B0BDEEFCD42C}"/>
    <hyperlink ref="B388" r:id="rId774" display="result/パワプロ2020 - 投球解析 - 2020-08-23 16-24-41-08_ball.txt" xr:uid="{CF1B9B76-713D-4441-B662-ED1A4F333AC7}"/>
    <hyperlink ref="A389" r:id="rId775" display="out/パワプロ2020 - 投球解析 - 2020-08-23 16-24-41-09_out.mp4" xr:uid="{F7A6DB70-CF3D-4AC2-AF69-57E78E296338}"/>
    <hyperlink ref="B389" r:id="rId776" display="result/パワプロ2020 - 投球解析 - 2020-08-23 16-24-41-09_ball.txt" xr:uid="{0E041EBC-7BD8-4ABC-B352-B720302B6F1A}"/>
    <hyperlink ref="A390" r:id="rId777" display="out/パワプロ2020 - 投球解析 - 2020-08-23 16-25-48-00_out.mp4" xr:uid="{FC8A286F-38C5-43B3-AACD-8517FF4019BA}"/>
    <hyperlink ref="B390" r:id="rId778" display="result/パワプロ2020 - 投球解析 - 2020-08-23 16-25-48-00_ball.txt" xr:uid="{46A04F20-A532-441D-858D-0804E0AD6205}"/>
    <hyperlink ref="A391" r:id="rId779" display="out/パワプロ2020 - 投球解析 - 2020-08-23 16-25-48-01_out.mp4" xr:uid="{8064A756-1099-4C7B-8379-A8F42F06F966}"/>
    <hyperlink ref="B391" r:id="rId780" display="result/パワプロ2020 - 投球解析 - 2020-08-23 16-25-48-01_ball.txt" xr:uid="{B68C6FD2-75CA-46E7-A07A-A40C35D34199}"/>
    <hyperlink ref="A392" r:id="rId781" display="out/パワプロ2020 - 投球解析 - 2020-08-23 16-25-48-02_out.mp4" xr:uid="{9D521D39-892A-4F9F-841B-0E7774D35EEB}"/>
    <hyperlink ref="B392" r:id="rId782" display="result/パワプロ2020 - 投球解析 - 2020-08-23 16-25-48-02_ball.txt" xr:uid="{9DFB22B1-21CA-4E93-9197-1BE6DF4FD1E4}"/>
    <hyperlink ref="A393" r:id="rId783" display="out/パワプロ2020 - 投球解析 - 2020-08-23 16-25-48-03_out.mp4" xr:uid="{11C7CC6B-53DF-437D-8F74-4E319F853A22}"/>
    <hyperlink ref="B393" r:id="rId784" display="result/パワプロ2020 - 投球解析 - 2020-08-23 16-25-48-03_ball.txt" xr:uid="{24B911C9-0030-4045-8E82-2B723D983508}"/>
    <hyperlink ref="A394" r:id="rId785" display="out/パワプロ2020 - 投球解析 - 2020-08-23 16-25-48-04_out.mp4" xr:uid="{AEB17C6C-8003-4752-8712-2663E188B471}"/>
    <hyperlink ref="B394" r:id="rId786" display="result/パワプロ2020 - 投球解析 - 2020-08-23 16-25-48-04_ball.txt" xr:uid="{1E9E76D6-E2F5-4659-9320-443AF4A178A8}"/>
    <hyperlink ref="A395" r:id="rId787" display="out/パワプロ2020 - 投球解析 - 2020-08-23 16-25-48-05_out.mp4" xr:uid="{3E03BA52-B3D5-4C81-B4F8-E9F15688EE17}"/>
    <hyperlink ref="B395" r:id="rId788" display="result/パワプロ2020 - 投球解析 - 2020-08-23 16-25-48-05_ball.txt" xr:uid="{49C2395C-0409-41F0-8F79-78C0BE820774}"/>
    <hyperlink ref="A396" r:id="rId789" display="out/パワプロ2020 - 投球解析 - 2020-08-23 16-25-48-06_out.mp4" xr:uid="{8ED32976-C2E1-4404-B7C9-99F8CD24376E}"/>
    <hyperlink ref="B396" r:id="rId790" display="result/パワプロ2020 - 投球解析 - 2020-08-23 16-25-48-06_ball.txt" xr:uid="{9A3881E7-AE61-45C3-84F0-BA03F47A78BA}"/>
    <hyperlink ref="A397" r:id="rId791" display="out/パワプロ2020 - 投球解析 - 2020-08-23 16-25-48-07_out.mp4" xr:uid="{FA227A90-75E0-4008-92BD-F3941D815319}"/>
    <hyperlink ref="B397" r:id="rId792" display="result/パワプロ2020 - 投球解析 - 2020-08-23 16-25-48-07_ball.txt" xr:uid="{F27C93D9-FA56-48C0-B734-0C0390322CD0}"/>
    <hyperlink ref="A398" r:id="rId793" display="out/パワプロ2020 - 投球解析 - 2020-08-23 16-25-48-08_out.mp4" xr:uid="{507FBCA5-8F45-48D9-86E5-C2B72DFF841F}"/>
    <hyperlink ref="B398" r:id="rId794" display="result/パワプロ2020 - 投球解析 - 2020-08-23 16-25-48-08_ball.txt" xr:uid="{1363AC80-E1C9-4F99-84D6-42410C3CDB45}"/>
    <hyperlink ref="A399" r:id="rId795" display="out/パワプロ2020 - 投球解析 - 2020-08-23 16-25-48-09_out.mp4" xr:uid="{B61A8C9D-A324-4610-97E3-BBED44C1C518}"/>
    <hyperlink ref="B399" r:id="rId796" display="result/パワプロ2020 - 投球解析 - 2020-08-23 16-25-48-09_ball.txt" xr:uid="{56B1AFEA-A426-4342-A328-7A3C8DB0CB29}"/>
    <hyperlink ref="A400" r:id="rId797" display="out/パワプロ2020 - 投球解析 - 2020-08-23 16-26-58-00_out.mp4" xr:uid="{F7A0A3DC-28E6-4A43-99D6-0CEB2416281A}"/>
    <hyperlink ref="B400" r:id="rId798" display="result/パワプロ2020 - 投球解析 - 2020-08-23 16-26-58-00_ball.txt" xr:uid="{EC6C46EB-D428-40AE-8EE6-B00A5B11D771}"/>
    <hyperlink ref="A401" r:id="rId799" display="out/パワプロ2020 - 投球解析 - 2020-08-23 16-26-58-01_out.mp4" xr:uid="{1F38E95B-B52E-4F6C-A7BB-58174368F84C}"/>
    <hyperlink ref="B401" r:id="rId800" display="result/パワプロ2020 - 投球解析 - 2020-08-23 16-26-58-01_ball.txt" xr:uid="{6E9979E1-AC98-4D12-848A-32F703183E00}"/>
    <hyperlink ref="A402" r:id="rId801" display="out/パワプロ2020 - 投球解析 - 2020-08-23 16-26-58-02_out.mp4" xr:uid="{D38829E0-099B-4AC2-B660-CF5DEB59C53B}"/>
    <hyperlink ref="B402" r:id="rId802" display="result/パワプロ2020 - 投球解析 - 2020-08-23 16-26-58-02_ball.txt" xr:uid="{B1330C83-8E1C-46D2-B58A-3106FF52F76C}"/>
    <hyperlink ref="A403" r:id="rId803" display="out/パワプロ2020 - 投球解析 - 2020-08-23 16-26-58-03_out.mp4" xr:uid="{2859A692-620D-4D05-A014-DB5E36BEFCA3}"/>
    <hyperlink ref="B403" r:id="rId804" display="result/パワプロ2020 - 投球解析 - 2020-08-23 16-26-58-03_ball.txt" xr:uid="{CADAAC80-588B-4CBF-A2F8-6861D1C5ACEE}"/>
    <hyperlink ref="A404" r:id="rId805" display="out/パワプロ2020 - 投球解析 - 2020-08-23 16-26-58-04_out.mp4" xr:uid="{387208DE-A76D-4CEC-B8E4-22EB9EEC9A54}"/>
    <hyperlink ref="B404" r:id="rId806" display="result/パワプロ2020 - 投球解析 - 2020-08-23 16-26-58-04_ball.txt" xr:uid="{659DBC3D-C828-4623-917D-9001606E2A14}"/>
    <hyperlink ref="A405" r:id="rId807" display="out/パワプロ2020 - 投球解析 - 2020-08-23 16-26-58-05_out.mp4" xr:uid="{4F5783AA-627A-4D26-827A-074F8CF4EF42}"/>
    <hyperlink ref="B405" r:id="rId808" display="result/パワプロ2020 - 投球解析 - 2020-08-23 16-26-58-05_ball.txt" xr:uid="{B123F94F-2C42-4B85-BA5C-889D04306F47}"/>
    <hyperlink ref="A406" r:id="rId809" display="out/パワプロ2020 - 投球解析 - 2020-08-23 16-26-58-06_out.mp4" xr:uid="{07E67516-583E-40D3-BD39-1AD894CF302F}"/>
    <hyperlink ref="B406" r:id="rId810" display="result/パワプロ2020 - 投球解析 - 2020-08-23 16-26-58-06_ball.txt" xr:uid="{B6CD61A0-5A3B-4A95-9524-164F9996C1A9}"/>
    <hyperlink ref="A407" r:id="rId811" display="out/パワプロ2020 - 投球解析 - 2020-08-23 16-26-58-07_out.mp4" xr:uid="{D1D405E7-0A54-43B4-82BB-0FD04C0D6652}"/>
    <hyperlink ref="B407" r:id="rId812" display="result/パワプロ2020 - 投球解析 - 2020-08-23 16-26-58-07_ball.txt" xr:uid="{8D05E7D7-12F4-47BF-A26D-AB31D5362124}"/>
    <hyperlink ref="A408" r:id="rId813" display="out/パワプロ2020 - 投球解析 - 2020-08-23 16-26-58-08_out.mp4" xr:uid="{C4FE182E-64AA-4191-82C0-679A0A0F1DDF}"/>
    <hyperlink ref="B408" r:id="rId814" display="result/パワプロ2020 - 投球解析 - 2020-08-23 16-26-58-08_ball.txt" xr:uid="{5E03B95A-7673-4BAA-9011-E3DCFA3E9196}"/>
    <hyperlink ref="A409" r:id="rId815" display="out/パワプロ2020 - 投球解析 - 2020-08-23 16-26-58-09_out.mp4" xr:uid="{8CA4FBCE-1526-4650-9B2E-D5C1D525538B}"/>
    <hyperlink ref="B409" r:id="rId816" display="result/パワプロ2020 - 投球解析 - 2020-08-23 16-26-58-09_ball.txt" xr:uid="{8C4C6F50-E6FC-4B83-8CEA-CED5AB348F4A}"/>
    <hyperlink ref="A410" r:id="rId817" display="out/パワプロ2020 - 投球解析 - 2020-08-23 16-28-07-00_out.mp4" xr:uid="{7F2B6AAA-35B0-4385-A176-E94AAA986D93}"/>
    <hyperlink ref="B410" r:id="rId818" display="result/パワプロ2020 - 投球解析 - 2020-08-23 16-28-07-00_ball.txt" xr:uid="{3EC52FFC-CD73-47C3-B242-C5098D6A698E}"/>
    <hyperlink ref="A411" r:id="rId819" display="out/パワプロ2020 - 投球解析 - 2020-08-23 16-28-07-01_out.mp4" xr:uid="{622AEB7A-A952-43E9-A13D-D696AA21125A}"/>
    <hyperlink ref="B411" r:id="rId820" display="result/パワプロ2020 - 投球解析 - 2020-08-23 16-28-07-01_ball.txt" xr:uid="{8AE81815-E25F-4ED8-B0BF-71F0F3085D88}"/>
    <hyperlink ref="A412" r:id="rId821" display="out/パワプロ2020 - 投球解析 - 2020-08-23 16-28-07-02_out.mp4" xr:uid="{0481EF87-9EBE-41C7-AD11-4A4DD301C5CF}"/>
    <hyperlink ref="B412" r:id="rId822" display="result/パワプロ2020 - 投球解析 - 2020-08-23 16-28-07-02_ball.txt" xr:uid="{79547E92-FFAC-4A18-8EDF-0FB13BD764DB}"/>
    <hyperlink ref="A413" r:id="rId823" display="out/パワプロ2020 - 投球解析 - 2020-08-23 16-28-07-03_out.mp4" xr:uid="{F13CCF88-0B62-409C-B3AF-15E02B1B8F90}"/>
    <hyperlink ref="B413" r:id="rId824" display="result/パワプロ2020 - 投球解析 - 2020-08-23 16-28-07-03_ball.txt" xr:uid="{3FCA5912-BAA2-4993-B631-50C63A5151BC}"/>
    <hyperlink ref="A414" r:id="rId825" display="out/パワプロ2020 - 投球解析 - 2020-08-23 16-28-07-04_out.mp4" xr:uid="{2693481F-B526-4336-B4A2-44F9876B098B}"/>
    <hyperlink ref="B414" r:id="rId826" display="result/パワプロ2020 - 投球解析 - 2020-08-23 16-28-07-04_ball.txt" xr:uid="{090FBFB6-F755-4FB0-A757-9C7A020F4A6A}"/>
    <hyperlink ref="A415" r:id="rId827" display="out/パワプロ2020 - 投球解析 - 2020-08-23 16-28-07-05_out.mp4" xr:uid="{82EEB14A-D56B-4B24-879D-010321F52499}"/>
    <hyperlink ref="B415" r:id="rId828" display="result/パワプロ2020 - 投球解析 - 2020-08-23 16-28-07-05_ball.txt" xr:uid="{2288C7F3-AD80-461A-BBDC-F9203F1C52B9}"/>
    <hyperlink ref="A416" r:id="rId829" display="out/パワプロ2020 - 投球解析 - 2020-08-23 16-28-07-06_out.mp4" xr:uid="{0D4B67D8-53C5-46D4-A74A-B487A19F86CB}"/>
    <hyperlink ref="B416" r:id="rId830" display="result/パワプロ2020 - 投球解析 - 2020-08-23 16-28-07-06_ball.txt" xr:uid="{228FE7C9-BBCB-44A7-BD75-270990C73F44}"/>
    <hyperlink ref="A417" r:id="rId831" display="out/パワプロ2020 - 投球解析 - 2020-08-23 16-28-07-07_out.mp4" xr:uid="{D4A6C716-10D2-4B60-BC1D-CBA23A4BEFC6}"/>
    <hyperlink ref="B417" r:id="rId832" display="result/パワプロ2020 - 投球解析 - 2020-08-23 16-28-07-07_ball.txt" xr:uid="{AEEB37E1-358A-4BD3-9519-CD5C9817736D}"/>
    <hyperlink ref="A418" r:id="rId833" display="out/パワプロ2020 - 投球解析 - 2020-08-23 16-28-07-08_out.mp4" xr:uid="{867DD9DA-84B3-4075-97F4-78B333F6FF73}"/>
    <hyperlink ref="B418" r:id="rId834" display="result/パワプロ2020 - 投球解析 - 2020-08-23 16-28-07-08_ball.txt" xr:uid="{3B965C7D-4410-4CB2-9F21-98D67A7EC1D2}"/>
    <hyperlink ref="A419" r:id="rId835" display="out/パワプロ2020 - 投球解析 - 2020-08-23 16-28-07-09_out.mp4" xr:uid="{39495F1F-A403-43A1-90AE-BCD0F9D37D37}"/>
    <hyperlink ref="B419" r:id="rId836" display="result/パワプロ2020 - 投球解析 - 2020-08-23 16-28-07-09_ball.txt" xr:uid="{CC7C3C91-9A93-4863-9107-46010853FB4E}"/>
    <hyperlink ref="A420" r:id="rId837" display="out/パワプロ2020 - 投球解析 - 2020-08-23 16-29-37-00_out.mp4" xr:uid="{7EA33B78-C74C-4677-B88F-83B2B79EEE10}"/>
    <hyperlink ref="B420" r:id="rId838" display="result/パワプロ2020 - 投球解析 - 2020-08-23 16-29-37-00_ball.txt" xr:uid="{4B6D8543-7665-4012-B892-61E4C2757373}"/>
    <hyperlink ref="A421" r:id="rId839" display="out/パワプロ2020 - 投球解析 - 2020-08-23 16-29-37-01_out.mp4" xr:uid="{B21DE826-8AF1-4507-BEEE-4E18123228D8}"/>
    <hyperlink ref="B421" r:id="rId840" display="result/パワプロ2020 - 投球解析 - 2020-08-23 16-29-37-01_ball.txt" xr:uid="{720EEDE2-E07F-4980-9E6F-0E7E856FC89B}"/>
    <hyperlink ref="A422" r:id="rId841" display="out/パワプロ2020 - 投球解析 - 2020-08-23 16-29-37-02_out.mp4" xr:uid="{59362736-BA71-436B-B4D6-F93111993DD8}"/>
    <hyperlink ref="B422" r:id="rId842" display="result/パワプロ2020 - 投球解析 - 2020-08-23 16-29-37-02_ball.txt" xr:uid="{02BB2420-A992-427B-A4EF-A0D29609E226}"/>
    <hyperlink ref="A423" r:id="rId843" display="out/パワプロ2020 - 投球解析 - 2020-08-23 16-29-37-03_out.mp4" xr:uid="{E4E9E8C7-625D-431A-9B61-3F4AE0D3DD58}"/>
    <hyperlink ref="B423" r:id="rId844" display="result/パワプロ2020 - 投球解析 - 2020-08-23 16-29-37-03_ball.txt" xr:uid="{032CCFED-5FE2-40E9-82DE-00B39D015D0F}"/>
    <hyperlink ref="A424" r:id="rId845" display="out/パワプロ2020 - 投球解析 - 2020-08-23 16-29-37-04_out.mp4" xr:uid="{210A689B-57E2-443D-9056-DD4AAFF51D4A}"/>
    <hyperlink ref="B424" r:id="rId846" display="result/パワプロ2020 - 投球解析 - 2020-08-23 16-29-37-04_ball.txt" xr:uid="{D66A3A76-EF57-4D2F-9F73-33A0C6963CA9}"/>
    <hyperlink ref="A425" r:id="rId847" display="out/パワプロ2020 - 投球解析 - 2020-08-23 16-29-37-05_out.mp4" xr:uid="{25BECA78-93D3-425C-A3D1-8B288C57D3F2}"/>
    <hyperlink ref="B425" r:id="rId848" display="result/パワプロ2020 - 投球解析 - 2020-08-23 16-29-37-05_ball.txt" xr:uid="{13CF26BA-3718-4907-9CD1-8342FA7CBB02}"/>
    <hyperlink ref="A426" r:id="rId849" display="out/パワプロ2020 - 投球解析 - 2020-08-23 16-29-37-06_out.mp4" xr:uid="{86EA7AF4-FC93-49B2-A6A4-0077F436FBF7}"/>
    <hyperlink ref="B426" r:id="rId850" display="result/パワプロ2020 - 投球解析 - 2020-08-23 16-29-37-06_ball.txt" xr:uid="{A7C4D0A0-AB58-40C3-AF76-B4D0CF73F41D}"/>
    <hyperlink ref="A427" r:id="rId851" display="out/パワプロ2020 - 投球解析 - 2020-08-23 16-29-37-07_out.mp4" xr:uid="{D756B8C3-5197-463B-B685-5B03E449959C}"/>
    <hyperlink ref="B427" r:id="rId852" display="result/パワプロ2020 - 投球解析 - 2020-08-23 16-29-37-07_ball.txt" xr:uid="{50B39652-CF39-4C44-8FDA-BE4D3A1E39CF}"/>
    <hyperlink ref="A428" r:id="rId853" display="out/パワプロ2020 - 投球解析 - 2020-08-23 16-29-37-08_out.mp4" xr:uid="{DA364608-89E1-4D64-AC0F-09FCEE5A9720}"/>
    <hyperlink ref="B428" r:id="rId854" display="result/パワプロ2020 - 投球解析 - 2020-08-23 16-29-37-08_ball.txt" xr:uid="{F8D06405-6FA5-49BC-BB9F-F3C7F731A64A}"/>
    <hyperlink ref="A429" r:id="rId855" display="out/パワプロ2020 - 投球解析 - 2020-08-23 16-29-37-09_out.mp4" xr:uid="{A33A1955-6427-4F46-B7EF-EFB521694B2F}"/>
    <hyperlink ref="B429" r:id="rId856" display="result/パワプロ2020 - 投球解析 - 2020-08-23 16-29-37-09_ball.txt" xr:uid="{21AC442D-FC11-47BD-B2D2-888F754801A1}"/>
    <hyperlink ref="A430" r:id="rId857" display="out/パワプロ2020 - 投球解析 - 2020-08-23 16-30-55-00_out.mp4" xr:uid="{7BB9F578-8943-45FC-AA6A-D4426692F281}"/>
    <hyperlink ref="B430" r:id="rId858" display="result/パワプロ2020 - 投球解析 - 2020-08-23 16-30-55-00_ball.txt" xr:uid="{4F30CD5D-80F1-4F9B-A063-F41D3367A295}"/>
    <hyperlink ref="A431" r:id="rId859" display="out/パワプロ2020 - 投球解析 - 2020-08-23 16-30-55-01_out.mp4" xr:uid="{4F6C2DA6-80F2-45D7-9DC5-842706532D12}"/>
    <hyperlink ref="B431" r:id="rId860" display="result/パワプロ2020 - 投球解析 - 2020-08-23 16-30-55-01_ball.txt" xr:uid="{1F5E63FD-E1FE-40A2-A01D-00238930D0CE}"/>
    <hyperlink ref="A432" r:id="rId861" display="out/パワプロ2020 - 投球解析 - 2020-08-23 16-30-55-02_out.mp4" xr:uid="{C8C4543D-1B94-4168-9508-7ACD9E1B492D}"/>
    <hyperlink ref="B432" r:id="rId862" display="result/パワプロ2020 - 投球解析 - 2020-08-23 16-30-55-02_ball.txt" xr:uid="{87761D8B-A054-4F1A-9A14-D2107D1B6C51}"/>
    <hyperlink ref="A433" r:id="rId863" display="out/パワプロ2020 - 投球解析 - 2020-08-23 16-30-55-03_out.mp4" xr:uid="{7AB1DAD6-F873-4735-BDA0-DAD002B1ADD5}"/>
    <hyperlink ref="B433" r:id="rId864" display="result/パワプロ2020 - 投球解析 - 2020-08-23 16-30-55-03_ball.txt" xr:uid="{DB407D5A-7E15-4445-9127-32F209083DA3}"/>
    <hyperlink ref="A434" r:id="rId865" display="out/パワプロ2020 - 投球解析 - 2020-08-23 16-30-55-04_out.mp4" xr:uid="{A8E1D1A7-ACDE-4794-BB93-EAF2BADB6481}"/>
    <hyperlink ref="B434" r:id="rId866" display="result/パワプロ2020 - 投球解析 - 2020-08-23 16-30-55-04_ball.txt" xr:uid="{65AC55D5-BBE4-401E-A935-36DE25487116}"/>
    <hyperlink ref="A435" r:id="rId867" display="out/パワプロ2020 - 投球解析 - 2020-08-23 16-30-55-05_out.mp4" xr:uid="{6CB761AB-182B-4CDF-A92A-68477D306418}"/>
    <hyperlink ref="B435" r:id="rId868" display="result/パワプロ2020 - 投球解析 - 2020-08-23 16-30-55-05_ball.txt" xr:uid="{DD5B7956-644F-46F3-93B1-7FC8EBBDB8A5}"/>
    <hyperlink ref="A436" r:id="rId869" display="out/パワプロ2020 - 投球解析 - 2020-08-23 16-30-55-06_out.mp4" xr:uid="{FA17177C-8EC2-48E6-9178-D35E6C5B8FAB}"/>
    <hyperlink ref="B436" r:id="rId870" display="result/パワプロ2020 - 投球解析 - 2020-08-23 16-30-55-06_ball.txt" xr:uid="{E056BC9A-7C77-4A1A-A6B6-05B82137688C}"/>
    <hyperlink ref="A437" r:id="rId871" display="out/パワプロ2020 - 投球解析 - 2020-08-23 16-30-55-07_out.mp4" xr:uid="{72F63C05-9BC8-4AF1-A3DB-5FD0521E9B2E}"/>
    <hyperlink ref="B437" r:id="rId872" display="result/パワプロ2020 - 投球解析 - 2020-08-23 16-30-55-07_ball.txt" xr:uid="{151765F8-8CFC-4631-8974-309C083AD372}"/>
    <hyperlink ref="A438" r:id="rId873" display="out/パワプロ2020 - 投球解析 - 2020-08-23 16-30-55-08_out.mp4" xr:uid="{79AE6E1E-03CA-4569-BF1A-046F61AA22A8}"/>
    <hyperlink ref="B438" r:id="rId874" display="result/パワプロ2020 - 投球解析 - 2020-08-23 16-30-55-08_ball.txt" xr:uid="{7B60E180-1D79-43FF-A77F-DBF657EA33F0}"/>
    <hyperlink ref="A439" r:id="rId875" display="out/パワプロ2020 - 投球解析 - 2020-08-23 16-30-55-09_out.mp4" xr:uid="{D47C893C-7C3C-47E2-96A0-258FC8555B7A}"/>
    <hyperlink ref="B439" r:id="rId876" display="result/パワプロ2020 - 投球解析 - 2020-08-23 16-30-55-09_ball.txt" xr:uid="{D18E4381-E27A-4901-BA68-B41888B3BC53}"/>
    <hyperlink ref="A440" r:id="rId877" display="out/パワプロ2020 - 投球解析 - 2020-08-23 16-32-07-00_out.mp4" xr:uid="{95140915-B55C-4B81-8290-95D11FC57F7E}"/>
    <hyperlink ref="B440" r:id="rId878" display="result/パワプロ2020 - 投球解析 - 2020-08-23 16-32-07-00_ball.txt" xr:uid="{962D6CEE-F63F-46A5-81B2-46F7FFF25AFA}"/>
    <hyperlink ref="A441" r:id="rId879" display="out/パワプロ2020 - 投球解析 - 2020-08-23 16-32-07-01_out.mp4" xr:uid="{3F7953E8-FB84-46A4-9A05-286CE53A386F}"/>
    <hyperlink ref="B441" r:id="rId880" display="result/パワプロ2020 - 投球解析 - 2020-08-23 16-32-07-01_ball.txt" xr:uid="{EBF20754-F75C-418B-ABD3-5D627798924E}"/>
    <hyperlink ref="A442" r:id="rId881" display="out/パワプロ2020 - 投球解析 - 2020-08-23 16-32-07-02_out.mp4" xr:uid="{672EC6B6-D52A-40CF-B232-4AC1196F268E}"/>
    <hyperlink ref="B442" r:id="rId882" display="result/パワプロ2020 - 投球解析 - 2020-08-23 16-32-07-02_ball.txt" xr:uid="{5A35F1DE-A80A-40F7-927E-35B657E61164}"/>
    <hyperlink ref="A443" r:id="rId883" display="out/パワプロ2020 - 投球解析 - 2020-08-23 16-32-07-03_out.mp4" xr:uid="{8B0A1587-D5ED-4A07-8B4E-9A8DD0231C71}"/>
    <hyperlink ref="B443" r:id="rId884" display="result/パワプロ2020 - 投球解析 - 2020-08-23 16-32-07-03_ball.txt" xr:uid="{B9F50677-88A3-4DD7-A24A-40D97B0CC55B}"/>
    <hyperlink ref="A444" r:id="rId885" display="out/パワプロ2020 - 投球解析 - 2020-08-23 16-32-07-04_out.mp4" xr:uid="{F33BC678-0321-46F9-ABF0-F861B3E0D791}"/>
    <hyperlink ref="B444" r:id="rId886" display="result/パワプロ2020 - 投球解析 - 2020-08-23 16-32-07-04_ball.txt" xr:uid="{9316C6BF-8701-4528-8B47-33C00278D929}"/>
    <hyperlink ref="A445" r:id="rId887" display="out/パワプロ2020 - 投球解析 - 2020-08-23 16-32-07-05_out.mp4" xr:uid="{6A703D21-50EF-4ABD-BF27-32AD4235C861}"/>
    <hyperlink ref="B445" r:id="rId888" display="result/パワプロ2020 - 投球解析 - 2020-08-23 16-32-07-05_ball.txt" xr:uid="{E7397C78-DF90-49AF-B888-1CE7BC8DE259}"/>
    <hyperlink ref="A446" r:id="rId889" display="out/パワプロ2020 - 投球解析 - 2020-08-23 16-32-07-06_out.mp4" xr:uid="{94EE9D32-DEFB-45FB-BD98-D2CD9084441D}"/>
    <hyperlink ref="B446" r:id="rId890" display="result/パワプロ2020 - 投球解析 - 2020-08-23 16-32-07-06_ball.txt" xr:uid="{A87C286F-BCBB-4463-9BD3-66EDAB6ECBA7}"/>
    <hyperlink ref="A447" r:id="rId891" display="out/パワプロ2020 - 投球解析 - 2020-08-23 16-32-07-07_out.mp4" xr:uid="{97969605-0019-4BAF-8B34-F7E5575FAA46}"/>
    <hyperlink ref="B447" r:id="rId892" display="result/パワプロ2020 - 投球解析 - 2020-08-23 16-32-07-07_ball.txt" xr:uid="{BF30D70C-49B6-4937-9360-26EC442FA9A4}"/>
    <hyperlink ref="A448" r:id="rId893" display="out/パワプロ2020 - 投球解析 - 2020-08-23 16-32-07-08_out.mp4" xr:uid="{B010365E-082C-426B-9466-C9520EF01753}"/>
    <hyperlink ref="B448" r:id="rId894" display="result/パワプロ2020 - 投球解析 - 2020-08-23 16-32-07-08_ball.txt" xr:uid="{17688A5A-E0DD-4C2C-BD1D-BFA06944B8A7}"/>
    <hyperlink ref="A449" r:id="rId895" display="out/パワプロ2020 - 投球解析 - 2020-08-23 16-32-07-09_out.mp4" xr:uid="{6BB221CA-A225-4AFE-966B-7C94F0212D1D}"/>
    <hyperlink ref="B449" r:id="rId896" display="result/パワプロ2020 - 投球解析 - 2020-08-23 16-32-07-09_ball.txt" xr:uid="{F8FC9D56-B280-49BA-9216-2B1DEA107194}"/>
    <hyperlink ref="A450" r:id="rId897" display="out/パワプロ2020 - 投球解析 - 2020-08-23 16-33-27-00_out.mp4" xr:uid="{AA6EA24A-CAB0-4909-8E58-ADDE62B3EF9C}"/>
    <hyperlink ref="B450" r:id="rId898" display="result/パワプロ2020 - 投球解析 - 2020-08-23 16-33-27-00_ball.txt" xr:uid="{7CDD341F-8815-4D6E-BE9E-F3EEEDBCC876}"/>
    <hyperlink ref="A451" r:id="rId899" display="out/パワプロ2020 - 投球解析 - 2020-08-23 16-33-27-01_out.mp4" xr:uid="{960C5FDC-57E9-40AC-A11D-8D03D9432CC4}"/>
    <hyperlink ref="B451" r:id="rId900" display="result/パワプロ2020 - 投球解析 - 2020-08-23 16-33-27-01_ball.txt" xr:uid="{C8C4B6D2-7448-4D30-975E-F292A01343E2}"/>
    <hyperlink ref="A452" r:id="rId901" display="out/パワプロ2020 - 投球解析 - 2020-08-23 16-33-27-02_out.mp4" xr:uid="{BB4808DA-B74F-408B-8B73-47B92EEAE21F}"/>
    <hyperlink ref="B452" r:id="rId902" display="result/パワプロ2020 - 投球解析 - 2020-08-23 16-33-27-02_ball.txt" xr:uid="{DD442F3C-BFB1-41D6-A59B-E19642B3CB5E}"/>
    <hyperlink ref="A453" r:id="rId903" display="out/パワプロ2020 - 投球解析 - 2020-08-23 16-33-27-03_out.mp4" xr:uid="{47775672-8F9F-470B-9979-012569C9C2EC}"/>
    <hyperlink ref="B453" r:id="rId904" display="result/パワプロ2020 - 投球解析 - 2020-08-23 16-33-27-03_ball.txt" xr:uid="{9BDAE2E3-319F-4F6F-B6C0-78537ACA1F37}"/>
    <hyperlink ref="A454" r:id="rId905" display="out/パワプロ2020 - 投球解析 - 2020-08-23 16-33-27-04_out.mp4" xr:uid="{2FE6313B-76B6-4FD2-B025-D68412D96371}"/>
    <hyperlink ref="B454" r:id="rId906" display="result/パワプロ2020 - 投球解析 - 2020-08-23 16-33-27-04_ball.txt" xr:uid="{307DE571-6278-4588-83DB-C921DFA125BA}"/>
    <hyperlink ref="A455" r:id="rId907" display="out/パワプロ2020 - 投球解析 - 2020-08-23 16-33-27-05_out.mp4" xr:uid="{DE15A7B4-0EC4-4A63-8E4C-0A56C9F3FFD3}"/>
    <hyperlink ref="B455" r:id="rId908" display="result/パワプロ2020 - 投球解析 - 2020-08-23 16-33-27-05_ball.txt" xr:uid="{2FEC9179-8919-42D4-BD26-3E0218A7AE40}"/>
    <hyperlink ref="A456" r:id="rId909" display="out/パワプロ2020 - 投球解析 - 2020-08-23 16-33-27-06_out.mp4" xr:uid="{EBBFDFD2-D79F-47E5-A86A-7E84C95799A9}"/>
    <hyperlink ref="B456" r:id="rId910" display="result/パワプロ2020 - 投球解析 - 2020-08-23 16-33-27-06_ball.txt" xr:uid="{46722950-688E-4A8F-A9C8-71751BCC242A}"/>
    <hyperlink ref="A457" r:id="rId911" display="out/パワプロ2020 - 投球解析 - 2020-08-23 16-33-27-07_out.mp4" xr:uid="{9ED46439-0E01-43B5-B48E-350BFD31B83F}"/>
    <hyperlink ref="B457" r:id="rId912" display="result/パワプロ2020 - 投球解析 - 2020-08-23 16-33-27-07_ball.txt" xr:uid="{C2E1D995-94B8-47B0-B5D4-F13C152FC50C}"/>
    <hyperlink ref="A458" r:id="rId913" display="out/パワプロ2020 - 投球解析 - 2020-08-23 16-33-27-08_out.mp4" xr:uid="{6188E169-7014-407F-B7B4-A663B994F7F3}"/>
    <hyperlink ref="B458" r:id="rId914" display="result/パワプロ2020 - 投球解析 - 2020-08-23 16-33-27-08_ball.txt" xr:uid="{C5A8D319-6B6B-4654-9028-12C70C50E240}"/>
    <hyperlink ref="A459" r:id="rId915" display="out/パワプロ2020 - 投球解析 - 2020-08-24 11-22-14-00_out.mp4" xr:uid="{4A4BB52C-794A-4E5F-B373-62091A3DFBC0}"/>
    <hyperlink ref="B459" r:id="rId916" display="result/パワプロ2020 - 投球解析 - 2020-08-24 11-22-14-00_ball.txt" xr:uid="{6461A5E4-07BD-4ABD-9A58-C9A317766628}"/>
    <hyperlink ref="A460" r:id="rId917" display="out/パワプロ2020 - 投球解析 - 2020-08-24 11-22-14-01_out.mp4" xr:uid="{6DAC9DA9-4373-4C08-BF23-4BF0525FDFE5}"/>
    <hyperlink ref="B460" r:id="rId918" display="result/パワプロ2020 - 投球解析 - 2020-08-24 11-22-14-01_ball.txt" xr:uid="{5A9B7DB0-9EE6-4FB3-9EC2-3219612B6FEB}"/>
    <hyperlink ref="A461" r:id="rId919" display="out/パワプロ2020 - 投球解析 - 2020-08-24 11-22-14-02_out.mp4" xr:uid="{5957E3F6-8E4D-4F08-A0FD-E2ACD9E18CA9}"/>
    <hyperlink ref="B461" r:id="rId920" display="result/パワプロ2020 - 投球解析 - 2020-08-24 11-22-14-02_ball.txt" xr:uid="{A07B2497-B4A0-4D30-87F0-972E4E944228}"/>
    <hyperlink ref="A462" r:id="rId921" display="out/パワプロ2020 - 投球解析 - 2020-08-24 11-22-14-03_out.mp4" xr:uid="{1A7CDB33-4D3F-4540-8671-A6873138A179}"/>
    <hyperlink ref="B462" r:id="rId922" display="result/パワプロ2020 - 投球解析 - 2020-08-24 11-22-14-03_ball.txt" xr:uid="{53FD4746-BC7C-44CD-BC04-81C605F4862E}"/>
    <hyperlink ref="A463" r:id="rId923" display="out/パワプロ2020 - 投球解析 - 2020-08-24 11-22-14-04_out.mp4" xr:uid="{BF981155-5E85-41D4-AFB3-249949C6B1FC}"/>
    <hyperlink ref="B463" r:id="rId924" display="result/パワプロ2020 - 投球解析 - 2020-08-24 11-22-14-04_ball.txt" xr:uid="{CA81F81A-E4D2-4662-A265-EE630A7F9FC6}"/>
    <hyperlink ref="A464" r:id="rId925" display="out/パワプロ2020 - 投球解析 - 2020-08-24 11-22-14-05_out.mp4" xr:uid="{994E243B-1282-44E6-BE3F-DF26D81044FE}"/>
    <hyperlink ref="B464" r:id="rId926" display="result/パワプロ2020 - 投球解析 - 2020-08-24 11-22-14-05_ball.txt" xr:uid="{0ACEEB7B-6157-4BD6-9432-44CF9550BB71}"/>
    <hyperlink ref="A465" r:id="rId927" display="out/パワプロ2020 - 投球解析 - 2020-08-24 11-22-14-06_out.mp4" xr:uid="{E9A53D40-D605-4714-9ABC-5F7D45A0D7A8}"/>
    <hyperlink ref="B465" r:id="rId928" display="result/パワプロ2020 - 投球解析 - 2020-08-24 11-22-14-06_ball.txt" xr:uid="{738A08BB-6D17-4925-B91E-DC2AC8327592}"/>
    <hyperlink ref="A466" r:id="rId929" display="out/パワプロ2020 - 投球解析 - 2020-08-24 11-22-14-07_out.mp4" xr:uid="{77E218E1-67B3-4CF5-860D-82946C8A8408}"/>
    <hyperlink ref="B466" r:id="rId930" display="result/パワプロ2020 - 投球解析 - 2020-08-24 11-22-14-07_ball.txt" xr:uid="{3B93AD61-D70C-4E23-8B97-AEC506A518A1}"/>
    <hyperlink ref="A467" r:id="rId931" display="out/パワプロ2020 - 投球解析 - 2020-08-24 11-22-14-08_out.mp4" xr:uid="{5BD942E9-4CAA-4FC4-9D0D-753F0444D4D6}"/>
    <hyperlink ref="B467" r:id="rId932" display="result/パワプロ2020 - 投球解析 - 2020-08-24 11-22-14-08_ball.txt" xr:uid="{ED2D175D-0DAC-4CFD-A832-83019FE73E1A}"/>
    <hyperlink ref="A468" r:id="rId933" display="out/パワプロ2020 - 投球解析 - 2020-08-24 11-22-14-09_out.mp4" xr:uid="{5602D99E-EAD2-4FFD-967F-3FD148252F6B}"/>
    <hyperlink ref="B468" r:id="rId934" display="result/パワプロ2020 - 投球解析 - 2020-08-24 11-22-14-09_ball.txt" xr:uid="{7D0BD711-7355-4107-B165-C9157BB7D493}"/>
    <hyperlink ref="A469" r:id="rId935" display="out/パワプロ2020 - 投球解析 - 2020-08-24 11-23-23-00_out.mp4" xr:uid="{A054AF6D-0896-4ADC-8031-2B9A938ECF26}"/>
    <hyperlink ref="B469" r:id="rId936" display="result/パワプロ2020 - 投球解析 - 2020-08-24 11-23-23-00_ball.txt" xr:uid="{2415BE6C-BF71-49D9-B099-4FE0DD77A6A8}"/>
    <hyperlink ref="A470" r:id="rId937" display="out/パワプロ2020 - 投球解析 - 2020-08-24 11-23-23-01_out.mp4" xr:uid="{EFC9DB9C-7F0E-4C10-AAF4-EE93472C7438}"/>
    <hyperlink ref="B470" r:id="rId938" display="result/パワプロ2020 - 投球解析 - 2020-08-24 11-23-23-01_ball.txt" xr:uid="{473C27A2-DB00-4294-883C-48266B3A12E1}"/>
    <hyperlink ref="A471" r:id="rId939" display="out/パワプロ2020 - 投球解析 - 2020-08-24 11-23-23-02_out.mp4" xr:uid="{B9B18A54-2835-4145-BB37-F6E42738D857}"/>
    <hyperlink ref="B471" r:id="rId940" display="result/パワプロ2020 - 投球解析 - 2020-08-24 11-23-23-02_ball.txt" xr:uid="{D23A1D39-CF9F-430D-90F9-1866BD8FA20B}"/>
    <hyperlink ref="A472" r:id="rId941" display="out/パワプロ2020 - 投球解析 - 2020-08-24 11-23-23-03_out.mp4" xr:uid="{B8D4B776-2D3B-41F2-AAA3-E9ABCCC71A65}"/>
    <hyperlink ref="B472" r:id="rId942" display="result/パワプロ2020 - 投球解析 - 2020-08-24 11-23-23-03_ball.txt" xr:uid="{CFB4B4DC-5D5B-435B-AEC8-49BBCAD1CAB9}"/>
    <hyperlink ref="A473" r:id="rId943" display="out/パワプロ2020 - 投球解析 - 2020-08-24 11-23-23-04_out.mp4" xr:uid="{3F516EBB-BE03-4B60-A506-B2FF8BE5EC65}"/>
    <hyperlink ref="B473" r:id="rId944" display="result/パワプロ2020 - 投球解析 - 2020-08-24 11-23-23-04_ball.txt" xr:uid="{CC7013A0-C33F-4679-8975-0E9E6D55FD7C}"/>
    <hyperlink ref="A474" r:id="rId945" display="out/パワプロ2020 - 投球解析 - 2020-08-24 11-23-23-05_out.mp4" xr:uid="{5B44AD7C-B86B-434C-9845-514E5D37ECCB}"/>
    <hyperlink ref="B474" r:id="rId946" display="result/パワプロ2020 - 投球解析 - 2020-08-24 11-23-23-05_ball.txt" xr:uid="{C1B2446D-AA4A-4E4D-AA87-EAAB618E50E2}"/>
    <hyperlink ref="A475" r:id="rId947" display="out/パワプロ2020 - 投球解析 - 2020-08-24 11-23-23-06_out.mp4" xr:uid="{5C07ABEF-124A-486C-B34E-F54B6D8165CE}"/>
    <hyperlink ref="B475" r:id="rId948" display="result/パワプロ2020 - 投球解析 - 2020-08-24 11-23-23-06_ball.txt" xr:uid="{6AD110E3-8CCA-47EC-B6EA-B12A2976FFC1}"/>
    <hyperlink ref="A476" r:id="rId949" display="out/パワプロ2020 - 投球解析 - 2020-08-24 11-23-23-07_out.mp4" xr:uid="{4486D47D-A05C-41E1-8457-418336FA7A5D}"/>
    <hyperlink ref="B476" r:id="rId950" display="result/パワプロ2020 - 投球解析 - 2020-08-24 11-23-23-07_ball.txt" xr:uid="{7243DC0E-9AF5-4C95-A889-A1881A9435C9}"/>
    <hyperlink ref="A477" r:id="rId951" display="out/パワプロ2020 - 投球解析 - 2020-08-24 11-23-23-08_out.mp4" xr:uid="{6B75DE08-63D7-4861-98E5-78CFA8642BDB}"/>
    <hyperlink ref="B477" r:id="rId952" display="result/パワプロ2020 - 投球解析 - 2020-08-24 11-23-23-08_ball.txt" xr:uid="{EE4D0663-15DD-4337-8F1D-0655CFD16FF6}"/>
    <hyperlink ref="A478" r:id="rId953" display="out/パワプロ2020 - 投球解析 - 2020-08-24 11-23-23-09_out.mp4" xr:uid="{F64D3D64-6182-4AFA-A717-CD273D13F088}"/>
    <hyperlink ref="B478" r:id="rId954" display="result/パワプロ2020 - 投球解析 - 2020-08-24 11-23-23-09_ball.txt" xr:uid="{46DA9FBC-1740-47A9-A1BB-72FE4208C227}"/>
    <hyperlink ref="A479" r:id="rId955" display="out/パワプロ2020 - 投球解析 - 2020-08-24 11-24-36-00_out.mp4" xr:uid="{0641A335-4DDA-4AC3-8CF1-732FD805FE7D}"/>
    <hyperlink ref="B479" r:id="rId956" display="result/パワプロ2020 - 投球解析 - 2020-08-24 11-24-36-00_ball.txt" xr:uid="{BDBE11AA-EAB6-445E-82B2-AC0EC8E819FE}"/>
    <hyperlink ref="A480" r:id="rId957" display="out/パワプロ2020 - 投球解析 - 2020-08-24 11-24-36-01_out.mp4" xr:uid="{B40C2E97-C938-4A6E-9A71-D6024E56E802}"/>
    <hyperlink ref="B480" r:id="rId958" display="result/パワプロ2020 - 投球解析 - 2020-08-24 11-24-36-01_ball.txt" xr:uid="{F4141C68-45F1-42B3-B6F6-CF6812F52C73}"/>
    <hyperlink ref="A481" r:id="rId959" display="out/パワプロ2020 - 投球解析 - 2020-08-24 11-24-36-02_out.mp4" xr:uid="{CEB9B87C-5C32-42EC-948A-485A22AC0651}"/>
    <hyperlink ref="B481" r:id="rId960" display="result/パワプロ2020 - 投球解析 - 2020-08-24 11-24-36-02_ball.txt" xr:uid="{58F5918B-3111-435B-9096-1B994A4F49C5}"/>
    <hyperlink ref="A482" r:id="rId961" display="out/パワプロ2020 - 投球解析 - 2020-08-24 11-24-36-03_out.mp4" xr:uid="{D1978BCF-2816-4CB5-B4B5-866AFCCB5984}"/>
    <hyperlink ref="B482" r:id="rId962" display="result/パワプロ2020 - 投球解析 - 2020-08-24 11-24-36-03_ball.txt" xr:uid="{C43FA9B1-2819-40B3-A87F-4724365C1780}"/>
    <hyperlink ref="A483" r:id="rId963" display="out/パワプロ2020 - 投球解析 - 2020-08-24 11-24-36-04_out.mp4" xr:uid="{ECD2EDF4-3AE8-42A7-A6E7-F5AB1E43C289}"/>
    <hyperlink ref="B483" r:id="rId964" display="result/パワプロ2020 - 投球解析 - 2020-08-24 11-24-36-04_ball.txt" xr:uid="{3E05057D-99CB-4787-BC16-7A0325C72E7C}"/>
    <hyperlink ref="A484" r:id="rId965" display="out/パワプロ2020 - 投球解析 - 2020-08-24 11-24-36-05_out.mp4" xr:uid="{433391F9-11B0-4427-AC1E-6530F2CD1D3D}"/>
    <hyperlink ref="B484" r:id="rId966" display="result/パワプロ2020 - 投球解析 - 2020-08-24 11-24-36-05_ball.txt" xr:uid="{5195BA7E-C1CC-4BA8-AB63-5A1FDDBE0056}"/>
    <hyperlink ref="A485" r:id="rId967" display="out/パワプロ2020 - 投球解析 - 2020-08-24 11-24-36-06_out.mp4" xr:uid="{8506C246-F4DA-46F3-B13B-8AE4EBB44C8F}"/>
    <hyperlink ref="B485" r:id="rId968" display="result/パワプロ2020 - 投球解析 - 2020-08-24 11-24-36-06_ball.txt" xr:uid="{6E6F3079-D1A1-4F3C-9760-FF1D11633E35}"/>
    <hyperlink ref="A486" r:id="rId969" display="out/パワプロ2020 - 投球解析 - 2020-08-24 11-24-36-07_out.mp4" xr:uid="{BE72BDB2-A05F-4D1A-9747-227A4D0377E9}"/>
    <hyperlink ref="B486" r:id="rId970" display="result/パワプロ2020 - 投球解析 - 2020-08-24 11-24-36-07_ball.txt" xr:uid="{689BB91C-12F9-4E87-899E-8EC89F0ECE06}"/>
    <hyperlink ref="A487" r:id="rId971" display="out/パワプロ2020 - 投球解析 - 2020-08-24 11-24-36-08_out.mp4" xr:uid="{F2380ABF-C743-4D29-8F01-1822DA574588}"/>
    <hyperlink ref="B487" r:id="rId972" display="result/パワプロ2020 - 投球解析 - 2020-08-24 11-24-36-08_ball.txt" xr:uid="{61C83971-12A9-4FB8-B1B0-40C048B53D83}"/>
    <hyperlink ref="A488" r:id="rId973" display="out/パワプロ2020 - 投球解析 - 2020-08-24 11-24-36-09_out.mp4" xr:uid="{2C70EB90-0A7D-4923-9D40-931DADEC8331}"/>
    <hyperlink ref="B488" r:id="rId974" display="result/パワプロ2020 - 投球解析 - 2020-08-24 11-24-36-09_ball.txt" xr:uid="{B72228BE-3647-45B7-8DE6-01A1DA215688}"/>
    <hyperlink ref="A489" r:id="rId975" display="out/パワプロ2020 - 投球解析 - 2020-08-24 11-25-48-00_out.mp4" xr:uid="{33CAF91D-7A46-47CD-B07D-F8F191426A8F}"/>
    <hyperlink ref="B489" r:id="rId976" display="result/パワプロ2020 - 投球解析 - 2020-08-24 11-25-48-00_ball.txt" xr:uid="{4F6B7E9C-D498-4BE4-8EDB-31EC43BFE647}"/>
    <hyperlink ref="A490" r:id="rId977" display="out/パワプロ2020 - 投球解析 - 2020-08-24 11-25-48-01_out.mp4" xr:uid="{0D17E679-AB7E-48B5-9E2B-F258B6E04D6D}"/>
    <hyperlink ref="B490" r:id="rId978" display="result/パワプロ2020 - 投球解析 - 2020-08-24 11-25-48-01_ball.txt" xr:uid="{BBA53CD3-A0C5-4044-B132-6186D48B3C01}"/>
    <hyperlink ref="A491" r:id="rId979" display="out/パワプロ2020 - 投球解析 - 2020-08-24 11-25-48-02_out.mp4" xr:uid="{16D2C7D4-BA8A-45C9-AAF4-A2F3066FD569}"/>
    <hyperlink ref="B491" r:id="rId980" display="result/パワプロ2020 - 投球解析 - 2020-08-24 11-25-48-02_ball.txt" xr:uid="{CD38DF1D-B8FF-4A7B-B688-6AE85CD226E8}"/>
    <hyperlink ref="A492" r:id="rId981" display="out/パワプロ2020 - 投球解析 - 2020-08-24 11-25-48-03_out.mp4" xr:uid="{11EA1AC1-9A76-4F4A-9992-A086AEB6EB48}"/>
    <hyperlink ref="B492" r:id="rId982" display="result/パワプロ2020 - 投球解析 - 2020-08-24 11-25-48-03_ball.txt" xr:uid="{F198E059-5708-4A5D-9240-86CD1057D42C}"/>
    <hyperlink ref="A493" r:id="rId983" display="out/パワプロ2020 - 投球解析 - 2020-08-24 11-25-48-04_out.mp4" xr:uid="{C2717E80-D679-4229-8BCF-79408CEBD01A}"/>
    <hyperlink ref="B493" r:id="rId984" display="result/パワプロ2020 - 投球解析 - 2020-08-24 11-25-48-04_ball.txt" xr:uid="{CE54F975-76B6-41F9-A021-C1EB128FDDD5}"/>
    <hyperlink ref="A494" r:id="rId985" display="out/パワプロ2020 - 投球解析 - 2020-08-24 11-25-48-05_out.mp4" xr:uid="{FC64A2C8-1D6F-4F9F-8AF7-5838C0F10820}"/>
    <hyperlink ref="B494" r:id="rId986" display="result/パワプロ2020 - 投球解析 - 2020-08-24 11-25-48-05_ball.txt" xr:uid="{9E11850B-45AF-4AF7-A72A-8EFBE5DE8E56}"/>
    <hyperlink ref="A495" r:id="rId987" display="out/パワプロ2020 - 投球解析 - 2020-08-24 11-25-48-06_out.mp4" xr:uid="{1628AD36-EC02-4B63-9220-B40D94FAA70B}"/>
    <hyperlink ref="B495" r:id="rId988" display="result/パワプロ2020 - 投球解析 - 2020-08-24 11-25-48-06_ball.txt" xr:uid="{FF212738-F46E-4ABE-BD9C-262F81194B19}"/>
    <hyperlink ref="A496" r:id="rId989" display="out/パワプロ2020 - 投球解析 - 2020-08-24 11-25-48-07_out.mp4" xr:uid="{5D1F4906-B75B-4D1E-A4E4-7655DB0766CC}"/>
    <hyperlink ref="B496" r:id="rId990" display="result/パワプロ2020 - 投球解析 - 2020-08-24 11-25-48-07_ball.txt" xr:uid="{0FBC24F1-678F-4CC2-861E-9150AB8FD03F}"/>
    <hyperlink ref="A497" r:id="rId991" display="out/パワプロ2020 - 投球解析 - 2020-08-24 11-25-48-08_out.mp4" xr:uid="{1D4CE4F8-95FD-4B10-AD74-72CF557CE6DA}"/>
    <hyperlink ref="B497" r:id="rId992" display="result/パワプロ2020 - 投球解析 - 2020-08-24 11-25-48-08_ball.txt" xr:uid="{17D0E018-DF29-42E5-AA4B-0F4F75709CE0}"/>
    <hyperlink ref="A498" r:id="rId993" display="out/パワプロ2020 - 投球解析 - 2020-08-24 11-25-48-09_out.mp4" xr:uid="{2A0ACA00-CC3C-41FE-8F36-75D7DCFF59B8}"/>
    <hyperlink ref="B498" r:id="rId994" display="result/パワプロ2020 - 投球解析 - 2020-08-24 11-25-48-09_ball.txt" xr:uid="{42095A69-CA0D-403D-A0A5-3F4DECDE8D69}"/>
    <hyperlink ref="A499" r:id="rId995" display="out/パワプロ2020 - 投球解析 - 2020-08-24 12-00-01-00_out.mp4" xr:uid="{EFF27789-DE68-4F5D-814E-7F88FADF8061}"/>
    <hyperlink ref="B499" r:id="rId996" display="result/パワプロ2020 - 投球解析 - 2020-08-24 12-00-01-00_ball.txt" xr:uid="{A48ABD7A-9E01-43D4-9D76-7D6F6F8B719E}"/>
    <hyperlink ref="A500" r:id="rId997" display="out/パワプロ2020 - 投球解析 - 2020-08-24 12-00-01-01_out.mp4" xr:uid="{A342DD3F-2DDB-4CFF-B455-CA9C9BD8A6A4}"/>
    <hyperlink ref="B500" r:id="rId998" display="result/パワプロ2020 - 投球解析 - 2020-08-24 12-00-01-01_ball.txt" xr:uid="{05E82C8B-CE59-468B-A43B-321D46980F97}"/>
    <hyperlink ref="A501" r:id="rId999" display="out/パワプロ2020 - 投球解析 - 2020-08-24 12-00-01-02_out.mp4" xr:uid="{65BC26B0-BC9B-4242-A3F4-2F2BE23F5F7F}"/>
    <hyperlink ref="B501" r:id="rId1000" display="result/パワプロ2020 - 投球解析 - 2020-08-24 12-00-01-02_ball.txt" xr:uid="{DFCAE9A1-F490-4D5F-8D6D-B25E68EBC2CC}"/>
    <hyperlink ref="A502" r:id="rId1001" display="out/パワプロ2020 - 投球解析 - 2020-08-24 12-00-01-03_out.mp4" xr:uid="{C6185760-05D9-4C1C-BFE3-0865A26BE074}"/>
    <hyperlink ref="B502" r:id="rId1002" display="result/パワプロ2020 - 投球解析 - 2020-08-24 12-00-01-03_ball.txt" xr:uid="{A8D0A0BD-F930-45C7-B121-40C974D5236E}"/>
    <hyperlink ref="A503" r:id="rId1003" display="out/パワプロ2020 - 投球解析 - 2020-08-24 12-00-01-04_out.mp4" xr:uid="{1ABE7B6D-6869-4C68-894A-66D5232A9B60}"/>
    <hyperlink ref="B503" r:id="rId1004" display="result/パワプロ2020 - 投球解析 - 2020-08-24 12-00-01-04_ball.txt" xr:uid="{53FF74D0-143D-4550-A280-F06057EA5073}"/>
    <hyperlink ref="A504" r:id="rId1005" display="out/パワプロ2020 - 投球解析 - 2020-08-24 12-00-01-05_out.mp4" xr:uid="{2AD78BD7-0BB6-4277-944D-61E37655B4B9}"/>
    <hyperlink ref="B504" r:id="rId1006" display="result/パワプロ2020 - 投球解析 - 2020-08-24 12-00-01-05_ball.txt" xr:uid="{FEA3296F-FD4B-46A3-AEA4-90FE9B751105}"/>
    <hyperlink ref="A505" r:id="rId1007" display="out/パワプロ2020 - 投球解析 - 2020-08-24 12-00-01-06_out.mp4" xr:uid="{4C423C10-01F2-4AEA-98FB-1CC63B085B0B}"/>
    <hyperlink ref="B505" r:id="rId1008" display="result/パワプロ2020 - 投球解析 - 2020-08-24 12-00-01-06_ball.txt" xr:uid="{674DC2CB-03A0-446E-9029-D28C8583618E}"/>
    <hyperlink ref="A506" r:id="rId1009" display="out/パワプロ2020 - 投球解析 - 2020-08-24 12-00-01-07_out.mp4" xr:uid="{F95C05A9-29E2-4EA0-943B-70CF9A856C8E}"/>
    <hyperlink ref="B506" r:id="rId1010" display="result/パワプロ2020 - 投球解析 - 2020-08-24 12-00-01-07_ball.txt" xr:uid="{05666BB1-C7F2-4776-9308-DD0C21C4417B}"/>
    <hyperlink ref="A507" r:id="rId1011" display="out/パワプロ2020 - 投球解析 - 2020-08-24 12-01-04-00_out.mp4" xr:uid="{3BD83DD0-40A3-4D14-B3E7-2F865E135B84}"/>
    <hyperlink ref="B507" r:id="rId1012" display="result/パワプロ2020 - 投球解析 - 2020-08-24 12-01-04-00_ball.txt" xr:uid="{9B5F41E9-C92E-44F5-838A-1CB201CA2E03}"/>
    <hyperlink ref="A508" r:id="rId1013" display="out/パワプロ2020 - 投球解析 - 2020-08-24 12-01-04-01_out.mp4" xr:uid="{7EB7AD62-6032-4C1C-901C-BF8C6813B258}"/>
    <hyperlink ref="B508" r:id="rId1014" display="result/パワプロ2020 - 投球解析 - 2020-08-24 12-01-04-01_ball.txt" xr:uid="{1059B90E-C657-4AC1-BAE0-DAE73731B0C9}"/>
    <hyperlink ref="A509" r:id="rId1015" display="out/パワプロ2020 - 投球解析 - 2020-08-24 12-01-04-02_out.mp4" xr:uid="{08ED9BB7-B820-4314-9C9A-EF08C331F654}"/>
    <hyperlink ref="B509" r:id="rId1016" display="result/パワプロ2020 - 投球解析 - 2020-08-24 12-01-04-02_ball.txt" xr:uid="{B98FA803-7C88-4514-BBA9-5000225A75B8}"/>
    <hyperlink ref="A510" r:id="rId1017" display="out/パワプロ2020 - 投球解析 - 2020-08-24 12-01-04-03_out.mp4" xr:uid="{F11563DB-0655-4627-986B-0E68B96F34FF}"/>
    <hyperlink ref="B510" r:id="rId1018" display="result/パワプロ2020 - 投球解析 - 2020-08-24 12-01-04-03_ball.txt" xr:uid="{AC25D847-F3CA-42FF-B7E1-333566CB7238}"/>
    <hyperlink ref="A511" r:id="rId1019" display="out/パワプロ2020 - 投球解析 - 2020-08-24 12-01-04-04_out.mp4" xr:uid="{618DDF5C-57E5-43CD-A37C-5BE80EC29779}"/>
    <hyperlink ref="B511" r:id="rId1020" display="result/パワプロ2020 - 投球解析 - 2020-08-24 12-01-04-04_ball.txt" xr:uid="{C6EFE084-3C45-4BA6-B89E-F8711F1C0FBF}"/>
    <hyperlink ref="A512" r:id="rId1021" display="out/パワプロ2020 - 投球解析 - 2020-08-24 12-01-04-05_out.mp4" xr:uid="{06C93581-B5C7-4A8D-9580-AAD1A40DD991}"/>
    <hyperlink ref="B512" r:id="rId1022" display="result/パワプロ2020 - 投球解析 - 2020-08-24 12-01-04-05_ball.txt" xr:uid="{D4A261E9-9142-4821-9C6D-48CE4B738373}"/>
    <hyperlink ref="A513" r:id="rId1023" display="out/パワプロ2020 - 投球解析 - 2020-08-24 12-01-04-06_out.mp4" xr:uid="{4940AFAC-6925-4A33-8D98-35FA7D4FFA33}"/>
    <hyperlink ref="B513" r:id="rId1024" display="result/パワプロ2020 - 投球解析 - 2020-08-24 12-01-04-06_ball.txt" xr:uid="{2B8BDD48-9CBE-42B5-A993-0E9F730B3966}"/>
    <hyperlink ref="A514" r:id="rId1025" display="out/パワプロ2020 - 投球解析 - 2020-08-24 12-01-04-07_out.mp4" xr:uid="{94FFBCE6-C4B2-4750-8A9B-37104B26EEF7}"/>
    <hyperlink ref="B514" r:id="rId1026" display="result/パワプロ2020 - 投球解析 - 2020-08-24 12-01-04-07_ball.txt" xr:uid="{E32E4AAB-3E6C-49F6-A69F-95FED4E87AFA}"/>
    <hyperlink ref="A515" r:id="rId1027" display="out/パワプロ2020 - 投球解析 - 2020-08-24 12-01-04-08_out.mp4" xr:uid="{FC93C129-ADEF-47B4-BA97-0F88233D0638}"/>
    <hyperlink ref="B515" r:id="rId1028" display="result/パワプロ2020 - 投球解析 - 2020-08-24 12-01-04-08_ball.txt" xr:uid="{E80138C0-D44F-4C05-A75E-F2E7FE680AB7}"/>
    <hyperlink ref="A516" r:id="rId1029" display="out/パワプロ2020 - 投球解析 - 2020-08-24 12-02-12-00_out.mp4" xr:uid="{6FC4A89D-8405-4E6B-B262-D6A75041E605}"/>
    <hyperlink ref="B516" r:id="rId1030" display="result/パワプロ2020 - 投球解析 - 2020-08-24 12-02-12-00_ball.txt" xr:uid="{A3818E67-9995-434D-8A1D-5D5AEB4DA7EB}"/>
    <hyperlink ref="A517" r:id="rId1031" display="out/パワプロ2020 - 投球解析 - 2020-08-24 12-02-12-01_out.mp4" xr:uid="{E8F89EED-7442-4857-88D0-EFDFA9924F6F}"/>
    <hyperlink ref="B517" r:id="rId1032" display="result/パワプロ2020 - 投球解析 - 2020-08-24 12-02-12-01_ball.txt" xr:uid="{2016B5B5-E48B-47E7-9A03-88E53D3D623F}"/>
    <hyperlink ref="A518" r:id="rId1033" display="out/パワプロ2020 - 投球解析 - 2020-08-24 12-02-12-02_out.mp4" xr:uid="{2893AAC4-ACE7-4E5E-A2BF-33D861C6AA0B}"/>
    <hyperlink ref="B518" r:id="rId1034" display="result/パワプロ2020 - 投球解析 - 2020-08-24 12-02-12-02_ball.txt" xr:uid="{034CA3C3-7155-47DA-98EB-6364624C4E7B}"/>
    <hyperlink ref="A519" r:id="rId1035" display="out/パワプロ2020 - 投球解析 - 2020-08-24 12-02-12-03_out.mp4" xr:uid="{34B8EA4E-7A00-48BF-9B62-F4D601F5CF5E}"/>
    <hyperlink ref="B519" r:id="rId1036" display="result/パワプロ2020 - 投球解析 - 2020-08-24 12-02-12-03_ball.txt" xr:uid="{425C05D4-1259-4A87-B402-387AA032B4F9}"/>
    <hyperlink ref="A520" r:id="rId1037" display="out/パワプロ2020 - 投球解析 - 2020-08-24 12-02-12-04_out.mp4" xr:uid="{5C905563-1360-4E78-8658-95B569E601AE}"/>
    <hyperlink ref="B520" r:id="rId1038" display="result/パワプロ2020 - 投球解析 - 2020-08-24 12-02-12-04_ball.txt" xr:uid="{631A73FE-2420-450B-90DC-E9A84E7AEF56}"/>
    <hyperlink ref="A521" r:id="rId1039" display="out/パワプロ2020 - 投球解析 - 2020-08-24 12-02-12-05_out.mp4" xr:uid="{DEF7C874-41F4-45E5-A14B-929BAC6B9C36}"/>
    <hyperlink ref="B521" r:id="rId1040" display="result/パワプロ2020 - 投球解析 - 2020-08-24 12-02-12-05_ball.txt" xr:uid="{D15CBFE2-028A-494D-B804-8CD2012B79CA}"/>
    <hyperlink ref="A522" r:id="rId1041" display="out/パワプロ2020 - 投球解析 - 2020-08-24 12-02-12-06_out.mp4" xr:uid="{9965B2C3-CA0F-4A01-88E2-8E762F40E234}"/>
    <hyperlink ref="B522" r:id="rId1042" display="result/パワプロ2020 - 投球解析 - 2020-08-24 12-02-12-06_ball.txt" xr:uid="{F043F3D3-B6F0-4719-9946-55B59FAD0A9C}"/>
    <hyperlink ref="A523" r:id="rId1043" display="out/パワプロ2020 - 投球解析 - 2020-08-24 12-02-12-07_out.mp4" xr:uid="{65A2E10C-10D4-4C58-9C0D-CB2112B57650}"/>
    <hyperlink ref="B523" r:id="rId1044" display="result/パワプロ2020 - 投球解析 - 2020-08-24 12-02-12-07_ball.txt" xr:uid="{F1328284-EFA4-45D1-A6FE-C45E077D0DCB}"/>
    <hyperlink ref="A524" r:id="rId1045" display="out/パワプロ2020 - 投球解析 - 2020-08-24 12-02-12-08_out.mp4" xr:uid="{A2F6998C-A137-4465-BA43-D3D3CA3EE06A}"/>
    <hyperlink ref="B524" r:id="rId1046" display="result/パワプロ2020 - 投球解析 - 2020-08-24 12-02-12-08_ball.txt" xr:uid="{0E5F6742-ECF3-4119-853C-30B0FCDA3096}"/>
    <hyperlink ref="A525" r:id="rId1047" display="out/パワプロ2020 - 投球解析 - 2020-08-24 12-02-12-09_out.mp4" xr:uid="{A47F3437-3E5C-4A7C-808F-99F93EE1FC0A}"/>
    <hyperlink ref="B525" r:id="rId1048" display="result/パワプロ2020 - 投球解析 - 2020-08-24 12-02-12-09_ball.txt" xr:uid="{27C338AA-A0B9-4961-93F6-C55443F92C84}"/>
    <hyperlink ref="A526" r:id="rId1049" display="out/パワプロ2020 - 投球解析 - 2020-08-24 12-03-33-00_out.mp4" xr:uid="{5E350EB0-1606-4048-AF15-CD5EEE50AFD0}"/>
    <hyperlink ref="B526" r:id="rId1050" display="result/パワプロ2020 - 投球解析 - 2020-08-24 12-03-33-00_ball.txt" xr:uid="{3A5FA9E7-CCE0-4DEB-8D67-B5E685633671}"/>
    <hyperlink ref="A527" r:id="rId1051" display="out/パワプロ2020 - 投球解析 - 2020-08-24 12-03-33-01_out.mp4" xr:uid="{3F8AEA1E-58DA-48F1-AF2F-9BEE338FB9A4}"/>
    <hyperlink ref="B527" r:id="rId1052" display="result/パワプロ2020 - 投球解析 - 2020-08-24 12-03-33-01_ball.txt" xr:uid="{24202CFE-A311-4B70-AAEC-6C32C03676E1}"/>
    <hyperlink ref="A528" r:id="rId1053" display="out/パワプロ2020 - 投球解析 - 2020-08-24 12-03-33-02_out.mp4" xr:uid="{FD882FD3-0EC1-4411-9E71-D3D37EC25C13}"/>
    <hyperlink ref="B528" r:id="rId1054" display="result/パワプロ2020 - 投球解析 - 2020-08-24 12-03-33-02_ball.txt" xr:uid="{13EAD76B-BEBC-449D-BF4D-E51946289249}"/>
    <hyperlink ref="A529" r:id="rId1055" display="out/パワプロ2020 - 投球解析 - 2020-08-24 12-03-33-03_out.mp4" xr:uid="{A51A79D6-087B-4C27-8DE8-FC70172BCB8B}"/>
    <hyperlink ref="B529" r:id="rId1056" display="result/パワプロ2020 - 投球解析 - 2020-08-24 12-03-33-03_ball.txt" xr:uid="{2519D7C7-2901-49D0-BFBC-D509DD19F00B}"/>
    <hyperlink ref="A530" r:id="rId1057" display="out/パワプロ2020 - 投球解析 - 2020-08-24 12-03-33-04_out.mp4" xr:uid="{8A1BF543-95C4-4F20-B243-C3C7D230A525}"/>
    <hyperlink ref="B530" r:id="rId1058" display="result/パワプロ2020 - 投球解析 - 2020-08-24 12-03-33-04_ball.txt" xr:uid="{81864F14-A6EA-4B5F-8AF2-0F04B2D3905C}"/>
    <hyperlink ref="A531" r:id="rId1059" display="out/パワプロ2020 - 投球解析 - 2020-08-24 12-03-33-05_out.mp4" xr:uid="{B67E0F75-CE14-458C-8587-3D208AA4F8CF}"/>
    <hyperlink ref="B531" r:id="rId1060" display="result/パワプロ2020 - 投球解析 - 2020-08-24 12-03-33-05_ball.txt" xr:uid="{8D08BCB0-B849-49B0-AEBF-0494133CC1D5}"/>
    <hyperlink ref="A532" r:id="rId1061" display="out/パワプロ2020 - 投球解析 - 2020-08-24 12-03-33-06_out.mp4" xr:uid="{1916CD89-A396-423E-B905-CDD02411544F}"/>
    <hyperlink ref="B532" r:id="rId1062" display="result/パワプロ2020 - 投球解析 - 2020-08-24 12-03-33-06_ball.txt" xr:uid="{0437EAD2-4BE1-4B66-B1C3-93CBC44693E2}"/>
    <hyperlink ref="A533" r:id="rId1063" display="out/パワプロ2020 - 投球解析 - 2020-08-24 12-03-33-07_out.mp4" xr:uid="{29A0CCC2-E3B6-40A0-A675-59290B08FA76}"/>
    <hyperlink ref="B533" r:id="rId1064" display="result/パワプロ2020 - 投球解析 - 2020-08-24 12-03-33-07_ball.txt" xr:uid="{14526518-EA6C-4243-BF2C-77D84AF23950}"/>
    <hyperlink ref="A534" r:id="rId1065" display="out/パワプロ2020 - 投球解析 - 2020-08-24 12-03-33-08_out.mp4" xr:uid="{7AB743A3-D263-4D7D-8DEA-3C4E8E2DB941}"/>
    <hyperlink ref="B534" r:id="rId1066" display="result/パワプロ2020 - 投球解析 - 2020-08-24 12-03-33-08_ball.txt" xr:uid="{A0765DE4-101B-430B-AEEB-2D3DD26BD33B}"/>
    <hyperlink ref="A535" r:id="rId1067" display="out/パワプロ2020 - 投球解析 - 2020-08-24 12-03-33-09_out.mp4" xr:uid="{97A14E20-8318-48FE-996F-9E1A2DCCF8FC}"/>
    <hyperlink ref="B535" r:id="rId1068" display="result/パワプロ2020 - 投球解析 - 2020-08-24 12-03-33-09_ball.txt" xr:uid="{2F843196-8F8E-4FAD-8FB9-A4BC4EBC110E}"/>
    <hyperlink ref="A536" r:id="rId1069" display="out/パワプロ2020 - 投球解析 - 2020-08-24 12-04-51-00_out.mp4" xr:uid="{45D721EF-E528-472A-96E7-B0C9546D563D}"/>
    <hyperlink ref="B536" r:id="rId1070" display="result/パワプロ2020 - 投球解析 - 2020-08-24 12-04-51-00_ball.txt" xr:uid="{0F2FCFC5-09B1-40B8-B26C-463541CEBC91}"/>
    <hyperlink ref="A537" r:id="rId1071" display="out/パワプロ2020 - 投球解析 - 2020-08-24 12-04-51-01_out.mp4" xr:uid="{E4D0E239-3F89-4E73-B8AD-4C0F2C31BA44}"/>
    <hyperlink ref="B537" r:id="rId1072" display="result/パワプロ2020 - 投球解析 - 2020-08-24 12-04-51-01_ball.txt" xr:uid="{F7C5E303-0DA3-4629-8243-2ECE7CB47862}"/>
    <hyperlink ref="A538" r:id="rId1073" display="out/パワプロ2020 - 投球解析 - 2020-08-24 12-04-51-02_out.mp4" xr:uid="{BE1FA164-957F-4C56-95C1-E0AA2281F84A}"/>
    <hyperlink ref="B538" r:id="rId1074" display="result/パワプロ2020 - 投球解析 - 2020-08-24 12-04-51-02_ball.txt" xr:uid="{3CE88CCD-25E5-49CF-A07B-642B96410EE1}"/>
    <hyperlink ref="A539" r:id="rId1075" display="out/パワプロ2020 - 投球解析 - 2020-08-24 12-04-51-03_out.mp4" xr:uid="{55A216EA-0719-42AD-8E75-1FE43872F328}"/>
    <hyperlink ref="B539" r:id="rId1076" display="result/パワプロ2020 - 投球解析 - 2020-08-24 12-04-51-03_ball.txt" xr:uid="{29695518-0405-4E83-BAD7-DCDC16A9B326}"/>
    <hyperlink ref="A540" r:id="rId1077" display="out/パワプロ2020 - 投球解析 - 2020-08-24 12-04-51-04_out.mp4" xr:uid="{EFF87659-CCAD-48E4-9CE5-10FD17180734}"/>
    <hyperlink ref="B540" r:id="rId1078" display="result/パワプロ2020 - 投球解析 - 2020-08-24 12-04-51-04_ball.txt" xr:uid="{AD3B02B5-4E63-4768-924A-17D09ED78FE6}"/>
    <hyperlink ref="A541" r:id="rId1079" display="out/パワプロ2020 - 投球解析 - 2020-08-24 12-04-51-05_out.mp4" xr:uid="{0461126D-ADD9-49A7-9A2D-A9D4E045663F}"/>
    <hyperlink ref="B541" r:id="rId1080" display="result/パワプロ2020 - 投球解析 - 2020-08-24 12-04-51-05_ball.txt" xr:uid="{CD508CF2-1319-4069-AD46-B5AC7F26D5C9}"/>
    <hyperlink ref="A542" r:id="rId1081" display="out/パワプロ2020 - 投球解析 - 2020-08-24 12-04-51-06_out.mp4" xr:uid="{1FFDA37A-4449-4AC8-AD7A-7E5EA7309383}"/>
    <hyperlink ref="B542" r:id="rId1082" display="result/パワプロ2020 - 投球解析 - 2020-08-24 12-04-51-06_ball.txt" xr:uid="{BEAAAE5D-E0AA-45EB-8F52-36B1AEFFD9B8}"/>
    <hyperlink ref="A543" r:id="rId1083" display="out/パワプロ2020 - 投球解析 - 2020-08-24 12-04-51-07_out.mp4" xr:uid="{8D631D94-496F-4EA2-B6C2-D32D6EFB1BB1}"/>
    <hyperlink ref="B543" r:id="rId1084" display="result/パワプロ2020 - 投球解析 - 2020-08-24 12-04-51-07_ball.txt" xr:uid="{56D9CC6D-30E4-4240-B2D5-6231CA18DF5D}"/>
    <hyperlink ref="A544" r:id="rId1085" display="out/パワプロ2020 - 投球解析 - 2020-08-24 12-04-51-08_out.mp4" xr:uid="{5677B946-76B6-4A2A-840B-7951DE8558FE}"/>
    <hyperlink ref="B544" r:id="rId1086" display="result/パワプロ2020 - 投球解析 - 2020-08-24 12-04-51-08_ball.txt" xr:uid="{92DDD4F8-546D-49FE-B2AA-7B050702DDCA}"/>
    <hyperlink ref="A545" r:id="rId1087" display="out/パワプロ2020 - 投球解析 - 2020-08-24 12-04-51-09_out.mp4" xr:uid="{EDF9A914-28A0-4B05-B2A3-0B6336D1CCC5}"/>
    <hyperlink ref="B545" r:id="rId1088" display="result/パワプロ2020 - 投球解析 - 2020-08-24 12-04-51-09_ball.txt" xr:uid="{E46B8603-AB56-4E6E-80F7-EC5F848EAD0F}"/>
    <hyperlink ref="A546" r:id="rId1089" display="out/パワプロ2020 - 投球解析 - 2020-08-24 12-06-16-00_out.mp4" xr:uid="{9709C928-5F34-476F-8DA1-E89A2FCD98DD}"/>
    <hyperlink ref="B546" r:id="rId1090" display="result/パワプロ2020 - 投球解析 - 2020-08-24 12-06-16-00_ball.txt" xr:uid="{82911629-73CA-4CDB-B22F-86131F25D160}"/>
    <hyperlink ref="A547" r:id="rId1091" display="out/パワプロ2020 - 投球解析 - 2020-08-24 12-06-16-01_out.mp4" xr:uid="{4172201E-A264-4B87-B58E-103C606B6736}"/>
    <hyperlink ref="B547" r:id="rId1092" display="result/パワプロ2020 - 投球解析 - 2020-08-24 12-06-16-01_ball.txt" xr:uid="{0961A0E3-7B11-4FBB-AF19-2205835B209A}"/>
    <hyperlink ref="A548" r:id="rId1093" display="out/パワプロ2020 - 投球解析 - 2020-08-24 12-06-16-02_out.mp4" xr:uid="{704915CF-ECE4-434A-9793-5AB8529299EE}"/>
    <hyperlink ref="B548" r:id="rId1094" display="result/パワプロ2020 - 投球解析 - 2020-08-24 12-06-16-02_ball.txt" xr:uid="{499122E6-156A-4420-B8F2-9C53489B37AD}"/>
    <hyperlink ref="A549" r:id="rId1095" display="out/パワプロ2020 - 投球解析 - 2020-08-24 12-06-16-03_out.mp4" xr:uid="{7DB1DFCA-4311-44C3-97FD-C0EFC7D0FD3C}"/>
    <hyperlink ref="B549" r:id="rId1096" display="result/パワプロ2020 - 投球解析 - 2020-08-24 12-06-16-03_ball.txt" xr:uid="{B4924F19-3CE1-4A17-97CE-3B4B1DDEB6C5}"/>
    <hyperlink ref="A550" r:id="rId1097" display="out/パワプロ2020 - 投球解析 - 2020-08-24 12-06-16-04_out.mp4" xr:uid="{AA5E184B-BA92-446E-8501-01C8EAD0F1C9}"/>
    <hyperlink ref="B550" r:id="rId1098" display="result/パワプロ2020 - 投球解析 - 2020-08-24 12-06-16-04_ball.txt" xr:uid="{0A266584-87EB-4900-AAC8-1E166EAB89FB}"/>
    <hyperlink ref="A551" r:id="rId1099" display="out/パワプロ2020 - 投球解析 - 2020-08-24 12-06-16-05_out.mp4" xr:uid="{EEA3B476-B625-41C4-A513-01786D37319F}"/>
    <hyperlink ref="B551" r:id="rId1100" display="result/パワプロ2020 - 投球解析 - 2020-08-24 12-06-16-05_ball.txt" xr:uid="{A300237D-9126-4DE1-9F7F-5734BE10393D}"/>
    <hyperlink ref="A552" r:id="rId1101" display="out/パワプロ2020 - 投球解析 - 2020-08-24 12-06-16-06_out.mp4" xr:uid="{8E04763F-7CC9-4BBA-9A8D-6205B8DB97CD}"/>
    <hyperlink ref="B552" r:id="rId1102" display="result/パワプロ2020 - 投球解析 - 2020-08-24 12-06-16-06_ball.txt" xr:uid="{575A710C-DCE2-4A5D-BE67-84C5B05A2E56}"/>
    <hyperlink ref="A553" r:id="rId1103" display="out/パワプロ2020 - 投球解析 - 2020-08-24 12-06-16-07_out.mp4" xr:uid="{A774D7C8-EA97-4AC3-AF00-A84E6DAB6330}"/>
    <hyperlink ref="B553" r:id="rId1104" display="result/パワプロ2020 - 投球解析 - 2020-08-24 12-06-16-07_ball.txt" xr:uid="{5393307C-8A7B-47C3-A081-4892260E1558}"/>
    <hyperlink ref="A554" r:id="rId1105" display="out/パワプロ2020 - 投球解析 - 2020-08-24 12-06-16-08_out.mp4" xr:uid="{296FBC54-C358-4B8F-84BB-BFB8B96E658D}"/>
    <hyperlink ref="B554" r:id="rId1106" display="result/パワプロ2020 - 投球解析 - 2020-08-24 12-06-16-08_ball.txt" xr:uid="{A6A0833A-BB5C-452A-AE55-B18FB1A2CCB9}"/>
    <hyperlink ref="A555" r:id="rId1107" display="out/パワプロ2020 - 投球解析 - 2020-08-24 12-06-16-09_out.mp4" xr:uid="{C2C5348A-C883-4E2E-9E8D-00CB3AC65B25}"/>
    <hyperlink ref="B555" r:id="rId1108" display="result/パワプロ2020 - 投球解析 - 2020-08-24 12-06-16-09_ball.txt" xr:uid="{C42B7677-C503-447F-ADD7-D6E89CC9E293}"/>
    <hyperlink ref="A556" r:id="rId1109" display="out/パワプロ2020 - 投球解析 - 2020-08-24 12-07-26-00_out.mp4" xr:uid="{6DA8A670-1B62-4EFE-B3A9-95E7DABE2082}"/>
    <hyperlink ref="B556" r:id="rId1110" display="result/パワプロ2020 - 投球解析 - 2020-08-24 12-07-26-00_ball.txt" xr:uid="{2D022AED-4BA5-4A42-BB91-85EC8CC06037}"/>
    <hyperlink ref="A557" r:id="rId1111" display="out/パワプロ2020 - 投球解析 - 2020-08-24 12-07-26-01_out.mp4" xr:uid="{E26C0C4A-D26E-4794-B866-4ED768542F0A}"/>
    <hyperlink ref="B557" r:id="rId1112" display="result/パワプロ2020 - 投球解析 - 2020-08-24 12-07-26-01_ball.txt" xr:uid="{E27C76F6-0B05-46D0-9809-83B3A012FF80}"/>
    <hyperlink ref="A558" r:id="rId1113" display="out/パワプロ2020 - 投球解析 - 2020-08-24 12-07-26-02_out.mp4" xr:uid="{07BC0CB4-AB4E-41F5-A5D2-2A7E19DBD73B}"/>
    <hyperlink ref="B558" r:id="rId1114" display="result/パワプロ2020 - 投球解析 - 2020-08-24 12-07-26-02_ball.txt" xr:uid="{AED0D1AB-CF11-4F04-B2A9-048944B14E0C}"/>
    <hyperlink ref="A559" r:id="rId1115" display="out/パワプロ2020 - 投球解析 - 2020-08-24 12-07-26-03_out.mp4" xr:uid="{C481C420-7D5E-4213-9EEB-40BD1B915022}"/>
    <hyperlink ref="B559" r:id="rId1116" display="result/パワプロ2020 - 投球解析 - 2020-08-24 12-07-26-03_ball.txt" xr:uid="{22231A75-29F8-49E5-8BC5-FB3A0A8EA4D9}"/>
    <hyperlink ref="A560" r:id="rId1117" display="out/パワプロ2020 - 投球解析 - 2020-08-24 12-07-26-04_out.mp4" xr:uid="{4446565E-B074-47ED-BAFF-6B41EA37302B}"/>
    <hyperlink ref="B560" r:id="rId1118" display="result/パワプロ2020 - 投球解析 - 2020-08-24 12-07-26-04_ball.txt" xr:uid="{C74BDBA8-FAD1-44D3-A0A0-EBE314DB8687}"/>
    <hyperlink ref="A561" r:id="rId1119" display="out/パワプロ2020 - 投球解析 - 2020-08-24 12-07-26-05_out.mp4" xr:uid="{F151F078-98BF-4436-8D43-1D0415A15965}"/>
    <hyperlink ref="B561" r:id="rId1120" display="result/パワプロ2020 - 投球解析 - 2020-08-24 12-07-26-05_ball.txt" xr:uid="{B5E55536-12E9-4C76-BD0C-0AE829D0FF16}"/>
    <hyperlink ref="A562" r:id="rId1121" display="out/パワプロ2020 - 投球解析 - 2020-08-24 12-07-26-06_out.mp4" xr:uid="{EE5FC788-0C0B-41C1-B4F9-4008EAC8EA7A}"/>
    <hyperlink ref="B562" r:id="rId1122" display="result/パワプロ2020 - 投球解析 - 2020-08-24 12-07-26-06_ball.txt" xr:uid="{0E040C4D-CE35-49A2-9BF4-DEB639A304C5}"/>
    <hyperlink ref="A563" r:id="rId1123" display="out/パワプロ2020 - 投球解析 - 2020-08-24 12-07-26-07_out.mp4" xr:uid="{F65ECFC1-9C32-4291-B901-D0EDAD7D265A}"/>
    <hyperlink ref="B563" r:id="rId1124" display="result/パワプロ2020 - 投球解析 - 2020-08-24 12-07-26-07_ball.txt" xr:uid="{62F927DB-6682-4B2F-B15E-50B65782C338}"/>
    <hyperlink ref="A564" r:id="rId1125" display="out/パワプロ2020 - 投球解析 - 2020-08-24 12-07-26-08_out.mp4" xr:uid="{67199501-4FD2-47AB-B020-101EAE468DE1}"/>
    <hyperlink ref="B564" r:id="rId1126" display="result/パワプロ2020 - 投球解析 - 2020-08-24 12-07-26-08_ball.txt" xr:uid="{BFADBB38-CE25-4238-BB46-7746173EE2B5}"/>
    <hyperlink ref="A565" r:id="rId1127" display="out/パワプロ2020 - 投球解析 - 2020-08-24 12-07-26-09_out.mp4" xr:uid="{5A75F2C0-8AAA-44E0-A7EE-FFA96A9C3C45}"/>
    <hyperlink ref="B565" r:id="rId1128" display="result/パワプロ2020 - 投球解析 - 2020-08-24 12-07-26-09_ball.txt" xr:uid="{5C7792CE-2FBD-4026-8501-95A2187D667F}"/>
    <hyperlink ref="A566" r:id="rId1129" display="out/パワプロ2020 - 投球解析 - 2020-08-24 12-08-41-00_out.mp4" xr:uid="{4D1BF9AE-0BFA-403E-A6A4-6DFEED8F9591}"/>
    <hyperlink ref="B566" r:id="rId1130" display="result/パワプロ2020 - 投球解析 - 2020-08-24 12-08-41-00_ball.txt" xr:uid="{1CCB64A6-0BC5-4EC0-A0B0-515B9A706A85}"/>
    <hyperlink ref="A567" r:id="rId1131" display="out/パワプロ2020 - 投球解析 - 2020-08-24 12-08-41-01_out.mp4" xr:uid="{E4EC4DDA-1FE0-4418-864D-E176F80D4BC5}"/>
    <hyperlink ref="B567" r:id="rId1132" display="result/パワプロ2020 - 投球解析 - 2020-08-24 12-08-41-01_ball.txt" xr:uid="{A1EF0973-E9DB-4273-9FD5-24284EB61DE1}"/>
    <hyperlink ref="A568" r:id="rId1133" display="out/パワプロ2020 - 投球解析 - 2020-08-24 12-08-41-02_out.mp4" xr:uid="{48AA666A-6E5D-4514-8A00-B92E4780A2C3}"/>
    <hyperlink ref="B568" r:id="rId1134" display="result/パワプロ2020 - 投球解析 - 2020-08-24 12-08-41-02_ball.txt" xr:uid="{0D2549EA-F52F-4AAF-9FF2-D075A2BA20D1}"/>
    <hyperlink ref="A569" r:id="rId1135" display="out/パワプロ2020 - 投球解析 - 2020-08-24 12-08-41-03_out.mp4" xr:uid="{1DDE5808-EC25-493B-8DF8-B1A81A807C46}"/>
    <hyperlink ref="B569" r:id="rId1136" display="result/パワプロ2020 - 投球解析 - 2020-08-24 12-08-41-03_ball.txt" xr:uid="{8C80F70D-8F74-48E9-87C4-256567D652AE}"/>
    <hyperlink ref="A570" r:id="rId1137" display="out/パワプロ2020 - 投球解析 - 2020-08-24 12-08-41-04_out.mp4" xr:uid="{EF795041-A74F-4AFF-8CB0-E020570420D4}"/>
    <hyperlink ref="B570" r:id="rId1138" display="result/パワプロ2020 - 投球解析 - 2020-08-24 12-08-41-04_ball.txt" xr:uid="{DDB1019E-6F0B-405D-AA05-65599B5C033F}"/>
    <hyperlink ref="A571" r:id="rId1139" display="out/パワプロ2020 - 投球解析 - 2020-08-24 12-08-41-05_out.mp4" xr:uid="{1E1A7BAE-0298-41C1-ABFE-2DFA7F71588B}"/>
    <hyperlink ref="B571" r:id="rId1140" display="result/パワプロ2020 - 投球解析 - 2020-08-24 12-08-41-05_ball.txt" xr:uid="{563461CB-9E61-4BE2-B801-43420771FB1E}"/>
    <hyperlink ref="A572" r:id="rId1141" display="out/パワプロ2020 - 投球解析 - 2020-08-24 12-08-41-06_out.mp4" xr:uid="{B1504846-ABE5-45CA-9235-172A591A1D2A}"/>
    <hyperlink ref="B572" r:id="rId1142" display="result/パワプロ2020 - 投球解析 - 2020-08-24 12-08-41-06_ball.txt" xr:uid="{FE52C8A8-FA5C-4330-AE45-3E562F4E3B45}"/>
    <hyperlink ref="A573" r:id="rId1143" display="out/パワプロ2020 - 投球解析 - 2020-08-24 12-08-41-07_out.mp4" xr:uid="{6E9885B5-C62D-4CFF-A65D-90550DD8A99B}"/>
    <hyperlink ref="B573" r:id="rId1144" display="result/パワプロ2020 - 投球解析 - 2020-08-24 12-08-41-07_ball.txt" xr:uid="{BF60064A-9692-4931-AD04-AA2C892382B4}"/>
    <hyperlink ref="A574" r:id="rId1145" display="out/パワプロ2020 - 投球解析 - 2020-08-24 12-08-41-08_out.mp4" xr:uid="{09870420-B774-4F78-9B5B-79BB2A2A2BB7}"/>
    <hyperlink ref="B574" r:id="rId1146" display="result/パワプロ2020 - 投球解析 - 2020-08-24 12-08-41-08_ball.txt" xr:uid="{D4436032-3D96-48B8-8B53-A49643AA9DA7}"/>
    <hyperlink ref="A575" r:id="rId1147" display="out/パワプロ2020 - 投球解析 - 2020-08-24 12-08-41-09_out.mp4" xr:uid="{E46F0568-F952-4ED2-A98C-F5858749D830}"/>
    <hyperlink ref="B575" r:id="rId1148" display="result/パワプロ2020 - 投球解析 - 2020-08-24 12-08-41-09_ball.txt" xr:uid="{AAC57203-4EAE-49B6-8828-820405E8CCF1}"/>
    <hyperlink ref="A576" r:id="rId1149" display="out/パワプロ2020 - 投球解析 - 2020-08-24 12-08-41-12_out.mp4" xr:uid="{5553E8FF-D9E4-47EF-BD4F-59FAB673D7D0}"/>
    <hyperlink ref="B576" r:id="rId1150" display="result/パワプロ2020 - 投球解析 - 2020-08-24 12-08-41-12_ball.txt" xr:uid="{0D8053F1-6B4D-4DD1-A1AF-6AB2C03FD728}"/>
    <hyperlink ref="A577" r:id="rId1151" display="out/パワプロ2020 - 投球解析 - 2020-08-24 12-08-41-13_out.mp4" xr:uid="{F102FCCA-4645-4803-ABF5-8F5683FF15B1}"/>
    <hyperlink ref="B577" r:id="rId1152" display="result/パワプロ2020 - 投球解析 - 2020-08-24 12-08-41-13_ball.txt" xr:uid="{5B07DE96-BD7D-4016-B05F-1EAD6E4373BF}"/>
    <hyperlink ref="A578" r:id="rId1153" display="out/パワプロ2020 - 投球解析 - 2020-08-24 12-10-03-00_out.mp4" xr:uid="{5ECABA0C-5992-4924-AD31-16893B3FFAB6}"/>
    <hyperlink ref="B578" r:id="rId1154" display="result/パワプロ2020 - 投球解析 - 2020-08-24 12-10-03-00_ball.txt" xr:uid="{41C8C6AD-BABA-4E80-92FB-DCC57B7E91CF}"/>
    <hyperlink ref="A579" r:id="rId1155" display="out/パワプロ2020 - 投球解析 - 2020-08-24 12-10-03-01_out.mp4" xr:uid="{A3BC316B-3E0F-43D4-9B3E-629DE0126AF7}"/>
    <hyperlink ref="B579" r:id="rId1156" display="result/パワプロ2020 - 投球解析 - 2020-08-24 12-10-03-01_ball.txt" xr:uid="{5E6A32AC-F684-4BD8-8035-2FFDC64EC490}"/>
    <hyperlink ref="A580" r:id="rId1157" display="out/パワプロ2020 - 投球解析 - 2020-08-24 12-10-03-02_out.mp4" xr:uid="{C9A005DC-9490-4DD9-8593-FAA719B24203}"/>
    <hyperlink ref="B580" r:id="rId1158" display="result/パワプロ2020 - 投球解析 - 2020-08-24 12-10-03-02_ball.txt" xr:uid="{C59F8295-EFEA-47D8-A717-31FEB703CEE0}"/>
    <hyperlink ref="A581" r:id="rId1159" display="out/パワプロ2020 - 投球解析 - 2020-08-24 12-10-03-03_out.mp4" xr:uid="{CBAB9B19-0379-496F-B510-05FE466FB271}"/>
    <hyperlink ref="B581" r:id="rId1160" display="result/パワプロ2020 - 投球解析 - 2020-08-24 12-10-03-03_ball.txt" xr:uid="{A9B71EF2-FF71-4783-B7FC-D0513CD9447A}"/>
    <hyperlink ref="A582" r:id="rId1161" display="out/パワプロ2020 - 投球解析 - 2020-08-24 12-10-03-04_out.mp4" xr:uid="{F357DC12-FB9E-40FF-A7FF-1F612A04EC71}"/>
    <hyperlink ref="B582" r:id="rId1162" display="result/パワプロ2020 - 投球解析 - 2020-08-24 12-10-03-04_ball.txt" xr:uid="{BBFCC970-916F-4570-97A7-412A5D95EF93}"/>
    <hyperlink ref="A583" r:id="rId1163" display="out/パワプロ2020 - 投球解析 - 2020-08-24 12-10-03-05_out.mp4" xr:uid="{880AD21B-C86B-493F-A0DE-15619998D04D}"/>
    <hyperlink ref="B583" r:id="rId1164" display="result/パワプロ2020 - 投球解析 - 2020-08-24 12-10-03-05_ball.txt" xr:uid="{8331AEF8-F699-4FA8-8994-EF4FC09BF6CD}"/>
    <hyperlink ref="A584" r:id="rId1165" display="out/パワプロ2020 - 投球解析 - 2020-08-24 12-10-03-06_out.mp4" xr:uid="{FFE5CA9E-4B0F-46E9-9EE2-6805097AC6EA}"/>
    <hyperlink ref="B584" r:id="rId1166" display="result/パワプロ2020 - 投球解析 - 2020-08-24 12-10-03-06_ball.txt" xr:uid="{2B795D09-18B3-450C-A5CD-BD82C523C8C4}"/>
    <hyperlink ref="A585" r:id="rId1167" display="out/パワプロ2020 - 投球解析 - 2020-08-24 12-10-03-07_out.mp4" xr:uid="{C103AF38-7504-4709-AD02-B171A7A5AC8E}"/>
    <hyperlink ref="B585" r:id="rId1168" display="result/パワプロ2020 - 投球解析 - 2020-08-24 12-10-03-07_ball.txt" xr:uid="{B598431C-0499-4C81-B9AC-69234AC8F651}"/>
    <hyperlink ref="A586" r:id="rId1169" display="out/パワプロ2020 - 投球解析 - 2020-08-24 12-10-03-08_out.mp4" xr:uid="{3658C7B8-CFFC-48D6-AC3E-FF5F9A8284CB}"/>
    <hyperlink ref="B586" r:id="rId1170" display="result/パワプロ2020 - 投球解析 - 2020-08-24 12-10-03-08_ball.txt" xr:uid="{1D22D447-0061-4349-AA54-52472DC905EA}"/>
    <hyperlink ref="A587" r:id="rId1171" display="out/パワプロ2020 - 投球解析 - 2020-08-24 12-10-03-09_out.mp4" xr:uid="{01D71FB9-4454-4FBA-B0BB-2CA9EE3E47DD}"/>
    <hyperlink ref="B587" r:id="rId1172" display="result/パワプロ2020 - 投球解析 - 2020-08-24 12-10-03-09_ball.txt" xr:uid="{663FB93B-4863-4216-B05F-7E968EA3880E}"/>
    <hyperlink ref="A588" r:id="rId1173" display="out/パワプロ2020 - 投球解析 - 2020-08-24 12-11-18-00_out.mp4" xr:uid="{DBC69CA1-9668-4D75-B454-12BADF367F1E}"/>
    <hyperlink ref="B588" r:id="rId1174" display="result/パワプロ2020 - 投球解析 - 2020-08-24 12-11-18-00_ball.txt" xr:uid="{BE51F333-46F4-46C7-BC19-BB13CA28150B}"/>
    <hyperlink ref="A589" r:id="rId1175" display="out/パワプロ2020 - 投球解析 - 2020-08-24 12-11-18-01_out.mp4" xr:uid="{6CDB57A4-FEE9-49D5-AB8E-DF2AF3EEB1CE}"/>
    <hyperlink ref="B589" r:id="rId1176" display="result/パワプロ2020 - 投球解析 - 2020-08-24 12-11-18-01_ball.txt" xr:uid="{A61FB0B4-F07E-435C-AD2F-B0462FC0C9D9}"/>
    <hyperlink ref="A590" r:id="rId1177" display="out/パワプロ2020 - 投球解析 - 2020-08-24 12-11-18-02_out.mp4" xr:uid="{089CBD79-26C8-468B-B474-7678B7D4B462}"/>
    <hyperlink ref="B590" r:id="rId1178" display="result/パワプロ2020 - 投球解析 - 2020-08-24 12-11-18-02_ball.txt" xr:uid="{CEBB3D17-17C7-4500-BBFF-4E84C8D20F25}"/>
    <hyperlink ref="A591" r:id="rId1179" display="out/パワプロ2020 - 投球解析 - 2020-08-24 12-11-18-03_out.mp4" xr:uid="{4B5C99D4-9343-4D00-8FED-DC66F73B20EE}"/>
    <hyperlink ref="B591" r:id="rId1180" display="result/パワプロ2020 - 投球解析 - 2020-08-24 12-11-18-03_ball.txt" xr:uid="{636EC617-483D-4A88-BE0F-7C2AFE3382B0}"/>
    <hyperlink ref="A592" r:id="rId1181" display="out/パワプロ2020 - 投球解析 - 2020-08-24 12-11-18-04_out.mp4" xr:uid="{38D314C9-2A31-4A6A-A59A-0354DF38E532}"/>
    <hyperlink ref="B592" r:id="rId1182" display="result/パワプロ2020 - 投球解析 - 2020-08-24 12-11-18-04_ball.txt" xr:uid="{E2FF08A9-AED7-40E4-ACF6-20B9E6FF6F9F}"/>
    <hyperlink ref="A593" r:id="rId1183" display="out/パワプロ2020 - 投球解析 - 2020-08-24 12-11-18-05_out.mp4" xr:uid="{0C4DD1F5-2814-45B9-9F56-778A220692E9}"/>
    <hyperlink ref="B593" r:id="rId1184" display="result/パワプロ2020 - 投球解析 - 2020-08-24 12-11-18-05_ball.txt" xr:uid="{33EDECA0-BBDC-42E5-BD2C-818CF66BEA76}"/>
    <hyperlink ref="A594" r:id="rId1185" display="out/パワプロ2020 - 投球解析 - 2020-08-24 12-11-18-06_out.mp4" xr:uid="{D078B6EB-153D-479D-96B5-4004A78A25F5}"/>
    <hyperlink ref="B594" r:id="rId1186" display="result/パワプロ2020 - 投球解析 - 2020-08-24 12-11-18-06_ball.txt" xr:uid="{0724431E-7ED5-499A-982E-2CCDBA485201}"/>
    <hyperlink ref="A595" r:id="rId1187" display="out/パワプロ2020 - 投球解析 - 2020-08-24 12-11-18-07_out.mp4" xr:uid="{361CAA8D-B1FB-46C0-8DFD-6C5B88294A7F}"/>
    <hyperlink ref="B595" r:id="rId1188" display="result/パワプロ2020 - 投球解析 - 2020-08-24 12-11-18-07_ball.txt" xr:uid="{6E250A1C-4D3B-4B56-8E80-F7137ACB10E1}"/>
    <hyperlink ref="A596" r:id="rId1189" display="out/パワプロ2020 - 投球解析 - 2020-08-24 12-11-18-08_out.mp4" xr:uid="{FB565988-0CE4-4461-8452-B36B01FE61D5}"/>
    <hyperlink ref="B596" r:id="rId1190" display="result/パワプロ2020 - 投球解析 - 2020-08-24 12-11-18-08_ball.txt" xr:uid="{9608C2F2-A66F-4240-8544-9816F64D8019}"/>
    <hyperlink ref="A597" r:id="rId1191" display="out/パワプロ2020 - 投球解析 - 2020-08-24 12-11-18-09_out.mp4" xr:uid="{5CC718F5-F9E2-4014-89B4-391A85B5EF6C}"/>
    <hyperlink ref="B597" r:id="rId1192" display="result/パワプロ2020 - 投球解析 - 2020-08-24 12-11-18-09_ball.txt" xr:uid="{CB684CEB-6F32-4A61-B8F0-AB79F86E0CD0}"/>
    <hyperlink ref="A598" r:id="rId1193" display="out/パワプロ2020 - 投球解析 - 2020-08-24 12-11-18-11_out.mp4" xr:uid="{3E077CA3-2C35-41C2-984D-3B2E23F2F042}"/>
    <hyperlink ref="B598" r:id="rId1194" display="result/パワプロ2020 - 投球解析 - 2020-08-24 12-11-18-11_ball.txt" xr:uid="{D2506C49-BF67-4186-8F28-7BA4EEE67D22}"/>
    <hyperlink ref="A599" r:id="rId1195" display="out/パワプロ2020 - 投球解析 - 2020-08-24 12-11-18-12_out.mp4" xr:uid="{E7F9D0C1-2D84-47A5-8590-50D9FB94E4A7}"/>
    <hyperlink ref="B599" r:id="rId1196" display="result/パワプロ2020 - 投球解析 - 2020-08-24 12-11-18-12_ball.txt" xr:uid="{C64DF24B-E77E-4A36-8529-9E9AEDBEBE27}"/>
    <hyperlink ref="A600" r:id="rId1197" display="out/パワプロ2020 - 投球解析 - 2020-08-24 12-11-18-13_out.mp4" xr:uid="{2889B8DA-3792-4F5B-9F52-6F99D6145E1C}"/>
    <hyperlink ref="B600" r:id="rId1198" display="result/パワプロ2020 - 投球解析 - 2020-08-24 12-11-18-13_ball.txt" xr:uid="{B36DE6B4-C013-4072-A7AB-2516231B8BA7}"/>
    <hyperlink ref="A601" r:id="rId1199" display="out/パワプロ2020 - 投球解析 - 2020-08-24 12-12-56-00_out.mp4" xr:uid="{FDB1D438-D165-4020-ADC2-299580D6F5EC}"/>
    <hyperlink ref="B601" r:id="rId1200" display="result/パワプロ2020 - 投球解析 - 2020-08-24 12-12-56-00_ball.txt" xr:uid="{24E8265E-69A7-4D8E-A3FA-5BF3AC508AD7}"/>
    <hyperlink ref="A602" r:id="rId1201" display="out/パワプロ2020 - 投球解析 - 2020-08-24 12-12-56-01_out.mp4" xr:uid="{C3EEFC35-33EE-472F-8853-73A3E7E2F89C}"/>
    <hyperlink ref="B602" r:id="rId1202" display="result/パワプロ2020 - 投球解析 - 2020-08-24 12-12-56-01_ball.txt" xr:uid="{7B13276F-59DF-4056-9547-75835055BC2F}"/>
    <hyperlink ref="A603" r:id="rId1203" display="out/パワプロ2020 - 投球解析 - 2020-08-24 12-12-56-02_out.mp4" xr:uid="{12575E58-AC07-40D5-977E-F5ECEBE67EC1}"/>
    <hyperlink ref="B603" r:id="rId1204" display="result/パワプロ2020 - 投球解析 - 2020-08-24 12-12-56-02_ball.txt" xr:uid="{1D7CC33E-7615-4CD6-825A-5E207941A040}"/>
    <hyperlink ref="A604" r:id="rId1205" display="out/パワプロ2020 - 投球解析 - 2020-08-24 12-12-56-03_out.mp4" xr:uid="{B6E604A8-F71E-404A-81EA-4DFBBC2F627B}"/>
    <hyperlink ref="B604" r:id="rId1206" display="result/パワプロ2020 - 投球解析 - 2020-08-24 12-12-56-03_ball.txt" xr:uid="{A2FE21E0-8ADD-4302-A8EA-DB6D7F7955B0}"/>
    <hyperlink ref="A605" r:id="rId1207" display="out/パワプロ2020 - 投球解析 - 2020-08-24 12-12-56-04_out.mp4" xr:uid="{9A66CEB4-F26C-40E9-8228-D7CFA373769B}"/>
    <hyperlink ref="B605" r:id="rId1208" display="result/パワプロ2020 - 投球解析 - 2020-08-24 12-12-56-04_ball.txt" xr:uid="{F59B76E4-BE27-430A-946D-6C2F0E1E1569}"/>
    <hyperlink ref="A606" r:id="rId1209" display="out/パワプロ2020 - 投球解析 - 2020-08-24 12-12-56-05_out.mp4" xr:uid="{E682AB8D-B802-444D-8AE8-31D5E4957DDB}"/>
    <hyperlink ref="B606" r:id="rId1210" display="result/パワプロ2020 - 投球解析 - 2020-08-24 12-12-56-05_ball.txt" xr:uid="{EEFEB6E1-CA60-46EF-9B5B-9198D4B9B7FA}"/>
    <hyperlink ref="A607" r:id="rId1211" display="out/パワプロ2020 - 投球解析 - 2020-08-24 12-12-56-06_out.mp4" xr:uid="{55FE5291-3F92-4C7B-9804-D8691E12CA44}"/>
    <hyperlink ref="B607" r:id="rId1212" display="result/パワプロ2020 - 投球解析 - 2020-08-24 12-12-56-06_ball.txt" xr:uid="{C5523E46-FF4C-4540-8CC8-FD10F205C3CC}"/>
    <hyperlink ref="A608" r:id="rId1213" display="out/パワプロ2020 - 投球解析 - 2020-08-24 12-12-56-07_out.mp4" xr:uid="{F3B62EEF-2464-4F0F-BBD4-D229543CC837}"/>
    <hyperlink ref="B608" r:id="rId1214" display="result/パワプロ2020 - 投球解析 - 2020-08-24 12-12-56-07_ball.txt" xr:uid="{7B0C2A4B-4A99-4202-B6F2-3D293082DB44}"/>
    <hyperlink ref="A609" r:id="rId1215" display="out/パワプロ2020 - 投球解析 - 2020-08-24 12-12-56-08_out.mp4" xr:uid="{DE2ADF55-2533-4A98-8226-0D248D014104}"/>
    <hyperlink ref="B609" r:id="rId1216" display="result/パワプロ2020 - 投球解析 - 2020-08-24 12-12-56-08_ball.txt" xr:uid="{2664083A-EA05-440F-B3AC-6F534667C511}"/>
    <hyperlink ref="A610" r:id="rId1217" display="out/パワプロ2020 - 投球解析 - 2020-08-24 12-12-56-09_out.mp4" xr:uid="{4C1DF3BE-A3F8-4F57-BC15-54C845329A33}"/>
    <hyperlink ref="B610" r:id="rId1218" display="result/パワプロ2020 - 投球解析 - 2020-08-24 12-12-56-09_ball.txt" xr:uid="{5884114E-2822-48D8-B8A4-B5218B6B931D}"/>
    <hyperlink ref="A611" r:id="rId1219" display="out/パワプロ2020 - 投球解析 - 2020-08-24 12-21-33-00_out.mp4" xr:uid="{DC2BB8D0-024E-44AA-A67B-58E62009A6BF}"/>
    <hyperlink ref="B611" r:id="rId1220" display="result/パワプロ2020 - 投球解析 - 2020-08-24 12-21-33-00_ball.txt" xr:uid="{60617638-9B69-42F6-981D-6C3811EBC23F}"/>
    <hyperlink ref="A612" r:id="rId1221" display="out/パワプロ2020 - 投球解析 - 2020-08-24 12-21-33-01_out.mp4" xr:uid="{C1602AEC-3641-4FDE-AE22-2E49349EB87E}"/>
    <hyperlink ref="B612" r:id="rId1222" display="result/パワプロ2020 - 投球解析 - 2020-08-24 12-21-33-01_ball.txt" xr:uid="{68EFCD0C-5699-4E73-8954-CCEC56C0F0B9}"/>
    <hyperlink ref="A613" r:id="rId1223" display="out/パワプロ2020 - 投球解析 - 2020-08-24 12-21-33-02_out.mp4" xr:uid="{33DBF3C7-EFC4-4B33-83CF-B933C6B610F8}"/>
    <hyperlink ref="B613" r:id="rId1224" display="result/パワプロ2020 - 投球解析 - 2020-08-24 12-21-33-02_ball.txt" xr:uid="{E647150A-5F6E-453F-AC84-8F3683ED7E02}"/>
    <hyperlink ref="A614" r:id="rId1225" display="out/パワプロ2020 - 投球解析 - 2020-08-24 12-21-33-03_out.mp4" xr:uid="{36148388-0F9D-40BD-A411-8FCC1AAEA1CB}"/>
    <hyperlink ref="B614" r:id="rId1226" display="result/パワプロ2020 - 投球解析 - 2020-08-24 12-21-33-03_ball.txt" xr:uid="{1F24D7E7-4DF9-4B2E-85EA-4E14FE7E23F7}"/>
    <hyperlink ref="A615" r:id="rId1227" display="out/パワプロ2020 - 投球解析 - 2020-08-24 12-21-33-04_out.mp4" xr:uid="{C6758108-88C1-4FA3-B867-637F58FDD5B0}"/>
    <hyperlink ref="B615" r:id="rId1228" display="result/パワプロ2020 - 投球解析 - 2020-08-24 12-21-33-04_ball.txt" xr:uid="{B0BB5D49-987C-477D-833E-A8B264A27AD5}"/>
    <hyperlink ref="A616" r:id="rId1229" display="out/パワプロ2020 - 投球解析 - 2020-08-24 12-21-33-05_out.mp4" xr:uid="{DDF8EF70-E4B7-43A4-988E-A6D1BFEB9BD3}"/>
    <hyperlink ref="B616" r:id="rId1230" display="result/パワプロ2020 - 投球解析 - 2020-08-24 12-21-33-05_ball.txt" xr:uid="{CCA6C160-2936-4C19-8BAF-5A93E9CE9B57}"/>
    <hyperlink ref="A617" r:id="rId1231" display="out/パワプロ2020 - 投球解析 - 2020-08-24 12-21-33-06_out.mp4" xr:uid="{2ACFD12A-45EC-4466-A06A-C063B8C67184}"/>
    <hyperlink ref="B617" r:id="rId1232" display="result/パワプロ2020 - 投球解析 - 2020-08-24 12-21-33-06_ball.txt" xr:uid="{63CDA66B-85A7-4001-9B05-DAEEA0CB9516}"/>
    <hyperlink ref="A618" r:id="rId1233" display="out/パワプロ2020 - 投球解析 - 2020-08-24 12-21-33-07_out.mp4" xr:uid="{1BCFEEA9-A977-489A-8535-18DE51467465}"/>
    <hyperlink ref="B618" r:id="rId1234" display="result/パワプロ2020 - 投球解析 - 2020-08-24 12-21-33-07_ball.txt" xr:uid="{8D4FC975-D72E-46E5-9CF0-7A3B039353BC}"/>
    <hyperlink ref="A619" r:id="rId1235" display="out/パワプロ2020 - 投球解析 - 2020-08-24 12-21-33-08_out.mp4" xr:uid="{76C7298C-7CD3-459B-819B-271A61C7414F}"/>
    <hyperlink ref="B619" r:id="rId1236" display="result/パワプロ2020 - 投球解析 - 2020-08-24 12-21-33-08_ball.txt" xr:uid="{7613D607-C70A-41AC-8369-E3A82C13E890}"/>
    <hyperlink ref="A620" r:id="rId1237" display="out/パワプロ2020 - 投球解析 - 2020-08-24 12-21-33-09_out.mp4" xr:uid="{78B47FC5-6113-4BF9-AA1E-F6A9A2803971}"/>
    <hyperlink ref="B620" r:id="rId1238" display="result/パワプロ2020 - 投球解析 - 2020-08-24 12-21-33-09_ball.txt" xr:uid="{F4569846-A9D6-4454-8A9C-57F6A3A22697}"/>
    <hyperlink ref="A621" r:id="rId1239" display="out/パワプロ2020 - 投球解析 - 2020-08-24 12-22-44-00_out.mp4" xr:uid="{1F54D0F0-090A-4915-9AC1-DD95A6D2271B}"/>
    <hyperlink ref="B621" r:id="rId1240" display="result/パワプロ2020 - 投球解析 - 2020-08-24 12-22-44-00_ball.txt" xr:uid="{0F9D771B-D2F8-4A17-A3A3-C6187C80CE6E}"/>
    <hyperlink ref="A622" r:id="rId1241" display="out/パワプロ2020 - 投球解析 - 2020-08-24 12-22-44-01_out.mp4" xr:uid="{726E1A5F-5547-45BC-9121-52E49E9B211B}"/>
    <hyperlink ref="B622" r:id="rId1242" display="result/パワプロ2020 - 投球解析 - 2020-08-24 12-22-44-01_ball.txt" xr:uid="{603AFCE3-3014-446E-9890-88E21F39BB88}"/>
    <hyperlink ref="A623" r:id="rId1243" display="out/パワプロ2020 - 投球解析 - 2020-08-24 12-22-44-02_out.mp4" xr:uid="{C77311B3-AD30-4C31-B221-4E34EE9DD6C8}"/>
    <hyperlink ref="B623" r:id="rId1244" display="result/パワプロ2020 - 投球解析 - 2020-08-24 12-22-44-02_ball.txt" xr:uid="{4BED62EA-D559-4C7D-B705-6CB2817676D9}"/>
    <hyperlink ref="A624" r:id="rId1245" display="out/パワプロ2020 - 投球解析 - 2020-08-24 12-22-44-03_out.mp4" xr:uid="{EAD655B6-3C59-4445-ADD0-1ED6B43BC3A7}"/>
    <hyperlink ref="B624" r:id="rId1246" display="result/パワプロ2020 - 投球解析 - 2020-08-24 12-22-44-03_ball.txt" xr:uid="{001970AC-DCD5-430F-98D3-F3F8F8E84DE2}"/>
    <hyperlink ref="A625" r:id="rId1247" display="out/パワプロ2020 - 投球解析 - 2020-08-24 12-22-44-04_out.mp4" xr:uid="{FD5C4022-A071-4257-A814-0AA955F2378A}"/>
    <hyperlink ref="B625" r:id="rId1248" display="result/パワプロ2020 - 投球解析 - 2020-08-24 12-22-44-04_ball.txt" xr:uid="{6224E0EF-4260-4429-BA6D-EDF92934058B}"/>
    <hyperlink ref="A626" r:id="rId1249" display="out/パワプロ2020 - 投球解析 - 2020-08-24 12-22-44-05_out.mp4" xr:uid="{5D373538-54E7-4F74-951C-9AB0B13B41CF}"/>
    <hyperlink ref="B626" r:id="rId1250" display="result/パワプロ2020 - 投球解析 - 2020-08-24 12-22-44-05_ball.txt" xr:uid="{66F8A07A-3545-4F59-9CDC-75BF828D7666}"/>
    <hyperlink ref="A627" r:id="rId1251" display="out/パワプロ2020 - 投球解析 - 2020-08-24 12-22-44-06_out.mp4" xr:uid="{F7585979-7366-41E7-B817-6672231C7B3F}"/>
    <hyperlink ref="B627" r:id="rId1252" display="result/パワプロ2020 - 投球解析 - 2020-08-24 12-22-44-06_ball.txt" xr:uid="{2B18B961-722C-49C2-8D80-ECFC02518B46}"/>
    <hyperlink ref="A628" r:id="rId1253" display="out/パワプロ2020 - 投球解析 - 2020-08-24 12-22-44-07_out.mp4" xr:uid="{05378AD9-3D57-4B16-94CC-41BFB5274D81}"/>
    <hyperlink ref="B628" r:id="rId1254" display="result/パワプロ2020 - 投球解析 - 2020-08-24 12-22-44-07_ball.txt" xr:uid="{DB3430AA-535A-4764-9EEA-831067E5F4E2}"/>
    <hyperlink ref="A629" r:id="rId1255" display="out/パワプロ2020 - 投球解析 - 2020-08-24 12-22-44-08_out.mp4" xr:uid="{532B8564-67EB-4BAC-9F36-2C54039C738B}"/>
    <hyperlink ref="B629" r:id="rId1256" display="result/パワプロ2020 - 投球解析 - 2020-08-24 12-22-44-08_ball.txt" xr:uid="{370E80C6-4BB7-4806-853B-1AA745215ED7}"/>
    <hyperlink ref="A630" r:id="rId1257" display="out/パワプロ2020 - 投球解析 - 2020-08-24 12-22-44-09_out.mp4" xr:uid="{6E812845-3C72-42E6-A9CD-169E250E4E14}"/>
    <hyperlink ref="B630" r:id="rId1258" display="result/パワプロ2020 - 投球解析 - 2020-08-24 12-22-44-09_ball.txt" xr:uid="{25B2217B-6A1E-44BE-BA1A-1F88D5B0CA88}"/>
    <hyperlink ref="A631" r:id="rId1259" display="out/パワプロ2020 - 投球解析 - 2020-08-24 12-24-03-00_out.mp4" xr:uid="{7C901EF9-17DB-4379-9ACF-2A4A32747687}"/>
    <hyperlink ref="B631" r:id="rId1260" display="result/パワプロ2020 - 投球解析 - 2020-08-24 12-24-03-00_ball.txt" xr:uid="{2CF1C0F7-04BB-4C3C-A28D-DAC29F973AED}"/>
    <hyperlink ref="A632" r:id="rId1261" display="out/パワプロ2020 - 投球解析 - 2020-08-24 12-24-03-01_out.mp4" xr:uid="{85651CF3-9221-4F61-B8B3-04FF2AE58920}"/>
    <hyperlink ref="B632" r:id="rId1262" display="result/パワプロ2020 - 投球解析 - 2020-08-24 12-24-03-01_ball.txt" xr:uid="{BD966345-ED23-468C-811F-738EA87A006C}"/>
    <hyperlink ref="A633" r:id="rId1263" display="out/パワプロ2020 - 投球解析 - 2020-08-24 12-24-03-02_out.mp4" xr:uid="{76A70431-488D-4C51-818D-8D3CEEF8256A}"/>
    <hyperlink ref="B633" r:id="rId1264" display="result/パワプロ2020 - 投球解析 - 2020-08-24 12-24-03-02_ball.txt" xr:uid="{865F732A-4094-449C-A453-F8008C5D8D10}"/>
    <hyperlink ref="A634" r:id="rId1265" display="out/パワプロ2020 - 投球解析 - 2020-08-24 12-24-03-03_out.mp4" xr:uid="{1884164C-69DC-4827-AB18-E935FAEE5AD8}"/>
    <hyperlink ref="B634" r:id="rId1266" display="result/パワプロ2020 - 投球解析 - 2020-08-24 12-24-03-03_ball.txt" xr:uid="{F2D5B228-A96C-4F9F-A137-BE433FA12DA8}"/>
    <hyperlink ref="A635" r:id="rId1267" display="out/パワプロ2020 - 投球解析 - 2020-08-24 12-24-03-04_out.mp4" xr:uid="{161F77E9-1E3D-4BA1-AA4A-4BDCAD4249D0}"/>
    <hyperlink ref="B635" r:id="rId1268" display="result/パワプロ2020 - 投球解析 - 2020-08-24 12-24-03-04_ball.txt" xr:uid="{3A1610C0-D63E-438E-A5E1-2AD9FCD8F49C}"/>
    <hyperlink ref="A636" r:id="rId1269" display="out/パワプロ2020 - 投球解析 - 2020-08-24 12-24-03-05_out.mp4" xr:uid="{D50120B9-1C06-49BB-997F-BECAD57376F3}"/>
    <hyperlink ref="B636" r:id="rId1270" display="result/パワプロ2020 - 投球解析 - 2020-08-24 12-24-03-05_ball.txt" xr:uid="{287B2096-23A5-4558-90C4-1266E30CECE1}"/>
    <hyperlink ref="A637" r:id="rId1271" display="out/パワプロ2020 - 投球解析 - 2020-08-24 12-24-03-06_out.mp4" xr:uid="{358B4F20-889C-44D3-860F-F98A5A649F46}"/>
    <hyperlink ref="B637" r:id="rId1272" display="result/パワプロ2020 - 投球解析 - 2020-08-24 12-24-03-06_ball.txt" xr:uid="{3ED984B3-676A-48B6-A4BC-268822C2A154}"/>
    <hyperlink ref="A638" r:id="rId1273" display="out/パワプロ2020 - 投球解析 - 2020-08-24 12-24-03-07_out.mp4" xr:uid="{E951D714-A720-4B81-9036-0191DACA1FF8}"/>
    <hyperlink ref="B638" r:id="rId1274" display="result/パワプロ2020 - 投球解析 - 2020-08-24 12-24-03-07_ball.txt" xr:uid="{23B222C1-25CF-4B44-A4CD-D42CDCEB86A8}"/>
    <hyperlink ref="A639" r:id="rId1275" display="out/パワプロ2020 - 投球解析 - 2020-08-24 12-24-03-08_out.mp4" xr:uid="{91C86CA3-7A6F-42C3-84E1-2EABC24D9949}"/>
    <hyperlink ref="B639" r:id="rId1276" display="result/パワプロ2020 - 投球解析 - 2020-08-24 12-24-03-08_ball.txt" xr:uid="{80549F59-E78F-4306-9245-93BD681B02F3}"/>
    <hyperlink ref="A640" r:id="rId1277" display="out/パワプロ2020 - 投球解析 - 2020-08-24 12-24-03-09_out.mp4" xr:uid="{81F7DDFF-9009-4FFD-8A28-53B146173B5C}"/>
    <hyperlink ref="B640" r:id="rId1278" display="result/パワプロ2020 - 投球解析 - 2020-08-24 12-24-03-09_ball.txt" xr:uid="{45E1DBEA-DA77-4842-BC28-EC0FCF063852}"/>
    <hyperlink ref="A641" r:id="rId1279" display="out/パワプロ2020 - 投球解析 - 2020-08-24 12-25-33-00_out.mp4" xr:uid="{262640CD-87F9-4B87-B5A9-2AD33E4BE92B}"/>
    <hyperlink ref="B641" r:id="rId1280" display="result/パワプロ2020 - 投球解析 - 2020-08-24 12-25-33-00_ball.txt" xr:uid="{022BE5E2-DA16-4482-8610-E49C340C1BCC}"/>
    <hyperlink ref="A642" r:id="rId1281" display="out/パワプロ2020 - 投球解析 - 2020-08-24 12-25-33-01_out.mp4" xr:uid="{4ADC8EED-2C42-4DE2-BEE5-335C49EA3F48}"/>
    <hyperlink ref="B642" r:id="rId1282" display="result/パワプロ2020 - 投球解析 - 2020-08-24 12-25-33-01_ball.txt" xr:uid="{D8BF830F-C477-41FB-BCBB-B42F181D542D}"/>
    <hyperlink ref="A643" r:id="rId1283" display="out/パワプロ2020 - 投球解析 - 2020-08-24 12-25-33-02_out.mp4" xr:uid="{561E746C-4E82-4ED0-86F1-85DB11402F00}"/>
    <hyperlink ref="B643" r:id="rId1284" display="result/パワプロ2020 - 投球解析 - 2020-08-24 12-25-33-02_ball.txt" xr:uid="{1B8B7428-5E71-4A7A-B43A-DE0784A2AC5F}"/>
    <hyperlink ref="A644" r:id="rId1285" display="out/パワプロ2020 - 投球解析 - 2020-08-24 12-25-33-03_out.mp4" xr:uid="{51F27F6C-CBEC-43C6-A21A-89E8B33E5428}"/>
    <hyperlink ref="B644" r:id="rId1286" display="result/パワプロ2020 - 投球解析 - 2020-08-24 12-25-33-03_ball.txt" xr:uid="{CCA38858-10E2-4FA5-B263-E8127A24FE02}"/>
    <hyperlink ref="A645" r:id="rId1287" display="out/パワプロ2020 - 投球解析 - 2020-08-24 12-25-33-04_out.mp4" xr:uid="{CD9E6FF0-F661-406B-B887-56D3ADC01DB9}"/>
    <hyperlink ref="B645" r:id="rId1288" display="result/パワプロ2020 - 投球解析 - 2020-08-24 12-25-33-04_ball.txt" xr:uid="{812DE846-6B6A-455C-88F6-441DD961B63B}"/>
    <hyperlink ref="A646" r:id="rId1289" display="out/パワプロ2020 - 投球解析 - 2020-08-24 12-25-33-05_out.mp4" xr:uid="{E0CC41ED-7682-4D19-8D71-881CDE6D70F7}"/>
    <hyperlink ref="B646" r:id="rId1290" display="result/パワプロ2020 - 投球解析 - 2020-08-24 12-25-33-05_ball.txt" xr:uid="{7AA73A25-A1CB-45E6-AE18-FE592CA23F65}"/>
    <hyperlink ref="A647" r:id="rId1291" display="out/パワプロ2020 - 投球解析 - 2020-08-24 12-25-33-06_out.mp4" xr:uid="{29AFFEE5-BBD4-467D-960C-3D76E1D667AD}"/>
    <hyperlink ref="B647" r:id="rId1292" display="result/パワプロ2020 - 投球解析 - 2020-08-24 12-25-33-06_ball.txt" xr:uid="{68221802-F25A-4ED1-B0A4-0FD1C0AD8F45}"/>
    <hyperlink ref="A648" r:id="rId1293" display="out/パワプロ2020 - 投球解析 - 2020-08-24 12-25-33-07_out.mp4" xr:uid="{27B13676-4DA0-4A95-A7FE-A821C77B81B5}"/>
    <hyperlink ref="B648" r:id="rId1294" display="result/パワプロ2020 - 投球解析 - 2020-08-24 12-25-33-07_ball.txt" xr:uid="{44F87B67-6F09-447A-A463-AD2A8A62B7A4}"/>
    <hyperlink ref="A649" r:id="rId1295" display="out/パワプロ2020 - 投球解析 - 2020-08-24 12-25-33-08_out.mp4" xr:uid="{C466AC7B-52E9-4E1E-97C2-60F842B970C5}"/>
    <hyperlink ref="B649" r:id="rId1296" display="result/パワプロ2020 - 投球解析 - 2020-08-24 12-25-33-08_ball.txt" xr:uid="{30460510-B2B4-4DF3-95B5-AE60E7E6372F}"/>
    <hyperlink ref="A650" r:id="rId1297" display="out/パワプロ2020 - 投球解析 - 2020-08-24 12-25-33-09_out.mp4" xr:uid="{93CD2E40-1670-498E-BCE2-EFE2A323A218}"/>
    <hyperlink ref="B650" r:id="rId1298" display="result/パワプロ2020 - 投球解析 - 2020-08-24 12-25-33-09_ball.txt" xr:uid="{77B1A5FB-757D-4F20-A2F9-613E994CFED3}"/>
    <hyperlink ref="A651" r:id="rId1299" display="out/パワプロ2020 - 投球解析 - 2020-08-24 12-26-53-00_out.mp4" xr:uid="{CA551FF0-BDB7-4BB0-8D54-7264419ABE19}"/>
    <hyperlink ref="B651" r:id="rId1300" display="result/パワプロ2020 - 投球解析 - 2020-08-24 12-26-53-00_ball.txt" xr:uid="{1D6EDC6A-5832-469B-BCC5-75CDD7408A57}"/>
    <hyperlink ref="A652" r:id="rId1301" display="out/パワプロ2020 - 投球解析 - 2020-08-24 12-26-53-01_out.mp4" xr:uid="{8DB6B219-9130-4B5C-851F-2A0482C936D6}"/>
    <hyperlink ref="B652" r:id="rId1302" display="result/パワプロ2020 - 投球解析 - 2020-08-24 12-26-53-01_ball.txt" xr:uid="{9E7E36FB-D4C3-40BE-A991-02931614AC82}"/>
    <hyperlink ref="A653" r:id="rId1303" display="out/パワプロ2020 - 投球解析 - 2020-08-24 12-26-53-02_out.mp4" xr:uid="{AD7DD489-0E1C-4985-8977-AF158FB2C056}"/>
    <hyperlink ref="B653" r:id="rId1304" display="result/パワプロ2020 - 投球解析 - 2020-08-24 12-26-53-02_ball.txt" xr:uid="{712C19BE-637F-4C3F-9B03-78456630B0E2}"/>
    <hyperlink ref="A654" r:id="rId1305" display="out/パワプロ2020 - 投球解析 - 2020-08-24 12-26-53-03_out.mp4" xr:uid="{2FC61D61-C220-4978-ACB6-BD5EDC455346}"/>
    <hyperlink ref="B654" r:id="rId1306" display="result/パワプロ2020 - 投球解析 - 2020-08-24 12-26-53-03_ball.txt" xr:uid="{321A8E96-8F17-490C-9CF0-FCDC037E6F2A}"/>
    <hyperlink ref="A655" r:id="rId1307" display="out/パワプロ2020 - 投球解析 - 2020-08-24 12-26-53-04_out.mp4" xr:uid="{5FE5A23E-FBC6-471D-9E08-CD69824114AA}"/>
    <hyperlink ref="B655" r:id="rId1308" display="result/パワプロ2020 - 投球解析 - 2020-08-24 12-26-53-04_ball.txt" xr:uid="{408173A1-840C-4373-B4A8-7D6EC926CE7C}"/>
    <hyperlink ref="A656" r:id="rId1309" display="out/パワプロ2020 - 投球解析 - 2020-08-24 12-26-53-05_out.mp4" xr:uid="{6BD6A721-D00C-4C81-B053-113AE726CE62}"/>
    <hyperlink ref="B656" r:id="rId1310" display="result/パワプロ2020 - 投球解析 - 2020-08-24 12-26-53-05_ball.txt" xr:uid="{68823763-98AD-43D2-B6BE-92DA490F301D}"/>
    <hyperlink ref="A657" r:id="rId1311" display="out/パワプロ2020 - 投球解析 - 2020-08-24 12-26-53-06_out.mp4" xr:uid="{90C7C423-78EE-40BD-B99E-6B0A32D22C48}"/>
    <hyperlink ref="B657" r:id="rId1312" display="result/パワプロ2020 - 投球解析 - 2020-08-24 12-26-53-06_ball.txt" xr:uid="{441C33E1-FABA-403E-96AC-CC33FB722999}"/>
    <hyperlink ref="A658" r:id="rId1313" display="out/パワプロ2020 - 投球解析 - 2020-08-24 12-26-53-07_out.mp4" xr:uid="{68758786-9D42-4B3E-A9CE-CAB31CDEEC50}"/>
    <hyperlink ref="B658" r:id="rId1314" display="result/パワプロ2020 - 投球解析 - 2020-08-24 12-26-53-07_ball.txt" xr:uid="{A5C20B4D-DD67-43FD-8FCE-F93267A61F8F}"/>
    <hyperlink ref="A659" r:id="rId1315" display="out/パワプロ2020 - 投球解析 - 2020-08-24 12-26-53-08_out.mp4" xr:uid="{77B47E6F-979F-454D-B9A5-09400E71A2F4}"/>
    <hyperlink ref="B659" r:id="rId1316" display="result/パワプロ2020 - 投球解析 - 2020-08-24 12-26-53-08_ball.txt" xr:uid="{228AB67C-DEF3-444A-9C49-AC2F3E97CEE2}"/>
    <hyperlink ref="A660" r:id="rId1317" display="out/パワプロ2020 - 投球解析 - 2020-08-24 12-28-05-00_out.mp4" xr:uid="{8368FFDD-B26E-4EEC-AE5D-6B212ACA9BE2}"/>
    <hyperlink ref="B660" r:id="rId1318" display="result/パワプロ2020 - 投球解析 - 2020-08-24 12-28-05-00_ball.txt" xr:uid="{09FE7C62-902D-4CA5-8212-D58BA1F74D10}"/>
    <hyperlink ref="A661" r:id="rId1319" display="out/パワプロ2020 - 投球解析 - 2020-08-24 12-28-05-01_out.mp4" xr:uid="{FC507E37-1A87-4614-9997-A58BB87FAC3E}"/>
    <hyperlink ref="B661" r:id="rId1320" display="result/パワプロ2020 - 投球解析 - 2020-08-24 12-28-05-01_ball.txt" xr:uid="{B30C8845-9BC4-408D-AB4C-29E27F5731B9}"/>
    <hyperlink ref="A662" r:id="rId1321" display="out/パワプロ2020 - 投球解析 - 2020-08-24 12-28-05-02_out.mp4" xr:uid="{FF0C3E9B-7D39-4A29-AEF7-EAF5FEC7420C}"/>
    <hyperlink ref="B662" r:id="rId1322" display="result/パワプロ2020 - 投球解析 - 2020-08-24 12-28-05-02_ball.txt" xr:uid="{76A1DE3E-D959-41D3-A67B-81155376A96F}"/>
    <hyperlink ref="A663" r:id="rId1323" display="out/パワプロ2020 - 投球解析 - 2020-08-24 12-28-05-03_out.mp4" xr:uid="{1B5479B0-D72B-479A-AC2C-4B375088958C}"/>
    <hyperlink ref="B663" r:id="rId1324" display="result/パワプロ2020 - 投球解析 - 2020-08-24 12-28-05-03_ball.txt" xr:uid="{08DC391F-398F-4853-9645-6FE19262E514}"/>
    <hyperlink ref="A664" r:id="rId1325" display="out/パワプロ2020 - 投球解析 - 2020-08-24 12-28-05-04_out.mp4" xr:uid="{5912D6C3-5321-4C43-8F1E-ED93C951FD80}"/>
    <hyperlink ref="B664" r:id="rId1326" display="result/パワプロ2020 - 投球解析 - 2020-08-24 12-28-05-04_ball.txt" xr:uid="{3A2AE712-557F-46D7-A0E5-F6E56BBC0B9A}"/>
    <hyperlink ref="A665" r:id="rId1327" display="out/パワプロ2020 - 投球解析 - 2020-08-24 12-28-05-05_out.mp4" xr:uid="{0F69DEBF-3E27-4103-AD44-E0D25EA3A6B6}"/>
    <hyperlink ref="B665" r:id="rId1328" display="result/パワプロ2020 - 投球解析 - 2020-08-24 12-28-05-05_ball.txt" xr:uid="{56FC1298-796D-48E5-AF7E-8327E963612A}"/>
    <hyperlink ref="A666" r:id="rId1329" display="out/パワプロ2020 - 投球解析 - 2020-08-24 12-28-05-06_out.mp4" xr:uid="{781E76D8-6EF7-4245-99BA-AFBAD1F13421}"/>
    <hyperlink ref="B666" r:id="rId1330" display="result/パワプロ2020 - 投球解析 - 2020-08-24 12-28-05-06_ball.txt" xr:uid="{6F92E7FD-1098-4D7F-9128-473F90E98D63}"/>
    <hyperlink ref="A667" r:id="rId1331" display="out/パワプロ2020 - 投球解析 - 2020-08-24 12-28-05-07_out.mp4" xr:uid="{992D7921-5BC1-441D-909F-C85D90292FFD}"/>
    <hyperlink ref="B667" r:id="rId1332" display="result/パワプロ2020 - 投球解析 - 2020-08-24 12-28-05-07_ball.txt" xr:uid="{74CF93F4-D99F-44CA-9D0C-7C36E8CEFCD3}"/>
    <hyperlink ref="A668" r:id="rId1333" display="out/パワプロ2020 - 投球解析 - 2020-08-24 12-28-05-08_out.mp4" xr:uid="{1CE95D48-A7BF-4BEB-8CEC-29A2B3808D39}"/>
    <hyperlink ref="B668" r:id="rId1334" display="result/パワプロ2020 - 投球解析 - 2020-08-24 12-28-05-08_ball.txt" xr:uid="{93F75F9A-D827-47ED-80E7-B357C5FE4F60}"/>
    <hyperlink ref="A669" r:id="rId1335" display="out/パワプロ2020 - 投球解析 - 2020-08-24 12-28-05-09_out.mp4" xr:uid="{035B5513-355C-4895-B9B4-AC410CE59100}"/>
    <hyperlink ref="B669" r:id="rId1336" display="result/パワプロ2020 - 投球解析 - 2020-08-24 12-28-05-09_ball.txt" xr:uid="{4C206B08-D414-4309-A11C-28D6D97B8D94}"/>
    <hyperlink ref="A670" r:id="rId1337" display="out/パワプロ2020 - 投球解析 - 2020-08-24 12-32-08-00_out.mp4" xr:uid="{C4814E83-7B59-4958-99BD-FAEE3A26AE2E}"/>
    <hyperlink ref="B670" r:id="rId1338" display="result/パワプロ2020 - 投球解析 - 2020-08-24 12-32-08-00_ball.txt" xr:uid="{00317227-0A1C-4B6E-BFC6-91D31465648A}"/>
    <hyperlink ref="A671" r:id="rId1339" display="out/パワプロ2020 - 投球解析 - 2020-08-24 12-32-08-01_out.mp4" xr:uid="{DDB54868-72C3-46B3-BB87-D9329C200A11}"/>
    <hyperlink ref="B671" r:id="rId1340" display="result/パワプロ2020 - 投球解析 - 2020-08-24 12-32-08-01_ball.txt" xr:uid="{1C470644-018B-4D05-94D2-3D0981620C34}"/>
    <hyperlink ref="A672" r:id="rId1341" display="out/パワプロ2020 - 投球解析 - 2020-08-24 12-32-08-02_out.mp4" xr:uid="{BC7A735C-5F94-48CE-BC6D-F06BDEC131C7}"/>
    <hyperlink ref="B672" r:id="rId1342" display="result/パワプロ2020 - 投球解析 - 2020-08-24 12-32-08-02_ball.txt" xr:uid="{86A99929-5738-46BE-89E9-23B2783ACB28}"/>
    <hyperlink ref="A673" r:id="rId1343" display="out/パワプロ2020 - 投球解析 - 2020-08-24 12-32-08-03_out.mp4" xr:uid="{D96F8EB4-C932-4BC3-939C-30870246E346}"/>
    <hyperlink ref="B673" r:id="rId1344" display="result/パワプロ2020 - 投球解析 - 2020-08-24 12-32-08-03_ball.txt" xr:uid="{DE8029EA-001E-40D6-A215-D74C506D4869}"/>
    <hyperlink ref="A674" r:id="rId1345" display="out/パワプロ2020 - 投球解析 - 2020-08-24 12-32-08-04_out.mp4" xr:uid="{FF155E71-CDE6-47E0-A1BB-B3754F3541EA}"/>
    <hyperlink ref="B674" r:id="rId1346" display="result/パワプロ2020 - 投球解析 - 2020-08-24 12-32-08-04_ball.txt" xr:uid="{7265B024-9D15-4233-8D32-BF56803D3ADF}"/>
    <hyperlink ref="A675" r:id="rId1347" display="out/パワプロ2020 - 投球解析 - 2020-08-24 12-32-08-05_out.mp4" xr:uid="{3ACCC9B1-6E64-4901-868B-24C246566CC8}"/>
    <hyperlink ref="B675" r:id="rId1348" display="result/パワプロ2020 - 投球解析 - 2020-08-24 12-32-08-05_ball.txt" xr:uid="{D6347BF6-7ABC-45EE-B1E5-373DA26F5DD4}"/>
    <hyperlink ref="A676" r:id="rId1349" display="out/パワプロ2020 - 投球解析 - 2020-08-24 12-32-08-06_out.mp4" xr:uid="{F5B549EA-0259-4F5B-A8F0-C8FC9068DFE8}"/>
    <hyperlink ref="B676" r:id="rId1350" display="result/パワプロ2020 - 投球解析 - 2020-08-24 12-32-08-06_ball.txt" xr:uid="{3D1BF62E-537F-4F57-9F0C-715C18212426}"/>
    <hyperlink ref="A677" r:id="rId1351" display="out/パワプロ2020 - 投球解析 - 2020-08-24 12-32-08-07_out.mp4" xr:uid="{6DE15A00-BB0E-43D6-82FD-270C2287998F}"/>
    <hyperlink ref="B677" r:id="rId1352" display="result/パワプロ2020 - 投球解析 - 2020-08-24 12-32-08-07_ball.txt" xr:uid="{C92CD9B8-EACF-42FC-BE7F-1E26CEF47AD5}"/>
    <hyperlink ref="A678" r:id="rId1353" display="out/パワプロ2020 - 投球解析 - 2020-08-24 12-32-08-08_out.mp4" xr:uid="{35537F72-4264-4660-85A9-29F972C3B85A}"/>
    <hyperlink ref="B678" r:id="rId1354" display="result/パワプロ2020 - 投球解析 - 2020-08-24 12-32-08-08_ball.txt" xr:uid="{4D06D458-F48A-4C75-A2B8-13D360CBCB0B}"/>
    <hyperlink ref="A679" r:id="rId1355" display="out/パワプロ2020 - 投球解析 - 2020-08-24 12-32-08-09_out.mp4" xr:uid="{405305ED-2F51-467F-9224-63257483A457}"/>
    <hyperlink ref="B679" r:id="rId1356" display="result/パワプロ2020 - 投球解析 - 2020-08-24 12-32-08-09_ball.txt" xr:uid="{21D3BAD3-C6E4-41A1-B196-967BFDBEFD47}"/>
    <hyperlink ref="A680" r:id="rId1357" display="out/パワプロ2020 - 投球解析 - 2020-08-24 12-33-48-00_out.mp4" xr:uid="{ADB85D94-AFB4-4B54-A629-8B0A43F6EAEC}"/>
    <hyperlink ref="B680" r:id="rId1358" display="result/パワプロ2020 - 投球解析 - 2020-08-24 12-33-48-00_ball.txt" xr:uid="{26378104-A11D-4310-A1E5-B5EE72DBEBC7}"/>
    <hyperlink ref="A681" r:id="rId1359" display="out/パワプロ2020 - 投球解析 - 2020-08-24 12-33-48-01_out.mp4" xr:uid="{21B995EC-4EBE-4416-ACFB-9A0E650C5641}"/>
    <hyperlink ref="B681" r:id="rId1360" display="result/パワプロ2020 - 投球解析 - 2020-08-24 12-33-48-01_ball.txt" xr:uid="{0F1A475A-5B87-4B31-8981-31CE6EB96089}"/>
    <hyperlink ref="A682" r:id="rId1361" display="out/パワプロ2020 - 投球解析 - 2020-08-24 12-33-48-02_out.mp4" xr:uid="{58476924-572D-4E5B-B6ED-541690B01A45}"/>
    <hyperlink ref="B682" r:id="rId1362" display="result/パワプロ2020 - 投球解析 - 2020-08-24 12-33-48-02_ball.txt" xr:uid="{FE588044-5E38-42C0-96DF-F5611440A14E}"/>
    <hyperlink ref="A683" r:id="rId1363" display="out/パワプロ2020 - 投球解析 - 2020-08-24 12-33-48-03_out.mp4" xr:uid="{BDD70FD1-C22A-4ECD-B930-93E1EE44061E}"/>
    <hyperlink ref="B683" r:id="rId1364" display="result/パワプロ2020 - 投球解析 - 2020-08-24 12-33-48-03_ball.txt" xr:uid="{B7497D9D-5083-4BB9-9C8C-3E4319FBCCBD}"/>
    <hyperlink ref="A684" r:id="rId1365" display="out/パワプロ2020 - 投球解析 - 2020-08-24 12-33-48-04_out.mp4" xr:uid="{282514A6-273A-4B6E-9B30-4E02BB9E0596}"/>
    <hyperlink ref="B684" r:id="rId1366" display="result/パワプロ2020 - 投球解析 - 2020-08-24 12-33-48-04_ball.txt" xr:uid="{059DA189-061B-4549-A686-51D6BB77043C}"/>
    <hyperlink ref="A685" r:id="rId1367" display="out/パワプロ2020 - 投球解析 - 2020-08-24 12-33-48-05_out.mp4" xr:uid="{8B4C36F1-3585-4C1F-A0E9-D9CB75C1EA12}"/>
    <hyperlink ref="B685" r:id="rId1368" display="result/パワプロ2020 - 投球解析 - 2020-08-24 12-33-48-05_ball.txt" xr:uid="{2DD191CA-7951-4DB2-AFD1-B4D5111808CC}"/>
    <hyperlink ref="A686" r:id="rId1369" display="out/パワプロ2020 - 投球解析 - 2020-08-24 12-33-48-06_out.mp4" xr:uid="{263445BA-D866-490D-AFE0-34D8CB0185D4}"/>
    <hyperlink ref="B686" r:id="rId1370" display="result/パワプロ2020 - 投球解析 - 2020-08-24 12-33-48-06_ball.txt" xr:uid="{3D287055-834F-4EA6-B0FA-F77072521069}"/>
    <hyperlink ref="A687" r:id="rId1371" display="out/パワプロ2020 - 投球解析 - 2020-08-24 12-33-48-07_out.mp4" xr:uid="{09ACC838-30EB-4EE1-86EC-C4B699FB3829}"/>
    <hyperlink ref="B687" r:id="rId1372" display="result/パワプロ2020 - 投球解析 - 2020-08-24 12-33-48-07_ball.txt" xr:uid="{E36C68A6-BFF2-4C88-9342-CD463B68232B}"/>
    <hyperlink ref="A688" r:id="rId1373" display="out/パワプロ2020 - 投球解析 - 2020-08-24 12-33-48-08_out.mp4" xr:uid="{B41C9716-CF1C-43D2-9785-092118685D4E}"/>
    <hyperlink ref="B688" r:id="rId1374" display="result/パワプロ2020 - 投球解析 - 2020-08-24 12-33-48-08_ball.txt" xr:uid="{12FAF216-0DDB-4F96-9946-5DC337889465}"/>
    <hyperlink ref="A689" r:id="rId1375" display="out/パワプロ2020 - 投球解析 - 2020-08-24 12-33-48-09_out.mp4" xr:uid="{FC23D44A-1825-47FD-9ED4-5ADA7B5CA275}"/>
    <hyperlink ref="B689" r:id="rId1376" display="result/パワプロ2020 - 投球解析 - 2020-08-24 12-33-48-09_ball.txt" xr:uid="{2B51B6DC-C665-4E86-8980-3EBCE86FAB93}"/>
    <hyperlink ref="A690" r:id="rId1377" display="out/パワプロ2020 - 投球解析 - 2020-08-24 12-35-33-00_out.mp4" xr:uid="{35446BC7-B1C5-4BE4-B613-6E614F5970C0}"/>
    <hyperlink ref="B690" r:id="rId1378" display="result/パワプロ2020 - 投球解析 - 2020-08-24 12-35-33-00_ball.txt" xr:uid="{83151DB1-F04B-4C0A-A131-575FECCD97A7}"/>
    <hyperlink ref="A691" r:id="rId1379" display="out/パワプロ2020 - 投球解析 - 2020-08-24 12-35-33-01_out.mp4" xr:uid="{43C99B0C-75BA-42FA-9896-32B6BAC842DE}"/>
    <hyperlink ref="B691" r:id="rId1380" display="result/パワプロ2020 - 投球解析 - 2020-08-24 12-35-33-01_ball.txt" xr:uid="{FC7272BF-3B36-423C-BB12-8537DE5DC691}"/>
    <hyperlink ref="A692" r:id="rId1381" display="out/パワプロ2020 - 投球解析 - 2020-08-24 12-35-33-02_out.mp4" xr:uid="{2F9CAF77-4A4A-4D32-86C2-D319D3D6DED0}"/>
    <hyperlink ref="B692" r:id="rId1382" display="result/パワプロ2020 - 投球解析 - 2020-08-24 12-35-33-02_ball.txt" xr:uid="{1DEEC4F5-4417-43E8-B840-4C260B37CB8F}"/>
    <hyperlink ref="A693" r:id="rId1383" display="out/パワプロ2020 - 投球解析 - 2020-08-24 12-35-33-03_out.mp4" xr:uid="{819EC7D5-DAE1-4EF4-9F2E-B66E4A93D220}"/>
    <hyperlink ref="B693" r:id="rId1384" display="result/パワプロ2020 - 投球解析 - 2020-08-24 12-35-33-03_ball.txt" xr:uid="{F13A310D-CD57-4E92-9349-AF93908169F5}"/>
    <hyperlink ref="A694" r:id="rId1385" display="out/パワプロ2020 - 投球解析 - 2020-08-24 12-35-33-04_out.mp4" xr:uid="{C222E743-2BFF-4B34-9DD0-193D4CED2CD9}"/>
    <hyperlink ref="B694" r:id="rId1386" display="result/パワプロ2020 - 投球解析 - 2020-08-24 12-35-33-04_ball.txt" xr:uid="{3A5E5764-2F18-4206-BA6C-043F1BCC241F}"/>
    <hyperlink ref="A695" r:id="rId1387" display="out/パワプロ2020 - 投球解析 - 2020-08-24 12-35-33-05_out.mp4" xr:uid="{8A948DC2-42D1-4BC4-A5FB-3F3BE9F9D2CC}"/>
    <hyperlink ref="B695" r:id="rId1388" display="result/パワプロ2020 - 投球解析 - 2020-08-24 12-35-33-05_ball.txt" xr:uid="{1DD6F4CF-341D-495F-98DE-36C67CEE1FEC}"/>
    <hyperlink ref="A696" r:id="rId1389" display="out/パワプロ2020 - 投球解析 - 2020-08-24 12-35-33-06_out.mp4" xr:uid="{B94DAD1F-F799-409F-9655-2ECB445D17A5}"/>
    <hyperlink ref="B696" r:id="rId1390" display="result/パワプロ2020 - 投球解析 - 2020-08-24 12-35-33-06_ball.txt" xr:uid="{9240DA29-847D-47A8-B80F-402273BF5A9E}"/>
    <hyperlink ref="A697" r:id="rId1391" display="out/パワプロ2020 - 投球解析 - 2020-08-24 12-35-33-07_out.mp4" xr:uid="{56A09987-F707-44B0-B705-471843125534}"/>
    <hyperlink ref="B697" r:id="rId1392" display="result/パワプロ2020 - 投球解析 - 2020-08-24 12-35-33-07_ball.txt" xr:uid="{F67D7ACB-3B9A-4798-A789-1DABDC6EC85E}"/>
    <hyperlink ref="A698" r:id="rId1393" display="out/パワプロ2020 - 投球解析 - 2020-08-24 12-35-33-08_out.mp4" xr:uid="{3C2E59E7-83A5-4B5D-816C-6613C4E128EA}"/>
    <hyperlink ref="B698" r:id="rId1394" display="result/パワプロ2020 - 投球解析 - 2020-08-24 12-35-33-08_ball.txt" xr:uid="{31FAE7A9-DAD6-4E23-B5C9-37D1A4C6A878}"/>
    <hyperlink ref="A699" r:id="rId1395" display="out/パワプロ2020 - 投球解析 - 2020-08-24 12-35-33-09_out.mp4" xr:uid="{A1DBF6B1-08E6-4104-B835-E2F86281D346}"/>
    <hyperlink ref="B699" r:id="rId1396" display="result/パワプロ2020 - 投球解析 - 2020-08-24 12-35-33-09_ball.txt" xr:uid="{2A687C98-CF1D-4D4E-A70C-FAC5493AE56B}"/>
    <hyperlink ref="A700" r:id="rId1397" display="out/パワプロ2020 - 投球解析 - 2020-08-24 12-36-56-00_out.mp4" xr:uid="{4081BE19-D9A2-45D7-8775-900035D10155}"/>
    <hyperlink ref="B700" r:id="rId1398" display="result/パワプロ2020 - 投球解析 - 2020-08-24 12-36-56-00_ball.txt" xr:uid="{0B16D509-C6D4-4969-9752-FE0AFAC0A1D7}"/>
    <hyperlink ref="A701" r:id="rId1399" display="out/パワプロ2020 - 投球解析 - 2020-08-24 12-36-56-01_out.mp4" xr:uid="{DB1EAD59-9A91-4BD2-8664-97C03BE32C4E}"/>
    <hyperlink ref="B701" r:id="rId1400" display="result/パワプロ2020 - 投球解析 - 2020-08-24 12-36-56-01_ball.txt" xr:uid="{8E13AAF7-5422-48B9-A3D3-771A3DB7E044}"/>
    <hyperlink ref="A702" r:id="rId1401" display="out/パワプロ2020 - 投球解析 - 2020-08-24 12-36-56-02_out.mp4" xr:uid="{7BF4FAE5-55F2-4756-B9BF-9B60333F84D0}"/>
    <hyperlink ref="B702" r:id="rId1402" display="result/パワプロ2020 - 投球解析 - 2020-08-24 12-36-56-02_ball.txt" xr:uid="{9F7A3E16-3092-45A0-9F9B-9261CE3E8376}"/>
    <hyperlink ref="A703" r:id="rId1403" display="out/パワプロ2020 - 投球解析 - 2020-08-24 12-36-56-03_out.mp4" xr:uid="{858AA434-EC9D-401F-A3B6-B787861AFE85}"/>
    <hyperlink ref="B703" r:id="rId1404" display="result/パワプロ2020 - 投球解析 - 2020-08-24 12-36-56-03_ball.txt" xr:uid="{FED45D35-0A48-45BA-9340-8C71761410B9}"/>
    <hyperlink ref="A704" r:id="rId1405" display="out/パワプロ2020 - 投球解析 - 2020-08-24 12-36-56-04_out.mp4" xr:uid="{533AAF6C-541A-4ABC-9FB8-90354AC9365D}"/>
    <hyperlink ref="B704" r:id="rId1406" display="result/パワプロ2020 - 投球解析 - 2020-08-24 12-36-56-04_ball.txt" xr:uid="{D63EBD09-FD70-4F47-8178-90EF38B8B20A}"/>
    <hyperlink ref="A705" r:id="rId1407" display="out/パワプロ2020 - 投球解析 - 2020-08-24 12-36-56-05_out.mp4" xr:uid="{AEA10191-73D9-439E-880B-5E5AFEA5CC37}"/>
    <hyperlink ref="B705" r:id="rId1408" display="result/パワプロ2020 - 投球解析 - 2020-08-24 12-36-56-05_ball.txt" xr:uid="{5E97F669-4FD2-4532-A9C4-2755050371F3}"/>
    <hyperlink ref="A706" r:id="rId1409" display="out/パワプロ2020 - 投球解析 - 2020-08-24 12-36-56-06_out.mp4" xr:uid="{ACD22BFE-159D-43A0-A893-F6B074C3B8A8}"/>
    <hyperlink ref="B706" r:id="rId1410" display="result/パワプロ2020 - 投球解析 - 2020-08-24 12-36-56-06_ball.txt" xr:uid="{CA17A40F-D3E8-4A2C-951E-3B0B8A619A66}"/>
    <hyperlink ref="A707" r:id="rId1411" display="out/パワプロ2020 - 投球解析 - 2020-08-24 12-36-56-07_out.mp4" xr:uid="{3FABCE06-7DE4-4B49-BE2A-F039E98DCAB6}"/>
    <hyperlink ref="B707" r:id="rId1412" display="result/パワプロ2020 - 投球解析 - 2020-08-24 12-36-56-07_ball.txt" xr:uid="{5B877837-8CCF-440A-9180-5215A71DB75F}"/>
    <hyperlink ref="A708" r:id="rId1413" display="out/パワプロ2020 - 投球解析 - 2020-08-24 12-36-56-08_out.mp4" xr:uid="{E91F5444-D03C-4BBA-8143-1CC4A61F4764}"/>
    <hyperlink ref="B708" r:id="rId1414" display="result/パワプロ2020 - 投球解析 - 2020-08-24 12-36-56-08_ball.txt" xr:uid="{117AC68A-37E6-420E-AE3C-EAD24A6981F4}"/>
    <hyperlink ref="A709" r:id="rId1415" display="out/パワプロ2020 - 投球解析 - 2020-08-24 12-36-56-09_out.mp4" xr:uid="{A95A5249-3B79-4D8B-A20F-46C335096455}"/>
    <hyperlink ref="B709" r:id="rId1416" display="result/パワプロ2020 - 投球解析 - 2020-08-24 12-36-56-09_ball.txt" xr:uid="{28E29FCB-F64A-4137-8F28-EB9E4C62F93A}"/>
    <hyperlink ref="A710" r:id="rId1417" display="out/パワプロ2020 - 投球解析 - 2020-08-24 12-38-24-00_out.mp4" xr:uid="{68F7B5F5-CA95-49FA-8065-D5042711AB13}"/>
    <hyperlink ref="B710" r:id="rId1418" display="result/パワプロ2020 - 投球解析 - 2020-08-24 12-38-24-00_ball.txt" xr:uid="{C2ECD720-3682-4217-8DB4-AD9CA78406B3}"/>
    <hyperlink ref="A711" r:id="rId1419" display="out/パワプロ2020 - 投球解析 - 2020-08-24 12-38-24-01_out.mp4" xr:uid="{E3103D4E-EC30-4737-A4A6-5EC36E485402}"/>
    <hyperlink ref="B711" r:id="rId1420" display="result/パワプロ2020 - 投球解析 - 2020-08-24 12-38-24-01_ball.txt" xr:uid="{CF15051A-2335-459E-AA9A-75D279F920D0}"/>
    <hyperlink ref="A712" r:id="rId1421" display="out/パワプロ2020 - 投球解析 - 2020-08-24 12-38-24-02_out.mp4" xr:uid="{D878CD36-A6FF-44FD-ADE2-302F72D12E1F}"/>
    <hyperlink ref="B712" r:id="rId1422" display="result/パワプロ2020 - 投球解析 - 2020-08-24 12-38-24-02_ball.txt" xr:uid="{0577521E-8BEE-47B3-9AEC-1BE96A6902D5}"/>
    <hyperlink ref="A713" r:id="rId1423" display="out/パワプロ2020 - 投球解析 - 2020-08-24 12-38-24-03_out.mp4" xr:uid="{11496A0A-8626-4EB7-B872-E31A19936B55}"/>
    <hyperlink ref="B713" r:id="rId1424" display="result/パワプロ2020 - 投球解析 - 2020-08-24 12-38-24-03_ball.txt" xr:uid="{5F7E3BB1-4B9B-49FD-B338-6691CA4838D9}"/>
    <hyperlink ref="A714" r:id="rId1425" display="out/パワプロ2020 - 投球解析 - 2020-08-24 12-38-24-04_out.mp4" xr:uid="{9E3918B9-5006-4541-B3BD-96190345B12E}"/>
    <hyperlink ref="B714" r:id="rId1426" display="result/パワプロ2020 - 投球解析 - 2020-08-24 12-38-24-04_ball.txt" xr:uid="{43734D13-726D-4477-B61C-C0987E21C74A}"/>
    <hyperlink ref="A715" r:id="rId1427" display="out/パワプロ2020 - 投球解析 - 2020-08-24 12-38-24-05_out.mp4" xr:uid="{0146E1B8-1D05-4E47-ABE8-BF2D76A38E2C}"/>
    <hyperlink ref="B715" r:id="rId1428" display="result/パワプロ2020 - 投球解析 - 2020-08-24 12-38-24-05_ball.txt" xr:uid="{5CDC545F-3D6D-4F66-9D44-B85F61BA2C06}"/>
    <hyperlink ref="A716" r:id="rId1429" display="out/パワプロ2020 - 投球解析 - 2020-08-24 12-38-24-06_out.mp4" xr:uid="{7F149164-717C-4359-B160-A2D09FEF192C}"/>
    <hyperlink ref="B716" r:id="rId1430" display="result/パワプロ2020 - 投球解析 - 2020-08-24 12-38-24-06_ball.txt" xr:uid="{87CF34D4-C024-4C33-9783-24F1EDDB54B0}"/>
    <hyperlink ref="A717" r:id="rId1431" display="out/パワプロ2020 - 投球解析 - 2020-08-24 12-38-24-07_out.mp4" xr:uid="{AEC4B7B6-6825-4455-92A4-FC939A23B26A}"/>
    <hyperlink ref="B717" r:id="rId1432" display="result/パワプロ2020 - 投球解析 - 2020-08-24 12-38-24-07_ball.txt" xr:uid="{F4EBCB9F-2065-4B08-9153-1869E41194A7}"/>
    <hyperlink ref="A718" r:id="rId1433" display="out/パワプロ2020 - 投球解析 - 2020-08-24 12-38-24-08_out.mp4" xr:uid="{2CE30AFC-8F27-4670-A1AE-DDFB6C9A0F00}"/>
    <hyperlink ref="B718" r:id="rId1434" display="result/パワプロ2020 - 投球解析 - 2020-08-24 12-38-24-08_ball.txt" xr:uid="{AD26A86A-ACA8-4F01-A039-C286C4A1EC68}"/>
    <hyperlink ref="A719" r:id="rId1435" display="out/パワプロ2020 - 投球解析 - 2020-08-24 12-38-24-09_out.mp4" xr:uid="{E7129EDA-F5EA-4CC6-AE53-ECC9F202D030}"/>
    <hyperlink ref="B719" r:id="rId1436" display="result/パワプロ2020 - 投球解析 - 2020-08-24 12-38-24-09_ball.txt" xr:uid="{38274DF0-2D07-4331-A1B3-D8EF30ED86D2}"/>
    <hyperlink ref="A720" r:id="rId1437" display="out/パワプロ2020 - 投球解析 - 2020-08-24 12-39-57-00_out.mp4" xr:uid="{648361E2-E125-4291-BF4F-4238E239A418}"/>
    <hyperlink ref="B720" r:id="rId1438" display="result/パワプロ2020 - 投球解析 - 2020-08-24 12-39-57-00_ball.txt" xr:uid="{540B0E2B-3549-411C-92CF-CF43466432C0}"/>
    <hyperlink ref="A721" r:id="rId1439" display="out/パワプロ2020 - 投球解析 - 2020-08-24 12-39-57-01_out.mp4" xr:uid="{35F017C0-20A0-4F81-AF5F-032F3F5D4EB9}"/>
    <hyperlink ref="B721" r:id="rId1440" display="result/パワプロ2020 - 投球解析 - 2020-08-24 12-39-57-01_ball.txt" xr:uid="{7B5888B1-0901-4F75-99B0-BC2D582C6BD5}"/>
    <hyperlink ref="A722" r:id="rId1441" display="out/パワプロ2020 - 投球解析 - 2020-08-24 12-39-57-02_out.mp4" xr:uid="{AD382EC3-832B-48A6-8531-2A4186FA93B4}"/>
    <hyperlink ref="B722" r:id="rId1442" display="result/パワプロ2020 - 投球解析 - 2020-08-24 12-39-57-02_ball.txt" xr:uid="{34E4CA24-AFF2-494D-BA59-4B8460ED247D}"/>
    <hyperlink ref="A723" r:id="rId1443" display="out/パワプロ2020 - 投球解析 - 2020-08-24 12-39-57-03_out.mp4" xr:uid="{FECB54DF-B851-4784-94B6-3FF2CE84E647}"/>
    <hyperlink ref="B723" r:id="rId1444" display="result/パワプロ2020 - 投球解析 - 2020-08-24 12-39-57-03_ball.txt" xr:uid="{B8F9F9D1-F156-43EC-8625-4AAF90BE3B03}"/>
    <hyperlink ref="A724" r:id="rId1445" display="out/パワプロ2020 - 投球解析 - 2020-08-24 12-39-57-04_out.mp4" xr:uid="{3C28ABBF-8D98-4E4A-890A-8F85EB196991}"/>
    <hyperlink ref="B724" r:id="rId1446" display="result/パワプロ2020 - 投球解析 - 2020-08-24 12-39-57-04_ball.txt" xr:uid="{0AFEFF0B-3577-49AD-83BD-E0597A3A2BD7}"/>
    <hyperlink ref="A725" r:id="rId1447" display="out/パワプロ2020 - 投球解析 - 2020-08-24 12-39-57-05_out.mp4" xr:uid="{ABCA8A92-E8B0-4C24-91C4-4C626821F717}"/>
    <hyperlink ref="B725" r:id="rId1448" display="result/パワプロ2020 - 投球解析 - 2020-08-24 12-39-57-05_ball.txt" xr:uid="{3DEC4765-80FE-4587-AD47-E1762DAD05F6}"/>
    <hyperlink ref="A726" r:id="rId1449" display="out/パワプロ2020 - 投球解析 - 2020-08-24 12-39-57-06_out.mp4" xr:uid="{319129A2-836A-406E-841C-067AAD187D89}"/>
    <hyperlink ref="B726" r:id="rId1450" display="result/パワプロ2020 - 投球解析 - 2020-08-24 12-39-57-06_ball.txt" xr:uid="{85E581B7-1D12-4151-9CA5-75BFCCF07230}"/>
    <hyperlink ref="A727" r:id="rId1451" display="out/パワプロ2020 - 投球解析 - 2020-08-24 12-39-57-07_out.mp4" xr:uid="{75950F0F-BF46-4E12-B6EB-FEB4D593E9B0}"/>
    <hyperlink ref="B727" r:id="rId1452" display="result/パワプロ2020 - 投球解析 - 2020-08-24 12-39-57-07_ball.txt" xr:uid="{815972F7-7D41-4047-9676-8575D7060A2A}"/>
    <hyperlink ref="A728" r:id="rId1453" display="out/パワプロ2020 - 投球解析 - 2020-08-24 12-39-57-08_out.mp4" xr:uid="{68CCBC0E-F2C4-4074-A75F-D5E62AAA230C}"/>
    <hyperlink ref="B728" r:id="rId1454" display="result/パワプロ2020 - 投球解析 - 2020-08-24 12-39-57-08_ball.txt" xr:uid="{5ED7B4C3-7338-4969-ACD9-8899ABC4EE5B}"/>
    <hyperlink ref="A729" r:id="rId1455" display="out/パワプロ2020 - 投球解析 - 2020-08-24 12-39-57-09_out.mp4" xr:uid="{F0DA1F15-7CF4-4044-925B-DBEEDB5E71EE}"/>
    <hyperlink ref="B729" r:id="rId1456" display="result/パワプロ2020 - 投球解析 - 2020-08-24 12-39-57-09_ball.txt" xr:uid="{37A470BC-3C52-4CA2-BE11-3A5A9C68155B}"/>
    <hyperlink ref="A730" r:id="rId1457" display="out/パワプロ2020 - 投球解析 - 2020-08-24 12-41-25-00_out.mp4" xr:uid="{3192DE16-0519-4B53-8B87-4F8732B874C6}"/>
    <hyperlink ref="B730" r:id="rId1458" display="result/パワプロ2020 - 投球解析 - 2020-08-24 12-41-25-00_ball.txt" xr:uid="{C922614A-9E9C-4D29-9F70-4CFAC0D68400}"/>
    <hyperlink ref="A731" r:id="rId1459" display="out/パワプロ2020 - 投球解析 - 2020-08-24 12-41-25-01_out.mp4" xr:uid="{ED22B3DB-A8E1-470F-B251-84AE6409A6D8}"/>
    <hyperlink ref="B731" r:id="rId1460" display="result/パワプロ2020 - 投球解析 - 2020-08-24 12-41-25-01_ball.txt" xr:uid="{FF5F747B-8E4C-4B40-ABB8-1646FCB16EF5}"/>
    <hyperlink ref="A732" r:id="rId1461" display="out/パワプロ2020 - 投球解析 - 2020-08-24 12-41-25-02_out.mp4" xr:uid="{B342FB5A-7E9F-4469-921B-7DDBD8F0A387}"/>
    <hyperlink ref="B732" r:id="rId1462" display="result/パワプロ2020 - 投球解析 - 2020-08-24 12-41-25-02_ball.txt" xr:uid="{69465054-626A-4935-81C2-C6D831D0C063}"/>
    <hyperlink ref="A733" r:id="rId1463" display="out/パワプロ2020 - 投球解析 - 2020-08-24 12-41-25-03_out.mp4" xr:uid="{64EFB12F-F5DF-488F-B1B2-E868BFD55B9B}"/>
    <hyperlink ref="B733" r:id="rId1464" display="result/パワプロ2020 - 投球解析 - 2020-08-24 12-41-25-03_ball.txt" xr:uid="{0B23D62B-CF13-4D4F-9040-4BB429C42F0C}"/>
    <hyperlink ref="A734" r:id="rId1465" display="out/パワプロ2020 - 投球解析 - 2020-08-24 12-41-25-04_out.mp4" xr:uid="{72871BE0-1B43-4B38-A558-F82AAAA98C14}"/>
    <hyperlink ref="B734" r:id="rId1466" display="result/パワプロ2020 - 投球解析 - 2020-08-24 12-41-25-04_ball.txt" xr:uid="{F151A9FD-EB2F-4705-B563-9D246C0D2F69}"/>
    <hyperlink ref="A735" r:id="rId1467" display="out/パワプロ2020 - 投球解析 - 2020-08-24 12-41-25-05_out.mp4" xr:uid="{902E26EC-178E-4AC0-99FE-0B4D34970244}"/>
    <hyperlink ref="B735" r:id="rId1468" display="result/パワプロ2020 - 投球解析 - 2020-08-24 12-41-25-05_ball.txt" xr:uid="{9C7FE2A7-AB9B-428D-AB31-257A55655135}"/>
    <hyperlink ref="A736" r:id="rId1469" display="out/パワプロ2020 - 投球解析 - 2020-08-24 12-41-25-06_out.mp4" xr:uid="{3853754D-A350-4CB8-9F71-D58EBD085C15}"/>
    <hyperlink ref="B736" r:id="rId1470" display="result/パワプロ2020 - 投球解析 - 2020-08-24 12-41-25-06_ball.txt" xr:uid="{46EF1A38-7906-439B-8335-E62F4DBAA367}"/>
    <hyperlink ref="A737" r:id="rId1471" display="out/パワプロ2020 - 投球解析 - 2020-08-24 12-41-25-07_out.mp4" xr:uid="{8F28936E-9135-40C3-9F01-7D46ABF8038C}"/>
    <hyperlink ref="B737" r:id="rId1472" display="result/パワプロ2020 - 投球解析 - 2020-08-24 12-41-25-07_ball.txt" xr:uid="{6690D10D-FBD3-41C3-BE24-6FA9F3E9848C}"/>
    <hyperlink ref="A738" r:id="rId1473" display="out/パワプロ2020 - 投球解析 - 2020-08-24 12-41-25-08_out.mp4" xr:uid="{D4C3BFC6-B6B3-4D19-8A80-F636BCBC80FD}"/>
    <hyperlink ref="B738" r:id="rId1474" display="result/パワプロ2020 - 投球解析 - 2020-08-24 12-41-25-08_ball.txt" xr:uid="{6A59FF1D-A048-4375-A8CA-98701505BDE5}"/>
    <hyperlink ref="A739" r:id="rId1475" display="out/パワプロ2020 - 投球解析 - 2020-08-24 12-41-25-09_out.mp4" xr:uid="{F7C36B57-B06E-4EAF-824C-394C3868D2B3}"/>
    <hyperlink ref="B739" r:id="rId1476" display="result/パワプロ2020 - 投球解析 - 2020-08-24 12-41-25-09_ball.txt" xr:uid="{6870F60F-9923-4FAC-AA87-5539BC222C58}"/>
    <hyperlink ref="A740" r:id="rId1477" display="out/パワプロ2020 - 投球解析 - 2020-08-24 12-42-52-00_out.mp4" xr:uid="{B87A03C8-0CF2-40F7-A720-9F4F6E93BA68}"/>
    <hyperlink ref="B740" r:id="rId1478" display="result/パワプロ2020 - 投球解析 - 2020-08-24 12-42-52-00_ball.txt" xr:uid="{676D6DD3-FBB1-4DC8-B80F-18CDD2B809CC}"/>
    <hyperlink ref="A741" r:id="rId1479" display="out/パワプロ2020 - 投球解析 - 2020-08-24 12-42-52-01_out.mp4" xr:uid="{2141E6E6-2B5B-42C3-9ED8-1994DACB0FA6}"/>
    <hyperlink ref="B741" r:id="rId1480" display="result/パワプロ2020 - 投球解析 - 2020-08-24 12-42-52-01_ball.txt" xr:uid="{906D17E1-4B86-4CD4-BD2D-189194B4EA12}"/>
    <hyperlink ref="A742" r:id="rId1481" display="out/パワプロ2020 - 投球解析 - 2020-08-24 12-42-52-02_out.mp4" xr:uid="{71B6CD41-7DAD-473A-83E6-E6691822E393}"/>
    <hyperlink ref="B742" r:id="rId1482" display="result/パワプロ2020 - 投球解析 - 2020-08-24 12-42-52-02_ball.txt" xr:uid="{5833F700-335C-4755-B0D8-0B71F9C1982D}"/>
    <hyperlink ref="A743" r:id="rId1483" display="out/パワプロ2020 - 投球解析 - 2020-08-24 12-42-52-03_out.mp4" xr:uid="{C27B84CC-3538-4511-AE44-E8249707D33D}"/>
    <hyperlink ref="B743" r:id="rId1484" display="result/パワプロ2020 - 投球解析 - 2020-08-24 12-42-52-03_ball.txt" xr:uid="{8711CE27-0AE9-43BB-A5A3-2D77D500386D}"/>
    <hyperlink ref="A744" r:id="rId1485" display="out/パワプロ2020 - 投球解析 - 2020-08-24 12-42-52-04_out.mp4" xr:uid="{9C7F1330-B3DF-46D6-8902-5F19C04C010B}"/>
    <hyperlink ref="B744" r:id="rId1486" display="result/パワプロ2020 - 投球解析 - 2020-08-24 12-42-52-04_ball.txt" xr:uid="{8A869445-62CB-4240-91E9-5BEBAC34E9E2}"/>
    <hyperlink ref="A745" r:id="rId1487" display="out/パワプロ2020 - 投球解析 - 2020-08-24 12-42-52-05_out.mp4" xr:uid="{17576374-2733-4CA4-8D41-3F3500832133}"/>
    <hyperlink ref="B745" r:id="rId1488" display="result/パワプロ2020 - 投球解析 - 2020-08-24 12-42-52-05_ball.txt" xr:uid="{B1CF2E17-E657-4A1F-9D83-1B5346C75E47}"/>
    <hyperlink ref="A746" r:id="rId1489" display="out/パワプロ2020 - 投球解析 - 2020-08-24 12-42-52-06_out.mp4" xr:uid="{0317BA87-CD50-41FD-B639-E96602094B58}"/>
    <hyperlink ref="B746" r:id="rId1490" display="result/パワプロ2020 - 投球解析 - 2020-08-24 12-42-52-06_ball.txt" xr:uid="{AEACBEF1-35A4-4E4E-AAF7-B770C9362EE5}"/>
    <hyperlink ref="A747" r:id="rId1491" display="out/パワプロ2020 - 投球解析 - 2020-08-24 12-42-52-07_out.mp4" xr:uid="{9E8D14A0-D253-4131-A339-53FE83671C6C}"/>
    <hyperlink ref="B747" r:id="rId1492" display="result/パワプロ2020 - 投球解析 - 2020-08-24 12-42-52-07_ball.txt" xr:uid="{3E503553-4BCE-4534-93C2-98E074FA5782}"/>
    <hyperlink ref="A748" r:id="rId1493" display="out/パワプロ2020 - 投球解析 - 2020-08-24 12-42-52-08_out.mp4" xr:uid="{C62AC9C2-41A6-4F1F-8764-6B69018F36B6}"/>
    <hyperlink ref="B748" r:id="rId1494" display="result/パワプロ2020 - 投球解析 - 2020-08-24 12-42-52-08_ball.txt" xr:uid="{1A99A808-0360-4F3D-AB68-568EEAF306B0}"/>
    <hyperlink ref="A749" r:id="rId1495" display="out/パワプロ2020 - 投球解析 - 2020-08-24 12-42-52-09_out.mp4" xr:uid="{5E20F1B0-BBF2-45C1-B1FE-0E92C92A1BD7}"/>
    <hyperlink ref="B749" r:id="rId1496" display="result/パワプロ2020 - 投球解析 - 2020-08-24 12-42-52-09_ball.txt" xr:uid="{9E951776-2FC0-4976-8C28-4E51D3F9C646}"/>
    <hyperlink ref="A750" r:id="rId1497" display="out/パワプロ2020 - 投球解析 - 2020-08-24 12-44-26-00_out.mp4" xr:uid="{53AB2208-FFBD-4F81-9C46-BE4B22E21435}"/>
    <hyperlink ref="B750" r:id="rId1498" display="result/パワプロ2020 - 投球解析 - 2020-08-24 12-44-26-00_ball.txt" xr:uid="{3CF25C77-DA75-4BD1-AD5D-A1D0DAAB94FD}"/>
    <hyperlink ref="A751" r:id="rId1499" display="out/パワプロ2020 - 投球解析 - 2020-08-24 12-44-26-01_out.mp4" xr:uid="{54120351-E3E7-460D-B511-6186EB5F5BB4}"/>
    <hyperlink ref="B751" r:id="rId1500" display="result/パワプロ2020 - 投球解析 - 2020-08-24 12-44-26-01_ball.txt" xr:uid="{6B805CAD-A4CF-46AE-B2F7-A643E9DA9E78}"/>
    <hyperlink ref="A752" r:id="rId1501" display="out/パワプロ2020 - 投球解析 - 2020-08-24 12-44-26-02_out.mp4" xr:uid="{822893B5-B3A5-4697-92BD-E21BBB5F331F}"/>
    <hyperlink ref="B752" r:id="rId1502" display="result/パワプロ2020 - 投球解析 - 2020-08-24 12-44-26-02_ball.txt" xr:uid="{EAD79461-BE1D-42B5-87D8-795F13D89B03}"/>
    <hyperlink ref="A753" r:id="rId1503" display="out/パワプロ2020 - 投球解析 - 2020-08-24 12-44-26-03_out.mp4" xr:uid="{915E903F-D49B-44CD-A313-D9AFF0F69E0B}"/>
    <hyperlink ref="B753" r:id="rId1504" display="result/パワプロ2020 - 投球解析 - 2020-08-24 12-44-26-03_ball.txt" xr:uid="{D012FBDD-9D36-46E1-B3D2-F07AC796C071}"/>
    <hyperlink ref="A754" r:id="rId1505" display="out/パワプロ2020 - 投球解析 - 2020-08-24 12-44-26-04_out.mp4" xr:uid="{4C2F212D-D196-4AC1-8EFF-222E5D2E9D82}"/>
    <hyperlink ref="B754" r:id="rId1506" display="result/パワプロ2020 - 投球解析 - 2020-08-24 12-44-26-04_ball.txt" xr:uid="{F3B4395A-E282-49B6-8686-9C96B40DA66A}"/>
    <hyperlink ref="A755" r:id="rId1507" display="out/パワプロ2020 - 投球解析 - 2020-08-24 12-44-26-05_out.mp4" xr:uid="{CA165123-9014-4C17-9E22-32DF906DD2C7}"/>
    <hyperlink ref="B755" r:id="rId1508" display="result/パワプロ2020 - 投球解析 - 2020-08-24 12-44-26-05_ball.txt" xr:uid="{5EF53385-22F8-4E90-9D12-D169058C0442}"/>
    <hyperlink ref="A756" r:id="rId1509" display="out/パワプロ2020 - 投球解析 - 2020-08-24 12-44-26-06_out.mp4" xr:uid="{513471E6-C842-4296-A3D6-AC0525F8ED99}"/>
    <hyperlink ref="B756" r:id="rId1510" display="result/パワプロ2020 - 投球解析 - 2020-08-24 12-44-26-06_ball.txt" xr:uid="{8DFFB9DD-EF72-48AC-90AF-B1D5BCD222F9}"/>
    <hyperlink ref="A757" r:id="rId1511" display="out/パワプロ2020 - 投球解析 - 2020-08-24 12-44-26-07_out.mp4" xr:uid="{48449FF5-EC43-4300-93C5-AB67DF7A3EBB}"/>
    <hyperlink ref="B757" r:id="rId1512" display="result/パワプロ2020 - 投球解析 - 2020-08-24 12-44-26-07_ball.txt" xr:uid="{620D9E21-C089-4F9B-A888-F25441848B4B}"/>
    <hyperlink ref="A758" r:id="rId1513" display="out/パワプロ2020 - 投球解析 - 2020-08-24 12-44-26-08_out.mp4" xr:uid="{CC418F85-F31D-4E5E-B6FA-92D2B27B7BF4}"/>
    <hyperlink ref="B758" r:id="rId1514" display="result/パワプロ2020 - 投球解析 - 2020-08-24 12-44-26-08_ball.txt" xr:uid="{AAD13549-B1F4-43D8-AB36-E8B297A8BBDD}"/>
    <hyperlink ref="A759" r:id="rId1515" display="out/パワプロ2020 - 投球解析 - 2020-08-24 12-44-26-09_out.mp4" xr:uid="{E666FC35-E636-4E4B-BCFA-8E39BBB7BC8D}"/>
    <hyperlink ref="B759" r:id="rId1516" display="result/パワプロ2020 - 投球解析 - 2020-08-24 12-44-26-09_ball.txt" xr:uid="{F8D50D4A-74AF-4FE2-B33B-A8F12A1F5350}"/>
    <hyperlink ref="A760" r:id="rId1517" display="out/パワプロ2020 - 投球解析 - 2020-08-24 12-44-26-10_out.mp4" xr:uid="{BC4EF859-5948-4126-ADBC-0A0BA7C8C87D}"/>
    <hyperlink ref="B760" r:id="rId1518" display="result/パワプロ2020 - 投球解析 - 2020-08-24 12-44-26-10_ball.txt" xr:uid="{CB00E6DF-8706-4AF8-A1C8-4BE7D3D80A2D}"/>
    <hyperlink ref="A761" r:id="rId1519" display="out/パワプロ2020 - 投球解析 - 2020-08-24 12-44-26-11_out.mp4" xr:uid="{E71F0878-8CE9-4F84-9CFE-5D660471FB11}"/>
    <hyperlink ref="B761" r:id="rId1520" display="result/パワプロ2020 - 投球解析 - 2020-08-24 12-44-26-11_ball.txt" xr:uid="{E61372F2-D33F-4A7C-8C57-E1AED6F5F186}"/>
    <hyperlink ref="A762" r:id="rId1521" display="out/パワプロ2020 - 投球解析 - 2020-08-24 12-44-26-17_out.mp4" xr:uid="{106C8767-FC86-42DB-A3C0-191E95162632}"/>
    <hyperlink ref="B762" r:id="rId1522" display="result/パワプロ2020 - 投球解析 - 2020-08-24 12-44-26-17_ball.txt" xr:uid="{57D64AC1-43E0-4752-96DD-7D8B2220D501}"/>
    <hyperlink ref="A763" r:id="rId1523" display="out/パワプロ2020 - 投球解析 - 2020-08-24 12-46-03-00_out.mp4" xr:uid="{A2DE244F-A953-4208-B5AB-756D163ED326}"/>
    <hyperlink ref="B763" r:id="rId1524" display="result/パワプロ2020 - 投球解析 - 2020-08-24 12-46-03-00_ball.txt" xr:uid="{B857281A-E19B-42AF-BE8E-5C1A7A19343F}"/>
    <hyperlink ref="A764" r:id="rId1525" display="out/パワプロ2020 - 投球解析 - 2020-08-24 12-46-03-01_out.mp4" xr:uid="{4A70A864-E787-4993-83F7-E615EA31EB88}"/>
    <hyperlink ref="B764" r:id="rId1526" display="result/パワプロ2020 - 投球解析 - 2020-08-24 12-46-03-01_ball.txt" xr:uid="{2D5C8614-7E93-4A01-A6C3-B463695ACB2D}"/>
    <hyperlink ref="A765" r:id="rId1527" display="out/パワプロ2020 - 投球解析 - 2020-08-24 12-46-03-02_out.mp4" xr:uid="{EAE8792C-E995-4479-95BE-E3F82B5920B8}"/>
    <hyperlink ref="B765" r:id="rId1528" display="result/パワプロ2020 - 投球解析 - 2020-08-24 12-46-03-02_ball.txt" xr:uid="{B97E119C-51CB-45F9-941C-EEE0B393E762}"/>
    <hyperlink ref="A766" r:id="rId1529" display="out/パワプロ2020 - 投球解析 - 2020-08-24 12-46-03-03_out.mp4" xr:uid="{8E28A4F0-C42D-4D16-92C5-C51DE9BFB2D3}"/>
    <hyperlink ref="B766" r:id="rId1530" display="result/パワプロ2020 - 投球解析 - 2020-08-24 12-46-03-03_ball.txt" xr:uid="{6D192599-4CBC-42A7-85E2-F53BC0E61645}"/>
    <hyperlink ref="A767" r:id="rId1531" display="out/パワプロ2020 - 投球解析 - 2020-08-24 12-46-03-04_out.mp4" xr:uid="{32069A63-421F-494A-B8D2-537B13B7A8E6}"/>
    <hyperlink ref="B767" r:id="rId1532" display="result/パワプロ2020 - 投球解析 - 2020-08-24 12-46-03-04_ball.txt" xr:uid="{90B694B8-815B-4044-98C6-0B062D621C12}"/>
    <hyperlink ref="A768" r:id="rId1533" display="out/パワプロ2020 - 投球解析 - 2020-08-24 12-46-03-05_out.mp4" xr:uid="{C5B220D1-6297-4BD4-903B-EE4FE6BFBEEF}"/>
    <hyperlink ref="B768" r:id="rId1534" display="result/パワプロ2020 - 投球解析 - 2020-08-24 12-46-03-05_ball.txt" xr:uid="{FD7DBD74-4EEC-4035-AD7D-AE672AF5D535}"/>
    <hyperlink ref="A769" r:id="rId1535" display="out/パワプロ2020 - 投球解析 - 2020-08-24 12-46-03-06_out.mp4" xr:uid="{CFF7568D-5A5C-48F8-BDC6-8FAB6D34242E}"/>
    <hyperlink ref="B769" r:id="rId1536" display="result/パワプロ2020 - 投球解析 - 2020-08-24 12-46-03-06_ball.txt" xr:uid="{5CB3C86F-0F05-4A6A-ACFC-77B4BFA00D86}"/>
    <hyperlink ref="A770" r:id="rId1537" display="out/パワプロ2020 - 投球解析 - 2020-08-24 12-46-03-07_out.mp4" xr:uid="{B484ED1A-F279-46EB-8792-AC807093977D}"/>
    <hyperlink ref="B770" r:id="rId1538" display="result/パワプロ2020 - 投球解析 - 2020-08-24 12-46-03-07_ball.txt" xr:uid="{549C7A38-02A5-41E9-942F-340A6E640FE3}"/>
    <hyperlink ref="A771" r:id="rId1539" display="out/パワプロ2020 - 投球解析 - 2020-08-24 12-46-03-08_out.mp4" xr:uid="{EB8D9EEE-D43D-44D8-8CDE-856AD779A90C}"/>
    <hyperlink ref="B771" r:id="rId1540" display="result/パワプロ2020 - 投球解析 - 2020-08-24 12-46-03-08_ball.txt" xr:uid="{F740DEFC-AC26-4267-B2D6-39371D5295DA}"/>
    <hyperlink ref="A772" r:id="rId1541" display="out/パワプロ2020 - 投球解析 - 2020-08-24 12-46-03-09_out.mp4" xr:uid="{5828C170-8D13-42F3-A49C-7DCAF63973DE}"/>
    <hyperlink ref="B772" r:id="rId1542" display="result/パワプロ2020 - 投球解析 - 2020-08-24 12-46-03-09_ball.txt" xr:uid="{5475AAB1-C7FF-41C2-9794-F3689904219A}"/>
    <hyperlink ref="A773" r:id="rId1543" display="out/パワプロ2020 - 投球解析 - 2020-08-24 12-46-03-10_out.mp4" xr:uid="{3B582997-5BAC-4EBB-8D44-02286AF46A67}"/>
    <hyperlink ref="B773" r:id="rId1544" display="result/パワプロ2020 - 投球解析 - 2020-08-24 12-46-03-10_ball.txt" xr:uid="{239139B0-A1D3-4A50-A41C-D205117578B3}"/>
    <hyperlink ref="A774" r:id="rId1545" display="out/パワプロ2020 - 投球解析 - 2020-08-24 12-46-03-11_out.mp4" xr:uid="{968FF37A-EAB9-4C14-AD21-C72ABE51BE4F}"/>
    <hyperlink ref="B774" r:id="rId1546" display="result/パワプロ2020 - 投球解析 - 2020-08-24 12-46-03-11_ball.txt" xr:uid="{29E238DA-BBD3-40F1-B3AD-37B0A2D71ACB}"/>
    <hyperlink ref="A775" r:id="rId1547" display="out/パワプロ2020 - 投球解析 - 2020-08-24 12-46-03-15_out.mp4" xr:uid="{C69D2DDD-4106-442D-95A1-62AF56529FD3}"/>
    <hyperlink ref="B775" r:id="rId1548" display="result/パワプロ2020 - 投球解析 - 2020-08-24 12-46-03-15_ball.txt" xr:uid="{D9631641-0099-478B-9751-BD0C0C9A7326}"/>
    <hyperlink ref="A776" r:id="rId1549" display="out/パワプロ2020 - 投球解析 - 2020-08-24 12-46-03-16_out.mp4" xr:uid="{72DAEDC7-514C-469B-B868-54F86B61EC3F}"/>
    <hyperlink ref="B776" r:id="rId1550" display="result/パワプロ2020 - 投球解析 - 2020-08-24 12-46-03-16_ball.txt" xr:uid="{BEC39D54-A15E-48E9-8AED-6C97CDBE2E9F}"/>
    <hyperlink ref="A777" r:id="rId1551" display="out/パワプロ2020 - 投球解析 - 2020-08-24 12-46-03-18_out.mp4" xr:uid="{6E85F966-2215-4B00-934A-67CAEE632AA4}"/>
    <hyperlink ref="B777" r:id="rId1552" display="result/パワプロ2020 - 投球解析 - 2020-08-24 12-46-03-18_ball.txt" xr:uid="{AAA90F1A-FE7B-43D3-8DBC-02BF18D2AC3C}"/>
    <hyperlink ref="A778" r:id="rId1553" display="out/パワプロ2020 - 投球解析 - 2020-08-24 12-47-45-00_out.mp4" xr:uid="{32551FEA-13A7-43E6-B8D3-8274A6C73993}"/>
    <hyperlink ref="B778" r:id="rId1554" display="result/パワプロ2020 - 投球解析 - 2020-08-24 12-47-45-00_ball.txt" xr:uid="{56C602F7-22A1-4F70-8D5B-36D2075CCC06}"/>
    <hyperlink ref="A779" r:id="rId1555" display="out/パワプロ2020 - 投球解析 - 2020-08-24 12-47-45-01_out.mp4" xr:uid="{809E1043-7831-451F-8A44-A5D17E406EAC}"/>
    <hyperlink ref="B779" r:id="rId1556" display="result/パワプロ2020 - 投球解析 - 2020-08-24 12-47-45-01_ball.txt" xr:uid="{1CF0972C-927D-4CB2-8675-D9AE39A0CE27}"/>
    <hyperlink ref="A780" r:id="rId1557" display="out/パワプロ2020 - 投球解析 - 2020-08-24 12-47-45-02_out.mp4" xr:uid="{82463FE3-CBFC-466C-B799-4397880F67F1}"/>
    <hyperlink ref="B780" r:id="rId1558" display="result/パワプロ2020 - 投球解析 - 2020-08-24 12-47-45-02_ball.txt" xr:uid="{549A8450-235C-4818-812F-D753C081EF38}"/>
    <hyperlink ref="A781" r:id="rId1559" display="out/パワプロ2020 - 投球解析 - 2020-08-24 12-47-45-03_out.mp4" xr:uid="{A668F4D1-C6C3-4917-8500-5AB80DC66472}"/>
    <hyperlink ref="B781" r:id="rId1560" display="result/パワプロ2020 - 投球解析 - 2020-08-24 12-47-45-03_ball.txt" xr:uid="{FDBC631B-EECE-4380-854D-82E9BA748460}"/>
    <hyperlink ref="A782" r:id="rId1561" display="out/パワプロ2020 - 投球解析 - 2020-08-24 12-47-45-04_out.mp4" xr:uid="{7AF1D882-0DD8-475E-9E72-BE1B96CBBF21}"/>
    <hyperlink ref="B782" r:id="rId1562" display="result/パワプロ2020 - 投球解析 - 2020-08-24 12-47-45-04_ball.txt" xr:uid="{E8C4123E-8A5A-4450-9F10-AB262A3D9C46}"/>
    <hyperlink ref="A783" r:id="rId1563" display="out/パワプロ2020 - 投球解析 - 2020-08-24 12-47-45-05_out.mp4" xr:uid="{8A567169-5157-4416-BDB7-C86D6764C6AD}"/>
    <hyperlink ref="B783" r:id="rId1564" display="result/パワプロ2020 - 投球解析 - 2020-08-24 12-47-45-05_ball.txt" xr:uid="{107F269E-CB97-479D-B1F8-B96AB1F509B2}"/>
    <hyperlink ref="A784" r:id="rId1565" display="out/パワプロ2020 - 投球解析 - 2020-08-24 12-47-45-06_out.mp4" xr:uid="{0CEA7A72-D224-48D2-89CF-19B6AADCD007}"/>
    <hyperlink ref="B784" r:id="rId1566" display="result/パワプロ2020 - 投球解析 - 2020-08-24 12-47-45-06_ball.txt" xr:uid="{18C6F3BD-C142-4565-98C7-FB67648D961F}"/>
    <hyperlink ref="A785" r:id="rId1567" display="out/パワプロ2020 - 投球解析 - 2020-08-24 12-47-45-07_out.mp4" xr:uid="{340357E7-4871-4BCD-B26E-9AE2D033D76F}"/>
    <hyperlink ref="B785" r:id="rId1568" display="result/パワプロ2020 - 投球解析 - 2020-08-24 12-47-45-07_ball.txt" xr:uid="{CF5BC7E8-C095-4B78-9107-A3E7A15254DB}"/>
    <hyperlink ref="A786" r:id="rId1569" display="out/パワプロ2020 - 投球解析 - 2020-08-24 12-47-45-08_out.mp4" xr:uid="{98B8665C-89B8-4592-94DE-3D076E57471F}"/>
    <hyperlink ref="B786" r:id="rId1570" display="result/パワプロ2020 - 投球解析 - 2020-08-24 12-47-45-08_ball.txt" xr:uid="{9651FFAE-B098-4A77-AB46-CC86790CE81F}"/>
    <hyperlink ref="A787" r:id="rId1571" display="out/パワプロ2020 - 投球解析 - 2020-08-24 12-47-45-09_out.mp4" xr:uid="{FE9EF4C3-AE00-450B-9B4E-091A310752E2}"/>
    <hyperlink ref="B787" r:id="rId1572" display="result/パワプロ2020 - 投球解析 - 2020-08-24 12-47-45-09_ball.txt" xr:uid="{8AC67DB9-E0D2-4B51-8B7C-D07BB78F02F1}"/>
    <hyperlink ref="A788" r:id="rId1573" display="out/パワプロ2020 - 投球解析 - 2020-08-24 12-49-17-00_out.mp4" xr:uid="{8DE8DBB2-FF3E-47BA-8333-044C4DF6ED0D}"/>
    <hyperlink ref="B788" r:id="rId1574" display="result/パワプロ2020 - 投球解析 - 2020-08-24 12-49-17-00_ball.txt" xr:uid="{27D08DBC-2984-4BF6-8A0F-27210DBB7BD4}"/>
    <hyperlink ref="A789" r:id="rId1575" display="out/パワプロ2020 - 投球解析 - 2020-08-24 12-49-17-01_out.mp4" xr:uid="{AF3D0CEC-FB39-4573-BD9F-F9B9E8AB28EB}"/>
    <hyperlink ref="B789" r:id="rId1576" display="result/パワプロ2020 - 投球解析 - 2020-08-24 12-49-17-01_ball.txt" xr:uid="{8406220D-F0B5-4342-9235-DC1824A3F0E5}"/>
    <hyperlink ref="A790" r:id="rId1577" display="out/パワプロ2020 - 投球解析 - 2020-08-24 12-49-17-02_out.mp4" xr:uid="{E6DF362F-0CF2-4403-B064-B88A319CB170}"/>
    <hyperlink ref="B790" r:id="rId1578" display="result/パワプロ2020 - 投球解析 - 2020-08-24 12-49-17-02_ball.txt" xr:uid="{003186E6-1D09-417D-80A1-C0EEBBF6678B}"/>
    <hyperlink ref="A791" r:id="rId1579" display="out/パワプロ2020 - 投球解析 - 2020-08-24 12-49-17-03_out.mp4" xr:uid="{4CFF567B-C718-4F92-BF78-7C90FE23C028}"/>
    <hyperlink ref="B791" r:id="rId1580" display="result/パワプロ2020 - 投球解析 - 2020-08-24 12-49-17-03_ball.txt" xr:uid="{42B33ACB-193F-42EB-B3F8-940C01B6A509}"/>
    <hyperlink ref="A792" r:id="rId1581" display="out/パワプロ2020 - 投球解析 - 2020-08-24 12-49-17-04_out.mp4" xr:uid="{129E36A8-5345-4255-8E5D-7EA63DB92ACD}"/>
    <hyperlink ref="B792" r:id="rId1582" display="result/パワプロ2020 - 投球解析 - 2020-08-24 12-49-17-04_ball.txt" xr:uid="{B6E01CDD-9267-435A-835B-7C4A816F9E0F}"/>
    <hyperlink ref="A793" r:id="rId1583" display="out/パワプロ2020 - 投球解析 - 2020-08-24 12-49-17-05_out.mp4" xr:uid="{90DDB43C-CE39-42C1-858C-B1AE818FCA41}"/>
    <hyperlink ref="B793" r:id="rId1584" display="result/パワプロ2020 - 投球解析 - 2020-08-24 12-49-17-05_ball.txt" xr:uid="{68658065-48EA-4AC9-8FB8-69B591FC1025}"/>
    <hyperlink ref="A794" r:id="rId1585" display="out/パワプロ2020 - 投球解析 - 2020-08-24 12-49-17-06_out.mp4" xr:uid="{BD566D28-EFFF-4AD5-96C9-6C6DB8FF32B6}"/>
    <hyperlink ref="B794" r:id="rId1586" display="result/パワプロ2020 - 投球解析 - 2020-08-24 12-49-17-06_ball.txt" xr:uid="{A5B5A1F0-F6E5-4F03-AF35-AF58B544A9FF}"/>
    <hyperlink ref="A795" r:id="rId1587" display="out/パワプロ2020 - 投球解析 - 2020-08-24 12-50-30-00_out.mp4" xr:uid="{032907C6-2021-4F28-86F5-3B8A004F7C23}"/>
    <hyperlink ref="B795" r:id="rId1588" display="result/パワプロ2020 - 投球解析 - 2020-08-24 12-50-30-00_ball.txt" xr:uid="{718B8EDC-36D2-4776-B114-3B6848C6C314}"/>
    <hyperlink ref="A796" r:id="rId1589" display="out/パワプロ2020 - 投球解析 - 2020-08-24 12-50-30-01_out.mp4" xr:uid="{C868594F-3DE0-4696-9222-58061506A50F}"/>
    <hyperlink ref="B796" r:id="rId1590" display="result/パワプロ2020 - 投球解析 - 2020-08-24 12-50-30-01_ball.txt" xr:uid="{AA464D58-4D07-4CF1-B291-E1C99200E3C9}"/>
    <hyperlink ref="A797" r:id="rId1591" display="out/パワプロ2020 - 投球解析 - 2020-08-24 12-50-30-02_out.mp4" xr:uid="{CDE0D489-2311-46BF-907B-25D77F33E4C8}"/>
    <hyperlink ref="B797" r:id="rId1592" display="result/パワプロ2020 - 投球解析 - 2020-08-24 12-50-30-02_ball.txt" xr:uid="{037B7860-B976-4E54-9C75-AF0CCCAEB191}"/>
    <hyperlink ref="A798" r:id="rId1593" display="out/パワプロ2020 - 投球解析 - 2020-08-24 12-50-30-03_out.mp4" xr:uid="{C0086D7A-C9AD-4CD7-8EF1-53E86FEA70A3}"/>
    <hyperlink ref="B798" r:id="rId1594" display="result/パワプロ2020 - 投球解析 - 2020-08-24 12-50-30-03_ball.txt" xr:uid="{D35ABBAF-37CF-4D73-8AE7-B56BA985CBC3}"/>
    <hyperlink ref="A799" r:id="rId1595" display="out/パワプロ2020 - 投球解析 - 2020-08-24 12-50-30-04_out.mp4" xr:uid="{A53B9D05-3CFC-4E0F-BE6B-AC8DA3154D97}"/>
    <hyperlink ref="B799" r:id="rId1596" display="result/パワプロ2020 - 投球解析 - 2020-08-24 12-50-30-04_ball.txt" xr:uid="{0C9F1E86-45D5-45BF-992A-F7CCD60480FA}"/>
    <hyperlink ref="A800" r:id="rId1597" display="out/パワプロ2020 - 投球解析 - 2020-08-24 12-50-30-05_out.mp4" xr:uid="{CB66C174-C33F-40D2-BB23-F504C12892C4}"/>
    <hyperlink ref="B800" r:id="rId1598" display="result/パワプロ2020 - 投球解析 - 2020-08-24 12-50-30-05_ball.txt" xr:uid="{2B3228C9-BD76-4865-8BFC-EBC21B7FFF98}"/>
    <hyperlink ref="A801" r:id="rId1599" display="out/パワプロ2020 - 投球解析 - 2020-08-24 12-50-30-06_out.mp4" xr:uid="{BB989E48-D76D-4741-B083-5E15DC7D6B99}"/>
    <hyperlink ref="B801" r:id="rId1600" display="result/パワプロ2020 - 投球解析 - 2020-08-24 12-50-30-06_ball.txt" xr:uid="{FDAB27D8-64FD-43DD-8A75-4A1F8BC4CCA2}"/>
    <hyperlink ref="A802" r:id="rId1601" display="out/パワプロ2020 - 投球解析 - 2020-08-24 12-50-30-07_out.mp4" xr:uid="{91C04401-F5EB-426A-A1D6-CECA3053161F}"/>
    <hyperlink ref="B802" r:id="rId1602" display="result/パワプロ2020 - 投球解析 - 2020-08-24 12-50-30-07_ball.txt" xr:uid="{37616BCF-1F60-4AF3-97E9-0DA748E91CAE}"/>
    <hyperlink ref="A803" r:id="rId1603" display="out/パワプロ2020 - 投球解析 - 2020-08-24 12-50-30-08_out.mp4" xr:uid="{0CB47115-3366-4FF6-AF98-F7E0F95BA832}"/>
    <hyperlink ref="B803" r:id="rId1604" display="result/パワプロ2020 - 投球解析 - 2020-08-24 12-50-30-08_ball.txt" xr:uid="{71D293A2-FA20-4174-9779-838302709D60}"/>
    <hyperlink ref="A804" r:id="rId1605" display="out/パワプロ2020 - 投球解析 - 2020-08-24 12-50-30-09_out.mp4" xr:uid="{1E43EE73-6120-4982-856F-F17EA977C828}"/>
    <hyperlink ref="B804" r:id="rId1606" display="result/パワプロ2020 - 投球解析 - 2020-08-24 12-50-30-09_ball.txt" xr:uid="{D5ACF338-6A63-4271-A7F7-225D951F82A7}"/>
    <hyperlink ref="A805" r:id="rId1607" display="out/パワプロ2020 - 投球解析 - 2020-08-24 12-52-05-00_out.mp4" xr:uid="{B3FBBBCA-9371-43FC-8D29-475DD31B21AD}"/>
    <hyperlink ref="B805" r:id="rId1608" display="result/パワプロ2020 - 投球解析 - 2020-08-24 12-52-05-00_ball.txt" xr:uid="{3E5EEE50-CAAB-4BA3-A768-1D638884B41A}"/>
    <hyperlink ref="A806" r:id="rId1609" display="out/パワプロ2020 - 投球解析 - 2020-08-24 12-52-05-01_out.mp4" xr:uid="{12DD3199-0C16-4A14-9D7A-31678B8D624D}"/>
    <hyperlink ref="B806" r:id="rId1610" display="result/パワプロ2020 - 投球解析 - 2020-08-24 12-52-05-01_ball.txt" xr:uid="{D790F0FC-1FA9-42EF-BDD4-84C8BDE815A7}"/>
    <hyperlink ref="A807" r:id="rId1611" display="out/パワプロ2020 - 投球解析 - 2020-08-24 12-52-05-02_out.mp4" xr:uid="{58525893-2ACD-4F04-A4BE-06FDC1364551}"/>
    <hyperlink ref="B807" r:id="rId1612" display="result/パワプロ2020 - 投球解析 - 2020-08-24 12-52-05-02_ball.txt" xr:uid="{05C86FA4-94CB-4AEE-9AA9-9E364FB0EFD6}"/>
    <hyperlink ref="A808" r:id="rId1613" display="out/パワプロ2020 - 投球解析 - 2020-08-24 12-52-05-03_out.mp4" xr:uid="{CD464BC6-16AB-4D45-B1E3-1D73C2C796BE}"/>
    <hyperlink ref="B808" r:id="rId1614" display="result/パワプロ2020 - 投球解析 - 2020-08-24 12-52-05-03_ball.txt" xr:uid="{DD212E9E-48C8-4213-991C-41C0CA6A2178}"/>
    <hyperlink ref="A809" r:id="rId1615" display="out/パワプロ2020 - 投球解析 - 2020-08-24 12-52-05-04_out.mp4" xr:uid="{55E8B2A5-E595-400D-BD07-0128DAE589F4}"/>
    <hyperlink ref="B809" r:id="rId1616" display="result/パワプロ2020 - 投球解析 - 2020-08-24 12-52-05-04_ball.txt" xr:uid="{B382CE16-25AD-42D2-BE8F-EDF5E1EA544A}"/>
    <hyperlink ref="A810" r:id="rId1617" display="out/パワプロ2020 - 投球解析 - 2020-08-24 12-52-05-05_out.mp4" xr:uid="{75D561D8-F4E6-4649-8083-13A706D3BF74}"/>
    <hyperlink ref="B810" r:id="rId1618" display="result/パワプロ2020 - 投球解析 - 2020-08-24 12-52-05-05_ball.txt" xr:uid="{56903311-F3B4-43C9-91CE-CF2F948017CC}"/>
    <hyperlink ref="A811" r:id="rId1619" display="out/パワプロ2020 - 投球解析 - 2020-08-24 12-52-05-06_out.mp4" xr:uid="{E4929B63-F9E4-478F-B908-6586A20A85AA}"/>
    <hyperlink ref="B811" r:id="rId1620" display="result/パワプロ2020 - 投球解析 - 2020-08-24 12-52-05-06_ball.txt" xr:uid="{08BAC9E6-04F2-479E-9A28-FD572D22E9A6}"/>
    <hyperlink ref="A812" r:id="rId1621" display="out/パワプロ2020 - 投球解析 - 2020-08-24 12-52-05-07_out.mp4" xr:uid="{9912D098-C000-4376-84EE-B39E6AC4BBEA}"/>
    <hyperlink ref="B812" r:id="rId1622" display="result/パワプロ2020 - 投球解析 - 2020-08-24 12-52-05-07_ball.txt" xr:uid="{AAB53068-D3E1-40A1-AE73-DA8C5646BCE4}"/>
    <hyperlink ref="A813" r:id="rId1623" display="out/パワプロ2020 - 投球解析 - 2020-08-24 12-52-05-08_out.mp4" xr:uid="{C1458699-3A54-45AE-B394-9BF57BD75BEA}"/>
    <hyperlink ref="B813" r:id="rId1624" display="result/パワプロ2020 - 投球解析 - 2020-08-24 12-52-05-08_ball.txt" xr:uid="{BB31878E-85A6-4F87-86C3-01B80B388790}"/>
    <hyperlink ref="A814" r:id="rId1625" display="out/パワプロ2020 - 投球解析 - 2020-08-24 12-52-05-09_out.mp4" xr:uid="{A32EE609-FC06-41A8-949D-F4FEB1537E0B}"/>
    <hyperlink ref="B814" r:id="rId1626" display="result/パワプロ2020 - 投球解析 - 2020-08-24 12-52-05-09_ball.txt" xr:uid="{B6E4D757-9D6E-4050-ADD5-BE878DAD8825}"/>
    <hyperlink ref="A815" r:id="rId1627" display="out/パワプロ2020 - 投球解析 - 2020-08-24 12-53-43-00_out.mp4" xr:uid="{EC33C8B9-751A-4FC7-BE9E-02ED6CF30842}"/>
    <hyperlink ref="B815" r:id="rId1628" display="result/パワプロ2020 - 投球解析 - 2020-08-24 12-53-43-00_ball.txt" xr:uid="{50723F31-F80F-4783-B6F0-E76675DBE789}"/>
    <hyperlink ref="A816" r:id="rId1629" display="out/パワプロ2020 - 投球解析 - 2020-08-24 12-53-43-01_out.mp4" xr:uid="{6211F694-80C8-491A-BD5B-26D1EDEBF3DB}"/>
    <hyperlink ref="B816" r:id="rId1630" display="result/パワプロ2020 - 投球解析 - 2020-08-24 12-53-43-01_ball.txt" xr:uid="{3E092633-B021-48EA-BC0E-C1859CE692C1}"/>
    <hyperlink ref="A817" r:id="rId1631" display="out/パワプロ2020 - 投球解析 - 2020-08-24 12-53-43-02_out.mp4" xr:uid="{54260E6C-7928-4BB0-B1DC-2540F2936ABF}"/>
    <hyperlink ref="B817" r:id="rId1632" display="result/パワプロ2020 - 投球解析 - 2020-08-24 12-53-43-02_ball.txt" xr:uid="{CD8D2994-E2C3-4BE1-BCB9-C981B0F10D38}"/>
    <hyperlink ref="A818" r:id="rId1633" display="out/パワプロ2020 - 投球解析 - 2020-08-24 12-53-43-03_out.mp4" xr:uid="{715EF738-1818-446C-82FA-97A36B65272D}"/>
    <hyperlink ref="B818" r:id="rId1634" display="result/パワプロ2020 - 投球解析 - 2020-08-24 12-53-43-03_ball.txt" xr:uid="{55D63C55-2449-44FE-B33D-C6D79CC63D24}"/>
    <hyperlink ref="A819" r:id="rId1635" display="out/パワプロ2020 - 投球解析 - 2020-08-24 12-53-43-04_out.mp4" xr:uid="{C82C16DA-1C8A-4442-A7D5-1F3EFE8DB572}"/>
    <hyperlink ref="B819" r:id="rId1636" display="result/パワプロ2020 - 投球解析 - 2020-08-24 12-53-43-04_ball.txt" xr:uid="{3AC71F2D-654A-491F-B089-9558247A680F}"/>
    <hyperlink ref="A820" r:id="rId1637" display="out/パワプロ2020 - 投球解析 - 2020-08-24 12-53-43-05_out.mp4" xr:uid="{BB1089F5-7C5B-4B54-A0DC-F947A962BBAE}"/>
    <hyperlink ref="B820" r:id="rId1638" display="result/パワプロ2020 - 投球解析 - 2020-08-24 12-53-43-05_ball.txt" xr:uid="{5BCC8F88-BBDE-42ED-A9D5-F522BFC82CFB}"/>
    <hyperlink ref="A821" r:id="rId1639" display="out/パワプロ2020 - 投球解析 - 2020-08-24 12-53-43-06_out.mp4" xr:uid="{B8DB6B3B-F2DC-4DEE-A262-89D8D3B484E3}"/>
    <hyperlink ref="B821" r:id="rId1640" display="result/パワプロ2020 - 投球解析 - 2020-08-24 12-53-43-06_ball.txt" xr:uid="{67069772-C953-4709-AA94-68CD7C28D430}"/>
    <hyperlink ref="A822" r:id="rId1641" display="out/パワプロ2020 - 投球解析 - 2020-08-24 12-53-43-07_out.mp4" xr:uid="{26DBD0EE-994C-4007-BCB4-CF9662D4FC66}"/>
    <hyperlink ref="B822" r:id="rId1642" display="result/パワプロ2020 - 投球解析 - 2020-08-24 12-53-43-07_ball.txt" xr:uid="{D0BE1404-0A1A-4C7B-B99E-FDE12FA6677B}"/>
    <hyperlink ref="A823" r:id="rId1643" display="out/パワプロ2020 - 投球解析 - 2020-08-24 12-53-43-08_out.mp4" xr:uid="{7261A57D-C621-4DAB-9306-94AC30F5B618}"/>
    <hyperlink ref="B823" r:id="rId1644" display="result/パワプロ2020 - 投球解析 - 2020-08-24 12-53-43-08_ball.txt" xr:uid="{182B98F8-E3C0-4785-8327-8271D9831A6B}"/>
    <hyperlink ref="A824" r:id="rId1645" display="out/パワプロ2020 - 投球解析 - 2020-08-24 12-53-43-09_out.mp4" xr:uid="{40FA900E-7509-4F93-BB84-BFF0F5EA6ED6}"/>
    <hyperlink ref="B824" r:id="rId1646" display="result/パワプロ2020 - 投球解析 - 2020-08-24 12-53-43-09_ball.txt" xr:uid="{6551BE07-9EE6-41B4-9CF3-25494407FCD1}"/>
    <hyperlink ref="A825" r:id="rId1647" display="out/パワプロ2020 - 投球解析 - 2020-08-24 12-55-39-00_out.mp4" xr:uid="{1A0CD51A-EC8D-4D58-8E83-CB07411273C1}"/>
    <hyperlink ref="B825" r:id="rId1648" display="result/パワプロ2020 - 投球解析 - 2020-08-24 12-55-39-00_ball.txt" xr:uid="{E796BC80-59E1-42A1-9A30-9934398654AC}"/>
    <hyperlink ref="A826" r:id="rId1649" display="out/パワプロ2020 - 投球解析 - 2020-08-24 12-55-39-01_out.mp4" xr:uid="{89C69DBD-E552-4657-85E1-320F651A1396}"/>
    <hyperlink ref="B826" r:id="rId1650" display="result/パワプロ2020 - 投球解析 - 2020-08-24 12-55-39-01_ball.txt" xr:uid="{77E6FB8E-1E8A-4D79-9301-4EC5FB45FDCC}"/>
    <hyperlink ref="A827" r:id="rId1651" display="out/パワプロ2020 - 投球解析 - 2020-08-24 12-55-39-02_out.mp4" xr:uid="{A9AEBE4F-84CA-4B34-86E8-CE27BCABE568}"/>
    <hyperlink ref="B827" r:id="rId1652" display="result/パワプロ2020 - 投球解析 - 2020-08-24 12-55-39-02_ball.txt" xr:uid="{7B67EDB1-81B5-4C60-9281-D1C6522DDE0E}"/>
    <hyperlink ref="A828" r:id="rId1653" display="out/パワプロ2020 - 投球解析 - 2020-08-24 12-55-39-03_out.mp4" xr:uid="{3674CD77-9FAE-4C94-BEFE-880A27E462A6}"/>
    <hyperlink ref="B828" r:id="rId1654" display="result/パワプロ2020 - 投球解析 - 2020-08-24 12-55-39-03_ball.txt" xr:uid="{394DB4BA-5B33-416E-84FE-E25E415BD8DF}"/>
    <hyperlink ref="A829" r:id="rId1655" display="out/パワプロ2020 - 投球解析 - 2020-08-24 12-55-39-04_out.mp4" xr:uid="{B233D593-AC7D-4495-B7E6-88DCA30F7DBA}"/>
    <hyperlink ref="B829" r:id="rId1656" display="result/パワプロ2020 - 投球解析 - 2020-08-24 12-55-39-04_ball.txt" xr:uid="{EDE5182F-35FA-4ED7-869E-5CBD80427278}"/>
    <hyperlink ref="A830" r:id="rId1657" display="out/パワプロ2020 - 投球解析 - 2020-08-24 12-55-39-05_out.mp4" xr:uid="{7B1AB39C-2BED-4692-AB61-6F225E611F9C}"/>
    <hyperlink ref="B830" r:id="rId1658" display="result/パワプロ2020 - 投球解析 - 2020-08-24 12-55-39-05_ball.txt" xr:uid="{878E2CB2-49E3-4F02-ABC5-8F6CD965328B}"/>
    <hyperlink ref="A831" r:id="rId1659" display="out/パワプロ2020 - 投球解析 - 2020-08-24 12-55-39-06_out.mp4" xr:uid="{9D23A77C-ADE7-4718-BE8F-D9C460630A06}"/>
    <hyperlink ref="B831" r:id="rId1660" display="result/パワプロ2020 - 投球解析 - 2020-08-24 12-55-39-06_ball.txt" xr:uid="{123AEB79-7BA9-4593-835B-506E77B1B45B}"/>
    <hyperlink ref="A832" r:id="rId1661" display="out/パワプロ2020 - 投球解析 - 2020-08-24 12-55-39-07_out.mp4" xr:uid="{B486F3D0-B162-47A4-94C3-15EA9AF58D67}"/>
    <hyperlink ref="B832" r:id="rId1662" display="result/パワプロ2020 - 投球解析 - 2020-08-24 12-55-39-07_ball.txt" xr:uid="{6C20855F-1157-4A01-AE20-AD334E250614}"/>
    <hyperlink ref="A833" r:id="rId1663" display="out/パワプロ2020 - 投球解析 - 2020-08-24 12-55-39-08_out.mp4" xr:uid="{E97C1BAE-34AD-411C-B4FC-E3F3FF12EC19}"/>
    <hyperlink ref="B833" r:id="rId1664" display="result/パワプロ2020 - 投球解析 - 2020-08-24 12-55-39-08_ball.txt" xr:uid="{54E82FD8-FE62-460B-9D20-772D22425EBB}"/>
    <hyperlink ref="A834" r:id="rId1665" display="out/パワプロ2020 - 投球解析 - 2020-08-24 12-55-39-09_out.mp4" xr:uid="{CEAA6051-C0AB-4F18-8A0D-21C83675C7C1}"/>
    <hyperlink ref="B834" r:id="rId1666" display="result/パワプロ2020 - 投球解析 - 2020-08-24 12-55-39-09_ball.txt" xr:uid="{7A2D7ECF-9CDA-4164-A50D-8997096C0CBD}"/>
    <hyperlink ref="A835" r:id="rId1667" display="out/パワプロ2020 - 投球解析 - 2020-08-24 12-58-52-00_out.mp4" xr:uid="{EB568266-7510-4E83-B917-A10E4A28E5BF}"/>
    <hyperlink ref="B835" r:id="rId1668" display="result/パワプロ2020 - 投球解析 - 2020-08-24 12-58-52-00_ball.txt" xr:uid="{E673B22F-1EAB-43C5-BD80-F8B254B0EB4E}"/>
    <hyperlink ref="A836" r:id="rId1669" display="out/パワプロ2020 - 投球解析 - 2020-08-24 12-58-52-01_out.mp4" xr:uid="{7780EA53-8788-4642-9CDD-8C3E05031F15}"/>
    <hyperlink ref="B836" r:id="rId1670" display="result/パワプロ2020 - 投球解析 - 2020-08-24 12-58-52-01_ball.txt" xr:uid="{23F01CA0-87C2-4B39-AC41-C49C4A095905}"/>
    <hyperlink ref="A837" r:id="rId1671" display="out/パワプロ2020 - 投球解析 - 2020-08-24 12-58-52-02_out.mp4" xr:uid="{B56F3DF1-EA6E-4CE5-9914-18482019D70D}"/>
    <hyperlink ref="B837" r:id="rId1672" display="result/パワプロ2020 - 投球解析 - 2020-08-24 12-58-52-02_ball.txt" xr:uid="{8901A80F-0DE8-4F7F-B9FC-0BC0E8F21E50}"/>
    <hyperlink ref="A838" r:id="rId1673" display="out/パワプロ2020 - 投球解析 - 2020-08-24 12-58-52-03_out.mp4" xr:uid="{1CFFDEF4-BC35-4EAD-B3C3-8FF5EC01D555}"/>
    <hyperlink ref="B838" r:id="rId1674" display="result/パワプロ2020 - 投球解析 - 2020-08-24 12-58-52-03_ball.txt" xr:uid="{D414D40A-EC5A-4FB4-BF02-A6E0444DFC59}"/>
    <hyperlink ref="A839" r:id="rId1675" display="out/パワプロ2020 - 投球解析 - 2020-08-24 12-58-52-04_out.mp4" xr:uid="{462E9C4B-1266-4084-8146-CF02559D18C5}"/>
    <hyperlink ref="B839" r:id="rId1676" display="result/パワプロ2020 - 投球解析 - 2020-08-24 12-58-52-04_ball.txt" xr:uid="{641ECEAA-CD2C-40B3-B34C-070D82803FEC}"/>
    <hyperlink ref="A840" r:id="rId1677" display="out/パワプロ2020 - 投球解析 - 2020-08-24 12-58-52-05_out.mp4" xr:uid="{F9683447-FF22-404D-B651-A37616D5365C}"/>
    <hyperlink ref="B840" r:id="rId1678" display="result/パワプロ2020 - 投球解析 - 2020-08-24 12-58-52-05_ball.txt" xr:uid="{C04BEAAE-CA11-4D97-8A68-621DEE315065}"/>
    <hyperlink ref="A841" r:id="rId1679" display="out/パワプロ2020 - 投球解析 - 2020-08-24 12-58-52-06_out.mp4" xr:uid="{A40A6CE9-B1B4-4244-8C4B-A00B597E0590}"/>
    <hyperlink ref="B841" r:id="rId1680" display="result/パワプロ2020 - 投球解析 - 2020-08-24 12-58-52-06_ball.txt" xr:uid="{AA4196CB-75A3-463C-BE53-FBD191CD1B07}"/>
    <hyperlink ref="A842" r:id="rId1681" display="out/パワプロ2020 - 投球解析 - 2020-08-24 12-58-52-07_out.mp4" xr:uid="{907BF1F5-E3DD-4D82-A091-5E16EFDDAE10}"/>
    <hyperlink ref="B842" r:id="rId1682" display="result/パワプロ2020 - 投球解析 - 2020-08-24 12-58-52-07_ball.txt" xr:uid="{94FFFB3B-2250-4532-8F40-1AA76F0DACC9}"/>
    <hyperlink ref="A843" r:id="rId1683" display="out/パワプロ2020 - 投球解析 - 2020-08-24 12-58-52-08_out.mp4" xr:uid="{3A75425A-67BB-4321-97D5-843A27BA0AC5}"/>
    <hyperlink ref="B843" r:id="rId1684" display="result/パワプロ2020 - 投球解析 - 2020-08-24 12-58-52-08_ball.txt" xr:uid="{E96E0AD6-559D-42B0-A64E-46D1063B5377}"/>
    <hyperlink ref="A844" r:id="rId1685" display="out/パワプロ2020 - 投球解析 - 2020-08-24 12-58-52-09_out.mp4" xr:uid="{A3F7C795-EB52-4DF3-8A0C-F4A9F5D8DC61}"/>
    <hyperlink ref="B844" r:id="rId1686" display="result/パワプロ2020 - 投球解析 - 2020-08-24 12-58-52-09_ball.txt" xr:uid="{5B20767F-27BE-48EC-91BB-4C556A4E7AD5}"/>
    <hyperlink ref="A845" r:id="rId1687" display="out/パワプロ2020 - 投球解析 - 2020-08-24 13-00-20-00_out.mp4" xr:uid="{5B52BC41-FAEB-4BBB-AEB2-300D0BAEC6DD}"/>
    <hyperlink ref="B845" r:id="rId1688" display="result/パワプロ2020 - 投球解析 - 2020-08-24 13-00-20-00_ball.txt" xr:uid="{493719B0-380B-48EF-B560-2B49BCDF9E10}"/>
    <hyperlink ref="A846" r:id="rId1689" display="out/パワプロ2020 - 投球解析 - 2020-08-24 13-00-20-01_out.mp4" xr:uid="{D9191D25-C87C-4164-A0C8-D65FAB8D338F}"/>
    <hyperlink ref="B846" r:id="rId1690" display="result/パワプロ2020 - 投球解析 - 2020-08-24 13-00-20-01_ball.txt" xr:uid="{F9BE2112-ADC3-4CD8-A2D6-755287A8C770}"/>
    <hyperlink ref="A847" r:id="rId1691" display="out/パワプロ2020 - 投球解析 - 2020-08-24 13-00-20-02_out.mp4" xr:uid="{72C6FFE9-5A49-4371-AC33-D9C17F8C4105}"/>
    <hyperlink ref="B847" r:id="rId1692" display="result/パワプロ2020 - 投球解析 - 2020-08-24 13-00-20-02_ball.txt" xr:uid="{4185AE9C-BE9C-4025-B05F-4F4BC446E953}"/>
    <hyperlink ref="A848" r:id="rId1693" display="out/パワプロ2020 - 投球解析 - 2020-08-24 13-00-20-03_out.mp4" xr:uid="{54F564C7-F2FD-4332-B433-E96C5332E420}"/>
    <hyperlink ref="B848" r:id="rId1694" display="result/パワプロ2020 - 投球解析 - 2020-08-24 13-00-20-03_ball.txt" xr:uid="{FEC84B7B-EC1E-4656-AEC9-E76AF47E5869}"/>
    <hyperlink ref="A849" r:id="rId1695" display="out/パワプロ2020 - 投球解析 - 2020-08-24 13-00-20-04_out.mp4" xr:uid="{8FD0B545-C2F6-4DBC-B0DE-7626778A6213}"/>
    <hyperlink ref="B849" r:id="rId1696" display="result/パワプロ2020 - 投球解析 - 2020-08-24 13-00-20-04_ball.txt" xr:uid="{7502C512-FA23-41F9-B597-946D342109F8}"/>
    <hyperlink ref="A850" r:id="rId1697" display="out/パワプロ2020 - 投球解析 - 2020-08-24 13-00-20-05_out.mp4" xr:uid="{B37F70EB-59F7-4981-B18C-95F5D58A3F31}"/>
    <hyperlink ref="B850" r:id="rId1698" display="result/パワプロ2020 - 投球解析 - 2020-08-24 13-00-20-05_ball.txt" xr:uid="{A1DC18D6-2623-4C35-856E-21B8EC1E7E25}"/>
    <hyperlink ref="A851" r:id="rId1699" display="out/パワプロ2020 - 投球解析 - 2020-08-24 13-00-20-06_out.mp4" xr:uid="{A1885BDB-6BC6-40F8-8E74-6B0454F96F5B}"/>
    <hyperlink ref="B851" r:id="rId1700" display="result/パワプロ2020 - 投球解析 - 2020-08-24 13-00-20-06_ball.txt" xr:uid="{ED123D96-43B2-4F61-BF80-485AEE4D76AC}"/>
    <hyperlink ref="A852" r:id="rId1701" display="out/パワプロ2020 - 投球解析 - 2020-08-24 13-00-20-07_out.mp4" xr:uid="{7ABA617E-F0D6-4682-A900-06011EF2A74B}"/>
    <hyperlink ref="B852" r:id="rId1702" display="result/パワプロ2020 - 投球解析 - 2020-08-24 13-00-20-07_ball.txt" xr:uid="{3A404012-CA61-406F-8B52-9C3F0DECF03C}"/>
    <hyperlink ref="A853" r:id="rId1703" display="out/パワプロ2020 - 投球解析 - 2020-08-24 13-00-20-08_out.mp4" xr:uid="{65401F33-2ADD-4D1B-9E1E-4EF72B79A646}"/>
    <hyperlink ref="B853" r:id="rId1704" display="result/パワプロ2020 - 投球解析 - 2020-08-24 13-00-20-08_ball.txt" xr:uid="{F28316D5-1EC0-49D4-92F9-2FC78C8A0D81}"/>
    <hyperlink ref="A854" r:id="rId1705" display="out/パワプロ2020 - 投球解析 - 2020-08-24 13-02-04-00_out.mp4" xr:uid="{BE2F25B1-DA73-455E-A30A-7B44409F7FAC}"/>
    <hyperlink ref="B854" r:id="rId1706" display="result/パワプロ2020 - 投球解析 - 2020-08-24 13-02-04-00_ball.txt" xr:uid="{4F2AEAE2-015B-4DF0-B70E-3DE836B08564}"/>
    <hyperlink ref="A855" r:id="rId1707" display="out/パワプロ2020 - 投球解析 - 2020-08-24 13-02-04-01_out.mp4" xr:uid="{87A9595A-EAA9-4A67-9D1A-444A895170A8}"/>
    <hyperlink ref="B855" r:id="rId1708" display="result/パワプロ2020 - 投球解析 - 2020-08-24 13-02-04-01_ball.txt" xr:uid="{76260BAC-DF1B-4578-8AF6-1A74E27E0F73}"/>
    <hyperlink ref="A856" r:id="rId1709" display="out/パワプロ2020 - 投球解析 - 2020-08-24 13-02-04-02_out.mp4" xr:uid="{0E276A4C-FD42-4B43-B3BF-C7CC614DD35E}"/>
    <hyperlink ref="B856" r:id="rId1710" display="result/パワプロ2020 - 投球解析 - 2020-08-24 13-02-04-02_ball.txt" xr:uid="{3CD91762-01F6-43D8-8411-1AB97A706DF1}"/>
    <hyperlink ref="A857" r:id="rId1711" display="out/パワプロ2020 - 投球解析 - 2020-08-24 13-02-04-03_out.mp4" xr:uid="{87267EFD-6CDC-4693-B387-EE0D64FE12A7}"/>
    <hyperlink ref="B857" r:id="rId1712" display="result/パワプロ2020 - 投球解析 - 2020-08-24 13-02-04-03_ball.txt" xr:uid="{9DE34AE0-CECA-4B6C-AED2-21E2CC4D1003}"/>
    <hyperlink ref="A858" r:id="rId1713" display="out/パワプロ2020 - 投球解析 - 2020-08-24 13-02-04-04_out.mp4" xr:uid="{4F397B5B-A388-4C04-A04C-515E1E9891A4}"/>
    <hyperlink ref="B858" r:id="rId1714" display="result/パワプロ2020 - 投球解析 - 2020-08-24 13-02-04-04_ball.txt" xr:uid="{81D73C1B-3AEE-4CDF-8F27-AE360721BED5}"/>
    <hyperlink ref="A859" r:id="rId1715" display="out/パワプロ2020 - 投球解析 - 2020-08-24 13-02-04-05_out.mp4" xr:uid="{AD125D3E-04DF-4F59-A3D3-E18F7C64F72F}"/>
    <hyperlink ref="B859" r:id="rId1716" display="result/パワプロ2020 - 投球解析 - 2020-08-24 13-02-04-05_ball.txt" xr:uid="{5B664524-7937-43E3-A5ED-E6FE52ED3407}"/>
    <hyperlink ref="A860" r:id="rId1717" display="out/パワプロ2020 - 投球解析 - 2020-08-24 13-02-04-06_out.mp4" xr:uid="{1D1E6888-6890-4C5C-9F20-9BA36C878CD8}"/>
    <hyperlink ref="B860" r:id="rId1718" display="result/パワプロ2020 - 投球解析 - 2020-08-24 13-02-04-06_ball.txt" xr:uid="{16994DB1-1EBD-4A40-9449-B56C53DDB6B7}"/>
    <hyperlink ref="A861" r:id="rId1719" display="out/パワプロ2020 - 投球解析 - 2020-08-24 13-02-04-07_out.mp4" xr:uid="{7C0055FE-C2F8-4A92-8C09-0EAE91C1F589}"/>
    <hyperlink ref="B861" r:id="rId1720" display="result/パワプロ2020 - 投球解析 - 2020-08-24 13-02-04-07_ball.txt" xr:uid="{AAA358C5-5FD4-40E0-9601-99C0E311AA79}"/>
    <hyperlink ref="A862" r:id="rId1721" display="out/パワプロ2020 - 投球解析 - 2020-08-24 13-02-04-08_out.mp4" xr:uid="{6C75CF02-3BB5-4369-B43C-799AEE3E8072}"/>
    <hyperlink ref="B862" r:id="rId1722" display="result/パワプロ2020 - 投球解析 - 2020-08-24 13-02-04-08_ball.txt" xr:uid="{BE998EE3-BE00-4A37-9691-38E2E926147B}"/>
    <hyperlink ref="A863" r:id="rId1723" display="out/パワプロ2020 - 投球解析 - 2020-08-24 13-02-04-09_out.mp4" xr:uid="{095B8442-F01D-408F-8037-145BDB689FEB}"/>
    <hyperlink ref="B863" r:id="rId1724" display="result/パワプロ2020 - 投球解析 - 2020-08-24 13-02-04-09_ball.txt" xr:uid="{B9C0AD52-C015-4CA3-BE2F-2607B5F7247F}"/>
    <hyperlink ref="A864" r:id="rId1725" display="out/パワプロ2020 - 投球解析 - 2020-08-24 13-03-51-00_out.mp4" xr:uid="{F6D85B08-A349-4143-8D30-2384CDC194DA}"/>
    <hyperlink ref="B864" r:id="rId1726" display="result/パワプロ2020 - 投球解析 - 2020-08-24 13-03-51-00_ball.txt" xr:uid="{505B98F6-F688-49B3-B166-EE5CC54C4FDD}"/>
    <hyperlink ref="A865" r:id="rId1727" display="out/パワプロ2020 - 投球解析 - 2020-08-24 13-03-51-01_out.mp4" xr:uid="{20C9591C-A3B6-4F83-A89A-B644ED9B6CD1}"/>
    <hyperlink ref="B865" r:id="rId1728" display="result/パワプロ2020 - 投球解析 - 2020-08-24 13-03-51-01_ball.txt" xr:uid="{9120CBF9-A2AF-4D35-997C-73552ADA3D9E}"/>
    <hyperlink ref="A866" r:id="rId1729" display="out/パワプロ2020 - 投球解析 - 2020-08-24 13-03-51-02_out.mp4" xr:uid="{2F18FEE5-7825-4814-BC14-93E91FE20982}"/>
    <hyperlink ref="B866" r:id="rId1730" display="result/パワプロ2020 - 投球解析 - 2020-08-24 13-03-51-02_ball.txt" xr:uid="{238C02A7-E965-4B1B-8EF3-2DD57FBF6E4C}"/>
    <hyperlink ref="A867" r:id="rId1731" display="out/パワプロ2020 - 投球解析 - 2020-08-24 13-03-51-03_out.mp4" xr:uid="{C90BB753-D970-451C-9A6F-54B3751E5A0F}"/>
    <hyperlink ref="B867" r:id="rId1732" display="result/パワプロ2020 - 投球解析 - 2020-08-24 13-03-51-03_ball.txt" xr:uid="{F1C9DDCA-A55A-4A87-B1BB-D39F61856DBE}"/>
    <hyperlink ref="A868" r:id="rId1733" display="out/パワプロ2020 - 投球解析 - 2020-08-24 13-03-51-04_out.mp4" xr:uid="{D2F2EB22-0A8A-497F-BFCC-B5AA60521194}"/>
    <hyperlink ref="B868" r:id="rId1734" display="result/パワプロ2020 - 投球解析 - 2020-08-24 13-03-51-04_ball.txt" xr:uid="{B7C6604B-1BA6-44D1-B977-46F6AEB2536B}"/>
    <hyperlink ref="A869" r:id="rId1735" display="out/パワプロ2020 - 投球解析 - 2020-08-24 13-03-51-05_out.mp4" xr:uid="{4DF65877-DF92-4EC7-9FF8-F3A02D8E7B80}"/>
    <hyperlink ref="B869" r:id="rId1736" display="result/パワプロ2020 - 投球解析 - 2020-08-24 13-03-51-05_ball.txt" xr:uid="{F26F0CF6-FE36-47AE-90E1-1142520B7D8B}"/>
    <hyperlink ref="A870" r:id="rId1737" display="out/パワプロ2020 - 投球解析 - 2020-08-24 13-03-51-06_out.mp4" xr:uid="{A5D8CC5D-AEBA-430F-9A5D-741363F5E642}"/>
    <hyperlink ref="B870" r:id="rId1738" display="result/パワプロ2020 - 投球解析 - 2020-08-24 13-03-51-06_ball.txt" xr:uid="{46A50B1C-FB98-4B24-B655-8FFEF8EC491C}"/>
    <hyperlink ref="A871" r:id="rId1739" display="out/パワプロ2020 - 投球解析 - 2020-08-24 13-03-51-07_out.mp4" xr:uid="{CB60C659-5020-4579-8DB3-BEB367D4492D}"/>
    <hyperlink ref="B871" r:id="rId1740" display="result/パワプロ2020 - 投球解析 - 2020-08-24 13-03-51-07_ball.txt" xr:uid="{871B126C-13FB-4CFF-83FF-46B7A86ECA99}"/>
    <hyperlink ref="A872" r:id="rId1741" display="out/パワプロ2020 - 投球解析 - 2020-08-24 13-03-51-08_out.mp4" xr:uid="{B1CAF0E5-3D57-4D6C-B9DC-48A93DDC9EF3}"/>
    <hyperlink ref="B872" r:id="rId1742" display="result/パワプロ2020 - 投球解析 - 2020-08-24 13-03-51-08_ball.txt" xr:uid="{41520658-2074-432E-BC40-87C50BEDDA92}"/>
    <hyperlink ref="A873" r:id="rId1743" display="out/パワプロ2020 - 投球解析 - 2020-08-24 13-03-51-09_out.mp4" xr:uid="{7C677FDC-F238-49AC-A778-8DF994071792}"/>
    <hyperlink ref="B873" r:id="rId1744" display="result/パワプロ2020 - 投球解析 - 2020-08-24 13-03-51-09_ball.txt" xr:uid="{943FA983-CEA8-4AE4-9F15-E01E2E1264CF}"/>
    <hyperlink ref="A874" r:id="rId1745" display="out/パワプロ2020 - 投球解析 - 2020-08-24 13-05-36-00_out.mp4" xr:uid="{8CE5DB92-7B01-4F1E-98B3-0EE351100CCE}"/>
    <hyperlink ref="B874" r:id="rId1746" display="result/パワプロ2020 - 投球解析 - 2020-08-24 13-05-36-00_ball.txt" xr:uid="{531BD399-567F-40A1-8797-E9B5C033271D}"/>
    <hyperlink ref="A875" r:id="rId1747" display="out/パワプロ2020 - 投球解析 - 2020-08-24 13-05-36-01_out.mp4" xr:uid="{E42A08F5-9D69-4E40-ABC5-BCDB96CC7AEA}"/>
    <hyperlink ref="B875" r:id="rId1748" display="result/パワプロ2020 - 投球解析 - 2020-08-24 13-05-36-01_ball.txt" xr:uid="{6316F3F7-739C-477B-9A1A-BF006D9586EB}"/>
    <hyperlink ref="A876" r:id="rId1749" display="out/パワプロ2020 - 投球解析 - 2020-08-24 13-05-36-02_out.mp4" xr:uid="{DA02A55B-2D3C-4F1A-A41E-A40B8FE555F1}"/>
    <hyperlink ref="B876" r:id="rId1750" display="result/パワプロ2020 - 投球解析 - 2020-08-24 13-05-36-02_ball.txt" xr:uid="{D036B619-7A76-412F-802D-2F5BFDB581C9}"/>
    <hyperlink ref="A877" r:id="rId1751" display="out/パワプロ2020 - 投球解析 - 2020-08-24 13-05-36-03_out.mp4" xr:uid="{8880E109-20C7-45F6-98D9-61760E7F472B}"/>
    <hyperlink ref="B877" r:id="rId1752" display="result/パワプロ2020 - 投球解析 - 2020-08-24 13-05-36-03_ball.txt" xr:uid="{17069D1E-3263-47D3-BA2B-F2A76197ECC9}"/>
    <hyperlink ref="A878" r:id="rId1753" display="out/パワプロ2020 - 投球解析 - 2020-08-24 13-05-36-04_out.mp4" xr:uid="{4F54382F-304C-4247-AF07-96AA988717A3}"/>
    <hyperlink ref="B878" r:id="rId1754" display="result/パワプロ2020 - 投球解析 - 2020-08-24 13-05-36-04_ball.txt" xr:uid="{5CCDC1DE-0DAD-4805-9E9B-9FF17DEEEB21}"/>
    <hyperlink ref="A879" r:id="rId1755" display="out/パワプロ2020 - 投球解析 - 2020-08-24 13-05-36-05_out.mp4" xr:uid="{E0D526C3-689E-4160-A82F-65452B51B4D4}"/>
    <hyperlink ref="B879" r:id="rId1756" display="result/パワプロ2020 - 投球解析 - 2020-08-24 13-05-36-05_ball.txt" xr:uid="{871F17F1-CB2E-46D7-A8AA-6DA194C4377A}"/>
    <hyperlink ref="A880" r:id="rId1757" display="out/パワプロ2020 - 投球解析 - 2020-08-24 13-05-36-06_out.mp4" xr:uid="{3B5B55CF-6F87-421C-BA61-420C417DA48B}"/>
    <hyperlink ref="B880" r:id="rId1758" display="result/パワプロ2020 - 投球解析 - 2020-08-24 13-05-36-06_ball.txt" xr:uid="{2CF6017C-583E-47C5-9ABD-63F96D3B682C}"/>
    <hyperlink ref="A881" r:id="rId1759" display="out/パワプロ2020 - 投球解析 - 2020-08-24 13-05-36-07_out.mp4" xr:uid="{440DF8AF-CC98-4CA0-8AD9-9F071F27CF50}"/>
    <hyperlink ref="B881" r:id="rId1760" display="result/パワプロ2020 - 投球解析 - 2020-08-24 13-05-36-07_ball.txt" xr:uid="{E4F76A6B-6A2A-41CA-9E44-77D33DA77D8A}"/>
    <hyperlink ref="A882" r:id="rId1761" display="out/パワプロ2020 - 投球解析 - 2020-08-24 13-05-36-08_out.mp4" xr:uid="{2A3C8B3D-75C3-4194-9716-1177C97A385C}"/>
    <hyperlink ref="B882" r:id="rId1762" display="result/パワプロ2020 - 投球解析 - 2020-08-24 13-05-36-08_ball.txt" xr:uid="{74CAAB04-C2FB-4B95-8FAE-9111FB2D2DC5}"/>
    <hyperlink ref="A883" r:id="rId1763" display="out/パワプロ2020 - 投球解析 - 2020-08-24 13-05-36-09_out.mp4" xr:uid="{0ECAD566-EB6A-4C2A-A1AF-A0486EADBEC8}"/>
    <hyperlink ref="B883" r:id="rId1764" display="result/パワプロ2020 - 投球解析 - 2020-08-24 13-05-36-09_ball.txt" xr:uid="{66716FAF-E06E-463E-940D-4F1F11C2FC70}"/>
    <hyperlink ref="A884" r:id="rId1765" display="out/パワプロ2020 - 投球解析 - 2020-08-24 13-05-36-10_out.mp4" xr:uid="{8FF41451-A314-4159-91BA-67BDB12DBD89}"/>
    <hyperlink ref="B884" r:id="rId1766" display="result/パワプロ2020 - 投球解析 - 2020-08-24 13-05-36-10_ball.txt" xr:uid="{856D04DB-F287-404B-B485-9E53D19F3EE6}"/>
    <hyperlink ref="A885" r:id="rId1767" display="out/パワプロ2020 - 投球解析 - 2020-08-24 13-07-27-00_out.mp4" xr:uid="{854CF636-0CC3-4F0F-AFF7-7761227EDB19}"/>
    <hyperlink ref="B885" r:id="rId1768" display="result/パワプロ2020 - 投球解析 - 2020-08-24 13-07-27-00_ball.txt" xr:uid="{A4D71B3E-4468-4663-BF53-5FC3D7CAE30D}"/>
    <hyperlink ref="A886" r:id="rId1769" display="out/パワプロ2020 - 投球解析 - 2020-08-24 13-07-27-01_out.mp4" xr:uid="{F0449A02-AABA-4999-9276-17885CB47426}"/>
    <hyperlink ref="B886" r:id="rId1770" display="result/パワプロ2020 - 投球解析 - 2020-08-24 13-07-27-01_ball.txt" xr:uid="{40425CDE-5092-447E-AA2E-04A9916AC34F}"/>
    <hyperlink ref="A887" r:id="rId1771" display="out/パワプロ2020 - 投球解析 - 2020-08-24 13-07-27-02_out.mp4" xr:uid="{558F7679-FBB1-40B1-AD0E-22CDECCD1D0C}"/>
    <hyperlink ref="B887" r:id="rId1772" display="result/パワプロ2020 - 投球解析 - 2020-08-24 13-07-27-02_ball.txt" xr:uid="{C2E08EA9-79F5-4CAA-82C6-5921F2844D3F}"/>
    <hyperlink ref="A888" r:id="rId1773" display="out/パワプロ2020 - 投球解析 - 2020-08-24 13-07-27-03_out.mp4" xr:uid="{3798AF15-3F32-41AB-A24F-56C93E8F385D}"/>
    <hyperlink ref="B888" r:id="rId1774" display="result/パワプロ2020 - 投球解析 - 2020-08-24 13-07-27-03_ball.txt" xr:uid="{CCF81ED7-B676-4FAF-B92F-6642395AA237}"/>
    <hyperlink ref="A889" r:id="rId1775" display="out/パワプロ2020 - 投球解析 - 2020-08-24 13-07-27-04_out.mp4" xr:uid="{36D3224A-CA75-4BB6-9379-C0CBB80192D9}"/>
    <hyperlink ref="B889" r:id="rId1776" display="result/パワプロ2020 - 投球解析 - 2020-08-24 13-07-27-04_ball.txt" xr:uid="{86817236-1BC2-4CE4-B75B-C0D1F36C8E63}"/>
    <hyperlink ref="A890" r:id="rId1777" display="out/パワプロ2020 - 投球解析 - 2020-08-24 13-07-27-05_out.mp4" xr:uid="{4FC18CC0-C01F-4128-BB89-1BC2E3A6CB81}"/>
    <hyperlink ref="B890" r:id="rId1778" display="result/パワプロ2020 - 投球解析 - 2020-08-24 13-07-27-05_ball.txt" xr:uid="{0756BB4E-7440-4610-9F60-3A4AD8639B95}"/>
    <hyperlink ref="A891" r:id="rId1779" display="out/パワプロ2020 - 投球解析 - 2020-08-24 13-07-27-06_out.mp4" xr:uid="{AA4BAB2A-752A-41A5-AC07-EE1E13C7487A}"/>
    <hyperlink ref="B891" r:id="rId1780" display="result/パワプロ2020 - 投球解析 - 2020-08-24 13-07-27-06_ball.txt" xr:uid="{A2DBE5B9-6775-4A56-8A95-5105D3DF8DDF}"/>
    <hyperlink ref="A892" r:id="rId1781" display="out/パワプロ2020 - 投球解析 - 2020-08-24 13-07-27-07_out.mp4" xr:uid="{83113691-9235-472A-A2C9-973465D72BAF}"/>
    <hyperlink ref="B892" r:id="rId1782" display="result/パワプロ2020 - 投球解析 - 2020-08-24 13-07-27-07_ball.txt" xr:uid="{B2BBF9E0-3F32-4446-82E2-3ADC9DB433A9}"/>
    <hyperlink ref="A893" r:id="rId1783" display="out/パワプロ2020 - 投球解析 - 2020-08-24 13-07-27-08_out.mp4" xr:uid="{0EB217AE-DD80-409E-A5B9-3A0AFC916ACA}"/>
    <hyperlink ref="B893" r:id="rId1784" display="result/パワプロ2020 - 投球解析 - 2020-08-24 13-07-27-08_ball.txt" xr:uid="{2763AACA-8B8B-4494-B22A-BFCF8663C08A}"/>
    <hyperlink ref="A894" r:id="rId1785" display="out/パワプロ2020 - 投球解析 - 2020-08-24 13-09-18-00_out.mp4" xr:uid="{44DC3946-C7E7-4F8A-9964-717A226DF00B}"/>
    <hyperlink ref="B894" r:id="rId1786" display="result/パワプロ2020 - 投球解析 - 2020-08-24 13-09-18-00_ball.txt" xr:uid="{4DAD0003-65A7-4EE0-8DD1-6EAD8D6EAAE6}"/>
    <hyperlink ref="A895" r:id="rId1787" display="out/パワプロ2020 - 投球解析 - 2020-08-24 13-09-18-01_out.mp4" xr:uid="{4A57511C-67BA-4BF9-A6AD-BFBFEE868246}"/>
    <hyperlink ref="B895" r:id="rId1788" display="result/パワプロ2020 - 投球解析 - 2020-08-24 13-09-18-01_ball.txt" xr:uid="{66E8399E-9928-493D-B4AA-761CB71323A9}"/>
    <hyperlink ref="A896" r:id="rId1789" display="out/パワプロ2020 - 投球解析 - 2020-08-24 13-09-18-02_out.mp4" xr:uid="{F5F1FED8-B85C-43B5-AE88-C06164A22D53}"/>
    <hyperlink ref="B896" r:id="rId1790" display="result/パワプロ2020 - 投球解析 - 2020-08-24 13-09-18-02_ball.txt" xr:uid="{2E9C5CBE-98E2-4C17-9B2B-59A0AD420B4F}"/>
    <hyperlink ref="A897" r:id="rId1791" display="out/パワプロ2020 - 投球解析 - 2020-08-24 13-09-18-03_out.mp4" xr:uid="{81773AB8-E226-4123-A0BE-7400873C2088}"/>
    <hyperlink ref="B897" r:id="rId1792" display="result/パワプロ2020 - 投球解析 - 2020-08-24 13-09-18-03_ball.txt" xr:uid="{AE17E934-3B84-4831-910B-9A2E0006B0EF}"/>
    <hyperlink ref="A898" r:id="rId1793" display="out/パワプロ2020 - 投球解析 - 2020-08-24 13-09-18-04_out.mp4" xr:uid="{280CEC8D-80BF-43BE-B9FC-CE7D6197FD95}"/>
    <hyperlink ref="B898" r:id="rId1794" display="result/パワプロ2020 - 投球解析 - 2020-08-24 13-09-18-04_ball.txt" xr:uid="{359A909F-D3FA-431B-A95F-27D5F2A5C5A3}"/>
    <hyperlink ref="A899" r:id="rId1795" display="out/パワプロ2020 - 投球解析 - 2020-08-24 13-09-18-05_out.mp4" xr:uid="{69E46B86-0E03-4538-9040-871A653DD9CC}"/>
    <hyperlink ref="B899" r:id="rId1796" display="result/パワプロ2020 - 投球解析 - 2020-08-24 13-09-18-05_ball.txt" xr:uid="{22D798D2-B284-48B4-8BE4-1454618672EF}"/>
    <hyperlink ref="A900" r:id="rId1797" display="out/パワプロ2020 - 投球解析 - 2020-08-24 13-09-18-06_out.mp4" xr:uid="{85C43F72-9BCD-4E22-A940-B86E2584A80F}"/>
    <hyperlink ref="B900" r:id="rId1798" display="result/パワプロ2020 - 投球解析 - 2020-08-24 13-09-18-06_ball.txt" xr:uid="{CFC324EB-688B-4D69-A9CF-2AAEBCFC4C7A}"/>
    <hyperlink ref="A901" r:id="rId1799" display="out/パワプロ2020 - 投球解析 - 2020-08-24 13-09-18-07_out.mp4" xr:uid="{057D31BA-6A99-408F-836F-D5579763B5E8}"/>
    <hyperlink ref="B901" r:id="rId1800" display="result/パワプロ2020 - 投球解析 - 2020-08-24 13-09-18-07_ball.txt" xr:uid="{D63AEFA7-E5A6-4104-8F60-3AC37896EBF4}"/>
    <hyperlink ref="A902" r:id="rId1801" display="out/パワプロ2020 - 投球解析 - 2020-08-24 13-09-18-08_out.mp4" xr:uid="{C2561834-77FA-480F-B26D-DE88B900AB40}"/>
    <hyperlink ref="B902" r:id="rId1802" display="result/パワプロ2020 - 投球解析 - 2020-08-24 13-09-18-08_ball.txt" xr:uid="{7CBC31CF-24D2-4B58-B7D7-488BE635D494}"/>
    <hyperlink ref="A903" r:id="rId1803" display="out/パワプロ2020 - 投球解析 - 2020-08-24 13-09-18-09_out.mp4" xr:uid="{BA018D0A-F3F2-4382-B1BB-12F97E166CFB}"/>
    <hyperlink ref="B903" r:id="rId1804" display="result/パワプロ2020 - 投球解析 - 2020-08-24 13-09-18-09_ball.txt" xr:uid="{9D56D8D3-92CC-4AAF-8BCA-828ED17190CB}"/>
    <hyperlink ref="A904" r:id="rId1805" display="out/パワプロ2020 - 投球解析 - 2020-08-24 13-09-18-10_out.mp4" xr:uid="{A3FB4608-C5F8-47EA-862D-5E2B7246A6BC}"/>
    <hyperlink ref="B904" r:id="rId1806" display="result/パワプロ2020 - 投球解析 - 2020-08-24 13-09-18-10_ball.txt" xr:uid="{5318AAF8-3B64-4907-A326-B1FD5B3541B7}"/>
    <hyperlink ref="A905" r:id="rId1807" display="out/パワプロ2020 - 投球解析 - 2020-08-24 13-09-18-11_out.mp4" xr:uid="{96A2BB9A-BE2C-4F00-AE45-477EFBA6FE69}"/>
    <hyperlink ref="B905" r:id="rId1808" display="result/パワプロ2020 - 投球解析 - 2020-08-24 13-09-18-11_ball.txt" xr:uid="{DFBB4BED-63D3-4A12-851B-B854B3994923}"/>
    <hyperlink ref="A906" r:id="rId1809" display="out/パワプロ2020 - 投球解析 - 2020-08-24 13-09-18-12_out.mp4" xr:uid="{18D0740A-7E52-4928-B99E-873FEEF8864E}"/>
    <hyperlink ref="B906" r:id="rId1810" display="result/パワプロ2020 - 投球解析 - 2020-08-24 13-09-18-12_ball.txt" xr:uid="{8FD40B02-8827-4B9F-BA4D-B66214663CCA}"/>
    <hyperlink ref="A907" r:id="rId1811" display="out/パワプロ2020 - 投球解析 - 2020-08-24 13-14-19-00_out.mp4" xr:uid="{DC0AF5C4-6B5F-438B-83B0-AB505E3A2F45}"/>
    <hyperlink ref="B907" r:id="rId1812" display="result/パワプロ2020 - 投球解析 - 2020-08-24 13-14-19-00_ball.txt" xr:uid="{E64C504B-10C7-469A-9F29-6B8A8AE30529}"/>
    <hyperlink ref="A908" r:id="rId1813" display="out/パワプロ2020 - 投球解析 - 2020-08-24 13-14-19-01_out.mp4" xr:uid="{E786A710-A719-46BB-8829-6F7B8DCDB63B}"/>
    <hyperlink ref="B908" r:id="rId1814" display="result/パワプロ2020 - 投球解析 - 2020-08-24 13-14-19-01_ball.txt" xr:uid="{D713625B-4E17-431C-984B-3BFCEFC306F4}"/>
    <hyperlink ref="A909" r:id="rId1815" display="out/パワプロ2020 - 投球解析 - 2020-08-24 13-14-19-02_out.mp4" xr:uid="{B52ABEC5-14B1-4E23-B98A-AC938AA131E4}"/>
    <hyperlink ref="B909" r:id="rId1816" display="result/パワプロ2020 - 投球解析 - 2020-08-24 13-14-19-02_ball.txt" xr:uid="{7FFA424B-8A42-47F3-99F7-99372F46DAAF}"/>
    <hyperlink ref="A910" r:id="rId1817" display="out/パワプロ2020 - 投球解析 - 2020-08-24 13-14-19-03_out.mp4" xr:uid="{C37BFE93-4F0A-4188-9834-02C1AD07918E}"/>
    <hyperlink ref="B910" r:id="rId1818" display="result/パワプロ2020 - 投球解析 - 2020-08-24 13-14-19-03_ball.txt" xr:uid="{E7A73AF4-E3BE-4C7F-AD62-A60691C2B32A}"/>
    <hyperlink ref="A911" r:id="rId1819" display="out/パワプロ2020 - 投球解析 - 2020-08-24 13-14-19-04_out.mp4" xr:uid="{4BD8830D-E17A-4896-8648-50675840547A}"/>
    <hyperlink ref="B911" r:id="rId1820" display="result/パワプロ2020 - 投球解析 - 2020-08-24 13-14-19-04_ball.txt" xr:uid="{CE64A6A8-9557-4109-9ECA-346203FF07C1}"/>
    <hyperlink ref="A912" r:id="rId1821" display="out/パワプロ2020 - 投球解析 - 2020-08-24 13-14-19-05_out.mp4" xr:uid="{23DF904F-6127-47F9-B464-4DC095BC68A3}"/>
    <hyperlink ref="B912" r:id="rId1822" display="result/パワプロ2020 - 投球解析 - 2020-08-24 13-14-19-05_ball.txt" xr:uid="{85D4BFAA-AF8E-4508-B2A6-53447D8D402F}"/>
    <hyperlink ref="A913" r:id="rId1823" display="out/パワプロ2020 - 投球解析 - 2020-08-24 13-14-19-06_out.mp4" xr:uid="{50BB53FA-1452-4375-964B-5B4C5B1643F1}"/>
    <hyperlink ref="B913" r:id="rId1824" display="result/パワプロ2020 - 投球解析 - 2020-08-24 13-14-19-06_ball.txt" xr:uid="{4F6067D6-4D7B-47B2-A236-5AA5A72E542E}"/>
    <hyperlink ref="A914" r:id="rId1825" display="out/パワプロ2020 - 投球解析 - 2020-08-24 13-14-19-07_out.mp4" xr:uid="{42D407A8-EF45-4D90-B169-4A60D4FA2F82}"/>
    <hyperlink ref="B914" r:id="rId1826" display="result/パワプロ2020 - 投球解析 - 2020-08-24 13-14-19-07_ball.txt" xr:uid="{D4C24966-D11A-4D5A-8C27-ABC396AAACB3}"/>
    <hyperlink ref="A915" r:id="rId1827" display="out/パワプロ2020 - 投球解析 - 2020-08-24 13-14-19-08_out.mp4" xr:uid="{CAB34ACE-8730-42D9-950D-8BD29AE1C1A9}"/>
    <hyperlink ref="B915" r:id="rId1828" display="result/パワプロ2020 - 投球解析 - 2020-08-24 13-14-19-08_ball.txt" xr:uid="{18A9DAC5-23A2-47B5-875A-85B22D280B24}"/>
    <hyperlink ref="A916" r:id="rId1829" display="out/パワプロ2020 - 投球解析 - 2020-08-24 13-14-19-09_out.mp4" xr:uid="{F7C38F4C-DFBD-4388-AE7D-597AEB91E030}"/>
    <hyperlink ref="B916" r:id="rId1830" display="result/パワプロ2020 - 投球解析 - 2020-08-24 13-14-19-09_ball.txt" xr:uid="{3667CA9F-5B2A-4EB3-AF36-90E8FB5E896E}"/>
    <hyperlink ref="A917" r:id="rId1831" display="out/パワプロ2020 - 投球解析 - 2020-08-24 13-16-19-00_out.mp4" xr:uid="{8330F87A-82EA-43CB-B719-A2D699EDCCEA}"/>
    <hyperlink ref="B917" r:id="rId1832" display="result/パワプロ2020 - 投球解析 - 2020-08-24 13-16-19-00_ball.txt" xr:uid="{A2896D0E-5FA5-4E33-BD65-7F24269A3891}"/>
    <hyperlink ref="A918" r:id="rId1833" display="out/パワプロ2020 - 投球解析 - 2020-08-24 13-16-19-01_out.mp4" xr:uid="{FBF8FA44-3820-4C7F-A124-F3FACE6D2CDC}"/>
    <hyperlink ref="B918" r:id="rId1834" display="result/パワプロ2020 - 投球解析 - 2020-08-24 13-16-19-01_ball.txt" xr:uid="{C33595B3-7977-488C-AAA9-A227D3D4D62D}"/>
    <hyperlink ref="A919" r:id="rId1835" display="out/パワプロ2020 - 投球解析 - 2020-08-24 13-16-19-02_out.mp4" xr:uid="{771D33E4-BD7E-4158-9543-77F62062017E}"/>
    <hyperlink ref="B919" r:id="rId1836" display="result/パワプロ2020 - 投球解析 - 2020-08-24 13-16-19-02_ball.txt" xr:uid="{5BDA5F6B-C22E-4B14-A923-DF5F32A26FEE}"/>
    <hyperlink ref="A920" r:id="rId1837" display="out/パワプロ2020 - 投球解析 - 2020-08-24 13-16-19-03_out.mp4" xr:uid="{2381BE9E-CCCB-4779-BFC0-2E9D9EDDCDF3}"/>
    <hyperlink ref="B920" r:id="rId1838" display="result/パワプロ2020 - 投球解析 - 2020-08-24 13-16-19-03_ball.txt" xr:uid="{F35FF80F-42C6-4E46-954A-86F4C42FBA07}"/>
    <hyperlink ref="A921" r:id="rId1839" display="out/パワプロ2020 - 投球解析 - 2020-08-24 13-16-19-04_out.mp4" xr:uid="{2C7E9CCA-5ABE-44D1-9264-D42E7C4A84DB}"/>
    <hyperlink ref="B921" r:id="rId1840" display="result/パワプロ2020 - 投球解析 - 2020-08-24 13-16-19-04_ball.txt" xr:uid="{11F43447-EEAE-4EDE-AF95-BB715E3876FB}"/>
    <hyperlink ref="A922" r:id="rId1841" display="out/パワプロ2020 - 投球解析 - 2020-08-24 13-16-19-05_out.mp4" xr:uid="{FBA4C625-241F-4945-95D4-7542B9DE54FC}"/>
    <hyperlink ref="B922" r:id="rId1842" display="result/パワプロ2020 - 投球解析 - 2020-08-24 13-16-19-05_ball.txt" xr:uid="{364409C0-F4E1-4A2C-A78D-7B5A6D101A89}"/>
    <hyperlink ref="A923" r:id="rId1843" display="out/パワプロ2020 - 投球解析 - 2020-08-24 13-16-19-06_out.mp4" xr:uid="{7910C5A2-85CE-415B-B740-D4B6D004B91E}"/>
    <hyperlink ref="B923" r:id="rId1844" display="result/パワプロ2020 - 投球解析 - 2020-08-24 13-16-19-06_ball.txt" xr:uid="{9735ED56-A854-4889-9C50-0EA30C1F11F3}"/>
    <hyperlink ref="A924" r:id="rId1845" display="out/パワプロ2020 - 投球解析 - 2020-08-24 13-16-19-07_out.mp4" xr:uid="{3C3C9F58-A778-4F75-8ABD-5B1E4E670F6E}"/>
    <hyperlink ref="B924" r:id="rId1846" display="result/パワプロ2020 - 投球解析 - 2020-08-24 13-16-19-07_ball.txt" xr:uid="{1F3CD466-FBB8-4D77-8802-9E41B995653A}"/>
    <hyperlink ref="A925" r:id="rId1847" display="out/パワプロ2020 - 投球解析 - 2020-08-24 13-16-19-08_out.mp4" xr:uid="{A6394E3C-4CA1-4669-BB0C-E2D5C1ACD9E8}"/>
    <hyperlink ref="B925" r:id="rId1848" display="result/パワプロ2020 - 投球解析 - 2020-08-24 13-16-19-08_ball.txt" xr:uid="{0ED7B303-F729-4149-8297-C4FECEDE1C63}"/>
    <hyperlink ref="A926" r:id="rId1849" display="out/パワプロ2020 - 投球解析 - 2020-08-24 13-17-56-00_out.mp4" xr:uid="{1C4F5BDE-C965-45DC-BB15-B1E130BA59EE}"/>
    <hyperlink ref="B926" r:id="rId1850" display="result/パワプロ2020 - 投球解析 - 2020-08-24 13-17-56-00_ball.txt" xr:uid="{06A66269-0CA5-4E61-8DCF-7C2DD4F2A109}"/>
    <hyperlink ref="A927" r:id="rId1851" display="out/パワプロ2020 - 投球解析 - 2020-08-24 13-17-56-01_out.mp4" xr:uid="{132E8C41-746B-4A4D-A9A1-BEDD2507CF5A}"/>
    <hyperlink ref="B927" r:id="rId1852" display="result/パワプロ2020 - 投球解析 - 2020-08-24 13-17-56-01_ball.txt" xr:uid="{5F11E685-E7AA-4849-A140-98553DEA1CD9}"/>
    <hyperlink ref="A928" r:id="rId1853" display="out/パワプロ2020 - 投球解析 - 2020-08-24 13-17-56-02_out.mp4" xr:uid="{30E40551-B2DD-4BDC-BB4A-02FA1AE3D952}"/>
    <hyperlink ref="B928" r:id="rId1854" display="result/パワプロ2020 - 投球解析 - 2020-08-24 13-17-56-02_ball.txt" xr:uid="{C9F6FAF9-B3A0-46AE-977C-4686D889263B}"/>
    <hyperlink ref="A929" r:id="rId1855" display="out/パワプロ2020 - 投球解析 - 2020-08-24 13-17-56-03_out.mp4" xr:uid="{66BADAE9-E80A-4BB4-9510-B775252AAB01}"/>
    <hyperlink ref="B929" r:id="rId1856" display="result/パワプロ2020 - 投球解析 - 2020-08-24 13-17-56-03_ball.txt" xr:uid="{B6F880E6-236A-482D-8ECF-3852E842FCEF}"/>
    <hyperlink ref="A930" r:id="rId1857" display="out/パワプロ2020 - 投球解析 - 2020-08-24 13-17-56-04_out.mp4" xr:uid="{86EB9D74-ECDF-41AB-B04C-3E45830448D9}"/>
    <hyperlink ref="B930" r:id="rId1858" display="result/パワプロ2020 - 投球解析 - 2020-08-24 13-17-56-04_ball.txt" xr:uid="{E8D1636E-CB59-4CD3-9DAE-0499217B196F}"/>
    <hyperlink ref="A931" r:id="rId1859" display="out/パワプロ2020 - 投球解析 - 2020-08-24 13-17-56-05_out.mp4" xr:uid="{44447ACE-8848-482C-8C50-A0EB0D79D820}"/>
    <hyperlink ref="B931" r:id="rId1860" display="result/パワプロ2020 - 投球解析 - 2020-08-24 13-17-56-05_ball.txt" xr:uid="{DFB1B41B-7499-4E1D-A637-0CEA46330805}"/>
    <hyperlink ref="A932" r:id="rId1861" display="out/パワプロ2020 - 投球解析 - 2020-08-24 13-17-56-06_out.mp4" xr:uid="{794CB477-13B8-4D7A-85AA-ECCD92F3C74C}"/>
    <hyperlink ref="B932" r:id="rId1862" display="result/パワプロ2020 - 投球解析 - 2020-08-24 13-17-56-06_ball.txt" xr:uid="{F1AA5BFD-E441-469A-82AF-AB3732CAA8AE}"/>
    <hyperlink ref="A933" r:id="rId1863" display="out/パワプロ2020 - 投球解析 - 2020-08-24 13-17-56-07_out.mp4" xr:uid="{C36C74AA-EBE3-4112-9B17-C4E1F21D47E0}"/>
    <hyperlink ref="B933" r:id="rId1864" display="result/パワプロ2020 - 投球解析 - 2020-08-24 13-17-56-07_ball.txt" xr:uid="{AB0BC50E-89AE-415C-90F1-94A9BB226F69}"/>
    <hyperlink ref="A934" r:id="rId1865" display="out/パワプロ2020 - 投球解析 - 2020-08-24 13-17-56-08_out.mp4" xr:uid="{D85F2A4A-3807-4142-866B-E515C8DF9B1F}"/>
    <hyperlink ref="B934" r:id="rId1866" display="result/パワプロ2020 - 投球解析 - 2020-08-24 13-17-56-08_ball.txt" xr:uid="{99298313-51F6-4756-A740-194F88A4FF03}"/>
    <hyperlink ref="A935" r:id="rId1867" display="out/パワプロ2020 - 投球解析 - 2020-08-24 13-17-56-09_out.mp4" xr:uid="{E2687E75-5D93-441B-8777-9F3171AAB0E6}"/>
    <hyperlink ref="B935" r:id="rId1868" display="result/パワプロ2020 - 投球解析 - 2020-08-24 13-17-56-09_ball.txt" xr:uid="{8BB29D5D-2EE8-4B89-9593-9EBD0488124A}"/>
    <hyperlink ref="A936" r:id="rId1869" display="out/パワプロ2020 - 投球解析 - 2020-08-24 13-20-06-00_out.mp4" xr:uid="{05906D09-19B1-4600-A232-2286A766F0D3}"/>
    <hyperlink ref="B936" r:id="rId1870" display="result/パワプロ2020 - 投球解析 - 2020-08-24 13-20-06-00_ball.txt" xr:uid="{B0915846-4693-40C2-8C94-69BEA2F35CAC}"/>
    <hyperlink ref="A937" r:id="rId1871" display="out/パワプロ2020 - 投球解析 - 2020-08-24 13-20-06-01_out.mp4" xr:uid="{3ABD1F28-81E1-4F90-8464-ED4B29BC3D1E}"/>
    <hyperlink ref="B937" r:id="rId1872" display="result/パワプロ2020 - 投球解析 - 2020-08-24 13-20-06-01_ball.txt" xr:uid="{9CC4D8C7-06EA-4984-BB40-9D0F1AE0C985}"/>
    <hyperlink ref="A938" r:id="rId1873" display="out/パワプロ2020 - 投球解析 - 2020-08-24 13-20-06-02_out.mp4" xr:uid="{9CE1DCAB-2955-44AB-902E-6F4ABDAC6AD7}"/>
    <hyperlink ref="B938" r:id="rId1874" display="result/パワプロ2020 - 投球解析 - 2020-08-24 13-20-06-02_ball.txt" xr:uid="{8F8BDF4A-C7C7-4884-AF1B-172B5F02E9F0}"/>
    <hyperlink ref="A939" r:id="rId1875" display="out/パワプロ2020 - 投球解析 - 2020-08-24 13-20-06-03_out.mp4" xr:uid="{4DB016FA-84D8-4891-B343-CB9839F8C6BC}"/>
    <hyperlink ref="B939" r:id="rId1876" display="result/パワプロ2020 - 投球解析 - 2020-08-24 13-20-06-03_ball.txt" xr:uid="{CAA4E276-E5F7-4A0F-BC36-D527ABAE83BB}"/>
    <hyperlink ref="A940" r:id="rId1877" display="out/パワプロ2020 - 投球解析 - 2020-08-24 13-20-06-04_out.mp4" xr:uid="{4813D4F7-CDCF-4A62-9900-9A7CE6BD099F}"/>
    <hyperlink ref="B940" r:id="rId1878" display="result/パワプロ2020 - 投球解析 - 2020-08-24 13-20-06-04_ball.txt" xr:uid="{C3E22476-13EE-41E4-B1F9-A853BA12656F}"/>
    <hyperlink ref="A941" r:id="rId1879" display="out/パワプロ2020 - 投球解析 - 2020-08-24 13-20-06-05_out.mp4" xr:uid="{10DDF8E7-112B-4E92-BB73-54D60BEDB324}"/>
    <hyperlink ref="B941" r:id="rId1880" display="result/パワプロ2020 - 投球解析 - 2020-08-24 13-20-06-05_ball.txt" xr:uid="{3D5FEEC9-87A5-4C51-8400-C9119104A436}"/>
    <hyperlink ref="A942" r:id="rId1881" display="out/パワプロ2020 - 投球解析 - 2020-08-24 13-20-06-06_out.mp4" xr:uid="{D67DBB55-CD99-4414-9590-A90E05046859}"/>
    <hyperlink ref="B942" r:id="rId1882" display="result/パワプロ2020 - 投球解析 - 2020-08-24 13-20-06-06_ball.txt" xr:uid="{D57C3FBA-7642-47FF-80B1-DA1105FCF761}"/>
    <hyperlink ref="A943" r:id="rId1883" display="out/パワプロ2020 - 投球解析 - 2020-08-24 13-20-06-07_out.mp4" xr:uid="{4A2C207B-3F5E-4996-975F-ADB974B98DB9}"/>
    <hyperlink ref="B943" r:id="rId1884" display="result/パワプロ2020 - 投球解析 - 2020-08-24 13-20-06-07_ball.txt" xr:uid="{9A4040A0-FD07-4965-A8B2-37A40CD84DBC}"/>
    <hyperlink ref="A944" r:id="rId1885" display="out/パワプロ2020 - 投球解析 - 2020-08-24 13-20-06-08_out.mp4" xr:uid="{D2F7CF0D-45AB-4C6A-9086-6FFCA0BEB0BC}"/>
    <hyperlink ref="B944" r:id="rId1886" display="result/パワプロ2020 - 投球解析 - 2020-08-24 13-20-06-08_ball.txt" xr:uid="{733A7ABE-1247-4C15-9844-DC99A7D3F6FF}"/>
    <hyperlink ref="A945" r:id="rId1887" display="out/パワプロ2020 - 投球解析 - 2020-08-24 13-20-06-09_out.mp4" xr:uid="{7030D221-2968-442E-A807-392971941CA8}"/>
    <hyperlink ref="B945" r:id="rId1888" display="result/パワプロ2020 - 投球解析 - 2020-08-24 13-20-06-09_ball.txt" xr:uid="{89E8E054-BEFA-4619-8420-D5F166F3EA61}"/>
    <hyperlink ref="A946" r:id="rId1889" display="out/パワプロ2020 - 投球解析 - 2020-08-26 21-15-29-00_out.mp4" xr:uid="{98D17A92-CB14-4F0F-8DDA-B4C53C182201}"/>
    <hyperlink ref="B946" r:id="rId1890" display="result/パワプロ2020 - 投球解析 - 2020-08-26 21-15-29-00_ball.txt" xr:uid="{36A4E7E1-E332-4B01-BD5F-1B359F62C52A}"/>
    <hyperlink ref="A947" r:id="rId1891" display="out/パワプロ2020 - 投球解析 - 2020-08-26 21-15-29-01_out.mp4" xr:uid="{10A6D931-BE4E-4778-89C8-B3201FC6D1E8}"/>
    <hyperlink ref="B947" r:id="rId1892" display="result/パワプロ2020 - 投球解析 - 2020-08-26 21-15-29-01_ball.txt" xr:uid="{44D1B19C-1EEA-4333-8808-A4DBFBECBCE9}"/>
    <hyperlink ref="A948" r:id="rId1893" display="out/パワプロ2020 - 投球解析 - 2020-08-26 21-15-29-02_out.mp4" xr:uid="{36489793-7CC8-4D72-88BB-C459CA81C7FF}"/>
    <hyperlink ref="B948" r:id="rId1894" display="result/パワプロ2020 - 投球解析 - 2020-08-26 21-15-29-02_ball.txt" xr:uid="{32EF83E1-4421-4B3A-9630-CB5C4A2F72EF}"/>
    <hyperlink ref="A949" r:id="rId1895" display="out/パワプロ2020 - 投球解析 - 2020-08-26 21-15-29-03_out.mp4" xr:uid="{6F57FE93-5832-40ED-B34D-B6D8DF5D11C7}"/>
    <hyperlink ref="B949" r:id="rId1896" display="result/パワプロ2020 - 投球解析 - 2020-08-26 21-15-29-03_ball.txt" xr:uid="{5CB4A303-21D1-4EE7-8ACA-5DDE58DFB19A}"/>
    <hyperlink ref="A950" r:id="rId1897" display="out/パワプロ2020 - 投球解析 - 2020-08-26 21-15-29-04_out.mp4" xr:uid="{49147F79-C449-47EF-AAC4-8ADE291A6577}"/>
    <hyperlink ref="B950" r:id="rId1898" display="result/パワプロ2020 - 投球解析 - 2020-08-26 21-15-29-04_ball.txt" xr:uid="{3EE2468E-8A6D-49D0-9423-00FD1DD85A26}"/>
    <hyperlink ref="A951" r:id="rId1899" display="out/パワプロ2020 - 投球解析 - 2020-08-26 21-15-29-05_out.mp4" xr:uid="{AB6198E0-30AF-4011-9FE2-C3381BA1C5E9}"/>
    <hyperlink ref="B951" r:id="rId1900" display="result/パワプロ2020 - 投球解析 - 2020-08-26 21-15-29-05_ball.txt" xr:uid="{8AEE9B64-36CA-49AC-B00D-D3DCC87242EB}"/>
    <hyperlink ref="A952" r:id="rId1901" display="out/パワプロ2020 - 投球解析 - 2020-08-26 21-15-29-06_out.mp4" xr:uid="{7C341582-451D-4459-9D8E-9A3B1D8CE27E}"/>
    <hyperlink ref="B952" r:id="rId1902" display="result/パワプロ2020 - 投球解析 - 2020-08-26 21-15-29-06_ball.txt" xr:uid="{03FA9F96-05EF-4C24-9F6C-3720715029B8}"/>
    <hyperlink ref="A953" r:id="rId1903" display="out/パワプロ2020 - 投球解析 - 2020-08-26 21-15-29-07_out.mp4" xr:uid="{072A891E-6A26-491C-8AFE-D23011DC9F25}"/>
    <hyperlink ref="B953" r:id="rId1904" display="result/パワプロ2020 - 投球解析 - 2020-08-26 21-15-29-07_ball.txt" xr:uid="{9444FB42-547B-43CC-B915-716B9A44A2EB}"/>
    <hyperlink ref="A954" r:id="rId1905" display="out/パワプロ2020 - 投球解析 - 2020-08-26 21-15-29-08_out.mp4" xr:uid="{9C432B9C-9A51-4482-A814-671F6E57F6EF}"/>
    <hyperlink ref="B954" r:id="rId1906" display="result/パワプロ2020 - 投球解析 - 2020-08-26 21-15-29-08_ball.txt" xr:uid="{055CEC59-EAF0-4F45-92F2-09373B5E2B79}"/>
    <hyperlink ref="A955" r:id="rId1907" display="out/パワプロ2020 - 投球解析 - 2020-08-26 21-15-29-09_out.mp4" xr:uid="{3BA94066-3861-4E86-900A-C639B48A45C5}"/>
    <hyperlink ref="B955" r:id="rId1908" display="result/パワプロ2020 - 投球解析 - 2020-08-26 21-15-29-09_ball.txt" xr:uid="{BF2211C9-7A1D-4515-9634-9883114EA9AE}"/>
    <hyperlink ref="A956" r:id="rId1909" display="out/パワプロ2020 - 投球解析 - 2020-08-26 21-17-48-00_out.mp4" xr:uid="{E62B5993-9C36-401F-852E-6FF944AFCB45}"/>
    <hyperlink ref="B956" r:id="rId1910" display="result/パワプロ2020 - 投球解析 - 2020-08-26 21-17-48-00_ball.txt" xr:uid="{E99B0018-EE00-4F52-B175-1097DF88C65C}"/>
    <hyperlink ref="A957" r:id="rId1911" display="out/パワプロ2020 - 投球解析 - 2020-08-26 21-17-48-01_out.mp4" xr:uid="{E21D77F7-8D09-406E-B293-5F927E979310}"/>
    <hyperlink ref="B957" r:id="rId1912" display="result/パワプロ2020 - 投球解析 - 2020-08-26 21-17-48-01_ball.txt" xr:uid="{9E67ED07-02D4-4B6B-BFEA-CDA9CDF5235A}"/>
    <hyperlink ref="A958" r:id="rId1913" display="out/パワプロ2020 - 投球解析 - 2020-08-26 21-17-48-02_out.mp4" xr:uid="{C2E980EA-287E-465C-8965-468BDFDDE234}"/>
    <hyperlink ref="B958" r:id="rId1914" display="result/パワプロ2020 - 投球解析 - 2020-08-26 21-17-48-02_ball.txt" xr:uid="{89C6B1CA-F192-4833-885E-D90E10DB4ECD}"/>
    <hyperlink ref="A959" r:id="rId1915" display="out/パワプロ2020 - 投球解析 - 2020-08-26 21-17-48-03_out.mp4" xr:uid="{DBB691E7-1F87-48BB-9750-057FF012E324}"/>
    <hyperlink ref="B959" r:id="rId1916" display="result/パワプロ2020 - 投球解析 - 2020-08-26 21-17-48-03_ball.txt" xr:uid="{29D799E7-30D5-4BED-9C49-D43A886863A9}"/>
    <hyperlink ref="A960" r:id="rId1917" display="out/パワプロ2020 - 投球解析 - 2020-08-26 21-17-48-04_out.mp4" xr:uid="{7B99999A-5A06-40D9-9170-B7C693CBCD9C}"/>
    <hyperlink ref="B960" r:id="rId1918" display="result/パワプロ2020 - 投球解析 - 2020-08-26 21-17-48-04_ball.txt" xr:uid="{17E7386A-66E8-40FB-9673-E4B6E95D1FDE}"/>
    <hyperlink ref="A961" r:id="rId1919" display="out/パワプロ2020 - 投球解析 - 2020-08-26 21-17-48-05_out.mp4" xr:uid="{37D7C205-C1C0-4E6E-97F8-F8F5A59080CD}"/>
    <hyperlink ref="B961" r:id="rId1920" display="result/パワプロ2020 - 投球解析 - 2020-08-26 21-17-48-05_ball.txt" xr:uid="{44288C4C-7D06-480C-A9A6-6B3AF01B91E7}"/>
    <hyperlink ref="A962" r:id="rId1921" display="out/パワプロ2020 - 投球解析 - 2020-08-26 21-17-48-06_out.mp4" xr:uid="{57BC2799-D9D9-4507-B33B-23106904E9AE}"/>
    <hyperlink ref="B962" r:id="rId1922" display="result/パワプロ2020 - 投球解析 - 2020-08-26 21-17-48-06_ball.txt" xr:uid="{EB0B76B4-0D11-4AB5-958F-BDEB8763B7D8}"/>
    <hyperlink ref="A963" r:id="rId1923" display="out/パワプロ2020 - 投球解析 - 2020-08-26 21-19-02-00_out.mp4" xr:uid="{21986F45-E0AF-4630-A536-4DC2B599FE90}"/>
    <hyperlink ref="B963" r:id="rId1924" display="result/パワプロ2020 - 投球解析 - 2020-08-26 21-19-02-00_ball.txt" xr:uid="{7DF838E9-E360-4191-9535-B31480AC2A0E}"/>
    <hyperlink ref="A964" r:id="rId1925" display="out/パワプロ2020 - 投球解析 - 2020-08-26 21-19-02-01_out.mp4" xr:uid="{62CD64F4-A1F3-4B6B-8A57-D03F3031AD48}"/>
    <hyperlink ref="B964" r:id="rId1926" display="result/パワプロ2020 - 投球解析 - 2020-08-26 21-19-02-01_ball.txt" xr:uid="{6D23AD96-2506-4507-9482-65E3B8932DA8}"/>
    <hyperlink ref="A965" r:id="rId1927" display="out/パワプロ2020 - 投球解析 - 2020-08-26 21-19-02-02_out.mp4" xr:uid="{C7C1901B-D6FA-4EDA-AE63-35CD56A06E1C}"/>
    <hyperlink ref="B965" r:id="rId1928" display="result/パワプロ2020 - 投球解析 - 2020-08-26 21-19-02-02_ball.txt" xr:uid="{78EABC45-96A1-4D93-AAA6-296EFB6E7790}"/>
    <hyperlink ref="A966" r:id="rId1929" display="out/パワプロ2020 - 投球解析 - 2020-08-26 21-19-02-03_out.mp4" xr:uid="{9C2228CB-C638-47DC-B67D-FBB4A831E616}"/>
    <hyperlink ref="B966" r:id="rId1930" display="result/パワプロ2020 - 投球解析 - 2020-08-26 21-19-02-03_ball.txt" xr:uid="{179B9FD1-7F4A-4AE5-B32D-0631EAED5F19}"/>
    <hyperlink ref="A967" r:id="rId1931" display="out/パワプロ2020 - 投球解析 - 2020-08-26 21-19-02-04_out.mp4" xr:uid="{0D51C7E0-DA20-42DA-9726-681C0C54FD27}"/>
    <hyperlink ref="B967" r:id="rId1932" display="result/パワプロ2020 - 投球解析 - 2020-08-26 21-19-02-04_ball.txt" xr:uid="{CD15259B-A9B1-4A90-93F0-E008CF9956BD}"/>
    <hyperlink ref="A968" r:id="rId1933" display="out/パワプロ2020 - 投球解析 - 2020-08-26 21-19-02-05_out.mp4" xr:uid="{73109418-8C47-4B03-A855-372DA9AD7D9B}"/>
    <hyperlink ref="B968" r:id="rId1934" display="result/パワプロ2020 - 投球解析 - 2020-08-26 21-19-02-05_ball.txt" xr:uid="{81292518-D49F-4DD7-B1A7-806116847CBF}"/>
    <hyperlink ref="A969" r:id="rId1935" display="out/パワプロ2020 - 投球解析 - 2020-08-26 21-19-02-06_out.mp4" xr:uid="{729FC22A-8DA9-4375-9CCC-9A9851462C73}"/>
    <hyperlink ref="B969" r:id="rId1936" display="result/パワプロ2020 - 投球解析 - 2020-08-26 21-19-02-06_ball.txt" xr:uid="{4247228F-B720-4E88-8417-5D1044BB8061}"/>
    <hyperlink ref="A970" r:id="rId1937" display="out/パワプロ2020 - 投球解析 - 2020-08-26 21-19-02-07_out.mp4" xr:uid="{C6E058DB-052D-4C65-8FED-43FB01E6AABA}"/>
    <hyperlink ref="B970" r:id="rId1938" display="result/パワプロ2020 - 投球解析 - 2020-08-26 21-19-02-07_ball.txt" xr:uid="{EFCDAF1C-2BC8-48D7-B569-73513A82F082}"/>
    <hyperlink ref="A971" r:id="rId1939" display="out/パワプロ2020 - 投球解析 - 2020-08-26 21-19-02-08_out.mp4" xr:uid="{82DB2F10-1A47-4286-ACC3-D734DFF0DDE3}"/>
    <hyperlink ref="B971" r:id="rId1940" display="result/パワプロ2020 - 投球解析 - 2020-08-26 21-19-02-08_ball.txt" xr:uid="{D6347CE3-AF6A-4C69-819F-83379FE3FFDA}"/>
    <hyperlink ref="A972" r:id="rId1941" display="out/パワプロ2020 - 投球解析 - 2020-08-26 21-19-02-09_out.mp4" xr:uid="{45134262-EA11-4F5D-8D65-0C09BACD4CF6}"/>
    <hyperlink ref="B972" r:id="rId1942" display="result/パワプロ2020 - 投球解析 - 2020-08-26 21-19-02-09_ball.txt" xr:uid="{4952BA1C-0BD6-4FE8-BB70-C9E119F4D45C}"/>
    <hyperlink ref="A973" r:id="rId1943" display="out/パワプロ2020 - 投球解析 - 2020-08-26 21-20-35-00_out.mp4" xr:uid="{C84F6579-9C06-4299-BD11-1C532896251E}"/>
    <hyperlink ref="B973" r:id="rId1944" display="result/パワプロ2020 - 投球解析 - 2020-08-26 21-20-35-00_ball.txt" xr:uid="{0767870F-3AEF-4860-949C-B70963C58DFA}"/>
    <hyperlink ref="A974" r:id="rId1945" display="out/パワプロ2020 - 投球解析 - 2020-08-26 21-20-35-01_out.mp4" xr:uid="{1EAFB75D-09C6-4AF5-9579-82B959E64AA2}"/>
    <hyperlink ref="B974" r:id="rId1946" display="result/パワプロ2020 - 投球解析 - 2020-08-26 21-20-35-01_ball.txt" xr:uid="{700BCB14-6829-4BB5-9934-698C4E3100CB}"/>
    <hyperlink ref="A975" r:id="rId1947" display="out/パワプロ2020 - 投球解析 - 2020-08-26 21-20-35-02_out.mp4" xr:uid="{21FCA37C-3ADC-4B79-8B39-E57BF0C5A770}"/>
    <hyperlink ref="B975" r:id="rId1948" display="result/パワプロ2020 - 投球解析 - 2020-08-26 21-20-35-02_ball.txt" xr:uid="{17F026FC-559B-4DA7-8566-B085FEB50408}"/>
    <hyperlink ref="A976" r:id="rId1949" display="out/パワプロ2020 - 投球解析 - 2020-08-26 21-20-35-03_out.mp4" xr:uid="{837212D0-6CED-482E-8509-9C42823960C0}"/>
    <hyperlink ref="B976" r:id="rId1950" display="result/パワプロ2020 - 投球解析 - 2020-08-26 21-20-35-03_ball.txt" xr:uid="{643BC9F6-F8EA-44C3-A02B-7ABF2DE02DFB}"/>
    <hyperlink ref="A977" r:id="rId1951" display="out/パワプロ2020 - 投球解析 - 2020-08-26 21-20-35-04_out.mp4" xr:uid="{50ACD99E-0111-4B6B-91B2-4416D4725241}"/>
    <hyperlink ref="B977" r:id="rId1952" display="result/パワプロ2020 - 投球解析 - 2020-08-26 21-20-35-04_ball.txt" xr:uid="{AD4B488B-178B-4814-97B7-48843357D3DD}"/>
    <hyperlink ref="A978" r:id="rId1953" display="out/パワプロ2020 - 投球解析 - 2020-08-26 21-20-35-05_out.mp4" xr:uid="{6222C707-5F9B-444F-800F-CA6DCBBEB111}"/>
    <hyperlink ref="B978" r:id="rId1954" display="result/パワプロ2020 - 投球解析 - 2020-08-26 21-20-35-05_ball.txt" xr:uid="{DC13C1AF-2E31-46D7-879E-90F6C223745F}"/>
    <hyperlink ref="A979" r:id="rId1955" display="out/パワプロ2020 - 投球解析 - 2020-08-26 21-20-35-06_out.mp4" xr:uid="{D32F55CF-2A22-43F2-850E-B07D74022C61}"/>
    <hyperlink ref="B979" r:id="rId1956" display="result/パワプロ2020 - 投球解析 - 2020-08-26 21-20-35-06_ball.txt" xr:uid="{FE84ABDF-CFE6-43DA-B9D7-A8C87E50DCAA}"/>
    <hyperlink ref="A980" r:id="rId1957" display="out/パワプロ2020 - 投球解析 - 2020-08-26 21-20-35-07_out.mp4" xr:uid="{E876C4ED-EE95-4FD5-B44B-CF19AB76B245}"/>
    <hyperlink ref="B980" r:id="rId1958" display="result/パワプロ2020 - 投球解析 - 2020-08-26 21-20-35-07_ball.txt" xr:uid="{EB840BCA-AA52-4CB1-A7AC-D8F27513EEA2}"/>
    <hyperlink ref="A981" r:id="rId1959" display="out/パワプロ2020 - 投球解析 - 2020-08-26 21-20-35-08_out.mp4" xr:uid="{BE3FCAF0-FE7E-4097-ABF7-A5ED904C2090}"/>
    <hyperlink ref="B981" r:id="rId1960" display="result/パワプロ2020 - 投球解析 - 2020-08-26 21-20-35-08_ball.txt" xr:uid="{2B2435E7-73FC-4058-910C-B62F39651389}"/>
    <hyperlink ref="A982" r:id="rId1961" display="out/パワプロ2020 - 投球解析 - 2020-08-26 21-20-35-09_out.mp4" xr:uid="{6134D0BF-D9B8-4A7F-A6DB-ED932E8736A0}"/>
    <hyperlink ref="B982" r:id="rId1962" display="result/パワプロ2020 - 投球解析 - 2020-08-26 21-20-35-09_ball.txt" xr:uid="{1DC53936-9022-47C3-81EC-D508B749384B}"/>
    <hyperlink ref="A983" r:id="rId1963" display="out/パワプロ2020 - 投球解析 - 2020-08-26 21-30-58-00_out.mp4" xr:uid="{0F5EE87C-D3B3-457C-9C0A-A990FB379905}"/>
    <hyperlink ref="B983" r:id="rId1964" display="result/パワプロ2020 - 投球解析 - 2020-08-26 21-30-58-00_ball.txt" xr:uid="{C70DF630-207A-49E2-BB36-F5C00322D690}"/>
    <hyperlink ref="A984" r:id="rId1965" display="out/パワプロ2020 - 投球解析 - 2020-08-26 21-30-58-01_out.mp4" xr:uid="{2B8B440D-B898-47DC-A3DF-345229EF466D}"/>
    <hyperlink ref="B984" r:id="rId1966" display="result/パワプロ2020 - 投球解析 - 2020-08-26 21-30-58-01_ball.txt" xr:uid="{B0E4A749-FF3D-44EC-98DB-A9C0C6BCE4D0}"/>
    <hyperlink ref="A985" r:id="rId1967" display="out/パワプロ2020 - 投球解析 - 2020-08-26 21-30-58-02_out.mp4" xr:uid="{7EA990EC-CB0C-4821-AD9E-B891DFB4BF6E}"/>
    <hyperlink ref="B985" r:id="rId1968" display="result/パワプロ2020 - 投球解析 - 2020-08-26 21-30-58-02_ball.txt" xr:uid="{B86838FC-48BB-4743-B7BF-8A89D439E15C}"/>
    <hyperlink ref="A986" r:id="rId1969" display="out/パワプロ2020 - 投球解析 - 2020-08-26 21-30-58-03_out.mp4" xr:uid="{7DBBEF67-7118-4CA6-A5EC-35B503D76EB7}"/>
    <hyperlink ref="B986" r:id="rId1970" display="result/パワプロ2020 - 投球解析 - 2020-08-26 21-30-58-03_ball.txt" xr:uid="{0810E6F2-469A-4770-8D48-E6A2FA106228}"/>
    <hyperlink ref="A987" r:id="rId1971" display="out/パワプロ2020 - 投球解析 - 2020-08-26 21-30-58-04_out.mp4" xr:uid="{B4280368-5F08-4BE9-A2F0-CF0251ADFD16}"/>
    <hyperlink ref="B987" r:id="rId1972" display="result/パワプロ2020 - 投球解析 - 2020-08-26 21-30-58-04_ball.txt" xr:uid="{9C5766B4-334D-4453-8E81-BD0396CE1AD7}"/>
    <hyperlink ref="A988" r:id="rId1973" display="out/パワプロ2020 - 投球解析 - 2020-08-26 21-30-58-05_out.mp4" xr:uid="{3C00874A-79A0-43E4-9342-0D8557948204}"/>
    <hyperlink ref="B988" r:id="rId1974" display="result/パワプロ2020 - 投球解析 - 2020-08-26 21-30-58-05_ball.txt" xr:uid="{F0003A56-0910-4C0C-BF26-8A68B135A54A}"/>
    <hyperlink ref="A989" r:id="rId1975" display="out/パワプロ2020 - 投球解析 - 2020-08-26 21-30-58-06_out.mp4" xr:uid="{0FB68194-DD60-43DC-8CCA-5892C6F4CD9B}"/>
    <hyperlink ref="B989" r:id="rId1976" display="result/パワプロ2020 - 投球解析 - 2020-08-26 21-30-58-06_ball.txt" xr:uid="{300D50D1-0831-4E7E-B4B9-23040E0C4B20}"/>
    <hyperlink ref="A990" r:id="rId1977" display="out/パワプロ2020 - 投球解析 - 2020-08-26 21-30-58-07_out.mp4" xr:uid="{460F7E94-C453-49F4-9BB0-6E4E2014E249}"/>
    <hyperlink ref="B990" r:id="rId1978" display="result/パワプロ2020 - 投球解析 - 2020-08-26 21-30-58-07_ball.txt" xr:uid="{E350C363-5000-43EB-9DF4-5D6ECA20221C}"/>
    <hyperlink ref="A991" r:id="rId1979" display="out/パワプロ2020 - 投球解析 - 2020-08-26 21-30-58-08_out.mp4" xr:uid="{B075815A-6F50-452F-9F83-675A8C73F78B}"/>
    <hyperlink ref="B991" r:id="rId1980" display="result/パワプロ2020 - 投球解析 - 2020-08-26 21-30-58-08_ball.txt" xr:uid="{94C30671-849A-4313-8D65-1C09B14E6D5B}"/>
    <hyperlink ref="A992" r:id="rId1981" display="out/パワプロ2020 - 投球解析 - 2020-08-26 21-30-58-09_out.mp4" xr:uid="{1CC77A57-3F3E-46C7-93AE-61612D487BFD}"/>
    <hyperlink ref="B992" r:id="rId1982" display="result/パワプロ2020 - 投球解析 - 2020-08-26 21-30-58-09_ball.txt" xr:uid="{C67F165D-154E-4F54-BB6D-1BE481E939DF}"/>
    <hyperlink ref="A993" r:id="rId1983" display="out/パワプロ2020 - 投球解析 - 2020-08-26 21-35-18-00_out.mp4" xr:uid="{0604288B-5845-48F7-AF45-38E5C6155949}"/>
    <hyperlink ref="B993" r:id="rId1984" display="result/パワプロ2020 - 投球解析 - 2020-08-26 21-35-18-00_ball.txt" xr:uid="{56ABBC59-01CB-4076-9B58-085E845518D7}"/>
    <hyperlink ref="A994" r:id="rId1985" display="out/パワプロ2020 - 投球解析 - 2020-08-26 21-35-18-01_out.mp4" xr:uid="{DF991C06-D3C9-4F4A-8524-55CF87290387}"/>
    <hyperlink ref="B994" r:id="rId1986" display="result/パワプロ2020 - 投球解析 - 2020-08-26 21-35-18-01_ball.txt" xr:uid="{975DE9E9-C641-4B6D-9A74-FE5C1D2780AA}"/>
    <hyperlink ref="A995" r:id="rId1987" display="out/パワプロ2020 - 投球解析 - 2020-08-26 21-35-18-02_out.mp4" xr:uid="{81811317-F354-4429-9286-D3218635E15D}"/>
    <hyperlink ref="B995" r:id="rId1988" display="result/パワプロ2020 - 投球解析 - 2020-08-26 21-35-18-02_ball.txt" xr:uid="{3FFD3B3F-E152-470A-B444-E3C94341937B}"/>
    <hyperlink ref="A996" r:id="rId1989" display="out/パワプロ2020 - 投球解析 - 2020-08-26 21-35-18-03_out.mp4" xr:uid="{35161814-0FCC-4D82-8F46-DF99E3ACC7CC}"/>
    <hyperlink ref="B996" r:id="rId1990" display="result/パワプロ2020 - 投球解析 - 2020-08-26 21-35-18-03_ball.txt" xr:uid="{B41C8ECF-DA33-4E49-A017-E2281191D920}"/>
    <hyperlink ref="A997" r:id="rId1991" display="out/パワプロ2020 - 投球解析 - 2020-08-26 21-35-18-04_out.mp4" xr:uid="{B7F82F2B-9B2F-4E08-85F8-15CC42B58027}"/>
    <hyperlink ref="B997" r:id="rId1992" display="result/パワプロ2020 - 投球解析 - 2020-08-26 21-35-18-04_ball.txt" xr:uid="{6AC41559-E655-4732-B283-8D176E77C078}"/>
    <hyperlink ref="A998" r:id="rId1993" display="out/パワプロ2020 - 投球解析 - 2020-08-26 21-35-18-05_out.mp4" xr:uid="{C0B17008-8D7C-480B-BDAD-BA1BA3F6FE0A}"/>
    <hyperlink ref="B998" r:id="rId1994" display="result/パワプロ2020 - 投球解析 - 2020-08-26 21-35-18-05_ball.txt" xr:uid="{D9E9AB59-D498-4098-B114-049BEAC7146B}"/>
    <hyperlink ref="A999" r:id="rId1995" display="out/パワプロ2020 - 投球解析 - 2020-08-26 21-35-18-06_out.mp4" xr:uid="{F5196695-310C-45B2-9115-0AAFD08E2D3F}"/>
    <hyperlink ref="B999" r:id="rId1996" display="result/パワプロ2020 - 投球解析 - 2020-08-26 21-35-18-06_ball.txt" xr:uid="{0EA35E58-FB2C-40F9-93CD-4FE8BA5828CB}"/>
    <hyperlink ref="A1000" r:id="rId1997" display="out/パワプロ2020 - 投球解析 - 2020-08-26 21-35-18-07_out.mp4" xr:uid="{92854308-44A5-4C82-B768-2A6220CB4F5F}"/>
    <hyperlink ref="B1000" r:id="rId1998" display="result/パワプロ2020 - 投球解析 - 2020-08-26 21-35-18-07_ball.txt" xr:uid="{A4322F5F-CFA8-4512-96C2-3894075F9593}"/>
    <hyperlink ref="A1001" r:id="rId1999" display="out/パワプロ2020 - 投球解析 - 2020-08-26 21-35-18-08_out.mp4" xr:uid="{0CA9D0DA-8BE4-46A2-A31E-D565D8BD4796}"/>
    <hyperlink ref="B1001" r:id="rId2000" display="result/パワプロ2020 - 投球解析 - 2020-08-26 21-35-18-08_ball.txt" xr:uid="{2DCA006F-A0DE-48A8-ADA1-824E040E80BB}"/>
    <hyperlink ref="A1002" r:id="rId2001" display="out/パワプロ2020 - 投球解析 - 2020-08-26 21-35-18-09_out.mp4" xr:uid="{C6FA3AAE-F0D1-40D4-9052-EA1755486B94}"/>
    <hyperlink ref="B1002" r:id="rId2002" display="result/パワプロ2020 - 投球解析 - 2020-08-26 21-35-18-09_ball.txt" xr:uid="{6FE69F31-39F6-4C93-8367-17AE80570FD9}"/>
    <hyperlink ref="A1003" r:id="rId2003" display="out/パワプロ2020 - 投球解析 - 2020-08-27 18-14-40-00_out.mp4" xr:uid="{E94900DD-9B37-4570-A884-6062BE7C01CA}"/>
    <hyperlink ref="B1003" r:id="rId2004" display="result/パワプロ2020 - 投球解析 - 2020-08-27 18-14-40-00_ball.txt" xr:uid="{F495528D-D3DB-4F6D-93FB-23E6034D44F9}"/>
    <hyperlink ref="A1004" r:id="rId2005" display="out/パワプロ2020 - 投球解析 - 2020-08-27 18-14-40-01_out.mp4" xr:uid="{79D5A8A5-6B8A-47A0-BC90-0A255C81C210}"/>
    <hyperlink ref="B1004" r:id="rId2006" display="result/パワプロ2020 - 投球解析 - 2020-08-27 18-14-40-01_ball.txt" xr:uid="{A65C60D5-F5C6-4D6E-B625-0A8C78B2C1DE}"/>
    <hyperlink ref="A1005" r:id="rId2007" display="out/パワプロ2020 - 投球解析 - 2020-08-27 18-14-40-02_out.mp4" xr:uid="{BFFEA268-2C03-4410-ABD0-CB01DCDD487D}"/>
    <hyperlink ref="B1005" r:id="rId2008" display="result/パワプロ2020 - 投球解析 - 2020-08-27 18-14-40-02_ball.txt" xr:uid="{E39C69D3-9B88-41C7-B06F-E9337CFFD7DC}"/>
    <hyperlink ref="A1006" r:id="rId2009" display="out/パワプロ2020 - 投球解析 - 2020-08-27 18-14-40-03_out.mp4" xr:uid="{B6D08CA6-CFDA-415E-A34C-32DA91A41C39}"/>
    <hyperlink ref="B1006" r:id="rId2010" display="result/パワプロ2020 - 投球解析 - 2020-08-27 18-14-40-03_ball.txt" xr:uid="{A3BF9DA9-3F93-4015-8C04-E929D5A25B1B}"/>
    <hyperlink ref="A1007" r:id="rId2011" display="out/パワプロ2020 - 投球解析 - 2020-08-27 18-14-40-04_out.mp4" xr:uid="{1086D1E8-7888-4713-9CF6-DC8BDC868479}"/>
    <hyperlink ref="B1007" r:id="rId2012" display="result/パワプロ2020 - 投球解析 - 2020-08-27 18-14-40-04_ball.txt" xr:uid="{59728F69-82CF-4031-ABFA-E25C4FB8E6CA}"/>
    <hyperlink ref="A1008" r:id="rId2013" display="out/パワプロ2020 - 投球解析 - 2020-08-27 18-14-40-05_out.mp4" xr:uid="{38BE647F-EBB8-4968-B6A7-79F90EA1727C}"/>
    <hyperlink ref="B1008" r:id="rId2014" display="result/パワプロ2020 - 投球解析 - 2020-08-27 18-14-40-05_ball.txt" xr:uid="{75A0082C-132F-470E-AF28-5E77D8DA11BF}"/>
    <hyperlink ref="A1009" r:id="rId2015" display="out/パワプロ2020 - 投球解析 - 2020-08-27 18-14-40-06_out.mp4" xr:uid="{FA30BCF4-63A0-4E07-8B5E-436E4CCEF7AD}"/>
    <hyperlink ref="B1009" r:id="rId2016" display="result/パワプロ2020 - 投球解析 - 2020-08-27 18-14-40-06_ball.txt" xr:uid="{B4BB400C-31EE-4959-8EEE-90530C101A54}"/>
    <hyperlink ref="A1010" r:id="rId2017" display="out/パワプロ2020 - 投球解析 - 2020-08-27 18-14-40-07_out.mp4" xr:uid="{467B8DA4-FD11-4806-AD40-C9AE3B0D569B}"/>
    <hyperlink ref="B1010" r:id="rId2018" display="result/パワプロ2020 - 投球解析 - 2020-08-27 18-14-40-07_ball.txt" xr:uid="{ACF2460E-073D-4531-9865-7CC0D3CF8B09}"/>
    <hyperlink ref="A1011" r:id="rId2019" display="out/パワプロ2020 - 投球解析 - 2020-08-27 18-14-40-08_out.mp4" xr:uid="{155F6852-7960-44EC-B8E6-2B972311C4AE}"/>
    <hyperlink ref="B1011" r:id="rId2020" display="result/パワプロ2020 - 投球解析 - 2020-08-27 18-14-40-08_ball.txt" xr:uid="{0264CBEA-A47D-468B-BCC8-BC8F42F769C7}"/>
    <hyperlink ref="A1012" r:id="rId2021" display="out/パワプロ2020 - 投球解析 - 2020-08-27 18-14-40-09_out.mp4" xr:uid="{296620C3-BA23-4336-BD82-F554B9EABECB}"/>
    <hyperlink ref="B1012" r:id="rId2022" display="result/パワプロ2020 - 投球解析 - 2020-08-27 18-14-40-09_ball.txt" xr:uid="{B83E276D-D06E-424A-BD55-444A8D492F59}"/>
    <hyperlink ref="A1013" r:id="rId2023" display="out/パワプロ2020 - 投球解析 - 2020-08-27 18-16-14-00_out.mp4" xr:uid="{0F3855E0-E1E3-47FA-872B-2239FD24E4C5}"/>
    <hyperlink ref="B1013" r:id="rId2024" display="result/パワプロ2020 - 投球解析 - 2020-08-27 18-16-14-00_ball.txt" xr:uid="{614330A2-BF6E-4066-B5A1-F8E2D64175EC}"/>
    <hyperlink ref="A1014" r:id="rId2025" display="out/パワプロ2020 - 投球解析 - 2020-08-27 18-16-14-01_out.mp4" xr:uid="{37FF5E02-0378-4CEC-AEA2-065EDC64CBD5}"/>
    <hyperlink ref="B1014" r:id="rId2026" display="result/パワプロ2020 - 投球解析 - 2020-08-27 18-16-14-01_ball.txt" xr:uid="{2776A017-1275-4A07-AE2B-FC885B2257CC}"/>
    <hyperlink ref="A1015" r:id="rId2027" display="out/パワプロ2020 - 投球解析 - 2020-08-27 18-16-14-02_out.mp4" xr:uid="{A45FD601-BAF2-4842-BDE7-20289ACD5129}"/>
    <hyperlink ref="B1015" r:id="rId2028" display="result/パワプロ2020 - 投球解析 - 2020-08-27 18-16-14-02_ball.txt" xr:uid="{B5365709-3E9F-4B7C-88A9-5A87A5A1D6C2}"/>
    <hyperlink ref="A1016" r:id="rId2029" display="out/パワプロ2020 - 投球解析 - 2020-08-27 18-16-14-03_out.mp4" xr:uid="{770C9BAE-316D-4DFA-B8F3-8ACFD817C095}"/>
    <hyperlink ref="B1016" r:id="rId2030" display="result/パワプロ2020 - 投球解析 - 2020-08-27 18-16-14-03_ball.txt" xr:uid="{27CF67BE-669A-4A12-AF10-3DEE5CEDC53A}"/>
    <hyperlink ref="A1017" r:id="rId2031" display="out/パワプロ2020 - 投球解析 - 2020-08-27 18-16-14-04_out.mp4" xr:uid="{391E55A6-580B-4469-A897-14F299311654}"/>
    <hyperlink ref="B1017" r:id="rId2032" display="result/パワプロ2020 - 投球解析 - 2020-08-27 18-16-14-04_ball.txt" xr:uid="{8FBADDC3-2568-4420-B7EB-9B7ECC3FF7CB}"/>
    <hyperlink ref="A1018" r:id="rId2033" display="out/パワプロ2020 - 投球解析 - 2020-08-27 18-16-14-05_out.mp4" xr:uid="{A02A9777-0700-4CA7-A2F5-1B9EF0E92643}"/>
    <hyperlink ref="B1018" r:id="rId2034" display="result/パワプロ2020 - 投球解析 - 2020-08-27 18-16-14-05_ball.txt" xr:uid="{516A8C45-1CC8-465E-8B5E-29B50662440F}"/>
    <hyperlink ref="A1019" r:id="rId2035" display="out/パワプロ2020 - 投球解析 - 2020-08-27 18-16-14-06_out.mp4" xr:uid="{6338D150-B36F-434C-AB45-59AD94C876B6}"/>
    <hyperlink ref="B1019" r:id="rId2036" display="result/パワプロ2020 - 投球解析 - 2020-08-27 18-16-14-06_ball.txt" xr:uid="{4EB40E67-2D9F-4313-8FA1-5639E0B08BCC}"/>
    <hyperlink ref="A1020" r:id="rId2037" display="out/パワプロ2020 - 投球解析 - 2020-08-27 18-16-14-07_out.mp4" xr:uid="{F95E55CD-572A-45D9-A9D2-A7064FDFAF24}"/>
    <hyperlink ref="B1020" r:id="rId2038" display="result/パワプロ2020 - 投球解析 - 2020-08-27 18-16-14-07_ball.txt" xr:uid="{1423A8B1-2D4F-4AB1-93B3-A752ADBC3AE1}"/>
    <hyperlink ref="A1021" r:id="rId2039" display="out/パワプロ2020 - 投球解析 - 2020-08-27 18-16-14-08_out.mp4" xr:uid="{29B8CA64-1C25-4D01-BBCB-74413A20C669}"/>
    <hyperlink ref="B1021" r:id="rId2040" display="result/パワプロ2020 - 投球解析 - 2020-08-27 18-16-14-08_ball.txt" xr:uid="{BD3F97E7-0844-4B58-BEBB-8217830E3267}"/>
    <hyperlink ref="A1022" r:id="rId2041" display="out/パワプロ2020 - 投球解析 - 2020-08-27 18-16-14-09_out.mp4" xr:uid="{3C24C019-E5A2-4FEF-B379-AEB33D4E8E6C}"/>
    <hyperlink ref="B1022" r:id="rId2042" display="result/パワプロ2020 - 投球解析 - 2020-08-27 18-16-14-09_ball.txt" xr:uid="{46DFFDD4-627A-4C17-8D27-E4322D9AF12D}"/>
    <hyperlink ref="A1023" r:id="rId2043" display="out/パワプロ2020 - 投球解析 - 2020-08-27 18-17-46-00_out.mp4" xr:uid="{7B958718-C2E6-43BA-AED3-AFA56551F3CE}"/>
    <hyperlink ref="B1023" r:id="rId2044" display="result/パワプロ2020 - 投球解析 - 2020-08-27 18-17-46-00_ball.txt" xr:uid="{A09BF2C9-6306-4148-B2CA-AF6A25F0BA77}"/>
    <hyperlink ref="A1024" r:id="rId2045" display="out/パワプロ2020 - 投球解析 - 2020-08-27 18-17-46-01_out.mp4" xr:uid="{B6CEECE5-C05B-4F51-A8BF-EC3CECABF10A}"/>
    <hyperlink ref="B1024" r:id="rId2046" display="result/パワプロ2020 - 投球解析 - 2020-08-27 18-17-46-01_ball.txt" xr:uid="{370EA4E0-BC75-43A7-80C0-E43FDD1153B4}"/>
    <hyperlink ref="A1025" r:id="rId2047" display="out/パワプロ2020 - 投球解析 - 2020-08-27 18-17-46-02_out.mp4" xr:uid="{D44AFD6A-6CF4-45BD-8565-EFC27DDBAD22}"/>
    <hyperlink ref="B1025" r:id="rId2048" display="result/パワプロ2020 - 投球解析 - 2020-08-27 18-17-46-02_ball.txt" xr:uid="{512B5F6A-3A59-4B46-A775-CEB5E1B4621A}"/>
    <hyperlink ref="A1026" r:id="rId2049" display="out/パワプロ2020 - 投球解析 - 2020-08-27 18-17-46-03_out.mp4" xr:uid="{1A7C6589-FB36-422E-8883-980AA03CED5D}"/>
    <hyperlink ref="B1026" r:id="rId2050" display="result/パワプロ2020 - 投球解析 - 2020-08-27 18-17-46-03_ball.txt" xr:uid="{14574C51-970F-4AB6-9627-5A573C3E2372}"/>
    <hyperlink ref="A1027" r:id="rId2051" display="out/パワプロ2020 - 投球解析 - 2020-08-27 18-17-46-04_out.mp4" xr:uid="{0415AF6F-0656-4F8D-87E2-B931EE744134}"/>
    <hyperlink ref="B1027" r:id="rId2052" display="result/パワプロ2020 - 投球解析 - 2020-08-27 18-17-46-04_ball.txt" xr:uid="{AD02F909-1BB0-4847-ADCC-8D80FA1F8F08}"/>
    <hyperlink ref="A1028" r:id="rId2053" display="out/パワプロ2020 - 投球解析 - 2020-08-27 18-17-46-05_out.mp4" xr:uid="{48D247F3-E7E7-436A-8CBC-F6DB491109B8}"/>
    <hyperlink ref="B1028" r:id="rId2054" display="result/パワプロ2020 - 投球解析 - 2020-08-27 18-17-46-05_ball.txt" xr:uid="{301C0E0B-4E9B-4A39-9B81-DC03F1166003}"/>
    <hyperlink ref="A1029" r:id="rId2055" display="out/パワプロ2020 - 投球解析 - 2020-08-27 18-17-46-06_out.mp4" xr:uid="{032C09B2-226A-4414-BE30-06F84C8C3991}"/>
    <hyperlink ref="B1029" r:id="rId2056" display="result/パワプロ2020 - 投球解析 - 2020-08-27 18-17-46-06_ball.txt" xr:uid="{39E30A41-5C00-425B-822B-89CF4215746E}"/>
    <hyperlink ref="A1030" r:id="rId2057" display="out/パワプロ2020 - 投球解析 - 2020-08-27 18-17-46-07_out.mp4" xr:uid="{BFA5788A-99F7-4450-97CB-D1A922CC5FDE}"/>
    <hyperlink ref="B1030" r:id="rId2058" display="result/パワプロ2020 - 投球解析 - 2020-08-27 18-17-46-07_ball.txt" xr:uid="{C94D954C-A7F3-494B-8E48-B81C88F1AACB}"/>
    <hyperlink ref="A1031" r:id="rId2059" display="out/パワプロ2020 - 投球解析 - 2020-08-27 18-17-46-08_out.mp4" xr:uid="{E64989AD-DF53-40F6-872A-64FE28ED4690}"/>
    <hyperlink ref="B1031" r:id="rId2060" display="result/パワプロ2020 - 投球解析 - 2020-08-27 18-17-46-08_ball.txt" xr:uid="{FB74A773-7DFF-4C53-BAF1-8DB1E9EC8E3D}"/>
    <hyperlink ref="A1032" r:id="rId2061" display="out/パワプロ2020 - 投球解析 - 2020-08-27 18-17-46-09_out.mp4" xr:uid="{E6C0329B-4E18-46AC-91EE-9C46E14AF63B}"/>
    <hyperlink ref="B1032" r:id="rId2062" display="result/パワプロ2020 - 投球解析 - 2020-08-27 18-17-46-09_ball.txt" xr:uid="{8F1F6E1A-7477-4235-B9BF-FF6E513297B5}"/>
    <hyperlink ref="A1033" r:id="rId2063" display="out/パワプロ2020 - 投球解析 - 2020-08-27 18-19-19-00_out.mp4" xr:uid="{3D0902AC-4A4D-451F-BB18-46D0A4E0AF69}"/>
    <hyperlink ref="B1033" r:id="rId2064" display="result/パワプロ2020 - 投球解析 - 2020-08-27 18-19-19-00_ball.txt" xr:uid="{EBD42C2B-F426-465B-96BC-6BC58725EE2E}"/>
    <hyperlink ref="A1034" r:id="rId2065" display="out/パワプロ2020 - 投球解析 - 2020-08-27 18-19-19-01_out.mp4" xr:uid="{778376C5-F8E8-44BA-B992-F5FA2A9FCCB6}"/>
    <hyperlink ref="B1034" r:id="rId2066" display="result/パワプロ2020 - 投球解析 - 2020-08-27 18-19-19-01_ball.txt" xr:uid="{4836B060-3049-4F93-A6EB-8B855804150D}"/>
    <hyperlink ref="A1035" r:id="rId2067" display="out/パワプロ2020 - 投球解析 - 2020-08-27 18-19-19-02_out.mp4" xr:uid="{28636A03-8FDA-406E-8E8A-72612256E41D}"/>
    <hyperlink ref="B1035" r:id="rId2068" display="result/パワプロ2020 - 投球解析 - 2020-08-27 18-19-19-02_ball.txt" xr:uid="{16B69B4F-A139-475E-85CE-9FD29438D808}"/>
    <hyperlink ref="A1036" r:id="rId2069" display="out/パワプロ2020 - 投球解析 - 2020-08-27 18-19-19-03_out.mp4" xr:uid="{BB1AF2D4-FB57-498A-B8FF-629C61F9B6AA}"/>
    <hyperlink ref="B1036" r:id="rId2070" display="result/パワプロ2020 - 投球解析 - 2020-08-27 18-19-19-03_ball.txt" xr:uid="{10AF9AA8-AE13-4576-A9EF-3552F8C169E9}"/>
    <hyperlink ref="A1037" r:id="rId2071" display="out/パワプロ2020 - 投球解析 - 2020-08-27 18-19-19-04_out.mp4" xr:uid="{35EBD1E4-CDBA-4022-82B5-557326F32F2E}"/>
    <hyperlink ref="B1037" r:id="rId2072" display="result/パワプロ2020 - 投球解析 - 2020-08-27 18-19-19-04_ball.txt" xr:uid="{D742B288-1BCF-4370-9853-E4F0F41E0F78}"/>
    <hyperlink ref="A1038" r:id="rId2073" display="out/パワプロ2020 - 投球解析 - 2020-08-27 18-19-19-05_out.mp4" xr:uid="{9579C13F-F5D1-4CF8-9D7F-C43AEF07C5A5}"/>
    <hyperlink ref="B1038" r:id="rId2074" display="result/パワプロ2020 - 投球解析 - 2020-08-27 18-19-19-05_ball.txt" xr:uid="{958C4F07-0233-420C-952C-DEBCC0608623}"/>
    <hyperlink ref="A1039" r:id="rId2075" display="out/パワプロ2020 - 投球解析 - 2020-08-27 18-19-19-06_out.mp4" xr:uid="{2BA29863-BB1C-4528-9D20-89D54C089179}"/>
    <hyperlink ref="B1039" r:id="rId2076" display="result/パワプロ2020 - 投球解析 - 2020-08-27 18-19-19-06_ball.txt" xr:uid="{15419B86-5F3E-4EBD-81D7-ACED9CC4C5F0}"/>
    <hyperlink ref="A1040" r:id="rId2077" display="out/パワプロ2020 - 投球解析 - 2020-08-27 18-19-19-07_out.mp4" xr:uid="{009077DB-7CC9-4966-8FA0-0D09C9DE9684}"/>
    <hyperlink ref="B1040" r:id="rId2078" display="result/パワプロ2020 - 投球解析 - 2020-08-27 18-19-19-07_ball.txt" xr:uid="{AFFA0A5B-2910-411D-92F9-8CE09DB76694}"/>
    <hyperlink ref="A1041" r:id="rId2079" display="out/パワプロ2020 - 投球解析 - 2020-08-27 18-19-19-08_out.mp4" xr:uid="{D34C8CC3-7E9C-482A-A868-345390356DE3}"/>
    <hyperlink ref="B1041" r:id="rId2080" display="result/パワプロ2020 - 投球解析 - 2020-08-27 18-19-19-08_ball.txt" xr:uid="{4212DD30-00EF-4AA0-AD96-B415BD2ED07A}"/>
    <hyperlink ref="A1042" r:id="rId2081" display="out/パワプロ2020 - 投球解析 - 2020-08-27 18-19-19-09_out.mp4" xr:uid="{424F92B6-9D15-4D2B-B2AE-383BD7A7D326}"/>
    <hyperlink ref="B1042" r:id="rId2082" display="result/パワプロ2020 - 投球解析 - 2020-08-27 18-19-19-09_ball.txt" xr:uid="{80CE7E53-80D3-4ED7-A5E1-1BC2850ED2F1}"/>
    <hyperlink ref="A1043" r:id="rId2083" display="out/パワプロ2020 - 投球解析 - 2020-08-27 18-21-04-00_out.mp4" xr:uid="{4715F222-DB3E-46A8-9F79-1F31F7D9E1B1}"/>
    <hyperlink ref="B1043" r:id="rId2084" display="result/パワプロ2020 - 投球解析 - 2020-08-27 18-21-04-00_ball.txt" xr:uid="{6EDF1905-60C5-41C9-9CC2-A34A38FC8DE8}"/>
    <hyperlink ref="A1044" r:id="rId2085" display="out/パワプロ2020 - 投球解析 - 2020-08-27 18-21-04-01_out.mp4" xr:uid="{BE857BF3-E468-42EA-9925-50B58BD6E139}"/>
    <hyperlink ref="B1044" r:id="rId2086" display="result/パワプロ2020 - 投球解析 - 2020-08-27 18-21-04-01_ball.txt" xr:uid="{1F296B19-4A26-44E7-BCC0-DF427B87CAEF}"/>
    <hyperlink ref="A1045" r:id="rId2087" display="out/パワプロ2020 - 投球解析 - 2020-08-27 18-21-04-02_out.mp4" xr:uid="{CA38E2D1-9D98-48A8-BA9D-72ABF7152203}"/>
    <hyperlink ref="B1045" r:id="rId2088" display="result/パワプロ2020 - 投球解析 - 2020-08-27 18-21-04-02_ball.txt" xr:uid="{F5B86D20-6E20-49B9-A8BD-1A9F84E40C23}"/>
    <hyperlink ref="A1046" r:id="rId2089" display="out/パワプロ2020 - 投球解析 - 2020-08-27 18-21-04-03_out.mp4" xr:uid="{0E800A27-90E3-41AE-AC8A-75CDF1FDDC7F}"/>
    <hyperlink ref="B1046" r:id="rId2090" display="result/パワプロ2020 - 投球解析 - 2020-08-27 18-21-04-03_ball.txt" xr:uid="{A2B86FD3-BE20-46DF-8654-DB5EA3192857}"/>
    <hyperlink ref="A1047" r:id="rId2091" display="out/パワプロ2020 - 投球解析 - 2020-08-27 18-21-04-04_out.mp4" xr:uid="{BD0154E5-C4A3-4E89-96C1-9DB31AD61F57}"/>
    <hyperlink ref="B1047" r:id="rId2092" display="result/パワプロ2020 - 投球解析 - 2020-08-27 18-21-04-04_ball.txt" xr:uid="{5857EAAA-62E8-44E3-B0CA-6810668EFCB8}"/>
    <hyperlink ref="A1048" r:id="rId2093" display="out/パワプロ2020 - 投球解析 - 2020-08-27 18-21-04-05_out.mp4" xr:uid="{91F3BBB7-93F8-4164-8D5F-685B2CE6B55E}"/>
    <hyperlink ref="B1048" r:id="rId2094" display="result/パワプロ2020 - 投球解析 - 2020-08-27 18-21-04-05_ball.txt" xr:uid="{4A22F66A-54D6-493E-953B-5907E8F86273}"/>
    <hyperlink ref="A1049" r:id="rId2095" display="out/パワプロ2020 - 投球解析 - 2020-08-27 18-21-04-06_out.mp4" xr:uid="{56B64219-78A6-41F0-8FF3-848091A70BEC}"/>
    <hyperlink ref="B1049" r:id="rId2096" display="result/パワプロ2020 - 投球解析 - 2020-08-27 18-21-04-06_ball.txt" xr:uid="{CACF2B10-04EF-4951-BAED-CA431269EA16}"/>
    <hyperlink ref="A1050" r:id="rId2097" display="out/パワプロ2020 - 投球解析 - 2020-08-27 18-21-04-07_out.mp4" xr:uid="{1472EA81-F49B-40FD-8CF9-6E8EEF2AE379}"/>
    <hyperlink ref="B1050" r:id="rId2098" display="result/パワプロ2020 - 投球解析 - 2020-08-27 18-21-04-07_ball.txt" xr:uid="{926845AE-A791-4DA4-99B5-81E4E38636F5}"/>
    <hyperlink ref="A1051" r:id="rId2099" display="out/パワプロ2020 - 投球解析 - 2020-08-27 18-21-04-08_out.mp4" xr:uid="{85049C4B-46A8-4A9D-A281-946B5909CC98}"/>
    <hyperlink ref="B1051" r:id="rId2100" display="result/パワプロ2020 - 投球解析 - 2020-08-27 18-21-04-08_ball.txt" xr:uid="{78CBCBB9-5005-4D34-AD37-B82D55D168F0}"/>
    <hyperlink ref="A1052" r:id="rId2101" display="out/パワプロ2020 - 投球解析 - 2020-08-27 18-21-04-09_out.mp4" xr:uid="{D062885F-7F4F-4AC1-8D1A-34317C057B36}"/>
    <hyperlink ref="B1052" r:id="rId2102" display="result/パワプロ2020 - 投球解析 - 2020-08-27 18-21-04-09_ball.txt" xr:uid="{4127A0CA-88A0-4AB8-8D54-A22EE520D6B4}"/>
    <hyperlink ref="A1053" r:id="rId2103" display="out/パワプロ2020 - 投球解析 - 2020-08-27 18-22-42-00_out.mp4" xr:uid="{474F5113-B57F-4CC5-88CD-6FD568A88726}"/>
    <hyperlink ref="B1053" r:id="rId2104" display="result/パワプロ2020 - 投球解析 - 2020-08-27 18-22-42-00_ball.txt" xr:uid="{81FE68C4-01DD-44C8-A8BC-9AB6755D99F2}"/>
    <hyperlink ref="A1054" r:id="rId2105" display="out/パワプロ2020 - 投球解析 - 2020-08-27 18-22-42-01_out.mp4" xr:uid="{B2413C8C-03A5-4F90-9838-483B7CD889B9}"/>
    <hyperlink ref="B1054" r:id="rId2106" display="result/パワプロ2020 - 投球解析 - 2020-08-27 18-22-42-01_ball.txt" xr:uid="{9A068126-E13C-4BB9-80E3-4E4FF40F0E49}"/>
    <hyperlink ref="A1055" r:id="rId2107" display="out/パワプロ2020 - 投球解析 - 2020-08-27 18-22-42-02_out.mp4" xr:uid="{13E5C06F-2036-4BB8-AAA1-24F3C0A73725}"/>
    <hyperlink ref="B1055" r:id="rId2108" display="result/パワプロ2020 - 投球解析 - 2020-08-27 18-22-42-02_ball.txt" xr:uid="{FFF5AC6E-1327-4FAA-8F7E-AA4076BB7394}"/>
    <hyperlink ref="A1056" r:id="rId2109" display="out/パワプロ2020 - 投球解析 - 2020-08-27 18-22-42-03_out.mp4" xr:uid="{8A0A043A-5A38-49DB-A585-646EB710AE0C}"/>
    <hyperlink ref="B1056" r:id="rId2110" display="result/パワプロ2020 - 投球解析 - 2020-08-27 18-22-42-03_ball.txt" xr:uid="{C634CBE9-3B4B-42FB-9D79-CD257B71E423}"/>
    <hyperlink ref="A1057" r:id="rId2111" display="out/パワプロ2020 - 投球解析 - 2020-08-27 18-22-42-04_out.mp4" xr:uid="{ADE0D5EB-F3E5-4AF9-8C71-D83FA2D18302}"/>
    <hyperlink ref="B1057" r:id="rId2112" display="result/パワプロ2020 - 投球解析 - 2020-08-27 18-22-42-04_ball.txt" xr:uid="{807D0576-7670-426F-B6B1-F9DF63B47CAB}"/>
    <hyperlink ref="A1058" r:id="rId2113" display="out/パワプロ2020 - 投球解析 - 2020-08-27 18-22-42-05_out.mp4" xr:uid="{78126C28-8CD8-46C9-9B80-97901A4745FB}"/>
    <hyperlink ref="B1058" r:id="rId2114" display="result/パワプロ2020 - 投球解析 - 2020-08-27 18-22-42-05_ball.txt" xr:uid="{4B8EB2C6-7ED9-476C-8B6B-CA9757F45B87}"/>
    <hyperlink ref="A1059" r:id="rId2115" display="out/パワプロ2020 - 投球解析 - 2020-08-27 18-22-42-06_out.mp4" xr:uid="{0F40DB70-BC9B-4107-ADFF-EF870EBBABAB}"/>
    <hyperlink ref="B1059" r:id="rId2116" display="result/パワプロ2020 - 投球解析 - 2020-08-27 18-22-42-06_ball.txt" xr:uid="{41A9A8DF-78A8-47EC-B5DD-ACFA57B3C91E}"/>
    <hyperlink ref="A1060" r:id="rId2117" display="out/パワプロ2020 - 投球解析 - 2020-08-27 18-22-42-07_out.mp4" xr:uid="{9905476F-B555-41C7-B150-BE955B9414B1}"/>
    <hyperlink ref="B1060" r:id="rId2118" display="result/パワプロ2020 - 投球解析 - 2020-08-27 18-22-42-07_ball.txt" xr:uid="{AE39DB91-D6D3-4406-B35C-5318C876CB24}"/>
    <hyperlink ref="A1061" r:id="rId2119" display="out/パワプロ2020 - 投球解析 - 2020-08-27 18-22-42-08_out.mp4" xr:uid="{7D538910-5D71-4072-A98E-B32A02C445F8}"/>
    <hyperlink ref="B1061" r:id="rId2120" display="result/パワプロ2020 - 投球解析 - 2020-08-27 18-22-42-08_ball.txt" xr:uid="{DDCD48C7-EB54-4991-AEB5-4532F59D7464}"/>
    <hyperlink ref="A1062" r:id="rId2121" display="out/パワプロ2020 - 投球解析 - 2020-08-27 18-22-42-09_out.mp4" xr:uid="{D10EE9F0-4FC6-4514-9184-30884AA8DD2F}"/>
    <hyperlink ref="B1062" r:id="rId2122" display="result/パワプロ2020 - 投球解析 - 2020-08-27 18-22-42-09_ball.txt" xr:uid="{82C149C4-310D-44FB-BC4B-2DC2142A43A2}"/>
    <hyperlink ref="A1063" r:id="rId2123" display="out/パワプロ2020 - 投球解析 - 2020-08-27 18-24-30-00_out.mp4" xr:uid="{896EB8F3-0AC7-41AC-9514-5E9094F31A02}"/>
    <hyperlink ref="B1063" r:id="rId2124" display="result/パワプロ2020 - 投球解析 - 2020-08-27 18-24-30-00_ball.txt" xr:uid="{4C281DF9-A6E4-4F4E-8482-96264C82E2E4}"/>
    <hyperlink ref="A1064" r:id="rId2125" display="out/パワプロ2020 - 投球解析 - 2020-08-27 18-24-30-01_out.mp4" xr:uid="{229397E8-5D52-4276-AF64-94A0DDDA3449}"/>
    <hyperlink ref="B1064" r:id="rId2126" display="result/パワプロ2020 - 投球解析 - 2020-08-27 18-24-30-01_ball.txt" xr:uid="{CCAA9E8E-DD7B-420E-8DED-26943735C643}"/>
    <hyperlink ref="A1065" r:id="rId2127" display="out/パワプロ2020 - 投球解析 - 2020-08-27 18-24-30-02_out.mp4" xr:uid="{FC585F49-6AC3-462E-A949-50A0F3D49ADC}"/>
    <hyperlink ref="B1065" r:id="rId2128" display="result/パワプロ2020 - 投球解析 - 2020-08-27 18-24-30-02_ball.txt" xr:uid="{E7D0C327-271B-4052-96C3-3EC3EFB2C8A2}"/>
    <hyperlink ref="A1066" r:id="rId2129" display="out/パワプロ2020 - 投球解析 - 2020-08-27 18-24-30-03_out.mp4" xr:uid="{F1CDC375-B675-4B32-AC1D-E3D52D740C99}"/>
    <hyperlink ref="B1066" r:id="rId2130" display="result/パワプロ2020 - 投球解析 - 2020-08-27 18-24-30-03_ball.txt" xr:uid="{F6EFD554-280B-4A1F-A792-E2B473481B5C}"/>
    <hyperlink ref="A1067" r:id="rId2131" display="out/パワプロ2020 - 投球解析 - 2020-08-27 18-24-30-04_out.mp4" xr:uid="{6BF4CE70-442B-4088-A0DC-B9D09E43D17E}"/>
    <hyperlink ref="B1067" r:id="rId2132" display="result/パワプロ2020 - 投球解析 - 2020-08-27 18-24-30-04_ball.txt" xr:uid="{8C47BE73-7056-4E7D-B052-ED2C66F6623D}"/>
    <hyperlink ref="A1068" r:id="rId2133" display="out/パワプロ2020 - 投球解析 - 2020-08-27 18-24-30-05_out.mp4" xr:uid="{8A4AD8CE-E901-45F1-BD48-928541554CA1}"/>
    <hyperlink ref="B1068" r:id="rId2134" display="result/パワプロ2020 - 投球解析 - 2020-08-27 18-24-30-05_ball.txt" xr:uid="{3A4F7372-8098-4E52-A410-E92D712A8CAF}"/>
    <hyperlink ref="A1069" r:id="rId2135" display="out/パワプロ2020 - 投球解析 - 2020-08-27 18-24-30-06_out.mp4" xr:uid="{327C36F6-314E-4776-9893-A4600AA90A11}"/>
    <hyperlink ref="B1069" r:id="rId2136" display="result/パワプロ2020 - 投球解析 - 2020-08-27 18-24-30-06_ball.txt" xr:uid="{18E5D81A-E72C-44D7-B45C-576302B98E1B}"/>
    <hyperlink ref="A1070" r:id="rId2137" display="out/パワプロ2020 - 投球解析 - 2020-08-27 18-24-30-07_out.mp4" xr:uid="{8A02A896-702B-43AA-8523-2C7DCAC86521}"/>
    <hyperlink ref="B1070" r:id="rId2138" display="result/パワプロ2020 - 投球解析 - 2020-08-27 18-24-30-07_ball.txt" xr:uid="{DC1682AD-16AA-4A0C-834F-D3994991E62F}"/>
    <hyperlink ref="A1071" r:id="rId2139" display="out/パワプロ2020 - 投球解析 - 2020-08-27 18-24-30-08_out.mp4" xr:uid="{A8AF9A02-2F57-4FC7-B222-2282F9F0C7E7}"/>
    <hyperlink ref="B1071" r:id="rId2140" display="result/パワプロ2020 - 投球解析 - 2020-08-27 18-24-30-08_ball.txt" xr:uid="{07B8FA2C-C1D2-439A-8C07-F617B484567F}"/>
    <hyperlink ref="A1072" r:id="rId2141" display="out/パワプロ2020 - 投球解析 - 2020-08-27 18-24-30-09_out.mp4" xr:uid="{4F449F8F-51DC-45EF-B71B-3A936EF466AC}"/>
    <hyperlink ref="B1072" r:id="rId2142" display="result/パワプロ2020 - 投球解析 - 2020-08-27 18-24-30-09_ball.txt" xr:uid="{03887D7F-92F5-43FD-AB90-A8BD28E28D33}"/>
    <hyperlink ref="A1073" r:id="rId2143" display="out/パワプロ2020 - 投球解析 - 2020-08-27 18-26-47-00_out.mp4" xr:uid="{A2D2DAF0-533E-4E8F-99C1-669C77234571}"/>
    <hyperlink ref="B1073" r:id="rId2144" display="result/パワプロ2020 - 投球解析 - 2020-08-27 18-26-47-00_ball.txt" xr:uid="{5CB01C94-6355-4233-96ED-68F380CE4AFE}"/>
    <hyperlink ref="A1074" r:id="rId2145" display="out/パワプロ2020 - 投球解析 - 2020-08-27 18-26-47-01_out.mp4" xr:uid="{694EF9F2-7171-4A2C-951F-53D75E8BFBC5}"/>
    <hyperlink ref="B1074" r:id="rId2146" display="result/パワプロ2020 - 投球解析 - 2020-08-27 18-26-47-01_ball.txt" xr:uid="{23F87725-8D25-45F8-AD3D-1264AA665415}"/>
    <hyperlink ref="A1075" r:id="rId2147" display="out/パワプロ2020 - 投球解析 - 2020-08-27 18-26-47-02_out.mp4" xr:uid="{90254811-03ED-4054-868C-429D98B901DB}"/>
    <hyperlink ref="B1075" r:id="rId2148" display="result/パワプロ2020 - 投球解析 - 2020-08-27 18-26-47-02_ball.txt" xr:uid="{AA4FA338-A74D-430D-AE0E-201553BEA5D7}"/>
    <hyperlink ref="A1076" r:id="rId2149" display="out/パワプロ2020 - 投球解析 - 2020-08-27 18-26-47-03_out.mp4" xr:uid="{D5611EED-93A6-4C67-8250-881592F0109A}"/>
    <hyperlink ref="B1076" r:id="rId2150" display="result/パワプロ2020 - 投球解析 - 2020-08-27 18-26-47-03_ball.txt" xr:uid="{6B7A5496-BEEB-4D0E-B24B-86B0245ECDB8}"/>
    <hyperlink ref="A1077" r:id="rId2151" display="out/パワプロ2020 - 投球解析 - 2020-08-27 18-26-47-04_out.mp4" xr:uid="{19DB5356-330F-4A75-B62E-AE4953F8747F}"/>
    <hyperlink ref="B1077" r:id="rId2152" display="result/パワプロ2020 - 投球解析 - 2020-08-27 18-26-47-04_ball.txt" xr:uid="{AF98BE63-8110-4806-9561-9C852BE92935}"/>
    <hyperlink ref="A1078" r:id="rId2153" display="out/パワプロ2020 - 投球解析 - 2020-08-27 18-26-47-05_out.mp4" xr:uid="{6945439E-5230-44DA-A736-6F1D33358AC9}"/>
    <hyperlink ref="B1078" r:id="rId2154" display="result/パワプロ2020 - 投球解析 - 2020-08-27 18-26-47-05_ball.txt" xr:uid="{795404D2-DBAB-4956-851E-0BBEBE9F87EC}"/>
    <hyperlink ref="A1079" r:id="rId2155" display="out/パワプロ2020 - 投球解析 - 2020-08-27 18-26-47-06_out.mp4" xr:uid="{ED489D23-B49F-42E0-99BA-070EF7015F5A}"/>
    <hyperlink ref="B1079" r:id="rId2156" display="result/パワプロ2020 - 投球解析 - 2020-08-27 18-26-47-06_ball.txt" xr:uid="{EE3644B1-83BB-46A6-A6F1-C2581C3EB4FA}"/>
    <hyperlink ref="A1080" r:id="rId2157" display="out/パワプロ2020 - 投球解析 - 2020-08-27 18-26-47-07_out.mp4" xr:uid="{3F54E371-F499-4E8C-9E94-F6E424CCB1FD}"/>
    <hyperlink ref="B1080" r:id="rId2158" display="result/パワプロ2020 - 投球解析 - 2020-08-27 18-26-47-07_ball.txt" xr:uid="{E2B6DB3E-E188-422F-B9BF-7AA0C000AB41}"/>
    <hyperlink ref="A1081" r:id="rId2159" display="out/パワプロ2020 - 投球解析 - 2020-08-27 18-26-47-08_out.mp4" xr:uid="{A6CB5C54-3FDF-4F25-B356-DB59116EB1E5}"/>
    <hyperlink ref="B1081" r:id="rId2160" display="result/パワプロ2020 - 投球解析 - 2020-08-27 18-26-47-08_ball.txt" xr:uid="{484D4B8E-C451-4451-B2AC-E57951B9D7D6}"/>
    <hyperlink ref="A1082" r:id="rId2161" display="out/パワプロ2020 - 投球解析 - 2020-08-27 18-26-47-09_out.mp4" xr:uid="{329C9646-D991-449A-9944-F4C644194512}"/>
    <hyperlink ref="B1082" r:id="rId2162" display="result/パワプロ2020 - 投球解析 - 2020-08-27 18-26-47-09_ball.txt" xr:uid="{DDA5F9E3-91B5-4DC5-BD02-7F14D7AF2FF8}"/>
    <hyperlink ref="A1083" r:id="rId2163" display="out/パワプロ2020 - 投球解析 - 2020-08-28 22-31-31-00_out.mp4" xr:uid="{AFE4C541-B263-4925-8C78-53FD53D9DC07}"/>
    <hyperlink ref="B1083" r:id="rId2164" display="result/パワプロ2020 - 投球解析 - 2020-08-28 22-31-31-00_ball.txt" xr:uid="{CF2B4A72-04FC-4EC9-A9D5-BE9829E15B14}"/>
    <hyperlink ref="A1084" r:id="rId2165" display="out/パワプロ2020 - 投球解析 - 2020-08-28 22-31-31-01_out.mp4" xr:uid="{D6E775D3-8C6F-44C2-AC0E-405AF1AE46F9}"/>
    <hyperlink ref="B1084" r:id="rId2166" display="result/パワプロ2020 - 投球解析 - 2020-08-28 22-31-31-01_ball.txt" xr:uid="{0A8B77B2-5A1F-4DAA-8E41-5F1E4E8F20CB}"/>
    <hyperlink ref="A1085" r:id="rId2167" display="out/パワプロ2020 - 投球解析 - 2020-08-28 22-31-31-02_out.mp4" xr:uid="{F9E78A10-33F3-4FCD-94DE-8D7C25A5800F}"/>
    <hyperlink ref="B1085" r:id="rId2168" display="result/パワプロ2020 - 投球解析 - 2020-08-28 22-31-31-02_ball.txt" xr:uid="{C4CACFFF-AC4C-4A48-A7F5-81B861589B83}"/>
    <hyperlink ref="A1086" r:id="rId2169" display="out/パワプロ2020 - 投球解析 - 2020-08-28 22-31-31-03_out.mp4" xr:uid="{C5191EA1-A468-4636-B5A1-82D3CB03BC59}"/>
    <hyperlink ref="B1086" r:id="rId2170" display="result/パワプロ2020 - 投球解析 - 2020-08-28 22-31-31-03_ball.txt" xr:uid="{66AA060F-E7A5-49FF-B2C5-93CD6BA3391A}"/>
    <hyperlink ref="A1087" r:id="rId2171" display="out/パワプロ2020 - 投球解析 - 2020-08-28 22-31-31-04_out.mp4" xr:uid="{D7FCC9A9-0E9A-4A3D-9601-C6FBF7741853}"/>
    <hyperlink ref="B1087" r:id="rId2172" display="result/パワプロ2020 - 投球解析 - 2020-08-28 22-31-31-04_ball.txt" xr:uid="{B619E227-9A3F-4734-9B7A-1BAF1E25476C}"/>
    <hyperlink ref="A1088" r:id="rId2173" display="out/パワプロ2020 - 投球解析 - 2020-08-28 22-31-31-05_out.mp4" xr:uid="{A7E0DF97-40F1-4685-88D8-9DB81BE211E5}"/>
    <hyperlink ref="B1088" r:id="rId2174" display="result/パワプロ2020 - 投球解析 - 2020-08-28 22-31-31-05_ball.txt" xr:uid="{AA11EA72-B79A-40B4-B687-BBD510C1D20D}"/>
    <hyperlink ref="A1089" r:id="rId2175" display="out/パワプロ2020 - 投球解析 - 2020-08-28 22-31-31-06_out.mp4" xr:uid="{F37B7E2D-48A8-40B5-B660-8710378CD7F6}"/>
    <hyperlink ref="B1089" r:id="rId2176" display="result/パワプロ2020 - 投球解析 - 2020-08-28 22-31-31-06_ball.txt" xr:uid="{E23CD357-790E-4F4D-BB6B-F54DB1F03D28}"/>
    <hyperlink ref="A1090" r:id="rId2177" display="out/パワプロ2020 - 投球解析 - 2020-08-28 22-31-31-07_out.mp4" xr:uid="{829E6567-F88D-4940-9AC4-2691AC84F5CB}"/>
    <hyperlink ref="B1090" r:id="rId2178" display="result/パワプロ2020 - 投球解析 - 2020-08-28 22-31-31-07_ball.txt" xr:uid="{9C27E348-1A3A-413E-83CE-6FBEE2EA3772}"/>
    <hyperlink ref="A1091" r:id="rId2179" display="out/パワプロ2020 - 投球解析 - 2020-08-28 22-31-31-08_out.mp4" xr:uid="{95879D3A-CE11-4456-95C8-51BCAB8B9005}"/>
    <hyperlink ref="B1091" r:id="rId2180" display="result/パワプロ2020 - 投球解析 - 2020-08-28 22-31-31-08_ball.txt" xr:uid="{06CA17BF-A6C1-4852-84CB-FE8FDFA1D678}"/>
    <hyperlink ref="A1092" r:id="rId2181" display="out/パワプロ2020 - 投球解析 - 2020-08-28 22-31-31-09_out.mp4" xr:uid="{AD909106-AF04-4637-8967-42594AA626D3}"/>
    <hyperlink ref="B1092" r:id="rId2182" display="result/パワプロ2020 - 投球解析 - 2020-08-28 22-31-31-09_ball.txt" xr:uid="{DC6309FC-63E4-4AB7-8F76-85A76429E63D}"/>
    <hyperlink ref="A1093" r:id="rId2183" display="out/パワプロ2020 - 投球解析 - 2020-08-28 22-33-04-00_out.mp4" xr:uid="{98710BF8-15CF-4D58-863B-B6505368CE4E}"/>
    <hyperlink ref="B1093" r:id="rId2184" display="result/パワプロ2020 - 投球解析 - 2020-08-28 22-33-04-00_ball.txt" xr:uid="{1588694B-FBCF-4107-87E7-9060212537D6}"/>
    <hyperlink ref="A1094" r:id="rId2185" display="out/パワプロ2020 - 投球解析 - 2020-08-28 22-33-04-01_out.mp4" xr:uid="{EDFB9AE2-C62F-465E-9D20-1E7A8ABD9451}"/>
    <hyperlink ref="B1094" r:id="rId2186" display="result/パワプロ2020 - 投球解析 - 2020-08-28 22-33-04-01_ball.txt" xr:uid="{79DCA329-6B7C-4C65-A2B7-BCA6ED6104B2}"/>
    <hyperlink ref="A1095" r:id="rId2187" display="out/パワプロ2020 - 投球解析 - 2020-08-28 22-33-04-02_out.mp4" xr:uid="{CCF0A572-D13A-4239-9801-47CCD75A844D}"/>
    <hyperlink ref="B1095" r:id="rId2188" display="result/パワプロ2020 - 投球解析 - 2020-08-28 22-33-04-02_ball.txt" xr:uid="{906849B1-B362-415E-BCD9-FF64EAF5CABF}"/>
    <hyperlink ref="A1096" r:id="rId2189" display="out/パワプロ2020 - 投球解析 - 2020-08-28 22-33-04-03_out.mp4" xr:uid="{FC8E0A79-B52E-4709-80B2-CCE41DE1C79A}"/>
    <hyperlink ref="B1096" r:id="rId2190" display="result/パワプロ2020 - 投球解析 - 2020-08-28 22-33-04-03_ball.txt" xr:uid="{A292C457-F1A1-4DE8-B5DE-55C34CC94185}"/>
    <hyperlink ref="A1097" r:id="rId2191" display="out/パワプロ2020 - 投球解析 - 2020-08-28 22-33-04-04_out.mp4" xr:uid="{10ED7A4E-4C22-46F0-A15B-4DF07BC77C25}"/>
    <hyperlink ref="B1097" r:id="rId2192" display="result/パワプロ2020 - 投球解析 - 2020-08-28 22-33-04-04_ball.txt" xr:uid="{DE2DD6D4-4DD1-4416-A0F7-3BB1C83E2E17}"/>
    <hyperlink ref="A1098" r:id="rId2193" display="out/パワプロ2020 - 投球解析 - 2020-08-28 22-33-04-05_out.mp4" xr:uid="{A4599B16-A030-44F7-9BC5-581AA63E4F59}"/>
    <hyperlink ref="B1098" r:id="rId2194" display="result/パワプロ2020 - 投球解析 - 2020-08-28 22-33-04-05_ball.txt" xr:uid="{D4088ACD-FD6D-4F44-9012-EDB01C37815D}"/>
    <hyperlink ref="A1099" r:id="rId2195" display="out/パワプロ2020 - 投球解析 - 2020-08-28 22-33-04-06_out.mp4" xr:uid="{B677E836-0CFA-43BA-993F-C38CB09FCC3F}"/>
    <hyperlink ref="B1099" r:id="rId2196" display="result/パワプロ2020 - 投球解析 - 2020-08-28 22-33-04-06_ball.txt" xr:uid="{BF25A658-37EE-46E4-895A-18E94F0D0F51}"/>
    <hyperlink ref="A1100" r:id="rId2197" display="out/パワプロ2020 - 投球解析 - 2020-08-28 22-33-04-07_out.mp4" xr:uid="{8A382E64-B891-4CA1-973C-37CE5B762C8D}"/>
    <hyperlink ref="B1100" r:id="rId2198" display="result/パワプロ2020 - 投球解析 - 2020-08-28 22-33-04-07_ball.txt" xr:uid="{52F13137-4634-43EC-A705-66EE4145316B}"/>
    <hyperlink ref="A1101" r:id="rId2199" display="out/パワプロ2020 - 投球解析 - 2020-08-28 22-33-04-08_out.mp4" xr:uid="{3E0D0604-6493-4BA8-B313-3F2B9843EC8C}"/>
    <hyperlink ref="B1101" r:id="rId2200" display="result/パワプロ2020 - 投球解析 - 2020-08-28 22-33-04-08_ball.txt" xr:uid="{A8E9EF8A-56E5-497A-AE19-0934B54664AC}"/>
    <hyperlink ref="A1102" r:id="rId2201" display="out/パワプロ2020 - 投球解析 - 2020-08-28 22-33-04-09_out.mp4" xr:uid="{B85B55B3-2C45-4A43-80DD-00EE040EF951}"/>
    <hyperlink ref="B1102" r:id="rId2202" display="result/パワプロ2020 - 投球解析 - 2020-08-28 22-33-04-09_ball.txt" xr:uid="{423BEF16-83C4-4686-A7C3-BD89B8530DE2}"/>
    <hyperlink ref="A1103" r:id="rId2203" display="out/パワプロ2020 - 投球解析 - 2020-08-28 22-34-32-00_out.mp4" xr:uid="{E128785D-33B5-4B04-8393-2D276BC446D1}"/>
    <hyperlink ref="B1103" r:id="rId2204" display="result/パワプロ2020 - 投球解析 - 2020-08-28 22-34-32-00_ball.txt" xr:uid="{1C9228B5-7731-428B-92EB-BA52ADFE7D4A}"/>
    <hyperlink ref="A1104" r:id="rId2205" display="out/パワプロ2020 - 投球解析 - 2020-08-28 22-34-32-01_out.mp4" xr:uid="{7101906D-412E-4551-ABF7-7B577F59D303}"/>
    <hyperlink ref="B1104" r:id="rId2206" display="result/パワプロ2020 - 投球解析 - 2020-08-28 22-34-32-01_ball.txt" xr:uid="{2556ADE1-C9EB-419B-8511-36E63A25C79F}"/>
    <hyperlink ref="A1105" r:id="rId2207" display="out/パワプロ2020 - 投球解析 - 2020-08-28 22-34-32-02_out.mp4" xr:uid="{8E286585-85B8-46C3-AB07-6B3C6837DD0A}"/>
    <hyperlink ref="B1105" r:id="rId2208" display="result/パワプロ2020 - 投球解析 - 2020-08-28 22-34-32-02_ball.txt" xr:uid="{E44953CC-5853-40AD-BC19-BE7D374647BF}"/>
    <hyperlink ref="A1106" r:id="rId2209" display="out/パワプロ2020 - 投球解析 - 2020-08-28 22-34-32-03_out.mp4" xr:uid="{82942512-EB72-4868-B7AC-050DE354FCBD}"/>
    <hyperlink ref="B1106" r:id="rId2210" display="result/パワプロ2020 - 投球解析 - 2020-08-28 22-34-32-03_ball.txt" xr:uid="{EDCA3C14-1225-4A2E-AA36-FFC4CE4EEA50}"/>
    <hyperlink ref="A1107" r:id="rId2211" display="out/パワプロ2020 - 投球解析 - 2020-08-28 22-34-32-04_out.mp4" xr:uid="{28AD40D6-FC27-49B2-8787-59ACA5181D2F}"/>
    <hyperlink ref="B1107" r:id="rId2212" display="result/パワプロ2020 - 投球解析 - 2020-08-28 22-34-32-04_ball.txt" xr:uid="{C3E84BC5-54D2-4B8D-ABDE-4217442FEDE2}"/>
    <hyperlink ref="A1108" r:id="rId2213" display="out/パワプロ2020 - 投球解析 - 2020-08-28 22-34-32-05_out.mp4" xr:uid="{58D7AF83-B284-43D6-BDCD-37BC163D3C72}"/>
    <hyperlink ref="B1108" r:id="rId2214" display="result/パワプロ2020 - 投球解析 - 2020-08-28 22-34-32-05_ball.txt" xr:uid="{9353A8FC-2649-4A73-A106-37B2EBF2C5DB}"/>
    <hyperlink ref="A1109" r:id="rId2215" display="out/パワプロ2020 - 投球解析 - 2020-08-28 22-34-32-06_out.mp4" xr:uid="{545137F6-C7A6-452C-9DDB-D7E29F8BE683}"/>
    <hyperlink ref="B1109" r:id="rId2216" display="result/パワプロ2020 - 投球解析 - 2020-08-28 22-34-32-06_ball.txt" xr:uid="{86C2E933-DD87-4A26-BE25-D8F3AEEB6D3B}"/>
    <hyperlink ref="A1110" r:id="rId2217" display="out/パワプロ2020 - 投球解析 - 2020-08-28 22-34-32-07_out.mp4" xr:uid="{034A300D-8EE0-413E-9DFB-4E3E49358224}"/>
    <hyperlink ref="B1110" r:id="rId2218" display="result/パワプロ2020 - 投球解析 - 2020-08-28 22-34-32-07_ball.txt" xr:uid="{0D248AB9-A7FF-43F1-B4D1-0A326B3EF75A}"/>
    <hyperlink ref="A1111" r:id="rId2219" display="out/パワプロ2020 - 投球解析 - 2020-08-28 22-34-32-08_out.mp4" xr:uid="{54D4D277-E04F-4AF4-9590-51A26F700069}"/>
    <hyperlink ref="B1111" r:id="rId2220" display="result/パワプロ2020 - 投球解析 - 2020-08-28 22-34-32-08_ball.txt" xr:uid="{1E38CC37-8235-4046-99A9-572389D81599}"/>
    <hyperlink ref="A1112" r:id="rId2221" display="out/パワプロ2020 - 投球解析 - 2020-08-28 22-34-32-09_out.mp4" xr:uid="{DFABB614-2AAA-4512-9CBB-A195A846502B}"/>
    <hyperlink ref="B1112" r:id="rId2222" display="result/パワプロ2020 - 投球解析 - 2020-08-28 22-34-32-09_ball.txt" xr:uid="{D43B5DC1-4988-4D3F-930D-E38DBECEC05C}"/>
    <hyperlink ref="A1113" r:id="rId2223" display="out/パワプロ2020 - 投球解析 - 2020-08-28 22-36-12-00_out.mp4" xr:uid="{EEFCE00F-E4B0-47BC-9299-2755E49A6AF4}"/>
    <hyperlink ref="B1113" r:id="rId2224" display="result/パワプロ2020 - 投球解析 - 2020-08-28 22-36-12-00_ball.txt" xr:uid="{795429D5-17BA-4B62-B17A-69AE6DED9DD3}"/>
    <hyperlink ref="A1114" r:id="rId2225" display="out/パワプロ2020 - 投球解析 - 2020-08-28 22-36-12-01_out.mp4" xr:uid="{0002D639-A0CF-4932-815E-951434E75171}"/>
    <hyperlink ref="B1114" r:id="rId2226" display="result/パワプロ2020 - 投球解析 - 2020-08-28 22-36-12-01_ball.txt" xr:uid="{BADF925B-3270-4091-8295-AE89A8708553}"/>
    <hyperlink ref="A1115" r:id="rId2227" display="out/パワプロ2020 - 投球解析 - 2020-08-28 22-36-12-02_out.mp4" xr:uid="{9FBAB7D3-FB98-4C88-BCA0-7F35E018ACAF}"/>
    <hyperlink ref="B1115" r:id="rId2228" display="result/パワプロ2020 - 投球解析 - 2020-08-28 22-36-12-02_ball.txt" xr:uid="{C2F64644-59D5-43FB-99EE-FE108B0B5C6C}"/>
    <hyperlink ref="A1116" r:id="rId2229" display="out/パワプロ2020 - 投球解析 - 2020-08-28 22-36-12-03_out.mp4" xr:uid="{4C539B7C-CF39-45CA-A3ED-D118D5C1742F}"/>
    <hyperlink ref="B1116" r:id="rId2230" display="result/パワプロ2020 - 投球解析 - 2020-08-28 22-36-12-03_ball.txt" xr:uid="{11BBEE79-7D23-47E2-9020-6BAEAA86DDF4}"/>
    <hyperlink ref="A1117" r:id="rId2231" display="out/パワプロ2020 - 投球解析 - 2020-08-28 22-36-12-04_out.mp4" xr:uid="{7719D8F1-0C20-48E7-B164-D298CFFA6CBD}"/>
    <hyperlink ref="B1117" r:id="rId2232" display="result/パワプロ2020 - 投球解析 - 2020-08-28 22-36-12-04_ball.txt" xr:uid="{3D1E1856-B10E-4D3E-8817-593FA67AF620}"/>
    <hyperlink ref="A1118" r:id="rId2233" display="out/パワプロ2020 - 投球解析 - 2020-08-28 22-36-12-05_out.mp4" xr:uid="{57F6D80C-CB40-41BF-AD27-2436CADD0D80}"/>
    <hyperlink ref="B1118" r:id="rId2234" display="result/パワプロ2020 - 投球解析 - 2020-08-28 22-36-12-05_ball.txt" xr:uid="{D462A566-15A7-49A5-B634-CC581151647B}"/>
    <hyperlink ref="A1119" r:id="rId2235" display="out/パワプロ2020 - 投球解析 - 2020-08-28 22-36-12-06_out.mp4" xr:uid="{DA4C1D10-0CA5-4605-B4BB-B79F50E3D89E}"/>
    <hyperlink ref="B1119" r:id="rId2236" display="result/パワプロ2020 - 投球解析 - 2020-08-28 22-36-12-06_ball.txt" xr:uid="{EA31BBCA-21BA-4B4A-A558-481C75A93E8D}"/>
    <hyperlink ref="A1120" r:id="rId2237" display="out/パワプロ2020 - 投球解析 - 2020-08-28 22-36-12-07_out.mp4" xr:uid="{3D0B1CDC-B2D4-4C40-A36C-AB53C0C8D3C7}"/>
    <hyperlink ref="B1120" r:id="rId2238" display="result/パワプロ2020 - 投球解析 - 2020-08-28 22-36-12-07_ball.txt" xr:uid="{2D78D85E-043B-44E4-A9E2-C10486FDF37F}"/>
    <hyperlink ref="A1121" r:id="rId2239" display="out/パワプロ2020 - 投球解析 - 2020-08-28 22-36-12-08_out.mp4" xr:uid="{35E83CB0-8509-46B9-9EEC-F6B2CAADBBD5}"/>
    <hyperlink ref="B1121" r:id="rId2240" display="result/パワプロ2020 - 投球解析 - 2020-08-28 22-36-12-08_ball.txt" xr:uid="{100BF215-F98C-4A8E-98AB-0712CBACD96F}"/>
    <hyperlink ref="A1122" r:id="rId2241" display="out/パワプロ2020 - 投球解析 - 2020-08-28 22-36-12-09_out.mp4" xr:uid="{A2A2F764-5FDD-4201-A5C0-285BD344243F}"/>
    <hyperlink ref="B1122" r:id="rId2242" display="result/パワプロ2020 - 投球解析 - 2020-08-28 22-36-12-09_ball.txt" xr:uid="{26407A8E-7980-4EE3-A2E0-28B89E54FF44}"/>
    <hyperlink ref="A1123" r:id="rId2243" display="out/パワプロ2020 - 投球解析 - 2020-08-28 22-37-55-00_out.mp4" xr:uid="{354C8948-BB4F-4095-8710-C7E36783640D}"/>
    <hyperlink ref="B1123" r:id="rId2244" display="result/パワプロ2020 - 投球解析 - 2020-08-28 22-37-55-00_ball.txt" xr:uid="{479E5DED-B1CB-4FA7-9BBD-92148DE0D4F9}"/>
    <hyperlink ref="A1124" r:id="rId2245" display="out/パワプロ2020 - 投球解析 - 2020-08-28 22-37-55-01_out.mp4" xr:uid="{265730DF-F5CF-453E-B6E0-6705B66AE7AB}"/>
    <hyperlink ref="B1124" r:id="rId2246" display="result/パワプロ2020 - 投球解析 - 2020-08-28 22-37-55-01_ball.txt" xr:uid="{43A06DD3-BBA0-4A4C-A3BF-10DE660C7597}"/>
    <hyperlink ref="A1125" r:id="rId2247" display="out/パワプロ2020 - 投球解析 - 2020-08-28 22-37-55-02_out.mp4" xr:uid="{ADC52B20-F62D-491F-A88D-476E586002A6}"/>
    <hyperlink ref="B1125" r:id="rId2248" display="result/パワプロ2020 - 投球解析 - 2020-08-28 22-37-55-02_ball.txt" xr:uid="{6835A893-8469-44FC-A8F3-E7108BFE083B}"/>
    <hyperlink ref="A1126" r:id="rId2249" display="out/パワプロ2020 - 投球解析 - 2020-08-28 22-37-55-03_out.mp4" xr:uid="{DABA8086-15ED-4234-A8ED-5B0B9564BC0E}"/>
    <hyperlink ref="B1126" r:id="rId2250" display="result/パワプロ2020 - 投球解析 - 2020-08-28 22-37-55-03_ball.txt" xr:uid="{1BA84071-377B-4D9A-ACD4-78D2DAEA0F67}"/>
    <hyperlink ref="A1127" r:id="rId2251" display="out/パワプロ2020 - 投球解析 - 2020-08-28 22-37-55-04_out.mp4" xr:uid="{3BD26677-4AE6-4BAB-90C1-354CFBCB1073}"/>
    <hyperlink ref="B1127" r:id="rId2252" display="result/パワプロ2020 - 投球解析 - 2020-08-28 22-37-55-04_ball.txt" xr:uid="{9D6AEFDE-D43A-4C16-864B-1B13C84BB21A}"/>
    <hyperlink ref="A1128" r:id="rId2253" display="out/パワプロ2020 - 投球解析 - 2020-08-28 22-37-55-05_out.mp4" xr:uid="{F13DC63E-404A-40D2-80CC-6381634D00F1}"/>
    <hyperlink ref="B1128" r:id="rId2254" display="result/パワプロ2020 - 投球解析 - 2020-08-28 22-37-55-05_ball.txt" xr:uid="{9E515E94-68AE-48AD-A6E6-464E17164A8A}"/>
    <hyperlink ref="A1129" r:id="rId2255" display="out/パワプロ2020 - 投球解析 - 2020-08-28 22-37-55-06_out.mp4" xr:uid="{6F36EC16-07E8-4E29-8A26-163C96B13292}"/>
    <hyperlink ref="B1129" r:id="rId2256" display="result/パワプロ2020 - 投球解析 - 2020-08-28 22-37-55-06_ball.txt" xr:uid="{CBB78D85-3844-42CD-84BF-D6D8A057DA0E}"/>
    <hyperlink ref="A1130" r:id="rId2257" display="out/パワプロ2020 - 投球解析 - 2020-08-28 22-37-55-07_out.mp4" xr:uid="{9028426B-4E18-4975-917B-67C68A0F7430}"/>
    <hyperlink ref="B1130" r:id="rId2258" display="result/パワプロ2020 - 投球解析 - 2020-08-28 22-37-55-07_ball.txt" xr:uid="{35A18FDE-A3C2-4BE8-8040-088DF96FB668}"/>
    <hyperlink ref="A1131" r:id="rId2259" display="out/パワプロ2020 - 投球解析 - 2020-08-28 22-37-55-08_out.mp4" xr:uid="{5AD490D1-7345-4754-A558-D4B3AFD70673}"/>
    <hyperlink ref="B1131" r:id="rId2260" display="result/パワプロ2020 - 投球解析 - 2020-08-28 22-37-55-08_ball.txt" xr:uid="{987BF209-F508-455B-A772-B0023FBB37AE}"/>
    <hyperlink ref="A1132" r:id="rId2261" display="out/パワプロ2020 - 投球解析 - 2020-08-28 22-37-55-09_out.mp4" xr:uid="{D3E81F3E-7F40-4D80-ACF0-43DA368E7A9F}"/>
    <hyperlink ref="B1132" r:id="rId2262" display="result/パワプロ2020 - 投球解析 - 2020-08-28 22-37-55-09_ball.txt" xr:uid="{9E16231A-4956-49E9-938C-6C330BDE23DE}"/>
    <hyperlink ref="A1133" r:id="rId2263" display="out/パワプロ2020 - 投球解析 - 2020-08-29 09-37-40-00_out.mp4" xr:uid="{676F3DAC-01A1-44C6-999D-7377838D614F}"/>
    <hyperlink ref="B1133" r:id="rId2264" display="result/パワプロ2020 - 投球解析 - 2020-08-29 09-37-40-00_ball.txt" xr:uid="{41ED7DA0-8F8D-4002-B7CD-C73C132C9A25}"/>
    <hyperlink ref="A1134" r:id="rId2265" display="out/パワプロ2020 - 投球解析 - 2020-08-29 09-37-40-01_out.mp4" xr:uid="{B9E1860E-A080-4FE0-91E3-25B612AF6952}"/>
    <hyperlink ref="B1134" r:id="rId2266" display="result/パワプロ2020 - 投球解析 - 2020-08-29 09-37-40-01_ball.txt" xr:uid="{BB9A0275-31EC-4D24-888C-BC94E2243820}"/>
    <hyperlink ref="A1135" r:id="rId2267" display="out/パワプロ2020 - 投球解析 - 2020-08-29 09-37-40-02_out.mp4" xr:uid="{817EFA99-38E8-4566-A12E-10F1310EC020}"/>
    <hyperlink ref="B1135" r:id="rId2268" display="result/パワプロ2020 - 投球解析 - 2020-08-29 09-37-40-02_ball.txt" xr:uid="{74BF0781-CBA0-4E01-A327-8B292EBB0F5D}"/>
    <hyperlink ref="A1136" r:id="rId2269" display="out/パワプロ2020 - 投球解析 - 2020-08-29 09-37-40-03_out.mp4" xr:uid="{56DC5C1F-0759-4B70-8C86-0C250997CE64}"/>
    <hyperlink ref="B1136" r:id="rId2270" display="result/パワプロ2020 - 投球解析 - 2020-08-29 09-37-40-03_ball.txt" xr:uid="{08BAD5AF-0B85-4329-BAA6-535C62B6A232}"/>
    <hyperlink ref="A1137" r:id="rId2271" display="out/パワプロ2020 - 投球解析 - 2020-08-29 09-37-40-04_out.mp4" xr:uid="{2A59C052-D197-420B-8FAE-A0AF55B4C740}"/>
    <hyperlink ref="B1137" r:id="rId2272" display="result/パワプロ2020 - 投球解析 - 2020-08-29 09-37-40-04_ball.txt" xr:uid="{F5C7B630-2DDB-4B07-8855-9339D80D9C21}"/>
    <hyperlink ref="A1138" r:id="rId2273" display="out/パワプロ2020 - 投球解析 - 2020-08-29 09-37-40-05_out.mp4" xr:uid="{7456007D-D5BD-4B88-B20E-DD25D6043781}"/>
    <hyperlink ref="B1138" r:id="rId2274" display="result/パワプロ2020 - 投球解析 - 2020-08-29 09-37-40-05_ball.txt" xr:uid="{C4DFFBAC-6FA6-4B22-8614-8F45FBAB7E6F}"/>
    <hyperlink ref="A1139" r:id="rId2275" display="out/パワプロ2020 - 投球解析 - 2020-08-29 09-37-40-06_out.mp4" xr:uid="{090788E3-BDA1-4828-A130-1F31E099DF54}"/>
    <hyperlink ref="B1139" r:id="rId2276" display="result/パワプロ2020 - 投球解析 - 2020-08-29 09-37-40-06_ball.txt" xr:uid="{BE2B9000-FF69-4CF3-AFC5-56273DEC74E0}"/>
    <hyperlink ref="A1140" r:id="rId2277" display="out/パワプロ2020 - 投球解析 - 2020-08-29 09-37-40-07_out.mp4" xr:uid="{A3F49004-6C77-42FE-B90A-E23C435AF6F2}"/>
    <hyperlink ref="B1140" r:id="rId2278" display="result/パワプロ2020 - 投球解析 - 2020-08-29 09-37-40-07_ball.txt" xr:uid="{92C141B7-7BF7-4048-BFB0-9F480B31104D}"/>
    <hyperlink ref="A1141" r:id="rId2279" display="out/パワプロ2020 - 投球解析 - 2020-08-29 09-37-40-08_out.mp4" xr:uid="{C536E1F1-4A82-4EB2-9553-D967E9B2C31B}"/>
    <hyperlink ref="B1141" r:id="rId2280" display="result/パワプロ2020 - 投球解析 - 2020-08-29 09-37-40-08_ball.txt" xr:uid="{CA2BA671-ACE9-4020-ACD2-AA8FD2D2C0F8}"/>
    <hyperlink ref="A1142" r:id="rId2281" display="out/パワプロ2020 - 投球解析 - 2020-08-29 09-37-40-09_out.mp4" xr:uid="{060D93FF-45F1-440F-903D-EF2BCE8924F3}"/>
    <hyperlink ref="B1142" r:id="rId2282" display="result/パワプロ2020 - 投球解析 - 2020-08-29 09-37-40-09_ball.txt" xr:uid="{5FE6A1A7-475E-4726-8B45-2E872A8CD7DE}"/>
    <hyperlink ref="A1143" r:id="rId2283" display="out/パワプロ2020 - 投球解析 - 2020-08-29 09-39-15-00_out.mp4" xr:uid="{1DB0867A-0B64-40CA-8288-D0259332D10A}"/>
    <hyperlink ref="B1143" r:id="rId2284" display="result/パワプロ2020 - 投球解析 - 2020-08-29 09-39-15-00_ball.txt" xr:uid="{268BF8B1-6CB9-4381-AE31-9CD0836B4529}"/>
    <hyperlink ref="A1144" r:id="rId2285" display="out/パワプロ2020 - 投球解析 - 2020-08-29 09-39-15-01_out.mp4" xr:uid="{7605EB9A-4BE6-472C-8A48-D799A500E707}"/>
    <hyperlink ref="B1144" r:id="rId2286" display="result/パワプロ2020 - 投球解析 - 2020-08-29 09-39-15-01_ball.txt" xr:uid="{065FAC99-AAC4-4C39-A6B0-568A026CA96A}"/>
    <hyperlink ref="A1145" r:id="rId2287" display="out/パワプロ2020 - 投球解析 - 2020-08-29 09-39-15-02_out.mp4" xr:uid="{B8DB1684-6496-4FD0-942D-4CFEC50DAACE}"/>
    <hyperlink ref="B1145" r:id="rId2288" display="result/パワプロ2020 - 投球解析 - 2020-08-29 09-39-15-02_ball.txt" xr:uid="{9E9B2ECE-2E21-417A-A42B-AF8CDCD980B5}"/>
    <hyperlink ref="A1146" r:id="rId2289" display="out/パワプロ2020 - 投球解析 - 2020-08-29 09-39-15-03_out.mp4" xr:uid="{90BA672B-EB4B-4A4F-92AB-873A3E8C1B24}"/>
    <hyperlink ref="B1146" r:id="rId2290" display="result/パワプロ2020 - 投球解析 - 2020-08-29 09-39-15-03_ball.txt" xr:uid="{5569D4B9-2DEF-4896-8744-65C482827A9C}"/>
    <hyperlink ref="A1147" r:id="rId2291" display="out/パワプロ2020 - 投球解析 - 2020-08-29 09-39-15-04_out.mp4" xr:uid="{32B3FD54-9EA8-45E4-ACBB-8CC7F98F99E5}"/>
    <hyperlink ref="B1147" r:id="rId2292" display="result/パワプロ2020 - 投球解析 - 2020-08-29 09-39-15-04_ball.txt" xr:uid="{72242EEF-FBE0-4F53-93D2-76EEC3CA449B}"/>
    <hyperlink ref="A1148" r:id="rId2293" display="out/パワプロ2020 - 投球解析 - 2020-08-29 09-39-15-05_out.mp4" xr:uid="{97519174-3311-408C-ACAD-9F6593D3C0B5}"/>
    <hyperlink ref="B1148" r:id="rId2294" display="result/パワプロ2020 - 投球解析 - 2020-08-29 09-39-15-05_ball.txt" xr:uid="{19286881-E12F-4424-86A9-7BFDB009B3E3}"/>
    <hyperlink ref="A1149" r:id="rId2295" display="out/パワプロ2020 - 投球解析 - 2020-08-29 09-39-15-06_out.mp4" xr:uid="{48CB7D83-2C66-4055-9737-B34F7F99E526}"/>
    <hyperlink ref="B1149" r:id="rId2296" display="result/パワプロ2020 - 投球解析 - 2020-08-29 09-39-15-06_ball.txt" xr:uid="{3AB4220F-BB84-4052-B41D-8806E3808257}"/>
    <hyperlink ref="A1150" r:id="rId2297" display="out/パワプロ2020 - 投球解析 - 2020-08-29 09-39-15-07_out.mp4" xr:uid="{9DAD6653-DA8E-4991-A9D5-A619D65BBD72}"/>
    <hyperlink ref="B1150" r:id="rId2298" display="result/パワプロ2020 - 投球解析 - 2020-08-29 09-39-15-07_ball.txt" xr:uid="{DE051EE0-A261-4ECF-8F45-C807F0C1CEB8}"/>
    <hyperlink ref="A1151" r:id="rId2299" display="out/パワプロ2020 - 投球解析 - 2020-08-29 09-39-15-08_out.mp4" xr:uid="{289BAD3B-7C78-43C0-BF3A-FA1553FFED60}"/>
    <hyperlink ref="B1151" r:id="rId2300" display="result/パワプロ2020 - 投球解析 - 2020-08-29 09-39-15-08_ball.txt" xr:uid="{BF7C15D7-6A64-41D6-9E12-552B428E57C9}"/>
    <hyperlink ref="A1152" r:id="rId2301" display="out/パワプロ2020 - 投球解析 - 2020-08-29 09-39-15-09_out.mp4" xr:uid="{8D0F8EFD-0484-4AE1-A512-7792D7B4BB63}"/>
    <hyperlink ref="B1152" r:id="rId2302" display="result/パワプロ2020 - 投球解析 - 2020-08-29 09-39-15-09_ball.txt" xr:uid="{5AF65B17-9781-4F6D-ADBE-A226CA24EC78}"/>
    <hyperlink ref="A1153" r:id="rId2303" display="out/パワプロ2020 - 投球解析 - 2020-08-29 09-41-06-00_out.mp4" xr:uid="{0AF660B4-88DC-477A-91B5-926F01A0CA94}"/>
    <hyperlink ref="B1153" r:id="rId2304" display="result/パワプロ2020 - 投球解析 - 2020-08-29 09-41-06-00_ball.txt" xr:uid="{E186958A-183E-4BCE-BFEC-9D1F9D54CDD4}"/>
    <hyperlink ref="A1154" r:id="rId2305" display="out/パワプロ2020 - 投球解析 - 2020-08-29 09-41-06-01_out.mp4" xr:uid="{51B1F494-F0C0-414E-87DF-9DBE1489F0D1}"/>
    <hyperlink ref="B1154" r:id="rId2306" display="result/パワプロ2020 - 投球解析 - 2020-08-29 09-41-06-01_ball.txt" xr:uid="{E36C3764-8BDC-4525-A0F1-9F02F7C4ADE6}"/>
    <hyperlink ref="A1155" r:id="rId2307" display="out/パワプロ2020 - 投球解析 - 2020-08-29 09-41-06-02_out.mp4" xr:uid="{2D527A84-12FB-4917-848C-34713A219AF3}"/>
    <hyperlink ref="B1155" r:id="rId2308" display="result/パワプロ2020 - 投球解析 - 2020-08-29 09-41-06-02_ball.txt" xr:uid="{27434A44-69C0-48BC-97A6-28B4EEA1DB2E}"/>
    <hyperlink ref="A1156" r:id="rId2309" display="out/パワプロ2020 - 投球解析 - 2020-08-29 09-41-06-03_out.mp4" xr:uid="{831509E0-3C24-4781-A9F2-C43009C1AA31}"/>
    <hyperlink ref="B1156" r:id="rId2310" display="result/パワプロ2020 - 投球解析 - 2020-08-29 09-41-06-03_ball.txt" xr:uid="{0BAF2408-17BC-445D-A5CC-395CD1771368}"/>
    <hyperlink ref="A1157" r:id="rId2311" display="out/パワプロ2020 - 投球解析 - 2020-08-29 09-41-06-04_out.mp4" xr:uid="{3C38DD88-23FC-4AF8-BE85-47F4D04F516B}"/>
    <hyperlink ref="B1157" r:id="rId2312" display="result/パワプロ2020 - 投球解析 - 2020-08-29 09-41-06-04_ball.txt" xr:uid="{65F8DD0B-1819-4806-8B51-0D5772CA0DE4}"/>
    <hyperlink ref="A1158" r:id="rId2313" display="out/パワプロ2020 - 投球解析 - 2020-08-29 09-41-06-05_out.mp4" xr:uid="{5F92FFEF-180C-4263-B433-4D63D556ABCD}"/>
    <hyperlink ref="B1158" r:id="rId2314" display="result/パワプロ2020 - 投球解析 - 2020-08-29 09-41-06-05_ball.txt" xr:uid="{CF49F95E-0A3B-4490-8434-3C87B9FEF774}"/>
    <hyperlink ref="A1159" r:id="rId2315" display="out/パワプロ2020 - 投球解析 - 2020-08-29 09-41-06-06_out.mp4" xr:uid="{A602535E-F2C2-49AB-8C86-64B22311E155}"/>
    <hyperlink ref="B1159" r:id="rId2316" display="result/パワプロ2020 - 投球解析 - 2020-08-29 09-41-06-06_ball.txt" xr:uid="{286BC325-BB8D-4C62-B718-52731576C547}"/>
    <hyperlink ref="A1160" r:id="rId2317" display="out/パワプロ2020 - 投球解析 - 2020-08-29 09-41-06-07_out.mp4" xr:uid="{CB43EAEE-66CC-4E7B-8483-8166208944F9}"/>
    <hyperlink ref="B1160" r:id="rId2318" display="result/パワプロ2020 - 投球解析 - 2020-08-29 09-41-06-07_ball.txt" xr:uid="{6C408FCE-324C-4D76-8C9A-7E72015259AF}"/>
    <hyperlink ref="A1161" r:id="rId2319" display="out/パワプロ2020 - 投球解析 - 2020-08-29 09-41-06-08_out.mp4" xr:uid="{C7DA880B-DA1F-4D93-8047-7C04C6E335CC}"/>
    <hyperlink ref="B1161" r:id="rId2320" display="result/パワプロ2020 - 投球解析 - 2020-08-29 09-41-06-08_ball.txt" xr:uid="{74BBF6C2-836D-4D71-BF31-FD085598CC64}"/>
    <hyperlink ref="A1162" r:id="rId2321" display="out/パワプロ2020 - 投球解析 - 2020-08-29 09-41-06-09_out.mp4" xr:uid="{414C5DF3-7E1E-44AA-AB07-19206706E3E5}"/>
    <hyperlink ref="B1162" r:id="rId2322" display="result/パワプロ2020 - 投球解析 - 2020-08-29 09-41-06-09_ball.txt" xr:uid="{45EFD0CD-5187-4E75-B7B5-1FB86902ACA8}"/>
    <hyperlink ref="A1163" r:id="rId2323" display="out/パワプロ2020 - 投球解析 - 2020-08-29 09-42-48-00_out.mp4" xr:uid="{73A2EFA7-9898-4BCE-9BC0-DD18936D87BF}"/>
    <hyperlink ref="B1163" r:id="rId2324" display="result/パワプロ2020 - 投球解析 - 2020-08-29 09-42-48-00_ball.txt" xr:uid="{B4D1F408-AA78-4CC2-AA9A-7C8BADC5D913}"/>
    <hyperlink ref="A1164" r:id="rId2325" display="out/パワプロ2020 - 投球解析 - 2020-08-29 09-42-48-01_out.mp4" xr:uid="{C8A97A3D-3CE8-4695-824A-2061AF61A254}"/>
    <hyperlink ref="B1164" r:id="rId2326" display="result/パワプロ2020 - 投球解析 - 2020-08-29 09-42-48-01_ball.txt" xr:uid="{2DE6A53A-081E-484C-A3EB-42BE39F28AB9}"/>
    <hyperlink ref="A1165" r:id="rId2327" display="out/パワプロ2020 - 投球解析 - 2020-08-29 09-42-48-02_out.mp4" xr:uid="{977CA3C9-C839-4B2B-9CA3-E8F45C4A87D1}"/>
    <hyperlink ref="B1165" r:id="rId2328" display="result/パワプロ2020 - 投球解析 - 2020-08-29 09-42-48-02_ball.txt" xr:uid="{208DE6E9-4407-4611-9AAB-BCABD7A012D7}"/>
    <hyperlink ref="A1166" r:id="rId2329" display="out/パワプロ2020 - 投球解析 - 2020-08-29 09-42-48-03_out.mp4" xr:uid="{31E651D5-A5B1-4A29-9254-683DD8C29874}"/>
    <hyperlink ref="B1166" r:id="rId2330" display="result/パワプロ2020 - 投球解析 - 2020-08-29 09-42-48-03_ball.txt" xr:uid="{E0174C7C-6481-4CB0-A5D2-010507431ED4}"/>
    <hyperlink ref="A1167" r:id="rId2331" display="out/パワプロ2020 - 投球解析 - 2020-08-29 09-42-48-04_out.mp4" xr:uid="{EC915DCB-F7C3-4604-B186-CD37DC8A9A1C}"/>
    <hyperlink ref="B1167" r:id="rId2332" display="result/パワプロ2020 - 投球解析 - 2020-08-29 09-42-48-04_ball.txt" xr:uid="{B9B2364A-B392-444A-885C-0E0B404F00DD}"/>
    <hyperlink ref="A1168" r:id="rId2333" display="out/パワプロ2020 - 投球解析 - 2020-08-29 09-42-48-05_out.mp4" xr:uid="{FD709441-D7EF-4361-9022-DA4254C78F0F}"/>
    <hyperlink ref="B1168" r:id="rId2334" display="result/パワプロ2020 - 投球解析 - 2020-08-29 09-42-48-05_ball.txt" xr:uid="{949679DA-6447-4C9A-816B-509A179AD869}"/>
    <hyperlink ref="A1169" r:id="rId2335" display="out/パワプロ2020 - 投球解析 - 2020-08-29 09-42-48-06_out.mp4" xr:uid="{DFD7A8AE-E00D-41BD-9219-9B484EAB955C}"/>
    <hyperlink ref="B1169" r:id="rId2336" display="result/パワプロ2020 - 投球解析 - 2020-08-29 09-42-48-06_ball.txt" xr:uid="{A79CA201-8888-4B55-B098-78D9EA64A757}"/>
    <hyperlink ref="A1170" r:id="rId2337" display="out/パワプロ2020 - 投球解析 - 2020-08-29 09-42-48-07_out.mp4" xr:uid="{0FF26E3F-7E84-491C-AE09-81E2B2489A95}"/>
    <hyperlink ref="B1170" r:id="rId2338" display="result/パワプロ2020 - 投球解析 - 2020-08-29 09-42-48-07_ball.txt" xr:uid="{C3F796E9-01E1-4219-B2A0-7E874FD98037}"/>
    <hyperlink ref="A1171" r:id="rId2339" display="out/パワプロ2020 - 投球解析 - 2020-08-29 09-42-48-08_out.mp4" xr:uid="{42E86BD8-BA5A-49C8-B9EF-376DCB283692}"/>
    <hyperlink ref="B1171" r:id="rId2340" display="result/パワプロ2020 - 投球解析 - 2020-08-29 09-42-48-08_ball.txt" xr:uid="{71ED8EA2-1A5F-49D9-8C65-999037DD67EC}"/>
    <hyperlink ref="A1172" r:id="rId2341" display="out/パワプロ2020 - 投球解析 - 2020-08-29 09-44-23-00_out.mp4" xr:uid="{E617D481-3C0C-4C33-932B-31F815A8A2FB}"/>
    <hyperlink ref="B1172" r:id="rId2342" display="result/パワプロ2020 - 投球解析 - 2020-08-29 09-44-23-00_ball.txt" xr:uid="{F444826C-2222-4395-A6BC-D03560F49614}"/>
    <hyperlink ref="A1173" r:id="rId2343" display="out/パワプロ2020 - 投球解析 - 2020-08-29 09-44-23-01_out.mp4" xr:uid="{F1E613D6-46EB-49EB-9FED-2454A93DF41B}"/>
    <hyperlink ref="B1173" r:id="rId2344" display="result/パワプロ2020 - 投球解析 - 2020-08-29 09-44-23-01_ball.txt" xr:uid="{30C38CAC-D26F-4807-AC15-FDFB20A1FA19}"/>
    <hyperlink ref="A1174" r:id="rId2345" display="out/パワプロ2020 - 投球解析 - 2020-08-29 09-44-23-02_out.mp4" xr:uid="{342FC207-E089-4B05-AE4D-8875F927C096}"/>
    <hyperlink ref="B1174" r:id="rId2346" display="result/パワプロ2020 - 投球解析 - 2020-08-29 09-44-23-02_ball.txt" xr:uid="{DB0A3DE9-5073-4A41-8D9E-E3EBD29D00A0}"/>
    <hyperlink ref="A1175" r:id="rId2347" display="out/パワプロ2020 - 投球解析 - 2020-08-29 09-44-23-03_out.mp4" xr:uid="{95B4E487-33E2-4335-8F2E-3D1C3E6A719A}"/>
    <hyperlink ref="B1175" r:id="rId2348" display="result/パワプロ2020 - 投球解析 - 2020-08-29 09-44-23-03_ball.txt" xr:uid="{47279397-AC86-41C8-A4DA-F2A9219B2158}"/>
    <hyperlink ref="A1176" r:id="rId2349" display="out/パワプロ2020 - 投球解析 - 2020-08-29 09-44-23-04_out.mp4" xr:uid="{35560756-54C9-4965-8D94-58C330B8614C}"/>
    <hyperlink ref="B1176" r:id="rId2350" display="result/パワプロ2020 - 投球解析 - 2020-08-29 09-44-23-04_ball.txt" xr:uid="{29C84534-02ED-4544-8C8C-9793CC6FD877}"/>
    <hyperlink ref="A1177" r:id="rId2351" display="out/パワプロ2020 - 投球解析 - 2020-08-29 09-44-23-05_out.mp4" xr:uid="{ECE04FF6-8F68-469A-8E8D-66CDD03A80BD}"/>
    <hyperlink ref="B1177" r:id="rId2352" display="result/パワプロ2020 - 投球解析 - 2020-08-29 09-44-23-05_ball.txt" xr:uid="{235CF632-916E-4643-AAB1-CCFACD464C10}"/>
    <hyperlink ref="A1178" r:id="rId2353" display="out/パワプロ2020 - 投球解析 - 2020-08-29 09-44-23-06_out.mp4" xr:uid="{A4FC4F97-F011-40DD-A37B-118234EA2981}"/>
    <hyperlink ref="B1178" r:id="rId2354" display="result/パワプロ2020 - 投球解析 - 2020-08-29 09-44-23-06_ball.txt" xr:uid="{2FCFB49E-631B-4BEB-9107-F4622B89452D}"/>
    <hyperlink ref="A1179" r:id="rId2355" display="out/パワプロ2020 - 投球解析 - 2020-08-29 09-44-23-07_out.mp4" xr:uid="{F3F5AD0C-DBCE-462C-BC52-3AD201F6C0A3}"/>
    <hyperlink ref="B1179" r:id="rId2356" display="result/パワプロ2020 - 投球解析 - 2020-08-29 09-44-23-07_ball.txt" xr:uid="{6372FC1F-66A6-4FE7-BAD4-8FD4083F3E6D}"/>
    <hyperlink ref="A1180" r:id="rId2357" display="out/パワプロ2020 - 投球解析 - 2020-08-29 09-44-23-08_out.mp4" xr:uid="{107A018A-87D1-4A3A-924B-89199C09C834}"/>
    <hyperlink ref="B1180" r:id="rId2358" display="result/パワプロ2020 - 投球解析 - 2020-08-29 09-44-23-08_ball.txt" xr:uid="{07C7003B-92C6-4044-AA49-2E66772707DE}"/>
    <hyperlink ref="A1181" r:id="rId2359" display="out/パワプロ2020 - 投球解析 - 2020-08-29 09-44-23-09_out.mp4" xr:uid="{66033330-610F-469D-8D02-B73243AD6B4E}"/>
    <hyperlink ref="B1181" r:id="rId2360" display="result/パワプロ2020 - 投球解析 - 2020-08-29 09-44-23-09_ball.txt" xr:uid="{12DC5265-319B-4A54-9BD1-3AF858EE8C0D}"/>
    <hyperlink ref="A1182" r:id="rId2361" display="out/パワプロ2020 - 投球解析 - 2020-08-29 09-46-05-00_out.mp4" xr:uid="{F9E2CA5C-A55E-4CE1-A64F-3532D048CBEA}"/>
    <hyperlink ref="B1182" r:id="rId2362" display="result/パワプロ2020 - 投球解析 - 2020-08-29 09-46-05-00_ball.txt" xr:uid="{409E1057-A674-44B0-8437-C726BFB9F745}"/>
    <hyperlink ref="A1183" r:id="rId2363" display="out/パワプロ2020 - 投球解析 - 2020-08-29 09-46-05-01_out.mp4" xr:uid="{35A1A1D2-EAA5-41AC-A55A-1EA0AC82691C}"/>
    <hyperlink ref="B1183" r:id="rId2364" display="result/パワプロ2020 - 投球解析 - 2020-08-29 09-46-05-01_ball.txt" xr:uid="{C1D919C7-AEBD-49B8-A3BD-7AB2334F4C2C}"/>
    <hyperlink ref="A1184" r:id="rId2365" display="out/パワプロ2020 - 投球解析 - 2020-08-29 09-46-05-02_out.mp4" xr:uid="{01E43001-3604-4572-A83E-DAD73BDF38C5}"/>
    <hyperlink ref="B1184" r:id="rId2366" display="result/パワプロ2020 - 投球解析 - 2020-08-29 09-46-05-02_ball.txt" xr:uid="{83228994-72AC-4B2E-9C1F-46C88BD37434}"/>
    <hyperlink ref="A1185" r:id="rId2367" display="out/パワプロ2020 - 投球解析 - 2020-08-29 09-46-05-03_out.mp4" xr:uid="{45057407-23A5-4A6D-8204-E44112E09B68}"/>
    <hyperlink ref="B1185" r:id="rId2368" display="result/パワプロ2020 - 投球解析 - 2020-08-29 09-46-05-03_ball.txt" xr:uid="{478E44AB-22AA-4F6C-8F05-601C5ACE700B}"/>
    <hyperlink ref="A1186" r:id="rId2369" display="out/パワプロ2020 - 投球解析 - 2020-08-29 09-46-05-04_out.mp4" xr:uid="{67272578-7C5E-4AEE-842C-032A4546E401}"/>
    <hyperlink ref="B1186" r:id="rId2370" display="result/パワプロ2020 - 投球解析 - 2020-08-29 09-46-05-04_ball.txt" xr:uid="{A55EE1E9-61E2-4E3F-8D85-B6C8615A50AB}"/>
    <hyperlink ref="A1187" r:id="rId2371" display="out/パワプロ2020 - 投球解析 - 2020-08-29 09-46-05-05_out.mp4" xr:uid="{D0AD147E-581F-4924-AF3D-725C9F20B228}"/>
    <hyperlink ref="B1187" r:id="rId2372" display="result/パワプロ2020 - 投球解析 - 2020-08-29 09-46-05-05_ball.txt" xr:uid="{F17DAD9C-8962-4A27-A21B-8F0DFB1E58E9}"/>
    <hyperlink ref="A1188" r:id="rId2373" display="out/パワプロ2020 - 投球解析 - 2020-08-29 09-46-05-06_out.mp4" xr:uid="{3F11EA27-991F-47F9-A8CA-A6D2A0573D8E}"/>
    <hyperlink ref="B1188" r:id="rId2374" display="result/パワプロ2020 - 投球解析 - 2020-08-29 09-46-05-06_ball.txt" xr:uid="{47629244-DBEF-43E5-9B3C-A3FDCDD07EA2}"/>
    <hyperlink ref="A1189" r:id="rId2375" display="out/パワプロ2020 - 投球解析 - 2020-08-29 09-46-05-07_out.mp4" xr:uid="{5DFEC1E0-A8CE-49E9-A272-485E1AED5C28}"/>
    <hyperlink ref="B1189" r:id="rId2376" display="result/パワプロ2020 - 投球解析 - 2020-08-29 09-46-05-07_ball.txt" xr:uid="{DF96428E-B5C2-477B-89E4-597E921BCB12}"/>
    <hyperlink ref="A1190" r:id="rId2377" display="out/パワプロ2020 - 投球解析 - 2020-08-29 09-46-05-08_out.mp4" xr:uid="{DA619999-9EFB-4C83-AAC3-B5EC9DA2EC09}"/>
    <hyperlink ref="B1190" r:id="rId2378" display="result/パワプロ2020 - 投球解析 - 2020-08-29 09-46-05-08_ball.txt" xr:uid="{A99527B5-ADD7-489C-A50C-D750896B2C42}"/>
    <hyperlink ref="A1191" r:id="rId2379" display="out/パワプロ2020 - 投球解析 - 2020-08-29 09-46-05-09_out.mp4" xr:uid="{35C162BC-A965-479E-9BFD-A8A4DA3F9905}"/>
    <hyperlink ref="B1191" r:id="rId2380" display="result/パワプロ2020 - 投球解析 - 2020-08-29 09-46-05-09_ball.txt" xr:uid="{6BAEC93E-641E-47EA-911A-6B21E6113893}"/>
    <hyperlink ref="A1192" r:id="rId2381" display="out/パワプロ2020 - 投球解析 - 2020-08-29 09-48-04-00_out.mp4" xr:uid="{F99EB4CA-8B0C-4E78-8F21-C9840F23C56C}"/>
    <hyperlink ref="B1192" r:id="rId2382" display="result/パワプロ2020 - 投球解析 - 2020-08-29 09-48-04-00_ball.txt" xr:uid="{0A5379E5-CE43-4ED0-8FAE-BF694ED6D48B}"/>
    <hyperlink ref="A1193" r:id="rId2383" display="out/パワプロ2020 - 投球解析 - 2020-08-29 09-48-04-01_out.mp4" xr:uid="{65E5204D-1623-4E26-BF4F-386234ED4D76}"/>
    <hyperlink ref="B1193" r:id="rId2384" display="result/パワプロ2020 - 投球解析 - 2020-08-29 09-48-04-01_ball.txt" xr:uid="{7C46A000-162B-493A-AF77-D47E73B4E8BA}"/>
    <hyperlink ref="A1194" r:id="rId2385" display="out/パワプロ2020 - 投球解析 - 2020-08-29 09-48-04-02_out.mp4" xr:uid="{1D028778-FF5D-4346-853E-4D3087C7E758}"/>
    <hyperlink ref="B1194" r:id="rId2386" display="result/パワプロ2020 - 投球解析 - 2020-08-29 09-48-04-02_ball.txt" xr:uid="{2E1B62E1-F98C-4569-A7F8-A6598BDA028C}"/>
    <hyperlink ref="A1195" r:id="rId2387" display="out/パワプロ2020 - 投球解析 - 2020-08-29 09-48-04-03_out.mp4" xr:uid="{75EA71B6-D3DD-4318-A092-1AA0E45E87E6}"/>
    <hyperlink ref="B1195" r:id="rId2388" display="result/パワプロ2020 - 投球解析 - 2020-08-29 09-48-04-03_ball.txt" xr:uid="{4EF97550-A4C8-485B-8316-795B7EF3212A}"/>
    <hyperlink ref="A1196" r:id="rId2389" display="out/パワプロ2020 - 投球解析 - 2020-08-29 09-48-04-04_out.mp4" xr:uid="{BCF3818B-E1E7-4A4E-81A3-EB482C5CCA48}"/>
    <hyperlink ref="B1196" r:id="rId2390" display="result/パワプロ2020 - 投球解析 - 2020-08-29 09-48-04-04_ball.txt" xr:uid="{65DC53F1-EB98-4ADA-ABE3-4D3DD0B8742C}"/>
    <hyperlink ref="A1197" r:id="rId2391" display="out/パワプロ2020 - 投球解析 - 2020-08-29 09-48-04-05_out.mp4" xr:uid="{C7B7EAF8-21F1-41FC-930B-F79647691342}"/>
    <hyperlink ref="B1197" r:id="rId2392" display="result/パワプロ2020 - 投球解析 - 2020-08-29 09-48-04-05_ball.txt" xr:uid="{B9164B0B-926D-4A7E-98DE-A94F35A25E90}"/>
    <hyperlink ref="A1198" r:id="rId2393" display="out/パワプロ2020 - 投球解析 - 2020-08-29 09-48-04-06_out.mp4" xr:uid="{F26FD86A-7DA2-464B-B15A-0E42FAA2B16E}"/>
    <hyperlink ref="B1198" r:id="rId2394" display="result/パワプロ2020 - 投球解析 - 2020-08-29 09-48-04-06_ball.txt" xr:uid="{3A95BC62-BEED-4FD6-8E8D-ED2FDC869A93}"/>
    <hyperlink ref="A1199" r:id="rId2395" display="out/パワプロ2020 - 投球解析 - 2020-08-29 09-48-04-07_out.mp4" xr:uid="{91ABDFBE-57BE-4548-A3C1-D4708AF91D6A}"/>
    <hyperlink ref="B1199" r:id="rId2396" display="result/パワプロ2020 - 投球解析 - 2020-08-29 09-48-04-07_ball.txt" xr:uid="{CBC2ADDF-D8F5-4A30-9B23-5A49E0BFDE79}"/>
    <hyperlink ref="A1200" r:id="rId2397" display="out/パワプロ2020 - 投球解析 - 2020-08-29 09-48-04-08_out.mp4" xr:uid="{2E86F2DB-3FD0-4869-89D7-D3E45596E5C0}"/>
    <hyperlink ref="B1200" r:id="rId2398" display="result/パワプロ2020 - 投球解析 - 2020-08-29 09-48-04-08_ball.txt" xr:uid="{2A9C0D13-A502-49A3-9467-871404B36C12}"/>
    <hyperlink ref="A1201" r:id="rId2399" display="out/パワプロ2020 - 投球解析 - 2020-08-29 09-48-04-09_out.mp4" xr:uid="{B634850F-72DC-4F73-841C-64E4C98C71EB}"/>
    <hyperlink ref="B1201" r:id="rId2400" display="result/パワプロ2020 - 投球解析 - 2020-08-29 09-48-04-09_ball.txt" xr:uid="{DCA8B47D-2E1F-46C5-8C0A-29883115801C}"/>
    <hyperlink ref="A1202" r:id="rId2401" display="out/パワプロ2020 - 投球解析 - 2020-08-29 09-49-52-00_out.mp4" xr:uid="{26E46D7C-8CA0-4913-B9BC-C525BDC32939}"/>
    <hyperlink ref="B1202" r:id="rId2402" display="result/パワプロ2020 - 投球解析 - 2020-08-29 09-49-52-00_ball.txt" xr:uid="{7845FB2B-A280-44A8-93C2-8ACF51290FFB}"/>
    <hyperlink ref="A1203" r:id="rId2403" display="out/パワプロ2020 - 投球解析 - 2020-08-29 09-49-52-01_out.mp4" xr:uid="{8C440C46-0F4F-490D-B880-AC855B9FDA7A}"/>
    <hyperlink ref="B1203" r:id="rId2404" display="result/パワプロ2020 - 投球解析 - 2020-08-29 09-49-52-01_ball.txt" xr:uid="{67AF220D-A9D0-49B0-9603-8EE43CDCACE6}"/>
    <hyperlink ref="A1204" r:id="rId2405" display="out/パワプロ2020 - 投球解析 - 2020-08-29 09-49-52-02_out.mp4" xr:uid="{84725026-7D5C-4B16-B5AD-2189C35D0EC0}"/>
    <hyperlink ref="B1204" r:id="rId2406" display="result/パワプロ2020 - 投球解析 - 2020-08-29 09-49-52-02_ball.txt" xr:uid="{E0C1B4B3-C0E4-45E2-82F7-CF33A99B03CB}"/>
    <hyperlink ref="A1205" r:id="rId2407" display="out/パワプロ2020 - 投球解析 - 2020-08-29 09-49-52-03_out.mp4" xr:uid="{C2F5F261-647A-40BC-9DED-DBC0BEC1002E}"/>
    <hyperlink ref="B1205" r:id="rId2408" display="result/パワプロ2020 - 投球解析 - 2020-08-29 09-49-52-03_ball.txt" xr:uid="{FD68B38A-1FD0-491B-9D8F-F663CD98DFA8}"/>
    <hyperlink ref="A1206" r:id="rId2409" display="out/パワプロ2020 - 投球解析 - 2020-08-29 09-49-52-04_out.mp4" xr:uid="{7E4EDE56-69A5-4D21-B3C1-364C781E41C8}"/>
    <hyperlink ref="B1206" r:id="rId2410" display="result/パワプロ2020 - 投球解析 - 2020-08-29 09-49-52-04_ball.txt" xr:uid="{0C9B9DEE-4FE8-4A59-B63F-7E6C3ADB3359}"/>
    <hyperlink ref="A1207" r:id="rId2411" display="out/パワプロ2020 - 投球解析 - 2020-08-29 09-49-52-05_out.mp4" xr:uid="{FB6BC22D-1446-453B-9607-75D44BED3D7F}"/>
    <hyperlink ref="B1207" r:id="rId2412" display="result/パワプロ2020 - 投球解析 - 2020-08-29 09-49-52-05_ball.txt" xr:uid="{EC4DC644-4012-4D90-96A7-71B45FBC51F4}"/>
    <hyperlink ref="A1208" r:id="rId2413" display="out/パワプロ2020 - 投球解析 - 2020-08-29 09-49-52-06_out.mp4" xr:uid="{A53CD603-7E83-4D72-A609-DB3972241858}"/>
    <hyperlink ref="B1208" r:id="rId2414" display="result/パワプロ2020 - 投球解析 - 2020-08-29 09-49-52-06_ball.txt" xr:uid="{1AB65A92-09F9-480E-AF65-4BF0BD54B395}"/>
    <hyperlink ref="A1209" r:id="rId2415" display="out/パワプロ2020 - 投球解析 - 2020-08-29 09-49-52-07_out.mp4" xr:uid="{69516E21-04E8-4B30-806B-9E4C27977BF3}"/>
    <hyperlink ref="B1209" r:id="rId2416" display="result/パワプロ2020 - 投球解析 - 2020-08-29 09-49-52-07_ball.txt" xr:uid="{6ED9D3B5-BD78-409C-A60E-1448A28C652C}"/>
    <hyperlink ref="A1210" r:id="rId2417" display="out/パワプロ2020 - 投球解析 - 2020-08-29 09-49-52-08_out.mp4" xr:uid="{A827AF76-39F8-4656-90C0-E93A12C76A95}"/>
    <hyperlink ref="B1210" r:id="rId2418" display="result/パワプロ2020 - 投球解析 - 2020-08-29 09-49-52-08_ball.txt" xr:uid="{D6ABA8C1-4681-4878-9F5D-1179CD594B9D}"/>
    <hyperlink ref="A1211" r:id="rId2419" display="out/パワプロ2020 - 投球解析 - 2020-08-29 09-49-52-09_out.mp4" xr:uid="{AA8C1F9C-767C-41D9-94D6-51BD4A9DC192}"/>
    <hyperlink ref="B1211" r:id="rId2420" display="result/パワプロ2020 - 投球解析 - 2020-08-29 09-49-52-09_ball.txt" xr:uid="{0CD780EE-1640-4B06-955C-25553CA36A77}"/>
    <hyperlink ref="A1212" r:id="rId2421" display="out/パワプロ2020 - 投球解析 - 2020-08-29 15-42-43-00_out.mp4" xr:uid="{71513D0F-9AC6-4F46-A0FA-4745E54F57E8}"/>
    <hyperlink ref="B1212" r:id="rId2422" display="result/パワプロ2020 - 投球解析 - 2020-08-29 15-42-43-00_ball.txt" xr:uid="{1DA43536-D7D8-4CE1-9EE0-1A156CD1A97E}"/>
    <hyperlink ref="A1213" r:id="rId2423" display="out/パワプロ2020 - 投球解析 - 2020-08-29 15-42-43-01_out.mp4" xr:uid="{DC7BCD0B-C6FA-40DE-8BB0-EFC963DA8EC3}"/>
    <hyperlink ref="B1213" r:id="rId2424" display="result/パワプロ2020 - 投球解析 - 2020-08-29 15-42-43-01_ball.txt" xr:uid="{4519F96C-FFF0-4F28-BC42-C5E95E474D7B}"/>
    <hyperlink ref="A1214" r:id="rId2425" display="out/パワプロ2020 - 投球解析 - 2020-08-29 15-42-43-02_out.mp4" xr:uid="{9765B48A-C954-4E47-8E9A-8A29FF1D44ED}"/>
    <hyperlink ref="B1214" r:id="rId2426" display="result/パワプロ2020 - 投球解析 - 2020-08-29 15-42-43-02_ball.txt" xr:uid="{436661D3-20FE-43DB-B9E1-99DC99F1BC62}"/>
    <hyperlink ref="A1215" r:id="rId2427" display="out/パワプロ2020 - 投球解析 - 2020-08-29 15-42-43-03_out.mp4" xr:uid="{9A494EFE-CDCE-4A25-86F1-A3D2E6016751}"/>
    <hyperlink ref="B1215" r:id="rId2428" display="result/パワプロ2020 - 投球解析 - 2020-08-29 15-42-43-03_ball.txt" xr:uid="{6BBA1E0B-BE84-4BF9-A32E-06D657DDE859}"/>
    <hyperlink ref="A1216" r:id="rId2429" display="out/パワプロ2020 - 投球解析 - 2020-08-29 15-42-43-04_out.mp4" xr:uid="{C5D003AE-7A4D-47B1-B1C1-636F94463FCA}"/>
    <hyperlink ref="B1216" r:id="rId2430" display="result/パワプロ2020 - 投球解析 - 2020-08-29 15-42-43-04_ball.txt" xr:uid="{72475029-7534-4EB0-A6F3-1886D4ED1760}"/>
    <hyperlink ref="A1217" r:id="rId2431" display="out/パワプロ2020 - 投球解析 - 2020-08-29 15-42-43-05_out.mp4" xr:uid="{B39A4BCB-1C6C-4057-92D9-724305ED5478}"/>
    <hyperlink ref="B1217" r:id="rId2432" display="result/パワプロ2020 - 投球解析 - 2020-08-29 15-42-43-05_ball.txt" xr:uid="{AA9577C3-7478-4EB7-BDFF-9901A7A7990B}"/>
    <hyperlink ref="A1218" r:id="rId2433" display="out/パワプロ2020 - 投球解析 - 2020-08-29 15-42-43-06_out.mp4" xr:uid="{6C41F629-A36F-4D7A-B83B-5EC62699D7B0}"/>
    <hyperlink ref="B1218" r:id="rId2434" display="result/パワプロ2020 - 投球解析 - 2020-08-29 15-42-43-06_ball.txt" xr:uid="{BFDD3036-9C62-40EA-8C57-301F652418C7}"/>
    <hyperlink ref="A1219" r:id="rId2435" display="out/パワプロ2020 - 投球解析 - 2020-08-29 15-42-43-07_out.mp4" xr:uid="{7F1B44EB-03F7-4774-A98F-3FCA843D817A}"/>
    <hyperlink ref="B1219" r:id="rId2436" display="result/パワプロ2020 - 投球解析 - 2020-08-29 15-42-43-07_ball.txt" xr:uid="{7D4EED82-CAED-4DBE-8A8D-B3C5E5BAD96F}"/>
    <hyperlink ref="A1220" r:id="rId2437" display="out/パワプロ2020 - 投球解析 - 2020-08-29 15-42-43-08_out.mp4" xr:uid="{50D8504A-361C-4539-8242-B26D57311CC9}"/>
    <hyperlink ref="B1220" r:id="rId2438" display="result/パワプロ2020 - 投球解析 - 2020-08-29 15-42-43-08_ball.txt" xr:uid="{FE92E66C-0A54-45B4-8850-71792713B9BB}"/>
    <hyperlink ref="A1221" r:id="rId2439" display="out/パワプロ2020 - 投球解析 - 2020-08-29 15-42-43-09_out.mp4" xr:uid="{8DDACD13-45CF-4178-8035-6D0D581190E2}"/>
    <hyperlink ref="B1221" r:id="rId2440" display="result/パワプロ2020 - 投球解析 - 2020-08-29 15-42-43-09_ball.txt" xr:uid="{B4925B92-82D7-444B-9888-8F617990E508}"/>
    <hyperlink ref="A1222" r:id="rId2441" display="out/パワプロ2020 - 投球解析 - 2020-08-29 15-44-12-00_out.mp4" xr:uid="{017EAF80-977F-420C-911A-8C45A36811EE}"/>
    <hyperlink ref="B1222" r:id="rId2442" display="result/パワプロ2020 - 投球解析 - 2020-08-29 15-44-12-00_ball.txt" xr:uid="{69D30E60-2D0A-48C4-8510-3D217B840160}"/>
    <hyperlink ref="A1223" r:id="rId2443" display="out/パワプロ2020 - 投球解析 - 2020-08-29 15-44-12-01_out.mp4" xr:uid="{D2874749-9C02-475E-96DC-2E08DF24B441}"/>
    <hyperlink ref="B1223" r:id="rId2444" display="result/パワプロ2020 - 投球解析 - 2020-08-29 15-44-12-01_ball.txt" xr:uid="{F8B61667-5FA8-4650-A1DB-547291E91386}"/>
    <hyperlink ref="A1224" r:id="rId2445" display="out/パワプロ2020 - 投球解析 - 2020-08-29 15-44-12-02_out.mp4" xr:uid="{6A9694A6-0239-4C79-99FC-4A228D06015B}"/>
    <hyperlink ref="B1224" r:id="rId2446" display="result/パワプロ2020 - 投球解析 - 2020-08-29 15-44-12-02_ball.txt" xr:uid="{D2E5EE56-8969-445A-9BB6-EC54DE6BC37C}"/>
    <hyperlink ref="A1225" r:id="rId2447" display="out/パワプロ2020 - 投球解析 - 2020-08-29 15-44-12-03_out.mp4" xr:uid="{298FF436-41FF-4493-ACAD-4C426ECA5789}"/>
    <hyperlink ref="B1225" r:id="rId2448" display="result/パワプロ2020 - 投球解析 - 2020-08-29 15-44-12-03_ball.txt" xr:uid="{C434C113-A60F-4463-AC53-2C2C7A456880}"/>
    <hyperlink ref="A1226" r:id="rId2449" display="out/パワプロ2020 - 投球解析 - 2020-08-29 15-44-12-04_out.mp4" xr:uid="{18B7DB25-CE54-43DC-979A-D231E90B038A}"/>
    <hyperlink ref="B1226" r:id="rId2450" display="result/パワプロ2020 - 投球解析 - 2020-08-29 15-44-12-04_ball.txt" xr:uid="{9CD8A77F-A2EA-48F4-BE59-7140352AE197}"/>
    <hyperlink ref="A1227" r:id="rId2451" display="out/パワプロ2020 - 投球解析 - 2020-08-29 15-44-12-05_out.mp4" xr:uid="{4160EBB3-D272-4647-B733-2EBCC5A093A7}"/>
    <hyperlink ref="B1227" r:id="rId2452" display="result/パワプロ2020 - 投球解析 - 2020-08-29 15-44-12-05_ball.txt" xr:uid="{5D0A913D-834B-42B3-9C86-1FF59367466F}"/>
    <hyperlink ref="A1228" r:id="rId2453" display="out/パワプロ2020 - 投球解析 - 2020-08-29 15-44-12-06_out.mp4" xr:uid="{9AD85BD6-A600-4FB0-98B2-DFFBAAA2D67E}"/>
    <hyperlink ref="B1228" r:id="rId2454" display="result/パワプロ2020 - 投球解析 - 2020-08-29 15-44-12-06_ball.txt" xr:uid="{6328E343-E527-4EA9-B439-5CC7F4492D1E}"/>
    <hyperlink ref="A1229" r:id="rId2455" display="out/パワプロ2020 - 投球解析 - 2020-08-29 15-44-12-07_out.mp4" xr:uid="{3CBB3E2B-E2F5-47CE-AF04-F0970662775A}"/>
    <hyperlink ref="B1229" r:id="rId2456" display="result/パワプロ2020 - 投球解析 - 2020-08-29 15-44-12-07_ball.txt" xr:uid="{2EDA4534-A89F-44F1-A310-923D3E10E72C}"/>
    <hyperlink ref="A1230" r:id="rId2457" display="out/パワプロ2020 - 投球解析 - 2020-08-29 15-44-12-08_out.mp4" xr:uid="{B1C36FCD-0862-4361-8563-D31EE7B313C1}"/>
    <hyperlink ref="B1230" r:id="rId2458" display="result/パワプロ2020 - 投球解析 - 2020-08-29 15-44-12-08_ball.txt" xr:uid="{59525D40-39DA-4482-BD81-DE2857D05839}"/>
    <hyperlink ref="A1231" r:id="rId2459" display="out/パワプロ2020 - 投球解析 - 2020-08-29 15-44-12-09_out.mp4" xr:uid="{41D3E809-AA29-435C-95EE-E41DCC28EFF9}"/>
    <hyperlink ref="B1231" r:id="rId2460" display="result/パワプロ2020 - 投球解析 - 2020-08-29 15-44-12-09_ball.txt" xr:uid="{ECFD6C27-CECD-4887-99CF-EBC1B7684B0F}"/>
    <hyperlink ref="A1232" r:id="rId2461" display="out/パワプロ2020 - 投球解析 - 2020-08-29 15-44-12-10_out.mp4" xr:uid="{CE06BA03-870D-465A-B0F7-3A4ABDBFDFAD}"/>
    <hyperlink ref="B1232" r:id="rId2462" display="result/パワプロ2020 - 投球解析 - 2020-08-29 15-44-12-10_ball.txt" xr:uid="{23001B3E-92D5-4E61-AE9C-215FA61AF545}"/>
    <hyperlink ref="A1233" r:id="rId2463" display="out/パワプロ2020 - 投球解析 - 2020-08-29 15-45-22-00_out.mp4" xr:uid="{D62D9C63-C033-4AA7-A7DB-C6031AF7D279}"/>
    <hyperlink ref="B1233" r:id="rId2464" display="result/パワプロ2020 - 投球解析 - 2020-08-29 15-45-22-00_ball.txt" xr:uid="{9BEA1E99-5C7A-4E91-BC50-CB8744BD2C9B}"/>
    <hyperlink ref="A1234" r:id="rId2465" display="out/パワプロ2020 - 投球解析 - 2020-08-29 15-45-22-01_out.mp4" xr:uid="{D74FB22E-07E0-4D59-A3A6-CA35FB97D683}"/>
    <hyperlink ref="B1234" r:id="rId2466" display="result/パワプロ2020 - 投球解析 - 2020-08-29 15-45-22-01_ball.txt" xr:uid="{6A48F18C-2BCA-4AC9-8097-7F755734EAF6}"/>
    <hyperlink ref="A1235" r:id="rId2467" display="out/パワプロ2020 - 投球解析 - 2020-08-29 15-45-22-02_out.mp4" xr:uid="{70DE2336-62CB-4032-88B0-E1E569955E62}"/>
    <hyperlink ref="B1235" r:id="rId2468" display="result/パワプロ2020 - 投球解析 - 2020-08-29 15-45-22-02_ball.txt" xr:uid="{DB06B652-3E7B-4146-8FA9-E86AA721273C}"/>
    <hyperlink ref="A1236" r:id="rId2469" display="out/パワプロ2020 - 投球解析 - 2020-08-29 15-45-22-03_out.mp4" xr:uid="{6690801D-7EF3-42E2-BCED-5CD61BA1D01A}"/>
    <hyperlink ref="B1236" r:id="rId2470" display="result/パワプロ2020 - 投球解析 - 2020-08-29 15-45-22-03_ball.txt" xr:uid="{773B1B02-9099-49C3-8F82-8E476ED039E3}"/>
    <hyperlink ref="A1237" r:id="rId2471" display="out/パワプロ2020 - 投球解析 - 2020-08-29 15-45-22-04_out.mp4" xr:uid="{086EA740-3C1A-4719-9C58-96838B1B047E}"/>
    <hyperlink ref="B1237" r:id="rId2472" display="result/パワプロ2020 - 投球解析 - 2020-08-29 15-45-22-04_ball.txt" xr:uid="{8C46AE8D-EFB0-40DA-B074-CBA269391458}"/>
    <hyperlink ref="A1238" r:id="rId2473" display="out/パワプロ2020 - 投球解析 - 2020-08-29 15-45-22-05_out.mp4" xr:uid="{20207026-0890-4DB9-B5AF-BC7D79083536}"/>
    <hyperlink ref="B1238" r:id="rId2474" display="result/パワプロ2020 - 投球解析 - 2020-08-29 15-45-22-05_ball.txt" xr:uid="{4EF49FE7-29AA-4BF3-AEF0-7245FE06B813}"/>
    <hyperlink ref="A1239" r:id="rId2475" display="out/パワプロ2020 - 投球解析 - 2020-08-29 15-45-22-06_out.mp4" xr:uid="{5F67A2C0-E538-45B4-937B-F883EF084B1F}"/>
    <hyperlink ref="B1239" r:id="rId2476" display="result/パワプロ2020 - 投球解析 - 2020-08-29 15-45-22-06_ball.txt" xr:uid="{FDB9B94D-4974-4B48-8CBE-9294716BA199}"/>
    <hyperlink ref="A1240" r:id="rId2477" display="out/パワプロ2020 - 投球解析 - 2020-08-29 15-45-22-07_out.mp4" xr:uid="{5A380E0C-B4BB-4306-B26B-92F28C69D37D}"/>
    <hyperlink ref="B1240" r:id="rId2478" display="result/パワプロ2020 - 投球解析 - 2020-08-29 15-45-22-07_ball.txt" xr:uid="{DF0D8738-A8AD-4DCE-AB32-A8529E34DEE6}"/>
    <hyperlink ref="A1241" r:id="rId2479" display="out/パワプロ2020 - 投球解析 - 2020-08-29 15-45-22-08_out.mp4" xr:uid="{8C20A866-8BE8-4C09-B2EA-C951934D9778}"/>
    <hyperlink ref="B1241" r:id="rId2480" display="result/パワプロ2020 - 投球解析 - 2020-08-29 15-45-22-08_ball.txt" xr:uid="{A23BE0FE-9FB7-41A4-9E6F-06B64A97BA0E}"/>
    <hyperlink ref="A1242" r:id="rId2481" display="out/パワプロ2020 - 投球解析 - 2020-08-29 15-45-22-09_out.mp4" xr:uid="{50A8FA4B-A0F9-4474-BB97-C9D748100E4C}"/>
    <hyperlink ref="B1242" r:id="rId2482" display="result/パワプロ2020 - 投球解析 - 2020-08-29 15-45-22-09_ball.txt" xr:uid="{8EAF49A5-00C8-4FAF-8FF8-ED68BF4BDF57}"/>
    <hyperlink ref="A1243" r:id="rId2483" display="out/パワプロ2020 - 投球解析 - 2020-08-29 15-46-34-00_out.mp4" xr:uid="{2065EFC7-437F-4740-9167-CCE92043AE1E}"/>
    <hyperlink ref="B1243" r:id="rId2484" display="result/パワプロ2020 - 投球解析 - 2020-08-29 15-46-34-00_ball.txt" xr:uid="{05258B15-5C59-40BE-9B16-C5BE3F850AD0}"/>
    <hyperlink ref="A1244" r:id="rId2485" display="out/パワプロ2020 - 投球解析 - 2020-08-29 15-46-34-01_out.mp4" xr:uid="{8D0B79B2-F394-4D4E-BBC4-4466ABC786D8}"/>
    <hyperlink ref="B1244" r:id="rId2486" display="result/パワプロ2020 - 投球解析 - 2020-08-29 15-46-34-01_ball.txt" xr:uid="{85DF11DD-37A9-4B38-8F50-0D91958B4FDC}"/>
    <hyperlink ref="A1245" r:id="rId2487" display="out/パワプロ2020 - 投球解析 - 2020-08-29 15-46-34-02_out.mp4" xr:uid="{026EBE41-D5A5-44AE-BE31-C4CDCD24F19C}"/>
    <hyperlink ref="B1245" r:id="rId2488" display="result/パワプロ2020 - 投球解析 - 2020-08-29 15-46-34-02_ball.txt" xr:uid="{7C8B0E80-D634-466B-8AF2-5F7C23BE49DB}"/>
    <hyperlink ref="A1246" r:id="rId2489" display="out/パワプロ2020 - 投球解析 - 2020-08-29 15-46-34-03_out.mp4" xr:uid="{4AAC0145-23B7-4EF5-95BE-39DAEB3693EA}"/>
    <hyperlink ref="B1246" r:id="rId2490" display="result/パワプロ2020 - 投球解析 - 2020-08-29 15-46-34-03_ball.txt" xr:uid="{9A351DCC-7D08-4E2C-8505-70045DEA625C}"/>
    <hyperlink ref="A1247" r:id="rId2491" display="out/パワプロ2020 - 投球解析 - 2020-08-29 15-46-34-04_out.mp4" xr:uid="{4A0A28EB-376C-47B9-AD16-DB1A6EFE276C}"/>
    <hyperlink ref="B1247" r:id="rId2492" display="result/パワプロ2020 - 投球解析 - 2020-08-29 15-46-34-04_ball.txt" xr:uid="{6B4A95A5-8405-470B-A103-923F9B6AEF5B}"/>
    <hyperlink ref="A1248" r:id="rId2493" display="out/パワプロ2020 - 投球解析 - 2020-08-29 15-46-34-05_out.mp4" xr:uid="{D3AE8757-D7A9-4295-A905-37C0DF470CD0}"/>
    <hyperlink ref="B1248" r:id="rId2494" display="result/パワプロ2020 - 投球解析 - 2020-08-29 15-46-34-05_ball.txt" xr:uid="{331FED15-4618-456C-AA2A-46FBB0615D53}"/>
    <hyperlink ref="A1249" r:id="rId2495" display="out/パワプロ2020 - 投球解析 - 2020-08-29 15-46-34-06_out.mp4" xr:uid="{4C71D133-7EEE-43A2-BCDF-D51FEA95115C}"/>
    <hyperlink ref="B1249" r:id="rId2496" display="result/パワプロ2020 - 投球解析 - 2020-08-29 15-46-34-06_ball.txt" xr:uid="{2322BCB9-6860-4757-B49D-9E7A67E0BBAB}"/>
    <hyperlink ref="A1250" r:id="rId2497" display="out/パワプロ2020 - 投球解析 - 2020-08-29 15-46-34-07_out.mp4" xr:uid="{9F7A0DF5-AB1A-4A0D-97D2-7DE8268AFCD8}"/>
    <hyperlink ref="B1250" r:id="rId2498" display="result/パワプロ2020 - 投球解析 - 2020-08-29 15-46-34-07_ball.txt" xr:uid="{7DB76AF3-0209-4A34-9155-EE5B96392763}"/>
    <hyperlink ref="A1251" r:id="rId2499" display="out/パワプロ2020 - 投球解析 - 2020-08-29 15-46-34-08_out.mp4" xr:uid="{45F04C4C-85FD-4AF0-8717-8C16A3980D5A}"/>
    <hyperlink ref="B1251" r:id="rId2500" display="result/パワプロ2020 - 投球解析 - 2020-08-29 15-46-34-08_ball.txt" xr:uid="{54D73287-CF07-45E5-A2A5-A2BA6187FDB5}"/>
    <hyperlink ref="A1252" r:id="rId2501" display="out/パワプロ2020 - 投球解析 - 2020-08-29 15-46-34-09_out.mp4" xr:uid="{62A4E7D8-4644-4AD8-8074-6F53BAF5D4E7}"/>
    <hyperlink ref="B1252" r:id="rId2502" display="result/パワプロ2020 - 投球解析 - 2020-08-29 15-46-34-09_ball.txt" xr:uid="{CE791FF6-A604-4DF7-9B50-0F81F73559D3}"/>
    <hyperlink ref="A1253" r:id="rId2503" display="out/パワプロ2020 - 投球解析 - 2020-08-29 15-48-09-00_out.mp4" xr:uid="{F03B7B82-7112-464E-9C95-60AC5BB87EB0}"/>
    <hyperlink ref="B1253" r:id="rId2504" display="result/パワプロ2020 - 投球解析 - 2020-08-29 15-48-09-00_ball.txt" xr:uid="{E209B4BF-FDEE-4C4D-833A-920D5F62BED2}"/>
    <hyperlink ref="A1254" r:id="rId2505" display="out/パワプロ2020 - 投球解析 - 2020-08-29 15-48-09-01_out.mp4" xr:uid="{5E0189B0-98A4-416B-8531-B90AA0F18A08}"/>
    <hyperlink ref="B1254" r:id="rId2506" display="result/パワプロ2020 - 投球解析 - 2020-08-29 15-48-09-01_ball.txt" xr:uid="{B3743524-87CC-43EF-B085-F6FDF96E8981}"/>
    <hyperlink ref="A1255" r:id="rId2507" display="out/パワプロ2020 - 投球解析 - 2020-08-29 15-48-09-02_out.mp4" xr:uid="{F1D90B76-EA63-409C-9215-C7A85EFF0E15}"/>
    <hyperlink ref="B1255" r:id="rId2508" display="result/パワプロ2020 - 投球解析 - 2020-08-29 15-48-09-02_ball.txt" xr:uid="{572DAE51-C924-4150-98BA-5B4196C13846}"/>
    <hyperlink ref="A1256" r:id="rId2509" display="out/パワプロ2020 - 投球解析 - 2020-08-29 15-48-09-03_out.mp4" xr:uid="{77E6AA74-9EE3-415C-AEE8-5D3DEDE4AE01}"/>
    <hyperlink ref="B1256" r:id="rId2510" display="result/パワプロ2020 - 投球解析 - 2020-08-29 15-48-09-03_ball.txt" xr:uid="{8693E8AE-F059-4346-9CCF-366415B08564}"/>
    <hyperlink ref="A1257" r:id="rId2511" display="out/パワプロ2020 - 投球解析 - 2020-08-29 15-48-09-04_out.mp4" xr:uid="{BA1F3274-655A-4860-B1A2-9E0BAA8A180C}"/>
    <hyperlink ref="B1257" r:id="rId2512" display="result/パワプロ2020 - 投球解析 - 2020-08-29 15-48-09-04_ball.txt" xr:uid="{14A94DEE-C73B-4D13-9CA6-1A3D9B904F5F}"/>
    <hyperlink ref="A1258" r:id="rId2513" display="out/パワプロ2020 - 投球解析 - 2020-08-29 15-48-09-05_out.mp4" xr:uid="{4555B928-2948-4B7D-AFDA-DFC2C493E773}"/>
    <hyperlink ref="B1258" r:id="rId2514" display="result/パワプロ2020 - 投球解析 - 2020-08-29 15-48-09-05_ball.txt" xr:uid="{C61EFB9F-4273-4613-A783-9FFF9F1233D8}"/>
    <hyperlink ref="A1259" r:id="rId2515" display="out/パワプロ2020 - 投球解析 - 2020-08-29 15-48-09-06_out.mp4" xr:uid="{1A9FFE35-80B3-4E5F-9F03-37D89D904B9D}"/>
    <hyperlink ref="B1259" r:id="rId2516" display="result/パワプロ2020 - 投球解析 - 2020-08-29 15-48-09-06_ball.txt" xr:uid="{7866E17A-0D9D-444B-8ACA-AD3BDCD0491F}"/>
    <hyperlink ref="A1260" r:id="rId2517" display="out/パワプロ2020 - 投球解析 - 2020-08-29 15-48-09-07_out.mp4" xr:uid="{54721CEF-F63D-47AE-B472-227F33261BB1}"/>
    <hyperlink ref="B1260" r:id="rId2518" display="result/パワプロ2020 - 投球解析 - 2020-08-29 15-48-09-07_ball.txt" xr:uid="{299FBE45-A13D-4A2E-9BE8-470090E2F18C}"/>
    <hyperlink ref="A1261" r:id="rId2519" display="out/パワプロ2020 - 投球解析 - 2020-08-29 15-48-09-08_out.mp4" xr:uid="{F235319A-C492-4F55-8CE8-6029ADD3FFF5}"/>
    <hyperlink ref="B1261" r:id="rId2520" display="result/パワプロ2020 - 投球解析 - 2020-08-29 15-48-09-08_ball.txt" xr:uid="{487AF1D3-92EC-4B85-B613-D8CC8122EE03}"/>
    <hyperlink ref="A1262" r:id="rId2521" display="out/パワプロ2020 - 投球解析 - 2020-08-29 15-48-09-09_out.mp4" xr:uid="{1F1366E3-DAE2-4388-9119-DBC4C84CC5E2}"/>
    <hyperlink ref="B1262" r:id="rId2522" display="result/パワプロ2020 - 投球解析 - 2020-08-29 15-48-09-09_ball.txt" xr:uid="{F642C05B-95CE-49FF-97E2-FA290325A8C9}"/>
    <hyperlink ref="A1263" r:id="rId2523" display="out/パワプロ2020 - 投球解析 - 2020-08-29 15-49-13-00_out.mp4" xr:uid="{B021953A-1147-4237-BB76-3D17B6F1399B}"/>
    <hyperlink ref="B1263" r:id="rId2524" display="result/パワプロ2020 - 投球解析 - 2020-08-29 15-49-13-00_ball.txt" xr:uid="{96EF2DA2-190A-4F4D-9FDD-446924578F10}"/>
    <hyperlink ref="A1264" r:id="rId2525" display="out/パワプロ2020 - 投球解析 - 2020-08-29 15-49-13-01_out.mp4" xr:uid="{3090AA12-1AEF-475D-9C07-C6DCBC5ABD8E}"/>
    <hyperlink ref="B1264" r:id="rId2526" display="result/パワプロ2020 - 投球解析 - 2020-08-29 15-49-13-01_ball.txt" xr:uid="{4E4D0D4E-ABA3-4123-9803-40E8937377A8}"/>
    <hyperlink ref="A1265" r:id="rId2527" display="out/パワプロ2020 - 投球解析 - 2020-08-29 15-49-13-02_out.mp4" xr:uid="{2DEACE73-80F9-4A16-92EF-1DC6A000E59C}"/>
    <hyperlink ref="B1265" r:id="rId2528" display="result/パワプロ2020 - 投球解析 - 2020-08-29 15-49-13-02_ball.txt" xr:uid="{A4B1C1ED-0818-481E-9FA2-06290E416A95}"/>
    <hyperlink ref="A1266" r:id="rId2529" display="out/パワプロ2020 - 投球解析 - 2020-08-29 15-49-13-03_out.mp4" xr:uid="{4F6EB8E9-6E46-45B3-9BFE-39574507109B}"/>
    <hyperlink ref="B1266" r:id="rId2530" display="result/パワプロ2020 - 投球解析 - 2020-08-29 15-49-13-03_ball.txt" xr:uid="{BF61EB32-B862-441D-9E78-9D108B031F69}"/>
    <hyperlink ref="A1267" r:id="rId2531" display="out/パワプロ2020 - 投球解析 - 2020-08-29 15-49-13-04_out.mp4" xr:uid="{36185137-D444-4DA4-9BCF-35CDA36C04FC}"/>
    <hyperlink ref="B1267" r:id="rId2532" display="result/パワプロ2020 - 投球解析 - 2020-08-29 15-49-13-04_ball.txt" xr:uid="{5DB38819-358E-46A3-8246-5ECC09806409}"/>
    <hyperlink ref="A1268" r:id="rId2533" display="out/パワプロ2020 - 投球解析 - 2020-08-29 15-49-13-05_out.mp4" xr:uid="{C2E86561-AFB3-4975-BBA7-F82E9F1D1C97}"/>
    <hyperlink ref="B1268" r:id="rId2534" display="result/パワプロ2020 - 投球解析 - 2020-08-29 15-49-13-05_ball.txt" xr:uid="{7B87CFAC-2BC8-4D2D-9E2C-19B945DD6A08}"/>
    <hyperlink ref="A1269" r:id="rId2535" display="out/パワプロ2020 - 投球解析 - 2020-08-29 15-49-13-06_out.mp4" xr:uid="{5982505E-747C-4E16-B675-D07F77338A38}"/>
    <hyperlink ref="B1269" r:id="rId2536" display="result/パワプロ2020 - 投球解析 - 2020-08-29 15-49-13-06_ball.txt" xr:uid="{5895AB06-4A21-47A7-BE15-D03077649CD8}"/>
    <hyperlink ref="A1270" r:id="rId2537" display="out/パワプロ2020 - 投球解析 - 2020-08-29 15-49-13-07_out.mp4" xr:uid="{A25172F3-02B2-4168-8809-3AB20F03E9C2}"/>
    <hyperlink ref="B1270" r:id="rId2538" display="result/パワプロ2020 - 投球解析 - 2020-08-29 15-49-13-07_ball.txt" xr:uid="{722E2C85-CC5F-4E0A-859D-BA9BF6347827}"/>
    <hyperlink ref="A1271" r:id="rId2539" display="out/パワプロ2020 - 投球解析 - 2020-08-29 15-49-13-08_out.mp4" xr:uid="{F2FE637C-6205-4734-AC65-CD06610718C8}"/>
    <hyperlink ref="B1271" r:id="rId2540" display="result/パワプロ2020 - 投球解析 - 2020-08-29 15-49-13-08_ball.txt" xr:uid="{B59A1A3F-807B-4E1D-98C1-B1F44186AC44}"/>
    <hyperlink ref="A1272" r:id="rId2541" display="out/パワプロ2020 - 投球解析 - 2020-08-29 15-49-13-09_out.mp4" xr:uid="{3B96EF57-2DAE-4E0D-9A85-4128D7E95864}"/>
    <hyperlink ref="B1272" r:id="rId2542" display="result/パワプロ2020 - 投球解析 - 2020-08-29 15-49-13-09_ball.txt" xr:uid="{6EE0E89D-C36F-4AEE-BDAB-6C24AF311A17}"/>
    <hyperlink ref="A1273" r:id="rId2543" display="out/パワプロ2020 - 投球解析 - 2020-08-29 15-50-19-00_out.mp4" xr:uid="{15225075-4555-4E27-8A77-41DE3E9B8C81}"/>
    <hyperlink ref="B1273" r:id="rId2544" display="result/パワプロ2020 - 投球解析 - 2020-08-29 15-50-19-00_ball.txt" xr:uid="{06DB40B4-655C-42E5-9309-0223907DB24A}"/>
    <hyperlink ref="A1274" r:id="rId2545" display="out/パワプロ2020 - 投球解析 - 2020-08-29 15-50-19-01_out.mp4" xr:uid="{CA44EE06-80AE-4437-8744-EE13C47032DC}"/>
    <hyperlink ref="B1274" r:id="rId2546" display="result/パワプロ2020 - 投球解析 - 2020-08-29 15-50-19-01_ball.txt" xr:uid="{7E7832FC-6FCE-415B-90EC-16E8A2EB3CFD}"/>
    <hyperlink ref="A1275" r:id="rId2547" display="out/パワプロ2020 - 投球解析 - 2020-08-29 15-50-19-02_out.mp4" xr:uid="{C83F9B0F-5739-4E04-8600-FFFDD5D66F6E}"/>
    <hyperlink ref="B1275" r:id="rId2548" display="result/パワプロ2020 - 投球解析 - 2020-08-29 15-50-19-02_ball.txt" xr:uid="{BBDAB3DD-3784-4963-A943-7B7FAADBC674}"/>
    <hyperlink ref="A1276" r:id="rId2549" display="out/パワプロ2020 - 投球解析 - 2020-08-29 15-50-19-03_out.mp4" xr:uid="{00A13D22-D28D-4143-AF7A-6583AE97069A}"/>
    <hyperlink ref="B1276" r:id="rId2550" display="result/パワプロ2020 - 投球解析 - 2020-08-29 15-50-19-03_ball.txt" xr:uid="{ACACCD8E-5855-4009-B67D-48C896DD6E4C}"/>
    <hyperlink ref="A1277" r:id="rId2551" display="out/パワプロ2020 - 投球解析 - 2020-08-29 15-50-19-04_out.mp4" xr:uid="{861D154F-7186-4F3F-A263-A0C1C35C8B18}"/>
    <hyperlink ref="B1277" r:id="rId2552" display="result/パワプロ2020 - 投球解析 - 2020-08-29 15-50-19-04_ball.txt" xr:uid="{62F99F27-76FB-4744-B1D6-F4F3B670C860}"/>
    <hyperlink ref="A1278" r:id="rId2553" display="out/パワプロ2020 - 投球解析 - 2020-08-29 15-50-19-05_out.mp4" xr:uid="{7417A67E-99FC-4027-985D-A3C6FF27152F}"/>
    <hyperlink ref="B1278" r:id="rId2554" display="result/パワプロ2020 - 投球解析 - 2020-08-29 15-50-19-05_ball.txt" xr:uid="{04AF93BA-52B8-4014-BF67-5A24F3651FBA}"/>
    <hyperlink ref="A1279" r:id="rId2555" display="out/パワプロ2020 - 投球解析 - 2020-08-29 15-50-19-06_out.mp4" xr:uid="{7006685A-A147-4B08-AE5E-92F77B05084E}"/>
    <hyperlink ref="B1279" r:id="rId2556" display="result/パワプロ2020 - 投球解析 - 2020-08-29 15-50-19-06_ball.txt" xr:uid="{B7E2F8F2-7B84-470F-82FA-CCAF5239E685}"/>
    <hyperlink ref="A1280" r:id="rId2557" display="out/パワプロ2020 - 投球解析 - 2020-08-29 15-50-19-07_out.mp4" xr:uid="{36BFE2AA-1B07-47E1-8A71-C264420FBD96}"/>
    <hyperlink ref="B1280" r:id="rId2558" display="result/パワプロ2020 - 投球解析 - 2020-08-29 15-50-19-07_ball.txt" xr:uid="{910FCE32-B65F-4345-A221-6887D85536E0}"/>
    <hyperlink ref="A1281" r:id="rId2559" display="out/パワプロ2020 - 投球解析 - 2020-08-29 15-50-19-08_out.mp4" xr:uid="{0CD4A3E7-C64C-4463-8684-BC84E01E6588}"/>
    <hyperlink ref="B1281" r:id="rId2560" display="result/パワプロ2020 - 投球解析 - 2020-08-29 15-50-19-08_ball.txt" xr:uid="{4787B2E0-2D87-4045-A51B-7A71318ACCF2}"/>
    <hyperlink ref="A1282" r:id="rId2561" display="out/パワプロ2020 - 投球解析 - 2020-08-29 15-50-19-09_out.mp4" xr:uid="{2F338C5C-633C-41EE-942E-1867164088F5}"/>
    <hyperlink ref="B1282" r:id="rId2562" display="result/パワプロ2020 - 投球解析 - 2020-08-29 15-50-19-09_ball.txt" xr:uid="{23BAE633-3C33-433A-9580-341008646BB5}"/>
    <hyperlink ref="A1283" r:id="rId2563" display="out/パワプロ2020 - 投球解析 - 2020-08-29 15-51-26-00_out.mp4" xr:uid="{E3961E2B-6574-4B90-AAAC-29064891C186}"/>
    <hyperlink ref="B1283" r:id="rId2564" display="result/パワプロ2020 - 投球解析 - 2020-08-29 15-51-26-00_ball.txt" xr:uid="{A42FC20E-9B57-4039-AA84-2899FABA9090}"/>
    <hyperlink ref="A1284" r:id="rId2565" display="out/パワプロ2020 - 投球解析 - 2020-08-29 15-51-26-01_out.mp4" xr:uid="{8922FB3B-4B7E-42F9-9C3D-8D6051DCF0C7}"/>
    <hyperlink ref="B1284" r:id="rId2566" display="result/パワプロ2020 - 投球解析 - 2020-08-29 15-51-26-01_ball.txt" xr:uid="{4352A5E4-2350-4949-8600-CEA2AEA0E1B9}"/>
    <hyperlink ref="A1285" r:id="rId2567" display="out/パワプロ2020 - 投球解析 - 2020-08-29 15-51-26-02_out.mp4" xr:uid="{63A678E0-0ED6-4435-988A-D64353318E3B}"/>
    <hyperlink ref="B1285" r:id="rId2568" display="result/パワプロ2020 - 投球解析 - 2020-08-29 15-51-26-02_ball.txt" xr:uid="{639BAE55-93C0-4BBF-9F49-7EEEC9EF7C99}"/>
    <hyperlink ref="A1286" r:id="rId2569" display="out/パワプロ2020 - 投球解析 - 2020-08-29 15-51-26-03_out.mp4" xr:uid="{583050D4-B473-42A1-939C-574AE24B31F8}"/>
    <hyperlink ref="B1286" r:id="rId2570" display="result/パワプロ2020 - 投球解析 - 2020-08-29 15-51-26-03_ball.txt" xr:uid="{CBC02038-2365-4897-8768-31F0D8D9163B}"/>
    <hyperlink ref="A1287" r:id="rId2571" display="out/パワプロ2020 - 投球解析 - 2020-08-29 15-51-26-04_out.mp4" xr:uid="{6C31D011-C104-4554-82FD-3949CE894C91}"/>
    <hyperlink ref="B1287" r:id="rId2572" display="result/パワプロ2020 - 投球解析 - 2020-08-29 15-51-26-04_ball.txt" xr:uid="{534F9869-99E2-4C75-8909-F87F03A11209}"/>
    <hyperlink ref="A1288" r:id="rId2573" display="out/パワプロ2020 - 投球解析 - 2020-08-29 15-51-26-05_out.mp4" xr:uid="{1B3C476E-2F07-47F4-AF6F-1B6E2AC824B7}"/>
    <hyperlink ref="B1288" r:id="rId2574" display="result/パワプロ2020 - 投球解析 - 2020-08-29 15-51-26-05_ball.txt" xr:uid="{4E6AD860-8D5D-42CC-8EB4-DF5064C0C123}"/>
    <hyperlink ref="A1289" r:id="rId2575" display="out/パワプロ2020 - 投球解析 - 2020-08-29 15-51-26-06_out.mp4" xr:uid="{CAE237BB-09A4-40BB-ADBA-1631018F4D1C}"/>
    <hyperlink ref="B1289" r:id="rId2576" display="result/パワプロ2020 - 投球解析 - 2020-08-29 15-51-26-06_ball.txt" xr:uid="{C5119933-7AD3-4295-8FB0-ABB453FDC7A2}"/>
    <hyperlink ref="A1290" r:id="rId2577" display="out/パワプロ2020 - 投球解析 - 2020-08-29 15-51-26-07_out.mp4" xr:uid="{9230EEE2-1581-43B0-A2CC-4AC6DCCDAE06}"/>
    <hyperlink ref="B1290" r:id="rId2578" display="result/パワプロ2020 - 投球解析 - 2020-08-29 15-51-26-07_ball.txt" xr:uid="{41D45445-85E1-4DE9-BC5D-F83511007372}"/>
    <hyperlink ref="A1291" r:id="rId2579" display="out/パワプロ2020 - 投球解析 - 2020-08-29 15-51-26-08_out.mp4" xr:uid="{2F032F3C-AB19-4835-8212-F97B35972A60}"/>
    <hyperlink ref="B1291" r:id="rId2580" display="result/パワプロ2020 - 投球解析 - 2020-08-29 15-51-26-08_ball.txt" xr:uid="{D9D14531-2E79-4040-AEF7-DC3529CDEB0D}"/>
    <hyperlink ref="A1292" r:id="rId2581" display="out/パワプロ2020 - 投球解析 - 2020-08-29 15-51-26-09_out.mp4" xr:uid="{38A44CC9-FFCC-4423-AE76-D4CD6DCAF374}"/>
    <hyperlink ref="B1292" r:id="rId2582" display="result/パワプロ2020 - 投球解析 - 2020-08-29 15-51-26-09_ball.txt" xr:uid="{ABE01F30-2058-49E4-B1D9-36B886F6F8B3}"/>
    <hyperlink ref="A1293" r:id="rId2583" display="out/パワプロ2020 - 投球解析 - 2020-08-29 15-52-32-00_out.mp4" xr:uid="{504C9A40-BABC-40D6-9CE3-524C6D62807D}"/>
    <hyperlink ref="B1293" r:id="rId2584" display="result/パワプロ2020 - 投球解析 - 2020-08-29 15-52-32-00_ball.txt" xr:uid="{701A0D34-874F-41E5-88D7-1073D30B06E1}"/>
    <hyperlink ref="A1294" r:id="rId2585" display="out/パワプロ2020 - 投球解析 - 2020-08-29 15-52-32-01_out.mp4" xr:uid="{B2FFE8CD-F0EC-4B38-8E0C-30D21AFB8B9A}"/>
    <hyperlink ref="B1294" r:id="rId2586" display="result/パワプロ2020 - 投球解析 - 2020-08-29 15-52-32-01_ball.txt" xr:uid="{3256FE07-0B5B-448E-9D2A-68011F7FB2DD}"/>
    <hyperlink ref="A1295" r:id="rId2587" display="out/パワプロ2020 - 投球解析 - 2020-08-29 15-52-32-02_out.mp4" xr:uid="{501FB178-F145-41FF-8065-085B9FA845B1}"/>
    <hyperlink ref="B1295" r:id="rId2588" display="result/パワプロ2020 - 投球解析 - 2020-08-29 15-52-32-02_ball.txt" xr:uid="{42497FF3-D8B3-4B78-8865-065C429B05D5}"/>
    <hyperlink ref="A1296" r:id="rId2589" display="out/パワプロ2020 - 投球解析 - 2020-08-29 15-52-32-03_out.mp4" xr:uid="{DD454CA2-9F50-4C19-A847-3679A0FBF9BE}"/>
    <hyperlink ref="B1296" r:id="rId2590" display="result/パワプロ2020 - 投球解析 - 2020-08-29 15-52-32-03_ball.txt" xr:uid="{4C825E50-D588-4BAF-AD5C-0ADD03A55DEE}"/>
    <hyperlink ref="A1297" r:id="rId2591" display="out/パワプロ2020 - 投球解析 - 2020-08-29 15-52-32-04_out.mp4" xr:uid="{485245B6-1166-4566-B52C-45E231EEDABA}"/>
    <hyperlink ref="B1297" r:id="rId2592" display="result/パワプロ2020 - 投球解析 - 2020-08-29 15-52-32-04_ball.txt" xr:uid="{FE2349C6-23E4-41D7-AE7B-84B146754EF2}"/>
    <hyperlink ref="A1298" r:id="rId2593" display="out/パワプロ2020 - 投球解析 - 2020-08-29 15-52-32-05_out.mp4" xr:uid="{584D7B3A-3EDD-49BE-88FD-82F7B067E0E4}"/>
    <hyperlink ref="B1298" r:id="rId2594" display="result/パワプロ2020 - 投球解析 - 2020-08-29 15-52-32-05_ball.txt" xr:uid="{0449D99A-9D0F-4FB4-B84E-221E9BB020EE}"/>
    <hyperlink ref="A1299" r:id="rId2595" display="out/パワプロ2020 - 投球解析 - 2020-08-29 15-52-32-06_out.mp4" xr:uid="{6BDC6297-3008-47D6-9D10-4BD5E731C747}"/>
    <hyperlink ref="B1299" r:id="rId2596" display="result/パワプロ2020 - 投球解析 - 2020-08-29 15-52-32-06_ball.txt" xr:uid="{3140C9D8-A1A3-47E0-B52B-0E0FD55202D6}"/>
    <hyperlink ref="A1300" r:id="rId2597" display="out/パワプロ2020 - 投球解析 - 2020-08-29 15-52-32-07_out.mp4" xr:uid="{25ACEE4E-511B-46EB-8DB6-F07557D74752}"/>
    <hyperlink ref="B1300" r:id="rId2598" display="result/パワプロ2020 - 投球解析 - 2020-08-29 15-52-32-07_ball.txt" xr:uid="{FBF84FF8-AB0F-428D-AFCE-51DD53CDCD75}"/>
    <hyperlink ref="A1301" r:id="rId2599" display="out/パワプロ2020 - 投球解析 - 2020-08-29 15-52-32-08_out.mp4" xr:uid="{37E89B4F-8B3A-4176-909E-75831907801E}"/>
    <hyperlink ref="B1301" r:id="rId2600" display="result/パワプロ2020 - 投球解析 - 2020-08-29 15-52-32-08_ball.txt" xr:uid="{06D68032-7E80-4F12-A6C9-43F4A4684EF1}"/>
    <hyperlink ref="A1302" r:id="rId2601" display="out/パワプロ2020 - 投球解析 - 2020-08-29 15-52-32-09_out.mp4" xr:uid="{D919475A-A773-40AE-A020-7DF162D757F1}"/>
    <hyperlink ref="B1302" r:id="rId2602" display="result/パワプロ2020 - 投球解析 - 2020-08-29 15-52-32-09_ball.txt" xr:uid="{7469250D-06E1-43E8-9C10-06F0DD407AE9}"/>
    <hyperlink ref="A1303" r:id="rId2603" display="out/パワプロ2020 - 投球解析 - 2020-08-29 15-53-40-00_out.mp4" xr:uid="{C9E854C2-CA2B-41C6-A697-1B54E0DAE22E}"/>
    <hyperlink ref="B1303" r:id="rId2604" display="result/パワプロ2020 - 投球解析 - 2020-08-29 15-53-40-00_ball.txt" xr:uid="{4ECBC285-E2A9-4BAC-9151-2289B4A45B81}"/>
    <hyperlink ref="A1304" r:id="rId2605" display="out/パワプロ2020 - 投球解析 - 2020-08-29 15-53-40-01_out.mp4" xr:uid="{C66CE9C0-D816-4B49-9F07-9DFEE59538AE}"/>
    <hyperlink ref="B1304" r:id="rId2606" display="result/パワプロ2020 - 投球解析 - 2020-08-29 15-53-40-01_ball.txt" xr:uid="{738A1CAE-FAB3-4C3A-957A-7CB7E60FA9D0}"/>
    <hyperlink ref="A1305" r:id="rId2607" display="out/パワプロ2020 - 投球解析 - 2020-08-29 15-53-40-02_out.mp4" xr:uid="{2F39326F-F414-4243-B7DF-4B48B0759545}"/>
    <hyperlink ref="B1305" r:id="rId2608" display="result/パワプロ2020 - 投球解析 - 2020-08-29 15-53-40-02_ball.txt" xr:uid="{D80AF959-D3CB-44A2-A3BD-3C9FA34C7C27}"/>
    <hyperlink ref="A1306" r:id="rId2609" display="out/パワプロ2020 - 投球解析 - 2020-08-29 15-53-40-03_out.mp4" xr:uid="{C06F9EBB-A2BD-4425-99DE-4B5C1AA90E71}"/>
    <hyperlink ref="B1306" r:id="rId2610" display="result/パワプロ2020 - 投球解析 - 2020-08-29 15-53-40-03_ball.txt" xr:uid="{37A59BFC-5FA8-4843-BB23-A6F17F572973}"/>
    <hyperlink ref="A1307" r:id="rId2611" display="out/パワプロ2020 - 投球解析 - 2020-08-29 15-53-40-04_out.mp4" xr:uid="{BB549DDA-BECF-450C-A9E2-1C29594E88A6}"/>
    <hyperlink ref="B1307" r:id="rId2612" display="result/パワプロ2020 - 投球解析 - 2020-08-29 15-53-40-04_ball.txt" xr:uid="{21F0F7C5-649A-421D-8EC3-329D2769D8AD}"/>
    <hyperlink ref="A1308" r:id="rId2613" display="out/パワプロ2020 - 投球解析 - 2020-08-29 15-53-40-05_out.mp4" xr:uid="{30CA76B8-4CC1-4E02-93E9-A34EF1203174}"/>
    <hyperlink ref="B1308" r:id="rId2614" display="result/パワプロ2020 - 投球解析 - 2020-08-29 15-53-40-05_ball.txt" xr:uid="{877D63FD-CD0B-4AFE-A4F9-9E68A5CDB210}"/>
    <hyperlink ref="A1309" r:id="rId2615" display="out/パワプロ2020 - 投球解析 - 2020-08-29 15-53-40-06_out.mp4" xr:uid="{82E81D8A-C5EE-4CA6-A01B-10EA3B6443CB}"/>
    <hyperlink ref="B1309" r:id="rId2616" display="result/パワプロ2020 - 投球解析 - 2020-08-29 15-53-40-06_ball.txt" xr:uid="{1F6D692B-C2EE-474B-99D5-65C9B3B37D45}"/>
    <hyperlink ref="A1310" r:id="rId2617" display="out/パワプロ2020 - 投球解析 - 2020-08-29 15-53-40-07_out.mp4" xr:uid="{3FD81321-0492-42A0-8294-F00AEC0C86B9}"/>
    <hyperlink ref="B1310" r:id="rId2618" display="result/パワプロ2020 - 投球解析 - 2020-08-29 15-53-40-07_ball.txt" xr:uid="{BB8FE952-6D3E-4B7E-A45F-C96EE6AB0595}"/>
    <hyperlink ref="A1311" r:id="rId2619" display="out/パワプロ2020 - 投球解析 - 2020-08-29 15-53-40-08_out.mp4" xr:uid="{4BB16254-D4CA-4E9F-9AEB-6093CD4655EF}"/>
    <hyperlink ref="B1311" r:id="rId2620" display="result/パワプロ2020 - 投球解析 - 2020-08-29 15-53-40-08_ball.txt" xr:uid="{BFE2EB75-BFFD-409B-A8E4-E420113C1544}"/>
    <hyperlink ref="A1312" r:id="rId2621" display="out/パワプロ2020 - 投球解析 - 2020-08-29 15-53-40-09_out.mp4" xr:uid="{DF52CA6A-8B0E-4FD8-BE07-A734AABE2F84}"/>
    <hyperlink ref="B1312" r:id="rId2622" display="result/パワプロ2020 - 投球解析 - 2020-08-29 15-53-40-09_ball.txt" xr:uid="{F71391D7-7283-4B11-BA03-93041287746A}"/>
    <hyperlink ref="A1313" r:id="rId2623" display="out/パワプロ2020 - 投球解析 - 2020-08-29 15-55-24-00_out.mp4" xr:uid="{23293D22-48EB-452B-90EE-287A2A340724}"/>
    <hyperlink ref="B1313" r:id="rId2624" display="result/パワプロ2020 - 投球解析 - 2020-08-29 15-55-24-00_ball.txt" xr:uid="{414FAA37-42AA-42F6-9824-74FD0022E570}"/>
    <hyperlink ref="A1314" r:id="rId2625" display="out/パワプロ2020 - 投球解析 - 2020-08-29 15-55-24-01_out.mp4" xr:uid="{9D834C2B-6DC3-4917-91DD-5973BEDA9DDF}"/>
    <hyperlink ref="B1314" r:id="rId2626" display="result/パワプロ2020 - 投球解析 - 2020-08-29 15-55-24-01_ball.txt" xr:uid="{E461EDD1-2A6B-442C-BC93-1FCAAA40D25B}"/>
    <hyperlink ref="A1315" r:id="rId2627" display="out/パワプロ2020 - 投球解析 - 2020-08-29 15-55-24-02_out.mp4" xr:uid="{E6B546C0-3B91-4D4F-AD81-112B1933437F}"/>
    <hyperlink ref="B1315" r:id="rId2628" display="result/パワプロ2020 - 投球解析 - 2020-08-29 15-55-24-02_ball.txt" xr:uid="{9986C058-9162-4B93-A528-39928C0EB64C}"/>
    <hyperlink ref="A1316" r:id="rId2629" display="out/パワプロ2020 - 投球解析 - 2020-08-29 15-55-24-03_out.mp4" xr:uid="{BD231862-B32B-4A66-A473-A9C7D3C42CE1}"/>
    <hyperlink ref="B1316" r:id="rId2630" display="result/パワプロ2020 - 投球解析 - 2020-08-29 15-55-24-03_ball.txt" xr:uid="{C68DEFEA-653A-48DE-A67B-42FF5CB53A7B}"/>
    <hyperlink ref="A1317" r:id="rId2631" display="out/パワプロ2020 - 投球解析 - 2020-08-29 15-55-24-04_out.mp4" xr:uid="{D0CF1746-6CCE-4EDD-8F91-75A86C63DCDA}"/>
    <hyperlink ref="B1317" r:id="rId2632" display="result/パワプロ2020 - 投球解析 - 2020-08-29 15-55-24-04_ball.txt" xr:uid="{3DFF6B5D-2B25-48A4-8813-CDC0D044A2F9}"/>
    <hyperlink ref="A1318" r:id="rId2633" display="out/パワプロ2020 - 投球解析 - 2020-08-29 15-55-24-05_out.mp4" xr:uid="{EDF4829D-D165-4D19-A2AE-90C9DB2AD566}"/>
    <hyperlink ref="B1318" r:id="rId2634" display="result/パワプロ2020 - 投球解析 - 2020-08-29 15-55-24-05_ball.txt" xr:uid="{C3227ED7-1B95-41F9-96EB-5487002D789F}"/>
    <hyperlink ref="A1319" r:id="rId2635" display="out/パワプロ2020 - 投球解析 - 2020-08-29 15-55-24-06_out.mp4" xr:uid="{47D481BA-5908-44D3-B853-22CC6233FBCC}"/>
    <hyperlink ref="B1319" r:id="rId2636" display="result/パワプロ2020 - 投球解析 - 2020-08-29 15-55-24-06_ball.txt" xr:uid="{9EA9954D-60D8-4CBE-BDAD-920B3AAC0EC5}"/>
    <hyperlink ref="A1320" r:id="rId2637" display="out/パワプロ2020 - 投球解析 - 2020-08-29 15-55-24-07_out.mp4" xr:uid="{96611C74-AA5E-47A4-8B27-464EA43A7C0D}"/>
    <hyperlink ref="B1320" r:id="rId2638" display="result/パワプロ2020 - 投球解析 - 2020-08-29 15-55-24-07_ball.txt" xr:uid="{AC4299DB-782F-4F39-8BAD-82EC809DE6A9}"/>
    <hyperlink ref="A1321" r:id="rId2639" display="out/パワプロ2020 - 投球解析 - 2020-08-29 15-55-24-08_out.mp4" xr:uid="{633B9C43-0D61-489E-B3C7-8D2AF5D48FDD}"/>
    <hyperlink ref="B1321" r:id="rId2640" display="result/パワプロ2020 - 投球解析 - 2020-08-29 15-55-24-08_ball.txt" xr:uid="{B5EEAE15-9E3E-44D2-A7F9-AF45DD76C9F2}"/>
    <hyperlink ref="A1322" r:id="rId2641" display="out/パワプロ2020 - 投球解析 - 2020-08-29 15-55-24-09_out.mp4" xr:uid="{816AAFA9-9D31-466F-BE37-2250B4399656}"/>
    <hyperlink ref="B1322" r:id="rId2642" display="result/パワプロ2020 - 投球解析 - 2020-08-29 15-55-24-09_ball.txt" xr:uid="{0EAE8EC7-B76A-4366-94F8-B44A3176F322}"/>
    <hyperlink ref="A1323" r:id="rId2643" display="out/パワプロ2020 - 投球解析 - 2020-08-29 15-56-35-00_out.mp4" xr:uid="{F6679402-873C-4DB6-A4D7-C4D7CFDE254F}"/>
    <hyperlink ref="B1323" r:id="rId2644" display="result/パワプロ2020 - 投球解析 - 2020-08-29 15-56-35-00_ball.txt" xr:uid="{ADF335F4-FD3E-4926-8696-74C973CD9A35}"/>
    <hyperlink ref="A1324" r:id="rId2645" display="out/パワプロ2020 - 投球解析 - 2020-08-29 15-56-35-01_out.mp4" xr:uid="{B5250A9D-D823-484F-ABFA-32B01E894BC6}"/>
    <hyperlink ref="B1324" r:id="rId2646" display="result/パワプロ2020 - 投球解析 - 2020-08-29 15-56-35-01_ball.txt" xr:uid="{E7AFDFD3-02C5-42CB-A3E1-CF71F5B9260A}"/>
    <hyperlink ref="A1325" r:id="rId2647" display="out/パワプロ2020 - 投球解析 - 2020-08-29 15-56-35-02_out.mp4" xr:uid="{9F111C32-5E72-4444-91A5-E496C1FEA524}"/>
    <hyperlink ref="B1325" r:id="rId2648" display="result/パワプロ2020 - 投球解析 - 2020-08-29 15-56-35-02_ball.txt" xr:uid="{AB762877-C1C2-410A-BAB6-4E1E4481C9EE}"/>
    <hyperlink ref="A1326" r:id="rId2649" display="out/パワプロ2020 - 投球解析 - 2020-08-29 15-56-35-03_out.mp4" xr:uid="{F3825B5F-FF43-4608-A144-F1B3C0059AC5}"/>
    <hyperlink ref="B1326" r:id="rId2650" display="result/パワプロ2020 - 投球解析 - 2020-08-29 15-56-35-03_ball.txt" xr:uid="{5575D4E5-2D7A-4057-B151-94F54BF14328}"/>
    <hyperlink ref="A1327" r:id="rId2651" display="out/パワプロ2020 - 投球解析 - 2020-08-29 15-56-35-04_out.mp4" xr:uid="{FB4FCAC3-E9A6-469D-95B4-4C53987B181F}"/>
    <hyperlink ref="B1327" r:id="rId2652" display="result/パワプロ2020 - 投球解析 - 2020-08-29 15-56-35-04_ball.txt" xr:uid="{747EC84F-4660-4839-975C-147C68D035F8}"/>
    <hyperlink ref="A1328" r:id="rId2653" display="out/パワプロ2020 - 投球解析 - 2020-08-29 15-56-35-05_out.mp4" xr:uid="{C00A2767-3FFB-4434-9239-7C932C0D3A5B}"/>
    <hyperlink ref="B1328" r:id="rId2654" display="result/パワプロ2020 - 投球解析 - 2020-08-29 15-56-35-05_ball.txt" xr:uid="{70CEFF56-262D-4390-B1A1-5C50F13096C2}"/>
    <hyperlink ref="A1329" r:id="rId2655" display="out/パワプロ2020 - 投球解析 - 2020-08-29 15-56-35-06_out.mp4" xr:uid="{9E43A59A-3CC3-4583-B60E-64CD044A34EE}"/>
    <hyperlink ref="B1329" r:id="rId2656" display="result/パワプロ2020 - 投球解析 - 2020-08-29 15-56-35-06_ball.txt" xr:uid="{1E9DA633-CF7E-4FC5-9399-0BF64CE6B583}"/>
    <hyperlink ref="A1330" r:id="rId2657" display="out/パワプロ2020 - 投球解析 - 2020-08-29 15-56-35-07_out.mp4" xr:uid="{D45C4383-B479-4C5E-AD4E-79A5D1B407FC}"/>
    <hyperlink ref="B1330" r:id="rId2658" display="result/パワプロ2020 - 投球解析 - 2020-08-29 15-56-35-07_ball.txt" xr:uid="{9255709E-FDCC-41B0-97EB-2F281E6FE100}"/>
    <hyperlink ref="A1331" r:id="rId2659" display="out/パワプロ2020 - 投球解析 - 2020-08-29 15-56-35-08_out.mp4" xr:uid="{9AA28453-5E16-4496-BA6B-3AF53DDAA4D8}"/>
    <hyperlink ref="B1331" r:id="rId2660" display="result/パワプロ2020 - 投球解析 - 2020-08-29 15-56-35-08_ball.txt" xr:uid="{0F25FC7D-FBFE-4036-9286-C2EEC47F8148}"/>
    <hyperlink ref="A1332" r:id="rId2661" display="out/パワプロ2020 - 投球解析 - 2020-08-29 15-56-35-09_out.mp4" xr:uid="{BB49ABE4-77A8-47DF-AF5E-7066408EFA1B}"/>
    <hyperlink ref="B1332" r:id="rId2662" display="result/パワプロ2020 - 投球解析 - 2020-08-29 15-56-35-09_ball.txt" xr:uid="{5182C638-C0C4-4ED2-B52E-009A240BE3F0}"/>
    <hyperlink ref="A1333" r:id="rId2663" display="out/パワプロ2020 - 投球解析 - 2020-08-29 15-57-36-00_out.mp4" xr:uid="{0D90A8BB-6CAC-4205-A53F-0C3CF6976E14}"/>
    <hyperlink ref="B1333" r:id="rId2664" display="result/パワプロ2020 - 投球解析 - 2020-08-29 15-57-36-00_ball.txt" xr:uid="{5394CDD2-4276-4E5C-8EB1-FDE69762EAD4}"/>
    <hyperlink ref="A1334" r:id="rId2665" display="out/パワプロ2020 - 投球解析 - 2020-08-29 15-57-36-01_out.mp4" xr:uid="{54ED192E-7C68-457E-A041-F887282F4716}"/>
    <hyperlink ref="B1334" r:id="rId2666" display="result/パワプロ2020 - 投球解析 - 2020-08-29 15-57-36-01_ball.txt" xr:uid="{E18CBEDD-B7A9-4B16-ADAF-71FA72795C44}"/>
    <hyperlink ref="A1335" r:id="rId2667" display="out/パワプロ2020 - 投球解析 - 2020-08-29 15-57-36-02_out.mp4" xr:uid="{3D549D12-D523-4856-8EAB-1F282E5B1484}"/>
    <hyperlink ref="B1335" r:id="rId2668" display="result/パワプロ2020 - 投球解析 - 2020-08-29 15-57-36-02_ball.txt" xr:uid="{EC2B8826-EA06-42A4-A3D6-5F229D627CBE}"/>
    <hyperlink ref="A1336" r:id="rId2669" display="out/パワプロ2020 - 投球解析 - 2020-08-29 15-57-36-03_out.mp4" xr:uid="{0116E438-09B2-4887-90E3-7E8DD5F47864}"/>
    <hyperlink ref="B1336" r:id="rId2670" display="result/パワプロ2020 - 投球解析 - 2020-08-29 15-57-36-03_ball.txt" xr:uid="{59834968-4EC4-4BDA-908E-7373B4B98A87}"/>
    <hyperlink ref="A1337" r:id="rId2671" display="out/パワプロ2020 - 投球解析 - 2020-08-29 15-57-36-04_out.mp4" xr:uid="{A25054BE-ECC7-4F99-8EB5-812E5AD7939C}"/>
    <hyperlink ref="B1337" r:id="rId2672" display="result/パワプロ2020 - 投球解析 - 2020-08-29 15-57-36-04_ball.txt" xr:uid="{0CC516D4-D28F-4456-A9B1-FDEF5532B949}"/>
    <hyperlink ref="A1338" r:id="rId2673" display="out/パワプロ2020 - 投球解析 - 2020-08-29 15-57-36-05_out.mp4" xr:uid="{E71D3F20-10C8-48F5-8AD0-1F5C48570154}"/>
    <hyperlink ref="B1338" r:id="rId2674" display="result/パワプロ2020 - 投球解析 - 2020-08-29 15-57-36-05_ball.txt" xr:uid="{91D49C62-7E58-409F-B44D-6DF432B039AE}"/>
    <hyperlink ref="A1339" r:id="rId2675" display="out/パワプロ2020 - 投球解析 - 2020-08-29 15-57-36-06_out.mp4" xr:uid="{47C6A1FA-F1B8-469C-AC1B-67DE0A054C19}"/>
    <hyperlink ref="B1339" r:id="rId2676" display="result/パワプロ2020 - 投球解析 - 2020-08-29 15-57-36-06_ball.txt" xr:uid="{02707E90-1037-4A78-A108-071112FC57E2}"/>
    <hyperlink ref="A1340" r:id="rId2677" display="out/パワプロ2020 - 投球解析 - 2020-08-29 15-57-36-07_out.mp4" xr:uid="{D9A22DD4-DF31-4557-94D5-9D7FC6A7165C}"/>
    <hyperlink ref="B1340" r:id="rId2678" display="result/パワプロ2020 - 投球解析 - 2020-08-29 15-57-36-07_ball.txt" xr:uid="{E594469B-5EA2-44B7-8051-9D23E9E1FAED}"/>
    <hyperlink ref="A1341" r:id="rId2679" display="out/パワプロ2020 - 投球解析 - 2020-08-29 15-57-36-08_out.mp4" xr:uid="{BCD5D813-E52B-4FF4-AF2D-D82C1D65184C}"/>
    <hyperlink ref="B1341" r:id="rId2680" display="result/パワプロ2020 - 投球解析 - 2020-08-29 15-57-36-08_ball.txt" xr:uid="{C17AC435-8F20-4219-9C7A-51DB93B86BE0}"/>
    <hyperlink ref="A1342" r:id="rId2681" display="out/パワプロ2020 - 投球解析 - 2020-08-29 15-57-36-09_out.mp4" xr:uid="{33DC84EC-CD63-41BE-A626-497126810E71}"/>
    <hyperlink ref="B1342" r:id="rId2682" display="result/パワプロ2020 - 投球解析 - 2020-08-29 15-57-36-09_ball.txt" xr:uid="{19E539B9-B68A-4DA1-ADEE-85D014F77822}"/>
    <hyperlink ref="A1343" r:id="rId2683" display="out/パワプロ2020 - 投球解析 - 2020-08-29 15-58-43-00_out.mp4" xr:uid="{C990D1FC-EBF1-411F-8656-E3835B03D4F8}"/>
    <hyperlink ref="B1343" r:id="rId2684" display="result/パワプロ2020 - 投球解析 - 2020-08-29 15-58-43-00_ball.txt" xr:uid="{3941701C-30DA-463C-AFCE-197D4A4B748C}"/>
    <hyperlink ref="A1344" r:id="rId2685" display="out/パワプロ2020 - 投球解析 - 2020-08-29 15-58-43-01_out.mp4" xr:uid="{7CEB4B88-4EE2-4E9F-982A-E30A02310E79}"/>
    <hyperlink ref="B1344" r:id="rId2686" display="result/パワプロ2020 - 投球解析 - 2020-08-29 15-58-43-01_ball.txt" xr:uid="{F498AD24-5A69-4AF3-8928-7C0078A2DBF7}"/>
    <hyperlink ref="A1345" r:id="rId2687" display="out/パワプロ2020 - 投球解析 - 2020-08-29 15-58-43-02_out.mp4" xr:uid="{35980780-9FA6-4187-85A6-72D1369E69E6}"/>
    <hyperlink ref="B1345" r:id="rId2688" display="result/パワプロ2020 - 投球解析 - 2020-08-29 15-58-43-02_ball.txt" xr:uid="{256BB6B7-9B17-4D1F-8207-AE4EB04DD886}"/>
    <hyperlink ref="A1346" r:id="rId2689" display="out/パワプロ2020 - 投球解析 - 2020-08-29 15-58-43-03_out.mp4" xr:uid="{76B38E49-BE44-4299-B3AC-3B1B857D97F0}"/>
    <hyperlink ref="B1346" r:id="rId2690" display="result/パワプロ2020 - 投球解析 - 2020-08-29 15-58-43-03_ball.txt" xr:uid="{BF909E2C-E081-4037-BDD3-D6DFA36C3208}"/>
    <hyperlink ref="A1347" r:id="rId2691" display="out/パワプロ2020 - 投球解析 - 2020-08-29 15-58-43-04_out.mp4" xr:uid="{E869C1E3-9EE6-4CA8-8F5D-19BBFEB7EEBE}"/>
    <hyperlink ref="B1347" r:id="rId2692" display="result/パワプロ2020 - 投球解析 - 2020-08-29 15-58-43-04_ball.txt" xr:uid="{E15D1A9B-2020-4BF5-9BB9-B956B1B2CF18}"/>
    <hyperlink ref="A1348" r:id="rId2693" display="out/パワプロ2020 - 投球解析 - 2020-08-29 15-58-43-05_out.mp4" xr:uid="{4DE0CFBB-C4A2-4BC6-965E-0729ADBB83B4}"/>
    <hyperlink ref="B1348" r:id="rId2694" display="result/パワプロ2020 - 投球解析 - 2020-08-29 15-58-43-05_ball.txt" xr:uid="{2D7047D4-C4A9-459A-9BEC-C3279DD14B3C}"/>
    <hyperlink ref="A1349" r:id="rId2695" display="out/パワプロ2020 - 投球解析 - 2020-08-29 15-58-43-06_out.mp4" xr:uid="{D2379283-3D13-4FC6-BA53-AB4C2BA5FA0A}"/>
    <hyperlink ref="B1349" r:id="rId2696" display="result/パワプロ2020 - 投球解析 - 2020-08-29 15-58-43-06_ball.txt" xr:uid="{51AEBF68-7D9F-4751-8710-812663AD32D4}"/>
    <hyperlink ref="A1350" r:id="rId2697" display="out/パワプロ2020 - 投球解析 - 2020-08-29 15-58-43-07_out.mp4" xr:uid="{421EADC5-D492-4EEC-95F4-B12F1290A3B7}"/>
    <hyperlink ref="B1350" r:id="rId2698" display="result/パワプロ2020 - 投球解析 - 2020-08-29 15-58-43-07_ball.txt" xr:uid="{196B3E4D-7E2C-47A2-AD29-AAB419504155}"/>
    <hyperlink ref="A1351" r:id="rId2699" display="out/パワプロ2020 - 投球解析 - 2020-08-29 15-58-43-08_out.mp4" xr:uid="{B23F65C7-FBFD-4C63-87FB-A5B9E19303E2}"/>
    <hyperlink ref="B1351" r:id="rId2700" display="result/パワプロ2020 - 投球解析 - 2020-08-29 15-58-43-08_ball.txt" xr:uid="{417CAC63-DC92-4142-BD53-CA60FDEB7DAE}"/>
    <hyperlink ref="A1352" r:id="rId2701" display="out/パワプロ2020 - 投球解析 - 2020-08-29 15-58-43-09_out.mp4" xr:uid="{A4772774-261C-46BA-9178-8B649051DAA4}"/>
    <hyperlink ref="B1352" r:id="rId2702" display="result/パワプロ2020 - 投球解析 - 2020-08-29 15-58-43-09_ball.txt" xr:uid="{85F06237-979F-4C81-93DD-58DCFA6BC46F}"/>
    <hyperlink ref="A1353" r:id="rId2703" display="out/パワプロ2020 - 投球解析 - 2020-08-29 16-00-15-00_out.mp4" xr:uid="{A7E4FB0C-C42B-4514-A914-9986A2FE87A0}"/>
    <hyperlink ref="B1353" r:id="rId2704" display="result/パワプロ2020 - 投球解析 - 2020-08-29 16-00-15-00_ball.txt" xr:uid="{E03A10AC-DDE5-44D5-8660-77412941C66F}"/>
    <hyperlink ref="A1354" r:id="rId2705" display="out/パワプロ2020 - 投球解析 - 2020-08-29 16-00-15-01_out.mp4" xr:uid="{A4367226-9E1C-4135-93E1-E73756299931}"/>
    <hyperlink ref="B1354" r:id="rId2706" display="result/パワプロ2020 - 投球解析 - 2020-08-29 16-00-15-01_ball.txt" xr:uid="{796C6305-9F71-4CE3-B2CB-2C8A3540E724}"/>
    <hyperlink ref="A1355" r:id="rId2707" display="out/パワプロ2020 - 投球解析 - 2020-08-29 16-00-15-02_out.mp4" xr:uid="{2EA8751B-EFB0-42B9-B791-2EBF36FAE732}"/>
    <hyperlink ref="B1355" r:id="rId2708" display="result/パワプロ2020 - 投球解析 - 2020-08-29 16-00-15-02_ball.txt" xr:uid="{BD103A2D-3FC1-4AEF-9F19-31FB5DBE2181}"/>
    <hyperlink ref="A1356" r:id="rId2709" display="out/パワプロ2020 - 投球解析 - 2020-08-29 16-00-15-03_out.mp4" xr:uid="{DE1BEE8E-A853-4D7A-BAD1-F17AD92AB004}"/>
    <hyperlink ref="B1356" r:id="rId2710" display="result/パワプロ2020 - 投球解析 - 2020-08-29 16-00-15-03_ball.txt" xr:uid="{9B8FE969-AA93-4180-AC14-E4C20DB0A479}"/>
    <hyperlink ref="A1357" r:id="rId2711" display="out/パワプロ2020 - 投球解析 - 2020-08-29 16-00-15-04_out.mp4" xr:uid="{80996025-ED8A-4E55-9E0F-02ABC5BB2BD7}"/>
    <hyperlink ref="B1357" r:id="rId2712" display="result/パワプロ2020 - 投球解析 - 2020-08-29 16-00-15-04_ball.txt" xr:uid="{13F849FF-B630-4BCE-B0A4-D91291F769D8}"/>
    <hyperlink ref="A1358" r:id="rId2713" display="out/パワプロ2020 - 投球解析 - 2020-08-29 16-00-15-05_out.mp4" xr:uid="{11085E7C-F158-4499-8867-608CBB412AF4}"/>
    <hyperlink ref="B1358" r:id="rId2714" display="result/パワプロ2020 - 投球解析 - 2020-08-29 16-00-15-05_ball.txt" xr:uid="{792ABD34-4B85-4346-85E7-16CCD623606D}"/>
    <hyperlink ref="A1359" r:id="rId2715" display="out/パワプロ2020 - 投球解析 - 2020-08-29 16-00-15-06_out.mp4" xr:uid="{FB3E5219-36DC-40EB-AB32-5AA7FD0385F0}"/>
    <hyperlink ref="B1359" r:id="rId2716" display="result/パワプロ2020 - 投球解析 - 2020-08-29 16-00-15-06_ball.txt" xr:uid="{0504091D-87B4-4211-AA22-4E970A29222D}"/>
    <hyperlink ref="A1360" r:id="rId2717" display="out/パワプロ2020 - 投球解析 - 2020-08-29 16-00-15-07_out.mp4" xr:uid="{C958E110-5774-42D5-B439-58F1BA005671}"/>
    <hyperlink ref="B1360" r:id="rId2718" display="result/パワプロ2020 - 投球解析 - 2020-08-29 16-00-15-07_ball.txt" xr:uid="{A13525AD-C7AF-4157-990A-F9D8F92DD233}"/>
    <hyperlink ref="A1361" r:id="rId2719" display="out/パワプロ2020 - 投球解析 - 2020-08-29 16-00-15-08_out.mp4" xr:uid="{66758B24-C342-4189-BD83-71F197A45141}"/>
    <hyperlink ref="B1361" r:id="rId2720" display="result/パワプロ2020 - 投球解析 - 2020-08-29 16-00-15-08_ball.txt" xr:uid="{A51C7B4D-5BC8-46F9-B704-B512D590EC43}"/>
    <hyperlink ref="A1362" r:id="rId2721" display="out/パワプロ2020 - 投球解析 - 2020-08-29 16-00-15-09_out.mp4" xr:uid="{8D640FB1-D559-48D5-A3BB-356537B2E492}"/>
    <hyperlink ref="B1362" r:id="rId2722" display="result/パワプロ2020 - 投球解析 - 2020-08-29 16-00-15-09_ball.txt" xr:uid="{C6B172BF-37AA-4D16-8BFF-D434436BF92D}"/>
    <hyperlink ref="A1363" r:id="rId2723" display="out/パワプロ2020 - 投球解析 - 2020-08-29 16-01-23-00_out.mp4" xr:uid="{35A73505-A0D2-4BF2-9DAB-951A8C681F09}"/>
    <hyperlink ref="B1363" r:id="rId2724" display="result/パワプロ2020 - 投球解析 - 2020-08-29 16-01-23-00_ball.txt" xr:uid="{48A305C4-CDB6-4079-901F-51DAF6D43723}"/>
    <hyperlink ref="A1364" r:id="rId2725" display="out/パワプロ2020 - 投球解析 - 2020-08-29 16-01-23-01_out.mp4" xr:uid="{614FCA79-D0A8-4223-8F80-515305353511}"/>
    <hyperlink ref="B1364" r:id="rId2726" display="result/パワプロ2020 - 投球解析 - 2020-08-29 16-01-23-01_ball.txt" xr:uid="{785F3255-F0F5-446A-A865-CC94467F8E6E}"/>
    <hyperlink ref="A1365" r:id="rId2727" display="out/パワプロ2020 - 投球解析 - 2020-08-29 16-01-23-02_out.mp4" xr:uid="{EBE69DBF-05F6-438A-B7D6-47C0E22F5F7A}"/>
    <hyperlink ref="B1365" r:id="rId2728" display="result/パワプロ2020 - 投球解析 - 2020-08-29 16-01-23-02_ball.txt" xr:uid="{87144E73-8373-4E23-A36C-761B15D77201}"/>
    <hyperlink ref="A1366" r:id="rId2729" display="out/パワプロ2020 - 投球解析 - 2020-08-29 16-01-23-03_out.mp4" xr:uid="{7532D36E-D125-4BDE-B67D-358DF529C481}"/>
    <hyperlink ref="B1366" r:id="rId2730" display="result/パワプロ2020 - 投球解析 - 2020-08-29 16-01-23-03_ball.txt" xr:uid="{D5625021-9065-435B-9518-C53F992F50D5}"/>
    <hyperlink ref="A1367" r:id="rId2731" display="out/パワプロ2020 - 投球解析 - 2020-08-29 16-01-23-04_out.mp4" xr:uid="{DA7EF913-7DB5-4A43-B947-A011C91397CF}"/>
    <hyperlink ref="B1367" r:id="rId2732" display="result/パワプロ2020 - 投球解析 - 2020-08-29 16-01-23-04_ball.txt" xr:uid="{5BBB40E3-28C8-4746-A7B1-057D0BFA9ADA}"/>
    <hyperlink ref="A1368" r:id="rId2733" display="out/パワプロ2020 - 投球解析 - 2020-08-29 16-01-23-05_out.mp4" xr:uid="{69380C6D-50C3-4E97-9DFD-00271C4FFFF6}"/>
    <hyperlink ref="B1368" r:id="rId2734" display="result/パワプロ2020 - 投球解析 - 2020-08-29 16-01-23-05_ball.txt" xr:uid="{6E0402AB-0C9A-4077-B38F-902CD0612329}"/>
    <hyperlink ref="A1369" r:id="rId2735" display="out/パワプロ2020 - 投球解析 - 2020-08-29 16-01-23-06_out.mp4" xr:uid="{A1B33A1E-82BE-45E0-876F-CDEA32ECDBE7}"/>
    <hyperlink ref="B1369" r:id="rId2736" display="result/パワプロ2020 - 投球解析 - 2020-08-29 16-01-23-06_ball.txt" xr:uid="{16746092-CF96-44DE-949E-4AE4BE6431CF}"/>
    <hyperlink ref="A1370" r:id="rId2737" display="out/パワプロ2020 - 投球解析 - 2020-08-29 16-01-23-07_out.mp4" xr:uid="{400F9F91-BE87-4151-A559-D5584095D566}"/>
    <hyperlink ref="B1370" r:id="rId2738" display="result/パワプロ2020 - 投球解析 - 2020-08-29 16-01-23-07_ball.txt" xr:uid="{BB205AB2-8065-463B-8688-5853D02F2C02}"/>
    <hyperlink ref="A1371" r:id="rId2739" display="out/パワプロ2020 - 投球解析 - 2020-08-29 16-01-23-08_out.mp4" xr:uid="{C61A674F-8292-4558-82B4-7F63798669A9}"/>
    <hyperlink ref="B1371" r:id="rId2740" display="result/パワプロ2020 - 投球解析 - 2020-08-29 16-01-23-08_ball.txt" xr:uid="{DD79388A-39F4-4249-8293-2368A0E159C7}"/>
    <hyperlink ref="A1372" r:id="rId2741" display="out/パワプロ2020 - 投球解析 - 2020-08-29 16-01-23-09_out.mp4" xr:uid="{83F8DCC1-3E5B-4EDE-8B27-56D10560BE35}"/>
    <hyperlink ref="B1372" r:id="rId2742" display="result/パワプロ2020 - 投球解析 - 2020-08-29 16-01-23-09_ball.txt" xr:uid="{6FE90E30-05E9-4DC7-BC38-0049E4C244D0}"/>
    <hyperlink ref="A1373" r:id="rId2743" display="out/パワプロ2020 - 投球解析 - 2020-08-29 16-06-51-00_out.mp4" xr:uid="{24DA562C-C7B4-44E0-856B-AE32EEE63019}"/>
    <hyperlink ref="B1373" r:id="rId2744" display="result/パワプロ2020 - 投球解析 - 2020-08-29 16-06-51-00_ball.txt" xr:uid="{1E35CF64-4E82-452B-81A3-BDE83F8C0869}"/>
    <hyperlink ref="A1374" r:id="rId2745" display="out/パワプロ2020 - 投球解析 - 2020-08-29 16-06-51-01_out.mp4" xr:uid="{5524B344-1BC9-4470-AADB-BEC482506E11}"/>
    <hyperlink ref="B1374" r:id="rId2746" display="result/パワプロ2020 - 投球解析 - 2020-08-29 16-06-51-01_ball.txt" xr:uid="{C11EC46B-2D2C-495E-912A-8C57B93B83CD}"/>
    <hyperlink ref="A1375" r:id="rId2747" display="out/パワプロ2020 - 投球解析 - 2020-08-29 16-06-51-02_out.mp4" xr:uid="{888A2E45-3EF9-4F25-A3ED-44C1234F7809}"/>
    <hyperlink ref="B1375" r:id="rId2748" display="result/パワプロ2020 - 投球解析 - 2020-08-29 16-06-51-02_ball.txt" xr:uid="{DD475294-3A29-4D2C-957E-23F7039A3AB1}"/>
    <hyperlink ref="A1376" r:id="rId2749" display="out/パワプロ2020 - 投球解析 - 2020-08-29 16-06-51-03_out.mp4" xr:uid="{62D2A6AC-D024-425F-A5A7-C00C22547456}"/>
    <hyperlink ref="B1376" r:id="rId2750" display="result/パワプロ2020 - 投球解析 - 2020-08-29 16-06-51-03_ball.txt" xr:uid="{FF7F2FAE-9A44-47C3-975C-0C596EFD1D9C}"/>
    <hyperlink ref="A1377" r:id="rId2751" display="out/パワプロ2020 - 投球解析 - 2020-08-29 16-06-51-04_out.mp4" xr:uid="{C8BAA8C1-561D-4410-BC68-DB872CDBE9F7}"/>
    <hyperlink ref="B1377" r:id="rId2752" display="result/パワプロ2020 - 投球解析 - 2020-08-29 16-06-51-04_ball.txt" xr:uid="{DD18C76D-D0E3-4539-BB84-2DDBDBBF44E2}"/>
    <hyperlink ref="A1378" r:id="rId2753" display="out/パワプロ2020 - 投球解析 - 2020-08-29 16-06-51-05_out.mp4" xr:uid="{3835452B-F95A-4335-8EC5-A9A78748E8E8}"/>
    <hyperlink ref="B1378" r:id="rId2754" display="result/パワプロ2020 - 投球解析 - 2020-08-29 16-06-51-05_ball.txt" xr:uid="{86015851-C9F5-4D42-A89F-4779B0CD2930}"/>
    <hyperlink ref="A1379" r:id="rId2755" display="out/パワプロ2020 - 投球解析 - 2020-08-29 16-06-51-06_out.mp4" xr:uid="{85B4E1B4-C956-489E-8702-68D6CF02F836}"/>
    <hyperlink ref="B1379" r:id="rId2756" display="result/パワプロ2020 - 投球解析 - 2020-08-29 16-06-51-06_ball.txt" xr:uid="{9E95D655-5B6E-46DE-B797-49634D631894}"/>
    <hyperlink ref="A1380" r:id="rId2757" display="out/パワプロ2020 - 投球解析 - 2020-08-29 16-06-51-07_out.mp4" xr:uid="{052AA14E-0603-48BD-904C-9F5B6D74702E}"/>
    <hyperlink ref="B1380" r:id="rId2758" display="result/パワプロ2020 - 投球解析 - 2020-08-29 16-06-51-07_ball.txt" xr:uid="{0EEB62F9-A138-4017-B8F5-FB33CCD2D632}"/>
    <hyperlink ref="A1381" r:id="rId2759" display="out/パワプロ2020 - 投球解析 - 2020-08-29 16-06-51-08_out.mp4" xr:uid="{F66F824C-2E5C-4E10-BD9C-03C391D796FF}"/>
    <hyperlink ref="B1381" r:id="rId2760" display="result/パワプロ2020 - 投球解析 - 2020-08-29 16-06-51-08_ball.txt" xr:uid="{4EA4DBDB-AB3C-41B4-A5E7-B613F545F8B7}"/>
    <hyperlink ref="A1382" r:id="rId2761" display="out/パワプロ2020 - 投球解析 - 2020-08-29 16-06-51-09_out.mp4" xr:uid="{E2E0E06B-CCFC-4DF3-B8DE-7CF839D7E1BA}"/>
    <hyperlink ref="B1382" r:id="rId2762" display="result/パワプロ2020 - 投球解析 - 2020-08-29 16-06-51-09_ball.txt" xr:uid="{FA9C0410-EA05-49E8-8F15-6F1153214686}"/>
    <hyperlink ref="A1383" r:id="rId2763" display="out/パワプロ2020 - 投球解析 - 2020-09-08 23-37-52-00_out.mp4" xr:uid="{2BB62128-9CA6-4A30-A753-083D30487A09}"/>
    <hyperlink ref="B1383" r:id="rId2764" display="result/パワプロ2020 - 投球解析 - 2020-09-08 23-37-52-00_ball.txt" xr:uid="{0C62C1CB-C517-4DAC-9129-6FC0E594B0DF}"/>
    <hyperlink ref="A1384" r:id="rId2765" display="out/パワプロ2020 - 投球解析 - 2020-09-08 23-37-52-01_out.mp4" xr:uid="{AC1D9FBA-6081-49CE-8B84-16CCAE22465F}"/>
    <hyperlink ref="B1384" r:id="rId2766" display="result/パワプロ2020 - 投球解析 - 2020-09-08 23-37-52-01_ball.txt" xr:uid="{C2CF5BED-51C7-470F-9B50-4E0FE3D5A645}"/>
    <hyperlink ref="A1385" r:id="rId2767" display="out/パワプロ2020 - 投球解析 - 2020-09-08 23-37-52-02_out.mp4" xr:uid="{01FA8CC8-D11A-49B5-84F7-C6BE84BBE448}"/>
    <hyperlink ref="B1385" r:id="rId2768" display="result/パワプロ2020 - 投球解析 - 2020-09-08 23-37-52-02_ball.txt" xr:uid="{14B2AB00-1719-4E42-8B7F-94E97766F18D}"/>
    <hyperlink ref="A1386" r:id="rId2769" display="out/パワプロ2020 - 投球解析 - 2020-09-08 23-37-52-03_out.mp4" xr:uid="{14543151-7C51-474E-BD0E-58164A518974}"/>
    <hyperlink ref="B1386" r:id="rId2770" display="result/パワプロ2020 - 投球解析 - 2020-09-08 23-37-52-03_ball.txt" xr:uid="{C52A242F-3845-45F2-BEBB-48007FD96835}"/>
    <hyperlink ref="A1387" r:id="rId2771" display="out/パワプロ2020 - 投球解析 - 2020-09-08 23-37-52-04_out.mp4" xr:uid="{960E007A-DD16-45BC-A6FD-22A34674B451}"/>
    <hyperlink ref="B1387" r:id="rId2772" display="result/パワプロ2020 - 投球解析 - 2020-09-08 23-37-52-04_ball.txt" xr:uid="{80FAD99D-B289-49DB-8140-EA0B9A3CA218}"/>
    <hyperlink ref="A1388" r:id="rId2773" display="out/パワプロ2020 - 投球解析 - 2020-09-08 23-37-52-05_out.mp4" xr:uid="{E6FBB667-26D6-4688-B465-42FCC8D83E1A}"/>
    <hyperlink ref="B1388" r:id="rId2774" display="result/パワプロ2020 - 投球解析 - 2020-09-08 23-37-52-05_ball.txt" xr:uid="{7E992E88-D7EB-402D-9455-74F3974CA8F2}"/>
    <hyperlink ref="A1389" r:id="rId2775" display="out/パワプロ2020 - 投球解析 - 2020-09-08 23-37-52-06_out.mp4" xr:uid="{E90C3040-7FCB-4171-9AAD-8B6EF3B0BCDB}"/>
    <hyperlink ref="B1389" r:id="rId2776" display="result/パワプロ2020 - 投球解析 - 2020-09-08 23-37-52-06_ball.txt" xr:uid="{E5A2BB90-5DB2-4F9B-B3F5-31A17E9467D3}"/>
    <hyperlink ref="A1390" r:id="rId2777" display="out/パワプロ2020 - 投球解析 - 2020-09-08 23-37-52-07_out.mp4" xr:uid="{E2622DA8-8618-419E-A201-E47CCED59EAA}"/>
    <hyperlink ref="B1390" r:id="rId2778" display="result/パワプロ2020 - 投球解析 - 2020-09-08 23-37-52-07_ball.txt" xr:uid="{0F2F7B10-F3B9-44C3-A363-425D18D062E8}"/>
    <hyperlink ref="A1391" r:id="rId2779" display="out/パワプロ2020 - 投球解析 - 2020-09-08 23-37-52-08_out.mp4" xr:uid="{3A0E57D0-7647-4D20-919D-D849A8CF72D4}"/>
    <hyperlink ref="B1391" r:id="rId2780" display="result/パワプロ2020 - 投球解析 - 2020-09-08 23-37-52-08_ball.txt" xr:uid="{C5202949-B2C9-4EFD-A3FD-05448ED4F9CD}"/>
    <hyperlink ref="A1392" r:id="rId2781" display="out/パワプロ2020 - 投球解析 - 2020-09-08 23-37-52-09_out.mp4" xr:uid="{496A84EC-97A9-4194-A527-96FA32D80258}"/>
    <hyperlink ref="B1392" r:id="rId2782" display="result/パワプロ2020 - 投球解析 - 2020-09-08 23-37-52-09_ball.txt" xr:uid="{454F9D38-998D-405C-A11C-9661562BE4A3}"/>
    <hyperlink ref="A1393" r:id="rId2783" display="out/パワプロ2020 - 投球解析 - 2020-09-08 23-39-02-00_out.mp4" xr:uid="{2BDAA9CC-4F03-4E84-8B36-F13C2D57C4F2}"/>
    <hyperlink ref="B1393" r:id="rId2784" display="result/パワプロ2020 - 投球解析 - 2020-09-08 23-39-02-00_ball.txt" xr:uid="{A38C67D1-65E8-482E-A4DC-F0CC1AAB82D4}"/>
    <hyperlink ref="A1394" r:id="rId2785" display="out/パワプロ2020 - 投球解析 - 2020-09-08 23-39-02-01_out.mp4" xr:uid="{09701F32-B9DD-4716-A9D8-AC31F49D1ABA}"/>
    <hyperlink ref="B1394" r:id="rId2786" display="result/パワプロ2020 - 投球解析 - 2020-09-08 23-39-02-01_ball.txt" xr:uid="{B8A47660-C346-4FFD-8040-441DA1EDC775}"/>
    <hyperlink ref="A1395" r:id="rId2787" display="out/パワプロ2020 - 投球解析 - 2020-09-08 23-39-02-02_out.mp4" xr:uid="{F6CD62EE-B461-44DD-810E-832E698B2EE4}"/>
    <hyperlink ref="B1395" r:id="rId2788" display="result/パワプロ2020 - 投球解析 - 2020-09-08 23-39-02-02_ball.txt" xr:uid="{BBB6CFF2-EF68-4178-BB60-6ABCA10CCCE4}"/>
    <hyperlink ref="A1396" r:id="rId2789" display="out/パワプロ2020 - 投球解析 - 2020-09-08 23-39-02-03_out.mp4" xr:uid="{5F1527FF-BD3A-4201-8D69-40BAD85374F3}"/>
    <hyperlink ref="B1396" r:id="rId2790" display="result/パワプロ2020 - 投球解析 - 2020-09-08 23-39-02-03_ball.txt" xr:uid="{2960A61C-24EE-4833-9C32-8ED8164232C9}"/>
    <hyperlink ref="A1397" r:id="rId2791" display="out/パワプロ2020 - 投球解析 - 2020-09-08 23-39-02-04_out.mp4" xr:uid="{0C534090-C018-4BB2-BC8C-4440A98401E9}"/>
    <hyperlink ref="B1397" r:id="rId2792" display="result/パワプロ2020 - 投球解析 - 2020-09-08 23-39-02-04_ball.txt" xr:uid="{1EE2F703-6FF5-48E4-A121-9211451E6C31}"/>
    <hyperlink ref="A1398" r:id="rId2793" display="out/パワプロ2020 - 投球解析 - 2020-09-08 23-39-02-05_out.mp4" xr:uid="{3829F5C3-A1C6-4632-88FB-92A94E66BA98}"/>
    <hyperlink ref="B1398" r:id="rId2794" display="result/パワプロ2020 - 投球解析 - 2020-09-08 23-39-02-05_ball.txt" xr:uid="{32AD2826-D003-4FE7-A2BC-5DD8E1364E54}"/>
    <hyperlink ref="A1399" r:id="rId2795" display="out/パワプロ2020 - 投球解析 - 2020-09-08 23-39-02-06_out.mp4" xr:uid="{5577576F-CE1B-4272-B478-CF7E8C68B17D}"/>
    <hyperlink ref="B1399" r:id="rId2796" display="result/パワプロ2020 - 投球解析 - 2020-09-08 23-39-02-06_ball.txt" xr:uid="{2C5BB865-FFBE-434E-B312-75BFA67D9DED}"/>
    <hyperlink ref="A1400" r:id="rId2797" display="out/パワプロ2020 - 投球解析 - 2020-09-08 23-39-02-07_out.mp4" xr:uid="{21633D9D-E34A-4B6E-AD20-2F1959DE06CF}"/>
    <hyperlink ref="B1400" r:id="rId2798" display="result/パワプロ2020 - 投球解析 - 2020-09-08 23-39-02-07_ball.txt" xr:uid="{8977322E-C407-45E1-B8DE-48124A22FE00}"/>
    <hyperlink ref="A1401" r:id="rId2799" display="out/パワプロ2020 - 投球解析 - 2020-09-08 23-39-02-08_out.mp4" xr:uid="{6D6E1D11-027D-41A9-838A-3F6580997B94}"/>
    <hyperlink ref="B1401" r:id="rId2800" display="result/パワプロ2020 - 投球解析 - 2020-09-08 23-39-02-08_ball.txt" xr:uid="{CFE001A8-8F28-4596-BAAD-F4A6C21E9FBF}"/>
    <hyperlink ref="A1402" r:id="rId2801" display="out/パワプロ2020 - 投球解析 - 2020-09-08 23-39-02-09_out.mp4" xr:uid="{6FCFACB9-ED4C-4E86-A07C-D7DDF40CCB24}"/>
    <hyperlink ref="B1402" r:id="rId2802" display="result/パワプロ2020 - 投球解析 - 2020-09-08 23-39-02-09_ball.txt" xr:uid="{6F6BA67F-2EE7-4C6D-B0A4-3AC58C4A7A01}"/>
    <hyperlink ref="A1403" r:id="rId2803" display="out/パワプロ2020 - 投球解析 - 2020-09-15 23-12-43-00_out.mp4" xr:uid="{79588CCB-B37D-4555-BAFA-69068ABB41FA}"/>
    <hyperlink ref="B1403" r:id="rId2804" display="result/パワプロ2020 - 投球解析 - 2020-09-15 23-12-43-00_ball.txt" xr:uid="{DF2DF4D7-9335-4FFF-8724-565CCE7FC1C4}"/>
    <hyperlink ref="A1404" r:id="rId2805" display="out/パワプロ2020 - 投球解析 - 2020-09-15 23-12-43-01_out.mp4" xr:uid="{40F0159D-F987-4427-B2BE-229CE2D879C3}"/>
    <hyperlink ref="B1404" r:id="rId2806" display="result/パワプロ2020 - 投球解析 - 2020-09-15 23-12-43-01_ball.txt" xr:uid="{13B4151C-C1F8-4585-8BF5-4C672478668D}"/>
    <hyperlink ref="A1405" r:id="rId2807" display="out/パワプロ2020 - 投球解析 - 2020-09-15 23-12-43-02_out.mp4" xr:uid="{E466B778-9245-45A5-8DE3-395D8D4B6A72}"/>
    <hyperlink ref="B1405" r:id="rId2808" display="result/パワプロ2020 - 投球解析 - 2020-09-15 23-12-43-02_ball.txt" xr:uid="{C86CA473-FA10-4C61-A357-B9D5F8E2CC0A}"/>
    <hyperlink ref="A1406" r:id="rId2809" display="out/パワプロ2020 - 投球解析 - 2020-09-15 23-12-43-03_out.mp4" xr:uid="{79686D34-AFA0-42DD-9BBE-E70745730B5E}"/>
    <hyperlink ref="B1406" r:id="rId2810" display="result/パワプロ2020 - 投球解析 - 2020-09-15 23-12-43-03_ball.txt" xr:uid="{BE060AC2-985A-401F-9902-E8FBE82E377F}"/>
    <hyperlink ref="A1407" r:id="rId2811" display="out/パワプロ2020 - 投球解析 - 2020-09-15 23-12-43-04_out.mp4" xr:uid="{F0CF1C6B-A267-4D51-9956-8E58E1B64420}"/>
    <hyperlink ref="B1407" r:id="rId2812" display="result/パワプロ2020 - 投球解析 - 2020-09-15 23-12-43-04_ball.txt" xr:uid="{5C91A336-0F08-46C7-9793-E72354AF1BF2}"/>
    <hyperlink ref="A1408" r:id="rId2813" display="out/パワプロ2020 - 投球解析 - 2020-09-15 23-12-43-05_out.mp4" xr:uid="{02EF6224-45DB-418F-9B38-BD13865A0A82}"/>
    <hyperlink ref="B1408" r:id="rId2814" display="result/パワプロ2020 - 投球解析 - 2020-09-15 23-12-43-05_ball.txt" xr:uid="{8954F31B-416E-4530-95B5-3C896D3FF0DD}"/>
    <hyperlink ref="A1409" r:id="rId2815" display="out/パワプロ2020 - 投球解析 - 2020-09-15 23-12-43-06_out.mp4" xr:uid="{B191189E-D147-41D7-A3B6-788CA9A1479B}"/>
    <hyperlink ref="B1409" r:id="rId2816" display="result/パワプロ2020 - 投球解析 - 2020-09-15 23-12-43-06_ball.txt" xr:uid="{0F2BE4EF-9FA3-485F-A8F9-BA98B768141A}"/>
    <hyperlink ref="A1410" r:id="rId2817" display="out/パワプロ2020 - 投球解析 - 2020-09-15 23-12-43-07_out.mp4" xr:uid="{7482AD56-2221-4ED5-AF94-92E103054E16}"/>
    <hyperlink ref="B1410" r:id="rId2818" display="result/パワプロ2020 - 投球解析 - 2020-09-15 23-12-43-07_ball.txt" xr:uid="{78534F92-274D-44F3-93F7-A34C291CDE5E}"/>
    <hyperlink ref="A1411" r:id="rId2819" display="out/パワプロ2020 - 投球解析 - 2020-09-15 23-12-43-08_out.mp4" xr:uid="{CCB6F127-64D4-415E-8626-A3A5E1BD1494}"/>
    <hyperlink ref="B1411" r:id="rId2820" display="result/パワプロ2020 - 投球解析 - 2020-09-15 23-12-43-08_ball.txt" xr:uid="{FAD0051D-480C-4AD0-AAC4-51991900F78F}"/>
    <hyperlink ref="A1412" r:id="rId2821" display="out/パワプロ2020 - 投球解析 - 2020-09-15 23-12-43-09_out.mp4" xr:uid="{AA2625D0-7DA9-4C57-B371-A1427D689A71}"/>
    <hyperlink ref="B1412" r:id="rId2822" display="result/パワプロ2020 - 投球解析 - 2020-09-15 23-12-43-09_ball.txt" xr:uid="{3814EAD5-916E-4D76-AF39-AD146E54A937}"/>
    <hyperlink ref="A1413" r:id="rId2823" display="out/パワプロ2020 - 投球解析 - 2020-09-15 23-12-43-10_out.mp4" xr:uid="{42AD2055-A9CE-4598-90E3-0DDBE0BC7D95}"/>
    <hyperlink ref="B1413" r:id="rId2824" display="result/パワプロ2020 - 投球解析 - 2020-09-15 23-12-43-10_ball.txt" xr:uid="{4700EEE0-3740-49DA-B279-97655B86C011}"/>
    <hyperlink ref="A1414" r:id="rId2825" display="out/パワプロ2020 - 投球解析 - 2020-09-15 23-13-52-00_out.mp4" xr:uid="{7326F9BA-1207-451A-A1EA-F3BE1F3E6E6B}"/>
    <hyperlink ref="B1414" r:id="rId2826" display="result/パワプロ2020 - 投球解析 - 2020-09-15 23-13-52-00_ball.txt" xr:uid="{60F53523-772E-4A81-BE6B-12FC4057EB67}"/>
    <hyperlink ref="A1415" r:id="rId2827" display="out/パワプロ2020 - 投球解析 - 2020-09-15 23-13-52-01_out.mp4" xr:uid="{8C9F1CF4-FEDC-4B4F-BB4C-B211F3C2B434}"/>
    <hyperlink ref="B1415" r:id="rId2828" display="result/パワプロ2020 - 投球解析 - 2020-09-15 23-13-52-01_ball.txt" xr:uid="{D44527F3-A4EE-4A4B-91CA-C547993A8738}"/>
    <hyperlink ref="A1416" r:id="rId2829" display="out/パワプロ2020 - 投球解析 - 2020-09-15 23-13-52-02_out.mp4" xr:uid="{1141A802-17BE-41EC-AB25-27ECD3918604}"/>
    <hyperlink ref="B1416" r:id="rId2830" display="result/パワプロ2020 - 投球解析 - 2020-09-15 23-13-52-02_ball.txt" xr:uid="{36F92B2B-CFE5-4121-9768-C1626DEAA7E4}"/>
    <hyperlink ref="A1417" r:id="rId2831" display="out/パワプロ2020 - 投球解析 - 2020-09-15 23-13-52-03_out.mp4" xr:uid="{D5A457D7-74C7-4235-87D3-1B732EDE2CE0}"/>
    <hyperlink ref="B1417" r:id="rId2832" display="result/パワプロ2020 - 投球解析 - 2020-09-15 23-13-52-03_ball.txt" xr:uid="{473491D2-FEF1-4256-9A79-E0F9A27E181A}"/>
    <hyperlink ref="A1418" r:id="rId2833" display="out/パワプロ2020 - 投球解析 - 2020-09-15 23-13-52-04_out.mp4" xr:uid="{BC7BFC84-C640-435F-932C-D7DBA29E7AD0}"/>
    <hyperlink ref="B1418" r:id="rId2834" display="result/パワプロ2020 - 投球解析 - 2020-09-15 23-13-52-04_ball.txt" xr:uid="{2F2DA494-307C-4DB5-8524-261DE939C400}"/>
    <hyperlink ref="A1419" r:id="rId2835" display="out/パワプロ2020 - 投球解析 - 2020-09-15 23-13-52-05_out.mp4" xr:uid="{37D982E5-CF66-4DFA-9959-68806AB14BF5}"/>
    <hyperlink ref="B1419" r:id="rId2836" display="result/パワプロ2020 - 投球解析 - 2020-09-15 23-13-52-05_ball.txt" xr:uid="{65858F1F-0045-46EA-B526-9109E708DF7E}"/>
    <hyperlink ref="A1420" r:id="rId2837" display="out/パワプロ2020 - 投球解析 - 2020-09-15 23-13-52-06_out.mp4" xr:uid="{A78B73C6-BDB1-420E-B1BE-1D398BE165BA}"/>
    <hyperlink ref="B1420" r:id="rId2838" display="result/パワプロ2020 - 投球解析 - 2020-09-15 23-13-52-06_ball.txt" xr:uid="{DF502981-C64B-4D60-B925-433FF67D0928}"/>
    <hyperlink ref="A1421" r:id="rId2839" display="out/パワプロ2020 - 投球解析 - 2020-09-15 23-13-52-07_out.mp4" xr:uid="{712FE7FE-DB78-47A4-A118-2FCF633E2288}"/>
    <hyperlink ref="B1421" r:id="rId2840" display="result/パワプロ2020 - 投球解析 - 2020-09-15 23-13-52-07_ball.txt" xr:uid="{5B90E548-39C2-4C2F-B35B-AA82F5982489}"/>
    <hyperlink ref="A1422" r:id="rId2841" display="out/パワプロ2020 - 投球解析 - 2020-09-15 23-13-52-08_out.mp4" xr:uid="{0A197B6F-35F5-4206-B3D5-BF8A472F8D79}"/>
    <hyperlink ref="B1422" r:id="rId2842" display="result/パワプロ2020 - 投球解析 - 2020-09-15 23-13-52-08_ball.txt" xr:uid="{AED86363-BF0E-49BA-9111-A331C344373C}"/>
    <hyperlink ref="A1423" r:id="rId2843" display="out/パワプロ2020 - 投球解析 - 2020-09-15 23-13-52-09_out.mp4" xr:uid="{A6255247-21AB-4006-A551-1360D108301A}"/>
    <hyperlink ref="B1423" r:id="rId2844" display="result/パワプロ2020 - 投球解析 - 2020-09-15 23-13-52-09_ball.txt" xr:uid="{1AE304BA-B12C-4AA9-B3AE-53A2EDD77EFB}"/>
    <hyperlink ref="A1424" r:id="rId2845" display="out/パワプロ2020 - 投球解析 - 2020-09-15 23-15-41-00_out.mp4" xr:uid="{27CBAC3F-05A7-4314-8FDF-218FD9E31498}"/>
    <hyperlink ref="B1424" r:id="rId2846" display="result/パワプロ2020 - 投球解析 - 2020-09-15 23-15-41-00_ball.txt" xr:uid="{D0109963-5B4D-4260-94E3-4F2FDC617C6F}"/>
    <hyperlink ref="A1425" r:id="rId2847" display="out/パワプロ2020 - 投球解析 - 2020-09-15 23-15-41-01_out.mp4" xr:uid="{1876F468-51AD-4F17-8D0D-8FC44AEB875B}"/>
    <hyperlink ref="B1425" r:id="rId2848" display="result/パワプロ2020 - 投球解析 - 2020-09-15 23-15-41-01_ball.txt" xr:uid="{81E5F532-2A80-457F-A80D-5ECED4D52581}"/>
    <hyperlink ref="A1426" r:id="rId2849" display="out/パワプロ2020 - 投球解析 - 2020-09-15 23-15-41-02_out.mp4" xr:uid="{FFD7416A-B984-419E-B4A4-BD3857BC75D7}"/>
    <hyperlink ref="B1426" r:id="rId2850" display="result/パワプロ2020 - 投球解析 - 2020-09-15 23-15-41-02_ball.txt" xr:uid="{701EB0D1-FA2C-45AA-8030-ED29AFB2C7FC}"/>
    <hyperlink ref="A1427" r:id="rId2851" display="out/パワプロ2020 - 投球解析 - 2020-09-15 23-15-41-03_out.mp4" xr:uid="{7221DC32-0E56-4F23-9AA5-1FD484F60C36}"/>
    <hyperlink ref="B1427" r:id="rId2852" display="result/パワプロ2020 - 投球解析 - 2020-09-15 23-15-41-03_ball.txt" xr:uid="{AF9DEF1F-EA0E-4B1F-871D-0596B93DD58F}"/>
    <hyperlink ref="A1428" r:id="rId2853" display="out/パワプロ2020 - 投球解析 - 2020-09-15 23-15-41-04_out.mp4" xr:uid="{A82E201A-36EE-4E5F-AA4A-70C59266C471}"/>
    <hyperlink ref="B1428" r:id="rId2854" display="result/パワプロ2020 - 投球解析 - 2020-09-15 23-15-41-04_ball.txt" xr:uid="{D195C5B0-EB6A-40A2-A1B8-47804FAE7A42}"/>
    <hyperlink ref="A1429" r:id="rId2855" display="out/パワプロ2020 - 投球解析 - 2020-09-15 23-15-41-05_out.mp4" xr:uid="{582316A4-17FB-4D6A-8076-4E8BBD9011A0}"/>
    <hyperlink ref="B1429" r:id="rId2856" display="result/パワプロ2020 - 投球解析 - 2020-09-15 23-15-41-05_ball.txt" xr:uid="{920D54E8-54CA-45EC-BE42-BA7F003F6F2F}"/>
    <hyperlink ref="A1430" r:id="rId2857" display="out/パワプロ2020 - 投球解析 - 2020-09-15 23-15-41-06_out.mp4" xr:uid="{074F46D4-72D5-47FE-BE57-90C46112549F}"/>
    <hyperlink ref="B1430" r:id="rId2858" display="result/パワプロ2020 - 投球解析 - 2020-09-15 23-15-41-06_ball.txt" xr:uid="{BCC400EE-92AE-436C-A669-F2B4E431198D}"/>
    <hyperlink ref="A1431" r:id="rId2859" display="out/パワプロ2020 - 投球解析 - 2020-09-15 23-15-41-07_out.mp4" xr:uid="{07622322-8418-4F7C-8626-5CC2DF4A29ED}"/>
    <hyperlink ref="B1431" r:id="rId2860" display="result/パワプロ2020 - 投球解析 - 2020-09-15 23-15-41-07_ball.txt" xr:uid="{B0D0ECE2-FF3C-4F47-AFFB-0971BA815428}"/>
    <hyperlink ref="A1432" r:id="rId2861" display="out/パワプロ2020 - 投球解析 - 2020-09-15 23-15-41-08_out.mp4" xr:uid="{A3C8C1E8-4F09-4CEE-B9FD-CAE1F294D7A3}"/>
    <hyperlink ref="B1432" r:id="rId2862" display="result/パワプロ2020 - 投球解析 - 2020-09-15 23-15-41-08_ball.txt" xr:uid="{003F770A-C243-4878-AF65-D49F7E295C03}"/>
    <hyperlink ref="A1433" r:id="rId2863" display="out/パワプロ2020 - 投球解析 - 2020-09-15 23-15-41-09_out.mp4" xr:uid="{9947F838-510B-4A19-A80B-C735C1B0A980}"/>
    <hyperlink ref="B1433" r:id="rId2864" display="result/パワプロ2020 - 投球解析 - 2020-09-15 23-15-41-09_ball.txt" xr:uid="{F62844A5-A678-4A98-B6E2-AAD0E6D2ECEF}"/>
    <hyperlink ref="A1434" r:id="rId2865" display="out/パワプロ2020 - 投球解析 - 2020-09-15 23-15-41-10_out.mp4" xr:uid="{F235EB27-FCD1-48F0-A237-BE02D6032AD1}"/>
    <hyperlink ref="B1434" r:id="rId2866" display="result/パワプロ2020 - 投球解析 - 2020-09-15 23-15-41-10_ball.txt" xr:uid="{E2B9D6E7-3B9B-40E6-B2B8-E302ACBFB5CC}"/>
    <hyperlink ref="A1435" r:id="rId2867" display="out/パワプロ2020 - 投球解析 - 2020-09-15 23-16-56-00_out.mp4" xr:uid="{27B12722-68F6-4CC1-9292-D9036B733C4E}"/>
    <hyperlink ref="B1435" r:id="rId2868" display="result/パワプロ2020 - 投球解析 - 2020-09-15 23-16-56-00_ball.txt" xr:uid="{069B5735-EAD6-4694-BC3F-3E60395B00C3}"/>
    <hyperlink ref="A1436" r:id="rId2869" display="out/パワプロ2020 - 投球解析 - 2020-09-15 23-16-56-01_out.mp4" xr:uid="{02EC5669-39B1-454A-B669-BDFD15CC509A}"/>
    <hyperlink ref="B1436" r:id="rId2870" display="result/パワプロ2020 - 投球解析 - 2020-09-15 23-16-56-01_ball.txt" xr:uid="{C7C6A976-DD59-4F07-A0DC-E0F714B19568}"/>
    <hyperlink ref="A1437" r:id="rId2871" display="out/パワプロ2020 - 投球解析 - 2020-09-15 23-16-56-02_out.mp4" xr:uid="{22A48EC9-89F5-4868-BB61-CC7139E4303D}"/>
    <hyperlink ref="B1437" r:id="rId2872" display="result/パワプロ2020 - 投球解析 - 2020-09-15 23-16-56-02_ball.txt" xr:uid="{EF52E740-4E01-4E3D-B4F1-67691488166E}"/>
    <hyperlink ref="A1438" r:id="rId2873" display="out/パワプロ2020 - 投球解析 - 2020-09-15 23-16-56-03_out.mp4" xr:uid="{DF611288-C127-4709-8A14-37DFDE91129C}"/>
    <hyperlink ref="B1438" r:id="rId2874" display="result/パワプロ2020 - 投球解析 - 2020-09-15 23-16-56-03_ball.txt" xr:uid="{C147A402-5B44-4F51-B710-0837A5A5E968}"/>
    <hyperlink ref="A1439" r:id="rId2875" display="out/パワプロ2020 - 投球解析 - 2020-09-15 23-16-56-04_out.mp4" xr:uid="{A56FD59F-479C-4C0A-AA31-F47C699AF458}"/>
    <hyperlink ref="B1439" r:id="rId2876" display="result/パワプロ2020 - 投球解析 - 2020-09-15 23-16-56-04_ball.txt" xr:uid="{6597F65D-8054-4B3B-9CF1-D504E5E623AE}"/>
    <hyperlink ref="A1440" r:id="rId2877" display="out/パワプロ2020 - 投球解析 - 2020-09-15 23-16-56-05_out.mp4" xr:uid="{BBB2EC58-AEA8-4D34-A282-0DB35015C995}"/>
    <hyperlink ref="B1440" r:id="rId2878" display="result/パワプロ2020 - 投球解析 - 2020-09-15 23-16-56-05_ball.txt" xr:uid="{D79C1D39-96D6-4AAA-BBB5-1039AE85F173}"/>
    <hyperlink ref="A1441" r:id="rId2879" display="out/パワプロ2020 - 投球解析 - 2020-09-15 23-16-56-06_out.mp4" xr:uid="{0D5B243A-B3F5-40D9-BA79-FA9B52E3354E}"/>
    <hyperlink ref="B1441" r:id="rId2880" display="result/パワプロ2020 - 投球解析 - 2020-09-15 23-16-56-06_ball.txt" xr:uid="{F3D4A7D9-0C11-4E81-BB00-1DA38F7AA43A}"/>
    <hyperlink ref="A1442" r:id="rId2881" display="out/パワプロ2020 - 投球解析 - 2020-09-15 23-16-56-07_out.mp4" xr:uid="{364B21E9-8CD0-4B93-8F2F-5E744E7BFD79}"/>
    <hyperlink ref="B1442" r:id="rId2882" display="result/パワプロ2020 - 投球解析 - 2020-09-15 23-16-56-07_ball.txt" xr:uid="{83D2D57A-42D1-48DF-8F8A-37F792738DA5}"/>
    <hyperlink ref="A1443" r:id="rId2883" display="out/パワプロ2020 - 投球解析 - 2020-09-15 23-16-56-08_out.mp4" xr:uid="{6721DF6C-D822-4111-A5A3-D94FA79F3184}"/>
    <hyperlink ref="B1443" r:id="rId2884" display="result/パワプロ2020 - 投球解析 - 2020-09-15 23-16-56-08_ball.txt" xr:uid="{8E3583B0-19B6-4E5E-82D6-D9E1F971CA90}"/>
    <hyperlink ref="A1444" r:id="rId2885" display="out/パワプロ2020 - 投球解析 - 2020-09-15 23-16-56-09_out.mp4" xr:uid="{B5F94F09-B080-45BB-929C-FC4FFB671A33}"/>
    <hyperlink ref="B1444" r:id="rId2886" display="result/パワプロ2020 - 投球解析 - 2020-09-15 23-16-56-09_ball.txt" xr:uid="{5D0717BB-F506-4E56-B729-A05D1A833077}"/>
    <hyperlink ref="A1445" r:id="rId2887" display="out/パワプロ2020 - 投球解析 - 2020-09-15 23-18-54-00_out.mp4" xr:uid="{4433B33B-C09E-4D54-B03A-2CD28AE8953B}"/>
    <hyperlink ref="B1445" r:id="rId2888" display="result/パワプロ2020 - 投球解析 - 2020-09-15 23-18-54-00_ball.txt" xr:uid="{C49E8AC6-7A3D-4B36-A744-FB0F9C28829A}"/>
    <hyperlink ref="A1446" r:id="rId2889" display="out/パワプロ2020 - 投球解析 - 2020-09-15 23-18-54-01_out.mp4" xr:uid="{68ABEF56-21C0-4180-B910-4F3B23E0E585}"/>
    <hyperlink ref="B1446" r:id="rId2890" display="result/パワプロ2020 - 投球解析 - 2020-09-15 23-18-54-01_ball.txt" xr:uid="{CF035AD4-29F6-47F0-93FF-2A5ACD410741}"/>
    <hyperlink ref="A1447" r:id="rId2891" display="out/パワプロ2020 - 投球解析 - 2020-09-15 23-18-54-02_out.mp4" xr:uid="{F578FE52-6BB9-49FD-A737-6753B1B6CAC3}"/>
    <hyperlink ref="B1447" r:id="rId2892" display="result/パワプロ2020 - 投球解析 - 2020-09-15 23-18-54-02_ball.txt" xr:uid="{F23FD52A-AB0D-4827-8058-73A53B198120}"/>
    <hyperlink ref="A1448" r:id="rId2893" display="out/パワプロ2020 - 投球解析 - 2020-09-15 23-18-54-03_out.mp4" xr:uid="{9414AEC2-3FC8-45EF-8025-A2171C6C34DF}"/>
    <hyperlink ref="B1448" r:id="rId2894" display="result/パワプロ2020 - 投球解析 - 2020-09-15 23-18-54-03_ball.txt" xr:uid="{80FED256-7FDD-412B-8259-25025878742B}"/>
    <hyperlink ref="A1449" r:id="rId2895" display="out/パワプロ2020 - 投球解析 - 2020-09-15 23-18-54-04_out.mp4" xr:uid="{4B385644-CD9A-4781-998E-8D8EEACC06C6}"/>
    <hyperlink ref="B1449" r:id="rId2896" display="result/パワプロ2020 - 投球解析 - 2020-09-15 23-18-54-04_ball.txt" xr:uid="{A40DF4E9-ADEF-40BB-A12C-56553D41B119}"/>
    <hyperlink ref="A1450" r:id="rId2897" display="out/パワプロ2020 - 投球解析 - 2020-09-15 23-18-54-05_out.mp4" xr:uid="{0D86C062-9E71-463C-96D8-BC38CF0A0BB7}"/>
    <hyperlink ref="B1450" r:id="rId2898" display="result/パワプロ2020 - 投球解析 - 2020-09-15 23-18-54-05_ball.txt" xr:uid="{5C6C7231-16BD-461D-9F24-A69B0A1F7986}"/>
    <hyperlink ref="A1451" r:id="rId2899" display="out/パワプロ2020 - 投球解析 - 2020-09-15 23-18-54-06_out.mp4" xr:uid="{E3F4B482-850E-419C-9DC2-85B6564125C0}"/>
    <hyperlink ref="B1451" r:id="rId2900" display="result/パワプロ2020 - 投球解析 - 2020-09-15 23-18-54-06_ball.txt" xr:uid="{061309F5-7B3C-46C2-A65F-F45E0B1B2F9B}"/>
    <hyperlink ref="A1452" r:id="rId2901" display="out/パワプロ2020 - 投球解析 - 2020-09-15 23-18-54-07_out.mp4" xr:uid="{0AB523CC-2BB9-4974-964F-85CAB4EB0585}"/>
    <hyperlink ref="B1452" r:id="rId2902" display="result/パワプロ2020 - 投球解析 - 2020-09-15 23-18-54-07_ball.txt" xr:uid="{4E034652-F995-4A16-A1D5-90F28AE92847}"/>
    <hyperlink ref="A1453" r:id="rId2903" display="out/パワプロ2020 - 投球解析 - 2020-09-15 23-18-54-08_out.mp4" xr:uid="{305CBB48-6C47-4F9D-8016-F4774582690B}"/>
    <hyperlink ref="B1453" r:id="rId2904" display="result/パワプロ2020 - 投球解析 - 2020-09-15 23-18-54-08_ball.txt" xr:uid="{0EAFFF9F-14E8-4CE9-8FEB-A0D6D19BFB3F}"/>
    <hyperlink ref="A1454" r:id="rId2905" display="out/パワプロ2020 - 投球解析 - 2020-09-15 23-18-54-09_out.mp4" xr:uid="{F81D553B-4F04-475D-A15F-1667CCE7FAC3}"/>
    <hyperlink ref="B1454" r:id="rId2906" display="result/パワプロ2020 - 投球解析 - 2020-09-15 23-18-54-09_ball.txt" xr:uid="{0B66E175-A4FD-420B-A362-80BF2407FCF7}"/>
    <hyperlink ref="A1455" r:id="rId2907" display="out/パワプロ2020 - 投球解析 - 2020-09-15 23-18-54-10_out.mp4" xr:uid="{EFBE93B3-79D6-41E1-9436-1443BA8C82AC}"/>
    <hyperlink ref="B1455" r:id="rId2908" display="result/パワプロ2020 - 投球解析 - 2020-09-15 23-18-54-10_ball.txt" xr:uid="{56841DE5-9521-4FA2-BD70-FDBF5ADECC86}"/>
    <hyperlink ref="A1456" r:id="rId2909" display="out/パワプロ2020 - 投球解析 - 2020-09-15 23-20-06-00_out.mp4" xr:uid="{72858702-83B8-42DF-8AA9-2AEBB073D102}"/>
    <hyperlink ref="B1456" r:id="rId2910" display="result/パワプロ2020 - 投球解析 - 2020-09-15 23-20-06-00_ball.txt" xr:uid="{E263582A-FEB8-4148-8724-43941E7539B1}"/>
    <hyperlink ref="A1457" r:id="rId2911" display="out/パワプロ2020 - 投球解析 - 2020-09-15 23-20-06-01_out.mp4" xr:uid="{3F12A5E2-77CE-4D54-89ED-57E0384F03F6}"/>
    <hyperlink ref="B1457" r:id="rId2912" display="result/パワプロ2020 - 投球解析 - 2020-09-15 23-20-06-01_ball.txt" xr:uid="{EF763ECF-D253-42B4-85FB-2E0961444C75}"/>
    <hyperlink ref="A1458" r:id="rId2913" display="out/パワプロ2020 - 投球解析 - 2020-09-15 23-20-06-02_out.mp4" xr:uid="{EE37FDF4-EE28-432C-8CAE-3C2229EB832D}"/>
    <hyperlink ref="B1458" r:id="rId2914" display="result/パワプロ2020 - 投球解析 - 2020-09-15 23-20-06-02_ball.txt" xr:uid="{B65D6C12-5819-4BFC-80CF-9E8ACDABC126}"/>
    <hyperlink ref="A1459" r:id="rId2915" display="out/パワプロ2020 - 投球解析 - 2020-09-15 23-20-06-03_out.mp4" xr:uid="{732796C3-3E22-46CF-A047-60A5AC9526DE}"/>
    <hyperlink ref="B1459" r:id="rId2916" display="result/パワプロ2020 - 投球解析 - 2020-09-15 23-20-06-03_ball.txt" xr:uid="{E1154446-266E-40AA-AFA6-373356612E30}"/>
    <hyperlink ref="A1460" r:id="rId2917" display="out/パワプロ2020 - 投球解析 - 2020-09-15 23-20-06-04_out.mp4" xr:uid="{3D0CA61E-3122-4D89-BFC9-0C77F4FBA10F}"/>
    <hyperlink ref="B1460" r:id="rId2918" display="result/パワプロ2020 - 投球解析 - 2020-09-15 23-20-06-04_ball.txt" xr:uid="{B5589611-03CA-498E-B79F-3A435D57C5E1}"/>
    <hyperlink ref="A1461" r:id="rId2919" display="out/パワプロ2020 - 投球解析 - 2020-09-15 23-20-06-05_out.mp4" xr:uid="{FD163275-06C0-4AC1-B3E0-7648E0451739}"/>
    <hyperlink ref="B1461" r:id="rId2920" display="result/パワプロ2020 - 投球解析 - 2020-09-15 23-20-06-05_ball.txt" xr:uid="{0FE744FE-F66C-4AF5-858E-620689A8FB55}"/>
    <hyperlink ref="A1462" r:id="rId2921" display="out/パワプロ2020 - 投球解析 - 2020-09-15 23-20-06-06_out.mp4" xr:uid="{838D7314-D0EB-4204-ADED-09419F4C347A}"/>
    <hyperlink ref="B1462" r:id="rId2922" display="result/パワプロ2020 - 投球解析 - 2020-09-15 23-20-06-06_ball.txt" xr:uid="{FAC16495-9240-46FB-B127-3577532B7DA8}"/>
    <hyperlink ref="A1463" r:id="rId2923" display="out/パワプロ2020 - 投球解析 - 2020-09-15 23-20-06-07_out.mp4" xr:uid="{166B70DF-A797-4A82-9CE6-D7EE0D412398}"/>
    <hyperlink ref="B1463" r:id="rId2924" display="result/パワプロ2020 - 投球解析 - 2020-09-15 23-20-06-07_ball.txt" xr:uid="{96B857AF-167F-4838-966A-B86FEEB57B63}"/>
    <hyperlink ref="A1464" r:id="rId2925" display="out/パワプロ2020 - 投球解析 - 2020-09-15 23-20-06-08_out.mp4" xr:uid="{074FB065-2DD0-4272-AC76-7E1EAD35267F}"/>
    <hyperlink ref="B1464" r:id="rId2926" display="result/パワプロ2020 - 投球解析 - 2020-09-15 23-20-06-08_ball.txt" xr:uid="{2280DD5E-3371-453E-9238-FFDE8EB20079}"/>
    <hyperlink ref="A1465" r:id="rId2927" display="out/パワプロ2020 - 投球解析 - 2020-09-15 23-20-06-09_out.mp4" xr:uid="{6C2D8FF0-F309-4733-89E6-666025A62FE8}"/>
    <hyperlink ref="B1465" r:id="rId2928" display="result/パワプロ2020 - 投球解析 - 2020-09-15 23-20-06-09_ball.txt" xr:uid="{694E47D5-9966-427A-A02E-345BD749BB2E}"/>
    <hyperlink ref="A1466" r:id="rId2929" display="out/パワプロ2020 - 投球解析 - 2020-09-15 23-21-40-00_out.mp4" xr:uid="{71AEDCB1-C04B-410A-96B4-85E02F400092}"/>
    <hyperlink ref="B1466" r:id="rId2930" display="result/パワプロ2020 - 投球解析 - 2020-09-15 23-21-40-00_ball.txt" xr:uid="{79586840-7896-43BA-B74E-13D9CAF8DE46}"/>
    <hyperlink ref="A1467" r:id="rId2931" display="out/パワプロ2020 - 投球解析 - 2020-09-15 23-21-40-01_out.mp4" xr:uid="{C07FE0BC-BE5D-4D55-AD44-B2069FD31FB1}"/>
    <hyperlink ref="B1467" r:id="rId2932" display="result/パワプロ2020 - 投球解析 - 2020-09-15 23-21-40-01_ball.txt" xr:uid="{CC5CE737-F68D-4197-88EA-210696878CCA}"/>
    <hyperlink ref="A1468" r:id="rId2933" display="out/パワプロ2020 - 投球解析 - 2020-09-15 23-21-40-02_out.mp4" xr:uid="{F014700A-4BB7-4047-BC52-1DF0519D22D0}"/>
    <hyperlink ref="B1468" r:id="rId2934" display="result/パワプロ2020 - 投球解析 - 2020-09-15 23-21-40-02_ball.txt" xr:uid="{EF6DC319-436C-4791-8C1C-326D7EEB4B0F}"/>
    <hyperlink ref="A1469" r:id="rId2935" display="out/パワプロ2020 - 投球解析 - 2020-09-15 23-21-40-03_out.mp4" xr:uid="{849086E7-D722-4B55-8DFC-C71F991300CC}"/>
    <hyperlink ref="B1469" r:id="rId2936" display="result/パワプロ2020 - 投球解析 - 2020-09-15 23-21-40-03_ball.txt" xr:uid="{D1B23958-7DEA-49F7-8EEB-1491C749601B}"/>
    <hyperlink ref="A1470" r:id="rId2937" display="out/パワプロ2020 - 投球解析 - 2020-09-15 23-21-40-04_out.mp4" xr:uid="{B4D7669D-8E61-456E-AE34-93F0745061F8}"/>
    <hyperlink ref="B1470" r:id="rId2938" display="result/パワプロ2020 - 投球解析 - 2020-09-15 23-21-40-04_ball.txt" xr:uid="{421FD8C8-0A71-4A0D-9E15-ED220467B9A5}"/>
    <hyperlink ref="A1471" r:id="rId2939" display="out/パワプロ2020 - 投球解析 - 2020-09-15 23-21-40-05_out.mp4" xr:uid="{6874A6DF-E8B0-481D-929C-0DC84C8AA06D}"/>
    <hyperlink ref="B1471" r:id="rId2940" display="result/パワプロ2020 - 投球解析 - 2020-09-15 23-21-40-05_ball.txt" xr:uid="{17056976-1808-42A5-B896-20D3A2AA35DA}"/>
    <hyperlink ref="A1472" r:id="rId2941" display="out/パワプロ2020 - 投球解析 - 2020-09-15 23-21-40-06_out.mp4" xr:uid="{5881A2BD-0BEF-4CEC-B120-62CE90BEEC75}"/>
    <hyperlink ref="B1472" r:id="rId2942" display="result/パワプロ2020 - 投球解析 - 2020-09-15 23-21-40-06_ball.txt" xr:uid="{A8EEAEB5-4905-470D-8E9A-BFA24528AA62}"/>
    <hyperlink ref="A1473" r:id="rId2943" display="out/パワプロ2020 - 投球解析 - 2020-09-15 23-21-40-07_out.mp4" xr:uid="{1D451966-8772-4F35-9F47-445CE64F2F81}"/>
    <hyperlink ref="B1473" r:id="rId2944" display="result/パワプロ2020 - 投球解析 - 2020-09-15 23-21-40-07_ball.txt" xr:uid="{9843ED1D-CE3F-4CEC-ACB5-3EE4B3BB0EE3}"/>
    <hyperlink ref="A1474" r:id="rId2945" display="out/パワプロ2020 - 投球解析 - 2020-09-15 23-21-40-08_out.mp4" xr:uid="{8413B1C8-629B-4627-966B-DA9C6663D9A1}"/>
    <hyperlink ref="B1474" r:id="rId2946" display="result/パワプロ2020 - 投球解析 - 2020-09-15 23-21-40-08_ball.txt" xr:uid="{CD3BF3AB-82BE-4C90-A735-1D2AEC099A1D}"/>
    <hyperlink ref="A1475" r:id="rId2947" display="out/パワプロ2020 - 投球解析 - 2020-09-15 23-21-40-09_out.mp4" xr:uid="{3658B023-DDF6-46AB-8CE6-B7CA8304AFD7}"/>
    <hyperlink ref="B1475" r:id="rId2948" display="result/パワプロ2020 - 投球解析 - 2020-09-15 23-21-40-09_ball.txt" xr:uid="{098FCA30-95A9-4466-9636-B7CAF010CC53}"/>
    <hyperlink ref="A1476" r:id="rId2949" display="out/パワプロ2020 - 投球解析 - 2020-09-15 23-21-40-10_out.mp4" xr:uid="{B2FE7CDA-2395-453C-877D-7BC24BD9A66F}"/>
    <hyperlink ref="B1476" r:id="rId2950" display="result/パワプロ2020 - 投球解析 - 2020-09-15 23-21-40-10_ball.txt" xr:uid="{D91A7A73-36A4-408C-B0D8-CBED106DF2B7}"/>
    <hyperlink ref="A1477" r:id="rId2951" display="out/パワプロ2020 - 投球解析 - 2020-09-15 23-21-40-11_out.mp4" xr:uid="{DE701999-395E-4948-826A-B8C3530AEE2A}"/>
    <hyperlink ref="B1477" r:id="rId2952" display="result/パワプロ2020 - 投球解析 - 2020-09-15 23-21-40-11_ball.txt" xr:uid="{E8CA65A2-7E18-4E14-B63B-46C82C684238}"/>
    <hyperlink ref="A1478" r:id="rId2953" display="out/パワプロ2020 - 投球解析 - 2020-09-15 23-21-40-12_out.mp4" xr:uid="{57C44611-235B-46AD-BF6C-0739095EFD3E}"/>
    <hyperlink ref="B1478" r:id="rId2954" display="result/パワプロ2020 - 投球解析 - 2020-09-15 23-21-40-12_ball.txt" xr:uid="{7947DC82-0DC9-4546-BB45-76A71E1E49B8}"/>
    <hyperlink ref="A1479" r:id="rId2955" display="out/パワプロ2020 - 投球解析 - 2020-09-15 23-21-40-13_out.mp4" xr:uid="{0BDBD60D-6FE6-4195-9FAA-835F054B0136}"/>
    <hyperlink ref="B1479" r:id="rId2956" display="result/パワプロ2020 - 投球解析 - 2020-09-15 23-21-40-13_ball.txt" xr:uid="{77BE1640-D04C-4F56-ABEE-D4CA2BEAA596}"/>
    <hyperlink ref="A1480" r:id="rId2957" display="out/パワプロ2020 - 投球解析 - 2020-09-15 23-22-58-00_out.mp4" xr:uid="{3D0787EA-2453-4D49-A126-EF02BB7ED0C3}"/>
    <hyperlink ref="B1480" r:id="rId2958" display="result/パワプロ2020 - 投球解析 - 2020-09-15 23-22-58-00_ball.txt" xr:uid="{13C41576-280A-488A-89A7-74835F0F8492}"/>
    <hyperlink ref="A1481" r:id="rId2959" display="out/パワプロ2020 - 投球解析 - 2020-09-15 23-22-58-01_out.mp4" xr:uid="{1BDBD343-72D0-4286-A2E1-30B31FD8D18B}"/>
    <hyperlink ref="B1481" r:id="rId2960" display="result/パワプロ2020 - 投球解析 - 2020-09-15 23-22-58-01_ball.txt" xr:uid="{D5790443-23DF-4C8C-A40D-62E56E686F4F}"/>
    <hyperlink ref="A1482" r:id="rId2961" display="out/パワプロ2020 - 投球解析 - 2020-09-15 23-22-58-02_out.mp4" xr:uid="{DE78495E-EBB2-4E64-90AC-7A15AF24749A}"/>
    <hyperlink ref="B1482" r:id="rId2962" display="result/パワプロ2020 - 投球解析 - 2020-09-15 23-22-58-02_ball.txt" xr:uid="{8D3DC78E-16A9-4931-8F62-E033E80245BC}"/>
    <hyperlink ref="A1483" r:id="rId2963" display="out/パワプロ2020 - 投球解析 - 2020-09-15 23-22-58-03_out.mp4" xr:uid="{5F7D6D5A-6FA8-4AD6-B632-B858D52DA51D}"/>
    <hyperlink ref="B1483" r:id="rId2964" display="result/パワプロ2020 - 投球解析 - 2020-09-15 23-22-58-03_ball.txt" xr:uid="{22EA9B2C-817D-47AE-8252-B082B17BE47E}"/>
    <hyperlink ref="A1484" r:id="rId2965" display="out/パワプロ2020 - 投球解析 - 2020-09-15 23-22-58-04_out.mp4" xr:uid="{6485A54B-C44B-4A9F-AC4E-D5D8E0DF0E52}"/>
    <hyperlink ref="B1484" r:id="rId2966" display="result/パワプロ2020 - 投球解析 - 2020-09-15 23-22-58-04_ball.txt" xr:uid="{67BDF769-CADB-499B-BE7C-BD1142BFC4B8}"/>
    <hyperlink ref="A1485" r:id="rId2967" display="out/パワプロ2020 - 投球解析 - 2020-09-15 23-22-58-05_out.mp4" xr:uid="{DFDD907F-3D98-4DD5-8862-92D85FEF20B1}"/>
    <hyperlink ref="B1485" r:id="rId2968" display="result/パワプロ2020 - 投球解析 - 2020-09-15 23-22-58-05_ball.txt" xr:uid="{44EE9573-5909-4386-AB91-EE99A6B04FDA}"/>
    <hyperlink ref="A1486" r:id="rId2969" display="out/パワプロ2020 - 投球解析 - 2020-09-15 23-22-58-06_out.mp4" xr:uid="{1E95191A-D6D2-4579-B24F-83ACD9F6D736}"/>
    <hyperlink ref="B1486" r:id="rId2970" display="result/パワプロ2020 - 投球解析 - 2020-09-15 23-22-58-06_ball.txt" xr:uid="{E4B4ED81-9E0C-45DE-A66F-9DBF80E14E5D}"/>
    <hyperlink ref="A1487" r:id="rId2971" display="out/パワプロ2020 - 投球解析 - 2020-09-15 23-22-58-07_out.mp4" xr:uid="{F7565D1D-37CF-4F50-8013-4EC417936D8A}"/>
    <hyperlink ref="B1487" r:id="rId2972" display="result/パワプロ2020 - 投球解析 - 2020-09-15 23-22-58-07_ball.txt" xr:uid="{E5BC3CF2-CDCF-49C3-AFF5-D964A4DA9F0C}"/>
    <hyperlink ref="A1488" r:id="rId2973" display="out/パワプロ2020 - 投球解析 - 2020-09-15 23-22-58-08_out.mp4" xr:uid="{4C2ABBC6-FD3D-4A98-8E37-396ED8D00E87}"/>
    <hyperlink ref="B1488" r:id="rId2974" display="result/パワプロ2020 - 投球解析 - 2020-09-15 23-22-58-08_ball.txt" xr:uid="{8AC529B5-E00C-4D64-BEA7-FB5333A4380D}"/>
    <hyperlink ref="A1489" r:id="rId2975" display="out/パワプロ2020 - 投球解析 - 2020-09-27 12-10-22-00_out.mp4" xr:uid="{AD9596DC-2479-4CC5-9D7E-A1714B4A12FB}"/>
    <hyperlink ref="B1489" r:id="rId2976" display="result/パワプロ2020 - 投球解析 - 2020-09-27 12-10-22-00_ball.txt" xr:uid="{6A45E82E-C8EC-4790-AFAE-C5E7BA9E3985}"/>
    <hyperlink ref="A1490" r:id="rId2977" display="out/パワプロ2020 - 投球解析 - 2020-09-27 12-10-22-01_out.mp4" xr:uid="{914AC941-07F3-4A40-B710-E3368A34B689}"/>
    <hyperlink ref="B1490" r:id="rId2978" display="result/パワプロ2020 - 投球解析 - 2020-09-27 12-10-22-01_ball.txt" xr:uid="{DAD72FDC-4B79-4F06-8580-147F0807AD81}"/>
    <hyperlink ref="A1491" r:id="rId2979" display="out/パワプロ2020 - 投球解析 - 2020-09-27 12-10-22-02_out.mp4" xr:uid="{14FBB92B-23FE-4B4C-8ACE-5D8B7E696AF7}"/>
    <hyperlink ref="B1491" r:id="rId2980" display="result/パワプロ2020 - 投球解析 - 2020-09-27 12-10-22-02_ball.txt" xr:uid="{E627FC53-926A-4E79-94B6-3E82E873C166}"/>
    <hyperlink ref="A1492" r:id="rId2981" display="out/パワプロ2020 - 投球解析 - 2020-09-27 12-10-22-03_out.mp4" xr:uid="{B9F4ED23-267B-44FA-9882-2F996FFB5589}"/>
    <hyperlink ref="B1492" r:id="rId2982" display="result/パワプロ2020 - 投球解析 - 2020-09-27 12-10-22-03_ball.txt" xr:uid="{F5E1A922-5E2A-499C-82FE-86A0939F8DD6}"/>
    <hyperlink ref="A1493" r:id="rId2983" display="out/パワプロ2020 - 投球解析 - 2020-09-27 12-10-22-04_out.mp4" xr:uid="{AC2D0B6B-64BC-489C-A30A-01D8FE7BD054}"/>
    <hyperlink ref="B1493" r:id="rId2984" display="result/パワプロ2020 - 投球解析 - 2020-09-27 12-10-22-04_ball.txt" xr:uid="{1E602554-B7C9-48A6-9217-206EB6DAC0AA}"/>
    <hyperlink ref="A1494" r:id="rId2985" display="out/パワプロ2020 - 投球解析 - 2020-09-27 12-10-22-05_out.mp4" xr:uid="{62851FFB-6980-4833-9BE9-51DA637D6D14}"/>
    <hyperlink ref="B1494" r:id="rId2986" display="result/パワプロ2020 - 投球解析 - 2020-09-27 12-10-22-05_ball.txt" xr:uid="{1AC7C9BC-1649-4B1E-8C2E-C5C471D20875}"/>
    <hyperlink ref="A1495" r:id="rId2987" display="out/パワプロ2020 - 投球解析 - 2020-09-27 12-10-22-06_out.mp4" xr:uid="{F95C2C47-5DB8-4653-A7E8-ADCD457D6497}"/>
    <hyperlink ref="B1495" r:id="rId2988" display="result/パワプロ2020 - 投球解析 - 2020-09-27 12-10-22-06_ball.txt" xr:uid="{8B46CD62-01FD-4DF1-A629-104DEB052D08}"/>
    <hyperlink ref="A1496" r:id="rId2989" display="out/パワプロ2020 - 投球解析 - 2020-09-27 12-10-22-07_out.mp4" xr:uid="{096349B5-9986-4E5E-A86B-CC35305582C9}"/>
    <hyperlink ref="B1496" r:id="rId2990" display="result/パワプロ2020 - 投球解析 - 2020-09-27 12-10-22-07_ball.txt" xr:uid="{BCDCCDFD-158D-4AB5-B45B-F08CC9BE3412}"/>
    <hyperlink ref="A1497" r:id="rId2991" display="out/パワプロ2020 - 投球解析 - 2020-09-27 12-10-22-08_out.mp4" xr:uid="{A3CFB051-A115-4EE3-8953-5027D70B36D6}"/>
    <hyperlink ref="B1497" r:id="rId2992" display="result/パワプロ2020 - 投球解析 - 2020-09-27 12-10-22-08_ball.txt" xr:uid="{493A55F3-7A88-4AE8-B1A4-D2372E744DB9}"/>
    <hyperlink ref="A1498" r:id="rId2993" display="out/パワプロ2020 - 投球解析 - 2020-09-27 12-10-22-09_out.mp4" xr:uid="{B8E255F8-CA75-4600-9365-310914229C89}"/>
    <hyperlink ref="B1498" r:id="rId2994" display="result/パワプロ2020 - 投球解析 - 2020-09-27 12-10-22-09_ball.txt" xr:uid="{36908756-DD0D-4245-A983-B2884A4D74C1}"/>
    <hyperlink ref="A1499" r:id="rId2995" display="out/パワプロ2020 - 投球解析 - 2020-09-27 12-11-30-00_out.mp4" xr:uid="{8B8CA136-EF4A-4207-A080-FD4CFE73DF4E}"/>
    <hyperlink ref="B1499" r:id="rId2996" display="result/パワプロ2020 - 投球解析 - 2020-09-27 12-11-30-00_ball.txt" xr:uid="{F52F3814-545E-4646-9596-461BDBACA2B5}"/>
    <hyperlink ref="A1500" r:id="rId2997" display="out/パワプロ2020 - 投球解析 - 2020-09-27 12-11-30-01_out.mp4" xr:uid="{A8A0AE69-0C3A-428C-8F06-4AB7485CDF09}"/>
    <hyperlink ref="B1500" r:id="rId2998" display="result/パワプロ2020 - 投球解析 - 2020-09-27 12-11-30-01_ball.txt" xr:uid="{8C7A933F-DB6D-40BC-BCCC-6149BF9D5431}"/>
    <hyperlink ref="A1501" r:id="rId2999" display="out/パワプロ2020 - 投球解析 - 2020-09-27 12-11-30-02_out.mp4" xr:uid="{29708ACA-6895-464D-AA67-A60841C5F1C2}"/>
    <hyperlink ref="B1501" r:id="rId3000" display="result/パワプロ2020 - 投球解析 - 2020-09-27 12-11-30-02_ball.txt" xr:uid="{9EDD115B-FED8-480D-9230-E136916E360A}"/>
    <hyperlink ref="A1502" r:id="rId3001" display="out/パワプロ2020 - 投球解析 - 2020-09-27 12-11-30-03_out.mp4" xr:uid="{4ECEA67E-EA23-4E2F-A6E3-DA8CA5E8930F}"/>
    <hyperlink ref="B1502" r:id="rId3002" display="result/パワプロ2020 - 投球解析 - 2020-09-27 12-11-30-03_ball.txt" xr:uid="{7243D88B-208B-4830-8118-F3F8DC18215B}"/>
    <hyperlink ref="A1503" r:id="rId3003" display="out/パワプロ2020 - 投球解析 - 2020-09-27 12-11-30-04_out.mp4" xr:uid="{6BA9D502-D2AA-4B72-82EF-56AFF4B7D6B1}"/>
    <hyperlink ref="B1503" r:id="rId3004" display="result/パワプロ2020 - 投球解析 - 2020-09-27 12-11-30-04_ball.txt" xr:uid="{20621909-6064-44B4-A7C6-8EDA6B70307A}"/>
    <hyperlink ref="A1504" r:id="rId3005" display="out/パワプロ2020 - 投球解析 - 2020-09-27 12-11-30-05_out.mp4" xr:uid="{E3E7F2B1-CE3A-4D1A-AE87-57A38D0E4ACE}"/>
    <hyperlink ref="B1504" r:id="rId3006" display="result/パワプロ2020 - 投球解析 - 2020-09-27 12-11-30-05_ball.txt" xr:uid="{C219B00C-E624-4245-AA64-E8244FC382A1}"/>
    <hyperlink ref="A1505" r:id="rId3007" display="out/パワプロ2020 - 投球解析 - 2020-09-27 12-11-30-06_out.mp4" xr:uid="{1A9E99DF-4A9F-442F-ACF0-2676532FC752}"/>
    <hyperlink ref="B1505" r:id="rId3008" display="result/パワプロ2020 - 投球解析 - 2020-09-27 12-11-30-06_ball.txt" xr:uid="{5582DF10-8D77-4C91-A1B7-C82FE525F2ED}"/>
    <hyperlink ref="A1506" r:id="rId3009" display="out/パワプロ2020 - 投球解析 - 2020-09-27 12-11-30-07_out.mp4" xr:uid="{60CF2DBB-01DB-42BA-855D-405CCE023E57}"/>
    <hyperlink ref="B1506" r:id="rId3010" display="result/パワプロ2020 - 投球解析 - 2020-09-27 12-11-30-07_ball.txt" xr:uid="{22B5EEC8-1515-47E7-B24B-DB5F97491543}"/>
    <hyperlink ref="A1507" r:id="rId3011" display="out/パワプロ2020 - 投球解析 - 2020-09-27 12-11-30-08_out.mp4" xr:uid="{1D438F14-4CA3-43DE-89DD-C73B2BE5E2AC}"/>
    <hyperlink ref="B1507" r:id="rId3012" display="result/パワプロ2020 - 投球解析 - 2020-09-27 12-11-30-08_ball.txt" xr:uid="{0C76FBAA-40FA-44D0-B181-C7EB347D1694}"/>
    <hyperlink ref="A1508" r:id="rId3013" display="out/パワプロ2020 - 投球解析 - 2020-09-27 12-11-30-09_out.mp4" xr:uid="{C713700D-1B41-4DFF-9CFD-6B5A6B55278F}"/>
    <hyperlink ref="B1508" r:id="rId3014" display="result/パワプロ2020 - 投球解析 - 2020-09-27 12-11-30-09_ball.txt" xr:uid="{482C791B-165C-4186-AAE8-E4FD93788B67}"/>
    <hyperlink ref="A1509" r:id="rId3015" display="out/パワプロ2020 - 投球解析 - 2020-09-27 12-13-07-00_out.mp4" xr:uid="{CDFDDA02-9224-46A8-9BB4-57B89A95F159}"/>
    <hyperlink ref="B1509" r:id="rId3016" display="result/パワプロ2020 - 投球解析 - 2020-09-27 12-13-07-00_ball.txt" xr:uid="{213E0D56-B879-43A9-8302-96A73913009D}"/>
    <hyperlink ref="A1510" r:id="rId3017" display="out/パワプロ2020 - 投球解析 - 2020-09-27 12-13-07-01_out.mp4" xr:uid="{E02A0A30-01FD-47D7-B6B7-7EBD7FA875CE}"/>
    <hyperlink ref="B1510" r:id="rId3018" display="result/パワプロ2020 - 投球解析 - 2020-09-27 12-13-07-01_ball.txt" xr:uid="{F955E864-A46F-4552-BB4B-55C9C665A682}"/>
    <hyperlink ref="A1511" r:id="rId3019" display="out/パワプロ2020 - 投球解析 - 2020-09-27 12-13-07-02_out.mp4" xr:uid="{D1D20913-91FD-4BC3-BD5F-E906AB53FAF2}"/>
    <hyperlink ref="B1511" r:id="rId3020" display="result/パワプロ2020 - 投球解析 - 2020-09-27 12-13-07-02_ball.txt" xr:uid="{BC67585A-56BE-4E91-9A32-13E15C697124}"/>
    <hyperlink ref="A1512" r:id="rId3021" display="out/パワプロ2020 - 投球解析 - 2020-09-27 12-13-07-03_out.mp4" xr:uid="{1ED9D57A-F8AA-4FA9-809D-A37236D52B67}"/>
    <hyperlink ref="B1512" r:id="rId3022" display="result/パワプロ2020 - 投球解析 - 2020-09-27 12-13-07-03_ball.txt" xr:uid="{53813528-70E2-4B42-B722-5EF5AF05D77F}"/>
    <hyperlink ref="A1513" r:id="rId3023" display="out/パワプロ2020 - 投球解析 - 2020-09-27 12-13-07-04_out.mp4" xr:uid="{EB772D24-C83F-4808-9A4F-55F9EDD98089}"/>
    <hyperlink ref="B1513" r:id="rId3024" display="result/パワプロ2020 - 投球解析 - 2020-09-27 12-13-07-04_ball.txt" xr:uid="{D3431C3A-B868-4830-BD33-A37507D504CF}"/>
    <hyperlink ref="A1514" r:id="rId3025" display="out/パワプロ2020 - 投球解析 - 2020-09-27 12-13-07-05_out.mp4" xr:uid="{5F1C153C-B23F-4B3A-B85C-87E620A0D40F}"/>
    <hyperlink ref="B1514" r:id="rId3026" display="result/パワプロ2020 - 投球解析 - 2020-09-27 12-13-07-05_ball.txt" xr:uid="{062BBA47-0300-43D6-9706-F46F06CDB6F4}"/>
    <hyperlink ref="A1515" r:id="rId3027" display="out/パワプロ2020 - 投球解析 - 2020-09-27 12-13-07-06_out.mp4" xr:uid="{7671B40B-4CC4-4758-B6D4-209B33C530D1}"/>
    <hyperlink ref="B1515" r:id="rId3028" display="result/パワプロ2020 - 投球解析 - 2020-09-27 12-13-07-06_ball.txt" xr:uid="{0942BE23-C75B-497E-BCF9-673383898143}"/>
    <hyperlink ref="A1516" r:id="rId3029" display="out/パワプロ2020 - 投球解析 - 2020-09-27 12-13-07-07_out.mp4" xr:uid="{18D97B17-D947-4AE5-8AA8-FB19F97B247D}"/>
    <hyperlink ref="B1516" r:id="rId3030" display="result/パワプロ2020 - 投球解析 - 2020-09-27 12-13-07-07_ball.txt" xr:uid="{3992DC83-8E3F-42D6-8E6A-DBD93EE0DF1C}"/>
    <hyperlink ref="A1517" r:id="rId3031" display="out/パワプロ2020 - 投球解析 - 2020-09-27 12-13-07-08_out.mp4" xr:uid="{46367E1C-EBED-43A9-B2D5-1B60B8881CAA}"/>
    <hyperlink ref="B1517" r:id="rId3032" display="result/パワプロ2020 - 投球解析 - 2020-09-27 12-13-07-08_ball.txt" xr:uid="{9AF21499-C203-40A1-9FAB-44EA3F23F1F5}"/>
    <hyperlink ref="A1518" r:id="rId3033" display="out/パワプロ2020 - 投球解析 - 2020-09-27 12-13-07-09_out.mp4" xr:uid="{0445499F-57CF-4CFE-AA5C-40944AC0EE2D}"/>
    <hyperlink ref="B1518" r:id="rId3034" display="result/パワプロ2020 - 投球解析 - 2020-09-27 12-13-07-09_ball.txt" xr:uid="{25D184E8-A748-473D-89E3-B32534F48B4A}"/>
    <hyperlink ref="A1519" r:id="rId3035" display="out/パワプロ2020 - 投球解析 - 2020-09-27 12-14-14-00_out.mp4" xr:uid="{DF827DB2-C7D5-4548-A63D-F56A12C294E4}"/>
    <hyperlink ref="B1519" r:id="rId3036" display="result/パワプロ2020 - 投球解析 - 2020-09-27 12-14-14-00_ball.txt" xr:uid="{8DDC1D33-817A-4A90-9628-94DE18CC7769}"/>
    <hyperlink ref="A1520" r:id="rId3037" display="out/パワプロ2020 - 投球解析 - 2020-09-27 12-14-14-01_out.mp4" xr:uid="{44F5D615-2F4C-411C-A226-45FDD1500988}"/>
    <hyperlink ref="B1520" r:id="rId3038" display="result/パワプロ2020 - 投球解析 - 2020-09-27 12-14-14-01_ball.txt" xr:uid="{81768D7A-FCA3-44F9-910F-0EDED19511B1}"/>
    <hyperlink ref="A1521" r:id="rId3039" display="out/パワプロ2020 - 投球解析 - 2020-09-27 12-14-14-02_out.mp4" xr:uid="{BBF9C6F4-B277-4F91-9D88-BF8F5167F283}"/>
    <hyperlink ref="B1521" r:id="rId3040" display="result/パワプロ2020 - 投球解析 - 2020-09-27 12-14-14-02_ball.txt" xr:uid="{7E35E35F-0B47-4E83-B589-ED0DF3AA1547}"/>
    <hyperlink ref="A1522" r:id="rId3041" display="out/パワプロ2020 - 投球解析 - 2020-09-27 12-14-14-03_out.mp4" xr:uid="{5373848C-F7B2-444B-94E4-ACDCB7104F6C}"/>
    <hyperlink ref="B1522" r:id="rId3042" display="result/パワプロ2020 - 投球解析 - 2020-09-27 12-14-14-03_ball.txt" xr:uid="{A3EFB4CB-BFAF-4F1C-9DE6-1C4252C60CBA}"/>
    <hyperlink ref="A1523" r:id="rId3043" display="out/パワプロ2020 - 投球解析 - 2020-09-27 12-14-14-04_out.mp4" xr:uid="{7BD4DBDF-B3F8-4684-97E8-CBC7E6FBD139}"/>
    <hyperlink ref="B1523" r:id="rId3044" display="result/パワプロ2020 - 投球解析 - 2020-09-27 12-14-14-04_ball.txt" xr:uid="{ED5BC2BB-F546-4FFC-BAF3-0B80242B7425}"/>
    <hyperlink ref="A1524" r:id="rId3045" display="out/パワプロ2020 - 投球解析 - 2020-09-27 12-14-14-05_out.mp4" xr:uid="{FE2D9D4D-0F22-4D05-883E-355EB8FFE68F}"/>
    <hyperlink ref="B1524" r:id="rId3046" display="result/パワプロ2020 - 投球解析 - 2020-09-27 12-14-14-05_ball.txt" xr:uid="{2EEB198A-7150-41D9-A986-33AE1DA379ED}"/>
    <hyperlink ref="A1525" r:id="rId3047" display="out/パワプロ2020 - 投球解析 - 2020-09-27 12-14-14-06_out.mp4" xr:uid="{E0EF7EAA-50A0-41BA-AAF8-6C7354942167}"/>
    <hyperlink ref="B1525" r:id="rId3048" display="result/パワプロ2020 - 投球解析 - 2020-09-27 12-14-14-06_ball.txt" xr:uid="{60E62FB6-2D2E-40C8-9555-538B1A160904}"/>
    <hyperlink ref="A1526" r:id="rId3049" display="out/パワプロ2020 - 投球解析 - 2020-09-27 12-14-14-07_out.mp4" xr:uid="{1A99F5E3-68A2-469B-9FE1-75B31ABB6AA0}"/>
    <hyperlink ref="B1526" r:id="rId3050" display="result/パワプロ2020 - 投球解析 - 2020-09-27 12-14-14-07_ball.txt" xr:uid="{1C65B9E9-09C7-4CFF-9CAA-0A54CEAAD03F}"/>
    <hyperlink ref="A1527" r:id="rId3051" display="out/パワプロ2020 - 投球解析 - 2020-09-27 12-14-14-08_out.mp4" xr:uid="{C0AA17B7-1971-4D6B-85F6-55F70E273892}"/>
    <hyperlink ref="B1527" r:id="rId3052" display="result/パワプロ2020 - 投球解析 - 2020-09-27 12-14-14-08_ball.txt" xr:uid="{FA239A84-B322-4F8F-8E76-D44EC06E04DB}"/>
    <hyperlink ref="A1528" r:id="rId3053" display="out/パワプロ2020 - 投球解析 - 2020-09-27 12-14-14-09_out.mp4" xr:uid="{08A2F78D-D0A4-4D0B-8A6A-36313BFBC441}"/>
    <hyperlink ref="B1528" r:id="rId3054" display="result/パワプロ2020 - 投球解析 - 2020-09-27 12-14-14-09_ball.txt" xr:uid="{8DABEB84-80BE-4739-92D6-EF11D5EFA991}"/>
    <hyperlink ref="A1529" r:id="rId3055" display="out/パワプロ2020 - 投球解析 - 2020-09-27 12-15-46-00_out.mp4" xr:uid="{0B5F1A42-278D-4FC5-A8E1-BF30A7F8F382}"/>
    <hyperlink ref="B1529" r:id="rId3056" display="result/パワプロ2020 - 投球解析 - 2020-09-27 12-15-46-00_ball.txt" xr:uid="{C1AD7BB9-6BEA-4350-802E-6B6416B658AC}"/>
    <hyperlink ref="A1530" r:id="rId3057" display="out/パワプロ2020 - 投球解析 - 2020-09-27 12-15-46-01_out.mp4" xr:uid="{77B7F37A-887C-4295-87F3-87F3E9CDC8F2}"/>
    <hyperlink ref="B1530" r:id="rId3058" display="result/パワプロ2020 - 投球解析 - 2020-09-27 12-15-46-01_ball.txt" xr:uid="{7484BBF8-A1C8-4E8E-B243-4AF1320D66A0}"/>
    <hyperlink ref="A1531" r:id="rId3059" display="out/パワプロ2020 - 投球解析 - 2020-09-27 12-15-46-02_out.mp4" xr:uid="{6EDC0122-19DB-46B1-9392-96BFA93F0C89}"/>
    <hyperlink ref="B1531" r:id="rId3060" display="result/パワプロ2020 - 投球解析 - 2020-09-27 12-15-46-02_ball.txt" xr:uid="{F0BE1F4B-4DC2-4F6D-B63E-88EA619F1D57}"/>
    <hyperlink ref="A1532" r:id="rId3061" display="out/パワプロ2020 - 投球解析 - 2020-09-27 12-15-46-03_out.mp4" xr:uid="{36D74C49-4029-4250-8A72-35CDCC9C842C}"/>
    <hyperlink ref="B1532" r:id="rId3062" display="result/パワプロ2020 - 投球解析 - 2020-09-27 12-15-46-03_ball.txt" xr:uid="{7340F678-E9C7-4A9E-8A19-6EC8DF8CA9EF}"/>
    <hyperlink ref="A1533" r:id="rId3063" display="out/パワプロ2020 - 投球解析 - 2020-09-27 12-15-46-04_out.mp4" xr:uid="{8E4BBBED-E2F3-408E-9D3B-5F92C23ACED7}"/>
    <hyperlink ref="B1533" r:id="rId3064" display="result/パワプロ2020 - 投球解析 - 2020-09-27 12-15-46-04_ball.txt" xr:uid="{728479DC-41FB-4F8E-A5C1-DDAB2F013B4A}"/>
    <hyperlink ref="A1534" r:id="rId3065" display="out/パワプロ2020 - 投球解析 - 2020-09-27 12-15-46-05_out.mp4" xr:uid="{B8086B0F-9C57-4FF9-86F4-828323E34FC9}"/>
    <hyperlink ref="B1534" r:id="rId3066" display="result/パワプロ2020 - 投球解析 - 2020-09-27 12-15-46-05_ball.txt" xr:uid="{7A53FC01-E875-4BF3-A53B-5B8D8382FAB7}"/>
    <hyperlink ref="A1535" r:id="rId3067" display="out/パワプロ2020 - 投球解析 - 2020-09-27 12-15-46-06_out.mp4" xr:uid="{81BB63CE-FCA9-4095-97C1-D97D5415ABFE}"/>
    <hyperlink ref="B1535" r:id="rId3068" display="result/パワプロ2020 - 投球解析 - 2020-09-27 12-15-46-06_ball.txt" xr:uid="{17B7BA55-F350-4844-847C-65B65A39614D}"/>
    <hyperlink ref="A1536" r:id="rId3069" display="out/パワプロ2020 - 投球解析 - 2020-09-27 12-15-46-07_out.mp4" xr:uid="{0A194A71-1477-4340-9997-7DBB2A3FD0EB}"/>
    <hyperlink ref="B1536" r:id="rId3070" display="result/パワプロ2020 - 投球解析 - 2020-09-27 12-15-46-07_ball.txt" xr:uid="{C0B97558-9CD6-4D79-9C13-4C60045EDBAB}"/>
    <hyperlink ref="A1537" r:id="rId3071" display="out/パワプロ2020 - 投球解析 - 2020-09-27 12-15-46-08_out.mp4" xr:uid="{928C2A64-867B-4277-8FF8-0BFE32BB23AF}"/>
    <hyperlink ref="B1537" r:id="rId3072" display="result/パワプロ2020 - 投球解析 - 2020-09-27 12-15-46-08_ball.txt" xr:uid="{4EA3DD88-1211-4E4C-A9F8-8D7E9293E2E3}"/>
    <hyperlink ref="A1538" r:id="rId3073" display="out/パワプロ2020 - 投球解析 - 2020-09-27 12-15-46-09_out.mp4" xr:uid="{80F56483-1867-498C-B099-B369604EEDCC}"/>
    <hyperlink ref="B1538" r:id="rId3074" display="result/パワプロ2020 - 投球解析 - 2020-09-27 12-15-46-09_ball.txt" xr:uid="{D2943499-9894-4A9A-8CA2-BE4B555A5EAC}"/>
    <hyperlink ref="A1539" r:id="rId3075" display="out/パワプロ2020 - 投球解析 - 2020-09-27 12-16-50-00_out.mp4" xr:uid="{6904737E-F9B9-4BE8-B2E5-D5CE6B9BBF22}"/>
    <hyperlink ref="B1539" r:id="rId3076" display="result/パワプロ2020 - 投球解析 - 2020-09-27 12-16-50-00_ball.txt" xr:uid="{0F802CFA-B6E9-44F4-9EA6-444E0B0E3A03}"/>
    <hyperlink ref="A1540" r:id="rId3077" display="out/パワプロ2020 - 投球解析 - 2020-09-27 12-16-50-01_out.mp4" xr:uid="{A9249A7B-64F0-4F8B-9D51-6BDBBF0EB10C}"/>
    <hyperlink ref="B1540" r:id="rId3078" display="result/パワプロ2020 - 投球解析 - 2020-09-27 12-16-50-01_ball.txt" xr:uid="{E9B038DA-BA0B-4380-830A-C429BAADB071}"/>
    <hyperlink ref="A1541" r:id="rId3079" display="out/パワプロ2020 - 投球解析 - 2020-09-27 12-16-50-02_out.mp4" xr:uid="{059F9B38-C5A9-43EF-BBAB-3C20BD31F5FB}"/>
    <hyperlink ref="B1541" r:id="rId3080" display="result/パワプロ2020 - 投球解析 - 2020-09-27 12-16-50-02_ball.txt" xr:uid="{2E64EB6E-8FE5-494B-8587-3E143A2E2E6F}"/>
    <hyperlink ref="A1542" r:id="rId3081" display="out/パワプロ2020 - 投球解析 - 2020-09-27 12-16-50-03_out.mp4" xr:uid="{7AACD51E-D930-48BA-BE85-17A0BCF87691}"/>
    <hyperlink ref="B1542" r:id="rId3082" display="result/パワプロ2020 - 投球解析 - 2020-09-27 12-16-50-03_ball.txt" xr:uid="{17F3BAFF-8A33-4145-98C6-5312EC517086}"/>
    <hyperlink ref="A1543" r:id="rId3083" display="out/パワプロ2020 - 投球解析 - 2020-09-27 12-16-50-04_out.mp4" xr:uid="{87AC9E5C-7E75-4E6E-84B9-705BE93DC6BC}"/>
    <hyperlink ref="B1543" r:id="rId3084" display="result/パワプロ2020 - 投球解析 - 2020-09-27 12-16-50-04_ball.txt" xr:uid="{95A7D220-F592-4F0B-AA71-C5360C99C3F3}"/>
    <hyperlink ref="A1544" r:id="rId3085" display="out/パワプロ2020 - 投球解析 - 2020-09-27 12-16-50-05_out.mp4" xr:uid="{01EFC8B8-0B86-4EF9-839E-C921502DA36E}"/>
    <hyperlink ref="B1544" r:id="rId3086" display="result/パワプロ2020 - 投球解析 - 2020-09-27 12-16-50-05_ball.txt" xr:uid="{52D7CD1E-3012-4AB0-BCF4-C01897DFD321}"/>
    <hyperlink ref="A1545" r:id="rId3087" display="out/パワプロ2020 - 投球解析 - 2020-09-27 12-16-50-06_out.mp4" xr:uid="{3096DC70-50C3-40C0-AF57-85F34C9BF93E}"/>
    <hyperlink ref="B1545" r:id="rId3088" display="result/パワプロ2020 - 投球解析 - 2020-09-27 12-16-50-06_ball.txt" xr:uid="{04D08722-89C1-44AA-9419-FFC5DA25D91C}"/>
    <hyperlink ref="A1546" r:id="rId3089" display="out/パワプロ2020 - 投球解析 - 2020-09-27 12-16-50-07_out.mp4" xr:uid="{E514A2E6-DF3E-44A2-977B-BEA627892383}"/>
    <hyperlink ref="B1546" r:id="rId3090" display="result/パワプロ2020 - 投球解析 - 2020-09-27 12-16-50-07_ball.txt" xr:uid="{51472833-0F61-4F01-B433-EF9FB2DEDA42}"/>
    <hyperlink ref="A1547" r:id="rId3091" display="out/パワプロ2020 - 投球解析 - 2020-09-27 12-16-50-08_out.mp4" xr:uid="{3C497702-D375-493E-96B8-995EE01B1BEE}"/>
    <hyperlink ref="B1547" r:id="rId3092" display="result/パワプロ2020 - 投球解析 - 2020-09-27 12-16-50-08_ball.txt" xr:uid="{9275EB65-C35A-4F7E-9DE0-6F6EEB4AFC23}"/>
    <hyperlink ref="A1548" r:id="rId3093" display="out/パワプロ2020 - 投球解析 - 2020-09-27 12-16-50-09_out.mp4" xr:uid="{E1CFFFA5-5BF2-4442-B74A-4DF3B1C8E4B2}"/>
    <hyperlink ref="B1548" r:id="rId3094" display="result/パワプロ2020 - 投球解析 - 2020-09-27 12-16-50-09_ball.txt" xr:uid="{D1755C83-9D04-462D-B556-2A5055C85083}"/>
    <hyperlink ref="A1549" r:id="rId3095" display="out/パワプロ2020 - 投球解析 - 2020-09-27 12-18-28-00_out.mp4" xr:uid="{56C218A8-B6F9-4761-A9B5-67BB65B6E666}"/>
    <hyperlink ref="B1549" r:id="rId3096" display="result/パワプロ2020 - 投球解析 - 2020-09-27 12-18-28-00_ball.txt" xr:uid="{A7DE23D6-EACA-49D9-A8E2-265154B2A063}"/>
    <hyperlink ref="A1550" r:id="rId3097" display="out/パワプロ2020 - 投球解析 - 2020-09-27 12-18-28-01_out.mp4" xr:uid="{DDE95211-8895-441E-8A84-73362E863146}"/>
    <hyperlink ref="B1550" r:id="rId3098" display="result/パワプロ2020 - 投球解析 - 2020-09-27 12-18-28-01_ball.txt" xr:uid="{D696E671-62FC-49F9-ADA1-A23A187235BE}"/>
    <hyperlink ref="A1551" r:id="rId3099" display="out/パワプロ2020 - 投球解析 - 2020-09-27 12-18-28-02_out.mp4" xr:uid="{4426D0A2-D07B-40EA-850B-001BAD0430AD}"/>
    <hyperlink ref="B1551" r:id="rId3100" display="result/パワプロ2020 - 投球解析 - 2020-09-27 12-18-28-02_ball.txt" xr:uid="{8544D184-E775-4CB6-85E2-3533F4368668}"/>
    <hyperlink ref="A1552" r:id="rId3101" display="out/パワプロ2020 - 投球解析 - 2020-09-27 12-18-28-03_out.mp4" xr:uid="{5E72B0CC-AAD9-4954-8BC4-2B3758089EF8}"/>
    <hyperlink ref="B1552" r:id="rId3102" display="result/パワプロ2020 - 投球解析 - 2020-09-27 12-18-28-03_ball.txt" xr:uid="{D46C4B38-DEBA-40BC-B458-1908EB0036F6}"/>
    <hyperlink ref="A1553" r:id="rId3103" display="out/パワプロ2020 - 投球解析 - 2020-09-27 12-18-28-04_out.mp4" xr:uid="{81B8461A-D530-4DBF-B577-1E3453F4856F}"/>
    <hyperlink ref="B1553" r:id="rId3104" display="result/パワプロ2020 - 投球解析 - 2020-09-27 12-18-28-04_ball.txt" xr:uid="{EC66982E-AFD0-4096-8A9E-722628842925}"/>
    <hyperlink ref="A1554" r:id="rId3105" display="out/パワプロ2020 - 投球解析 - 2020-09-27 12-18-28-05_out.mp4" xr:uid="{A99E79D4-5593-4747-9F48-07766579DFBE}"/>
    <hyperlink ref="B1554" r:id="rId3106" display="result/パワプロ2020 - 投球解析 - 2020-09-27 12-18-28-05_ball.txt" xr:uid="{F4E57E85-B404-42BE-A3F7-FE8008E77699}"/>
    <hyperlink ref="A1555" r:id="rId3107" display="out/パワプロ2020 - 投球解析 - 2020-09-27 12-18-28-06_out.mp4" xr:uid="{4E5C7071-3309-40D2-9B61-FA05121C2B5C}"/>
    <hyperlink ref="B1555" r:id="rId3108" display="result/パワプロ2020 - 投球解析 - 2020-09-27 12-18-28-06_ball.txt" xr:uid="{FE22E706-BB8B-485D-A31C-AE23B55AF1B8}"/>
    <hyperlink ref="A1556" r:id="rId3109" display="out/パワプロ2020 - 投球解析 - 2020-09-27 12-18-28-07_out.mp4" xr:uid="{FD93F0CA-1142-40B2-B3E7-CF89AF83497F}"/>
    <hyperlink ref="B1556" r:id="rId3110" display="result/パワプロ2020 - 投球解析 - 2020-09-27 12-18-28-07_ball.txt" xr:uid="{CE1BB4E3-D183-4E21-9A30-4716D8B8F765}"/>
    <hyperlink ref="A1557" r:id="rId3111" display="out/パワプロ2020 - 投球解析 - 2020-09-27 12-18-28-08_out.mp4" xr:uid="{41F4933A-9D66-493E-A5CE-E61AB6E32F37}"/>
    <hyperlink ref="B1557" r:id="rId3112" display="result/パワプロ2020 - 投球解析 - 2020-09-27 12-18-28-08_ball.txt" xr:uid="{74FF953D-BAA6-49DF-84F5-AF44049915A2}"/>
    <hyperlink ref="A1558" r:id="rId3113" display="out/パワプロ2020 - 投球解析 - 2020-09-27 12-18-28-09_out.mp4" xr:uid="{D9306348-5D4C-4E1D-BEC2-F11932008171}"/>
    <hyperlink ref="B1558" r:id="rId3114" display="result/パワプロ2020 - 投球解析 - 2020-09-27 12-18-28-09_ball.txt" xr:uid="{8B393858-5309-4AAA-BF68-EDBD9DC0AF7C}"/>
    <hyperlink ref="A1559" r:id="rId3115" display="out/パワプロ2020 - 投球解析 - 2020-09-27 12-19-42-00_out.mp4" xr:uid="{FF892A1C-09A0-4C11-926E-5DE5B66F6285}"/>
    <hyperlink ref="B1559" r:id="rId3116" display="result/パワプロ2020 - 投球解析 - 2020-09-27 12-19-42-00_ball.txt" xr:uid="{8146CE75-3C32-4CB9-AB9C-4B2303A9F2B1}"/>
    <hyperlink ref="A1560" r:id="rId3117" display="out/パワプロ2020 - 投球解析 - 2020-09-27 12-19-42-01_out.mp4" xr:uid="{FFF00B79-101A-4216-AC20-7F49B64E2BB9}"/>
    <hyperlink ref="B1560" r:id="rId3118" display="result/パワプロ2020 - 投球解析 - 2020-09-27 12-19-42-01_ball.txt" xr:uid="{F049B0F1-96B8-4A24-AEB0-409D584EEC11}"/>
    <hyperlink ref="A1561" r:id="rId3119" display="out/パワプロ2020 - 投球解析 - 2020-09-27 12-19-42-02_out.mp4" xr:uid="{618E5257-0A14-491D-A35A-E1A7548E14AD}"/>
    <hyperlink ref="B1561" r:id="rId3120" display="result/パワプロ2020 - 投球解析 - 2020-09-27 12-19-42-02_ball.txt" xr:uid="{BBB28556-C851-4B0D-8236-0CF860ADFF83}"/>
    <hyperlink ref="A1562" r:id="rId3121" display="out/パワプロ2020 - 投球解析 - 2020-09-27 12-19-42-03_out.mp4" xr:uid="{E6106EEF-A6CB-45F2-B4D1-1B7F2F7A6A24}"/>
    <hyperlink ref="B1562" r:id="rId3122" display="result/パワプロ2020 - 投球解析 - 2020-09-27 12-19-42-03_ball.txt" xr:uid="{FD8D1AA6-E1CB-4FFB-B8E0-EA1027E25212}"/>
    <hyperlink ref="A1563" r:id="rId3123" display="out/パワプロ2020 - 投球解析 - 2020-09-27 12-19-42-04_out.mp4" xr:uid="{A5A68AF5-38FF-41A7-B4D7-4C81A69F6016}"/>
    <hyperlink ref="B1563" r:id="rId3124" display="result/パワプロ2020 - 投球解析 - 2020-09-27 12-19-42-04_ball.txt" xr:uid="{96FB5A56-54BE-4855-A212-731219C1797C}"/>
    <hyperlink ref="A1564" r:id="rId3125" display="out/パワプロ2020 - 投球解析 - 2020-09-27 12-19-42-05_out.mp4" xr:uid="{5C34069D-40D0-4D4F-8D86-8229063B1ACD}"/>
    <hyperlink ref="B1564" r:id="rId3126" display="result/パワプロ2020 - 投球解析 - 2020-09-27 12-19-42-05_ball.txt" xr:uid="{47D08510-09C9-4528-BBDE-5158F8ACCD41}"/>
    <hyperlink ref="A1565" r:id="rId3127" display="out/パワプロ2020 - 投球解析 - 2020-09-27 12-19-42-06_out.mp4" xr:uid="{1E3E687F-E651-404C-BAA6-A0F863A31085}"/>
    <hyperlink ref="B1565" r:id="rId3128" display="result/パワプロ2020 - 投球解析 - 2020-09-27 12-19-42-06_ball.txt" xr:uid="{DA02AA65-958D-4F04-9A31-26F467CB0772}"/>
    <hyperlink ref="A1566" r:id="rId3129" display="out/パワプロ2020 - 投球解析 - 2020-09-27 12-19-42-07_out.mp4" xr:uid="{F77BE852-3F1A-4223-B8EF-59D2ABB1B2DB}"/>
    <hyperlink ref="B1566" r:id="rId3130" display="result/パワプロ2020 - 投球解析 - 2020-09-27 12-19-42-07_ball.txt" xr:uid="{6E79ADB9-F2DF-4E94-8080-E7663A675E51}"/>
    <hyperlink ref="A1567" r:id="rId3131" display="out/パワプロ2020 - 投球解析 - 2020-09-27 12-19-42-08_out.mp4" xr:uid="{3D791424-360A-4B76-AA09-7626C33618F5}"/>
    <hyperlink ref="B1567" r:id="rId3132" display="result/パワプロ2020 - 投球解析 - 2020-09-27 12-19-42-08_ball.txt" xr:uid="{95E33E7B-A805-4DF0-9946-CABAFB4CE8F7}"/>
    <hyperlink ref="A1568" r:id="rId3133" display="out/パワプロ2020 - 投球解析 - 2020-09-27 12-19-42-09_out.mp4" xr:uid="{3234D663-96D3-4834-813A-7411B531DB34}"/>
    <hyperlink ref="B1568" r:id="rId3134" display="result/パワプロ2020 - 投球解析 - 2020-09-27 12-19-42-09_ball.txt" xr:uid="{3315EDAA-42DE-4712-AC48-5A470E207097}"/>
    <hyperlink ref="A1569" r:id="rId3135" display="out/パワプロ2020 - 投球解析 - 2020-09-28 22-42-08-00_out.mp4" xr:uid="{91F62655-5F88-41DC-BE7C-60E016F99E1D}"/>
    <hyperlink ref="B1569" r:id="rId3136" display="result/パワプロ2020 - 投球解析 - 2020-09-28 22-42-08-00_ball.txt" xr:uid="{0D313EC6-173D-4296-9150-9F8923069B74}"/>
    <hyperlink ref="A1570" r:id="rId3137" display="out/パワプロ2020 - 投球解析 - 2020-09-28 22-42-08-01_out.mp4" xr:uid="{5FCD6D08-D663-43B9-AF52-80FA3097FE7F}"/>
    <hyperlink ref="B1570" r:id="rId3138" display="result/パワプロ2020 - 投球解析 - 2020-09-28 22-42-08-01_ball.txt" xr:uid="{D326394F-2515-424E-990D-51AFF95B46C6}"/>
    <hyperlink ref="A1571" r:id="rId3139" display="out/パワプロ2020 - 投球解析 - 2020-09-28 22-42-08-02_out.mp4" xr:uid="{8709CA8A-DEF6-4BD4-BE2A-7BAED26F6770}"/>
    <hyperlink ref="B1571" r:id="rId3140" display="result/パワプロ2020 - 投球解析 - 2020-09-28 22-42-08-02_ball.txt" xr:uid="{02548F85-D147-4993-AB73-3E177D3E05BC}"/>
    <hyperlink ref="A1572" r:id="rId3141" display="out/パワプロ2020 - 投球解析 - 2020-09-28 22-42-08-03_out.mp4" xr:uid="{5928DFCC-28C3-4EE3-A9B1-E45FAB6EB888}"/>
    <hyperlink ref="B1572" r:id="rId3142" display="result/パワプロ2020 - 投球解析 - 2020-09-28 22-42-08-03_ball.txt" xr:uid="{009CFF73-72B7-4F6C-B628-5DB1AD01A081}"/>
    <hyperlink ref="A1573" r:id="rId3143" display="out/パワプロ2020 - 投球解析 - 2020-09-28 22-42-08-04_out.mp4" xr:uid="{0679BC1A-BE40-44A2-BE64-6C2915926384}"/>
    <hyperlink ref="B1573" r:id="rId3144" display="result/パワプロ2020 - 投球解析 - 2020-09-28 22-42-08-04_ball.txt" xr:uid="{16E0D996-379C-4620-8EAD-3A534CC2D066}"/>
    <hyperlink ref="A1574" r:id="rId3145" display="out/パワプロ2020 - 投球解析 - 2020-09-28 22-42-08-05_out.mp4" xr:uid="{AE2A22E2-CB4B-4489-ADEE-63798DAFC3AC}"/>
    <hyperlink ref="B1574" r:id="rId3146" display="result/パワプロ2020 - 投球解析 - 2020-09-28 22-42-08-05_ball.txt" xr:uid="{8B851E12-8297-4CA2-85E9-D1F440B51D3F}"/>
    <hyperlink ref="A1575" r:id="rId3147" display="out/パワプロ2020 - 投球解析 - 2020-09-28 22-42-08-06_out.mp4" xr:uid="{4C483E1C-D09B-40DE-8939-9CAB2F55FA07}"/>
    <hyperlink ref="B1575" r:id="rId3148" display="result/パワプロ2020 - 投球解析 - 2020-09-28 22-42-08-06_ball.txt" xr:uid="{8804ACA9-FCFB-44F9-9348-F56F2F072A31}"/>
    <hyperlink ref="A1576" r:id="rId3149" display="out/パワプロ2020 - 投球解析 - 2020-09-28 22-42-08-07_out.mp4" xr:uid="{108DD348-FF7B-466B-A225-FB57210BD313}"/>
    <hyperlink ref="B1576" r:id="rId3150" display="result/パワプロ2020 - 投球解析 - 2020-09-28 22-42-08-07_ball.txt" xr:uid="{F17BC2F7-C1AF-4775-9B93-39E208178362}"/>
    <hyperlink ref="A1577" r:id="rId3151" display="out/パワプロ2020 - 投球解析 - 2020-09-28 22-42-08-08_out.mp4" xr:uid="{D77FAB09-6727-44C6-95E1-102B5B40CFC4}"/>
    <hyperlink ref="B1577" r:id="rId3152" display="result/パワプロ2020 - 投球解析 - 2020-09-28 22-42-08-08_ball.txt" xr:uid="{EF223F93-DF73-4655-94F4-7062124292B3}"/>
    <hyperlink ref="A1578" r:id="rId3153" display="out/パワプロ2020 - 投球解析 - 2020-09-28 22-42-08-09_out.mp4" xr:uid="{183F1319-CD99-4466-A46F-E3D844414E17}"/>
    <hyperlink ref="B1578" r:id="rId3154" display="result/パワプロ2020 - 投球解析 - 2020-09-28 22-42-08-09_ball.txt" xr:uid="{75720CBE-0D1F-46FF-9F1E-BACFD306B085}"/>
    <hyperlink ref="A1579" r:id="rId3155" display="out/パワプロ2020 - 投球解析 - 2020-09-28 22-43-20-00_out.mp4" xr:uid="{920000B7-ECF6-490F-A3DE-89F53A76CD1B}"/>
    <hyperlink ref="B1579" r:id="rId3156" display="result/パワプロ2020 - 投球解析 - 2020-09-28 22-43-20-00_ball.txt" xr:uid="{F46643F6-5BA4-4195-96AB-82880525B20F}"/>
    <hyperlink ref="A1580" r:id="rId3157" display="out/パワプロ2020 - 投球解析 - 2020-09-28 22-43-20-01_out.mp4" xr:uid="{0DDC7075-BAAF-458A-9A8F-FB461665E95F}"/>
    <hyperlink ref="B1580" r:id="rId3158" display="result/パワプロ2020 - 投球解析 - 2020-09-28 22-43-20-01_ball.txt" xr:uid="{F508C61D-8B2F-43DA-9610-AAEB37C5C304}"/>
    <hyperlink ref="A1581" r:id="rId3159" display="out/パワプロ2020 - 投球解析 - 2020-09-28 22-43-20-02_out.mp4" xr:uid="{C117151B-EF3D-4453-9FC7-3DE25D2DCDA9}"/>
    <hyperlink ref="B1581" r:id="rId3160" display="result/パワプロ2020 - 投球解析 - 2020-09-28 22-43-20-02_ball.txt" xr:uid="{B4AACB7F-9317-470D-B2BB-F7AFA0949667}"/>
    <hyperlink ref="A1582" r:id="rId3161" display="out/パワプロ2020 - 投球解析 - 2020-09-28 22-43-20-03_out.mp4" xr:uid="{EA70D596-5265-46B5-924E-93ED457C7A86}"/>
    <hyperlink ref="B1582" r:id="rId3162" display="result/パワプロ2020 - 投球解析 - 2020-09-28 22-43-20-03_ball.txt" xr:uid="{F28ACA59-FDE7-4845-A27A-22BF8C5A8970}"/>
    <hyperlink ref="A1583" r:id="rId3163" display="out/パワプロ2020 - 投球解析 - 2020-09-28 22-43-20-04_out.mp4" xr:uid="{8C7449D0-C0E5-4BEF-B74E-2EF54282B7EB}"/>
    <hyperlink ref="B1583" r:id="rId3164" display="result/パワプロ2020 - 投球解析 - 2020-09-28 22-43-20-04_ball.txt" xr:uid="{78D60B94-F747-487C-985D-D5B413F04BB4}"/>
    <hyperlink ref="A1584" r:id="rId3165" display="out/パワプロ2020 - 投球解析 - 2020-09-28 22-43-20-05_out.mp4" xr:uid="{729788A6-526A-4E08-A460-BD8C51E5127B}"/>
    <hyperlink ref="B1584" r:id="rId3166" display="result/パワプロ2020 - 投球解析 - 2020-09-28 22-43-20-05_ball.txt" xr:uid="{4484F94A-5252-45AD-9C60-9D70390DD8AA}"/>
    <hyperlink ref="A1585" r:id="rId3167" display="out/パワプロ2020 - 投球解析 - 2020-09-28 22-43-20-06_out.mp4" xr:uid="{78E3D9D2-68D3-4A2F-9B75-E1082A238F45}"/>
    <hyperlink ref="B1585" r:id="rId3168" display="result/パワプロ2020 - 投球解析 - 2020-09-28 22-43-20-06_ball.txt" xr:uid="{8C319B06-5C0E-4540-B271-62D8062378BD}"/>
    <hyperlink ref="A1586" r:id="rId3169" display="out/パワプロ2020 - 投球解析 - 2020-09-28 22-43-20-07_out.mp4" xr:uid="{DB2F4CC2-2975-4FDB-89AB-4A00E300D993}"/>
    <hyperlink ref="B1586" r:id="rId3170" display="result/パワプロ2020 - 投球解析 - 2020-09-28 22-43-20-07_ball.txt" xr:uid="{FFE528BF-26AA-44AF-9CE8-981B604697F1}"/>
    <hyperlink ref="A1587" r:id="rId3171" display="out/パワプロ2020 - 投球解析 - 2020-09-28 22-43-20-08_out.mp4" xr:uid="{A544A3E2-6341-4581-9C9A-A61118ED0472}"/>
    <hyperlink ref="B1587" r:id="rId3172" display="result/パワプロ2020 - 投球解析 - 2020-09-28 22-43-20-08_ball.txt" xr:uid="{7CDD18AE-C93A-4ACF-A401-D179E53D4B63}"/>
    <hyperlink ref="A1588" r:id="rId3173" display="out/パワプロ2020 - 投球解析 - 2020-09-28 22-43-20-09_out.mp4" xr:uid="{305511B5-FA5B-4FBA-A897-2C1C3D2D7919}"/>
    <hyperlink ref="B1588" r:id="rId3174" display="result/パワプロ2020 - 投球解析 - 2020-09-28 22-43-20-09_ball.txt" xr:uid="{DDD2F186-0367-49A1-8BF5-D97C0F6D5D58}"/>
    <hyperlink ref="A1589" r:id="rId3175" display="out/パワプロ2020 - 投球解析 - 2020-09-28 22-44-58-00_out.mp4" xr:uid="{1B0AE6C9-EEFD-4F30-9330-534B4B0EB227}"/>
    <hyperlink ref="B1589" r:id="rId3176" display="result/パワプロ2020 - 投球解析 - 2020-09-28 22-44-58-00_ball.txt" xr:uid="{EAD6B958-32B1-4F0E-94A0-77B8BD509AC4}"/>
    <hyperlink ref="A1590" r:id="rId3177" display="out/パワプロ2020 - 投球解析 - 2020-09-28 22-44-58-01_out.mp4" xr:uid="{ED279D2A-0608-4FD1-87E2-714C794B57F1}"/>
    <hyperlink ref="B1590" r:id="rId3178" display="result/パワプロ2020 - 投球解析 - 2020-09-28 22-44-58-01_ball.txt" xr:uid="{DB240809-7CD0-4A08-B168-C301BE89E55F}"/>
    <hyperlink ref="A1591" r:id="rId3179" display="out/パワプロ2020 - 投球解析 - 2020-09-28 22-44-58-02_out.mp4" xr:uid="{8919B352-77DC-423B-90C5-C07AB45B915C}"/>
    <hyperlink ref="B1591" r:id="rId3180" display="result/パワプロ2020 - 投球解析 - 2020-09-28 22-44-58-02_ball.txt" xr:uid="{8AF0011B-08BA-4855-B54D-53CB0667E04E}"/>
    <hyperlink ref="A1592" r:id="rId3181" display="out/パワプロ2020 - 投球解析 - 2020-09-28 22-44-58-03_out.mp4" xr:uid="{054EA2C2-A761-4668-8917-C92144AB1534}"/>
    <hyperlink ref="B1592" r:id="rId3182" display="result/パワプロ2020 - 投球解析 - 2020-09-28 22-44-58-03_ball.txt" xr:uid="{A833D875-F1FB-44DF-B174-7F29D15CB2DE}"/>
    <hyperlink ref="A1593" r:id="rId3183" display="out/パワプロ2020 - 投球解析 - 2020-09-28 22-44-58-04_out.mp4" xr:uid="{FCAC0A37-950E-4BCC-9311-D5646960FA4F}"/>
    <hyperlink ref="B1593" r:id="rId3184" display="result/パワプロ2020 - 投球解析 - 2020-09-28 22-44-58-04_ball.txt" xr:uid="{5BC3CED5-7733-4775-8B84-E2BBE7506CC8}"/>
    <hyperlink ref="A1594" r:id="rId3185" display="out/パワプロ2020 - 投球解析 - 2020-09-28 22-44-58-05_out.mp4" xr:uid="{D2A6DC34-D739-442D-85CF-4FA05EE93A7D}"/>
    <hyperlink ref="B1594" r:id="rId3186" display="result/パワプロ2020 - 投球解析 - 2020-09-28 22-44-58-05_ball.txt" xr:uid="{197AAB28-3582-4FCF-902F-1E60951B6BDF}"/>
    <hyperlink ref="A1595" r:id="rId3187" display="out/パワプロ2020 - 投球解析 - 2020-09-28 22-44-58-06_out.mp4" xr:uid="{79113B27-5CAB-4C1D-8698-CBD8651B2C7B}"/>
    <hyperlink ref="B1595" r:id="rId3188" display="result/パワプロ2020 - 投球解析 - 2020-09-28 22-44-58-06_ball.txt" xr:uid="{53B94269-0EF2-47EE-BCFD-294A97770EFF}"/>
    <hyperlink ref="A1596" r:id="rId3189" display="out/パワプロ2020 - 投球解析 - 2020-09-28 22-44-58-07_out.mp4" xr:uid="{2B4B59B1-9807-4B56-8106-ABFEFE07BBA5}"/>
    <hyperlink ref="B1596" r:id="rId3190" display="result/パワプロ2020 - 投球解析 - 2020-09-28 22-44-58-07_ball.txt" xr:uid="{0EDA49A3-19C2-4E86-AE7A-08EB2B0DFA14}"/>
    <hyperlink ref="A1597" r:id="rId3191" display="out/パワプロ2020 - 投球解析 - 2020-09-28 22-44-58-08_out.mp4" xr:uid="{C1DB43C9-92C8-449B-9C0C-183512BE8092}"/>
    <hyperlink ref="B1597" r:id="rId3192" display="result/パワプロ2020 - 投球解析 - 2020-09-28 22-44-58-08_ball.txt" xr:uid="{C1BBF57F-3DC4-46D3-8EDD-11EC858C5FDA}"/>
    <hyperlink ref="A1598" r:id="rId3193" display="out/パワプロ2020 - 投球解析 - 2020-09-28 22-44-58-09_out.mp4" xr:uid="{CA269D99-8B27-4FE9-B192-F85C188B1594}"/>
    <hyperlink ref="B1598" r:id="rId3194" display="result/パワプロ2020 - 投球解析 - 2020-09-28 22-44-58-09_ball.txt" xr:uid="{B75ACF1B-7A95-4198-B63A-C3058253D09B}"/>
    <hyperlink ref="A1599" r:id="rId3195" display="out/パワプロ2020 - 投球解析 - 2020-09-28 22-46-07-00_out.mp4" xr:uid="{4F3E8FA1-1C34-4885-9C26-03277ABCF5A6}"/>
    <hyperlink ref="B1599" r:id="rId3196" display="result/パワプロ2020 - 投球解析 - 2020-09-28 22-46-07-00_ball.txt" xr:uid="{438A66D5-8E23-4696-B061-AD48A39C75A6}"/>
    <hyperlink ref="A1600" r:id="rId3197" display="out/パワプロ2020 - 投球解析 - 2020-09-28 22-46-07-01_out.mp4" xr:uid="{E4414295-9A1A-44F3-9F4E-705C2ECBF868}"/>
    <hyperlink ref="B1600" r:id="rId3198" display="result/パワプロ2020 - 投球解析 - 2020-09-28 22-46-07-01_ball.txt" xr:uid="{A5E40505-CFA6-41FB-8F49-DA42A321B041}"/>
    <hyperlink ref="A1601" r:id="rId3199" display="out/パワプロ2020 - 投球解析 - 2020-09-28 22-46-07-02_out.mp4" xr:uid="{9556F172-CDC9-4BCA-A50D-000F286ABEBF}"/>
    <hyperlink ref="B1601" r:id="rId3200" display="result/パワプロ2020 - 投球解析 - 2020-09-28 22-46-07-02_ball.txt" xr:uid="{2303BDAF-7131-4AE4-9468-0C6E99EF4296}"/>
    <hyperlink ref="A1602" r:id="rId3201" display="out/パワプロ2020 - 投球解析 - 2020-09-28 22-46-07-03_out.mp4" xr:uid="{6418C8FC-1F55-4DF1-84FF-08BE6C0DAAF3}"/>
    <hyperlink ref="B1602" r:id="rId3202" display="result/パワプロ2020 - 投球解析 - 2020-09-28 22-46-07-03_ball.txt" xr:uid="{2BEBB97B-B19C-4647-9950-F9D49909A2CD}"/>
    <hyperlink ref="A1603" r:id="rId3203" display="out/パワプロ2020 - 投球解析 - 2020-09-28 22-46-07-04_out.mp4" xr:uid="{C99031FD-0DD4-4BCA-A971-8E7D3C55F909}"/>
    <hyperlink ref="B1603" r:id="rId3204" display="result/パワプロ2020 - 投球解析 - 2020-09-28 22-46-07-04_ball.txt" xr:uid="{3C7B7D7D-E007-42D9-8E91-4C371D9E3547}"/>
    <hyperlink ref="A1604" r:id="rId3205" display="out/パワプロ2020 - 投球解析 - 2020-09-28 22-46-07-05_out.mp4" xr:uid="{C91F79FA-7654-42BA-AC05-7F3B64D21224}"/>
    <hyperlink ref="B1604" r:id="rId3206" display="result/パワプロ2020 - 投球解析 - 2020-09-28 22-46-07-05_ball.txt" xr:uid="{889ECC71-99DB-490E-B69E-4FA860D876C9}"/>
    <hyperlink ref="A1605" r:id="rId3207" display="out/パワプロ2020 - 投球解析 - 2020-09-28 22-46-07-06_out.mp4" xr:uid="{ECECF85E-EEDD-4531-AE76-6BBFB2921916}"/>
    <hyperlink ref="B1605" r:id="rId3208" display="result/パワプロ2020 - 投球解析 - 2020-09-28 22-46-07-06_ball.txt" xr:uid="{5713E8E7-59F7-4BB0-89CA-0B87F09A68CD}"/>
    <hyperlink ref="A1606" r:id="rId3209" display="out/パワプロ2020 - 投球解析 - 2020-09-28 22-46-07-07_out.mp4" xr:uid="{C949C1EA-CAE6-4CB9-AB09-9CF64A4A8278}"/>
    <hyperlink ref="B1606" r:id="rId3210" display="result/パワプロ2020 - 投球解析 - 2020-09-28 22-46-07-07_ball.txt" xr:uid="{FF370B25-E4F8-4D4E-8973-7B1928755CF4}"/>
    <hyperlink ref="A1607" r:id="rId3211" display="out/パワプロ2020 - 投球解析 - 2020-09-28 22-46-07-08_out.mp4" xr:uid="{C9246EC8-30F0-4CF7-9634-D9BFEEC8A800}"/>
    <hyperlink ref="B1607" r:id="rId3212" display="result/パワプロ2020 - 投球解析 - 2020-09-28 22-46-07-08_ball.txt" xr:uid="{05DEE93A-3BB0-4522-8CE1-6D6DF9FC5147}"/>
    <hyperlink ref="A1608" r:id="rId3213" display="out/パワプロ2020 - 投球解析 - 2020-09-28 22-46-07-09_out.mp4" xr:uid="{914C756E-883B-40D7-AAB6-FED651500B86}"/>
    <hyperlink ref="B1608" r:id="rId3214" display="result/パワプロ2020 - 投球解析 - 2020-09-28 22-46-07-09_ball.txt" xr:uid="{C745D2D0-ABFB-41D9-BDE4-571AA49DBF91}"/>
    <hyperlink ref="A1609" r:id="rId3215" display="out/パワプロ2020 - 投球解析 - 2020-09-28 22-47-36-00_out.mp4" xr:uid="{4636F0B9-3321-4E7F-9838-D0F7198B3C53}"/>
    <hyperlink ref="B1609" r:id="rId3216" display="result/パワプロ2020 - 投球解析 - 2020-09-28 22-47-36-00_ball.txt" xr:uid="{3D45F32A-8DF6-4C5A-9CE0-FC8408A3F0B6}"/>
    <hyperlink ref="A1610" r:id="rId3217" display="out/パワプロ2020 - 投球解析 - 2020-09-28 22-47-36-01_out.mp4" xr:uid="{7AC0C5E0-0B98-4CB6-A5A0-41406445B372}"/>
    <hyperlink ref="B1610" r:id="rId3218" display="result/パワプロ2020 - 投球解析 - 2020-09-28 22-47-36-01_ball.txt" xr:uid="{4CD638C8-B440-4BAC-9FF5-01DBDE1433D9}"/>
    <hyperlink ref="A1611" r:id="rId3219" display="out/パワプロ2020 - 投球解析 - 2020-09-28 22-47-36-02_out.mp4" xr:uid="{279A60D9-B41D-4C4F-A746-BDE537BDFFB3}"/>
    <hyperlink ref="B1611" r:id="rId3220" display="result/パワプロ2020 - 投球解析 - 2020-09-28 22-47-36-02_ball.txt" xr:uid="{8F12D93D-A515-4960-B109-FB9B9B395CC7}"/>
    <hyperlink ref="A1612" r:id="rId3221" display="out/パワプロ2020 - 投球解析 - 2020-09-28 22-47-36-03_out.mp4" xr:uid="{C3AA84F0-A2E2-4A64-89E0-B2E422AD49D5}"/>
    <hyperlink ref="B1612" r:id="rId3222" display="result/パワプロ2020 - 投球解析 - 2020-09-28 22-47-36-03_ball.txt" xr:uid="{C974273F-7FEB-43CE-BE97-B60D790DADD8}"/>
    <hyperlink ref="A1613" r:id="rId3223" display="out/パワプロ2020 - 投球解析 - 2020-09-28 22-47-36-04_out.mp4" xr:uid="{9B1E45E4-FF0B-4C78-B3F3-31391F5E2355}"/>
    <hyperlink ref="B1613" r:id="rId3224" display="result/パワプロ2020 - 投球解析 - 2020-09-28 22-47-36-04_ball.txt" xr:uid="{47FD7532-6C25-4974-A871-17B7C7EFAB50}"/>
    <hyperlink ref="A1614" r:id="rId3225" display="out/パワプロ2020 - 投球解析 - 2020-09-28 22-47-36-05_out.mp4" xr:uid="{1EC9B71F-8339-44BC-A9C9-E84CF4B8D974}"/>
    <hyperlink ref="B1614" r:id="rId3226" display="result/パワプロ2020 - 投球解析 - 2020-09-28 22-47-36-05_ball.txt" xr:uid="{09AF696E-72E6-4524-AE6E-F13FD3CFAFB9}"/>
    <hyperlink ref="A1615" r:id="rId3227" display="out/パワプロ2020 - 投球解析 - 2020-09-28 22-47-36-06_out.mp4" xr:uid="{FD492624-C73A-4335-8B0F-0B93532A8584}"/>
    <hyperlink ref="B1615" r:id="rId3228" display="result/パワプロ2020 - 投球解析 - 2020-09-28 22-47-36-06_ball.txt" xr:uid="{1624A021-2945-4D60-B6FB-7B8AD1E8D68F}"/>
    <hyperlink ref="A1616" r:id="rId3229" display="out/パワプロ2020 - 投球解析 - 2020-09-28 22-47-36-07_out.mp4" xr:uid="{253D272E-0C15-4F61-862C-3700117FA7D5}"/>
    <hyperlink ref="B1616" r:id="rId3230" display="result/パワプロ2020 - 投球解析 - 2020-09-28 22-47-36-07_ball.txt" xr:uid="{971895A2-6595-47EB-A56F-2305E0D1359C}"/>
    <hyperlink ref="A1617" r:id="rId3231" display="out/パワプロ2020 - 投球解析 - 2020-09-28 22-47-36-08_out.mp4" xr:uid="{A4109E41-6EE8-47A4-8496-79F60CCFD1F1}"/>
    <hyperlink ref="B1617" r:id="rId3232" display="result/パワプロ2020 - 投球解析 - 2020-09-28 22-47-36-08_ball.txt" xr:uid="{43C64F8F-5DB4-4DF4-BC7B-D8CCAD5048E9}"/>
    <hyperlink ref="A1618" r:id="rId3233" display="out/パワプロ2020 - 投球解析 - 2020-09-28 22-47-36-09_out.mp4" xr:uid="{4FE6F229-4499-454F-A7E9-5742062EAE0A}"/>
    <hyperlink ref="B1618" r:id="rId3234" display="result/パワプロ2020 - 投球解析 - 2020-09-28 22-47-36-09_ball.txt" xr:uid="{C19D7101-1146-406C-9EB3-76C28F835C5D}"/>
    <hyperlink ref="A1619" r:id="rId3235" display="out/パワプロ2020 - 投球解析 - 2020-09-28 22-48-45-00_out.mp4" xr:uid="{886D55EC-76D0-46B0-A45F-19303558EBCE}"/>
    <hyperlink ref="B1619" r:id="rId3236" display="result/パワプロ2020 - 投球解析 - 2020-09-28 22-48-45-00_ball.txt" xr:uid="{1F2B428D-51C1-47EF-9683-4F026576A297}"/>
    <hyperlink ref="A1620" r:id="rId3237" display="out/パワプロ2020 - 投球解析 - 2020-09-28 22-48-45-01_out.mp4" xr:uid="{FA954A6F-ED9D-4466-88E3-4B357A30C3EA}"/>
    <hyperlink ref="B1620" r:id="rId3238" display="result/パワプロ2020 - 投球解析 - 2020-09-28 22-48-45-01_ball.txt" xr:uid="{AB5825CB-F735-46F2-9199-0C46C92E58E4}"/>
    <hyperlink ref="A1621" r:id="rId3239" display="out/パワプロ2020 - 投球解析 - 2020-09-28 22-48-45-02_out.mp4" xr:uid="{31D103A0-CD5E-4AAF-BCB4-01A0545379E2}"/>
    <hyperlink ref="B1621" r:id="rId3240" display="result/パワプロ2020 - 投球解析 - 2020-09-28 22-48-45-02_ball.txt" xr:uid="{A0EFF0C0-FDA8-4864-8182-EDEC38BEC171}"/>
    <hyperlink ref="A1622" r:id="rId3241" display="out/パワプロ2020 - 投球解析 - 2020-09-28 22-48-45-03_out.mp4" xr:uid="{5852607F-8214-4CB5-9B7C-EADE96544399}"/>
    <hyperlink ref="B1622" r:id="rId3242" display="result/パワプロ2020 - 投球解析 - 2020-09-28 22-48-45-03_ball.txt" xr:uid="{3A0D26D8-BB56-40C4-98D2-235B291EEB1D}"/>
    <hyperlink ref="A1623" r:id="rId3243" display="out/パワプロ2020 - 投球解析 - 2020-09-28 22-48-45-04_out.mp4" xr:uid="{738E933B-5439-44F3-A325-54F50562AE7E}"/>
    <hyperlink ref="B1623" r:id="rId3244" display="result/パワプロ2020 - 投球解析 - 2020-09-28 22-48-45-04_ball.txt" xr:uid="{F8B14E8C-A220-43E7-9C6E-AAE9D7BB7211}"/>
    <hyperlink ref="A1624" r:id="rId3245" display="out/パワプロ2020 - 投球解析 - 2020-09-28 22-48-45-05_out.mp4" xr:uid="{73346873-615A-42F4-B746-6056DA9C2EFA}"/>
    <hyperlink ref="B1624" r:id="rId3246" display="result/パワプロ2020 - 投球解析 - 2020-09-28 22-48-45-05_ball.txt" xr:uid="{E914144F-B9A8-4592-801E-159EC25651A7}"/>
    <hyperlink ref="A1625" r:id="rId3247" display="out/パワプロ2020 - 投球解析 - 2020-09-28 22-48-45-06_out.mp4" xr:uid="{D998D3F3-1331-428B-AE52-3BAE0904A25C}"/>
    <hyperlink ref="B1625" r:id="rId3248" display="result/パワプロ2020 - 投球解析 - 2020-09-28 22-48-45-06_ball.txt" xr:uid="{6946E221-08E2-435F-BE9F-3815E2341AAD}"/>
    <hyperlink ref="A1626" r:id="rId3249" display="out/パワプロ2020 - 投球解析 - 2020-09-28 22-48-45-07_out.mp4" xr:uid="{4CBC1A97-61FB-4CE9-9193-BD1CB3EA326F}"/>
    <hyperlink ref="B1626" r:id="rId3250" display="result/パワプロ2020 - 投球解析 - 2020-09-28 22-48-45-07_ball.txt" xr:uid="{4AC03325-6446-4FEB-ADF0-6B3D3389FE8F}"/>
    <hyperlink ref="A1627" r:id="rId3251" display="out/パワプロ2020 - 投球解析 - 2020-09-28 22-48-45-08_out.mp4" xr:uid="{10DB52D5-EB08-4B4F-A932-392416DF158B}"/>
    <hyperlink ref="B1627" r:id="rId3252" display="result/パワプロ2020 - 投球解析 - 2020-09-28 22-48-45-08_ball.txt" xr:uid="{4168DEC2-F252-4BA2-88F2-15E52979C831}"/>
    <hyperlink ref="A1628" r:id="rId3253" display="out/パワプロ2020 - 投球解析 - 2020-09-28 22-48-45-09_out.mp4" xr:uid="{DD2F91FD-8100-4F7A-A4B5-31C7F8038D1D}"/>
    <hyperlink ref="B1628" r:id="rId3254" display="result/パワプロ2020 - 投球解析 - 2020-09-28 22-48-45-09_ball.txt" xr:uid="{EF38FB94-6FC1-4410-8544-0941262D26A4}"/>
    <hyperlink ref="A1629" r:id="rId3255" display="out/パワプロ2020 - 投球解析 - 2020-09-28 22-50-09-00_out.mp4" xr:uid="{3A00FEFF-D044-4EB2-BE37-98D653288233}"/>
    <hyperlink ref="B1629" r:id="rId3256" display="result/パワプロ2020 - 投球解析 - 2020-09-28 22-50-09-00_ball.txt" xr:uid="{87BB0E45-5E7F-4F2A-9188-235AAF8BA98B}"/>
    <hyperlink ref="A1630" r:id="rId3257" display="out/パワプロ2020 - 投球解析 - 2020-09-28 22-50-09-01_out.mp4" xr:uid="{122DDF05-B03E-47BA-BED4-92D3F837F8BE}"/>
    <hyperlink ref="B1630" r:id="rId3258" display="result/パワプロ2020 - 投球解析 - 2020-09-28 22-50-09-01_ball.txt" xr:uid="{CFCCEA6E-56D8-4117-BBC4-50CEBBCE494D}"/>
    <hyperlink ref="A1631" r:id="rId3259" display="out/パワプロ2020 - 投球解析 - 2020-09-28 22-50-09-02_out.mp4" xr:uid="{D2A27F42-5894-4BAA-9EC8-8E65C1A676CA}"/>
    <hyperlink ref="B1631" r:id="rId3260" display="result/パワプロ2020 - 投球解析 - 2020-09-28 22-50-09-02_ball.txt" xr:uid="{9F413169-83DC-4E64-9F2F-96BC34C92628}"/>
    <hyperlink ref="A1632" r:id="rId3261" display="out/パワプロ2020 - 投球解析 - 2020-09-28 22-50-09-03_out.mp4" xr:uid="{68A18752-4E8D-4766-BFAE-C29C0D798793}"/>
    <hyperlink ref="B1632" r:id="rId3262" display="result/パワプロ2020 - 投球解析 - 2020-09-28 22-50-09-03_ball.txt" xr:uid="{FFFAFC8E-6125-406C-9F93-8BF95CCCE045}"/>
    <hyperlink ref="A1633" r:id="rId3263" display="out/パワプロ2020 - 投球解析 - 2020-09-28 22-50-09-04_out.mp4" xr:uid="{C9AA9268-4AF0-4D74-AFF9-9E32FA3FB101}"/>
    <hyperlink ref="B1633" r:id="rId3264" display="result/パワプロ2020 - 投球解析 - 2020-09-28 22-50-09-04_ball.txt" xr:uid="{5F5E146E-C2E2-46CF-9FB8-A57F5FA71671}"/>
    <hyperlink ref="A1634" r:id="rId3265" display="out/パワプロ2020 - 投球解析 - 2020-09-28 22-50-09-05_out.mp4" xr:uid="{24CE259A-ABB0-4418-9D52-6C4528A8247F}"/>
    <hyperlink ref="B1634" r:id="rId3266" display="result/パワプロ2020 - 投球解析 - 2020-09-28 22-50-09-05_ball.txt" xr:uid="{C5FF12BF-35C7-4E99-AEFB-DAC4F7B3DFE0}"/>
    <hyperlink ref="A1635" r:id="rId3267" display="out/パワプロ2020 - 投球解析 - 2020-09-28 22-50-09-06_out.mp4" xr:uid="{292E4048-E78F-4D9F-B185-E7C6A7B63DEA}"/>
    <hyperlink ref="B1635" r:id="rId3268" display="result/パワプロ2020 - 投球解析 - 2020-09-28 22-50-09-06_ball.txt" xr:uid="{0F3231B1-EB42-426F-A16E-9D14A30E4785}"/>
    <hyperlink ref="A1636" r:id="rId3269" display="out/パワプロ2020 - 投球解析 - 2020-09-28 22-50-09-07_out.mp4" xr:uid="{1D8D17B1-614F-4F84-AC4A-73100B7291F3}"/>
    <hyperlink ref="B1636" r:id="rId3270" display="result/パワプロ2020 - 投球解析 - 2020-09-28 22-50-09-07_ball.txt" xr:uid="{546C400D-EFCC-4C65-8260-DED45E2660C6}"/>
    <hyperlink ref="A1637" r:id="rId3271" display="out/パワプロ2020 - 投球解析 - 2020-09-28 22-50-09-08_out.mp4" xr:uid="{711CFA2B-F826-44D4-8311-390D2B8E7B4C}"/>
    <hyperlink ref="B1637" r:id="rId3272" display="result/パワプロ2020 - 投球解析 - 2020-09-28 22-50-09-08_ball.txt" xr:uid="{52A02061-3EFA-4C28-A77C-6450B5841865}"/>
    <hyperlink ref="A1638" r:id="rId3273" display="out/パワプロ2020 - 投球解析 - 2020-09-28 22-50-09-09_out.mp4" xr:uid="{AF8AC521-B7FD-47F9-A4CB-E8EBA2DA2CC3}"/>
    <hyperlink ref="B1638" r:id="rId3274" display="result/パワプロ2020 - 投球解析 - 2020-09-28 22-50-09-09_ball.txt" xr:uid="{BDDD9D66-BBE0-45C5-8A05-BB9BA04558FA}"/>
    <hyperlink ref="A1639" r:id="rId3275" display="out/パワプロ2020 - 投球解析 - 2020-09-28 22-51-15-00_out.mp4" xr:uid="{FD94FA8C-E8F7-46D1-A3BC-6E114EA8F8B7}"/>
    <hyperlink ref="B1639" r:id="rId3276" display="result/パワプロ2020 - 投球解析 - 2020-09-28 22-51-15-00_ball.txt" xr:uid="{FCB8B27A-859F-4E83-9EE2-A5BECCD367C1}"/>
    <hyperlink ref="A1640" r:id="rId3277" display="out/パワプロ2020 - 投球解析 - 2020-09-28 22-51-15-01_out.mp4" xr:uid="{D4DF49F2-4C90-4218-9A9D-3D0F5A34D3E6}"/>
    <hyperlink ref="B1640" r:id="rId3278" display="result/パワプロ2020 - 投球解析 - 2020-09-28 22-51-15-01_ball.txt" xr:uid="{DDFA715C-6B8C-4244-97EB-21796A977D8E}"/>
    <hyperlink ref="A1641" r:id="rId3279" display="out/パワプロ2020 - 投球解析 - 2020-09-28 22-51-15-02_out.mp4" xr:uid="{65570496-CDA4-4898-81FC-DFE12EA334D1}"/>
    <hyperlink ref="B1641" r:id="rId3280" display="result/パワプロ2020 - 投球解析 - 2020-09-28 22-51-15-02_ball.txt" xr:uid="{0012C67C-01C7-4F51-80CE-023BDC7B8C8D}"/>
    <hyperlink ref="A1642" r:id="rId3281" display="out/パワプロ2020 - 投球解析 - 2020-09-28 22-51-15-03_out.mp4" xr:uid="{1F81451E-94AD-4F0B-AF51-A0B14B856390}"/>
    <hyperlink ref="B1642" r:id="rId3282" display="result/パワプロ2020 - 投球解析 - 2020-09-28 22-51-15-03_ball.txt" xr:uid="{5A6F4DCF-B0F3-4039-8390-66D6D8083918}"/>
    <hyperlink ref="A1643" r:id="rId3283" display="out/パワプロ2020 - 投球解析 - 2020-09-28 22-51-15-04_out.mp4" xr:uid="{DD86C5DE-8560-4669-9292-1B35E2942F1C}"/>
    <hyperlink ref="B1643" r:id="rId3284" display="result/パワプロ2020 - 投球解析 - 2020-09-28 22-51-15-04_ball.txt" xr:uid="{B21C504C-3952-40D0-81CF-1C58095344E1}"/>
    <hyperlink ref="A1644" r:id="rId3285" display="out/パワプロ2020 - 投球解析 - 2020-09-28 22-51-15-05_out.mp4" xr:uid="{A70AC273-DEBC-46CD-A811-D1CF1A06F0DC}"/>
    <hyperlink ref="B1644" r:id="rId3286" display="result/パワプロ2020 - 投球解析 - 2020-09-28 22-51-15-05_ball.txt" xr:uid="{51C829C1-7276-4695-ACF8-DA2BE1729421}"/>
    <hyperlink ref="A1645" r:id="rId3287" display="out/パワプロ2020 - 投球解析 - 2020-09-28 22-51-15-06_out.mp4" xr:uid="{3273DEFF-8305-4C50-9E16-3F065F4D143F}"/>
    <hyperlink ref="B1645" r:id="rId3288" display="result/パワプロ2020 - 投球解析 - 2020-09-28 22-51-15-06_ball.txt" xr:uid="{4FEE337F-9387-4676-AD3E-6CB1272B2BAE}"/>
    <hyperlink ref="A1646" r:id="rId3289" display="out/パワプロ2020 - 投球解析 - 2020-09-28 22-51-15-07_out.mp4" xr:uid="{91A75EB0-A1C2-462C-8757-0CD8A198252F}"/>
    <hyperlink ref="B1646" r:id="rId3290" display="result/パワプロ2020 - 投球解析 - 2020-09-28 22-51-15-07_ball.txt" xr:uid="{9B40BEB1-3E09-4436-A03C-C36D082CB578}"/>
    <hyperlink ref="A1647" r:id="rId3291" display="out/パワプロ2020 - 投球解析 - 2020-09-28 22-51-15-08_out.mp4" xr:uid="{09BBF793-29EB-4908-85A8-2B33266582EA}"/>
    <hyperlink ref="B1647" r:id="rId3292" display="result/パワプロ2020 - 投球解析 - 2020-09-28 22-51-15-08_ball.txt" xr:uid="{55D7BAE9-B856-4CE5-9C81-2FFD55BCC4AB}"/>
    <hyperlink ref="A1648" r:id="rId3293" display="out/パワプロ2020 - 投球解析 - 2020-09-28 22-51-15-09_out.mp4" xr:uid="{80DC308B-76FA-44E4-974B-331047B1F837}"/>
    <hyperlink ref="B1648" r:id="rId3294" display="result/パワプロ2020 - 投球解析 - 2020-09-28 22-51-15-09_ball.txt" xr:uid="{F452DDAF-DA00-4484-B2D7-83422514F284}"/>
    <hyperlink ref="A1649" r:id="rId3295" display="out/パワプロ2020 - 投球解析 - 2020-09-28 22-52-46-00_out.mp4" xr:uid="{ED2C8D49-9C75-4716-AE6C-DC87512ADF8F}"/>
    <hyperlink ref="B1649" r:id="rId3296" display="result/パワプロ2020 - 投球解析 - 2020-09-28 22-52-46-00_ball.txt" xr:uid="{1CCF19F7-01A4-4096-BE34-2F0770533887}"/>
    <hyperlink ref="A1650" r:id="rId3297" display="out/パワプロ2020 - 投球解析 - 2020-09-28 22-52-46-01_out.mp4" xr:uid="{D676347F-39B5-43C0-9641-EC53BD121662}"/>
    <hyperlink ref="B1650" r:id="rId3298" display="result/パワプロ2020 - 投球解析 - 2020-09-28 22-52-46-01_ball.txt" xr:uid="{E7B256B5-406F-4807-8859-396D228492AC}"/>
    <hyperlink ref="A1651" r:id="rId3299" display="out/パワプロ2020 - 投球解析 - 2020-09-28 22-52-46-02_out.mp4" xr:uid="{CD71999A-393B-48A4-BA05-49F3022D30A6}"/>
    <hyperlink ref="B1651" r:id="rId3300" display="result/パワプロ2020 - 投球解析 - 2020-09-28 22-52-46-02_ball.txt" xr:uid="{C2190A10-35E6-41FA-AC83-6363765B273F}"/>
    <hyperlink ref="A1652" r:id="rId3301" display="out/パワプロ2020 - 投球解析 - 2020-09-28 22-52-46-03_out.mp4" xr:uid="{EE1186C3-6E9F-4A2F-98B1-7887938AA3C9}"/>
    <hyperlink ref="B1652" r:id="rId3302" display="result/パワプロ2020 - 投球解析 - 2020-09-28 22-52-46-03_ball.txt" xr:uid="{F297DA03-8762-463F-9190-3CC8907ED790}"/>
    <hyperlink ref="A1653" r:id="rId3303" display="out/パワプロ2020 - 投球解析 - 2020-09-28 22-52-46-04_out.mp4" xr:uid="{0A8E9E16-E388-4E60-B1BB-649186B2A8B0}"/>
    <hyperlink ref="B1653" r:id="rId3304" display="result/パワプロ2020 - 投球解析 - 2020-09-28 22-52-46-04_ball.txt" xr:uid="{7D5F3EDF-1E70-4632-9377-14D18F5BBF48}"/>
    <hyperlink ref="A1654" r:id="rId3305" display="out/パワプロ2020 - 投球解析 - 2020-09-28 22-52-46-05_out.mp4" xr:uid="{56C64FD9-3599-4799-83E5-AC8BC569EFD8}"/>
    <hyperlink ref="B1654" r:id="rId3306" display="result/パワプロ2020 - 投球解析 - 2020-09-28 22-52-46-05_ball.txt" xr:uid="{C16F94EB-B5A3-4CEB-B8DE-86D8CA815922}"/>
    <hyperlink ref="A1655" r:id="rId3307" display="out/パワプロ2020 - 投球解析 - 2020-09-28 22-52-46-06_out.mp4" xr:uid="{7BBF244D-2294-4086-925D-00CD41713A01}"/>
    <hyperlink ref="B1655" r:id="rId3308" display="result/パワプロ2020 - 投球解析 - 2020-09-28 22-52-46-06_ball.txt" xr:uid="{C539AEC1-8F74-444C-A6BF-1F71910A3E1F}"/>
    <hyperlink ref="A1656" r:id="rId3309" display="out/パワプロ2020 - 投球解析 - 2020-09-28 22-52-46-07_out.mp4" xr:uid="{0259F68F-350B-4C94-BACD-B5E90ADBB9E9}"/>
    <hyperlink ref="B1656" r:id="rId3310" display="result/パワプロ2020 - 投球解析 - 2020-09-28 22-52-46-07_ball.txt" xr:uid="{0AAC2135-A43B-4F2C-9C8A-D72A71521F3A}"/>
    <hyperlink ref="A1657" r:id="rId3311" display="out/パワプロ2020 - 投球解析 - 2020-09-28 22-52-46-08_out.mp4" xr:uid="{D3C28B19-CC0A-4E9C-9ABF-F7BE6308CD7E}"/>
    <hyperlink ref="B1657" r:id="rId3312" display="result/パワプロ2020 - 投球解析 - 2020-09-28 22-52-46-08_ball.txt" xr:uid="{5C8C3192-151D-4ECA-B66A-4AF4E6EBD319}"/>
    <hyperlink ref="A1658" r:id="rId3313" display="out/パワプロ2020 - 投球解析 - 2020-09-28 22-52-46-09_out.mp4" xr:uid="{E1D36D1F-2443-4627-9FE9-0B3213D1565C}"/>
    <hyperlink ref="B1658" r:id="rId3314" display="result/パワプロ2020 - 投球解析 - 2020-09-28 22-52-46-09_ball.txt" xr:uid="{160AA4DD-AFAC-4D3A-88E2-2C50C5F24D24}"/>
    <hyperlink ref="A1659" r:id="rId3315" display="out/パワプロ2020 - 投球解析 - 2020-09-28 22-53-54-00_out.mp4" xr:uid="{0E8C74F3-7351-4EEB-AAA8-1AD6DF712ECC}"/>
    <hyperlink ref="B1659" r:id="rId3316" display="result/パワプロ2020 - 投球解析 - 2020-09-28 22-53-54-00_ball.txt" xr:uid="{0E889005-9708-40C6-A791-5D5278E49A79}"/>
    <hyperlink ref="A1660" r:id="rId3317" display="out/パワプロ2020 - 投球解析 - 2020-09-28 22-53-54-01_out.mp4" xr:uid="{8C3C0E7E-3C7A-46ED-8825-EAE6F6CEB5F4}"/>
    <hyperlink ref="B1660" r:id="rId3318" display="result/パワプロ2020 - 投球解析 - 2020-09-28 22-53-54-01_ball.txt" xr:uid="{3BCF31F0-EFDD-439A-B4E3-71438962C79E}"/>
    <hyperlink ref="A1661" r:id="rId3319" display="out/パワプロ2020 - 投球解析 - 2020-09-28 22-53-54-02_out.mp4" xr:uid="{683FB4D5-D6B2-495B-92D2-8802FB253F7E}"/>
    <hyperlink ref="B1661" r:id="rId3320" display="result/パワプロ2020 - 投球解析 - 2020-09-28 22-53-54-02_ball.txt" xr:uid="{4FBF2850-65B0-4589-B7F5-9D2956E62EF9}"/>
    <hyperlink ref="A1662" r:id="rId3321" display="out/パワプロ2020 - 投球解析 - 2020-09-28 22-53-54-03_out.mp4" xr:uid="{6F8EDBAA-C047-41CA-AF1F-6843A6C14FD3}"/>
    <hyperlink ref="B1662" r:id="rId3322" display="result/パワプロ2020 - 投球解析 - 2020-09-28 22-53-54-03_ball.txt" xr:uid="{762B8616-58F9-4C6C-B174-467EF86FC919}"/>
    <hyperlink ref="A1663" r:id="rId3323" display="out/パワプロ2020 - 投球解析 - 2020-09-28 22-53-54-04_out.mp4" xr:uid="{70196C27-55FF-40FA-A21B-BDAF81CF53F7}"/>
    <hyperlink ref="B1663" r:id="rId3324" display="result/パワプロ2020 - 投球解析 - 2020-09-28 22-53-54-04_ball.txt" xr:uid="{B28DEEF3-086B-41BE-ADA2-CE72E1B50D21}"/>
    <hyperlink ref="A1664" r:id="rId3325" display="out/パワプロ2020 - 投球解析 - 2020-09-28 22-53-54-05_out.mp4" xr:uid="{2DF74BA2-EDE6-4A1A-ACEA-11CCDBECF670}"/>
    <hyperlink ref="B1664" r:id="rId3326" display="result/パワプロ2020 - 投球解析 - 2020-09-28 22-53-54-05_ball.txt" xr:uid="{AC429117-A6AE-4633-A81B-325F42783B5C}"/>
    <hyperlink ref="A1665" r:id="rId3327" display="out/パワプロ2020 - 投球解析 - 2020-09-28 22-53-54-06_out.mp4" xr:uid="{51EDC57D-C002-42A2-B152-4178EB52B0A9}"/>
    <hyperlink ref="B1665" r:id="rId3328" display="result/パワプロ2020 - 投球解析 - 2020-09-28 22-53-54-06_ball.txt" xr:uid="{4F57E8AF-01CE-4AE5-AE3B-8F2538AF0BCF}"/>
    <hyperlink ref="A1666" r:id="rId3329" display="out/パワプロ2020 - 投球解析 - 2020-09-28 22-53-54-07_out.mp4" xr:uid="{4983458C-66DF-40FB-8310-7970AF0CF17C}"/>
    <hyperlink ref="B1666" r:id="rId3330" display="result/パワプロ2020 - 投球解析 - 2020-09-28 22-53-54-07_ball.txt" xr:uid="{6E48B991-97A2-4069-ACA5-EAE86F385F53}"/>
    <hyperlink ref="A1667" r:id="rId3331" display="out/パワプロ2020 - 投球解析 - 2020-09-28 22-53-54-08_out.mp4" xr:uid="{1D92C015-738C-4286-9CF2-C80F7C5887B2}"/>
    <hyperlink ref="B1667" r:id="rId3332" display="result/パワプロ2020 - 投球解析 - 2020-09-28 22-53-54-08_ball.txt" xr:uid="{79A69113-CF89-46D3-8ED9-06EA4ED81070}"/>
    <hyperlink ref="A1668" r:id="rId3333" display="out/パワプロ2020 - 投球解析 - 2020-09-28 22-53-54-09_out.mp4" xr:uid="{86F3A946-28F4-4CA0-B948-36F37913094B}"/>
    <hyperlink ref="B1668" r:id="rId3334" display="result/パワプロ2020 - 投球解析 - 2020-09-28 22-53-54-09_ball.txt" xr:uid="{7DE9779E-F7AA-4A2C-879D-ECB67FA1600B}"/>
    <hyperlink ref="A1669" r:id="rId3335" display="out/パワプロ2020 - 投球解析 - 2020-09-28 22-55-36-00_out.mp4" xr:uid="{CA1F18F4-20FC-4715-8A54-83E619306042}"/>
    <hyperlink ref="B1669" r:id="rId3336" display="result/パワプロ2020 - 投球解析 - 2020-09-28 22-55-36-00_ball.txt" xr:uid="{963EA02D-D446-4735-A873-D021305595BA}"/>
    <hyperlink ref="A1670" r:id="rId3337" display="out/パワプロ2020 - 投球解析 - 2020-09-28 22-55-36-01_out.mp4" xr:uid="{091A8722-9BEC-4A2D-B3CB-01FAAF819913}"/>
    <hyperlink ref="B1670" r:id="rId3338" display="result/パワプロ2020 - 投球解析 - 2020-09-28 22-55-36-01_ball.txt" xr:uid="{412572FF-4BB1-4394-B883-A72AF766A5AD}"/>
    <hyperlink ref="A1671" r:id="rId3339" display="out/パワプロ2020 - 投球解析 - 2020-09-28 22-55-36-02_out.mp4" xr:uid="{7F69BAD7-3D15-4BEC-B0B9-D298400F6DEE}"/>
    <hyperlink ref="B1671" r:id="rId3340" display="result/パワプロ2020 - 投球解析 - 2020-09-28 22-55-36-02_ball.txt" xr:uid="{55965852-6B76-4955-A82E-7497222C49DE}"/>
    <hyperlink ref="A1672" r:id="rId3341" display="out/パワプロ2020 - 投球解析 - 2020-09-28 22-55-36-03_out.mp4" xr:uid="{035F46B5-B6CA-4F59-84CD-73ADCE9E24EF}"/>
    <hyperlink ref="B1672" r:id="rId3342" display="result/パワプロ2020 - 投球解析 - 2020-09-28 22-55-36-03_ball.txt" xr:uid="{38F1B41C-D1E4-40DC-A207-8594BF6A0ED9}"/>
    <hyperlink ref="A1673" r:id="rId3343" display="out/パワプロ2020 - 投球解析 - 2020-09-28 22-55-36-04_out.mp4" xr:uid="{2AF4165E-684B-4E64-8CB9-1F7E5EE7F040}"/>
    <hyperlink ref="B1673" r:id="rId3344" display="result/パワプロ2020 - 投球解析 - 2020-09-28 22-55-36-04_ball.txt" xr:uid="{B95B09F8-B1E4-4B4D-9BA9-D38B8ED5720C}"/>
    <hyperlink ref="A1674" r:id="rId3345" display="out/パワプロ2020 - 投球解析 - 2020-09-28 22-55-36-05_out.mp4" xr:uid="{F1FE6550-3D9A-40B1-B6FB-F28596E7B766}"/>
    <hyperlink ref="B1674" r:id="rId3346" display="result/パワプロ2020 - 投球解析 - 2020-09-28 22-55-36-05_ball.txt" xr:uid="{B338EA0F-52CC-4961-B85A-91AE15220527}"/>
    <hyperlink ref="A1675" r:id="rId3347" display="out/パワプロ2020 - 投球解析 - 2020-09-28 22-55-36-06_out.mp4" xr:uid="{F233A9AF-7B1F-4436-81DB-137DB58E38FE}"/>
    <hyperlink ref="B1675" r:id="rId3348" display="result/パワプロ2020 - 投球解析 - 2020-09-28 22-55-36-06_ball.txt" xr:uid="{AA4F1DAA-AB5E-41B0-A5A6-3EEDFF46C1CB}"/>
    <hyperlink ref="A1676" r:id="rId3349" display="out/パワプロ2020 - 投球解析 - 2020-09-28 22-55-36-07_out.mp4" xr:uid="{E31E6B40-C927-49E9-BF37-8A140AF9D4EB}"/>
    <hyperlink ref="B1676" r:id="rId3350" display="result/パワプロ2020 - 投球解析 - 2020-09-28 22-55-36-07_ball.txt" xr:uid="{6CE40FCA-D81D-4886-876B-A6DFFCB06F55}"/>
    <hyperlink ref="A1677" r:id="rId3351" display="out/パワプロ2020 - 投球解析 - 2020-09-28 22-55-36-08_out.mp4" xr:uid="{3C6D14C9-D078-428D-92A7-E0E0FFF458EC}"/>
    <hyperlink ref="B1677" r:id="rId3352" display="result/パワプロ2020 - 投球解析 - 2020-09-28 22-55-36-08_ball.txt" xr:uid="{7EAD4B7B-A5A5-4F2A-BFC9-575DF2ACD753}"/>
    <hyperlink ref="A1678" r:id="rId3353" display="out/パワプロ2020 - 投球解析 - 2020-09-28 22-56-38-00_out.mp4" xr:uid="{C51EB4C5-8C47-477F-9732-649230E67832}"/>
    <hyperlink ref="B1678" r:id="rId3354" display="result/パワプロ2020 - 投球解析 - 2020-09-28 22-56-38-00_ball.txt" xr:uid="{82A9B66A-20F5-4673-BB8D-01AAD691F219}"/>
    <hyperlink ref="A1679" r:id="rId3355" display="out/パワプロ2020 - 投球解析 - 2020-09-28 22-56-38-01_out.mp4" xr:uid="{4175A327-3EE2-4B8B-A211-0E0823741CF2}"/>
    <hyperlink ref="B1679" r:id="rId3356" display="result/パワプロ2020 - 投球解析 - 2020-09-28 22-56-38-01_ball.txt" xr:uid="{1C8A71B8-8841-44D3-916D-37C8DE6A9749}"/>
    <hyperlink ref="A1680" r:id="rId3357" display="out/パワプロ2020 - 投球解析 - 2020-09-28 22-56-38-02_out.mp4" xr:uid="{0C29476B-EA61-4D9C-B8CA-7F93FCA59573}"/>
    <hyperlink ref="B1680" r:id="rId3358" display="result/パワプロ2020 - 投球解析 - 2020-09-28 22-56-38-02_ball.txt" xr:uid="{87E417EB-22DD-46E2-85CF-3C2145E6BBD7}"/>
    <hyperlink ref="A1681" r:id="rId3359" display="out/パワプロ2020 - 投球解析 - 2020-09-28 22-56-38-03_out.mp4" xr:uid="{5ADABC3B-FD7B-433E-AD56-477991142058}"/>
    <hyperlink ref="B1681" r:id="rId3360" display="result/パワプロ2020 - 投球解析 - 2020-09-28 22-56-38-03_ball.txt" xr:uid="{E0D1FFA7-814B-478D-98BF-E5866DC4F34A}"/>
    <hyperlink ref="A1682" r:id="rId3361" display="out/パワプロ2020 - 投球解析 - 2020-09-28 22-56-38-04_out.mp4" xr:uid="{5FDAABCA-4C85-4A7B-8AED-AFDA9ACC78AF}"/>
    <hyperlink ref="B1682" r:id="rId3362" display="result/パワプロ2020 - 投球解析 - 2020-09-28 22-56-38-04_ball.txt" xr:uid="{D7C7A828-41B1-4B39-94B2-71C02CBD4165}"/>
    <hyperlink ref="A1683" r:id="rId3363" display="out/パワプロ2020 - 投球解析 - 2020-09-28 22-56-38-05_out.mp4" xr:uid="{6033C325-2068-48D4-8919-07F9ACECF0B1}"/>
    <hyperlink ref="B1683" r:id="rId3364" display="result/パワプロ2020 - 投球解析 - 2020-09-28 22-56-38-05_ball.txt" xr:uid="{46DB91D7-530A-42CE-8D07-E3BCBE1FBDF6}"/>
    <hyperlink ref="A1684" r:id="rId3365" display="out/パワプロ2020 - 投球解析 - 2020-09-28 22-56-38-06_out.mp4" xr:uid="{AE2B5B97-1125-4107-B6B1-E61C01B619A7}"/>
    <hyperlink ref="B1684" r:id="rId3366" display="result/パワプロ2020 - 投球解析 - 2020-09-28 22-56-38-06_ball.txt" xr:uid="{425BE182-B93F-4F6B-B2B4-697D1496B65F}"/>
    <hyperlink ref="A1685" r:id="rId3367" display="out/パワプロ2020 - 投球解析 - 2020-09-28 22-56-38-07_out.mp4" xr:uid="{9E56FB2E-9BB5-4558-84FD-95FF614E923E}"/>
    <hyperlink ref="B1685" r:id="rId3368" display="result/パワプロ2020 - 投球解析 - 2020-09-28 22-56-38-07_ball.txt" xr:uid="{191DF702-7EF6-4B59-A6E7-4A390C9315D1}"/>
    <hyperlink ref="A1686" r:id="rId3369" display="out/パワプロ2020 - 投球解析 - 2020-09-28 22-56-38-08_out.mp4" xr:uid="{D6C8E113-5F03-42AE-A8E2-680734E585C4}"/>
    <hyperlink ref="B1686" r:id="rId3370" display="result/パワプロ2020 - 投球解析 - 2020-09-28 22-56-38-08_ball.txt" xr:uid="{D1A3FA4E-680F-41DA-84F0-97C3DB7C6235}"/>
    <hyperlink ref="A1687" r:id="rId3371" display="out/パワプロ2020 - 投球解析 - 2020-09-28 22-56-38-09_out.mp4" xr:uid="{A2AB760F-D7AB-4307-97C6-0EBCA8B4D9BA}"/>
    <hyperlink ref="B1687" r:id="rId3372" display="result/パワプロ2020 - 投球解析 - 2020-09-28 22-56-38-09_ball.txt" xr:uid="{56E1541A-1AA9-4E23-BDB4-DBB521A62F02}"/>
    <hyperlink ref="A1688" r:id="rId3373" display="out/パワプロ2020 - 投球解析 - 2020-10-04 12-22-49-00_out.mp4" xr:uid="{6BD019A9-989D-404A-8AE6-7FCCD196EF37}"/>
    <hyperlink ref="B1688" r:id="rId3374" display="result/パワプロ2020 - 投球解析 - 2020-10-04 12-22-49-00_ball.txt" xr:uid="{BFCE1992-A73D-48A3-91AF-48725348AFD5}"/>
    <hyperlink ref="A1689" r:id="rId3375" display="out/パワプロ2020 - 投球解析 - 2020-10-04 12-22-49-01_out.mp4" xr:uid="{02493EEE-C49F-49DE-AF97-25F91FE5333E}"/>
    <hyperlink ref="B1689" r:id="rId3376" display="result/パワプロ2020 - 投球解析 - 2020-10-04 12-22-49-01_ball.txt" xr:uid="{803DFE24-E064-43B7-BA4D-6BDB387DD11F}"/>
    <hyperlink ref="A1690" r:id="rId3377" display="out/パワプロ2020 - 投球解析 - 2020-10-04 12-22-49-02_out.mp4" xr:uid="{99EBAF39-2E79-4755-B638-43E2A951E61D}"/>
    <hyperlink ref="B1690" r:id="rId3378" display="result/パワプロ2020 - 投球解析 - 2020-10-04 12-22-49-02_ball.txt" xr:uid="{4441407E-5065-4485-9579-0B063A0DA107}"/>
    <hyperlink ref="A1691" r:id="rId3379" display="out/パワプロ2020 - 投球解析 - 2020-10-04 12-22-49-03_out.mp4" xr:uid="{F2E7A515-5AC8-417A-84F4-EE359938F8C3}"/>
    <hyperlink ref="B1691" r:id="rId3380" display="result/パワプロ2020 - 投球解析 - 2020-10-04 12-22-49-03_ball.txt" xr:uid="{E2B88180-1969-4959-9815-F1826911BABE}"/>
    <hyperlink ref="A1692" r:id="rId3381" display="out/パワプロ2020 - 投球解析 - 2020-10-04 12-22-49-04_out.mp4" xr:uid="{103A01C4-E716-494B-BB1B-A34DCD51F2E7}"/>
    <hyperlink ref="B1692" r:id="rId3382" display="result/パワプロ2020 - 投球解析 - 2020-10-04 12-22-49-04_ball.txt" xr:uid="{8A0B5DE6-8F6B-4D93-AA1A-316D46C62994}"/>
    <hyperlink ref="A1693" r:id="rId3383" display="out/パワプロ2020 - 投球解析 - 2020-10-04 12-22-49-05_out.mp4" xr:uid="{03584576-95F3-4D26-8A3A-E456DF91DE01}"/>
    <hyperlink ref="B1693" r:id="rId3384" display="result/パワプロ2020 - 投球解析 - 2020-10-04 12-22-49-05_ball.txt" xr:uid="{02FFF397-EDB3-4CEC-81BF-C4264AE08146}"/>
    <hyperlink ref="A1694" r:id="rId3385" display="out/パワプロ2020 - 投球解析 - 2020-10-04 12-22-49-06_out.mp4" xr:uid="{02C951CC-7199-4BF6-82FC-C4DF6C9FD4A7}"/>
    <hyperlink ref="B1694" r:id="rId3386" display="result/パワプロ2020 - 投球解析 - 2020-10-04 12-22-49-06_ball.txt" xr:uid="{B8414CD2-25DA-432A-AFF7-1D883091C369}"/>
    <hyperlink ref="A1695" r:id="rId3387" display="out/パワプロ2020 - 投球解析 - 2020-10-04 12-22-49-07_out.mp4" xr:uid="{DF726C0B-DA7F-4EF3-87A5-74799B4F0B18}"/>
    <hyperlink ref="B1695" r:id="rId3388" display="result/パワプロ2020 - 投球解析 - 2020-10-04 12-22-49-07_ball.txt" xr:uid="{14A656B9-2F35-4D81-ABD4-70A8BB3D5896}"/>
    <hyperlink ref="A1696" r:id="rId3389" display="out/パワプロ2020 - 投球解析 - 2020-10-04 12-22-49-08_out.mp4" xr:uid="{8E81E806-E55D-4ABC-8319-9D411B175813}"/>
    <hyperlink ref="B1696" r:id="rId3390" display="result/パワプロ2020 - 投球解析 - 2020-10-04 12-22-49-08_ball.txt" xr:uid="{D8E12F08-B9CD-40A8-9379-018011F7C939}"/>
    <hyperlink ref="A1697" r:id="rId3391" display="out/パワプロ2020 - 投球解析 - 2020-10-04 12-22-49-09_out.mp4" xr:uid="{E8E43EF7-6AF4-4999-8E73-8DE3DC5462A1}"/>
    <hyperlink ref="B1697" r:id="rId3392" display="result/パワプロ2020 - 投球解析 - 2020-10-04 12-22-49-09_ball.txt" xr:uid="{3378AB60-97B7-4B76-8511-EFAE8D8900FD}"/>
    <hyperlink ref="A1698" r:id="rId3393" display="out/パワプロ2020 - 投球解析 - 2020-10-04 12-24-00-00_out.mp4" xr:uid="{F3829626-A394-4244-8F23-FFBDFF9E51C1}"/>
    <hyperlink ref="B1698" r:id="rId3394" display="result/パワプロ2020 - 投球解析 - 2020-10-04 12-24-00-00_ball.txt" xr:uid="{2C7219B5-E501-4468-80A4-289FED788400}"/>
    <hyperlink ref="A1699" r:id="rId3395" display="out/パワプロ2020 - 投球解析 - 2020-10-04 12-24-00-01_out.mp4" xr:uid="{6DD31561-5A70-4CE8-9120-AE010940098D}"/>
    <hyperlink ref="B1699" r:id="rId3396" display="result/パワプロ2020 - 投球解析 - 2020-10-04 12-24-00-01_ball.txt" xr:uid="{ED652396-7BE8-44DC-BF7F-77D54A75839C}"/>
    <hyperlink ref="A1700" r:id="rId3397" display="out/パワプロ2020 - 投球解析 - 2020-10-04 12-24-00-02_out.mp4" xr:uid="{4B18C973-19D8-4BF9-B28D-DFC021D39DCC}"/>
    <hyperlink ref="B1700" r:id="rId3398" display="result/パワプロ2020 - 投球解析 - 2020-10-04 12-24-00-02_ball.txt" xr:uid="{B38B49E8-A5D2-4F08-9B2E-7A3BCA41BABD}"/>
    <hyperlink ref="A1701" r:id="rId3399" display="out/パワプロ2020 - 投球解析 - 2020-10-04 12-24-00-03_out.mp4" xr:uid="{36698EFA-E119-4AED-811E-6BEEDDE00C30}"/>
    <hyperlink ref="B1701" r:id="rId3400" display="result/パワプロ2020 - 投球解析 - 2020-10-04 12-24-00-03_ball.txt" xr:uid="{D6823314-AD7B-4E81-9AAD-4CA7216AE6E5}"/>
    <hyperlink ref="A1702" r:id="rId3401" display="out/パワプロ2020 - 投球解析 - 2020-10-04 12-24-00-04_out.mp4" xr:uid="{4307F211-804A-4B1E-84BD-5FA998664488}"/>
    <hyperlink ref="B1702" r:id="rId3402" display="result/パワプロ2020 - 投球解析 - 2020-10-04 12-24-00-04_ball.txt" xr:uid="{0ABEAFB4-2692-4DBC-96E7-D81C946BD573}"/>
    <hyperlink ref="A1703" r:id="rId3403" display="out/パワプロ2020 - 投球解析 - 2020-10-04 12-24-00-05_out.mp4" xr:uid="{7855C724-D08C-45B1-B90D-4515B0015CBE}"/>
    <hyperlink ref="B1703" r:id="rId3404" display="result/パワプロ2020 - 投球解析 - 2020-10-04 12-24-00-05_ball.txt" xr:uid="{B4A4E82F-D6EB-4228-B0A3-DB19CB6B7320}"/>
    <hyperlink ref="A1704" r:id="rId3405" display="out/パワプロ2020 - 投球解析 - 2020-10-04 12-24-00-06_out.mp4" xr:uid="{37A467DC-A886-40E1-A1DC-B4548DC2F2DC}"/>
    <hyperlink ref="B1704" r:id="rId3406" display="result/パワプロ2020 - 投球解析 - 2020-10-04 12-24-00-06_ball.txt" xr:uid="{D46F313A-F526-40E6-8C8C-C5B35919A3C4}"/>
    <hyperlink ref="A1705" r:id="rId3407" display="out/パワプロ2020 - 投球解析 - 2020-10-04 12-24-00-07_out.mp4" xr:uid="{F0216338-DAA4-4858-B9F8-F64BE5E037D4}"/>
    <hyperlink ref="B1705" r:id="rId3408" display="result/パワプロ2020 - 投球解析 - 2020-10-04 12-24-00-07_ball.txt" xr:uid="{1D296C8C-14E2-4F3E-B729-01565F422D7E}"/>
    <hyperlink ref="A1706" r:id="rId3409" display="out/パワプロ2020 - 投球解析 - 2020-10-04 12-24-00-08_out.mp4" xr:uid="{7AF2ABEB-94E7-4B57-8B2F-AB5203D72A6B}"/>
    <hyperlink ref="B1706" r:id="rId3410" display="result/パワプロ2020 - 投球解析 - 2020-10-04 12-24-00-08_ball.txt" xr:uid="{C7383E7C-8CE4-4B66-998D-9A376E213FF6}"/>
    <hyperlink ref="A1707" r:id="rId3411" display="out/パワプロ2020 - 投球解析 - 2020-10-04 12-24-00-09_out.mp4" xr:uid="{5237D00F-F2FD-466C-908C-B01F05D1BFC2}"/>
    <hyperlink ref="B1707" r:id="rId3412" display="result/パワプロ2020 - 投球解析 - 2020-10-04 12-24-00-09_ball.txt" xr:uid="{F42EFDC9-626F-4F4D-B688-E8D33D904F21}"/>
    <hyperlink ref="A1708" r:id="rId3413" display="out/パワプロ2020 - 投球解析 - 2020-10-04 12-26-38-00_out.mp4" xr:uid="{896A9B60-7525-4FA3-9B2D-6AC83A130E02}"/>
    <hyperlink ref="B1708" r:id="rId3414" display="result/パワプロ2020 - 投球解析 - 2020-10-04 12-26-38-00_ball.txt" xr:uid="{E0725ED1-27BF-4263-9BA4-04CA6358EBD3}"/>
    <hyperlink ref="A1709" r:id="rId3415" display="out/パワプロ2020 - 投球解析 - 2020-10-04 12-26-38-01_out.mp4" xr:uid="{D65D9442-8FF7-48CD-A04B-EB5027075F18}"/>
    <hyperlink ref="B1709" r:id="rId3416" display="result/パワプロ2020 - 投球解析 - 2020-10-04 12-26-38-01_ball.txt" xr:uid="{3AC832D3-4778-4CEF-A962-838D050D0E4A}"/>
    <hyperlink ref="A1710" r:id="rId3417" display="out/パワプロ2020 - 投球解析 - 2020-10-04 12-26-38-02_out.mp4" xr:uid="{9903DFCD-185A-4DB3-A162-07BBF146222A}"/>
    <hyperlink ref="B1710" r:id="rId3418" display="result/パワプロ2020 - 投球解析 - 2020-10-04 12-26-38-02_ball.txt" xr:uid="{4E6E1B40-C0FA-4644-B048-A7B67244EC4B}"/>
    <hyperlink ref="A1711" r:id="rId3419" display="out/パワプロ2020 - 投球解析 - 2020-10-04 12-26-38-03_out.mp4" xr:uid="{5704E36F-1506-4AFB-99CB-B27DC0E2CD4A}"/>
    <hyperlink ref="B1711" r:id="rId3420" display="result/パワプロ2020 - 投球解析 - 2020-10-04 12-26-38-03_ball.txt" xr:uid="{6D805F53-C7E1-44D1-A3E7-738BC1196ECD}"/>
    <hyperlink ref="A1712" r:id="rId3421" display="out/パワプロ2020 - 投球解析 - 2020-10-04 12-26-38-04_out.mp4" xr:uid="{399A8902-F0BE-410B-812A-9D3365883FAB}"/>
    <hyperlink ref="B1712" r:id="rId3422" display="result/パワプロ2020 - 投球解析 - 2020-10-04 12-26-38-04_ball.txt" xr:uid="{917B7FAC-3A44-483D-9807-32DE3B472AD7}"/>
    <hyperlink ref="A1713" r:id="rId3423" display="out/パワプロ2020 - 投球解析 - 2020-10-04 12-26-38-05_out.mp4" xr:uid="{C2748DB0-302D-4E89-8D24-C47E6F31759B}"/>
    <hyperlink ref="B1713" r:id="rId3424" display="result/パワプロ2020 - 投球解析 - 2020-10-04 12-26-38-05_ball.txt" xr:uid="{6E6C4AC4-447B-4A33-97B0-51EC94966D92}"/>
    <hyperlink ref="A1714" r:id="rId3425" display="out/パワプロ2020 - 投球解析 - 2020-10-04 12-26-38-06_out.mp4" xr:uid="{A1F08214-07E3-4910-BEA4-5F27A66D5C2F}"/>
    <hyperlink ref="B1714" r:id="rId3426" display="result/パワプロ2020 - 投球解析 - 2020-10-04 12-26-38-06_ball.txt" xr:uid="{4FBF0AEC-EEDC-46C5-9BFF-37549C4570B7}"/>
    <hyperlink ref="A1715" r:id="rId3427" display="out/パワプロ2020 - 投球解析 - 2020-10-04 12-26-38-07_out.mp4" xr:uid="{722ADA85-A59B-4D38-8343-4EDA73770B80}"/>
    <hyperlink ref="B1715" r:id="rId3428" display="result/パワプロ2020 - 投球解析 - 2020-10-04 12-26-38-07_ball.txt" xr:uid="{92D8CECA-05E4-4804-95FD-47A925814699}"/>
    <hyperlink ref="A1716" r:id="rId3429" display="out/パワプロ2020 - 投球解析 - 2020-10-04 12-26-38-08_out.mp4" xr:uid="{E37891A8-A104-4A9F-971E-575EE70AAB01}"/>
    <hyperlink ref="B1716" r:id="rId3430" display="result/パワプロ2020 - 投球解析 - 2020-10-04 12-26-38-08_ball.txt" xr:uid="{4D3158C5-4E51-4997-91F2-8047D4CE2985}"/>
    <hyperlink ref="A1717" r:id="rId3431" display="out/パワプロ2020 - 投球解析 - 2020-10-04 12-26-38-09_out.mp4" xr:uid="{D2339C45-7C75-4E60-8919-470D78D3BC83}"/>
    <hyperlink ref="B1717" r:id="rId3432" display="result/パワプロ2020 - 投球解析 - 2020-10-04 12-26-38-09_ball.txt" xr:uid="{757DED10-84DC-4F87-B573-54551ACB7456}"/>
    <hyperlink ref="A1718" r:id="rId3433" display="out/パワプロ2020 - 投球解析 - 2020-10-04 12-27-46-00_out.mp4" xr:uid="{A4D46918-A021-4983-9EC4-5CE3EE5C6937}"/>
    <hyperlink ref="B1718" r:id="rId3434" display="result/パワプロ2020 - 投球解析 - 2020-10-04 12-27-46-00_ball.txt" xr:uid="{9181DDB5-DD74-4047-8373-1FB1640C9C73}"/>
    <hyperlink ref="A1719" r:id="rId3435" display="out/パワプロ2020 - 投球解析 - 2020-10-04 12-27-46-01_out.mp4" xr:uid="{CD406284-09D9-459D-A866-0AC77C28F5D4}"/>
    <hyperlink ref="B1719" r:id="rId3436" display="result/パワプロ2020 - 投球解析 - 2020-10-04 12-27-46-01_ball.txt" xr:uid="{26BF1B65-0A19-4401-AFBE-7F45FCC3855D}"/>
    <hyperlink ref="A1720" r:id="rId3437" display="out/パワプロ2020 - 投球解析 - 2020-10-04 12-27-46-02_out.mp4" xr:uid="{60D9A716-CAAF-40BB-BD0C-9BF140F6D154}"/>
    <hyperlink ref="B1720" r:id="rId3438" display="result/パワプロ2020 - 投球解析 - 2020-10-04 12-27-46-02_ball.txt" xr:uid="{87695BF4-1AA9-4CAC-BF03-AE7A8955BEB8}"/>
    <hyperlink ref="A1721" r:id="rId3439" display="out/パワプロ2020 - 投球解析 - 2020-10-04 12-27-46-03_out.mp4" xr:uid="{1E875FB1-C5D8-4E7C-B71A-D7591C422522}"/>
    <hyperlink ref="B1721" r:id="rId3440" display="result/パワプロ2020 - 投球解析 - 2020-10-04 12-27-46-03_ball.txt" xr:uid="{C63A3FAE-E07D-487C-96E1-333A07B56087}"/>
    <hyperlink ref="A1722" r:id="rId3441" display="out/パワプロ2020 - 投球解析 - 2020-10-04 12-27-46-04_out.mp4" xr:uid="{3230E447-4474-4D61-8506-384E45BE8C6B}"/>
    <hyperlink ref="B1722" r:id="rId3442" display="result/パワプロ2020 - 投球解析 - 2020-10-04 12-27-46-04_ball.txt" xr:uid="{BC1DEDE6-2951-4007-937F-4B26936C98D2}"/>
    <hyperlink ref="A1723" r:id="rId3443" display="out/パワプロ2020 - 投球解析 - 2020-10-04 12-27-46-05_out.mp4" xr:uid="{E6606F89-F727-4F92-BBA5-F30F48513D77}"/>
    <hyperlink ref="B1723" r:id="rId3444" display="result/パワプロ2020 - 投球解析 - 2020-10-04 12-27-46-05_ball.txt" xr:uid="{7A05A762-6823-4FC2-99B8-64E9FAC6A701}"/>
    <hyperlink ref="A1724" r:id="rId3445" display="out/パワプロ2020 - 投球解析 - 2020-10-04 12-27-46-06_out.mp4" xr:uid="{02837443-18C4-424B-8CDB-708307930E52}"/>
    <hyperlink ref="B1724" r:id="rId3446" display="result/パワプロ2020 - 投球解析 - 2020-10-04 12-27-46-06_ball.txt" xr:uid="{767027C3-4A92-4E33-9F4F-B07C1C9BD04C}"/>
    <hyperlink ref="A1725" r:id="rId3447" display="out/パワプロ2020 - 投球解析 - 2020-10-04 12-27-46-07_out.mp4" xr:uid="{5C0BFE28-3AFD-4499-86AC-A6CC59B0FBB9}"/>
    <hyperlink ref="B1725" r:id="rId3448" display="result/パワプロ2020 - 投球解析 - 2020-10-04 12-27-46-07_ball.txt" xr:uid="{CFA5827E-3821-4E86-BCD6-D26554237A91}"/>
    <hyperlink ref="A1726" r:id="rId3449" display="out/パワプロ2020 - 投球解析 - 2020-10-04 12-27-46-08_out.mp4" xr:uid="{D81D8B6C-4080-4995-AEAB-4FFEE16E506A}"/>
    <hyperlink ref="B1726" r:id="rId3450" display="result/パワプロ2020 - 投球解析 - 2020-10-04 12-27-46-08_ball.txt" xr:uid="{EC2884F8-55B8-430F-A100-108AA568F396}"/>
    <hyperlink ref="A1727" r:id="rId3451" display="out/パワプロ2020 - 投球解析 - 2020-10-04 12-27-46-09_out.mp4" xr:uid="{C8F27481-C9F8-41A4-BEC7-AB834235CCEF}"/>
    <hyperlink ref="B1727" r:id="rId3452" display="result/パワプロ2020 - 投球解析 - 2020-10-04 12-27-46-09_ball.txt" xr:uid="{0A9BC37C-A600-41FE-BFED-746603AE6710}"/>
    <hyperlink ref="A1728" r:id="rId3453" display="out/パワプロ2020 - 投球解析 - 2020-10-04 12-29-40-00_out.mp4" xr:uid="{49CF62B1-2CD3-42D1-A2B4-AC2F07047B2C}"/>
    <hyperlink ref="B1728" r:id="rId3454" display="result/パワプロ2020 - 投球解析 - 2020-10-04 12-29-40-00_ball.txt" xr:uid="{0A717906-33B5-4E9F-8BBB-C10575A1553B}"/>
    <hyperlink ref="A1729" r:id="rId3455" display="out/パワプロ2020 - 投球解析 - 2020-10-04 12-29-40-01_out.mp4" xr:uid="{176F0858-6669-4C98-A7D3-0D759B137DFD}"/>
    <hyperlink ref="B1729" r:id="rId3456" display="result/パワプロ2020 - 投球解析 - 2020-10-04 12-29-40-01_ball.txt" xr:uid="{265A78C4-157C-48B9-AD90-0B39D350BE02}"/>
    <hyperlink ref="A1730" r:id="rId3457" display="out/パワプロ2020 - 投球解析 - 2020-10-04 12-29-40-02_out.mp4" xr:uid="{F7E87925-C483-4EFD-879D-83EE22C94929}"/>
    <hyperlink ref="B1730" r:id="rId3458" display="result/パワプロ2020 - 投球解析 - 2020-10-04 12-29-40-02_ball.txt" xr:uid="{CC539182-D981-4F39-9B43-9F6645D75540}"/>
    <hyperlink ref="A1731" r:id="rId3459" display="out/パワプロ2020 - 投球解析 - 2020-10-04 12-29-40-03_out.mp4" xr:uid="{BB8EF543-9149-4251-BDD4-5C1B5C65D28D}"/>
    <hyperlink ref="B1731" r:id="rId3460" display="result/パワプロ2020 - 投球解析 - 2020-10-04 12-29-40-03_ball.txt" xr:uid="{F530036E-0421-4268-9D22-74AB0788B8D1}"/>
    <hyperlink ref="A1732" r:id="rId3461" display="out/パワプロ2020 - 投球解析 - 2020-10-04 12-29-40-04_out.mp4" xr:uid="{77F124C6-F8D0-48E2-9628-16556FF1884E}"/>
    <hyperlink ref="B1732" r:id="rId3462" display="result/パワプロ2020 - 投球解析 - 2020-10-04 12-29-40-04_ball.txt" xr:uid="{1E617E44-8E63-4B8C-8C66-5A154967C659}"/>
    <hyperlink ref="A1733" r:id="rId3463" display="out/パワプロ2020 - 投球解析 - 2020-10-04 12-29-40-05_out.mp4" xr:uid="{5F1862CA-D8DC-44BD-B7FA-6006AF803C99}"/>
    <hyperlink ref="B1733" r:id="rId3464" display="result/パワプロ2020 - 投球解析 - 2020-10-04 12-29-40-05_ball.txt" xr:uid="{5A097869-8992-445B-B363-2D4D0B3FE99A}"/>
    <hyperlink ref="A1734" r:id="rId3465" display="out/パワプロ2020 - 投球解析 - 2020-10-04 12-29-40-06_out.mp4" xr:uid="{229DEC0F-6B51-4B50-95B8-D3EAB2367E7E}"/>
    <hyperlink ref="B1734" r:id="rId3466" display="result/パワプロ2020 - 投球解析 - 2020-10-04 12-29-40-06_ball.txt" xr:uid="{C00839AB-9840-4623-B653-4333027A8E12}"/>
    <hyperlink ref="A1735" r:id="rId3467" display="out/パワプロ2020 - 投球解析 - 2020-10-04 12-29-40-07_out.mp4" xr:uid="{2DB05307-0221-494A-B154-E8DFF6664CE2}"/>
    <hyperlink ref="B1735" r:id="rId3468" display="result/パワプロ2020 - 投球解析 - 2020-10-04 12-29-40-07_ball.txt" xr:uid="{C0946344-F921-4E72-BDA6-47BA2F7A51A8}"/>
    <hyperlink ref="A1736" r:id="rId3469" display="out/パワプロ2020 - 投球解析 - 2020-10-04 12-29-40-08_out.mp4" xr:uid="{EE277360-59C9-455C-933C-EC539D42EA47}"/>
    <hyperlink ref="B1736" r:id="rId3470" display="result/パワプロ2020 - 投球解析 - 2020-10-04 12-29-40-08_ball.txt" xr:uid="{FCA100F9-F906-4F04-84E1-36D8B1F8FC38}"/>
    <hyperlink ref="A1737" r:id="rId3471" display="out/パワプロ2020 - 投球解析 - 2020-10-04 12-29-40-09_out.mp4" xr:uid="{4DF2E222-6EBF-40E0-9822-62669EDD7B3D}"/>
    <hyperlink ref="B1737" r:id="rId3472" display="result/パワプロ2020 - 投球解析 - 2020-10-04 12-29-40-09_ball.txt" xr:uid="{03FFC1D3-AB95-448A-9A9C-21DEDFA496C2}"/>
    <hyperlink ref="A1738" r:id="rId3473" display="out/パワプロ2020 - 投球解析 - 2020-10-04 12-31-02-00_out.mp4" xr:uid="{C6A1B4B4-2C48-4D60-84AB-C4675E65FA9E}"/>
    <hyperlink ref="B1738" r:id="rId3474" display="result/パワプロ2020 - 投球解析 - 2020-10-04 12-31-02-00_ball.txt" xr:uid="{88BA9B14-9920-4F0A-B353-1E29BFF66646}"/>
    <hyperlink ref="A1739" r:id="rId3475" display="out/パワプロ2020 - 投球解析 - 2020-10-04 12-31-02-01_out.mp4" xr:uid="{D5E540FE-23B9-4D90-9992-46641665281D}"/>
    <hyperlink ref="B1739" r:id="rId3476" display="result/パワプロ2020 - 投球解析 - 2020-10-04 12-31-02-01_ball.txt" xr:uid="{2988C4A9-C9A7-4206-A745-0478EDEA4DBA}"/>
    <hyperlink ref="A1740" r:id="rId3477" display="out/パワプロ2020 - 投球解析 - 2020-10-04 12-31-02-02_out.mp4" xr:uid="{86C3262C-8E92-4578-BE7C-F49CCB40ABF0}"/>
    <hyperlink ref="B1740" r:id="rId3478" display="result/パワプロ2020 - 投球解析 - 2020-10-04 12-31-02-02_ball.txt" xr:uid="{6136168F-E471-4962-92A2-00423A88F4CB}"/>
    <hyperlink ref="A1741" r:id="rId3479" display="out/パワプロ2020 - 投球解析 - 2020-10-04 12-31-02-03_out.mp4" xr:uid="{72EEF5B0-C3C2-4844-8F01-D62167405CBA}"/>
    <hyperlink ref="B1741" r:id="rId3480" display="result/パワプロ2020 - 投球解析 - 2020-10-04 12-31-02-03_ball.txt" xr:uid="{2A8F25BE-4F01-4EF0-82B9-20CFD7DDA039}"/>
    <hyperlink ref="A1742" r:id="rId3481" display="out/パワプロ2020 - 投球解析 - 2020-10-04 12-31-02-04_out.mp4" xr:uid="{F744576A-576B-4876-AB91-D6EAE0C02FFF}"/>
    <hyperlink ref="B1742" r:id="rId3482" display="result/パワプロ2020 - 投球解析 - 2020-10-04 12-31-02-04_ball.txt" xr:uid="{0C55087E-CBE5-4BBD-B2B0-BAD2C6EB5094}"/>
    <hyperlink ref="A1743" r:id="rId3483" display="out/パワプロ2020 - 投球解析 - 2020-10-04 12-31-02-05_out.mp4" xr:uid="{48A72444-63F5-4E41-954A-C7E65A825B34}"/>
    <hyperlink ref="B1743" r:id="rId3484" display="result/パワプロ2020 - 投球解析 - 2020-10-04 12-31-02-05_ball.txt" xr:uid="{3128189F-ABF0-4DE3-ADBB-D9492DA7B90F}"/>
    <hyperlink ref="A1744" r:id="rId3485" display="out/パワプロ2020 - 投球解析 - 2020-10-04 12-31-02-06_out.mp4" xr:uid="{CC591FE4-B090-409F-AA38-AD0EA36A1AE2}"/>
    <hyperlink ref="B1744" r:id="rId3486" display="result/パワプロ2020 - 投球解析 - 2020-10-04 12-31-02-06_ball.txt" xr:uid="{902150ED-3F8A-4820-824F-E8B9269C8139}"/>
    <hyperlink ref="A1745" r:id="rId3487" display="out/パワプロ2020 - 投球解析 - 2020-10-04 12-31-02-07_out.mp4" xr:uid="{FD636E0D-6091-4CE6-9C68-413A680AFF79}"/>
    <hyperlink ref="B1745" r:id="rId3488" display="result/パワプロ2020 - 投球解析 - 2020-10-04 12-31-02-07_ball.txt" xr:uid="{D4D1B15D-1EA9-42EE-99DA-8E7201EFBFFD}"/>
    <hyperlink ref="A1746" r:id="rId3489" display="out/パワプロ2020 - 投球解析 - 2020-10-04 12-31-02-08_out.mp4" xr:uid="{48DECFBD-3EF9-49C1-916F-34D8C7E130B8}"/>
    <hyperlink ref="B1746" r:id="rId3490" display="result/パワプロ2020 - 投球解析 - 2020-10-04 12-31-02-08_ball.txt" xr:uid="{60D382A0-8C80-4D31-99D9-300A64474E64}"/>
    <hyperlink ref="A1747" r:id="rId3491" display="out/パワプロ2020 - 投球解析 - 2020-10-04 12-31-02-09_out.mp4" xr:uid="{692E8AA0-3FE3-4A22-81FF-451313E8A61D}"/>
    <hyperlink ref="B1747" r:id="rId3492" display="result/パワプロ2020 - 投球解析 - 2020-10-04 12-31-02-09_ball.txt" xr:uid="{1D90F28B-0172-40E8-B374-68DBF5822A9B}"/>
    <hyperlink ref="A1748" r:id="rId3493" display="out/パワプロ2020 - 投球解析 - 2020-10-04 12-33-15-00_out.mp4" xr:uid="{965CA15A-00E9-4323-9270-E603E02FF70C}"/>
    <hyperlink ref="B1748" r:id="rId3494" display="result/パワプロ2020 - 投球解析 - 2020-10-04 12-33-15-00_ball.txt" xr:uid="{B0269CB5-012B-4BEC-AF90-023B207F1AA1}"/>
    <hyperlink ref="A1749" r:id="rId3495" display="out/パワプロ2020 - 投球解析 - 2020-10-04 12-33-15-01_out.mp4" xr:uid="{D6B601DF-F580-499D-9626-8C02922436BB}"/>
    <hyperlink ref="B1749" r:id="rId3496" display="result/パワプロ2020 - 投球解析 - 2020-10-04 12-33-15-01_ball.txt" xr:uid="{E66F1B64-D73E-444A-8186-C9867B15DCC6}"/>
    <hyperlink ref="A1750" r:id="rId3497" display="out/パワプロ2020 - 投球解析 - 2020-10-04 12-33-15-02_out.mp4" xr:uid="{18D3BC9E-0C28-43F6-B6DC-4F3748BF7738}"/>
    <hyperlink ref="B1750" r:id="rId3498" display="result/パワプロ2020 - 投球解析 - 2020-10-04 12-33-15-02_ball.txt" xr:uid="{7C5DB2A8-C28A-4D92-8401-2637A9C64F25}"/>
    <hyperlink ref="A1751" r:id="rId3499" display="out/パワプロ2020 - 投球解析 - 2020-10-04 12-33-15-03_out.mp4" xr:uid="{2AFD9CE9-EC08-4BC4-B318-5947579FCF5A}"/>
    <hyperlink ref="B1751" r:id="rId3500" display="result/パワプロ2020 - 投球解析 - 2020-10-04 12-33-15-03_ball.txt" xr:uid="{1FDC8B6D-E990-4FB3-A651-82A1C4D54BAE}"/>
    <hyperlink ref="A1752" r:id="rId3501" display="out/パワプロ2020 - 投球解析 - 2020-10-04 12-33-15-04_out.mp4" xr:uid="{32875729-4059-4050-92CC-EE004B6DE1E0}"/>
    <hyperlink ref="B1752" r:id="rId3502" display="result/パワプロ2020 - 投球解析 - 2020-10-04 12-33-15-04_ball.txt" xr:uid="{A45BCA2B-75E6-4521-9802-642BE5305475}"/>
    <hyperlink ref="A1753" r:id="rId3503" display="out/パワプロ2020 - 投球解析 - 2020-10-04 12-33-15-05_out.mp4" xr:uid="{4B7C70C2-24A0-40FF-916E-0ECC997D0A34}"/>
    <hyperlink ref="B1753" r:id="rId3504" display="result/パワプロ2020 - 投球解析 - 2020-10-04 12-33-15-05_ball.txt" xr:uid="{99AB8A7E-635D-47F4-BA0A-6751759A36D2}"/>
    <hyperlink ref="A1754" r:id="rId3505" display="out/パワプロ2020 - 投球解析 - 2020-10-04 12-33-15-06_out.mp4" xr:uid="{4F081084-9B58-4F9D-A825-AE072C01012A}"/>
    <hyperlink ref="B1754" r:id="rId3506" display="result/パワプロ2020 - 投球解析 - 2020-10-04 12-33-15-06_ball.txt" xr:uid="{234458A1-6586-4186-9867-730FA42A4E9E}"/>
    <hyperlink ref="A1755" r:id="rId3507" display="out/パワプロ2020 - 投球解析 - 2020-10-04 12-33-15-07_out.mp4" xr:uid="{4A4E7FFB-25FA-4848-BF2F-445C00BDEB63}"/>
    <hyperlink ref="B1755" r:id="rId3508" display="result/パワプロ2020 - 投球解析 - 2020-10-04 12-33-15-07_ball.txt" xr:uid="{DE489B4F-7B22-46C2-B8C8-1B52AFC075FD}"/>
    <hyperlink ref="A1756" r:id="rId3509" display="out/パワプロ2020 - 投球解析 - 2020-10-04 12-33-15-08_out.mp4" xr:uid="{13D3F24F-BD27-4C6D-8FB1-624DCEF6B3F9}"/>
    <hyperlink ref="B1756" r:id="rId3510" display="result/パワプロ2020 - 投球解析 - 2020-10-04 12-33-15-08_ball.txt" xr:uid="{7E5E9AC2-81CB-430E-ABC8-A4961092B8B2}"/>
    <hyperlink ref="A1757" r:id="rId3511" display="out/パワプロ2020 - 投球解析 - 2020-10-04 12-33-15-09_out.mp4" xr:uid="{273EA5A4-1230-497F-A9C2-F7E36907AF65}"/>
    <hyperlink ref="B1757" r:id="rId3512" display="result/パワプロ2020 - 投球解析 - 2020-10-04 12-33-15-09_ball.txt" xr:uid="{BBC19AB6-5E3F-4DC8-A500-33548C99E395}"/>
    <hyperlink ref="A1758" r:id="rId3513" display="out/パワプロ2020 - 投球解析 - 2020-10-04 12-34-25-00_out.mp4" xr:uid="{13D9F5CC-6AAA-4F57-A19D-6F4CCF4E2F45}"/>
    <hyperlink ref="B1758" r:id="rId3514" display="result/パワプロ2020 - 投球解析 - 2020-10-04 12-34-25-00_ball.txt" xr:uid="{20D8B51B-ABC1-4A08-A016-2C84B22C9337}"/>
    <hyperlink ref="A1759" r:id="rId3515" display="out/パワプロ2020 - 投球解析 - 2020-10-04 12-34-25-01_out.mp4" xr:uid="{614D6DF8-83B0-4434-A7E1-2EA446AC20CA}"/>
    <hyperlink ref="B1759" r:id="rId3516" display="result/パワプロ2020 - 投球解析 - 2020-10-04 12-34-25-01_ball.txt" xr:uid="{1FFEAD9D-26A5-4201-BFD2-A85A424F192E}"/>
    <hyperlink ref="A1760" r:id="rId3517" display="out/パワプロ2020 - 投球解析 - 2020-10-04 12-34-25-02_out.mp4" xr:uid="{B6A1E429-771F-4401-B557-04339E166C3F}"/>
    <hyperlink ref="B1760" r:id="rId3518" display="result/パワプロ2020 - 投球解析 - 2020-10-04 12-34-25-02_ball.txt" xr:uid="{B0BF41BA-9A68-4FDF-895C-96DC967EBA26}"/>
    <hyperlink ref="A1761" r:id="rId3519" display="out/パワプロ2020 - 投球解析 - 2020-10-04 12-34-25-03_out.mp4" xr:uid="{D559A164-F647-44A8-8ABB-6FAF795B3478}"/>
    <hyperlink ref="B1761" r:id="rId3520" display="result/パワプロ2020 - 投球解析 - 2020-10-04 12-34-25-03_ball.txt" xr:uid="{5D139C4B-C3FC-49DF-A382-FA27BAB4976B}"/>
    <hyperlink ref="A1762" r:id="rId3521" display="out/パワプロ2020 - 投球解析 - 2020-10-04 12-34-25-04_out.mp4" xr:uid="{B93500C4-4CD6-46ED-A82A-AB50C78399B2}"/>
    <hyperlink ref="B1762" r:id="rId3522" display="result/パワプロ2020 - 投球解析 - 2020-10-04 12-34-25-04_ball.txt" xr:uid="{CF887292-8B34-42A0-AA71-AB659C677448}"/>
    <hyperlink ref="A1763" r:id="rId3523" display="out/パワプロ2020 - 投球解析 - 2020-10-04 12-34-25-05_out.mp4" xr:uid="{D89D09DE-D67E-4823-B75F-C9FCF4F47E2D}"/>
    <hyperlink ref="B1763" r:id="rId3524" display="result/パワプロ2020 - 投球解析 - 2020-10-04 12-34-25-05_ball.txt" xr:uid="{CEC15144-BC91-4105-B59E-DBAF61EF8DF3}"/>
    <hyperlink ref="A1764" r:id="rId3525" display="out/パワプロ2020 - 投球解析 - 2020-10-04 12-34-25-06_out.mp4" xr:uid="{9D7D6DDE-F3FB-4675-8594-CCE766EAD40C}"/>
    <hyperlink ref="B1764" r:id="rId3526" display="result/パワプロ2020 - 投球解析 - 2020-10-04 12-34-25-06_ball.txt" xr:uid="{11482156-2075-4F19-ABE1-599595FAF52D}"/>
    <hyperlink ref="A1765" r:id="rId3527" display="out/パワプロ2020 - 投球解析 - 2020-10-04 12-34-25-07_out.mp4" xr:uid="{909F5699-047D-461F-BB2E-460F0D8CC2A6}"/>
    <hyperlink ref="B1765" r:id="rId3528" display="result/パワプロ2020 - 投球解析 - 2020-10-04 12-34-25-07_ball.txt" xr:uid="{ABC5637A-1952-4988-B1D0-B006FBCD9614}"/>
    <hyperlink ref="A1766" r:id="rId3529" display="out/パワプロ2020 - 投球解析 - 2020-10-04 12-34-25-08_out.mp4" xr:uid="{FD980120-4BFD-4005-BFCC-FA0764DD0376}"/>
    <hyperlink ref="B1766" r:id="rId3530" display="result/パワプロ2020 - 投球解析 - 2020-10-04 12-34-25-08_ball.txt" xr:uid="{D6E7CC36-C98E-4E97-92FA-126793BE2981}"/>
    <hyperlink ref="A1767" r:id="rId3531" display="out/パワプロ2020 - 投球解析 - 2020-10-04 12-34-25-09_out.mp4" xr:uid="{CB93D4E1-EF30-43E5-A250-2723E1A44C1C}"/>
    <hyperlink ref="B1767" r:id="rId3532" display="result/パワプロ2020 - 投球解析 - 2020-10-04 12-34-25-09_ball.txt" xr:uid="{C7D439D0-D256-43E2-90EB-41D9B648C81C}"/>
    <hyperlink ref="A1768" r:id="rId3533" display="out/パワプロ2020 - 投球解析 - 2020-10-04 12-37-58-00_out.mp4" xr:uid="{B6AECFA2-BC31-43E4-A89A-079FA2DF20DF}"/>
    <hyperlink ref="B1768" r:id="rId3534" display="result/パワプロ2020 - 投球解析 - 2020-10-04 12-37-58-00_ball.txt" xr:uid="{80C1B632-5583-487A-A149-C0B96F921D4D}"/>
    <hyperlink ref="A1769" r:id="rId3535" display="out/パワプロ2020 - 投球解析 - 2020-10-04 12-37-58-01_out.mp4" xr:uid="{4E07D0BE-1EBA-4809-A43D-174D8EABD49A}"/>
    <hyperlink ref="B1769" r:id="rId3536" display="result/パワプロ2020 - 投球解析 - 2020-10-04 12-37-58-01_ball.txt" xr:uid="{CD28D31F-9C11-406E-98C8-9041FDFC5C4D}"/>
    <hyperlink ref="A1770" r:id="rId3537" display="out/パワプロ2020 - 投球解析 - 2020-10-04 12-37-58-02_out.mp4" xr:uid="{1060D8DA-C2F6-4415-8669-39FE6F1C1B1E}"/>
    <hyperlink ref="B1770" r:id="rId3538" display="result/パワプロ2020 - 投球解析 - 2020-10-04 12-37-58-02_ball.txt" xr:uid="{3041A8E5-FA4A-490D-B68B-51C8B965DB76}"/>
    <hyperlink ref="A1771" r:id="rId3539" display="out/パワプロ2020 - 投球解析 - 2020-10-04 12-37-58-03_out.mp4" xr:uid="{BA6343CA-1ED5-4B2C-AC1E-BD0AB69739AA}"/>
    <hyperlink ref="B1771" r:id="rId3540" display="result/パワプロ2020 - 投球解析 - 2020-10-04 12-37-58-03_ball.txt" xr:uid="{B54E65B9-B02E-4CD3-91F7-5345971E7196}"/>
    <hyperlink ref="A1772" r:id="rId3541" display="out/パワプロ2020 - 投球解析 - 2020-10-04 12-37-58-04_out.mp4" xr:uid="{6BBAF8D8-586B-4E62-B34E-DF31B0F83EC5}"/>
    <hyperlink ref="B1772" r:id="rId3542" display="result/パワプロ2020 - 投球解析 - 2020-10-04 12-37-58-04_ball.txt" xr:uid="{6D056E16-3623-48AF-B5AA-D2724BADBDC1}"/>
    <hyperlink ref="A1773" r:id="rId3543" display="out/パワプロ2020 - 投球解析 - 2020-10-04 12-37-58-05_out.mp4" xr:uid="{8B612D86-A12B-4308-BA18-EDBF7A211984}"/>
    <hyperlink ref="B1773" r:id="rId3544" display="result/パワプロ2020 - 投球解析 - 2020-10-04 12-37-58-05_ball.txt" xr:uid="{BA6B53C4-A277-4DCA-B08F-0B5A7E3CC0F9}"/>
    <hyperlink ref="A1774" r:id="rId3545" display="out/パワプロ2020 - 投球解析 - 2020-10-04 12-37-58-06_out.mp4" xr:uid="{A2D2AE95-EF48-4630-877E-3005D974A42B}"/>
    <hyperlink ref="B1774" r:id="rId3546" display="result/パワプロ2020 - 投球解析 - 2020-10-04 12-37-58-06_ball.txt" xr:uid="{3F928C69-F900-47BF-ACEC-58B757063D87}"/>
    <hyperlink ref="A1775" r:id="rId3547" display="out/パワプロ2020 - 投球解析 - 2020-10-04 12-37-58-07_out.mp4" xr:uid="{6E323960-202D-4832-A4B8-6DCB864C5516}"/>
    <hyperlink ref="B1775" r:id="rId3548" display="result/パワプロ2020 - 投球解析 - 2020-10-04 12-37-58-07_ball.txt" xr:uid="{295C5EC6-26EE-4630-AB1D-18B8C7AD4185}"/>
    <hyperlink ref="A1776" r:id="rId3549" display="out/パワプロ2020 - 投球解析 - 2020-10-04 12-37-58-08_out.mp4" xr:uid="{FE4E9528-E0ED-4E15-85D2-5186182A1A20}"/>
    <hyperlink ref="B1776" r:id="rId3550" display="result/パワプロ2020 - 投球解析 - 2020-10-04 12-37-58-08_ball.txt" xr:uid="{CD8D803B-592E-44A7-AB42-99FB1647CDA1}"/>
    <hyperlink ref="A1777" r:id="rId3551" display="out/パワプロ2020 - 投球解析 - 2020-10-04 12-38-58-00_out.mp4" xr:uid="{D87DAFF2-D0DA-4297-AAF7-154B2F897F30}"/>
    <hyperlink ref="B1777" r:id="rId3552" display="result/パワプロ2020 - 投球解析 - 2020-10-04 12-38-58-00_ball.txt" xr:uid="{BAC74FF3-37D7-464B-897D-40E716A3E7D7}"/>
    <hyperlink ref="A1778" r:id="rId3553" display="out/パワプロ2020 - 投球解析 - 2020-10-04 12-38-58-01_out.mp4" xr:uid="{0EF3251B-0D77-4C84-BCD9-C8C1F1B8ABC6}"/>
    <hyperlink ref="B1778" r:id="rId3554" display="result/パワプロ2020 - 投球解析 - 2020-10-04 12-38-58-01_ball.txt" xr:uid="{1BA5B787-956F-45F2-A0CC-0376B299B400}"/>
    <hyperlink ref="A1779" r:id="rId3555" display="out/パワプロ2020 - 投球解析 - 2020-10-04 12-38-58-02_out.mp4" xr:uid="{3020C023-D843-4003-BEF3-314E873D9EC2}"/>
    <hyperlink ref="B1779" r:id="rId3556" display="result/パワプロ2020 - 投球解析 - 2020-10-04 12-38-58-02_ball.txt" xr:uid="{89A6B035-C082-405B-AA6B-F7B1A75912AB}"/>
    <hyperlink ref="A1780" r:id="rId3557" display="out/パワプロ2020 - 投球解析 - 2020-10-04 12-38-58-03_out.mp4" xr:uid="{A2C6E578-365F-4375-BE29-F108BBC20D80}"/>
    <hyperlink ref="B1780" r:id="rId3558" display="result/パワプロ2020 - 投球解析 - 2020-10-04 12-38-58-03_ball.txt" xr:uid="{21163D9E-5856-460A-BDB8-3C10803EC4B6}"/>
    <hyperlink ref="A1781" r:id="rId3559" display="out/パワプロ2020 - 投球解析 - 2020-10-04 12-38-58-04_out.mp4" xr:uid="{363F2F72-CFBD-4A8E-B23E-B9DC102B4CE3}"/>
    <hyperlink ref="B1781" r:id="rId3560" display="result/パワプロ2020 - 投球解析 - 2020-10-04 12-38-58-04_ball.txt" xr:uid="{E9DCBEC8-C32E-466C-B49D-B3834C35B0F5}"/>
    <hyperlink ref="A1782" r:id="rId3561" display="out/パワプロ2020 - 投球解析 - 2020-10-04 12-38-58-05_out.mp4" xr:uid="{5FAB1300-313E-4017-B68F-D8FD4B9E3917}"/>
    <hyperlink ref="B1782" r:id="rId3562" display="result/パワプロ2020 - 投球解析 - 2020-10-04 12-38-58-05_ball.txt" xr:uid="{6B0FCCD9-6E8E-4BA2-AB0E-84EB14FA247B}"/>
    <hyperlink ref="A1783" r:id="rId3563" display="out/パワプロ2020 - 投球解析 - 2020-10-04 12-38-58-06_out.mp4" xr:uid="{19129DEA-94DB-494C-82AE-413AF3E42403}"/>
    <hyperlink ref="B1783" r:id="rId3564" display="result/パワプロ2020 - 投球解析 - 2020-10-04 12-38-58-06_ball.txt" xr:uid="{EFE4D30E-F2B9-40BB-86E9-47CD5E76373D}"/>
    <hyperlink ref="A1784" r:id="rId3565" display="out/パワプロ2020 - 投球解析 - 2020-10-04 12-38-58-07_out.mp4" xr:uid="{93780238-1F1E-45C2-AD54-D3E3E5F525A1}"/>
    <hyperlink ref="B1784" r:id="rId3566" display="result/パワプロ2020 - 投球解析 - 2020-10-04 12-38-58-07_ball.txt" xr:uid="{FCFC8D64-79F5-41CC-A92E-E632133DDD21}"/>
    <hyperlink ref="A1785" r:id="rId3567" display="out/パワプロ2020 - 投球解析 - 2020-10-04 12-38-58-08_out.mp4" xr:uid="{87D8782C-F558-4832-B268-639F9EA4AC9C}"/>
    <hyperlink ref="B1785" r:id="rId3568" display="result/パワプロ2020 - 投球解析 - 2020-10-04 12-38-58-08_ball.txt" xr:uid="{6337F241-B245-4EFB-ABAA-839C0493AFED}"/>
    <hyperlink ref="A1786" r:id="rId3569" display="out/パワプロ2020 - 投球解析 - 2020-10-04 12-38-58-09_out.mp4" xr:uid="{C87B432F-6C80-4D8C-8455-EC2C1C54D304}"/>
    <hyperlink ref="B1786" r:id="rId3570" display="result/パワプロ2020 - 投球解析 - 2020-10-04 12-38-58-09_ball.txt" xr:uid="{CD51CAD5-E5E3-45F1-9007-1DD17335448A}"/>
    <hyperlink ref="A1787" r:id="rId3571" display="out\パワプロ2020 - 投球解析 - 2020-10-23 21-40-21-00_out.mp4" xr:uid="{A2F32AF8-7796-430F-AF9B-12862A19FB99}"/>
    <hyperlink ref="B1787" r:id="rId3572" display="result/パワプロ2020 - 投球解析 - 2020-10-23 21-40-21-00_ball.txt" xr:uid="{3BBC09E4-9B0C-4E67-B989-CF54CEB48690}"/>
    <hyperlink ref="A1788" r:id="rId3573" display="out\パワプロ2020 - 投球解析 - 2020-10-23 21-40-21-01_out.mp4" xr:uid="{86E57B87-150C-40DE-BEAB-22026DF4E35A}"/>
    <hyperlink ref="B1788" r:id="rId3574" display="result/パワプロ2020 - 投球解析 - 2020-10-23 21-40-21-01_ball.txt" xr:uid="{5ECEE78D-A5D5-4668-AA7E-AA00F17B8B6A}"/>
    <hyperlink ref="A1789" r:id="rId3575" display="out/パワプロ2020 - 投球解析 - 2020-10-23 21-40-21-02_out.mp4" xr:uid="{63408508-188F-4E3B-904C-C76DD06AB9C7}"/>
    <hyperlink ref="B1789" r:id="rId3576" display="result/パワプロ2020 - 投球解析 - 2020-10-23 21-40-21-02_ball.txt" xr:uid="{B969EC82-7FA1-40C3-A8B0-33DDD18FCB1D}"/>
    <hyperlink ref="A1790" r:id="rId3577" display="out\パワプロ2020 - 投球解析 - 2020-10-23 21-40-21-03_out.mp4" xr:uid="{CB6CAF49-2430-40A9-953F-36D24A17CCA7}"/>
    <hyperlink ref="B1790" r:id="rId3578" display="result/パワプロ2020 - 投球解析 - 2020-10-23 21-40-21-03_ball.txt" xr:uid="{A35B172C-B1A2-464F-99C2-FF6F9DC11B72}"/>
    <hyperlink ref="A1791" r:id="rId3579" display="out/パワプロ2020 - 投球解析 - 2020-10-23 21-40-21-04_out.mp4" xr:uid="{31E0690D-AAEC-49EA-BCBB-816AA3690DB6}"/>
    <hyperlink ref="B1791" r:id="rId3580" display="result/パワプロ2020 - 投球解析 - 2020-10-23 21-40-21-04_ball.txt" xr:uid="{EBD64553-D315-4B61-934C-D11229F082AC}"/>
    <hyperlink ref="A1792" r:id="rId3581" display="out/パワプロ2020 - 投球解析 - 2020-10-23 21-40-21-05_out.mp4" xr:uid="{EE53E356-F033-4EEC-A003-9C297C74E4AE}"/>
    <hyperlink ref="B1792" r:id="rId3582" display="result/パワプロ2020 - 投球解析 - 2020-10-23 21-40-21-05_ball.txt" xr:uid="{7F99B668-C06E-42BF-8FCF-F41187C1E07D}"/>
    <hyperlink ref="A1793" r:id="rId3583" display="out\パワプロ2020 - 投球解析 - 2020-10-23 21-40-21-06_out.mp4" xr:uid="{4C76FAAD-4058-496F-A934-5AA748542134}"/>
    <hyperlink ref="B1793" r:id="rId3584" display="result/パワプロ2020 - 投球解析 - 2020-10-23 21-40-21-06_ball.txt" xr:uid="{4CFD5AC5-40AF-44A3-8C98-5D17CEBDBCA4}"/>
    <hyperlink ref="A1794" r:id="rId3585" display="out/パワプロ2020 - 投球解析 - 2020-10-23 21-40-21-07_out.mp4" xr:uid="{3BF13DC8-59FD-440E-98DC-8ED6C7197A69}"/>
    <hyperlink ref="B1794" r:id="rId3586" display="result/パワプロ2020 - 投球解析 - 2020-10-23 21-40-21-07_ball.txt" xr:uid="{5A4FDC23-A35A-4A45-888C-28AD47B3D113}"/>
    <hyperlink ref="A1795" r:id="rId3587" display="out\パワプロ2020 - 投球解析 - 2020-10-23 21-40-21-08_out.mp4" xr:uid="{4E47A266-5AFC-41A6-85F3-0C5387708F3E}"/>
    <hyperlink ref="B1795" r:id="rId3588" display="result/パワプロ2020 - 投球解析 - 2020-10-23 21-40-21-08_ball.txt" xr:uid="{E528029D-8CAA-4801-A187-2771F366E7A9}"/>
    <hyperlink ref="A1796" r:id="rId3589" display="out/パワプロ2020 - 投球解析 - 2020-10-23 21-40-21-09_out.mp4" xr:uid="{A14785F5-725B-4FC5-9A4A-C27B33CFFFFC}"/>
    <hyperlink ref="B1796" r:id="rId3590" display="result/パワプロ2020 - 投球解析 - 2020-10-23 21-40-21-09_ball.txt" xr:uid="{7ED2B794-2040-4B29-AE39-063CF3B3ECD7}"/>
    <hyperlink ref="A1797" r:id="rId3591" display="out/パワプロ2020 - 投球解析 - 2020-10-23 21-41-59-00_out.mp4" xr:uid="{BE116B9B-F1A8-4C69-ABEE-8B4BD624ED18}"/>
    <hyperlink ref="B1797" r:id="rId3592" display="result/パワプロ2020 - 投球解析 - 2020-10-23 21-41-59-00_ball.txt" xr:uid="{0554BF05-9387-40A0-B604-CF95B0B5EB1E}"/>
    <hyperlink ref="A1798" r:id="rId3593" display="out/パワプロ2020 - 投球解析 - 2020-10-23 21-41-59-01_out.mp4" xr:uid="{D47D775F-C52D-47B3-BB78-D83ABA0E8B32}"/>
    <hyperlink ref="B1798" r:id="rId3594" display="result/パワプロ2020 - 投球解析 - 2020-10-23 21-41-59-01_ball.txt" xr:uid="{5C9E6B70-2695-4679-BC9D-0B4422A7807E}"/>
    <hyperlink ref="A1799" r:id="rId3595" display="out/パワプロ2020 - 投球解析 - 2020-10-23 21-41-59-02_out.mp4" xr:uid="{ED4DF31D-1B2F-45A9-B13D-85726FFCDACF}"/>
    <hyperlink ref="B1799" r:id="rId3596" display="result/パワプロ2020 - 投球解析 - 2020-10-23 21-41-59-02_ball.txt" xr:uid="{AA6FB61D-26C1-4DBB-A8E7-4E35C8E3E10B}"/>
    <hyperlink ref="A1800" r:id="rId3597" display="out/パワプロ2020 - 投球解析 - 2020-10-23 21-41-59-03_out.mp4" xr:uid="{8B32A920-6462-480B-A102-33C9A532E830}"/>
    <hyperlink ref="B1800" r:id="rId3598" display="result/パワプロ2020 - 投球解析 - 2020-10-23 21-41-59-03_ball.txt" xr:uid="{1752C04F-8647-419A-A171-B1EE8994D2AD}"/>
    <hyperlink ref="A1801" r:id="rId3599" display="out/パワプロ2020 - 投球解析 - 2020-10-23 21-41-59-04_out.mp4" xr:uid="{B1FA14DD-018C-4256-96F2-83A2519CFCD1}"/>
    <hyperlink ref="B1801" r:id="rId3600" display="result/パワプロ2020 - 投球解析 - 2020-10-23 21-41-59-04_ball.txt" xr:uid="{F257361F-27C6-4F8F-9532-78C33B64532F}"/>
    <hyperlink ref="A1802" r:id="rId3601" display="out/パワプロ2020 - 投球解析 - 2020-10-23 21-41-59-05_out.mp4" xr:uid="{D4ACB072-4A3E-444D-805C-097FB34C6DB0}"/>
    <hyperlink ref="B1802" r:id="rId3602" display="result/パワプロ2020 - 投球解析 - 2020-10-23 21-41-59-05_ball.txt" xr:uid="{601F69C3-00FF-4282-A321-9B0AE494C7A7}"/>
    <hyperlink ref="A1803" r:id="rId3603" display="out/パワプロ2020 - 投球解析 - 2020-10-23 21-41-59-06_out.mp4" xr:uid="{0759973A-F1C1-4413-A9A0-85DF6905E983}"/>
    <hyperlink ref="B1803" r:id="rId3604" display="result/パワプロ2020 - 投球解析 - 2020-10-23 21-41-59-06_ball.txt" xr:uid="{1A2FC026-3F51-4034-8A84-4A3A339CA289}"/>
    <hyperlink ref="A1804" r:id="rId3605" display="out/パワプロ2020 - 投球解析 - 2020-10-23 21-41-59-07_out.mp4" xr:uid="{8105BDD7-BA23-42ED-81CA-4864EE3B6452}"/>
    <hyperlink ref="B1804" r:id="rId3606" display="result/パワプロ2020 - 投球解析 - 2020-10-23 21-41-59-07_ball.txt" xr:uid="{52570206-EA5A-4D19-BB35-7AA2738F8443}"/>
    <hyperlink ref="A1805" r:id="rId3607" display="out/パワプロ2020 - 投球解析 - 2020-10-23 21-41-59-08_out.mp4" xr:uid="{C7E20567-13EE-42FE-A982-57E8857A8520}"/>
    <hyperlink ref="B1805" r:id="rId3608" display="result/パワプロ2020 - 投球解析 - 2020-10-23 21-41-59-08_ball.txt" xr:uid="{C4D73229-B557-44AB-87B3-D3BC1851E249}"/>
    <hyperlink ref="A1806" r:id="rId3609" display="out/パワプロ2020 - 投球解析 - 2020-10-23 21-41-59-09_out.mp4" xr:uid="{7AA8426F-8ED3-4820-B86C-CAD67CB186AC}"/>
    <hyperlink ref="B1806" r:id="rId3610" display="result/パワプロ2020 - 投球解析 - 2020-10-23 21-41-59-09_ball.txt" xr:uid="{4B51E0AC-58D2-48B8-90FF-CBC9CA5E3B51}"/>
    <hyperlink ref="A1807" r:id="rId3611" display="out\パワプロ2020 - 投球解析 - 2020-10-23 21-43-52-00_out.mp4" xr:uid="{010A5400-E1D2-48D4-953A-48B8613BB2A0}"/>
    <hyperlink ref="B1807" r:id="rId3612" display="result/パワプロ2020 - 投球解析 - 2020-10-23 21-43-52-00_ball.txt" xr:uid="{B10B80D2-969D-45E8-802B-D3BCC5BA0502}"/>
    <hyperlink ref="A1808" r:id="rId3613" display="out\パワプロ2020 - 投球解析 - 2020-10-23 21-43-52-01_out.mp4" xr:uid="{2120096A-DD5D-41E8-827C-6DCC86208F95}"/>
    <hyperlink ref="B1808" r:id="rId3614" display="result/パワプロ2020 - 投球解析 - 2020-10-23 21-43-52-01_ball.txt" xr:uid="{D638443A-879C-419B-AD5E-BAECCFADE450}"/>
    <hyperlink ref="A1809" r:id="rId3615" display="out/パワプロ2020 - 投球解析 - 2020-10-23 21-43-52-02_out.mp4" xr:uid="{2254C581-071F-4193-BE69-17CF938B9D9B}"/>
    <hyperlink ref="B1809" r:id="rId3616" display="result/パワプロ2020 - 投球解析 - 2020-10-23 21-43-52-02_ball.txt" xr:uid="{3C1107F1-8664-4DF7-9C7D-CA4C48C44BF5}"/>
    <hyperlink ref="A1810" r:id="rId3617" display="out\パワプロ2020 - 投球解析 - 2020-10-23 21-43-52-03_out.mp4" xr:uid="{DFC551BE-03D5-4A01-ABDF-E97CE7B7FF3A}"/>
    <hyperlink ref="B1810" r:id="rId3618" display="result/パワプロ2020 - 投球解析 - 2020-10-23 21-43-52-03_ball.txt" xr:uid="{E442F7EE-C30B-4E25-8474-F8BD6BFF785A}"/>
    <hyperlink ref="A1811" r:id="rId3619" display="out\パワプロ2020 - 投球解析 - 2020-10-23 21-43-52-04_out.mp4" xr:uid="{2BC4DC94-B1D8-4779-9404-C395A76561FF}"/>
    <hyperlink ref="B1811" r:id="rId3620" display="result/パワプロ2020 - 投球解析 - 2020-10-23 21-43-52-04_ball.txt" xr:uid="{3B0269F8-C066-441F-93D3-A2D88D8A4AB3}"/>
    <hyperlink ref="A1812" r:id="rId3621" display="out\パワプロ2020 - 投球解析 - 2020-10-23 21-43-52-05_out.mp4" xr:uid="{18CEF904-B4CD-4666-954E-1E6E5A16E232}"/>
    <hyperlink ref="B1812" r:id="rId3622" display="result/パワプロ2020 - 投球解析 - 2020-10-23 21-43-52-05_ball.txt" xr:uid="{C8B07586-559E-4817-A50E-FDF08933799A}"/>
    <hyperlink ref="A1813" r:id="rId3623" display="out\パワプロ2020 - 投球解析 - 2020-10-23 21-43-52-06_out.mp4" xr:uid="{E1AEB488-5942-4279-A573-22849D9696B8}"/>
    <hyperlink ref="B1813" r:id="rId3624" display="result/パワプロ2020 - 投球解析 - 2020-10-23 21-43-52-06_ball.txt" xr:uid="{092D6E82-3426-4392-8C6C-8BA61FDA52C4}"/>
    <hyperlink ref="A1814" r:id="rId3625" display="out\パワプロ2020 - 投球解析 - 2020-10-23 21-43-52-07_out.mp4" xr:uid="{A76542D1-B74A-49FA-9872-1999844A7903}"/>
    <hyperlink ref="B1814" r:id="rId3626" display="result/パワプロ2020 - 投球解析 - 2020-10-23 21-43-52-07_ball.txt" xr:uid="{C3D13783-162E-4802-9384-5D84DAA37FF3}"/>
    <hyperlink ref="A1815" r:id="rId3627" display="out\パワプロ2020 - 投球解析 - 2020-10-23 21-43-52-08_out.mp4" xr:uid="{8EB9FB9B-52C6-42C0-95FE-17EC60CAC8DE}"/>
    <hyperlink ref="B1815" r:id="rId3628" display="result/パワプロ2020 - 投球解析 - 2020-10-23 21-43-52-08_ball.txt" xr:uid="{1CA6BF83-DA77-4312-97FB-B41BD38E9875}"/>
    <hyperlink ref="A1816" r:id="rId3629" display="out\パワプロ2020 - 投球解析 - 2020-10-23 21-43-52-09_out.mp4" xr:uid="{F4EAA8C9-BBD1-4E0E-9388-7B042645B3CD}"/>
    <hyperlink ref="B1816" r:id="rId3630" display="result/パワプロ2020 - 投球解析 - 2020-10-23 21-43-52-09_ball.txt" xr:uid="{02DA79E9-5943-48B2-9031-262A0C754DC5}"/>
    <hyperlink ref="A1817" r:id="rId3631" display="out/パワプロ2020 - 投球解析 - 2020-10-23 21-45-41-00_out.mp4" xr:uid="{0420D181-53BF-4EFC-B5A8-E6310538EF5D}"/>
    <hyperlink ref="B1817" r:id="rId3632" display="result/パワプロ2020 - 投球解析 - 2020-10-23 21-45-41-00_ball.txt" xr:uid="{B015536E-761C-432E-B6D3-78B825D4A4D8}"/>
    <hyperlink ref="A1818" r:id="rId3633" display="out/パワプロ2020 - 投球解析 - 2020-10-23 21-45-41-01_out.mp4" xr:uid="{7730C07D-B971-463B-BC2A-18118BE3862A}"/>
    <hyperlink ref="B1818" r:id="rId3634" display="result/パワプロ2020 - 投球解析 - 2020-10-23 21-45-41-01_ball.txt" xr:uid="{A7BB30F1-F66F-4FE1-B7ED-ADA7BB898DAD}"/>
    <hyperlink ref="A1819" r:id="rId3635" display="out/パワプロ2020 - 投球解析 - 2020-10-23 21-45-41-02_out.mp4" xr:uid="{3776FBAC-86DE-4F67-A051-11B34DC97DF2}"/>
    <hyperlink ref="B1819" r:id="rId3636" display="result/パワプロ2020 - 投球解析 - 2020-10-23 21-45-41-02_ball.txt" xr:uid="{934CF928-A17B-406C-AA2B-32A4DDEB9FB4}"/>
    <hyperlink ref="A1820" r:id="rId3637" display="out/パワプロ2020 - 投球解析 - 2020-10-23 21-45-41-03_out.mp4" xr:uid="{69630882-810C-4CFC-806B-B6A830C7D39B}"/>
    <hyperlink ref="B1820" r:id="rId3638" display="result/パワプロ2020 - 投球解析 - 2020-10-23 21-45-41-03_ball.txt" xr:uid="{ADA795ED-A304-4348-8354-E7CA03C48E0E}"/>
    <hyperlink ref="A1821" r:id="rId3639" display="out/パワプロ2020 - 投球解析 - 2020-10-23 21-45-41-04_out.mp4" xr:uid="{839B1F86-2CED-4C11-9D3D-B0F1CC979533}"/>
    <hyperlink ref="B1821" r:id="rId3640" display="result/パワプロ2020 - 投球解析 - 2020-10-23 21-45-41-04_ball.txt" xr:uid="{721E93C7-4C34-4840-BA94-B6673DF8B523}"/>
    <hyperlink ref="A1822" r:id="rId3641" display="out/パワプロ2020 - 投球解析 - 2020-10-23 21-45-41-05_out.mp4" xr:uid="{383AB4E4-A98A-4B72-B38A-15F834C537F8}"/>
    <hyperlink ref="B1822" r:id="rId3642" display="result/パワプロ2020 - 投球解析 - 2020-10-23 21-45-41-05_ball.txt" xr:uid="{CD02209C-3A95-4B67-A8F1-E372F1458FD3}"/>
    <hyperlink ref="A1823" r:id="rId3643" display="out/パワプロ2020 - 投球解析 - 2020-10-23 21-45-41-06_out.mp4" xr:uid="{0C396A39-8140-44BD-9E63-A2930AE970E5}"/>
    <hyperlink ref="B1823" r:id="rId3644" display="result/パワプロ2020 - 投球解析 - 2020-10-23 21-45-41-06_ball.txt" xr:uid="{FBA91EEC-D7CA-4998-8AF3-A11800708983}"/>
    <hyperlink ref="A1824" r:id="rId3645" display="out/パワプロ2020 - 投球解析 - 2020-10-23 21-45-41-07_out.mp4" xr:uid="{CE0A0E08-D6C2-4FB6-B386-3D4021692664}"/>
    <hyperlink ref="B1824" r:id="rId3646" display="result/パワプロ2020 - 投球解析 - 2020-10-23 21-45-41-07_ball.txt" xr:uid="{794025C3-73AD-42D9-8C0D-C056AFD7937B}"/>
    <hyperlink ref="A1825" r:id="rId3647" display="out/パワプロ2020 - 投球解析 - 2020-10-23 21-45-41-08_out.mp4" xr:uid="{043C4DFB-7AFA-4116-A2D7-D39030D55FDC}"/>
    <hyperlink ref="B1825" r:id="rId3648" display="result/パワプロ2020 - 投球解析 - 2020-10-23 21-45-41-08_ball.txt" xr:uid="{02416FD5-2637-4768-8C56-267811A308E3}"/>
    <hyperlink ref="A1826" r:id="rId3649" display="out/パワプロ2020 - 投球解析 - 2020-10-23 21-45-41-09_out.mp4" xr:uid="{289E5AF7-263D-4DBD-A40E-69ED32CCD478}"/>
    <hyperlink ref="B1826" r:id="rId3650" display="result/パワプロ2020 - 投球解析 - 2020-10-23 21-45-41-09_ball.txt" xr:uid="{1A6615EC-5A7A-4B47-B266-DABD7DA9A3FA}"/>
    <hyperlink ref="A1827" r:id="rId3651" display="out/パワプロ2020 - 投球解析 - 2020-10-23 21-47-23-00_out.mp4" xr:uid="{181E1863-4F7C-4CCB-BBA5-D7AFD6AE00E0}"/>
    <hyperlink ref="B1827" r:id="rId3652" display="result/パワプロ2020 - 投球解析 - 2020-10-23 21-47-23-00_ball.txt" xr:uid="{1AE7C756-8EE8-431A-8178-88FB52E216CA}"/>
    <hyperlink ref="A1828" r:id="rId3653" display="out/パワプロ2020 - 投球解析 - 2020-10-23 21-47-23-01_out.mp4" xr:uid="{E8844818-8161-45E2-9D7D-7EBC5E9A29CF}"/>
    <hyperlink ref="B1828" r:id="rId3654" display="result/パワプロ2020 - 投球解析 - 2020-10-23 21-47-23-01_ball.txt" xr:uid="{DEE2182C-4A8B-4BA2-80BD-9AB338D33DC5}"/>
    <hyperlink ref="A1829" r:id="rId3655" display="out/パワプロ2020 - 投球解析 - 2020-10-23 21-47-23-02_out.mp4" xr:uid="{4D932BB5-EC2E-4C13-B4AA-2F675E69D2D9}"/>
    <hyperlink ref="B1829" r:id="rId3656" display="result/パワプロ2020 - 投球解析 - 2020-10-23 21-47-23-02_ball.txt" xr:uid="{5F4C31BE-96AC-4204-9967-8A11C6E75E9A}"/>
    <hyperlink ref="A1830" r:id="rId3657" display="out/パワプロ2020 - 投球解析 - 2020-10-23 21-47-23-03_out.mp4" xr:uid="{56A05034-6A44-4895-8EC6-6ED9A48117BB}"/>
    <hyperlink ref="B1830" r:id="rId3658" display="result/パワプロ2020 - 投球解析 - 2020-10-23 21-47-23-03_ball.txt" xr:uid="{8496A040-4F18-4E09-9189-8BCEA84446D7}"/>
    <hyperlink ref="A1831" r:id="rId3659" display="out/パワプロ2020 - 投球解析 - 2020-10-23 21-47-23-04_out.mp4" xr:uid="{AA81E7F7-529F-4C03-893F-320B47684454}"/>
    <hyperlink ref="B1831" r:id="rId3660" display="result/パワプロ2020 - 投球解析 - 2020-10-23 21-47-23-04_ball.txt" xr:uid="{8049E55D-DCFC-4BDC-855B-CDC94267AC22}"/>
    <hyperlink ref="A1832" r:id="rId3661" display="out/パワプロ2020 - 投球解析 - 2020-10-23 21-47-23-05_out.mp4" xr:uid="{C20DE7AA-A6FA-4C96-B1B4-6DA03504D845}"/>
    <hyperlink ref="B1832" r:id="rId3662" display="result/パワプロ2020 - 投球解析 - 2020-10-23 21-47-23-05_ball.txt" xr:uid="{8A41B0B5-0D9F-40C6-ADC3-1786607C4AC1}"/>
    <hyperlink ref="A1833" r:id="rId3663" display="out/パワプロ2020 - 投球解析 - 2020-10-23 21-47-23-06_out.mp4" xr:uid="{91332ACC-17D6-43D2-953C-E047AA96C0A8}"/>
    <hyperlink ref="B1833" r:id="rId3664" display="result/パワプロ2020 - 投球解析 - 2020-10-23 21-47-23-06_ball.txt" xr:uid="{23AA225B-66B8-4761-A207-5A4BEF98A8FF}"/>
    <hyperlink ref="A1834" r:id="rId3665" display="out/パワプロ2020 - 投球解析 - 2020-10-23 21-47-23-07_out.mp4" xr:uid="{F7E1BD2A-6968-4F98-8B2C-F25CD2576FC8}"/>
    <hyperlink ref="B1834" r:id="rId3666" display="result/パワプロ2020 - 投球解析 - 2020-10-23 21-47-23-07_ball.txt" xr:uid="{DA9D8C9E-6B59-4C14-850D-0B81EA6331B1}"/>
    <hyperlink ref="A1835" r:id="rId3667" display="out/パワプロ2020 - 投球解析 - 2020-10-23 21-47-23-08_out.mp4" xr:uid="{26CA0950-9E83-4B20-9533-E05126257F78}"/>
    <hyperlink ref="B1835" r:id="rId3668" display="result/パワプロ2020 - 投球解析 - 2020-10-23 21-47-23-08_ball.txt" xr:uid="{98A7010C-2643-4C55-BA0A-4AD9159D0863}"/>
    <hyperlink ref="A1836" r:id="rId3669" display="out/パワプロ2020 - 投球解析 - 2020-10-23 21-47-23-09_out.mp4" xr:uid="{C522D20C-F896-41BB-93F3-F27559F1AB35}"/>
    <hyperlink ref="B1836" r:id="rId3670" display="result/パワプロ2020 - 投球解析 - 2020-10-23 21-47-23-09_ball.txt" xr:uid="{19D2FBF5-5275-464C-AE31-A295CFBD0812}"/>
    <hyperlink ref="A1837" r:id="rId3671" display="out\パワプロ2020 - 投球解析 - 2020-10-23 21-49-13-00_out.mp4" xr:uid="{27A4D29D-2F46-41C1-A22B-325F8A983AC6}"/>
    <hyperlink ref="B1837" r:id="rId3672" display="result/パワプロ2020 - 投球解析 - 2020-10-23 21-49-13-00_ball.txt" xr:uid="{2627D2B9-41DA-4E62-8220-5EEAFC7F3DAD}"/>
    <hyperlink ref="A1838" r:id="rId3673" display="out\パワプロ2020 - 投球解析 - 2020-10-23 21-49-13-01_out.mp4" xr:uid="{2F8F97AD-51DE-4C92-88C0-C40611BEC7AE}"/>
    <hyperlink ref="B1838" r:id="rId3674" display="result/パワプロ2020 - 投球解析 - 2020-10-23 21-49-13-01_ball.txt" xr:uid="{0BB60B7E-C38F-4015-97BE-2074C72C160A}"/>
    <hyperlink ref="A1839" r:id="rId3675" display="out\パワプロ2020 - 投球解析 - 2020-10-23 21-49-13-02_out.mp4" xr:uid="{6AB6FEAF-C0D2-4C08-A9FB-EE3E6CEBB6A8}"/>
    <hyperlink ref="B1839" r:id="rId3676" display="result/パワプロ2020 - 投球解析 - 2020-10-23 21-49-13-02_ball.txt" xr:uid="{51198C3B-CA7E-4278-A84E-FDCBFA521CDA}"/>
    <hyperlink ref="A1840" r:id="rId3677" display="out\パワプロ2020 - 投球解析 - 2020-10-23 21-49-13-03_out.mp4" xr:uid="{3766E961-3027-4913-8740-D2542007EF1F}"/>
    <hyperlink ref="B1840" r:id="rId3678" display="result/パワプロ2020 - 投球解析 - 2020-10-23 21-49-13-03_ball.txt" xr:uid="{7E234AA9-AD66-4A5C-A332-E700FA6F05D6}"/>
    <hyperlink ref="A1841" r:id="rId3679" display="out/パワプロ2020 - 投球解析 - 2020-10-23 21-49-13-04_out.mp4" xr:uid="{423CEE9B-AD15-4ED9-AE08-3C3CBC44793B}"/>
    <hyperlink ref="B1841" r:id="rId3680" display="result/パワプロ2020 - 投球解析 - 2020-10-23 21-49-13-04_ball.txt" xr:uid="{E7B6B2B9-E00F-4A54-8A9C-FE3B1391595D}"/>
    <hyperlink ref="A1842" r:id="rId3681" display="out\パワプロ2020 - 投球解析 - 2020-10-23 21-49-13-05_out.mp4" xr:uid="{F34171F5-C189-4C29-897F-336362BBAE1C}"/>
    <hyperlink ref="B1842" r:id="rId3682" display="result/パワプロ2020 - 投球解析 - 2020-10-23 21-49-13-05_ball.txt" xr:uid="{4240E3DF-7C26-465E-9F76-E0A4729865BA}"/>
    <hyperlink ref="A1843" r:id="rId3683" display="out\パワプロ2020 - 投球解析 - 2020-10-23 21-49-13-06_out.mp4" xr:uid="{128D707C-8E8D-4DB1-81AF-7EA07C3C9850}"/>
    <hyperlink ref="B1843" r:id="rId3684" display="result/パワプロ2020 - 投球解析 - 2020-10-23 21-49-13-06_ball.txt" xr:uid="{C0E0AD4B-174B-48E3-8E90-182B71F6E304}"/>
    <hyperlink ref="A1844" r:id="rId3685" display="out\パワプロ2020 - 投球解析 - 2020-10-23 21-49-13-07_out.mp4" xr:uid="{A02593DE-AED6-4E67-B950-D82E421973EC}"/>
    <hyperlink ref="B1844" r:id="rId3686" display="result/パワプロ2020 - 投球解析 - 2020-10-23 21-49-13-07_ball.txt" xr:uid="{C012143A-E851-469C-8D6D-BE82943CCB59}"/>
    <hyperlink ref="A1845" r:id="rId3687" display="out\パワプロ2020 - 投球解析 - 2020-10-23 21-49-13-08_out.mp4" xr:uid="{1A59D527-FFC5-479C-AED1-7AC88D6414FA}"/>
    <hyperlink ref="B1845" r:id="rId3688" display="result/パワプロ2020 - 投球解析 - 2020-10-23 21-49-13-08_ball.txt" xr:uid="{8E0067C5-B3AB-4716-8377-A6840D7EFD28}"/>
    <hyperlink ref="A1846" r:id="rId3689" display="out\パワプロ2020 - 投球解析 - 2020-10-23 21-49-13-09_out.mp4" xr:uid="{AC66FEF2-7A84-4E98-A0D3-F1FB0C163959}"/>
    <hyperlink ref="B1846" r:id="rId3690" display="result/パワプロ2020 - 投球解析 - 2020-10-23 21-49-13-09_ball.txt" xr:uid="{E5C9446E-546C-4212-B001-2B8E8003F037}"/>
    <hyperlink ref="A1847" r:id="rId3691" display="out\パワプロ2020 - 投球解析 - 2020-10-23 21-54-50-00_out.mp4" xr:uid="{59C0FE7B-FC73-464E-A4D4-F4F0BDBE212E}"/>
    <hyperlink ref="B1847" r:id="rId3692" display="result/パワプロ2020 - 投球解析 - 2020-10-23 21-54-50-00_ball.txt" xr:uid="{9FC0ABCA-45A5-4DD8-9C87-156E998451F8}"/>
    <hyperlink ref="A1848" r:id="rId3693" display="out\パワプロ2020 - 投球解析 - 2020-10-23 21-54-50-01_out.mp4" xr:uid="{85E40441-3F59-4310-A6B8-493D759B3F62}"/>
    <hyperlink ref="B1848" r:id="rId3694" display="result/パワプロ2020 - 投球解析 - 2020-10-23 21-54-50-01_ball.txt" xr:uid="{0D75EB8F-69CA-427D-B192-743EFE6608D4}"/>
    <hyperlink ref="A1849" r:id="rId3695" display="out\パワプロ2020 - 投球解析 - 2020-10-23 21-54-50-02_out.mp4" xr:uid="{7BF124A5-5A6B-4BE7-883B-429F936D05A3}"/>
    <hyperlink ref="B1849" r:id="rId3696" display="result/パワプロ2020 - 投球解析 - 2020-10-23 21-54-50-02_ball.txt" xr:uid="{EA6D8826-EDB8-4B79-BF25-C419CB9233DE}"/>
    <hyperlink ref="A1850" r:id="rId3697" display="out\パワプロ2020 - 投球解析 - 2020-10-23 21-54-50-03_out.mp4" xr:uid="{7B9002DB-9CC4-40F4-A568-DC70F218BBA2}"/>
    <hyperlink ref="B1850" r:id="rId3698" display="result/パワプロ2020 - 投球解析 - 2020-10-23 21-54-50-03_ball.txt" xr:uid="{AB62C54E-5339-43FA-B007-EB371B318E63}"/>
    <hyperlink ref="A1851" r:id="rId3699" display="out\パワプロ2020 - 投球解析 - 2020-10-23 21-54-50-04_out.mp4" xr:uid="{B85756AD-8DDA-411B-8D5D-5032260B280E}"/>
    <hyperlink ref="B1851" r:id="rId3700" display="result/パワプロ2020 - 投球解析 - 2020-10-23 21-54-50-04_ball.txt" xr:uid="{93952D78-6001-4F24-86BE-DB716E1B2C2A}"/>
    <hyperlink ref="A1852" r:id="rId3701" display="out\パワプロ2020 - 投球解析 - 2020-10-23 21-54-50-05_out.mp4" xr:uid="{7AB904EB-BF13-4F40-8BE6-9D5A3D7AD885}"/>
    <hyperlink ref="B1852" r:id="rId3702" display="result/パワプロ2020 - 投球解析 - 2020-10-23 21-54-50-05_ball.txt" xr:uid="{98AA7277-55CF-4A56-930E-3520D07C81C2}"/>
    <hyperlink ref="A1853" r:id="rId3703" display="out\パワプロ2020 - 投球解析 - 2020-10-23 21-54-50-06_out.mp4" xr:uid="{670D0E85-ADD0-4DE7-8C61-95688BCACE33}"/>
    <hyperlink ref="B1853" r:id="rId3704" display="result/パワプロ2020 - 投球解析 - 2020-10-23 21-54-50-06_ball.txt" xr:uid="{BDC90C54-BE6E-4C09-BB09-990E9B05DA36}"/>
    <hyperlink ref="A1854" r:id="rId3705" display="out\パワプロ2020 - 投球解析 - 2020-10-23 21-54-50-07_out.mp4" xr:uid="{6F7FC048-C98F-4E3F-A2BE-B4FA00BB006E}"/>
    <hyperlink ref="B1854" r:id="rId3706" display="result/パワプロ2020 - 投球解析 - 2020-10-23 21-54-50-07_ball.txt" xr:uid="{AAAAB9B6-D0D7-4A63-A908-B0A7AF2CB2E0}"/>
    <hyperlink ref="A1855" r:id="rId3707" display="out\パワプロ2020 - 投球解析 - 2020-10-23 21-54-50-08_out.mp4" xr:uid="{485E0A2B-0F83-4EAC-A27C-65E2421DC4CC}"/>
    <hyperlink ref="B1855" r:id="rId3708" display="result/パワプロ2020 - 投球解析 - 2020-10-23 21-54-50-08_ball.txt" xr:uid="{9131B777-51FB-4771-B41C-EE09965C181A}"/>
    <hyperlink ref="A1856" r:id="rId3709" display="out/パワプロ2020 - 投球解析 - 2020-10-23 21-54-50-09_out.mp4" xr:uid="{D2346D5A-3776-4989-904F-A96D02817856}"/>
    <hyperlink ref="B1856" r:id="rId3710" display="result/パワプロ2020 - 投球解析 - 2020-10-23 21-54-50-09_ball.txt" xr:uid="{6F6163F3-5F5F-41B4-B1B4-EDD3C21C3EE4}"/>
  </hyperlinks>
  <pageMargins left="0.7" right="0.7" top="0.75" bottom="0.75" header="0.3" footer="0.3"/>
  <pageSetup paperSize="9" orientation="portrait" r:id="rId371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DA0FE2-1C02-497A-A980-177240422EB0}">
  <sheetPr filterMode="1"/>
  <dimension ref="A2:F1856"/>
  <sheetViews>
    <sheetView workbookViewId="0">
      <selection activeCell="E711" sqref="E711"/>
    </sheetView>
  </sheetViews>
  <sheetFormatPr defaultRowHeight="18.75" x14ac:dyDescent="0.4"/>
  <cols>
    <col min="1" max="1" width="46.125" customWidth="1"/>
  </cols>
  <sheetData>
    <row r="2" spans="1:6" hidden="1" x14ac:dyDescent="0.4">
      <c r="A2" t="str">
        <f>output!A2</f>
        <v>パワプロ2020 - 投球解析 - 2020-08-23 11-08-57-00</v>
      </c>
      <c r="B2" t="e">
        <f ca="1">output!K2</f>
        <v>#N/A</v>
      </c>
      <c r="C2" t="e">
        <f ca="1">VLOOKUP(B2,投手データ!B:E,4,)</f>
        <v>#N/A</v>
      </c>
      <c r="D2" t="e">
        <f ca="1">output!N2</f>
        <v>#N/A</v>
      </c>
      <c r="E2" t="e">
        <f ca="1">output!J2</f>
        <v>#N/A</v>
      </c>
      <c r="F2" t="e">
        <f ca="1">C2-E2</f>
        <v>#N/A</v>
      </c>
    </row>
    <row r="3" spans="1:6" hidden="1" x14ac:dyDescent="0.4">
      <c r="A3" t="str">
        <f>output!A3</f>
        <v>パワプロ2020 - 投球解析 - 2020-08-23 11-08-57-01</v>
      </c>
      <c r="B3" t="str">
        <f ca="1">output!K3</f>
        <v>パワプロ</v>
      </c>
      <c r="C3">
        <f ca="1">VLOOKUP(B3,投手データ!B:E,4,)</f>
        <v>145</v>
      </c>
      <c r="D3" t="str">
        <f ca="1">output!N3</f>
        <v>ストレート</v>
      </c>
      <c r="E3">
        <f ca="1">output!J3</f>
        <v>141</v>
      </c>
      <c r="F3">
        <f ca="1">E3-C3</f>
        <v>-4</v>
      </c>
    </row>
    <row r="4" spans="1:6" hidden="1" x14ac:dyDescent="0.4">
      <c r="A4" t="str">
        <f>output!A4</f>
        <v>パワプロ2020 - 投球解析 - 2020-08-23 11-08-57-02</v>
      </c>
      <c r="B4" t="str">
        <f ca="1">output!K4</f>
        <v>パワプロ</v>
      </c>
      <c r="C4">
        <f ca="1">VLOOKUP(B4,投手データ!B:E,4,)</f>
        <v>145</v>
      </c>
      <c r="D4" t="str">
        <f ca="1">output!N4</f>
        <v>ストレート</v>
      </c>
      <c r="E4">
        <f ca="1">output!J4</f>
        <v>140</v>
      </c>
      <c r="F4">
        <f t="shared" ref="F4:F15" ca="1" si="0">E4-C4</f>
        <v>-5</v>
      </c>
    </row>
    <row r="5" spans="1:6" hidden="1" x14ac:dyDescent="0.4">
      <c r="A5" t="str">
        <f>output!A5</f>
        <v>パワプロ2020 - 投球解析 - 2020-08-23 11-08-57-03</v>
      </c>
      <c r="B5" t="str">
        <f ca="1">output!K5</f>
        <v>パワプロ</v>
      </c>
      <c r="C5">
        <f ca="1">VLOOKUP(B5,投手データ!B:E,4,)</f>
        <v>145</v>
      </c>
      <c r="D5" t="str">
        <f ca="1">output!N5</f>
        <v>ストレート</v>
      </c>
      <c r="E5">
        <f ca="1">output!J5</f>
        <v>142</v>
      </c>
      <c r="F5">
        <f t="shared" ca="1" si="0"/>
        <v>-3</v>
      </c>
    </row>
    <row r="6" spans="1:6" hidden="1" x14ac:dyDescent="0.4">
      <c r="A6" t="str">
        <f>output!A6</f>
        <v>パワプロ2020 - 投球解析 - 2020-08-23 11-08-57-04</v>
      </c>
      <c r="B6" t="str">
        <f ca="1">output!K6</f>
        <v>パワプロ</v>
      </c>
      <c r="C6">
        <f ca="1">VLOOKUP(B6,投手データ!B:E,4,)</f>
        <v>145</v>
      </c>
      <c r="D6" t="str">
        <f ca="1">output!N6</f>
        <v>ストレート</v>
      </c>
      <c r="E6">
        <f ca="1">output!J6</f>
        <v>139</v>
      </c>
      <c r="F6">
        <f t="shared" ca="1" si="0"/>
        <v>-6</v>
      </c>
    </row>
    <row r="7" spans="1:6" hidden="1" x14ac:dyDescent="0.4">
      <c r="A7" t="str">
        <f>output!A7</f>
        <v>パワプロ2020 - 投球解析 - 2020-08-23 11-08-57-05</v>
      </c>
      <c r="B7" t="str">
        <f ca="1">output!K7</f>
        <v>パワプロ</v>
      </c>
      <c r="C7">
        <f ca="1">VLOOKUP(B7,投手データ!B:E,4,)</f>
        <v>145</v>
      </c>
      <c r="D7" t="str">
        <f ca="1">output!N7</f>
        <v>ストレート</v>
      </c>
      <c r="E7">
        <f ca="1">output!J7</f>
        <v>142</v>
      </c>
      <c r="F7">
        <f t="shared" ca="1" si="0"/>
        <v>-3</v>
      </c>
    </row>
    <row r="8" spans="1:6" hidden="1" x14ac:dyDescent="0.4">
      <c r="A8" t="str">
        <f>output!A8</f>
        <v>パワプロ2020 - 投球解析 - 2020-08-23 11-08-57-06</v>
      </c>
      <c r="B8" t="str">
        <f ca="1">output!K8</f>
        <v>パワプロ</v>
      </c>
      <c r="C8">
        <f ca="1">VLOOKUP(B8,投手データ!B:E,4,)</f>
        <v>145</v>
      </c>
      <c r="D8" t="str">
        <f ca="1">output!N8</f>
        <v>ストレート</v>
      </c>
      <c r="E8">
        <f ca="1">output!J8</f>
        <v>140</v>
      </c>
      <c r="F8">
        <f t="shared" ca="1" si="0"/>
        <v>-5</v>
      </c>
    </row>
    <row r="9" spans="1:6" hidden="1" x14ac:dyDescent="0.4">
      <c r="A9" t="str">
        <f>output!A9</f>
        <v>パワプロ2020 - 投球解析 - 2020-08-23 11-08-57-07</v>
      </c>
      <c r="B9" t="str">
        <f ca="1">output!K9</f>
        <v>パワプロ</v>
      </c>
      <c r="C9">
        <f ca="1">VLOOKUP(B9,投手データ!B:E,4,)</f>
        <v>145</v>
      </c>
      <c r="D9" t="str">
        <f ca="1">output!N9</f>
        <v>ストレート</v>
      </c>
      <c r="E9">
        <f ca="1">output!J9</f>
        <v>139</v>
      </c>
      <c r="F9">
        <f t="shared" ca="1" si="0"/>
        <v>-6</v>
      </c>
    </row>
    <row r="10" spans="1:6" hidden="1" x14ac:dyDescent="0.4">
      <c r="A10" t="str">
        <f>output!A10</f>
        <v>パワプロ2020 - 投球解析 - 2020-08-23 11-08-57-08</v>
      </c>
      <c r="B10" t="str">
        <f ca="1">output!K10</f>
        <v>パワプロ</v>
      </c>
      <c r="C10">
        <f ca="1">VLOOKUP(B10,投手データ!B:E,4,)</f>
        <v>145</v>
      </c>
      <c r="D10" t="str">
        <f ca="1">output!N10</f>
        <v>ストレート</v>
      </c>
      <c r="E10">
        <f ca="1">output!J10</f>
        <v>140</v>
      </c>
      <c r="F10">
        <f t="shared" ca="1" si="0"/>
        <v>-5</v>
      </c>
    </row>
    <row r="11" spans="1:6" hidden="1" x14ac:dyDescent="0.4">
      <c r="A11" t="str">
        <f>output!A11</f>
        <v>パワプロ2020 - 投球解析 - 2020-08-23 11-08-57-09</v>
      </c>
      <c r="B11" t="str">
        <f ca="1">output!K11</f>
        <v>パワプロ</v>
      </c>
      <c r="C11">
        <f ca="1">VLOOKUP(B11,投手データ!B:E,4,)</f>
        <v>145</v>
      </c>
      <c r="D11" t="str">
        <f ca="1">output!N11</f>
        <v>ストレート</v>
      </c>
      <c r="E11">
        <f ca="1">output!J11</f>
        <v>139</v>
      </c>
      <c r="F11">
        <f t="shared" ca="1" si="0"/>
        <v>-6</v>
      </c>
    </row>
    <row r="12" spans="1:6" hidden="1" x14ac:dyDescent="0.4">
      <c r="A12" t="str">
        <f>output!A12</f>
        <v>パワプロ2020 - 投球解析 - 2020-08-23 11-10-26-00</v>
      </c>
      <c r="B12" t="str">
        <f ca="1">output!K12</f>
        <v>パワプロ</v>
      </c>
      <c r="C12">
        <f ca="1">VLOOKUP(B12,投手データ!B:E,4,)</f>
        <v>145</v>
      </c>
      <c r="D12" t="str">
        <f ca="1">output!N12</f>
        <v>全力ストレート</v>
      </c>
      <c r="E12">
        <f ca="1">output!J12</f>
        <v>142</v>
      </c>
      <c r="F12">
        <f t="shared" ca="1" si="0"/>
        <v>-3</v>
      </c>
    </row>
    <row r="13" spans="1:6" hidden="1" x14ac:dyDescent="0.4">
      <c r="A13" t="str">
        <f>output!A13</f>
        <v>パワプロ2020 - 投球解析 - 2020-08-23 11-10-26-01</v>
      </c>
      <c r="B13" t="str">
        <f ca="1">output!K13</f>
        <v>パワプロ</v>
      </c>
      <c r="C13">
        <f ca="1">VLOOKUP(B13,投手データ!B:E,4,)</f>
        <v>145</v>
      </c>
      <c r="D13" t="str">
        <f ca="1">output!N13</f>
        <v>全力ストレート</v>
      </c>
      <c r="E13">
        <f ca="1">output!J13</f>
        <v>142</v>
      </c>
      <c r="F13">
        <f t="shared" ca="1" si="0"/>
        <v>-3</v>
      </c>
    </row>
    <row r="14" spans="1:6" hidden="1" x14ac:dyDescent="0.4">
      <c r="A14" t="str">
        <f>output!A14</f>
        <v>パワプロ2020 - 投球解析 - 2020-08-23 11-10-26-02</v>
      </c>
      <c r="B14" t="str">
        <f ca="1">output!K14</f>
        <v>パワプロ</v>
      </c>
      <c r="C14">
        <f ca="1">VLOOKUP(B14,投手データ!B:E,4,)</f>
        <v>145</v>
      </c>
      <c r="D14" t="str">
        <f ca="1">output!N14</f>
        <v>全力ストレート</v>
      </c>
      <c r="E14">
        <f>output!J14</f>
        <v>140</v>
      </c>
      <c r="F14">
        <f t="shared" ca="1" si="0"/>
        <v>-5</v>
      </c>
    </row>
    <row r="15" spans="1:6" hidden="1" x14ac:dyDescent="0.4">
      <c r="A15" t="str">
        <f>output!A15</f>
        <v>パワプロ2020 - 投球解析 - 2020-08-23 11-10-26-03</v>
      </c>
      <c r="B15" t="str">
        <f ca="1">output!K15</f>
        <v>パワプロ</v>
      </c>
      <c r="C15">
        <f ca="1">VLOOKUP(B15,投手データ!B:E,4,)</f>
        <v>145</v>
      </c>
      <c r="D15" t="str">
        <f ca="1">output!N15</f>
        <v>全力ストレート</v>
      </c>
      <c r="E15">
        <f ca="1">output!J15</f>
        <v>141</v>
      </c>
      <c r="F15">
        <f t="shared" ca="1" si="0"/>
        <v>-4</v>
      </c>
    </row>
    <row r="16" spans="1:6" hidden="1" x14ac:dyDescent="0.4">
      <c r="A16" t="str">
        <f>output!A16</f>
        <v>パワプロ2020 - 投球解析 - 2020-08-23 11-10-26-04</v>
      </c>
      <c r="B16" t="str">
        <f ca="1">output!K16</f>
        <v>パワプロ</v>
      </c>
      <c r="C16">
        <f ca="1">VLOOKUP(B16,投手データ!B:E,4,)</f>
        <v>145</v>
      </c>
      <c r="D16" t="str">
        <f ca="1">output!N16</f>
        <v>全力ストレート</v>
      </c>
      <c r="E16">
        <f ca="1">output!J16</f>
        <v>140</v>
      </c>
      <c r="F16">
        <f t="shared" ref="F16:F79" ca="1" si="1">E16-C16</f>
        <v>-5</v>
      </c>
    </row>
    <row r="17" spans="1:6" hidden="1" x14ac:dyDescent="0.4">
      <c r="A17" t="str">
        <f>output!A17</f>
        <v>パワプロ2020 - 投球解析 - 2020-08-23 11-10-26-05</v>
      </c>
      <c r="B17" t="str">
        <f ca="1">output!K17</f>
        <v>パワプロ</v>
      </c>
      <c r="C17">
        <f ca="1">VLOOKUP(B17,投手データ!B:E,4,)</f>
        <v>145</v>
      </c>
      <c r="D17" t="str">
        <f ca="1">output!N17</f>
        <v>全力ストレート</v>
      </c>
      <c r="E17">
        <f ca="1">output!J17</f>
        <v>141</v>
      </c>
      <c r="F17">
        <f t="shared" ca="1" si="1"/>
        <v>-4</v>
      </c>
    </row>
    <row r="18" spans="1:6" hidden="1" x14ac:dyDescent="0.4">
      <c r="A18" t="str">
        <f>output!A18</f>
        <v>パワプロ2020 - 投球解析 - 2020-08-23 11-10-26-06</v>
      </c>
      <c r="B18" t="str">
        <f ca="1">output!K18</f>
        <v>パワプロ</v>
      </c>
      <c r="C18">
        <f ca="1">VLOOKUP(B18,投手データ!B:E,4,)</f>
        <v>145</v>
      </c>
      <c r="D18" t="str">
        <f ca="1">output!N18</f>
        <v>全力ストレート</v>
      </c>
      <c r="E18">
        <f ca="1">output!J18</f>
        <v>141</v>
      </c>
      <c r="F18">
        <f t="shared" ca="1" si="1"/>
        <v>-4</v>
      </c>
    </row>
    <row r="19" spans="1:6" hidden="1" x14ac:dyDescent="0.4">
      <c r="A19" t="str">
        <f>output!A19</f>
        <v>パワプロ2020 - 投球解析 - 2020-08-23 11-10-26-07</v>
      </c>
      <c r="B19" t="str">
        <f ca="1">output!K19</f>
        <v>パワプロ</v>
      </c>
      <c r="C19">
        <f ca="1">VLOOKUP(B19,投手データ!B:E,4,)</f>
        <v>145</v>
      </c>
      <c r="D19" t="str">
        <f ca="1">output!N19</f>
        <v>全力ストレート</v>
      </c>
      <c r="E19">
        <f ca="1">output!J19</f>
        <v>142</v>
      </c>
      <c r="F19">
        <f t="shared" ca="1" si="1"/>
        <v>-3</v>
      </c>
    </row>
    <row r="20" spans="1:6" hidden="1" x14ac:dyDescent="0.4">
      <c r="A20" t="str">
        <f>output!A20</f>
        <v>パワプロ2020 - 投球解析 - 2020-08-23 11-10-26-08</v>
      </c>
      <c r="B20" t="str">
        <f ca="1">output!K20</f>
        <v>パワプロ</v>
      </c>
      <c r="C20">
        <f ca="1">VLOOKUP(B20,投手データ!B:E,4,)</f>
        <v>145</v>
      </c>
      <c r="D20" t="str">
        <f ca="1">output!N20</f>
        <v>全力ストレート</v>
      </c>
      <c r="E20">
        <f ca="1">output!J20</f>
        <v>141</v>
      </c>
      <c r="F20">
        <f t="shared" ca="1" si="1"/>
        <v>-4</v>
      </c>
    </row>
    <row r="21" spans="1:6" hidden="1" x14ac:dyDescent="0.4">
      <c r="A21" t="str">
        <f>output!A21</f>
        <v>パワプロ2020 - 投球解析 - 2020-08-23 11-10-26-09</v>
      </c>
      <c r="B21" t="str">
        <f ca="1">output!K21</f>
        <v>パワプロ</v>
      </c>
      <c r="C21">
        <f ca="1">VLOOKUP(B21,投手データ!B:E,4,)</f>
        <v>145</v>
      </c>
      <c r="D21" t="str">
        <f ca="1">output!N21</f>
        <v>全力ストレート</v>
      </c>
      <c r="E21">
        <f ca="1">output!J21</f>
        <v>139</v>
      </c>
      <c r="F21">
        <f t="shared" ca="1" si="1"/>
        <v>-6</v>
      </c>
    </row>
    <row r="22" spans="1:6" hidden="1" x14ac:dyDescent="0.4">
      <c r="A22" t="str">
        <f>output!A22</f>
        <v>パワプロ2020 - 投球解析 - 2020-08-23 11-11-35-00</v>
      </c>
      <c r="B22" t="str">
        <f ca="1">output!K22</f>
        <v>パワプロ</v>
      </c>
      <c r="C22">
        <f ca="1">VLOOKUP(B22,投手データ!B:E,4,)</f>
        <v>145</v>
      </c>
      <c r="D22" t="str">
        <f ca="1">output!N22</f>
        <v>スライダー</v>
      </c>
      <c r="E22">
        <f ca="1">output!J22</f>
        <v>129</v>
      </c>
      <c r="F22">
        <f t="shared" ca="1" si="1"/>
        <v>-16</v>
      </c>
    </row>
    <row r="23" spans="1:6" hidden="1" x14ac:dyDescent="0.4">
      <c r="A23" t="str">
        <f>output!A23</f>
        <v>パワプロ2020 - 投球解析 - 2020-08-23 11-11-35-01</v>
      </c>
      <c r="B23" t="str">
        <f ca="1">output!K23</f>
        <v>パワプロ</v>
      </c>
      <c r="C23">
        <f ca="1">VLOOKUP(B23,投手データ!B:E,4,)</f>
        <v>145</v>
      </c>
      <c r="D23" t="str">
        <f ca="1">output!N23</f>
        <v>スライダー</v>
      </c>
      <c r="E23">
        <f ca="1">output!J23</f>
        <v>126</v>
      </c>
      <c r="F23">
        <f t="shared" ca="1" si="1"/>
        <v>-19</v>
      </c>
    </row>
    <row r="24" spans="1:6" hidden="1" x14ac:dyDescent="0.4">
      <c r="A24" t="str">
        <f>output!A24</f>
        <v>パワプロ2020 - 投球解析 - 2020-08-23 11-11-35-02</v>
      </c>
      <c r="B24" t="str">
        <f ca="1">output!K24</f>
        <v>パワプロ</v>
      </c>
      <c r="C24">
        <f ca="1">VLOOKUP(B24,投手データ!B:E,4,)</f>
        <v>145</v>
      </c>
      <c r="D24" t="str">
        <f ca="1">output!N24</f>
        <v>スライダー</v>
      </c>
      <c r="E24">
        <f ca="1">output!J24</f>
        <v>127</v>
      </c>
      <c r="F24">
        <f t="shared" ca="1" si="1"/>
        <v>-18</v>
      </c>
    </row>
    <row r="25" spans="1:6" hidden="1" x14ac:dyDescent="0.4">
      <c r="A25" t="str">
        <f>output!A25</f>
        <v>パワプロ2020 - 投球解析 - 2020-08-23 11-11-35-03</v>
      </c>
      <c r="B25" t="str">
        <f ca="1">output!K25</f>
        <v>パワプロ</v>
      </c>
      <c r="C25">
        <f ca="1">VLOOKUP(B25,投手データ!B:E,4,)</f>
        <v>145</v>
      </c>
      <c r="D25" t="str">
        <f ca="1">output!N25</f>
        <v>スライダー</v>
      </c>
      <c r="E25">
        <f ca="1">output!J25</f>
        <v>127</v>
      </c>
      <c r="F25">
        <f t="shared" ca="1" si="1"/>
        <v>-18</v>
      </c>
    </row>
    <row r="26" spans="1:6" hidden="1" x14ac:dyDescent="0.4">
      <c r="A26" t="str">
        <f>output!A26</f>
        <v>パワプロ2020 - 投球解析 - 2020-08-23 11-11-35-04</v>
      </c>
      <c r="B26" t="str">
        <f ca="1">output!K26</f>
        <v>パワプロ</v>
      </c>
      <c r="C26">
        <f ca="1">VLOOKUP(B26,投手データ!B:E,4,)</f>
        <v>145</v>
      </c>
      <c r="D26" t="str">
        <f ca="1">output!N26</f>
        <v>スライダー</v>
      </c>
      <c r="E26">
        <f ca="1">output!J26</f>
        <v>121</v>
      </c>
      <c r="F26">
        <f t="shared" ca="1" si="1"/>
        <v>-24</v>
      </c>
    </row>
    <row r="27" spans="1:6" hidden="1" x14ac:dyDescent="0.4">
      <c r="A27" t="str">
        <f>output!A27</f>
        <v>パワプロ2020 - 投球解析 - 2020-08-23 11-11-35-05</v>
      </c>
      <c r="B27" t="str">
        <f ca="1">output!K27</f>
        <v>パワプロ</v>
      </c>
      <c r="C27">
        <f ca="1">VLOOKUP(B27,投手データ!B:E,4,)</f>
        <v>145</v>
      </c>
      <c r="D27" t="str">
        <f ca="1">output!N27</f>
        <v>スライダー</v>
      </c>
      <c r="E27">
        <f ca="1">output!J27</f>
        <v>126</v>
      </c>
      <c r="F27">
        <f t="shared" ca="1" si="1"/>
        <v>-19</v>
      </c>
    </row>
    <row r="28" spans="1:6" hidden="1" x14ac:dyDescent="0.4">
      <c r="A28" t="str">
        <f>output!A28</f>
        <v>パワプロ2020 - 投球解析 - 2020-08-23 11-11-35-06</v>
      </c>
      <c r="B28" t="str">
        <f ca="1">output!K28</f>
        <v>パワプロ</v>
      </c>
      <c r="C28">
        <f ca="1">VLOOKUP(B28,投手データ!B:E,4,)</f>
        <v>145</v>
      </c>
      <c r="D28" t="str">
        <f ca="1">output!N28</f>
        <v>スライダー</v>
      </c>
      <c r="E28">
        <f ca="1">output!J28</f>
        <v>126</v>
      </c>
      <c r="F28">
        <f t="shared" ca="1" si="1"/>
        <v>-19</v>
      </c>
    </row>
    <row r="29" spans="1:6" hidden="1" x14ac:dyDescent="0.4">
      <c r="A29" t="str">
        <f>output!A29</f>
        <v>パワプロ2020 - 投球解析 - 2020-08-23 11-11-35-07</v>
      </c>
      <c r="B29" t="str">
        <f ca="1">output!K29</f>
        <v>パワプロ</v>
      </c>
      <c r="C29">
        <f ca="1">VLOOKUP(B29,投手データ!B:E,4,)</f>
        <v>145</v>
      </c>
      <c r="D29" t="str">
        <f ca="1">output!N29</f>
        <v>スライダー</v>
      </c>
      <c r="E29">
        <f ca="1">output!J29</f>
        <v>128</v>
      </c>
      <c r="F29">
        <f t="shared" ca="1" si="1"/>
        <v>-17</v>
      </c>
    </row>
    <row r="30" spans="1:6" hidden="1" x14ac:dyDescent="0.4">
      <c r="A30" t="str">
        <f>output!A30</f>
        <v>パワプロ2020 - 投球解析 - 2020-08-23 11-11-35-08</v>
      </c>
      <c r="B30" t="str">
        <f ca="1">output!K30</f>
        <v>パワプロ</v>
      </c>
      <c r="C30">
        <f ca="1">VLOOKUP(B30,投手データ!B:E,4,)</f>
        <v>145</v>
      </c>
      <c r="D30" t="str">
        <f ca="1">output!N30</f>
        <v>スライダー</v>
      </c>
      <c r="E30">
        <f ca="1">output!J30</f>
        <v>126</v>
      </c>
      <c r="F30">
        <f t="shared" ca="1" si="1"/>
        <v>-19</v>
      </c>
    </row>
    <row r="31" spans="1:6" hidden="1" x14ac:dyDescent="0.4">
      <c r="A31" t="str">
        <f>output!A31</f>
        <v>パワプロ2020 - 投球解析 - 2020-08-23 11-11-35-09</v>
      </c>
      <c r="B31" t="str">
        <f ca="1">output!K31</f>
        <v>パワプロ</v>
      </c>
      <c r="C31">
        <f ca="1">VLOOKUP(B31,投手データ!B:E,4,)</f>
        <v>145</v>
      </c>
      <c r="D31" t="str">
        <f ca="1">output!N31</f>
        <v>スライダー</v>
      </c>
      <c r="E31">
        <f ca="1">output!J31</f>
        <v>126</v>
      </c>
      <c r="F31">
        <f t="shared" ca="1" si="1"/>
        <v>-19</v>
      </c>
    </row>
    <row r="32" spans="1:6" hidden="1" x14ac:dyDescent="0.4">
      <c r="A32" t="str">
        <f>output!A32</f>
        <v>パワプロ2020 - 投球解析 - 2020-08-23 11-12-45-00</v>
      </c>
      <c r="B32" t="str">
        <f ca="1">output!K32</f>
        <v>パワプロ</v>
      </c>
      <c r="C32">
        <f ca="1">VLOOKUP(B32,投手データ!B:E,4,)</f>
        <v>145</v>
      </c>
      <c r="D32" t="str">
        <f ca="1">output!N32</f>
        <v>カーブ</v>
      </c>
      <c r="E32">
        <f ca="1">output!J32</f>
        <v>114</v>
      </c>
      <c r="F32">
        <f t="shared" ca="1" si="1"/>
        <v>-31</v>
      </c>
    </row>
    <row r="33" spans="1:6" hidden="1" x14ac:dyDescent="0.4">
      <c r="A33" t="str">
        <f>output!A33</f>
        <v>パワプロ2020 - 投球解析 - 2020-08-23 11-12-45-01</v>
      </c>
      <c r="B33" t="str">
        <f ca="1">output!K33</f>
        <v>パワプロ</v>
      </c>
      <c r="C33">
        <f ca="1">VLOOKUP(B33,投手データ!B:E,4,)</f>
        <v>145</v>
      </c>
      <c r="D33" t="str">
        <f ca="1">output!N33</f>
        <v>カーブ</v>
      </c>
      <c r="E33">
        <f ca="1">output!J33</f>
        <v>115</v>
      </c>
      <c r="F33">
        <f t="shared" ca="1" si="1"/>
        <v>-30</v>
      </c>
    </row>
    <row r="34" spans="1:6" hidden="1" x14ac:dyDescent="0.4">
      <c r="A34" t="str">
        <f>output!A34</f>
        <v>パワプロ2020 - 投球解析 - 2020-08-23 11-12-45-02</v>
      </c>
      <c r="B34" t="str">
        <f ca="1">output!K34</f>
        <v>パワプロ</v>
      </c>
      <c r="C34">
        <f ca="1">VLOOKUP(B34,投手データ!B:E,4,)</f>
        <v>145</v>
      </c>
      <c r="D34" t="str">
        <f ca="1">output!N34</f>
        <v>カーブ</v>
      </c>
      <c r="E34">
        <f ca="1">output!J34</f>
        <v>95</v>
      </c>
      <c r="F34">
        <f t="shared" ca="1" si="1"/>
        <v>-50</v>
      </c>
    </row>
    <row r="35" spans="1:6" hidden="1" x14ac:dyDescent="0.4">
      <c r="A35" t="str">
        <f>output!A35</f>
        <v>パワプロ2020 - 投球解析 - 2020-08-23 11-12-45-03</v>
      </c>
      <c r="B35" t="str">
        <f ca="1">output!K35</f>
        <v>パワプロ</v>
      </c>
      <c r="C35">
        <f ca="1">VLOOKUP(B35,投手データ!B:E,4,)</f>
        <v>145</v>
      </c>
      <c r="D35" t="str">
        <f ca="1">output!N35</f>
        <v>カーブ</v>
      </c>
      <c r="E35">
        <f ca="1">output!J35</f>
        <v>115</v>
      </c>
      <c r="F35">
        <f t="shared" ca="1" si="1"/>
        <v>-30</v>
      </c>
    </row>
    <row r="36" spans="1:6" hidden="1" x14ac:dyDescent="0.4">
      <c r="A36" t="str">
        <f>output!A36</f>
        <v>パワプロ2020 - 投球解析 - 2020-08-23 11-12-45-04</v>
      </c>
      <c r="B36" t="str">
        <f ca="1">output!K36</f>
        <v>パワプロ</v>
      </c>
      <c r="C36">
        <f ca="1">VLOOKUP(B36,投手データ!B:E,4,)</f>
        <v>145</v>
      </c>
      <c r="D36" t="str">
        <f ca="1">output!N36</f>
        <v>カーブ</v>
      </c>
      <c r="E36">
        <f ca="1">output!J36</f>
        <v>113</v>
      </c>
      <c r="F36">
        <f t="shared" ca="1" si="1"/>
        <v>-32</v>
      </c>
    </row>
    <row r="37" spans="1:6" hidden="1" x14ac:dyDescent="0.4">
      <c r="A37" t="str">
        <f>output!A37</f>
        <v>パワプロ2020 - 投球解析 - 2020-08-23 11-12-45-05</v>
      </c>
      <c r="B37" t="str">
        <f ca="1">output!K37</f>
        <v>パワプロ</v>
      </c>
      <c r="C37">
        <f ca="1">VLOOKUP(B37,投手データ!B:E,4,)</f>
        <v>145</v>
      </c>
      <c r="D37" t="str">
        <f ca="1">output!N37</f>
        <v>カーブ</v>
      </c>
      <c r="E37">
        <f ca="1">output!J37</f>
        <v>113</v>
      </c>
      <c r="F37">
        <f t="shared" ca="1" si="1"/>
        <v>-32</v>
      </c>
    </row>
    <row r="38" spans="1:6" hidden="1" x14ac:dyDescent="0.4">
      <c r="A38" t="str">
        <f>output!A38</f>
        <v>パワプロ2020 - 投球解析 - 2020-08-23 11-12-45-06</v>
      </c>
      <c r="B38" t="str">
        <f ca="1">output!K38</f>
        <v>パワプロ</v>
      </c>
      <c r="C38">
        <f ca="1">VLOOKUP(B38,投手データ!B:E,4,)</f>
        <v>145</v>
      </c>
      <c r="D38" t="str">
        <f ca="1">output!N38</f>
        <v>カーブ</v>
      </c>
      <c r="E38">
        <f ca="1">output!J38</f>
        <v>113</v>
      </c>
      <c r="F38">
        <f t="shared" ca="1" si="1"/>
        <v>-32</v>
      </c>
    </row>
    <row r="39" spans="1:6" hidden="1" x14ac:dyDescent="0.4">
      <c r="A39" t="str">
        <f>output!A39</f>
        <v>パワプロ2020 - 投球解析 - 2020-08-23 11-12-45-07</v>
      </c>
      <c r="B39" t="str">
        <f ca="1">output!K39</f>
        <v>パワプロ</v>
      </c>
      <c r="C39">
        <f ca="1">VLOOKUP(B39,投手データ!B:E,4,)</f>
        <v>145</v>
      </c>
      <c r="D39" t="str">
        <f ca="1">output!N39</f>
        <v>カーブ</v>
      </c>
      <c r="E39">
        <f ca="1">output!J39</f>
        <v>113</v>
      </c>
      <c r="F39">
        <f t="shared" ca="1" si="1"/>
        <v>-32</v>
      </c>
    </row>
    <row r="40" spans="1:6" hidden="1" x14ac:dyDescent="0.4">
      <c r="A40" t="str">
        <f>output!A40</f>
        <v>パワプロ2020 - 投球解析 - 2020-08-23 11-12-45-08</v>
      </c>
      <c r="B40" t="str">
        <f ca="1">output!K40</f>
        <v>パワプロ</v>
      </c>
      <c r="C40">
        <f ca="1">VLOOKUP(B40,投手データ!B:E,4,)</f>
        <v>145</v>
      </c>
      <c r="D40" t="str">
        <f ca="1">output!N40</f>
        <v>カーブ</v>
      </c>
      <c r="E40">
        <f ca="1">output!J40</f>
        <v>113</v>
      </c>
      <c r="F40">
        <f t="shared" ca="1" si="1"/>
        <v>-32</v>
      </c>
    </row>
    <row r="41" spans="1:6" hidden="1" x14ac:dyDescent="0.4">
      <c r="A41" t="str">
        <f>output!A41</f>
        <v>パワプロ2020 - 投球解析 - 2020-08-23 11-12-45-09</v>
      </c>
      <c r="B41" t="str">
        <f ca="1">output!K41</f>
        <v>パワプロ</v>
      </c>
      <c r="C41">
        <f ca="1">VLOOKUP(B41,投手データ!B:E,4,)</f>
        <v>145</v>
      </c>
      <c r="D41" t="str">
        <f ca="1">output!N41</f>
        <v>カーブ</v>
      </c>
      <c r="E41">
        <f ca="1">output!J41</f>
        <v>115</v>
      </c>
      <c r="F41">
        <f t="shared" ca="1" si="1"/>
        <v>-30</v>
      </c>
    </row>
    <row r="42" spans="1:6" hidden="1" x14ac:dyDescent="0.4">
      <c r="A42" t="str">
        <f>output!A42</f>
        <v>パワプロ2020 - 投球解析 - 2020-08-23 11-13-59-00</v>
      </c>
      <c r="B42" t="str">
        <f ca="1">output!K42</f>
        <v>パワプロ</v>
      </c>
      <c r="C42">
        <f ca="1">VLOOKUP(B42,投手データ!B:E,4,)</f>
        <v>145</v>
      </c>
      <c r="D42" t="str">
        <f ca="1">output!N42</f>
        <v>フォーク</v>
      </c>
      <c r="E42">
        <f ca="1">output!J42</f>
        <v>123</v>
      </c>
      <c r="F42">
        <f t="shared" ca="1" si="1"/>
        <v>-22</v>
      </c>
    </row>
    <row r="43" spans="1:6" hidden="1" x14ac:dyDescent="0.4">
      <c r="A43" t="str">
        <f>output!A43</f>
        <v>パワプロ2020 - 投球解析 - 2020-08-23 11-13-59-01</v>
      </c>
      <c r="B43" t="str">
        <f ca="1">output!K43</f>
        <v>パワプロ</v>
      </c>
      <c r="C43">
        <f ca="1">VLOOKUP(B43,投手データ!B:E,4,)</f>
        <v>145</v>
      </c>
      <c r="D43" t="str">
        <f ca="1">output!N43</f>
        <v>フォーク</v>
      </c>
      <c r="E43">
        <f ca="1">output!J43</f>
        <v>122</v>
      </c>
      <c r="F43">
        <f t="shared" ca="1" si="1"/>
        <v>-23</v>
      </c>
    </row>
    <row r="44" spans="1:6" hidden="1" x14ac:dyDescent="0.4">
      <c r="A44" t="str">
        <f>output!A44</f>
        <v>パワプロ2020 - 投球解析 - 2020-08-23 11-13-59-02</v>
      </c>
      <c r="B44" t="str">
        <f ca="1">output!K44</f>
        <v>パワプロ</v>
      </c>
      <c r="C44">
        <f ca="1">VLOOKUP(B44,投手データ!B:E,4,)</f>
        <v>145</v>
      </c>
      <c r="D44" t="str">
        <f ca="1">output!N44</f>
        <v>フォーク</v>
      </c>
      <c r="E44">
        <f ca="1">output!J44</f>
        <v>122</v>
      </c>
      <c r="F44">
        <f t="shared" ca="1" si="1"/>
        <v>-23</v>
      </c>
    </row>
    <row r="45" spans="1:6" hidden="1" x14ac:dyDescent="0.4">
      <c r="A45" t="str">
        <f>output!A45</f>
        <v>パワプロ2020 - 投球解析 - 2020-08-23 11-13-59-03</v>
      </c>
      <c r="B45" t="str">
        <f ca="1">output!K45</f>
        <v>パワプロ</v>
      </c>
      <c r="C45">
        <f ca="1">VLOOKUP(B45,投手データ!B:E,4,)</f>
        <v>145</v>
      </c>
      <c r="D45" t="str">
        <f ca="1">output!N45</f>
        <v>フォーク</v>
      </c>
      <c r="E45">
        <f ca="1">output!J45</f>
        <v>128</v>
      </c>
      <c r="F45">
        <f t="shared" ca="1" si="1"/>
        <v>-17</v>
      </c>
    </row>
    <row r="46" spans="1:6" hidden="1" x14ac:dyDescent="0.4">
      <c r="A46" t="str">
        <f>output!A46</f>
        <v>パワプロ2020 - 投球解析 - 2020-08-23 11-13-59-04</v>
      </c>
      <c r="B46" t="str">
        <f ca="1">output!K46</f>
        <v>パワプロ</v>
      </c>
      <c r="C46">
        <f ca="1">VLOOKUP(B46,投手データ!B:E,4,)</f>
        <v>145</v>
      </c>
      <c r="D46" t="str">
        <f ca="1">output!N46</f>
        <v>フォーク</v>
      </c>
      <c r="E46">
        <f ca="1">output!J46</f>
        <v>128</v>
      </c>
      <c r="F46">
        <f t="shared" ca="1" si="1"/>
        <v>-17</v>
      </c>
    </row>
    <row r="47" spans="1:6" hidden="1" x14ac:dyDescent="0.4">
      <c r="A47" t="str">
        <f>output!A47</f>
        <v>パワプロ2020 - 投球解析 - 2020-08-23 11-13-59-05</v>
      </c>
      <c r="B47" t="str">
        <f ca="1">output!K47</f>
        <v>パワプロ</v>
      </c>
      <c r="C47">
        <f ca="1">VLOOKUP(B47,投手データ!B:E,4,)</f>
        <v>145</v>
      </c>
      <c r="D47" t="str">
        <f ca="1">output!N47</f>
        <v>フォーク</v>
      </c>
      <c r="E47">
        <f ca="1">output!J47</f>
        <v>123</v>
      </c>
      <c r="F47">
        <f t="shared" ca="1" si="1"/>
        <v>-22</v>
      </c>
    </row>
    <row r="48" spans="1:6" hidden="1" x14ac:dyDescent="0.4">
      <c r="A48" t="str">
        <f>output!A48</f>
        <v>パワプロ2020 - 投球解析 - 2020-08-23 11-13-59-06</v>
      </c>
      <c r="B48" t="str">
        <f ca="1">output!K48</f>
        <v>パワプロ</v>
      </c>
      <c r="C48">
        <f ca="1">VLOOKUP(B48,投手データ!B:E,4,)</f>
        <v>145</v>
      </c>
      <c r="D48" t="str">
        <f ca="1">output!N48</f>
        <v>フォーク</v>
      </c>
      <c r="E48">
        <f ca="1">output!J48</f>
        <v>128</v>
      </c>
      <c r="F48">
        <f t="shared" ca="1" si="1"/>
        <v>-17</v>
      </c>
    </row>
    <row r="49" spans="1:6" hidden="1" x14ac:dyDescent="0.4">
      <c r="A49" t="str">
        <f>output!A49</f>
        <v>パワプロ2020 - 投球解析 - 2020-08-23 11-13-59-07</v>
      </c>
      <c r="B49" t="str">
        <f ca="1">output!K49</f>
        <v>パワプロ</v>
      </c>
      <c r="C49">
        <f ca="1">VLOOKUP(B49,投手データ!B:E,4,)</f>
        <v>145</v>
      </c>
      <c r="D49" t="str">
        <f ca="1">output!N49</f>
        <v>フォーク</v>
      </c>
      <c r="E49">
        <f ca="1">output!J49</f>
        <v>124</v>
      </c>
      <c r="F49">
        <f t="shared" ca="1" si="1"/>
        <v>-21</v>
      </c>
    </row>
    <row r="50" spans="1:6" hidden="1" x14ac:dyDescent="0.4">
      <c r="A50" t="str">
        <f>output!A50</f>
        <v>パワプロ2020 - 投球解析 - 2020-08-23 11-13-59-08</v>
      </c>
      <c r="B50" t="str">
        <f ca="1">output!K50</f>
        <v>パワプロ</v>
      </c>
      <c r="C50">
        <f ca="1">VLOOKUP(B50,投手データ!B:E,4,)</f>
        <v>145</v>
      </c>
      <c r="D50" t="str">
        <f ca="1">output!N50</f>
        <v>フォーク</v>
      </c>
      <c r="E50">
        <f ca="1">output!J50</f>
        <v>121</v>
      </c>
      <c r="F50">
        <f t="shared" ca="1" si="1"/>
        <v>-24</v>
      </c>
    </row>
    <row r="51" spans="1:6" hidden="1" x14ac:dyDescent="0.4">
      <c r="A51" t="str">
        <f>output!A51</f>
        <v>パワプロ2020 - 投球解析 - 2020-08-23 11-13-59-09</v>
      </c>
      <c r="B51" t="str">
        <f ca="1">output!K51</f>
        <v>パワプロ</v>
      </c>
      <c r="C51">
        <f ca="1">VLOOKUP(B51,投手データ!B:E,4,)</f>
        <v>145</v>
      </c>
      <c r="D51" t="str">
        <f ca="1">output!N51</f>
        <v>フォーク</v>
      </c>
      <c r="E51">
        <f ca="1">output!J51</f>
        <v>127</v>
      </c>
      <c r="F51">
        <f t="shared" ca="1" si="1"/>
        <v>-18</v>
      </c>
    </row>
    <row r="52" spans="1:6" hidden="1" x14ac:dyDescent="0.4">
      <c r="A52" t="str">
        <f>output!A52</f>
        <v>パワプロ2020 - 投球解析 - 2020-08-23 11-15-09-00</v>
      </c>
      <c r="B52" t="str">
        <f ca="1">output!K52</f>
        <v>パワプロ</v>
      </c>
      <c r="C52">
        <f ca="1">VLOOKUP(B52,投手データ!B:E,4,)</f>
        <v>145</v>
      </c>
      <c r="D52" t="str">
        <f ca="1">output!N52</f>
        <v>シンカー</v>
      </c>
      <c r="E52">
        <f ca="1">output!J52</f>
        <v>119</v>
      </c>
      <c r="F52">
        <f t="shared" ca="1" si="1"/>
        <v>-26</v>
      </c>
    </row>
    <row r="53" spans="1:6" hidden="1" x14ac:dyDescent="0.4">
      <c r="A53" t="str">
        <f>output!A53</f>
        <v>パワプロ2020 - 投球解析 - 2020-08-23 11-15-09-01</v>
      </c>
      <c r="B53" t="str">
        <f ca="1">output!K53</f>
        <v>パワプロ</v>
      </c>
      <c r="C53">
        <f ca="1">VLOOKUP(B53,投手データ!B:E,4,)</f>
        <v>145</v>
      </c>
      <c r="D53" t="str">
        <f ca="1">output!N53</f>
        <v>シンカー</v>
      </c>
      <c r="E53">
        <f ca="1">output!J53</f>
        <v>119</v>
      </c>
      <c r="F53">
        <f t="shared" ca="1" si="1"/>
        <v>-26</v>
      </c>
    </row>
    <row r="54" spans="1:6" hidden="1" x14ac:dyDescent="0.4">
      <c r="A54" t="str">
        <f>output!A54</f>
        <v>パワプロ2020 - 投球解析 - 2020-08-23 11-15-09-02</v>
      </c>
      <c r="B54" t="str">
        <f ca="1">output!K54</f>
        <v>パワプロ</v>
      </c>
      <c r="C54">
        <f ca="1">VLOOKUP(B54,投手データ!B:E,4,)</f>
        <v>145</v>
      </c>
      <c r="D54" t="str">
        <f ca="1">output!N54</f>
        <v>シンカー</v>
      </c>
      <c r="E54">
        <f ca="1">output!J54</f>
        <v>128</v>
      </c>
      <c r="F54">
        <f t="shared" ca="1" si="1"/>
        <v>-17</v>
      </c>
    </row>
    <row r="55" spans="1:6" hidden="1" x14ac:dyDescent="0.4">
      <c r="A55" t="str">
        <f>output!A55</f>
        <v>パワプロ2020 - 投球解析 - 2020-08-23 11-15-09-03</v>
      </c>
      <c r="B55" t="str">
        <f ca="1">output!K55</f>
        <v>パワプロ</v>
      </c>
      <c r="C55">
        <f ca="1">VLOOKUP(B55,投手データ!B:E,4,)</f>
        <v>145</v>
      </c>
      <c r="D55" t="str">
        <f ca="1">output!N55</f>
        <v>シンカー</v>
      </c>
      <c r="E55">
        <f ca="1">output!J55</f>
        <v>120</v>
      </c>
      <c r="F55">
        <f t="shared" ca="1" si="1"/>
        <v>-25</v>
      </c>
    </row>
    <row r="56" spans="1:6" hidden="1" x14ac:dyDescent="0.4">
      <c r="A56" t="str">
        <f>output!A56</f>
        <v>パワプロ2020 - 投球解析 - 2020-08-23 11-15-09-04</v>
      </c>
      <c r="B56" t="str">
        <f ca="1">output!K56</f>
        <v>パワプロ</v>
      </c>
      <c r="C56">
        <f ca="1">VLOOKUP(B56,投手データ!B:E,4,)</f>
        <v>145</v>
      </c>
      <c r="D56" t="str">
        <f ca="1">output!N56</f>
        <v>シンカー</v>
      </c>
      <c r="E56">
        <f ca="1">output!J56</f>
        <v>121</v>
      </c>
      <c r="F56">
        <f t="shared" ca="1" si="1"/>
        <v>-24</v>
      </c>
    </row>
    <row r="57" spans="1:6" hidden="1" x14ac:dyDescent="0.4">
      <c r="A57" t="str">
        <f>output!A57</f>
        <v>パワプロ2020 - 投球解析 - 2020-08-23 11-15-09-05</v>
      </c>
      <c r="B57" t="str">
        <f ca="1">output!K57</f>
        <v>パワプロ</v>
      </c>
      <c r="C57">
        <f ca="1">VLOOKUP(B57,投手データ!B:E,4,)</f>
        <v>145</v>
      </c>
      <c r="D57" t="str">
        <f ca="1">output!N57</f>
        <v>シンカー</v>
      </c>
      <c r="E57">
        <f ca="1">output!J57</f>
        <v>118</v>
      </c>
      <c r="F57">
        <f t="shared" ca="1" si="1"/>
        <v>-27</v>
      </c>
    </row>
    <row r="58" spans="1:6" hidden="1" x14ac:dyDescent="0.4">
      <c r="A58" t="str">
        <f>output!A58</f>
        <v>パワプロ2020 - 投球解析 - 2020-08-23 11-15-09-06</v>
      </c>
      <c r="B58" t="str">
        <f ca="1">output!K58</f>
        <v>パワプロ</v>
      </c>
      <c r="C58">
        <f ca="1">VLOOKUP(B58,投手データ!B:E,4,)</f>
        <v>145</v>
      </c>
      <c r="D58" t="str">
        <f ca="1">output!N58</f>
        <v>シンカー</v>
      </c>
      <c r="E58">
        <f ca="1">output!J58</f>
        <v>118</v>
      </c>
      <c r="F58">
        <f t="shared" ca="1" si="1"/>
        <v>-27</v>
      </c>
    </row>
    <row r="59" spans="1:6" hidden="1" x14ac:dyDescent="0.4">
      <c r="A59" t="str">
        <f>output!A59</f>
        <v>パワプロ2020 - 投球解析 - 2020-08-23 11-15-09-07</v>
      </c>
      <c r="B59" t="str">
        <f ca="1">output!K59</f>
        <v>パワプロ</v>
      </c>
      <c r="C59">
        <f ca="1">VLOOKUP(B59,投手データ!B:E,4,)</f>
        <v>145</v>
      </c>
      <c r="D59" t="str">
        <f ca="1">output!N59</f>
        <v>シンカー</v>
      </c>
      <c r="E59">
        <f ca="1">output!J59</f>
        <v>118</v>
      </c>
      <c r="F59">
        <f t="shared" ca="1" si="1"/>
        <v>-27</v>
      </c>
    </row>
    <row r="60" spans="1:6" hidden="1" x14ac:dyDescent="0.4">
      <c r="A60" t="str">
        <f>output!A60</f>
        <v>パワプロ2020 - 投球解析 - 2020-08-23 11-15-09-08</v>
      </c>
      <c r="B60" t="str">
        <f ca="1">output!K60</f>
        <v>パワプロ</v>
      </c>
      <c r="C60">
        <f ca="1">VLOOKUP(B60,投手データ!B:E,4,)</f>
        <v>145</v>
      </c>
      <c r="D60" t="str">
        <f ca="1">output!N60</f>
        <v>シンカー</v>
      </c>
      <c r="E60">
        <f ca="1">output!J60</f>
        <v>121</v>
      </c>
      <c r="F60">
        <f t="shared" ca="1" si="1"/>
        <v>-24</v>
      </c>
    </row>
    <row r="61" spans="1:6" hidden="1" x14ac:dyDescent="0.4">
      <c r="A61" t="str">
        <f>output!A61</f>
        <v>パワプロ2020 - 投球解析 - 2020-08-23 11-15-09-09</v>
      </c>
      <c r="B61" t="str">
        <f ca="1">output!K61</f>
        <v>パワプロ</v>
      </c>
      <c r="C61">
        <f ca="1">VLOOKUP(B61,投手データ!B:E,4,)</f>
        <v>145</v>
      </c>
      <c r="D61" t="str">
        <f ca="1">output!N61</f>
        <v>シンカー</v>
      </c>
      <c r="E61">
        <f ca="1">output!J61</f>
        <v>118</v>
      </c>
      <c r="F61">
        <f t="shared" ca="1" si="1"/>
        <v>-27</v>
      </c>
    </row>
    <row r="62" spans="1:6" hidden="1" x14ac:dyDescent="0.4">
      <c r="A62" t="str">
        <f>output!A62</f>
        <v>パワプロ2020 - 投球解析 - 2020-08-23 11-16-20-00</v>
      </c>
      <c r="B62" t="str">
        <f ca="1">output!K62</f>
        <v>パワプロ</v>
      </c>
      <c r="C62">
        <f ca="1">VLOOKUP(B62,投手データ!B:E,4,)</f>
        <v>145</v>
      </c>
      <c r="D62" t="str">
        <f ca="1">output!N62</f>
        <v>シュート</v>
      </c>
      <c r="E62">
        <f ca="1">output!J62</f>
        <v>132</v>
      </c>
      <c r="F62">
        <f t="shared" ca="1" si="1"/>
        <v>-13</v>
      </c>
    </row>
    <row r="63" spans="1:6" hidden="1" x14ac:dyDescent="0.4">
      <c r="A63" t="str">
        <f>output!A63</f>
        <v>パワプロ2020 - 投球解析 - 2020-08-23 11-16-20-01</v>
      </c>
      <c r="B63" t="str">
        <f ca="1">output!K63</f>
        <v>パワプロ</v>
      </c>
      <c r="C63">
        <f ca="1">VLOOKUP(B63,投手データ!B:E,4,)</f>
        <v>145</v>
      </c>
      <c r="D63" t="str">
        <f ca="1">output!N63</f>
        <v>シュート</v>
      </c>
      <c r="E63">
        <f ca="1">output!J63</f>
        <v>130</v>
      </c>
      <c r="F63">
        <f t="shared" ca="1" si="1"/>
        <v>-15</v>
      </c>
    </row>
    <row r="64" spans="1:6" hidden="1" x14ac:dyDescent="0.4">
      <c r="A64" t="str">
        <f>output!A64</f>
        <v>パワプロ2020 - 投球解析 - 2020-08-23 11-16-20-02</v>
      </c>
      <c r="B64" t="str">
        <f ca="1">output!K64</f>
        <v>パワプロ</v>
      </c>
      <c r="C64">
        <f ca="1">VLOOKUP(B64,投手データ!B:E,4,)</f>
        <v>145</v>
      </c>
      <c r="D64" t="str">
        <f ca="1">output!N64</f>
        <v>シュート</v>
      </c>
      <c r="E64">
        <f ca="1">output!J64</f>
        <v>130</v>
      </c>
      <c r="F64">
        <f t="shared" ca="1" si="1"/>
        <v>-15</v>
      </c>
    </row>
    <row r="65" spans="1:6" hidden="1" x14ac:dyDescent="0.4">
      <c r="A65" t="str">
        <f>output!A65</f>
        <v>パワプロ2020 - 投球解析 - 2020-08-23 11-16-20-03</v>
      </c>
      <c r="B65" t="str">
        <f ca="1">output!K65</f>
        <v>パワプロ</v>
      </c>
      <c r="C65">
        <f ca="1">VLOOKUP(B65,投手データ!B:E,4,)</f>
        <v>145</v>
      </c>
      <c r="D65" t="str">
        <f ca="1">output!N65</f>
        <v>シュート</v>
      </c>
      <c r="E65">
        <f ca="1">output!J65</f>
        <v>130</v>
      </c>
      <c r="F65">
        <f t="shared" ca="1" si="1"/>
        <v>-15</v>
      </c>
    </row>
    <row r="66" spans="1:6" hidden="1" x14ac:dyDescent="0.4">
      <c r="A66" t="str">
        <f>output!A66</f>
        <v>パワプロ2020 - 投球解析 - 2020-08-23 11-16-20-04</v>
      </c>
      <c r="B66" t="str">
        <f ca="1">output!K66</f>
        <v>パワプロ</v>
      </c>
      <c r="C66">
        <f ca="1">VLOOKUP(B66,投手データ!B:E,4,)</f>
        <v>145</v>
      </c>
      <c r="D66" t="str">
        <f ca="1">output!N66</f>
        <v>シュート</v>
      </c>
      <c r="E66">
        <f ca="1">output!J66</f>
        <v>131</v>
      </c>
      <c r="F66">
        <f t="shared" ca="1" si="1"/>
        <v>-14</v>
      </c>
    </row>
    <row r="67" spans="1:6" hidden="1" x14ac:dyDescent="0.4">
      <c r="A67" t="str">
        <f>output!A67</f>
        <v>パワプロ2020 - 投球解析 - 2020-08-23 11-16-20-05</v>
      </c>
      <c r="B67" t="str">
        <f ca="1">output!K67</f>
        <v>パワプロ</v>
      </c>
      <c r="C67">
        <f ca="1">VLOOKUP(B67,投手データ!B:E,4,)</f>
        <v>145</v>
      </c>
      <c r="D67" t="str">
        <f ca="1">output!N67</f>
        <v>シュート</v>
      </c>
      <c r="E67">
        <f ca="1">output!J67</f>
        <v>131</v>
      </c>
      <c r="F67">
        <f t="shared" ca="1" si="1"/>
        <v>-14</v>
      </c>
    </row>
    <row r="68" spans="1:6" hidden="1" x14ac:dyDescent="0.4">
      <c r="A68" t="str">
        <f>output!A68</f>
        <v>パワプロ2020 - 投球解析 - 2020-08-23 11-16-20-06</v>
      </c>
      <c r="B68" t="str">
        <f ca="1">output!K68</f>
        <v>パワプロ</v>
      </c>
      <c r="C68">
        <f ca="1">VLOOKUP(B68,投手データ!B:E,4,)</f>
        <v>145</v>
      </c>
      <c r="D68" t="str">
        <f ca="1">output!N68</f>
        <v>シュート</v>
      </c>
      <c r="E68">
        <f ca="1">output!J68</f>
        <v>132</v>
      </c>
      <c r="F68">
        <f t="shared" ca="1" si="1"/>
        <v>-13</v>
      </c>
    </row>
    <row r="69" spans="1:6" hidden="1" x14ac:dyDescent="0.4">
      <c r="A69" t="str">
        <f>output!A69</f>
        <v>パワプロ2020 - 投球解析 - 2020-08-23 11-16-20-07</v>
      </c>
      <c r="B69" t="str">
        <f ca="1">output!K69</f>
        <v>パワプロ</v>
      </c>
      <c r="C69">
        <f ca="1">VLOOKUP(B69,投手データ!B:E,4,)</f>
        <v>145</v>
      </c>
      <c r="D69" t="str">
        <f ca="1">output!N69</f>
        <v>シュート</v>
      </c>
      <c r="E69">
        <f ca="1">output!J69</f>
        <v>130</v>
      </c>
      <c r="F69">
        <f t="shared" ca="1" si="1"/>
        <v>-15</v>
      </c>
    </row>
    <row r="70" spans="1:6" hidden="1" x14ac:dyDescent="0.4">
      <c r="A70" t="str">
        <f>output!A70</f>
        <v>パワプロ2020 - 投球解析 - 2020-08-23 11-16-20-08</v>
      </c>
      <c r="B70" t="str">
        <f ca="1">output!K70</f>
        <v>パワプロ</v>
      </c>
      <c r="C70">
        <f ca="1">VLOOKUP(B70,投手データ!B:E,4,)</f>
        <v>145</v>
      </c>
      <c r="D70" t="str">
        <f ca="1">output!N70</f>
        <v>シュート</v>
      </c>
      <c r="E70">
        <f ca="1">output!J70</f>
        <v>132</v>
      </c>
      <c r="F70">
        <f t="shared" ca="1" si="1"/>
        <v>-13</v>
      </c>
    </row>
    <row r="71" spans="1:6" hidden="1" x14ac:dyDescent="0.4">
      <c r="A71" t="str">
        <f>output!A71</f>
        <v>パワプロ2020 - 投球解析 - 2020-08-23 11-16-20-09</v>
      </c>
      <c r="B71" t="str">
        <f ca="1">output!K71</f>
        <v>パワプロ</v>
      </c>
      <c r="C71">
        <f ca="1">VLOOKUP(B71,投手データ!B:E,4,)</f>
        <v>145</v>
      </c>
      <c r="D71" t="str">
        <f ca="1">output!N71</f>
        <v>シュート</v>
      </c>
      <c r="E71">
        <f ca="1">output!J71</f>
        <v>131</v>
      </c>
      <c r="F71">
        <f t="shared" ca="1" si="1"/>
        <v>-14</v>
      </c>
    </row>
    <row r="72" spans="1:6" hidden="1" x14ac:dyDescent="0.4">
      <c r="A72" t="str">
        <f>output!A72</f>
        <v>パワプロ2020 - 投球解析 - 2020-08-23 14-03-42-00</v>
      </c>
      <c r="B72" t="str">
        <f ca="1">output!K72</f>
        <v>DD007</v>
      </c>
      <c r="C72">
        <f ca="1">VLOOKUP(B72,投手データ!B:E,4,)</f>
        <v>150</v>
      </c>
      <c r="D72" t="str">
        <f ca="1">output!N72</f>
        <v>ストレート</v>
      </c>
      <c r="E72">
        <f ca="1">output!J72</f>
        <v>148</v>
      </c>
      <c r="F72">
        <f t="shared" ca="1" si="1"/>
        <v>-2</v>
      </c>
    </row>
    <row r="73" spans="1:6" hidden="1" x14ac:dyDescent="0.4">
      <c r="A73" t="str">
        <f>output!A73</f>
        <v>パワプロ2020 - 投球解析 - 2020-08-23 14-03-42-01</v>
      </c>
      <c r="B73" t="str">
        <f ca="1">output!K73</f>
        <v>DD007</v>
      </c>
      <c r="C73">
        <f ca="1">VLOOKUP(B73,投手データ!B:E,4,)</f>
        <v>150</v>
      </c>
      <c r="D73" t="str">
        <f ca="1">output!N73</f>
        <v>ストレート</v>
      </c>
      <c r="E73">
        <f ca="1">output!J73</f>
        <v>147</v>
      </c>
      <c r="F73">
        <f t="shared" ca="1" si="1"/>
        <v>-3</v>
      </c>
    </row>
    <row r="74" spans="1:6" hidden="1" x14ac:dyDescent="0.4">
      <c r="A74" t="str">
        <f>output!A74</f>
        <v>パワプロ2020 - 投球解析 - 2020-08-23 14-03-42-02</v>
      </c>
      <c r="B74" t="str">
        <f ca="1">output!K74</f>
        <v>DD007</v>
      </c>
      <c r="C74">
        <f ca="1">VLOOKUP(B74,投手データ!B:E,4,)</f>
        <v>150</v>
      </c>
      <c r="D74" t="str">
        <f ca="1">output!N74</f>
        <v>ストレート</v>
      </c>
      <c r="E74">
        <f ca="1">output!J74</f>
        <v>144</v>
      </c>
      <c r="F74">
        <f t="shared" ca="1" si="1"/>
        <v>-6</v>
      </c>
    </row>
    <row r="75" spans="1:6" hidden="1" x14ac:dyDescent="0.4">
      <c r="A75" t="str">
        <f>output!A75</f>
        <v>パワプロ2020 - 投球解析 - 2020-08-23 14-03-42-03</v>
      </c>
      <c r="B75" t="str">
        <f ca="1">output!K75</f>
        <v>DD007</v>
      </c>
      <c r="C75">
        <f ca="1">VLOOKUP(B75,投手データ!B:E,4,)</f>
        <v>150</v>
      </c>
      <c r="D75" t="str">
        <f ca="1">output!N75</f>
        <v>ストレート</v>
      </c>
      <c r="E75">
        <f ca="1">output!J75</f>
        <v>146</v>
      </c>
      <c r="F75">
        <f t="shared" ca="1" si="1"/>
        <v>-4</v>
      </c>
    </row>
    <row r="76" spans="1:6" hidden="1" x14ac:dyDescent="0.4">
      <c r="A76" t="str">
        <f>output!A76</f>
        <v>パワプロ2020 - 投球解析 - 2020-08-23 14-03-42-04</v>
      </c>
      <c r="B76" t="str">
        <f ca="1">output!K76</f>
        <v>DD007</v>
      </c>
      <c r="C76">
        <f ca="1">VLOOKUP(B76,投手データ!B:E,4,)</f>
        <v>150</v>
      </c>
      <c r="D76" t="str">
        <f ca="1">output!N76</f>
        <v>ストレート</v>
      </c>
      <c r="E76">
        <f ca="1">output!J76</f>
        <v>145</v>
      </c>
      <c r="F76">
        <f t="shared" ca="1" si="1"/>
        <v>-5</v>
      </c>
    </row>
    <row r="77" spans="1:6" hidden="1" x14ac:dyDescent="0.4">
      <c r="A77" t="str">
        <f>output!A77</f>
        <v>パワプロ2020 - 投球解析 - 2020-08-23 14-03-42-05</v>
      </c>
      <c r="B77" t="str">
        <f ca="1">output!K77</f>
        <v>DD007</v>
      </c>
      <c r="C77">
        <f ca="1">VLOOKUP(B77,投手データ!B:E,4,)</f>
        <v>150</v>
      </c>
      <c r="D77" t="str">
        <f ca="1">output!N77</f>
        <v>ストレート</v>
      </c>
      <c r="E77">
        <f ca="1">output!J77</f>
        <v>147</v>
      </c>
      <c r="F77">
        <f t="shared" ca="1" si="1"/>
        <v>-3</v>
      </c>
    </row>
    <row r="78" spans="1:6" hidden="1" x14ac:dyDescent="0.4">
      <c r="A78" t="str">
        <f>output!A78</f>
        <v>パワプロ2020 - 投球解析 - 2020-08-23 14-03-42-06</v>
      </c>
      <c r="B78" t="str">
        <f ca="1">output!K78</f>
        <v>DD007</v>
      </c>
      <c r="C78">
        <f ca="1">VLOOKUP(B78,投手データ!B:E,4,)</f>
        <v>150</v>
      </c>
      <c r="D78" t="str">
        <f ca="1">output!N78</f>
        <v>ストレート</v>
      </c>
      <c r="E78">
        <f ca="1">output!J78</f>
        <v>147</v>
      </c>
      <c r="F78">
        <f t="shared" ca="1" si="1"/>
        <v>-3</v>
      </c>
    </row>
    <row r="79" spans="1:6" hidden="1" x14ac:dyDescent="0.4">
      <c r="A79" t="str">
        <f>output!A79</f>
        <v>パワプロ2020 - 投球解析 - 2020-08-23 14-03-42-07</v>
      </c>
      <c r="B79" t="str">
        <f ca="1">output!K79</f>
        <v>DD007</v>
      </c>
      <c r="C79">
        <f ca="1">VLOOKUP(B79,投手データ!B:E,4,)</f>
        <v>150</v>
      </c>
      <c r="D79" t="str">
        <f ca="1">output!N79</f>
        <v>ストレート</v>
      </c>
      <c r="E79">
        <f ca="1">output!J79</f>
        <v>144</v>
      </c>
      <c r="F79">
        <f t="shared" ca="1" si="1"/>
        <v>-6</v>
      </c>
    </row>
    <row r="80" spans="1:6" hidden="1" x14ac:dyDescent="0.4">
      <c r="A80" t="str">
        <f>output!A80</f>
        <v>パワプロ2020 - 投球解析 - 2020-08-23 14-03-42-08</v>
      </c>
      <c r="B80" t="str">
        <f ca="1">output!K80</f>
        <v>DD007</v>
      </c>
      <c r="C80">
        <f ca="1">VLOOKUP(B80,投手データ!B:E,4,)</f>
        <v>150</v>
      </c>
      <c r="D80" t="str">
        <f ca="1">output!N80</f>
        <v>ストレート</v>
      </c>
      <c r="E80">
        <f ca="1">output!J80</f>
        <v>143</v>
      </c>
      <c r="F80">
        <f t="shared" ref="F80:F143" ca="1" si="2">E80-C80</f>
        <v>-7</v>
      </c>
    </row>
    <row r="81" spans="1:6" hidden="1" x14ac:dyDescent="0.4">
      <c r="A81" t="str">
        <f>output!A81</f>
        <v>パワプロ2020 - 投球解析 - 2020-08-23 14-03-42-09</v>
      </c>
      <c r="B81" t="str">
        <f ca="1">output!K81</f>
        <v>DD007</v>
      </c>
      <c r="C81">
        <f ca="1">VLOOKUP(B81,投手データ!B:E,4,)</f>
        <v>150</v>
      </c>
      <c r="D81" t="str">
        <f ca="1">output!N81</f>
        <v>ストレート</v>
      </c>
      <c r="E81">
        <f ca="1">output!J81</f>
        <v>147</v>
      </c>
      <c r="F81">
        <f t="shared" ca="1" si="2"/>
        <v>-3</v>
      </c>
    </row>
    <row r="82" spans="1:6" hidden="1" x14ac:dyDescent="0.4">
      <c r="A82" t="str">
        <f>output!A82</f>
        <v>パワプロ2020 - 投球解析 - 2020-08-23 14-04-47-00</v>
      </c>
      <c r="B82" t="str">
        <f ca="1">output!K82</f>
        <v>DD007</v>
      </c>
      <c r="C82">
        <f ca="1">VLOOKUP(B82,投手データ!B:E,4,)</f>
        <v>150</v>
      </c>
      <c r="D82" t="str">
        <f ca="1">output!N82</f>
        <v>全力ストレート</v>
      </c>
      <c r="E82">
        <f ca="1">output!J82</f>
        <v>144</v>
      </c>
      <c r="F82">
        <f t="shared" ca="1" si="2"/>
        <v>-6</v>
      </c>
    </row>
    <row r="83" spans="1:6" hidden="1" x14ac:dyDescent="0.4">
      <c r="A83" t="str">
        <f>output!A83</f>
        <v>パワプロ2020 - 投球解析 - 2020-08-23 14-04-47-01</v>
      </c>
      <c r="B83" t="str">
        <f ca="1">output!K83</f>
        <v>DD007</v>
      </c>
      <c r="C83">
        <f ca="1">VLOOKUP(B83,投手データ!B:E,4,)</f>
        <v>150</v>
      </c>
      <c r="D83" t="str">
        <f ca="1">output!N83</f>
        <v>全力ストレート</v>
      </c>
      <c r="E83">
        <f ca="1">output!J83</f>
        <v>148</v>
      </c>
      <c r="F83">
        <f t="shared" ca="1" si="2"/>
        <v>-2</v>
      </c>
    </row>
    <row r="84" spans="1:6" hidden="1" x14ac:dyDescent="0.4">
      <c r="A84" t="str">
        <f>output!A84</f>
        <v>パワプロ2020 - 投球解析 - 2020-08-23 14-04-47-02</v>
      </c>
      <c r="B84" t="str">
        <f ca="1">output!K84</f>
        <v>DD007</v>
      </c>
      <c r="C84">
        <f ca="1">VLOOKUP(B84,投手データ!B:E,4,)</f>
        <v>150</v>
      </c>
      <c r="D84" t="str">
        <f ca="1">output!N84</f>
        <v>全力ストレート</v>
      </c>
      <c r="E84">
        <f ca="1">output!J84</f>
        <v>148</v>
      </c>
      <c r="F84">
        <f t="shared" ca="1" si="2"/>
        <v>-2</v>
      </c>
    </row>
    <row r="85" spans="1:6" hidden="1" x14ac:dyDescent="0.4">
      <c r="A85" t="str">
        <f>output!A85</f>
        <v>パワプロ2020 - 投球解析 - 2020-08-23 14-04-47-03</v>
      </c>
      <c r="B85" t="str">
        <f ca="1">output!K85</f>
        <v>DD007</v>
      </c>
      <c r="C85">
        <f ca="1">VLOOKUP(B85,投手データ!B:E,4,)</f>
        <v>150</v>
      </c>
      <c r="D85" t="str">
        <f ca="1">output!N85</f>
        <v>全力ストレート</v>
      </c>
      <c r="E85">
        <f ca="1">output!J85</f>
        <v>145</v>
      </c>
      <c r="F85">
        <f t="shared" ca="1" si="2"/>
        <v>-5</v>
      </c>
    </row>
    <row r="86" spans="1:6" hidden="1" x14ac:dyDescent="0.4">
      <c r="A86" t="str">
        <f>output!A86</f>
        <v>パワプロ2020 - 投球解析 - 2020-08-23 14-04-47-04</v>
      </c>
      <c r="B86" t="str">
        <f ca="1">output!K86</f>
        <v>DD007</v>
      </c>
      <c r="C86">
        <f ca="1">VLOOKUP(B86,投手データ!B:E,4,)</f>
        <v>150</v>
      </c>
      <c r="D86" t="str">
        <f ca="1">output!N86</f>
        <v>全力ストレート</v>
      </c>
      <c r="E86">
        <f ca="1">output!J86</f>
        <v>143</v>
      </c>
      <c r="F86">
        <f t="shared" ca="1" si="2"/>
        <v>-7</v>
      </c>
    </row>
    <row r="87" spans="1:6" hidden="1" x14ac:dyDescent="0.4">
      <c r="A87" t="str">
        <f>output!A87</f>
        <v>パワプロ2020 - 投球解析 - 2020-08-23 14-04-47-05</v>
      </c>
      <c r="B87" t="str">
        <f ca="1">output!K87</f>
        <v>DD007</v>
      </c>
      <c r="C87">
        <f ca="1">VLOOKUP(B87,投手データ!B:E,4,)</f>
        <v>150</v>
      </c>
      <c r="D87" t="str">
        <f ca="1">output!N87</f>
        <v>全力ストレート</v>
      </c>
      <c r="E87">
        <f ca="1">output!J87</f>
        <v>146</v>
      </c>
      <c r="F87">
        <f t="shared" ca="1" si="2"/>
        <v>-4</v>
      </c>
    </row>
    <row r="88" spans="1:6" hidden="1" x14ac:dyDescent="0.4">
      <c r="A88" t="str">
        <f>output!A88</f>
        <v>パワプロ2020 - 投球解析 - 2020-08-23 14-04-47-06</v>
      </c>
      <c r="B88" t="str">
        <f ca="1">output!K88</f>
        <v>DD007</v>
      </c>
      <c r="C88">
        <f ca="1">VLOOKUP(B88,投手データ!B:E,4,)</f>
        <v>150</v>
      </c>
      <c r="D88" t="str">
        <f ca="1">output!N88</f>
        <v>全力ストレート</v>
      </c>
      <c r="E88">
        <f ca="1">output!J88</f>
        <v>146</v>
      </c>
      <c r="F88">
        <f t="shared" ca="1" si="2"/>
        <v>-4</v>
      </c>
    </row>
    <row r="89" spans="1:6" hidden="1" x14ac:dyDescent="0.4">
      <c r="A89" t="str">
        <f>output!A89</f>
        <v>パワプロ2020 - 投球解析 - 2020-08-23 14-04-47-07</v>
      </c>
      <c r="B89" t="str">
        <f ca="1">output!K89</f>
        <v>DD007</v>
      </c>
      <c r="C89">
        <f ca="1">VLOOKUP(B89,投手データ!B:E,4,)</f>
        <v>150</v>
      </c>
      <c r="D89" t="str">
        <f ca="1">output!N89</f>
        <v>全力ストレート</v>
      </c>
      <c r="E89">
        <f ca="1">output!J89</f>
        <v>146</v>
      </c>
      <c r="F89">
        <f t="shared" ca="1" si="2"/>
        <v>-4</v>
      </c>
    </row>
    <row r="90" spans="1:6" hidden="1" x14ac:dyDescent="0.4">
      <c r="A90" t="str">
        <f>output!A90</f>
        <v>パワプロ2020 - 投球解析 - 2020-08-23 14-04-47-08</v>
      </c>
      <c r="B90" t="str">
        <f ca="1">output!K90</f>
        <v>DD007</v>
      </c>
      <c r="C90">
        <f ca="1">VLOOKUP(B90,投手データ!B:E,4,)</f>
        <v>150</v>
      </c>
      <c r="D90" t="str">
        <f ca="1">output!N90</f>
        <v>全力ストレート</v>
      </c>
      <c r="E90">
        <f ca="1">output!J90</f>
        <v>144</v>
      </c>
      <c r="F90">
        <f t="shared" ca="1" si="2"/>
        <v>-6</v>
      </c>
    </row>
    <row r="91" spans="1:6" hidden="1" x14ac:dyDescent="0.4">
      <c r="A91" t="str">
        <f>output!A91</f>
        <v>パワプロ2020 - 投球解析 - 2020-08-23 14-04-47-09</v>
      </c>
      <c r="B91" t="str">
        <f ca="1">output!K91</f>
        <v>DD007</v>
      </c>
      <c r="C91">
        <f ca="1">VLOOKUP(B91,投手データ!B:E,4,)</f>
        <v>150</v>
      </c>
      <c r="D91" t="str">
        <f ca="1">output!N91</f>
        <v>全力ストレート</v>
      </c>
      <c r="E91">
        <f ca="1">output!J91</f>
        <v>145</v>
      </c>
      <c r="F91">
        <f t="shared" ca="1" si="2"/>
        <v>-5</v>
      </c>
    </row>
    <row r="92" spans="1:6" hidden="1" x14ac:dyDescent="0.4">
      <c r="A92" t="str">
        <f>output!A92</f>
        <v>パワプロ2020 - 投球解析 - 2020-08-23 14-05-50-00</v>
      </c>
      <c r="B92" t="str">
        <f ca="1">output!K92</f>
        <v>DD007</v>
      </c>
      <c r="C92">
        <f ca="1">VLOOKUP(B92,投手データ!B:E,4,)</f>
        <v>150</v>
      </c>
      <c r="D92" t="str">
        <f ca="1">output!N92</f>
        <v>パワーカーブ</v>
      </c>
      <c r="E92">
        <f ca="1">output!J92</f>
        <v>128</v>
      </c>
      <c r="F92">
        <f t="shared" ca="1" si="2"/>
        <v>-22</v>
      </c>
    </row>
    <row r="93" spans="1:6" hidden="1" x14ac:dyDescent="0.4">
      <c r="A93" t="str">
        <f>output!A93</f>
        <v>パワプロ2020 - 投球解析 - 2020-08-23 14-05-50-01</v>
      </c>
      <c r="B93" t="str">
        <f ca="1">output!K93</f>
        <v>DD007</v>
      </c>
      <c r="C93">
        <f ca="1">VLOOKUP(B93,投手データ!B:E,4,)</f>
        <v>150</v>
      </c>
      <c r="D93" t="str">
        <f ca="1">output!N93</f>
        <v>パワーカーブ</v>
      </c>
      <c r="E93">
        <f ca="1">output!J93</f>
        <v>127</v>
      </c>
      <c r="F93">
        <f t="shared" ca="1" si="2"/>
        <v>-23</v>
      </c>
    </row>
    <row r="94" spans="1:6" hidden="1" x14ac:dyDescent="0.4">
      <c r="A94" t="str">
        <f>output!A94</f>
        <v>パワプロ2020 - 投球解析 - 2020-08-23 14-05-50-02</v>
      </c>
      <c r="B94" t="str">
        <f ca="1">output!K94</f>
        <v>DD007</v>
      </c>
      <c r="C94">
        <f ca="1">VLOOKUP(B94,投手データ!B:E,4,)</f>
        <v>150</v>
      </c>
      <c r="D94" t="str">
        <f ca="1">output!N94</f>
        <v>パワーカーブ</v>
      </c>
      <c r="E94">
        <f ca="1">output!J94</f>
        <v>126</v>
      </c>
      <c r="F94">
        <f t="shared" ca="1" si="2"/>
        <v>-24</v>
      </c>
    </row>
    <row r="95" spans="1:6" hidden="1" x14ac:dyDescent="0.4">
      <c r="A95" t="str">
        <f>output!A95</f>
        <v>パワプロ2020 - 投球解析 - 2020-08-23 14-05-50-03</v>
      </c>
      <c r="B95" t="str">
        <f ca="1">output!K95</f>
        <v>DD007</v>
      </c>
      <c r="C95">
        <f ca="1">VLOOKUP(B95,投手データ!B:E,4,)</f>
        <v>150</v>
      </c>
      <c r="D95" t="str">
        <f ca="1">output!N95</f>
        <v>パワーカーブ</v>
      </c>
      <c r="E95">
        <f ca="1">output!J95</f>
        <v>126</v>
      </c>
      <c r="F95">
        <f t="shared" ca="1" si="2"/>
        <v>-24</v>
      </c>
    </row>
    <row r="96" spans="1:6" hidden="1" x14ac:dyDescent="0.4">
      <c r="A96" t="str">
        <f>output!A96</f>
        <v>パワプロ2020 - 投球解析 - 2020-08-23 14-05-50-04</v>
      </c>
      <c r="B96" t="str">
        <f ca="1">output!K96</f>
        <v>DD007</v>
      </c>
      <c r="C96">
        <f ca="1">VLOOKUP(B96,投手データ!B:E,4,)</f>
        <v>150</v>
      </c>
      <c r="D96" t="str">
        <f ca="1">output!N96</f>
        <v>パワーカーブ</v>
      </c>
      <c r="E96">
        <f ca="1">output!J96</f>
        <v>128</v>
      </c>
      <c r="F96">
        <f t="shared" ca="1" si="2"/>
        <v>-22</v>
      </c>
    </row>
    <row r="97" spans="1:6" hidden="1" x14ac:dyDescent="0.4">
      <c r="A97" t="str">
        <f>output!A97</f>
        <v>パワプロ2020 - 投球解析 - 2020-08-23 14-05-50-05</v>
      </c>
      <c r="B97" t="str">
        <f ca="1">output!K97</f>
        <v>DD007</v>
      </c>
      <c r="C97">
        <f ca="1">VLOOKUP(B97,投手データ!B:E,4,)</f>
        <v>150</v>
      </c>
      <c r="D97" t="str">
        <f ca="1">output!N97</f>
        <v>パワーカーブ</v>
      </c>
      <c r="E97">
        <f ca="1">output!J97</f>
        <v>125</v>
      </c>
      <c r="F97">
        <f t="shared" ca="1" si="2"/>
        <v>-25</v>
      </c>
    </row>
    <row r="98" spans="1:6" hidden="1" x14ac:dyDescent="0.4">
      <c r="A98" t="str">
        <f>output!A98</f>
        <v>パワプロ2020 - 投球解析 - 2020-08-23 14-05-50-06</v>
      </c>
      <c r="B98" t="str">
        <f ca="1">output!K98</f>
        <v>DD007</v>
      </c>
      <c r="C98">
        <f ca="1">VLOOKUP(B98,投手データ!B:E,4,)</f>
        <v>150</v>
      </c>
      <c r="D98" t="str">
        <f ca="1">output!N98</f>
        <v>パワーカーブ</v>
      </c>
      <c r="E98">
        <f ca="1">output!J98</f>
        <v>126</v>
      </c>
      <c r="F98">
        <f t="shared" ca="1" si="2"/>
        <v>-24</v>
      </c>
    </row>
    <row r="99" spans="1:6" hidden="1" x14ac:dyDescent="0.4">
      <c r="A99" t="str">
        <f>output!A99</f>
        <v>パワプロ2020 - 投球解析 - 2020-08-23 14-05-50-07</v>
      </c>
      <c r="B99" t="str">
        <f ca="1">output!K99</f>
        <v>DD007</v>
      </c>
      <c r="C99">
        <f ca="1">VLOOKUP(B99,投手データ!B:E,4,)</f>
        <v>150</v>
      </c>
      <c r="D99" t="str">
        <f ca="1">output!N99</f>
        <v>パワーカーブ</v>
      </c>
      <c r="E99">
        <f ca="1">output!J99</f>
        <v>128</v>
      </c>
      <c r="F99">
        <f t="shared" ca="1" si="2"/>
        <v>-22</v>
      </c>
    </row>
    <row r="100" spans="1:6" hidden="1" x14ac:dyDescent="0.4">
      <c r="A100" t="str">
        <f>output!A100</f>
        <v>パワプロ2020 - 投球解析 - 2020-08-23 14-05-50-08</v>
      </c>
      <c r="B100" t="str">
        <f ca="1">output!K100</f>
        <v>DD007</v>
      </c>
      <c r="C100">
        <f ca="1">VLOOKUP(B100,投手データ!B:E,4,)</f>
        <v>150</v>
      </c>
      <c r="D100" t="str">
        <f ca="1">output!N100</f>
        <v>パワーカーブ</v>
      </c>
      <c r="E100">
        <f ca="1">output!J100</f>
        <v>123</v>
      </c>
      <c r="F100">
        <f t="shared" ca="1" si="2"/>
        <v>-27</v>
      </c>
    </row>
    <row r="101" spans="1:6" hidden="1" x14ac:dyDescent="0.4">
      <c r="A101" t="str">
        <f>output!A101</f>
        <v>パワプロ2020 - 投球解析 - 2020-08-23 14-05-50-09</v>
      </c>
      <c r="B101" t="str">
        <f ca="1">output!K101</f>
        <v>DD007</v>
      </c>
      <c r="C101">
        <f ca="1">VLOOKUP(B101,投手データ!B:E,4,)</f>
        <v>150</v>
      </c>
      <c r="D101" t="str">
        <f ca="1">output!N101</f>
        <v>パワーカーブ</v>
      </c>
      <c r="E101">
        <f ca="1">output!J101</f>
        <v>125</v>
      </c>
      <c r="F101">
        <f t="shared" ca="1" si="2"/>
        <v>-25</v>
      </c>
    </row>
    <row r="102" spans="1:6" x14ac:dyDescent="0.4">
      <c r="A102" t="str">
        <f>output!A102</f>
        <v>パワプロ2020 - 投球解析 - 2020-08-23 14-06-56-00</v>
      </c>
      <c r="B102" t="str">
        <f ca="1">output!K102</f>
        <v>DD007</v>
      </c>
      <c r="C102">
        <f ca="1">VLOOKUP(B102,投手データ!B:E,4,)</f>
        <v>150</v>
      </c>
      <c r="D102" t="str">
        <f ca="1">output!N102</f>
        <v>フォーク</v>
      </c>
      <c r="E102">
        <f ca="1">output!J102</f>
        <v>120</v>
      </c>
      <c r="F102">
        <f t="shared" ca="1" si="2"/>
        <v>-30</v>
      </c>
    </row>
    <row r="103" spans="1:6" x14ac:dyDescent="0.4">
      <c r="A103" t="str">
        <f>output!A103</f>
        <v>パワプロ2020 - 投球解析 - 2020-08-23 14-06-56-01</v>
      </c>
      <c r="B103" t="str">
        <f ca="1">output!K103</f>
        <v>DD007</v>
      </c>
      <c r="C103">
        <f ca="1">VLOOKUP(B103,投手データ!B:E,4,)</f>
        <v>150</v>
      </c>
      <c r="D103" t="str">
        <f ca="1">output!N103</f>
        <v>フォーク</v>
      </c>
      <c r="E103">
        <f ca="1">output!J103</f>
        <v>120</v>
      </c>
      <c r="F103">
        <f t="shared" ca="1" si="2"/>
        <v>-30</v>
      </c>
    </row>
    <row r="104" spans="1:6" x14ac:dyDescent="0.4">
      <c r="A104" t="str">
        <f>output!A104</f>
        <v>パワプロ2020 - 投球解析 - 2020-08-23 14-06-56-02</v>
      </c>
      <c r="B104" t="str">
        <f ca="1">output!K104</f>
        <v>DD007</v>
      </c>
      <c r="C104">
        <f ca="1">VLOOKUP(B104,投手データ!B:E,4,)</f>
        <v>150</v>
      </c>
      <c r="D104" t="str">
        <f ca="1">output!N104</f>
        <v>フォーク</v>
      </c>
      <c r="E104">
        <f ca="1">output!J104</f>
        <v>127</v>
      </c>
      <c r="F104">
        <f t="shared" ca="1" si="2"/>
        <v>-23</v>
      </c>
    </row>
    <row r="105" spans="1:6" x14ac:dyDescent="0.4">
      <c r="A105" t="str">
        <f>output!A105</f>
        <v>パワプロ2020 - 投球解析 - 2020-08-23 14-06-56-03</v>
      </c>
      <c r="B105" t="str">
        <f ca="1">output!K105</f>
        <v>DD007</v>
      </c>
      <c r="C105">
        <f ca="1">VLOOKUP(B105,投手データ!B:E,4,)</f>
        <v>150</v>
      </c>
      <c r="D105" t="str">
        <f ca="1">output!N105</f>
        <v>フォーク</v>
      </c>
      <c r="E105">
        <f ca="1">output!J105</f>
        <v>126</v>
      </c>
      <c r="F105">
        <f t="shared" ca="1" si="2"/>
        <v>-24</v>
      </c>
    </row>
    <row r="106" spans="1:6" x14ac:dyDescent="0.4">
      <c r="A106" t="str">
        <f>output!A106</f>
        <v>パワプロ2020 - 投球解析 - 2020-08-23 14-06-56-04</v>
      </c>
      <c r="B106" t="str">
        <f ca="1">output!K106</f>
        <v>DD007</v>
      </c>
      <c r="C106">
        <f ca="1">VLOOKUP(B106,投手データ!B:E,4,)</f>
        <v>150</v>
      </c>
      <c r="D106" t="str">
        <f ca="1">output!N106</f>
        <v>フォーク</v>
      </c>
      <c r="E106">
        <f ca="1">output!J106</f>
        <v>128</v>
      </c>
      <c r="F106">
        <f t="shared" ca="1" si="2"/>
        <v>-22</v>
      </c>
    </row>
    <row r="107" spans="1:6" x14ac:dyDescent="0.4">
      <c r="A107" t="str">
        <f>output!A107</f>
        <v>パワプロ2020 - 投球解析 - 2020-08-23 14-06-56-05</v>
      </c>
      <c r="B107" t="str">
        <f ca="1">output!K107</f>
        <v>DD007</v>
      </c>
      <c r="C107">
        <f ca="1">VLOOKUP(B107,投手データ!B:E,4,)</f>
        <v>150</v>
      </c>
      <c r="D107" t="str">
        <f ca="1">output!N107</f>
        <v>フォーク</v>
      </c>
      <c r="E107">
        <f ca="1">output!J107</f>
        <v>126</v>
      </c>
      <c r="F107">
        <f t="shared" ca="1" si="2"/>
        <v>-24</v>
      </c>
    </row>
    <row r="108" spans="1:6" x14ac:dyDescent="0.4">
      <c r="A108" t="str">
        <f>output!A108</f>
        <v>パワプロ2020 - 投球解析 - 2020-08-23 14-06-56-06</v>
      </c>
      <c r="B108" t="str">
        <f ca="1">output!K108</f>
        <v>DD007</v>
      </c>
      <c r="C108">
        <f ca="1">VLOOKUP(B108,投手データ!B:E,4,)</f>
        <v>150</v>
      </c>
      <c r="D108" t="str">
        <f ca="1">output!N108</f>
        <v>フォーク</v>
      </c>
      <c r="E108">
        <f ca="1">output!J108</f>
        <v>125</v>
      </c>
      <c r="F108">
        <f t="shared" ca="1" si="2"/>
        <v>-25</v>
      </c>
    </row>
    <row r="109" spans="1:6" x14ac:dyDescent="0.4">
      <c r="A109" t="str">
        <f>output!A109</f>
        <v>パワプロ2020 - 投球解析 - 2020-08-23 14-06-56-07</v>
      </c>
      <c r="B109" t="str">
        <f ca="1">output!K109</f>
        <v>DD007</v>
      </c>
      <c r="C109">
        <f ca="1">VLOOKUP(B109,投手データ!B:E,4,)</f>
        <v>150</v>
      </c>
      <c r="D109" t="str">
        <f ca="1">output!N109</f>
        <v>フォーク</v>
      </c>
      <c r="E109">
        <f ca="1">output!J109</f>
        <v>121</v>
      </c>
      <c r="F109">
        <f t="shared" ca="1" si="2"/>
        <v>-29</v>
      </c>
    </row>
    <row r="110" spans="1:6" x14ac:dyDescent="0.4">
      <c r="A110" t="str">
        <f>output!A110</f>
        <v>パワプロ2020 - 投球解析 - 2020-08-23 14-06-56-08</v>
      </c>
      <c r="B110" t="str">
        <f ca="1">output!K110</f>
        <v>DD007</v>
      </c>
      <c r="C110">
        <f ca="1">VLOOKUP(B110,投手データ!B:E,4,)</f>
        <v>150</v>
      </c>
      <c r="D110" t="str">
        <f ca="1">output!N110</f>
        <v>フォーク</v>
      </c>
      <c r="E110">
        <f ca="1">output!J110</f>
        <v>128</v>
      </c>
      <c r="F110">
        <f t="shared" ca="1" si="2"/>
        <v>-22</v>
      </c>
    </row>
    <row r="111" spans="1:6" x14ac:dyDescent="0.4">
      <c r="A111" t="str">
        <f>output!A111</f>
        <v>パワプロ2020 - 投球解析 - 2020-08-23 14-06-56-09</v>
      </c>
      <c r="B111" t="str">
        <f ca="1">output!K111</f>
        <v>DD007</v>
      </c>
      <c r="C111">
        <f ca="1">VLOOKUP(B111,投手データ!B:E,4,)</f>
        <v>150</v>
      </c>
      <c r="D111" t="str">
        <f ca="1">output!N111</f>
        <v>フォーク</v>
      </c>
      <c r="E111">
        <f ca="1">output!J111</f>
        <v>125</v>
      </c>
      <c r="F111">
        <f t="shared" ca="1" si="2"/>
        <v>-25</v>
      </c>
    </row>
    <row r="112" spans="1:6" hidden="1" x14ac:dyDescent="0.4">
      <c r="A112" t="str">
        <f>output!A112</f>
        <v>パワプロ2020 - 投球解析 - 2020-08-23 14-08-02-00</v>
      </c>
      <c r="B112" t="str">
        <f ca="1">output!K112</f>
        <v>DD007</v>
      </c>
      <c r="C112">
        <f ca="1">VLOOKUP(B112,投手データ!B:E,4,)</f>
        <v>150</v>
      </c>
      <c r="D112" t="str">
        <f ca="1">output!N112</f>
        <v>ナックル</v>
      </c>
      <c r="E112">
        <f ca="1">output!J112</f>
        <v>126</v>
      </c>
      <c r="F112">
        <f t="shared" ca="1" si="2"/>
        <v>-24</v>
      </c>
    </row>
    <row r="113" spans="1:6" hidden="1" x14ac:dyDescent="0.4">
      <c r="A113" t="str">
        <f>output!A113</f>
        <v>パワプロ2020 - 投球解析 - 2020-08-23 14-08-02-01</v>
      </c>
      <c r="B113" t="str">
        <f ca="1">output!K113</f>
        <v>DD007</v>
      </c>
      <c r="C113">
        <f ca="1">VLOOKUP(B113,投手データ!B:E,4,)</f>
        <v>150</v>
      </c>
      <c r="D113" t="str">
        <f ca="1">output!N113</f>
        <v>ナックル</v>
      </c>
      <c r="E113">
        <f ca="1">output!J113</f>
        <v>116</v>
      </c>
      <c r="F113">
        <f t="shared" ca="1" si="2"/>
        <v>-34</v>
      </c>
    </row>
    <row r="114" spans="1:6" hidden="1" x14ac:dyDescent="0.4">
      <c r="A114" t="str">
        <f>output!A114</f>
        <v>パワプロ2020 - 投球解析 - 2020-08-23 14-08-02-02</v>
      </c>
      <c r="B114" t="str">
        <f ca="1">output!K114</f>
        <v>DD007</v>
      </c>
      <c r="C114">
        <f ca="1">VLOOKUP(B114,投手データ!B:E,4,)</f>
        <v>150</v>
      </c>
      <c r="D114" t="str">
        <f ca="1">output!N114</f>
        <v>ナックル</v>
      </c>
      <c r="E114">
        <f ca="1">output!J114</f>
        <v>135</v>
      </c>
      <c r="F114">
        <f t="shared" ca="1" si="2"/>
        <v>-15</v>
      </c>
    </row>
    <row r="115" spans="1:6" hidden="1" x14ac:dyDescent="0.4">
      <c r="A115" t="str">
        <f>output!A115</f>
        <v>パワプロ2020 - 投球解析 - 2020-08-23 14-08-02-03</v>
      </c>
      <c r="B115" t="str">
        <f ca="1">output!K115</f>
        <v>DD007</v>
      </c>
      <c r="C115">
        <f ca="1">VLOOKUP(B115,投手データ!B:E,4,)</f>
        <v>150</v>
      </c>
      <c r="D115" t="str">
        <f ca="1">output!N115</f>
        <v>ナックル</v>
      </c>
      <c r="E115">
        <f ca="1">output!J115</f>
        <v>117</v>
      </c>
      <c r="F115">
        <f t="shared" ca="1" si="2"/>
        <v>-33</v>
      </c>
    </row>
    <row r="116" spans="1:6" hidden="1" x14ac:dyDescent="0.4">
      <c r="A116" t="str">
        <f>output!A116</f>
        <v>パワプロ2020 - 投球解析 - 2020-08-23 14-08-02-04</v>
      </c>
      <c r="B116" t="str">
        <f ca="1">output!K116</f>
        <v>DD007</v>
      </c>
      <c r="C116">
        <f ca="1">VLOOKUP(B116,投手データ!B:E,4,)</f>
        <v>150</v>
      </c>
      <c r="D116" t="str">
        <f ca="1">output!N116</f>
        <v>ナックル</v>
      </c>
      <c r="E116">
        <f ca="1">output!J116</f>
        <v>117</v>
      </c>
      <c r="F116">
        <f t="shared" ca="1" si="2"/>
        <v>-33</v>
      </c>
    </row>
    <row r="117" spans="1:6" hidden="1" x14ac:dyDescent="0.4">
      <c r="A117" t="str">
        <f>output!A117</f>
        <v>パワプロ2020 - 投球解析 - 2020-08-23 14-08-02-05</v>
      </c>
      <c r="B117" t="str">
        <f ca="1">output!K117</f>
        <v>DD007</v>
      </c>
      <c r="C117">
        <f ca="1">VLOOKUP(B117,投手データ!B:E,4,)</f>
        <v>150</v>
      </c>
      <c r="D117" t="str">
        <f ca="1">output!N117</f>
        <v>ナックル</v>
      </c>
      <c r="E117">
        <f ca="1">output!J117</f>
        <v>115</v>
      </c>
      <c r="F117">
        <f t="shared" ca="1" si="2"/>
        <v>-35</v>
      </c>
    </row>
    <row r="118" spans="1:6" hidden="1" x14ac:dyDescent="0.4">
      <c r="A118" t="str">
        <f>output!A118</f>
        <v>パワプロ2020 - 投球解析 - 2020-08-23 14-08-02-06</v>
      </c>
      <c r="B118" t="str">
        <f ca="1">output!K118</f>
        <v>DD007</v>
      </c>
      <c r="C118">
        <f ca="1">VLOOKUP(B118,投手データ!B:E,4,)</f>
        <v>150</v>
      </c>
      <c r="D118" t="str">
        <f ca="1">output!N118</f>
        <v>ナックル</v>
      </c>
      <c r="E118">
        <f ca="1">output!J118</f>
        <v>118</v>
      </c>
      <c r="F118">
        <f t="shared" ca="1" si="2"/>
        <v>-32</v>
      </c>
    </row>
    <row r="119" spans="1:6" hidden="1" x14ac:dyDescent="0.4">
      <c r="A119" t="str">
        <f>output!A119</f>
        <v>パワプロ2020 - 投球解析 - 2020-08-23 14-08-02-07</v>
      </c>
      <c r="B119" t="str">
        <f ca="1">output!K119</f>
        <v>DD007</v>
      </c>
      <c r="C119">
        <f ca="1">VLOOKUP(B119,投手データ!B:E,4,)</f>
        <v>150</v>
      </c>
      <c r="D119" t="str">
        <f ca="1">output!N119</f>
        <v>ナックル</v>
      </c>
      <c r="E119">
        <f ca="1">output!J119</f>
        <v>115</v>
      </c>
      <c r="F119">
        <f t="shared" ca="1" si="2"/>
        <v>-35</v>
      </c>
    </row>
    <row r="120" spans="1:6" hidden="1" x14ac:dyDescent="0.4">
      <c r="A120" t="str">
        <f>output!A120</f>
        <v>パワプロ2020 - 投球解析 - 2020-08-23 14-08-02-08</v>
      </c>
      <c r="B120" t="str">
        <f ca="1">output!K120</f>
        <v>DD007</v>
      </c>
      <c r="C120">
        <f ca="1">VLOOKUP(B120,投手データ!B:E,4,)</f>
        <v>150</v>
      </c>
      <c r="D120" t="str">
        <f ca="1">output!N120</f>
        <v>ナックル</v>
      </c>
      <c r="E120">
        <f ca="1">output!J120</f>
        <v>114</v>
      </c>
      <c r="F120">
        <f t="shared" ca="1" si="2"/>
        <v>-36</v>
      </c>
    </row>
    <row r="121" spans="1:6" hidden="1" x14ac:dyDescent="0.4">
      <c r="A121" t="str">
        <f>output!A121</f>
        <v>パワプロ2020 - 投球解析 - 2020-08-23 14-08-02-09</v>
      </c>
      <c r="B121" t="str">
        <f ca="1">output!K121</f>
        <v>DD007</v>
      </c>
      <c r="C121">
        <f ca="1">VLOOKUP(B121,投手データ!B:E,4,)</f>
        <v>150</v>
      </c>
      <c r="D121" t="str">
        <f ca="1">output!N121</f>
        <v>ナックル</v>
      </c>
      <c r="E121">
        <f ca="1">output!J121</f>
        <v>114</v>
      </c>
      <c r="F121">
        <f t="shared" ca="1" si="2"/>
        <v>-36</v>
      </c>
    </row>
    <row r="122" spans="1:6" hidden="1" x14ac:dyDescent="0.4">
      <c r="A122" t="str">
        <f>output!A122</f>
        <v>パワプロ2020 - 投球解析 - 2020-08-23 14-18-29-00</v>
      </c>
      <c r="B122" t="str">
        <f ca="1">output!K122</f>
        <v>DD021</v>
      </c>
      <c r="C122">
        <f ca="1">VLOOKUP(B122,投手データ!B:E,4,)</f>
        <v>150</v>
      </c>
      <c r="D122" t="str">
        <f ca="1">output!N122</f>
        <v>ストレート</v>
      </c>
      <c r="E122">
        <f ca="1">output!J122</f>
        <v>148</v>
      </c>
      <c r="F122">
        <f t="shared" ca="1" si="2"/>
        <v>-2</v>
      </c>
    </row>
    <row r="123" spans="1:6" hidden="1" x14ac:dyDescent="0.4">
      <c r="A123" t="str">
        <f>output!A123</f>
        <v>パワプロ2020 - 投球解析 - 2020-08-23 14-18-29-01</v>
      </c>
      <c r="B123" t="str">
        <f ca="1">output!K123</f>
        <v>DD021</v>
      </c>
      <c r="C123">
        <f ca="1">VLOOKUP(B123,投手データ!B:E,4,)</f>
        <v>150</v>
      </c>
      <c r="D123" t="str">
        <f ca="1">output!N123</f>
        <v>ストレート</v>
      </c>
      <c r="E123">
        <f>output!J123</f>
        <v>143</v>
      </c>
      <c r="F123">
        <f t="shared" ca="1" si="2"/>
        <v>-7</v>
      </c>
    </row>
    <row r="124" spans="1:6" hidden="1" x14ac:dyDescent="0.4">
      <c r="A124" t="str">
        <f>output!A124</f>
        <v>パワプロ2020 - 投球解析 - 2020-08-23 14-18-29-02</v>
      </c>
      <c r="B124" t="str">
        <f ca="1">output!K124</f>
        <v>DD021</v>
      </c>
      <c r="C124">
        <f ca="1">VLOOKUP(B124,投手データ!B:E,4,)</f>
        <v>150</v>
      </c>
      <c r="D124" t="str">
        <f ca="1">output!N124</f>
        <v>ストレート</v>
      </c>
      <c r="E124">
        <f ca="1">output!J124</f>
        <v>144</v>
      </c>
      <c r="F124">
        <f t="shared" ca="1" si="2"/>
        <v>-6</v>
      </c>
    </row>
    <row r="125" spans="1:6" hidden="1" x14ac:dyDescent="0.4">
      <c r="A125" t="str">
        <f>output!A125</f>
        <v>パワプロ2020 - 投球解析 - 2020-08-23 14-18-29-03</v>
      </c>
      <c r="B125" t="str">
        <f ca="1">output!K125</f>
        <v>DD021</v>
      </c>
      <c r="C125">
        <f ca="1">VLOOKUP(B125,投手データ!B:E,4,)</f>
        <v>150</v>
      </c>
      <c r="D125" t="str">
        <f ca="1">output!N125</f>
        <v>ストレート</v>
      </c>
      <c r="E125">
        <f>output!J125</f>
        <v>145</v>
      </c>
      <c r="F125">
        <f t="shared" ca="1" si="2"/>
        <v>-5</v>
      </c>
    </row>
    <row r="126" spans="1:6" hidden="1" x14ac:dyDescent="0.4">
      <c r="A126" t="str">
        <f>output!A126</f>
        <v>パワプロ2020 - 投球解析 - 2020-08-23 14-18-29-04</v>
      </c>
      <c r="B126" t="str">
        <f ca="1">output!K126</f>
        <v>DD021</v>
      </c>
      <c r="C126">
        <f ca="1">VLOOKUP(B126,投手データ!B:E,4,)</f>
        <v>150</v>
      </c>
      <c r="D126" t="str">
        <f ca="1">output!N126</f>
        <v>ストレート</v>
      </c>
      <c r="E126">
        <f ca="1">output!J126</f>
        <v>147</v>
      </c>
      <c r="F126">
        <f t="shared" ca="1" si="2"/>
        <v>-3</v>
      </c>
    </row>
    <row r="127" spans="1:6" hidden="1" x14ac:dyDescent="0.4">
      <c r="A127" t="str">
        <f>output!A127</f>
        <v>パワプロ2020 - 投球解析 - 2020-08-23 14-18-29-05</v>
      </c>
      <c r="B127" t="str">
        <f ca="1">output!K127</f>
        <v>DD021</v>
      </c>
      <c r="C127">
        <f ca="1">VLOOKUP(B127,投手データ!B:E,4,)</f>
        <v>150</v>
      </c>
      <c r="D127" t="str">
        <f ca="1">output!N127</f>
        <v>ストレート</v>
      </c>
      <c r="E127">
        <f>output!J127</f>
        <v>145</v>
      </c>
      <c r="F127">
        <f t="shared" ca="1" si="2"/>
        <v>-5</v>
      </c>
    </row>
    <row r="128" spans="1:6" hidden="1" x14ac:dyDescent="0.4">
      <c r="A128" t="str">
        <f>output!A128</f>
        <v>パワプロ2020 - 投球解析 - 2020-08-23 14-18-29-06</v>
      </c>
      <c r="B128" t="str">
        <f ca="1">output!K128</f>
        <v>DD021</v>
      </c>
      <c r="C128">
        <f ca="1">VLOOKUP(B128,投手データ!B:E,4,)</f>
        <v>150</v>
      </c>
      <c r="D128" t="str">
        <f ca="1">output!N128</f>
        <v>ストレート</v>
      </c>
      <c r="E128">
        <f ca="1">output!J128</f>
        <v>146</v>
      </c>
      <c r="F128">
        <f t="shared" ca="1" si="2"/>
        <v>-4</v>
      </c>
    </row>
    <row r="129" spans="1:6" hidden="1" x14ac:dyDescent="0.4">
      <c r="A129" t="str">
        <f>output!A129</f>
        <v>パワプロ2020 - 投球解析 - 2020-08-23 14-18-29-07</v>
      </c>
      <c r="B129" t="str">
        <f ca="1">output!K129</f>
        <v>DD021</v>
      </c>
      <c r="C129">
        <f ca="1">VLOOKUP(B129,投手データ!B:E,4,)</f>
        <v>150</v>
      </c>
      <c r="D129" t="str">
        <f ca="1">output!N129</f>
        <v>ストレート</v>
      </c>
      <c r="E129">
        <f ca="1">output!J129</f>
        <v>147</v>
      </c>
      <c r="F129">
        <f t="shared" ca="1" si="2"/>
        <v>-3</v>
      </c>
    </row>
    <row r="130" spans="1:6" hidden="1" x14ac:dyDescent="0.4">
      <c r="A130" t="str">
        <f>output!A130</f>
        <v>パワプロ2020 - 投球解析 - 2020-08-23 14-18-29-08</v>
      </c>
      <c r="B130" t="str">
        <f ca="1">output!K130</f>
        <v>DD021</v>
      </c>
      <c r="C130">
        <f ca="1">VLOOKUP(B130,投手データ!B:E,4,)</f>
        <v>150</v>
      </c>
      <c r="D130" t="str">
        <f ca="1">output!N130</f>
        <v>ストレート</v>
      </c>
      <c r="E130">
        <f ca="1">output!J130</f>
        <v>147</v>
      </c>
      <c r="F130">
        <f t="shared" ca="1" si="2"/>
        <v>-3</v>
      </c>
    </row>
    <row r="131" spans="1:6" hidden="1" x14ac:dyDescent="0.4">
      <c r="A131" t="str">
        <f>output!A131</f>
        <v>パワプロ2020 - 投球解析 - 2020-08-23 14-18-29-09</v>
      </c>
      <c r="B131" t="str">
        <f ca="1">output!K131</f>
        <v>DD021</v>
      </c>
      <c r="C131">
        <f ca="1">VLOOKUP(B131,投手データ!B:E,4,)</f>
        <v>150</v>
      </c>
      <c r="D131" t="str">
        <f ca="1">output!N131</f>
        <v>ストレート</v>
      </c>
      <c r="E131">
        <f ca="1">output!J131</f>
        <v>146</v>
      </c>
      <c r="F131">
        <f t="shared" ca="1" si="2"/>
        <v>-4</v>
      </c>
    </row>
    <row r="132" spans="1:6" hidden="1" x14ac:dyDescent="0.4">
      <c r="A132" t="str">
        <f>output!A132</f>
        <v>パワプロ2020 - 投球解析 - 2020-08-23 14-19-33-00</v>
      </c>
      <c r="B132" t="str">
        <f ca="1">output!K132</f>
        <v>DD021</v>
      </c>
      <c r="C132">
        <f ca="1">VLOOKUP(B132,投手データ!B:E,4,)</f>
        <v>150</v>
      </c>
      <c r="D132" t="str">
        <f ca="1">output!N132</f>
        <v>全力ストレート</v>
      </c>
      <c r="E132">
        <f ca="1">output!J132</f>
        <v>147</v>
      </c>
      <c r="F132">
        <f t="shared" ca="1" si="2"/>
        <v>-3</v>
      </c>
    </row>
    <row r="133" spans="1:6" hidden="1" x14ac:dyDescent="0.4">
      <c r="A133" t="str">
        <f>output!A133</f>
        <v>パワプロ2020 - 投球解析 - 2020-08-23 14-19-33-01</v>
      </c>
      <c r="B133" t="str">
        <f ca="1">output!K133</f>
        <v>DD021</v>
      </c>
      <c r="C133">
        <f ca="1">VLOOKUP(B133,投手データ!B:E,4,)</f>
        <v>150</v>
      </c>
      <c r="D133" t="str">
        <f ca="1">output!N133</f>
        <v>全力ストレート</v>
      </c>
      <c r="E133">
        <f ca="1">output!J133</f>
        <v>148</v>
      </c>
      <c r="F133">
        <f t="shared" ca="1" si="2"/>
        <v>-2</v>
      </c>
    </row>
    <row r="134" spans="1:6" hidden="1" x14ac:dyDescent="0.4">
      <c r="A134" t="str">
        <f>output!A134</f>
        <v>パワプロ2020 - 投球解析 - 2020-08-23 14-19-33-02</v>
      </c>
      <c r="B134" t="str">
        <f ca="1">output!K134</f>
        <v>DD021</v>
      </c>
      <c r="C134">
        <f ca="1">VLOOKUP(B134,投手データ!B:E,4,)</f>
        <v>150</v>
      </c>
      <c r="D134" t="str">
        <f ca="1">output!N134</f>
        <v>全力ストレート</v>
      </c>
      <c r="E134">
        <f ca="1">output!J134</f>
        <v>146</v>
      </c>
      <c r="F134">
        <f t="shared" ca="1" si="2"/>
        <v>-4</v>
      </c>
    </row>
    <row r="135" spans="1:6" hidden="1" x14ac:dyDescent="0.4">
      <c r="A135" t="str">
        <f>output!A135</f>
        <v>パワプロ2020 - 投球解析 - 2020-08-23 14-19-33-03</v>
      </c>
      <c r="B135" t="str">
        <f ca="1">output!K135</f>
        <v>DD021</v>
      </c>
      <c r="C135">
        <f ca="1">VLOOKUP(B135,投手データ!B:E,4,)</f>
        <v>150</v>
      </c>
      <c r="D135" t="str">
        <f ca="1">output!N135</f>
        <v>全力ストレート</v>
      </c>
      <c r="E135">
        <f ca="1">output!J135</f>
        <v>148</v>
      </c>
      <c r="F135">
        <f t="shared" ca="1" si="2"/>
        <v>-2</v>
      </c>
    </row>
    <row r="136" spans="1:6" hidden="1" x14ac:dyDescent="0.4">
      <c r="A136" t="str">
        <f>output!A136</f>
        <v>パワプロ2020 - 投球解析 - 2020-08-23 14-19-33-04</v>
      </c>
      <c r="B136" t="str">
        <f ca="1">output!K136</f>
        <v>DD021</v>
      </c>
      <c r="C136">
        <f ca="1">VLOOKUP(B136,投手データ!B:E,4,)</f>
        <v>150</v>
      </c>
      <c r="D136" t="str">
        <f ca="1">output!N136</f>
        <v>全力ストレート</v>
      </c>
      <c r="E136">
        <f ca="1">output!J136</f>
        <v>146</v>
      </c>
      <c r="F136">
        <f t="shared" ca="1" si="2"/>
        <v>-4</v>
      </c>
    </row>
    <row r="137" spans="1:6" hidden="1" x14ac:dyDescent="0.4">
      <c r="A137" t="str">
        <f>output!A137</f>
        <v>パワプロ2020 - 投球解析 - 2020-08-23 14-19-33-05</v>
      </c>
      <c r="B137" t="str">
        <f ca="1">output!K137</f>
        <v>DD021</v>
      </c>
      <c r="C137">
        <f ca="1">VLOOKUP(B137,投手データ!B:E,4,)</f>
        <v>150</v>
      </c>
      <c r="D137" t="str">
        <f ca="1">output!N137</f>
        <v>全力ストレート</v>
      </c>
      <c r="E137">
        <f ca="1">output!J137</f>
        <v>147</v>
      </c>
      <c r="F137">
        <f t="shared" ca="1" si="2"/>
        <v>-3</v>
      </c>
    </row>
    <row r="138" spans="1:6" hidden="1" x14ac:dyDescent="0.4">
      <c r="A138" t="str">
        <f>output!A138</f>
        <v>パワプロ2020 - 投球解析 - 2020-08-23 14-19-33-06</v>
      </c>
      <c r="B138" t="str">
        <f ca="1">output!K138</f>
        <v>DD021</v>
      </c>
      <c r="C138">
        <f ca="1">VLOOKUP(B138,投手データ!B:E,4,)</f>
        <v>150</v>
      </c>
      <c r="D138" t="str">
        <f ca="1">output!N138</f>
        <v>全力ストレート</v>
      </c>
      <c r="E138">
        <f ca="1">output!J138</f>
        <v>146</v>
      </c>
      <c r="F138">
        <f t="shared" ca="1" si="2"/>
        <v>-4</v>
      </c>
    </row>
    <row r="139" spans="1:6" hidden="1" x14ac:dyDescent="0.4">
      <c r="A139" t="str">
        <f>output!A139</f>
        <v>パワプロ2020 - 投球解析 - 2020-08-23 14-19-33-07</v>
      </c>
      <c r="B139" t="str">
        <f ca="1">output!K139</f>
        <v>DD021</v>
      </c>
      <c r="C139">
        <f ca="1">VLOOKUP(B139,投手データ!B:E,4,)</f>
        <v>150</v>
      </c>
      <c r="D139" t="str">
        <f ca="1">output!N139</f>
        <v>全力ストレート</v>
      </c>
      <c r="E139">
        <f ca="1">output!J139</f>
        <v>147</v>
      </c>
      <c r="F139">
        <f t="shared" ca="1" si="2"/>
        <v>-3</v>
      </c>
    </row>
    <row r="140" spans="1:6" hidden="1" x14ac:dyDescent="0.4">
      <c r="A140" t="str">
        <f>output!A140</f>
        <v>パワプロ2020 - 投球解析 - 2020-08-23 14-19-33-08</v>
      </c>
      <c r="B140" t="str">
        <f ca="1">output!K140</f>
        <v>DD021</v>
      </c>
      <c r="C140">
        <f ca="1">VLOOKUP(B140,投手データ!B:E,4,)</f>
        <v>150</v>
      </c>
      <c r="D140" t="str">
        <f ca="1">output!N140</f>
        <v>全力ストレート</v>
      </c>
      <c r="E140">
        <f ca="1">output!J140</f>
        <v>148</v>
      </c>
      <c r="F140">
        <f t="shared" ca="1" si="2"/>
        <v>-2</v>
      </c>
    </row>
    <row r="141" spans="1:6" hidden="1" x14ac:dyDescent="0.4">
      <c r="A141" t="str">
        <f>output!A141</f>
        <v>パワプロ2020 - 投球解析 - 2020-08-23 14-19-33-09</v>
      </c>
      <c r="B141" t="str">
        <f ca="1">output!K141</f>
        <v>DD021</v>
      </c>
      <c r="C141">
        <f ca="1">VLOOKUP(B141,投手データ!B:E,4,)</f>
        <v>150</v>
      </c>
      <c r="D141" t="str">
        <f ca="1">output!N141</f>
        <v>全力ストレート</v>
      </c>
      <c r="E141">
        <f ca="1">output!J141</f>
        <v>148</v>
      </c>
      <c r="F141">
        <f t="shared" ca="1" si="2"/>
        <v>-2</v>
      </c>
    </row>
    <row r="142" spans="1:6" hidden="1" x14ac:dyDescent="0.4">
      <c r="A142" t="str">
        <f>output!A142</f>
        <v>パワプロ2020 - 投球解析 - 2020-08-23 14-21-04-00</v>
      </c>
      <c r="B142" t="str">
        <f ca="1">output!K142</f>
        <v>DD021</v>
      </c>
      <c r="C142">
        <f ca="1">VLOOKUP(B142,投手データ!B:E,4,)</f>
        <v>150</v>
      </c>
      <c r="D142" t="str">
        <f ca="1">output!N142</f>
        <v>パーム</v>
      </c>
      <c r="E142">
        <f ca="1">output!J142</f>
        <v>121</v>
      </c>
      <c r="F142">
        <f t="shared" ca="1" si="2"/>
        <v>-29</v>
      </c>
    </row>
    <row r="143" spans="1:6" hidden="1" x14ac:dyDescent="0.4">
      <c r="A143" t="str">
        <f>output!A143</f>
        <v>パワプロ2020 - 投球解析 - 2020-08-23 14-21-04-01</v>
      </c>
      <c r="B143" t="str">
        <f ca="1">output!K143</f>
        <v>DD021</v>
      </c>
      <c r="C143">
        <f ca="1">VLOOKUP(B143,投手データ!B:E,4,)</f>
        <v>150</v>
      </c>
      <c r="D143" t="str">
        <f ca="1">output!N143</f>
        <v>パーム</v>
      </c>
      <c r="E143">
        <f ca="1">output!J143</f>
        <v>128</v>
      </c>
      <c r="F143">
        <f t="shared" ca="1" si="2"/>
        <v>-22</v>
      </c>
    </row>
    <row r="144" spans="1:6" hidden="1" x14ac:dyDescent="0.4">
      <c r="A144" t="str">
        <f>output!A144</f>
        <v>パワプロ2020 - 投球解析 - 2020-08-23 14-21-04-02</v>
      </c>
      <c r="B144" t="str">
        <f ca="1">output!K144</f>
        <v>DD021</v>
      </c>
      <c r="C144">
        <f ca="1">VLOOKUP(B144,投手データ!B:E,4,)</f>
        <v>150</v>
      </c>
      <c r="D144" t="str">
        <f ca="1">output!N144</f>
        <v>パーム</v>
      </c>
      <c r="E144">
        <f ca="1">output!J144</f>
        <v>122</v>
      </c>
      <c r="F144">
        <f t="shared" ref="F144:F207" ca="1" si="3">E144-C144</f>
        <v>-28</v>
      </c>
    </row>
    <row r="145" spans="1:6" hidden="1" x14ac:dyDescent="0.4">
      <c r="A145" t="str">
        <f>output!A145</f>
        <v>パワプロ2020 - 投球解析 - 2020-08-23 14-21-04-03</v>
      </c>
      <c r="B145" t="str">
        <f ca="1">output!K145</f>
        <v>DD021</v>
      </c>
      <c r="C145">
        <f ca="1">VLOOKUP(B145,投手データ!B:E,4,)</f>
        <v>150</v>
      </c>
      <c r="D145" t="str">
        <f ca="1">output!N145</f>
        <v>パーム</v>
      </c>
      <c r="E145">
        <f ca="1">output!J145</f>
        <v>128</v>
      </c>
      <c r="F145">
        <f t="shared" ca="1" si="3"/>
        <v>-22</v>
      </c>
    </row>
    <row r="146" spans="1:6" hidden="1" x14ac:dyDescent="0.4">
      <c r="A146" t="str">
        <f>output!A146</f>
        <v>パワプロ2020 - 投球解析 - 2020-08-23 14-21-04-04</v>
      </c>
      <c r="B146" t="str">
        <f ca="1">output!K146</f>
        <v>DD021</v>
      </c>
      <c r="C146">
        <f ca="1">VLOOKUP(B146,投手データ!B:E,4,)</f>
        <v>150</v>
      </c>
      <c r="D146" t="str">
        <f ca="1">output!N146</f>
        <v>パーム</v>
      </c>
      <c r="E146">
        <f ca="1">output!J146</f>
        <v>122</v>
      </c>
      <c r="F146">
        <f t="shared" ca="1" si="3"/>
        <v>-28</v>
      </c>
    </row>
    <row r="147" spans="1:6" hidden="1" x14ac:dyDescent="0.4">
      <c r="A147" t="str">
        <f>output!A147</f>
        <v>パワプロ2020 - 投球解析 - 2020-08-23 14-21-04-05</v>
      </c>
      <c r="B147" t="str">
        <f ca="1">output!K147</f>
        <v>DD021</v>
      </c>
      <c r="C147">
        <f ca="1">VLOOKUP(B147,投手データ!B:E,4,)</f>
        <v>150</v>
      </c>
      <c r="D147" t="str">
        <f ca="1">output!N147</f>
        <v>パーム</v>
      </c>
      <c r="E147">
        <f ca="1">output!J147</f>
        <v>121</v>
      </c>
      <c r="F147">
        <f t="shared" ca="1" si="3"/>
        <v>-29</v>
      </c>
    </row>
    <row r="148" spans="1:6" hidden="1" x14ac:dyDescent="0.4">
      <c r="A148" t="str">
        <f>output!A148</f>
        <v>パワプロ2020 - 投球解析 - 2020-08-23 14-21-04-06</v>
      </c>
      <c r="B148" t="str">
        <f ca="1">output!K148</f>
        <v>DD021</v>
      </c>
      <c r="C148">
        <f ca="1">VLOOKUP(B148,投手データ!B:E,4,)</f>
        <v>150</v>
      </c>
      <c r="D148" t="str">
        <f ca="1">output!N148</f>
        <v>パーム</v>
      </c>
      <c r="E148">
        <f ca="1">output!J148</f>
        <v>121</v>
      </c>
      <c r="F148">
        <f t="shared" ca="1" si="3"/>
        <v>-29</v>
      </c>
    </row>
    <row r="149" spans="1:6" hidden="1" x14ac:dyDescent="0.4">
      <c r="A149" t="str">
        <f>output!A149</f>
        <v>パワプロ2020 - 投球解析 - 2020-08-23 14-21-04-07</v>
      </c>
      <c r="B149" t="str">
        <f ca="1">output!K149</f>
        <v>DD021</v>
      </c>
      <c r="C149">
        <f ca="1">VLOOKUP(B149,投手データ!B:E,4,)</f>
        <v>150</v>
      </c>
      <c r="D149" t="str">
        <f ca="1">output!N149</f>
        <v>パーム</v>
      </c>
      <c r="E149">
        <f ca="1">output!J149</f>
        <v>124</v>
      </c>
      <c r="F149">
        <f t="shared" ca="1" si="3"/>
        <v>-26</v>
      </c>
    </row>
    <row r="150" spans="1:6" hidden="1" x14ac:dyDescent="0.4">
      <c r="A150" t="str">
        <f>output!A150</f>
        <v>パワプロ2020 - 投球解析 - 2020-08-23 14-21-04-08</v>
      </c>
      <c r="B150" t="str">
        <f ca="1">output!K150</f>
        <v>DD021</v>
      </c>
      <c r="C150">
        <f ca="1">VLOOKUP(B150,投手データ!B:E,4,)</f>
        <v>150</v>
      </c>
      <c r="D150" t="str">
        <f ca="1">output!N150</f>
        <v>パーム</v>
      </c>
      <c r="E150">
        <f ca="1">output!J150</f>
        <v>128</v>
      </c>
      <c r="F150">
        <f t="shared" ca="1" si="3"/>
        <v>-22</v>
      </c>
    </row>
    <row r="151" spans="1:6" hidden="1" x14ac:dyDescent="0.4">
      <c r="A151" t="str">
        <f>output!A151</f>
        <v>パワプロ2020 - 投球解析 - 2020-08-23 14-21-04-09</v>
      </c>
      <c r="B151" t="str">
        <f ca="1">output!K151</f>
        <v>DD021</v>
      </c>
      <c r="C151">
        <f ca="1">VLOOKUP(B151,投手データ!B:E,4,)</f>
        <v>150</v>
      </c>
      <c r="D151" t="str">
        <f ca="1">output!N151</f>
        <v>パーム</v>
      </c>
      <c r="E151">
        <f ca="1">output!J151</f>
        <v>121</v>
      </c>
      <c r="F151">
        <f t="shared" ca="1" si="3"/>
        <v>-29</v>
      </c>
    </row>
    <row r="152" spans="1:6" hidden="1" x14ac:dyDescent="0.4">
      <c r="A152" t="str">
        <f>output!A152</f>
        <v>パワプロ2020 - 投球解析 - 2020-08-23 14-22-38-00</v>
      </c>
      <c r="B152" t="str">
        <f ca="1">output!K152</f>
        <v>DD003</v>
      </c>
      <c r="C152">
        <f ca="1">VLOOKUP(B152,投手データ!B:E,4,)</f>
        <v>152</v>
      </c>
      <c r="D152" t="str">
        <f ca="1">output!N152</f>
        <v>ストレート</v>
      </c>
      <c r="E152">
        <f ca="1">output!J152</f>
        <v>149</v>
      </c>
      <c r="F152">
        <f t="shared" ca="1" si="3"/>
        <v>-3</v>
      </c>
    </row>
    <row r="153" spans="1:6" hidden="1" x14ac:dyDescent="0.4">
      <c r="A153" t="str">
        <f>output!A153</f>
        <v>パワプロ2020 - 投球解析 - 2020-08-23 14-22-38-01</v>
      </c>
      <c r="B153" t="str">
        <f ca="1">output!K153</f>
        <v>DD003</v>
      </c>
      <c r="C153">
        <f ca="1">VLOOKUP(B153,投手データ!B:E,4,)</f>
        <v>152</v>
      </c>
      <c r="D153" t="str">
        <f ca="1">output!N153</f>
        <v>ストレート</v>
      </c>
      <c r="E153">
        <f ca="1">output!J153</f>
        <v>146</v>
      </c>
      <c r="F153">
        <f t="shared" ca="1" si="3"/>
        <v>-6</v>
      </c>
    </row>
    <row r="154" spans="1:6" hidden="1" x14ac:dyDescent="0.4">
      <c r="A154" t="str">
        <f>output!A154</f>
        <v>パワプロ2020 - 投球解析 - 2020-08-23 14-22-38-02</v>
      </c>
      <c r="B154" t="str">
        <f ca="1">output!K154</f>
        <v>DD003</v>
      </c>
      <c r="C154">
        <f ca="1">VLOOKUP(B154,投手データ!B:E,4,)</f>
        <v>152</v>
      </c>
      <c r="D154" t="str">
        <f ca="1">output!N154</f>
        <v>ストレート</v>
      </c>
      <c r="E154">
        <f ca="1">output!J154</f>
        <v>148</v>
      </c>
      <c r="F154">
        <f t="shared" ca="1" si="3"/>
        <v>-4</v>
      </c>
    </row>
    <row r="155" spans="1:6" hidden="1" x14ac:dyDescent="0.4">
      <c r="A155" t="str">
        <f>output!A155</f>
        <v>パワプロ2020 - 投球解析 - 2020-08-23 14-22-38-03</v>
      </c>
      <c r="B155" t="str">
        <f ca="1">output!K155</f>
        <v>DD003</v>
      </c>
      <c r="C155">
        <f ca="1">VLOOKUP(B155,投手データ!B:E,4,)</f>
        <v>152</v>
      </c>
      <c r="D155" t="str">
        <f ca="1">output!N155</f>
        <v>ストレート</v>
      </c>
      <c r="E155">
        <f ca="1">output!J155</f>
        <v>148</v>
      </c>
      <c r="F155">
        <f t="shared" ca="1" si="3"/>
        <v>-4</v>
      </c>
    </row>
    <row r="156" spans="1:6" hidden="1" x14ac:dyDescent="0.4">
      <c r="A156" t="str">
        <f>output!A156</f>
        <v>パワプロ2020 - 投球解析 - 2020-08-23 14-22-38-04</v>
      </c>
      <c r="B156" t="str">
        <f ca="1">output!K156</f>
        <v>DD003</v>
      </c>
      <c r="C156">
        <f ca="1">VLOOKUP(B156,投手データ!B:E,4,)</f>
        <v>152</v>
      </c>
      <c r="D156" t="str">
        <f ca="1">output!N156</f>
        <v>ストレート</v>
      </c>
      <c r="E156">
        <f ca="1">output!J156</f>
        <v>146</v>
      </c>
      <c r="F156">
        <f t="shared" ca="1" si="3"/>
        <v>-6</v>
      </c>
    </row>
    <row r="157" spans="1:6" hidden="1" x14ac:dyDescent="0.4">
      <c r="A157" t="str">
        <f>output!A157</f>
        <v>パワプロ2020 - 投球解析 - 2020-08-23 14-22-38-05</v>
      </c>
      <c r="B157" t="str">
        <f ca="1">output!K157</f>
        <v>DD003</v>
      </c>
      <c r="C157">
        <f ca="1">VLOOKUP(B157,投手データ!B:E,4,)</f>
        <v>152</v>
      </c>
      <c r="D157" t="str">
        <f ca="1">output!N157</f>
        <v>ストレート</v>
      </c>
      <c r="E157">
        <f ca="1">output!J157</f>
        <v>149</v>
      </c>
      <c r="F157">
        <f t="shared" ca="1" si="3"/>
        <v>-3</v>
      </c>
    </row>
    <row r="158" spans="1:6" hidden="1" x14ac:dyDescent="0.4">
      <c r="A158" t="str">
        <f>output!A158</f>
        <v>パワプロ2020 - 投球解析 - 2020-08-23 14-22-38-06</v>
      </c>
      <c r="B158" t="str">
        <f ca="1">output!K158</f>
        <v>DD003</v>
      </c>
      <c r="C158">
        <f ca="1">VLOOKUP(B158,投手データ!B:E,4,)</f>
        <v>152</v>
      </c>
      <c r="D158" t="str">
        <f ca="1">output!N158</f>
        <v>ストレート</v>
      </c>
      <c r="E158">
        <f ca="1">output!J158</f>
        <v>148</v>
      </c>
      <c r="F158">
        <f t="shared" ca="1" si="3"/>
        <v>-4</v>
      </c>
    </row>
    <row r="159" spans="1:6" hidden="1" x14ac:dyDescent="0.4">
      <c r="A159" t="str">
        <f>output!A159</f>
        <v>パワプロ2020 - 投球解析 - 2020-08-23 14-22-38-07</v>
      </c>
      <c r="B159" t="str">
        <f ca="1">output!K159</f>
        <v>DD003</v>
      </c>
      <c r="C159">
        <f ca="1">VLOOKUP(B159,投手データ!B:E,4,)</f>
        <v>152</v>
      </c>
      <c r="D159" t="str">
        <f ca="1">output!N159</f>
        <v>ストレート</v>
      </c>
      <c r="E159">
        <f ca="1">output!J159</f>
        <v>146</v>
      </c>
      <c r="F159">
        <f t="shared" ca="1" si="3"/>
        <v>-6</v>
      </c>
    </row>
    <row r="160" spans="1:6" hidden="1" x14ac:dyDescent="0.4">
      <c r="A160" t="str">
        <f>output!A160</f>
        <v>パワプロ2020 - 投球解析 - 2020-08-23 14-22-38-08</v>
      </c>
      <c r="B160" t="str">
        <f ca="1">output!K160</f>
        <v>DD003</v>
      </c>
      <c r="C160">
        <f ca="1">VLOOKUP(B160,投手データ!B:E,4,)</f>
        <v>152</v>
      </c>
      <c r="D160" t="str">
        <f ca="1">output!N160</f>
        <v>ストレート</v>
      </c>
      <c r="E160">
        <f ca="1">output!J160</f>
        <v>145</v>
      </c>
      <c r="F160">
        <f t="shared" ca="1" si="3"/>
        <v>-7</v>
      </c>
    </row>
    <row r="161" spans="1:6" hidden="1" x14ac:dyDescent="0.4">
      <c r="A161" t="str">
        <f>output!A161</f>
        <v>パワプロ2020 - 投球解析 - 2020-08-23 14-23-42-00</v>
      </c>
      <c r="B161" t="str">
        <f ca="1">output!K161</f>
        <v>DD003</v>
      </c>
      <c r="C161">
        <f ca="1">VLOOKUP(B161,投手データ!B:E,4,)</f>
        <v>152</v>
      </c>
      <c r="D161" t="str">
        <f ca="1">output!N161</f>
        <v>全力ストレート</v>
      </c>
      <c r="E161">
        <f ca="1">output!J161</f>
        <v>150</v>
      </c>
      <c r="F161">
        <f t="shared" ca="1" si="3"/>
        <v>-2</v>
      </c>
    </row>
    <row r="162" spans="1:6" hidden="1" x14ac:dyDescent="0.4">
      <c r="A162" t="str">
        <f>output!A162</f>
        <v>パワプロ2020 - 投球解析 - 2020-08-23 14-23-42-01</v>
      </c>
      <c r="B162" t="str">
        <f ca="1">output!K162</f>
        <v>DD003</v>
      </c>
      <c r="C162">
        <f ca="1">VLOOKUP(B162,投手データ!B:E,4,)</f>
        <v>152</v>
      </c>
      <c r="D162" t="str">
        <f ca="1">output!N162</f>
        <v>全力ストレート</v>
      </c>
      <c r="E162">
        <f ca="1">output!J162</f>
        <v>147</v>
      </c>
      <c r="F162">
        <f t="shared" ca="1" si="3"/>
        <v>-5</v>
      </c>
    </row>
    <row r="163" spans="1:6" hidden="1" x14ac:dyDescent="0.4">
      <c r="A163" t="str">
        <f>output!A163</f>
        <v>パワプロ2020 - 投球解析 - 2020-08-23 14-23-42-02</v>
      </c>
      <c r="B163" t="str">
        <f ca="1">output!K163</f>
        <v>DD003</v>
      </c>
      <c r="C163">
        <f ca="1">VLOOKUP(B163,投手データ!B:E,4,)</f>
        <v>152</v>
      </c>
      <c r="D163" t="str">
        <f ca="1">output!N163</f>
        <v>全力ストレート</v>
      </c>
      <c r="E163">
        <f ca="1">output!J163</f>
        <v>147</v>
      </c>
      <c r="F163">
        <f t="shared" ca="1" si="3"/>
        <v>-5</v>
      </c>
    </row>
    <row r="164" spans="1:6" hidden="1" x14ac:dyDescent="0.4">
      <c r="A164" t="str">
        <f>output!A164</f>
        <v>パワプロ2020 - 投球解析 - 2020-08-23 14-23-42-03</v>
      </c>
      <c r="B164" t="str">
        <f ca="1">output!K164</f>
        <v>DD003</v>
      </c>
      <c r="C164">
        <f ca="1">VLOOKUP(B164,投手データ!B:E,4,)</f>
        <v>152</v>
      </c>
      <c r="D164" t="str">
        <f ca="1">output!N164</f>
        <v>全力ストレート</v>
      </c>
      <c r="E164">
        <f ca="1">output!J164</f>
        <v>148</v>
      </c>
      <c r="F164">
        <f t="shared" ca="1" si="3"/>
        <v>-4</v>
      </c>
    </row>
    <row r="165" spans="1:6" hidden="1" x14ac:dyDescent="0.4">
      <c r="A165" t="str">
        <f>output!A165</f>
        <v>パワプロ2020 - 投球解析 - 2020-08-23 14-23-42-04</v>
      </c>
      <c r="B165" t="str">
        <f ca="1">output!K165</f>
        <v>DD003</v>
      </c>
      <c r="C165">
        <f ca="1">VLOOKUP(B165,投手データ!B:E,4,)</f>
        <v>152</v>
      </c>
      <c r="D165" t="str">
        <f ca="1">output!N165</f>
        <v>全力ストレート</v>
      </c>
      <c r="E165">
        <f ca="1">output!J165</f>
        <v>148</v>
      </c>
      <c r="F165">
        <f t="shared" ca="1" si="3"/>
        <v>-4</v>
      </c>
    </row>
    <row r="166" spans="1:6" hidden="1" x14ac:dyDescent="0.4">
      <c r="A166" t="str">
        <f>output!A166</f>
        <v>パワプロ2020 - 投球解析 - 2020-08-23 14-23-42-05</v>
      </c>
      <c r="B166" t="str">
        <f ca="1">output!K166</f>
        <v>DD003</v>
      </c>
      <c r="C166">
        <f ca="1">VLOOKUP(B166,投手データ!B:E,4,)</f>
        <v>152</v>
      </c>
      <c r="D166" t="str">
        <f ca="1">output!N166</f>
        <v>全力ストレート</v>
      </c>
      <c r="E166">
        <f ca="1">output!J166</f>
        <v>147</v>
      </c>
      <c r="F166">
        <f t="shared" ca="1" si="3"/>
        <v>-5</v>
      </c>
    </row>
    <row r="167" spans="1:6" hidden="1" x14ac:dyDescent="0.4">
      <c r="A167" t="str">
        <f>output!A167</f>
        <v>パワプロ2020 - 投球解析 - 2020-08-23 14-23-42-06</v>
      </c>
      <c r="B167" t="str">
        <f ca="1">output!K167</f>
        <v>DD003</v>
      </c>
      <c r="C167">
        <f ca="1">VLOOKUP(B167,投手データ!B:E,4,)</f>
        <v>152</v>
      </c>
      <c r="D167" t="str">
        <f ca="1">output!N167</f>
        <v>全力ストレート</v>
      </c>
      <c r="E167">
        <f ca="1">output!J167</f>
        <v>148</v>
      </c>
      <c r="F167">
        <f t="shared" ca="1" si="3"/>
        <v>-4</v>
      </c>
    </row>
    <row r="168" spans="1:6" hidden="1" x14ac:dyDescent="0.4">
      <c r="A168" t="str">
        <f>output!A168</f>
        <v>パワプロ2020 - 投球解析 - 2020-08-23 14-23-42-07</v>
      </c>
      <c r="B168" t="str">
        <f ca="1">output!K168</f>
        <v>DD003</v>
      </c>
      <c r="C168">
        <f ca="1">VLOOKUP(B168,投手データ!B:E,4,)</f>
        <v>152</v>
      </c>
      <c r="D168" t="str">
        <f ca="1">output!N168</f>
        <v>全力ストレート</v>
      </c>
      <c r="E168">
        <f ca="1">output!J168</f>
        <v>147</v>
      </c>
      <c r="F168">
        <f t="shared" ca="1" si="3"/>
        <v>-5</v>
      </c>
    </row>
    <row r="169" spans="1:6" hidden="1" x14ac:dyDescent="0.4">
      <c r="A169" t="str">
        <f>output!A169</f>
        <v>パワプロ2020 - 投球解析 - 2020-08-23 14-23-42-08</v>
      </c>
      <c r="B169" t="str">
        <f ca="1">output!K169</f>
        <v>DD003</v>
      </c>
      <c r="C169">
        <f ca="1">VLOOKUP(B169,投手データ!B:E,4,)</f>
        <v>152</v>
      </c>
      <c r="D169" t="str">
        <f ca="1">output!N169</f>
        <v>全力ストレート</v>
      </c>
      <c r="E169">
        <f ca="1">output!J169</f>
        <v>149</v>
      </c>
      <c r="F169">
        <f t="shared" ca="1" si="3"/>
        <v>-3</v>
      </c>
    </row>
    <row r="170" spans="1:6" hidden="1" x14ac:dyDescent="0.4">
      <c r="A170" t="str">
        <f>output!A170</f>
        <v>パワプロ2020 - 投球解析 - 2020-08-23 14-23-42-09</v>
      </c>
      <c r="B170" t="str">
        <f ca="1">output!K170</f>
        <v>DD003</v>
      </c>
      <c r="C170">
        <f ca="1">VLOOKUP(B170,投手データ!B:E,4,)</f>
        <v>152</v>
      </c>
      <c r="D170" t="str">
        <f ca="1">output!N170</f>
        <v>全力ストレート</v>
      </c>
      <c r="E170">
        <f ca="1">output!J170</f>
        <v>146</v>
      </c>
      <c r="F170">
        <f t="shared" ca="1" si="3"/>
        <v>-6</v>
      </c>
    </row>
    <row r="171" spans="1:6" hidden="1" x14ac:dyDescent="0.4">
      <c r="A171" t="str">
        <f>output!A171</f>
        <v>パワプロ2020 - 投球解析 - 2020-08-23 14-24-49-00</v>
      </c>
      <c r="B171" t="str">
        <f ca="1">output!K171</f>
        <v>DD003</v>
      </c>
      <c r="C171">
        <f ca="1">VLOOKUP(B171,投手データ!B:E,4,)</f>
        <v>152</v>
      </c>
      <c r="D171" t="str">
        <f ca="1">output!N171</f>
        <v>カットボール</v>
      </c>
      <c r="E171">
        <f ca="1">output!J171</f>
        <v>142</v>
      </c>
      <c r="F171">
        <f t="shared" ca="1" si="3"/>
        <v>-10</v>
      </c>
    </row>
    <row r="172" spans="1:6" hidden="1" x14ac:dyDescent="0.4">
      <c r="A172" t="str">
        <f>output!A172</f>
        <v>パワプロ2020 - 投球解析 - 2020-08-23 14-24-49-01</v>
      </c>
      <c r="B172" t="str">
        <f ca="1">output!K172</f>
        <v>DD003</v>
      </c>
      <c r="C172">
        <f ca="1">VLOOKUP(B172,投手データ!B:E,4,)</f>
        <v>152</v>
      </c>
      <c r="D172" t="str">
        <f ca="1">output!N172</f>
        <v>カットボール</v>
      </c>
      <c r="E172">
        <f ca="1">output!J172</f>
        <v>140</v>
      </c>
      <c r="F172">
        <f t="shared" ca="1" si="3"/>
        <v>-12</v>
      </c>
    </row>
    <row r="173" spans="1:6" hidden="1" x14ac:dyDescent="0.4">
      <c r="A173" t="str">
        <f>output!A173</f>
        <v>パワプロ2020 - 投球解析 - 2020-08-23 14-24-49-02</v>
      </c>
      <c r="B173" t="str">
        <f ca="1">output!K173</f>
        <v>DD003</v>
      </c>
      <c r="C173">
        <f ca="1">VLOOKUP(B173,投手データ!B:E,4,)</f>
        <v>152</v>
      </c>
      <c r="D173" t="str">
        <f ca="1">output!N173</f>
        <v>カットボール</v>
      </c>
      <c r="E173">
        <f ca="1">output!J173</f>
        <v>140</v>
      </c>
      <c r="F173">
        <f t="shared" ca="1" si="3"/>
        <v>-12</v>
      </c>
    </row>
    <row r="174" spans="1:6" hidden="1" x14ac:dyDescent="0.4">
      <c r="A174" t="str">
        <f>output!A174</f>
        <v>パワプロ2020 - 投球解析 - 2020-08-23 14-24-49-03</v>
      </c>
      <c r="B174" t="str">
        <f ca="1">output!K174</f>
        <v>DD003</v>
      </c>
      <c r="C174">
        <f ca="1">VLOOKUP(B174,投手データ!B:E,4,)</f>
        <v>152</v>
      </c>
      <c r="D174" t="str">
        <f ca="1">output!N174</f>
        <v>カットボール</v>
      </c>
      <c r="E174">
        <f ca="1">output!J174</f>
        <v>142</v>
      </c>
      <c r="F174">
        <f t="shared" ca="1" si="3"/>
        <v>-10</v>
      </c>
    </row>
    <row r="175" spans="1:6" hidden="1" x14ac:dyDescent="0.4">
      <c r="A175" t="str">
        <f>output!A175</f>
        <v>パワプロ2020 - 投球解析 - 2020-08-23 14-24-49-04</v>
      </c>
      <c r="B175" t="str">
        <f ca="1">output!K175</f>
        <v>DD003</v>
      </c>
      <c r="C175">
        <f ca="1">VLOOKUP(B175,投手データ!B:E,4,)</f>
        <v>152</v>
      </c>
      <c r="D175" t="str">
        <f ca="1">output!N175</f>
        <v>カットボール</v>
      </c>
      <c r="E175">
        <f ca="1">output!J175</f>
        <v>140</v>
      </c>
      <c r="F175">
        <f t="shared" ca="1" si="3"/>
        <v>-12</v>
      </c>
    </row>
    <row r="176" spans="1:6" hidden="1" x14ac:dyDescent="0.4">
      <c r="A176" t="str">
        <f>output!A176</f>
        <v>パワプロ2020 - 投球解析 - 2020-08-23 14-24-49-05</v>
      </c>
      <c r="B176" t="str">
        <f ca="1">output!K176</f>
        <v>DD003</v>
      </c>
      <c r="C176">
        <f ca="1">VLOOKUP(B176,投手データ!B:E,4,)</f>
        <v>152</v>
      </c>
      <c r="D176" t="str">
        <f ca="1">output!N176</f>
        <v>カットボール</v>
      </c>
      <c r="E176">
        <f ca="1">output!J176</f>
        <v>141</v>
      </c>
      <c r="F176">
        <f t="shared" ca="1" si="3"/>
        <v>-11</v>
      </c>
    </row>
    <row r="177" spans="1:6" hidden="1" x14ac:dyDescent="0.4">
      <c r="A177" t="str">
        <f>output!A177</f>
        <v>パワプロ2020 - 投球解析 - 2020-08-23 14-24-49-06</v>
      </c>
      <c r="B177" t="str">
        <f ca="1">output!K177</f>
        <v>DD003</v>
      </c>
      <c r="C177">
        <f ca="1">VLOOKUP(B177,投手データ!B:E,4,)</f>
        <v>152</v>
      </c>
      <c r="D177" t="str">
        <f ca="1">output!N177</f>
        <v>カットボール</v>
      </c>
      <c r="E177">
        <f ca="1">output!J177</f>
        <v>139</v>
      </c>
      <c r="F177">
        <f t="shared" ca="1" si="3"/>
        <v>-13</v>
      </c>
    </row>
    <row r="178" spans="1:6" hidden="1" x14ac:dyDescent="0.4">
      <c r="A178" t="str">
        <f>output!A178</f>
        <v>パワプロ2020 - 投球解析 - 2020-08-23 14-24-49-07</v>
      </c>
      <c r="B178" t="str">
        <f ca="1">output!K178</f>
        <v>DD003</v>
      </c>
      <c r="C178">
        <f ca="1">VLOOKUP(B178,投手データ!B:E,4,)</f>
        <v>152</v>
      </c>
      <c r="D178" t="str">
        <f ca="1">output!N178</f>
        <v>カットボール</v>
      </c>
      <c r="E178">
        <f ca="1">output!J178</f>
        <v>140</v>
      </c>
      <c r="F178">
        <f t="shared" ca="1" si="3"/>
        <v>-12</v>
      </c>
    </row>
    <row r="179" spans="1:6" hidden="1" x14ac:dyDescent="0.4">
      <c r="A179" t="str">
        <f>output!A179</f>
        <v>パワプロ2020 - 投球解析 - 2020-08-23 14-24-49-08</v>
      </c>
      <c r="B179" t="str">
        <f ca="1">output!K179</f>
        <v>DD003</v>
      </c>
      <c r="C179">
        <f ca="1">VLOOKUP(B179,投手データ!B:E,4,)</f>
        <v>152</v>
      </c>
      <c r="D179" t="str">
        <f ca="1">output!N179</f>
        <v>カットボール</v>
      </c>
      <c r="E179">
        <f ca="1">output!J179</f>
        <v>141</v>
      </c>
      <c r="F179">
        <f t="shared" ca="1" si="3"/>
        <v>-11</v>
      </c>
    </row>
    <row r="180" spans="1:6" hidden="1" x14ac:dyDescent="0.4">
      <c r="A180" t="str">
        <f>output!A180</f>
        <v>パワプロ2020 - 投球解析 - 2020-08-23 14-24-49-09</v>
      </c>
      <c r="B180" t="str">
        <f ca="1">output!K180</f>
        <v>DD003</v>
      </c>
      <c r="C180">
        <f ca="1">VLOOKUP(B180,投手データ!B:E,4,)</f>
        <v>152</v>
      </c>
      <c r="D180" t="str">
        <f ca="1">output!N180</f>
        <v>カットボール</v>
      </c>
      <c r="E180">
        <f ca="1">output!J180</f>
        <v>139</v>
      </c>
      <c r="F180">
        <f t="shared" ca="1" si="3"/>
        <v>-13</v>
      </c>
    </row>
    <row r="181" spans="1:6" hidden="1" x14ac:dyDescent="0.4">
      <c r="A181" t="str">
        <f>output!A181</f>
        <v>パワプロ2020 - 投球解析 - 2020-08-23 14-25-58-00</v>
      </c>
      <c r="B181" t="str">
        <f ca="1">output!K181</f>
        <v>DD003</v>
      </c>
      <c r="C181">
        <f ca="1">VLOOKUP(B181,投手データ!B:E,4,)</f>
        <v>152</v>
      </c>
      <c r="D181" t="str">
        <f ca="1">output!N181</f>
        <v>ドロップ</v>
      </c>
      <c r="E181">
        <f ca="1">output!J181</f>
        <v>128</v>
      </c>
      <c r="F181">
        <f t="shared" ca="1" si="3"/>
        <v>-24</v>
      </c>
    </row>
    <row r="182" spans="1:6" hidden="1" x14ac:dyDescent="0.4">
      <c r="A182" t="str">
        <f>output!A182</f>
        <v>パワプロ2020 - 投球解析 - 2020-08-23 14-25-58-01</v>
      </c>
      <c r="B182" t="str">
        <f ca="1">output!K182</f>
        <v>DD003</v>
      </c>
      <c r="C182">
        <f ca="1">VLOOKUP(B182,投手データ!B:E,4,)</f>
        <v>152</v>
      </c>
      <c r="D182" t="str">
        <f ca="1">output!N182</f>
        <v>ドロップ</v>
      </c>
      <c r="E182">
        <f ca="1">output!J182</f>
        <v>120</v>
      </c>
      <c r="F182">
        <f t="shared" ca="1" si="3"/>
        <v>-32</v>
      </c>
    </row>
    <row r="183" spans="1:6" hidden="1" x14ac:dyDescent="0.4">
      <c r="A183" t="str">
        <f>output!A183</f>
        <v>パワプロ2020 - 投球解析 - 2020-08-23 14-25-58-02</v>
      </c>
      <c r="B183" t="str">
        <f ca="1">output!K183</f>
        <v>DD003</v>
      </c>
      <c r="C183">
        <f ca="1">VLOOKUP(B183,投手データ!B:E,4,)</f>
        <v>152</v>
      </c>
      <c r="D183" t="str">
        <f ca="1">output!N183</f>
        <v>ドロップ</v>
      </c>
      <c r="E183">
        <f ca="1">output!J183</f>
        <v>124</v>
      </c>
      <c r="F183">
        <f t="shared" ca="1" si="3"/>
        <v>-28</v>
      </c>
    </row>
    <row r="184" spans="1:6" hidden="1" x14ac:dyDescent="0.4">
      <c r="A184" t="str">
        <f>output!A184</f>
        <v>パワプロ2020 - 投球解析 - 2020-08-23 14-25-58-03</v>
      </c>
      <c r="B184" t="str">
        <f ca="1">output!K184</f>
        <v>DD003</v>
      </c>
      <c r="C184">
        <f ca="1">VLOOKUP(B184,投手データ!B:E,4,)</f>
        <v>152</v>
      </c>
      <c r="D184" t="str">
        <f ca="1">output!N184</f>
        <v>ドロップ</v>
      </c>
      <c r="E184">
        <f ca="1">output!J184</f>
        <v>126</v>
      </c>
      <c r="F184">
        <f t="shared" ca="1" si="3"/>
        <v>-26</v>
      </c>
    </row>
    <row r="185" spans="1:6" hidden="1" x14ac:dyDescent="0.4">
      <c r="A185" t="str">
        <f>output!A185</f>
        <v>パワプロ2020 - 投球解析 - 2020-08-23 14-25-58-04</v>
      </c>
      <c r="B185" t="str">
        <f ca="1">output!K185</f>
        <v>DD003</v>
      </c>
      <c r="C185">
        <f ca="1">VLOOKUP(B185,投手データ!B:E,4,)</f>
        <v>152</v>
      </c>
      <c r="D185" t="str">
        <f ca="1">output!N185</f>
        <v>ドロップ</v>
      </c>
      <c r="E185">
        <f ca="1">output!J185</f>
        <v>126</v>
      </c>
      <c r="F185">
        <f t="shared" ca="1" si="3"/>
        <v>-26</v>
      </c>
    </row>
    <row r="186" spans="1:6" hidden="1" x14ac:dyDescent="0.4">
      <c r="A186" t="str">
        <f>output!A186</f>
        <v>パワプロ2020 - 投球解析 - 2020-08-23 14-25-58-05</v>
      </c>
      <c r="B186" t="str">
        <f ca="1">output!K186</f>
        <v>DD003</v>
      </c>
      <c r="C186">
        <f ca="1">VLOOKUP(B186,投手データ!B:E,4,)</f>
        <v>152</v>
      </c>
      <c r="D186" t="str">
        <f ca="1">output!N186</f>
        <v>ドロップ</v>
      </c>
      <c r="E186">
        <f ca="1">output!J186</f>
        <v>128</v>
      </c>
      <c r="F186">
        <f t="shared" ca="1" si="3"/>
        <v>-24</v>
      </c>
    </row>
    <row r="187" spans="1:6" hidden="1" x14ac:dyDescent="0.4">
      <c r="A187" t="str">
        <f>output!A187</f>
        <v>パワプロ2020 - 投球解析 - 2020-08-23 14-25-58-06</v>
      </c>
      <c r="B187" t="str">
        <f ca="1">output!K187</f>
        <v>DD003</v>
      </c>
      <c r="C187">
        <f ca="1">VLOOKUP(B187,投手データ!B:E,4,)</f>
        <v>152</v>
      </c>
      <c r="D187" t="str">
        <f ca="1">output!N187</f>
        <v>ドロップ</v>
      </c>
      <c r="E187">
        <f ca="1">output!J187</f>
        <v>123</v>
      </c>
      <c r="F187">
        <f t="shared" ca="1" si="3"/>
        <v>-29</v>
      </c>
    </row>
    <row r="188" spans="1:6" hidden="1" x14ac:dyDescent="0.4">
      <c r="A188" t="str">
        <f>output!A188</f>
        <v>パワプロ2020 - 投球解析 - 2020-08-23 14-25-58-07</v>
      </c>
      <c r="B188" t="str">
        <f ca="1">output!K188</f>
        <v>DD003</v>
      </c>
      <c r="C188">
        <f ca="1">VLOOKUP(B188,投手データ!B:E,4,)</f>
        <v>152</v>
      </c>
      <c r="D188" t="str">
        <f ca="1">output!N188</f>
        <v>ドロップ</v>
      </c>
      <c r="E188">
        <f ca="1">output!J188</f>
        <v>128</v>
      </c>
      <c r="F188">
        <f t="shared" ca="1" si="3"/>
        <v>-24</v>
      </c>
    </row>
    <row r="189" spans="1:6" hidden="1" x14ac:dyDescent="0.4">
      <c r="A189" t="str">
        <f>output!A189</f>
        <v>パワプロ2020 - 投球解析 - 2020-08-23 14-25-58-08</v>
      </c>
      <c r="B189" t="str">
        <f ca="1">output!K189</f>
        <v>DD003</v>
      </c>
      <c r="C189">
        <f ca="1">VLOOKUP(B189,投手データ!B:E,4,)</f>
        <v>152</v>
      </c>
      <c r="D189" t="str">
        <f ca="1">output!N189</f>
        <v>ドロップ</v>
      </c>
      <c r="E189">
        <f ca="1">output!J189</f>
        <v>120</v>
      </c>
      <c r="F189">
        <f t="shared" ca="1" si="3"/>
        <v>-32</v>
      </c>
    </row>
    <row r="190" spans="1:6" hidden="1" x14ac:dyDescent="0.4">
      <c r="A190" t="str">
        <f>output!A190</f>
        <v>パワプロ2020 - 投球解析 - 2020-08-23 14-25-58-09</v>
      </c>
      <c r="B190" t="str">
        <f ca="1">output!K190</f>
        <v>DD003</v>
      </c>
      <c r="C190">
        <f ca="1">VLOOKUP(B190,投手データ!B:E,4,)</f>
        <v>152</v>
      </c>
      <c r="D190" t="str">
        <f ca="1">output!N190</f>
        <v>ドロップ</v>
      </c>
      <c r="E190">
        <f ca="1">output!J190</f>
        <v>123</v>
      </c>
      <c r="F190">
        <f t="shared" ca="1" si="3"/>
        <v>-29</v>
      </c>
    </row>
    <row r="191" spans="1:6" x14ac:dyDescent="0.4">
      <c r="A191" t="str">
        <f>output!A191</f>
        <v>パワプロ2020 - 投球解析 - 2020-08-23 14-27-07-00</v>
      </c>
      <c r="B191" t="str">
        <f ca="1">output!K191</f>
        <v>DD003</v>
      </c>
      <c r="C191">
        <f ca="1">VLOOKUP(B191,投手データ!B:E,4,)</f>
        <v>152</v>
      </c>
      <c r="D191" t="str">
        <f ca="1">output!N191</f>
        <v>フォーク</v>
      </c>
      <c r="E191">
        <f ca="1">output!J191</f>
        <v>130</v>
      </c>
      <c r="F191">
        <f t="shared" ca="1" si="3"/>
        <v>-22</v>
      </c>
    </row>
    <row r="192" spans="1:6" x14ac:dyDescent="0.4">
      <c r="A192" t="str">
        <f>output!A192</f>
        <v>パワプロ2020 - 投球解析 - 2020-08-23 14-27-07-01</v>
      </c>
      <c r="B192" t="str">
        <f ca="1">output!K192</f>
        <v>DD003</v>
      </c>
      <c r="C192">
        <f ca="1">VLOOKUP(B192,投手データ!B:E,4,)</f>
        <v>152</v>
      </c>
      <c r="D192" t="str">
        <f ca="1">output!N192</f>
        <v>フォーク</v>
      </c>
      <c r="E192">
        <f ca="1">output!J192</f>
        <v>130</v>
      </c>
      <c r="F192">
        <f t="shared" ca="1" si="3"/>
        <v>-22</v>
      </c>
    </row>
    <row r="193" spans="1:6" x14ac:dyDescent="0.4">
      <c r="A193" t="str">
        <f>output!A193</f>
        <v>パワプロ2020 - 投球解析 - 2020-08-23 14-27-07-02</v>
      </c>
      <c r="B193" t="str">
        <f ca="1">output!K193</f>
        <v>DD003</v>
      </c>
      <c r="C193">
        <f ca="1">VLOOKUP(B193,投手データ!B:E,4,)</f>
        <v>152</v>
      </c>
      <c r="D193" t="str">
        <f ca="1">output!N193</f>
        <v>フォーク</v>
      </c>
      <c r="E193">
        <f ca="1">output!J193</f>
        <v>127</v>
      </c>
      <c r="F193">
        <f t="shared" ca="1" si="3"/>
        <v>-25</v>
      </c>
    </row>
    <row r="194" spans="1:6" x14ac:dyDescent="0.4">
      <c r="A194" t="str">
        <f>output!A194</f>
        <v>パワプロ2020 - 投球解析 - 2020-08-23 14-27-07-03</v>
      </c>
      <c r="B194" t="str">
        <f ca="1">output!K194</f>
        <v>DD003</v>
      </c>
      <c r="C194">
        <f ca="1">VLOOKUP(B194,投手データ!B:E,4,)</f>
        <v>152</v>
      </c>
      <c r="D194" t="str">
        <f ca="1">output!N194</f>
        <v>フォーク</v>
      </c>
      <c r="E194">
        <f ca="1">output!J194</f>
        <v>127</v>
      </c>
      <c r="F194">
        <f t="shared" ca="1" si="3"/>
        <v>-25</v>
      </c>
    </row>
    <row r="195" spans="1:6" x14ac:dyDescent="0.4">
      <c r="A195" t="str">
        <f>output!A195</f>
        <v>パワプロ2020 - 投球解析 - 2020-08-23 14-27-07-04</v>
      </c>
      <c r="B195" t="str">
        <f ca="1">output!K195</f>
        <v>DD003</v>
      </c>
      <c r="C195">
        <f ca="1">VLOOKUP(B195,投手データ!B:E,4,)</f>
        <v>152</v>
      </c>
      <c r="D195" t="str">
        <f ca="1">output!N195</f>
        <v>フォーク</v>
      </c>
      <c r="E195">
        <f ca="1">output!J195</f>
        <v>128</v>
      </c>
      <c r="F195">
        <f t="shared" ca="1" si="3"/>
        <v>-24</v>
      </c>
    </row>
    <row r="196" spans="1:6" x14ac:dyDescent="0.4">
      <c r="A196" t="str">
        <f>output!A196</f>
        <v>パワプロ2020 - 投球解析 - 2020-08-23 14-27-07-05</v>
      </c>
      <c r="B196" t="str">
        <f ca="1">output!K196</f>
        <v>DD003</v>
      </c>
      <c r="C196">
        <f ca="1">VLOOKUP(B196,投手データ!B:E,4,)</f>
        <v>152</v>
      </c>
      <c r="D196" t="str">
        <f ca="1">output!N196</f>
        <v>フォーク</v>
      </c>
      <c r="E196">
        <f ca="1">output!J196</f>
        <v>128</v>
      </c>
      <c r="F196">
        <f t="shared" ca="1" si="3"/>
        <v>-24</v>
      </c>
    </row>
    <row r="197" spans="1:6" x14ac:dyDescent="0.4">
      <c r="A197" t="str">
        <f>output!A197</f>
        <v>パワプロ2020 - 投球解析 - 2020-08-23 14-27-07-06</v>
      </c>
      <c r="B197" t="str">
        <f ca="1">output!K197</f>
        <v>DD003</v>
      </c>
      <c r="C197">
        <f ca="1">VLOOKUP(B197,投手データ!B:E,4,)</f>
        <v>152</v>
      </c>
      <c r="D197" t="str">
        <f ca="1">output!N197</f>
        <v>フォーク</v>
      </c>
      <c r="E197">
        <f ca="1">output!J197</f>
        <v>127</v>
      </c>
      <c r="F197">
        <f t="shared" ca="1" si="3"/>
        <v>-25</v>
      </c>
    </row>
    <row r="198" spans="1:6" x14ac:dyDescent="0.4">
      <c r="A198" t="str">
        <f>output!A198</f>
        <v>パワプロ2020 - 投球解析 - 2020-08-23 14-27-07-07</v>
      </c>
      <c r="B198" t="str">
        <f ca="1">output!K198</f>
        <v>DD003</v>
      </c>
      <c r="C198">
        <f ca="1">VLOOKUP(B198,投手データ!B:E,4,)</f>
        <v>152</v>
      </c>
      <c r="D198" t="str">
        <f ca="1">output!N198</f>
        <v>フォーク</v>
      </c>
      <c r="E198">
        <f ca="1">output!J198</f>
        <v>129</v>
      </c>
      <c r="F198">
        <f t="shared" ca="1" si="3"/>
        <v>-23</v>
      </c>
    </row>
    <row r="199" spans="1:6" x14ac:dyDescent="0.4">
      <c r="A199" t="str">
        <f>output!A199</f>
        <v>パワプロ2020 - 投球解析 - 2020-08-23 14-27-07-08</v>
      </c>
      <c r="B199" t="str">
        <f ca="1">output!K199</f>
        <v>DD003</v>
      </c>
      <c r="C199">
        <f ca="1">VLOOKUP(B199,投手データ!B:E,4,)</f>
        <v>152</v>
      </c>
      <c r="D199" t="str">
        <f ca="1">output!N199</f>
        <v>フォーク</v>
      </c>
      <c r="E199">
        <f ca="1">output!J199</f>
        <v>129</v>
      </c>
      <c r="F199">
        <f t="shared" ca="1" si="3"/>
        <v>-23</v>
      </c>
    </row>
    <row r="200" spans="1:6" x14ac:dyDescent="0.4">
      <c r="A200" t="str">
        <f>output!A200</f>
        <v>パワプロ2020 - 投球解析 - 2020-08-23 14-27-07-09</v>
      </c>
      <c r="B200" t="str">
        <f ca="1">output!K200</f>
        <v>DD003</v>
      </c>
      <c r="C200">
        <f ca="1">VLOOKUP(B200,投手データ!B:E,4,)</f>
        <v>152</v>
      </c>
      <c r="D200" t="str">
        <f ca="1">output!N200</f>
        <v>フォーク</v>
      </c>
      <c r="E200">
        <f ca="1">output!J200</f>
        <v>127</v>
      </c>
      <c r="F200">
        <f t="shared" ca="1" si="3"/>
        <v>-25</v>
      </c>
    </row>
    <row r="201" spans="1:6" hidden="1" x14ac:dyDescent="0.4">
      <c r="A201" t="str">
        <f>output!A201</f>
        <v>パワプロ2020 - 投球解析 - 2020-08-23 15-47-01-00</v>
      </c>
      <c r="B201" t="str">
        <f ca="1">output!K201</f>
        <v>DD010</v>
      </c>
      <c r="C201">
        <f ca="1">VLOOKUP(B201,投手データ!B:E,4,)</f>
        <v>80</v>
      </c>
      <c r="D201" t="str">
        <f ca="1">output!N201</f>
        <v>ストレート</v>
      </c>
      <c r="E201">
        <f ca="1">output!J201</f>
        <v>79</v>
      </c>
      <c r="F201">
        <f t="shared" ca="1" si="3"/>
        <v>-1</v>
      </c>
    </row>
    <row r="202" spans="1:6" hidden="1" x14ac:dyDescent="0.4">
      <c r="A202" t="str">
        <f>output!A202</f>
        <v>パワプロ2020 - 投球解析 - 2020-08-23 15-47-01-01</v>
      </c>
      <c r="B202" t="str">
        <f ca="1">output!K202</f>
        <v>DD010</v>
      </c>
      <c r="C202">
        <f ca="1">VLOOKUP(B202,投手データ!B:E,4,)</f>
        <v>80</v>
      </c>
      <c r="D202" t="str">
        <f ca="1">output!N202</f>
        <v>ストレート</v>
      </c>
      <c r="E202" t="e">
        <f ca="1">output!J202</f>
        <v>#N/A</v>
      </c>
      <c r="F202" t="e">
        <f t="shared" ca="1" si="3"/>
        <v>#N/A</v>
      </c>
    </row>
    <row r="203" spans="1:6" hidden="1" x14ac:dyDescent="0.4">
      <c r="A203" t="str">
        <f>output!A203</f>
        <v>パワプロ2020 - 投球解析 - 2020-08-23 15-47-01-02</v>
      </c>
      <c r="B203" t="str">
        <f ca="1">output!K203</f>
        <v>DD010</v>
      </c>
      <c r="C203">
        <f ca="1">VLOOKUP(B203,投手データ!B:E,4,)</f>
        <v>80</v>
      </c>
      <c r="D203" t="str">
        <f ca="1">output!N203</f>
        <v>ストレート</v>
      </c>
      <c r="E203">
        <f ca="1">output!J203</f>
        <v>79</v>
      </c>
      <c r="F203">
        <f t="shared" ca="1" si="3"/>
        <v>-1</v>
      </c>
    </row>
    <row r="204" spans="1:6" hidden="1" x14ac:dyDescent="0.4">
      <c r="A204" t="str">
        <f>output!A204</f>
        <v>パワプロ2020 - 投球解析 - 2020-08-23 15-47-01-03</v>
      </c>
      <c r="B204" t="str">
        <f ca="1">output!K204</f>
        <v>DD010</v>
      </c>
      <c r="C204">
        <f ca="1">VLOOKUP(B204,投手データ!B:E,4,)</f>
        <v>80</v>
      </c>
      <c r="D204" t="str">
        <f ca="1">output!N204</f>
        <v>ストレート</v>
      </c>
      <c r="E204">
        <f ca="1">output!J204</f>
        <v>79</v>
      </c>
      <c r="F204">
        <f t="shared" ca="1" si="3"/>
        <v>-1</v>
      </c>
    </row>
    <row r="205" spans="1:6" hidden="1" x14ac:dyDescent="0.4">
      <c r="A205" t="str">
        <f>output!A205</f>
        <v>パワプロ2020 - 投球解析 - 2020-08-23 15-47-01-04</v>
      </c>
      <c r="B205" t="str">
        <f ca="1">output!K205</f>
        <v>DD010</v>
      </c>
      <c r="C205">
        <f ca="1">VLOOKUP(B205,投手データ!B:E,4,)</f>
        <v>80</v>
      </c>
      <c r="D205" t="str">
        <f ca="1">output!N205</f>
        <v>ストレート</v>
      </c>
      <c r="E205">
        <f ca="1">output!J205</f>
        <v>78</v>
      </c>
      <c r="F205">
        <f t="shared" ca="1" si="3"/>
        <v>-2</v>
      </c>
    </row>
    <row r="206" spans="1:6" hidden="1" x14ac:dyDescent="0.4">
      <c r="A206" t="str">
        <f>output!A206</f>
        <v>パワプロ2020 - 投球解析 - 2020-08-23 15-47-01-05</v>
      </c>
      <c r="B206" t="str">
        <f ca="1">output!K206</f>
        <v>DD010</v>
      </c>
      <c r="C206">
        <f ca="1">VLOOKUP(B206,投手データ!B:E,4,)</f>
        <v>80</v>
      </c>
      <c r="D206" t="str">
        <f ca="1">output!N206</f>
        <v>ストレート</v>
      </c>
      <c r="E206">
        <f ca="1">output!J206</f>
        <v>79</v>
      </c>
      <c r="F206">
        <f t="shared" ca="1" si="3"/>
        <v>-1</v>
      </c>
    </row>
    <row r="207" spans="1:6" hidden="1" x14ac:dyDescent="0.4">
      <c r="A207" t="str">
        <f>output!A207</f>
        <v>パワプロ2020 - 投球解析 - 2020-08-23 15-47-01-06</v>
      </c>
      <c r="B207" t="str">
        <f ca="1">output!K207</f>
        <v>DD010</v>
      </c>
      <c r="C207">
        <f ca="1">VLOOKUP(B207,投手データ!B:E,4,)</f>
        <v>80</v>
      </c>
      <c r="D207" t="str">
        <f ca="1">output!N207</f>
        <v>ストレート</v>
      </c>
      <c r="E207">
        <f ca="1">output!J207</f>
        <v>79</v>
      </c>
      <c r="F207">
        <f t="shared" ca="1" si="3"/>
        <v>-1</v>
      </c>
    </row>
    <row r="208" spans="1:6" hidden="1" x14ac:dyDescent="0.4">
      <c r="A208" t="str">
        <f>output!A208</f>
        <v>パワプロ2020 - 投球解析 - 2020-08-23 15-47-01-07</v>
      </c>
      <c r="B208" t="str">
        <f ca="1">output!K208</f>
        <v>DD010</v>
      </c>
      <c r="C208">
        <f ca="1">VLOOKUP(B208,投手データ!B:E,4,)</f>
        <v>80</v>
      </c>
      <c r="D208" t="str">
        <f ca="1">output!N208</f>
        <v>ストレート</v>
      </c>
      <c r="E208">
        <f ca="1">output!J208</f>
        <v>79</v>
      </c>
      <c r="F208">
        <f t="shared" ref="F208:F271" ca="1" si="4">E208-C208</f>
        <v>-1</v>
      </c>
    </row>
    <row r="209" spans="1:6" hidden="1" x14ac:dyDescent="0.4">
      <c r="A209" t="str">
        <f>output!A209</f>
        <v>パワプロ2020 - 投球解析 - 2020-08-23 15-47-01-08</v>
      </c>
      <c r="B209" t="str">
        <f ca="1">output!K209</f>
        <v>DD010</v>
      </c>
      <c r="C209">
        <f ca="1">VLOOKUP(B209,投手データ!B:E,4,)</f>
        <v>80</v>
      </c>
      <c r="D209" t="str">
        <f ca="1">output!N209</f>
        <v>ストレート</v>
      </c>
      <c r="E209">
        <f ca="1">output!J209</f>
        <v>78</v>
      </c>
      <c r="F209">
        <f t="shared" ca="1" si="4"/>
        <v>-2</v>
      </c>
    </row>
    <row r="210" spans="1:6" hidden="1" x14ac:dyDescent="0.4">
      <c r="A210" t="str">
        <f>output!A210</f>
        <v>パワプロ2020 - 投球解析 - 2020-08-23 15-47-01-09</v>
      </c>
      <c r="B210" t="str">
        <f ca="1">output!K210</f>
        <v>DD010</v>
      </c>
      <c r="C210">
        <f ca="1">VLOOKUP(B210,投手データ!B:E,4,)</f>
        <v>80</v>
      </c>
      <c r="D210" t="str">
        <f ca="1">output!N210</f>
        <v>ストレート</v>
      </c>
      <c r="E210">
        <f ca="1">output!J210</f>
        <v>79</v>
      </c>
      <c r="F210">
        <f t="shared" ca="1" si="4"/>
        <v>-1</v>
      </c>
    </row>
    <row r="211" spans="1:6" hidden="1" x14ac:dyDescent="0.4">
      <c r="A211" t="str">
        <f>output!A211</f>
        <v>パワプロ2020 - 投球解析 - 2020-08-23 15-48-07-00</v>
      </c>
      <c r="B211" t="str">
        <f ca="1">output!K211</f>
        <v>DD010</v>
      </c>
      <c r="C211">
        <f ca="1">VLOOKUP(B211,投手データ!B:E,4,)</f>
        <v>80</v>
      </c>
      <c r="D211" t="str">
        <f ca="1">output!N211</f>
        <v>全力ストレート</v>
      </c>
      <c r="E211">
        <f ca="1">output!J211</f>
        <v>78</v>
      </c>
      <c r="F211">
        <f t="shared" ca="1" si="4"/>
        <v>-2</v>
      </c>
    </row>
    <row r="212" spans="1:6" hidden="1" x14ac:dyDescent="0.4">
      <c r="A212" t="str">
        <f>output!A212</f>
        <v>パワプロ2020 - 投球解析 - 2020-08-23 15-48-07-01</v>
      </c>
      <c r="B212" t="str">
        <f ca="1">output!K212</f>
        <v>DD010</v>
      </c>
      <c r="C212">
        <f ca="1">VLOOKUP(B212,投手データ!B:E,4,)</f>
        <v>80</v>
      </c>
      <c r="D212" t="str">
        <f ca="1">output!N212</f>
        <v>全力ストレート</v>
      </c>
      <c r="E212">
        <f ca="1">output!J212</f>
        <v>78</v>
      </c>
      <c r="F212">
        <f t="shared" ca="1" si="4"/>
        <v>-2</v>
      </c>
    </row>
    <row r="213" spans="1:6" hidden="1" x14ac:dyDescent="0.4">
      <c r="A213" t="str">
        <f>output!A213</f>
        <v>パワプロ2020 - 投球解析 - 2020-08-23 15-48-07-02</v>
      </c>
      <c r="B213" t="str">
        <f ca="1">output!K213</f>
        <v>DD010</v>
      </c>
      <c r="C213">
        <f ca="1">VLOOKUP(B213,投手データ!B:E,4,)</f>
        <v>80</v>
      </c>
      <c r="D213" t="str">
        <f ca="1">output!N213</f>
        <v>全力ストレート</v>
      </c>
      <c r="E213" t="e">
        <f ca="1">output!J213</f>
        <v>#N/A</v>
      </c>
      <c r="F213" t="e">
        <f t="shared" ca="1" si="4"/>
        <v>#N/A</v>
      </c>
    </row>
    <row r="214" spans="1:6" hidden="1" x14ac:dyDescent="0.4">
      <c r="A214" t="str">
        <f>output!A214</f>
        <v>パワプロ2020 - 投球解析 - 2020-08-23 15-48-07-03</v>
      </c>
      <c r="B214" t="str">
        <f ca="1">output!K214</f>
        <v>DD010</v>
      </c>
      <c r="C214">
        <f ca="1">VLOOKUP(B214,投手データ!B:E,4,)</f>
        <v>80</v>
      </c>
      <c r="D214" t="str">
        <f ca="1">output!N214</f>
        <v>全力ストレート</v>
      </c>
      <c r="E214">
        <f ca="1">output!J214</f>
        <v>78</v>
      </c>
      <c r="F214">
        <f t="shared" ca="1" si="4"/>
        <v>-2</v>
      </c>
    </row>
    <row r="215" spans="1:6" hidden="1" x14ac:dyDescent="0.4">
      <c r="A215" t="str">
        <f>output!A215</f>
        <v>パワプロ2020 - 投球解析 - 2020-08-23 15-48-07-04</v>
      </c>
      <c r="B215" t="str">
        <f ca="1">output!K215</f>
        <v>DD010</v>
      </c>
      <c r="C215">
        <f ca="1">VLOOKUP(B215,投手データ!B:E,4,)</f>
        <v>80</v>
      </c>
      <c r="D215" t="str">
        <f ca="1">output!N215</f>
        <v>全力ストレート</v>
      </c>
      <c r="E215">
        <f ca="1">output!J215</f>
        <v>79</v>
      </c>
      <c r="F215">
        <f t="shared" ca="1" si="4"/>
        <v>-1</v>
      </c>
    </row>
    <row r="216" spans="1:6" hidden="1" x14ac:dyDescent="0.4">
      <c r="A216" t="str">
        <f>output!A216</f>
        <v>パワプロ2020 - 投球解析 - 2020-08-23 15-48-07-05</v>
      </c>
      <c r="B216" t="str">
        <f ca="1">output!K216</f>
        <v>DD010</v>
      </c>
      <c r="C216">
        <f ca="1">VLOOKUP(B216,投手データ!B:E,4,)</f>
        <v>80</v>
      </c>
      <c r="D216" t="str">
        <f ca="1">output!N216</f>
        <v>全力ストレート</v>
      </c>
      <c r="E216">
        <f ca="1">output!J216</f>
        <v>79</v>
      </c>
      <c r="F216">
        <f t="shared" ca="1" si="4"/>
        <v>-1</v>
      </c>
    </row>
    <row r="217" spans="1:6" hidden="1" x14ac:dyDescent="0.4">
      <c r="A217" t="str">
        <f>output!A217</f>
        <v>パワプロ2020 - 投球解析 - 2020-08-23 15-48-07-06</v>
      </c>
      <c r="B217" t="str">
        <f ca="1">output!K217</f>
        <v>DD010</v>
      </c>
      <c r="C217">
        <f ca="1">VLOOKUP(B217,投手データ!B:E,4,)</f>
        <v>80</v>
      </c>
      <c r="D217" t="str">
        <f ca="1">output!N217</f>
        <v>全力ストレート</v>
      </c>
      <c r="E217" t="e">
        <f ca="1">output!J217</f>
        <v>#N/A</v>
      </c>
      <c r="F217" t="e">
        <f t="shared" ca="1" si="4"/>
        <v>#N/A</v>
      </c>
    </row>
    <row r="218" spans="1:6" hidden="1" x14ac:dyDescent="0.4">
      <c r="A218" t="str">
        <f>output!A218</f>
        <v>パワプロ2020 - 投球解析 - 2020-08-23 15-48-07-07</v>
      </c>
      <c r="B218" t="str">
        <f ca="1">output!K218</f>
        <v>DD010</v>
      </c>
      <c r="C218">
        <f ca="1">VLOOKUP(B218,投手データ!B:E,4,)</f>
        <v>80</v>
      </c>
      <c r="D218" t="str">
        <f ca="1">output!N218</f>
        <v>全力ストレート</v>
      </c>
      <c r="E218">
        <f ca="1">output!J218</f>
        <v>78</v>
      </c>
      <c r="F218">
        <f t="shared" ca="1" si="4"/>
        <v>-2</v>
      </c>
    </row>
    <row r="219" spans="1:6" hidden="1" x14ac:dyDescent="0.4">
      <c r="A219" t="str">
        <f>output!A219</f>
        <v>パワプロ2020 - 投球解析 - 2020-08-23 15-48-07-08</v>
      </c>
      <c r="B219" t="str">
        <f ca="1">output!K219</f>
        <v>DD010</v>
      </c>
      <c r="C219">
        <f ca="1">VLOOKUP(B219,投手データ!B:E,4,)</f>
        <v>80</v>
      </c>
      <c r="D219" t="str">
        <f ca="1">output!N219</f>
        <v>全力ストレート</v>
      </c>
      <c r="E219">
        <f ca="1">output!J219</f>
        <v>77</v>
      </c>
      <c r="F219">
        <f t="shared" ca="1" si="4"/>
        <v>-3</v>
      </c>
    </row>
    <row r="220" spans="1:6" hidden="1" x14ac:dyDescent="0.4">
      <c r="A220" t="str">
        <f>output!A220</f>
        <v>パワプロ2020 - 投球解析 - 2020-08-23 15-48-07-09</v>
      </c>
      <c r="B220" t="str">
        <f ca="1">output!K220</f>
        <v>DD010</v>
      </c>
      <c r="C220">
        <f ca="1">VLOOKUP(B220,投手データ!B:E,4,)</f>
        <v>80</v>
      </c>
      <c r="D220" t="str">
        <f ca="1">output!N220</f>
        <v>全力ストレート</v>
      </c>
      <c r="E220">
        <f ca="1">output!J220</f>
        <v>79</v>
      </c>
      <c r="F220">
        <f t="shared" ca="1" si="4"/>
        <v>-1</v>
      </c>
    </row>
    <row r="221" spans="1:6" hidden="1" x14ac:dyDescent="0.4">
      <c r="A221" t="str">
        <f>output!A221</f>
        <v>パワプロ2020 - 投球解析 - 2020-08-23 15-49-19-00</v>
      </c>
      <c r="B221" t="str">
        <f ca="1">output!K221</f>
        <v>DD010</v>
      </c>
      <c r="C221">
        <f ca="1">VLOOKUP(B221,投手データ!B:E,4,)</f>
        <v>80</v>
      </c>
      <c r="D221" t="str">
        <f ca="1">output!N221</f>
        <v>カーブ</v>
      </c>
      <c r="E221">
        <f ca="1">output!J221</f>
        <v>70</v>
      </c>
      <c r="F221">
        <f t="shared" ca="1" si="4"/>
        <v>-10</v>
      </c>
    </row>
    <row r="222" spans="1:6" hidden="1" x14ac:dyDescent="0.4">
      <c r="A222" t="str">
        <f>output!A222</f>
        <v>パワプロ2020 - 投球解析 - 2020-08-23 15-49-19-01</v>
      </c>
      <c r="B222" t="str">
        <f ca="1">output!K222</f>
        <v>DD010</v>
      </c>
      <c r="C222">
        <f ca="1">VLOOKUP(B222,投手データ!B:E,4,)</f>
        <v>80</v>
      </c>
      <c r="D222" t="str">
        <f ca="1">output!N222</f>
        <v>カーブ</v>
      </c>
      <c r="E222">
        <f ca="1">output!J222</f>
        <v>70</v>
      </c>
      <c r="F222">
        <f t="shared" ca="1" si="4"/>
        <v>-10</v>
      </c>
    </row>
    <row r="223" spans="1:6" hidden="1" x14ac:dyDescent="0.4">
      <c r="A223" t="str">
        <f>output!A223</f>
        <v>パワプロ2020 - 投球解析 - 2020-08-23 15-49-19-02</v>
      </c>
      <c r="B223" t="str">
        <f ca="1">output!K223</f>
        <v>DD010</v>
      </c>
      <c r="C223">
        <f ca="1">VLOOKUP(B223,投手データ!B:E,4,)</f>
        <v>80</v>
      </c>
      <c r="D223" t="str">
        <f ca="1">output!N223</f>
        <v>カーブ</v>
      </c>
      <c r="E223">
        <f ca="1">output!J223</f>
        <v>70</v>
      </c>
      <c r="F223">
        <f t="shared" ca="1" si="4"/>
        <v>-10</v>
      </c>
    </row>
    <row r="224" spans="1:6" hidden="1" x14ac:dyDescent="0.4">
      <c r="A224" t="str">
        <f>output!A224</f>
        <v>パワプロ2020 - 投球解析 - 2020-08-23 15-49-19-03</v>
      </c>
      <c r="B224" t="str">
        <f ca="1">output!K224</f>
        <v>DD010</v>
      </c>
      <c r="C224">
        <f ca="1">VLOOKUP(B224,投手データ!B:E,4,)</f>
        <v>80</v>
      </c>
      <c r="D224" t="str">
        <f ca="1">output!N224</f>
        <v>カーブ</v>
      </c>
      <c r="E224">
        <f ca="1">output!J224</f>
        <v>70</v>
      </c>
      <c r="F224">
        <f t="shared" ca="1" si="4"/>
        <v>-10</v>
      </c>
    </row>
    <row r="225" spans="1:6" hidden="1" x14ac:dyDescent="0.4">
      <c r="A225" t="str">
        <f>output!A225</f>
        <v>パワプロ2020 - 投球解析 - 2020-08-23 15-49-19-04</v>
      </c>
      <c r="B225" t="str">
        <f ca="1">output!K225</f>
        <v>DD010</v>
      </c>
      <c r="C225">
        <f ca="1">VLOOKUP(B225,投手データ!B:E,4,)</f>
        <v>80</v>
      </c>
      <c r="D225" t="str">
        <f ca="1">output!N225</f>
        <v>カーブ</v>
      </c>
      <c r="E225">
        <f ca="1">output!J225</f>
        <v>70</v>
      </c>
      <c r="F225">
        <f t="shared" ca="1" si="4"/>
        <v>-10</v>
      </c>
    </row>
    <row r="226" spans="1:6" hidden="1" x14ac:dyDescent="0.4">
      <c r="A226" t="str">
        <f>output!A226</f>
        <v>パワプロ2020 - 投球解析 - 2020-08-23 15-49-19-05</v>
      </c>
      <c r="B226" t="str">
        <f ca="1">output!K226</f>
        <v>DD010</v>
      </c>
      <c r="C226">
        <f ca="1">VLOOKUP(B226,投手データ!B:E,4,)</f>
        <v>80</v>
      </c>
      <c r="D226" t="str">
        <f ca="1">output!N226</f>
        <v>カーブ</v>
      </c>
      <c r="E226">
        <f ca="1">output!J226</f>
        <v>70</v>
      </c>
      <c r="F226">
        <f t="shared" ca="1" si="4"/>
        <v>-10</v>
      </c>
    </row>
    <row r="227" spans="1:6" hidden="1" x14ac:dyDescent="0.4">
      <c r="A227" t="str">
        <f>output!A227</f>
        <v>パワプロ2020 - 投球解析 - 2020-08-23 15-49-19-06</v>
      </c>
      <c r="B227" t="str">
        <f ca="1">output!K227</f>
        <v>DD010</v>
      </c>
      <c r="C227">
        <f ca="1">VLOOKUP(B227,投手データ!B:E,4,)</f>
        <v>80</v>
      </c>
      <c r="D227" t="str">
        <f ca="1">output!N227</f>
        <v>カーブ</v>
      </c>
      <c r="E227">
        <f ca="1">output!J227</f>
        <v>70</v>
      </c>
      <c r="F227">
        <f t="shared" ca="1" si="4"/>
        <v>-10</v>
      </c>
    </row>
    <row r="228" spans="1:6" hidden="1" x14ac:dyDescent="0.4">
      <c r="A228" t="str">
        <f>output!A228</f>
        <v>パワプロ2020 - 投球解析 - 2020-08-23 15-49-19-07</v>
      </c>
      <c r="B228" t="str">
        <f ca="1">output!K228</f>
        <v>DD010</v>
      </c>
      <c r="C228">
        <f ca="1">VLOOKUP(B228,投手データ!B:E,4,)</f>
        <v>80</v>
      </c>
      <c r="D228" t="str">
        <f ca="1">output!N228</f>
        <v>カーブ</v>
      </c>
      <c r="E228">
        <f ca="1">output!J228</f>
        <v>70</v>
      </c>
      <c r="F228">
        <f t="shared" ca="1" si="4"/>
        <v>-10</v>
      </c>
    </row>
    <row r="229" spans="1:6" hidden="1" x14ac:dyDescent="0.4">
      <c r="A229" t="str">
        <f>output!A229</f>
        <v>パワプロ2020 - 投球解析 - 2020-08-23 15-49-19-08</v>
      </c>
      <c r="B229" t="str">
        <f ca="1">output!K229</f>
        <v>DD010</v>
      </c>
      <c r="C229">
        <f ca="1">VLOOKUP(B229,投手データ!B:E,4,)</f>
        <v>80</v>
      </c>
      <c r="D229" t="str">
        <f ca="1">output!N229</f>
        <v>カーブ</v>
      </c>
      <c r="E229">
        <f ca="1">output!J229</f>
        <v>70</v>
      </c>
      <c r="F229">
        <f t="shared" ca="1" si="4"/>
        <v>-10</v>
      </c>
    </row>
    <row r="230" spans="1:6" hidden="1" x14ac:dyDescent="0.4">
      <c r="A230" t="str">
        <f>output!A230</f>
        <v>パワプロ2020 - 投球解析 - 2020-08-23 15-49-19-09</v>
      </c>
      <c r="B230" t="str">
        <f ca="1">output!K230</f>
        <v>DD010</v>
      </c>
      <c r="C230">
        <f ca="1">VLOOKUP(B230,投手データ!B:E,4,)</f>
        <v>80</v>
      </c>
      <c r="D230" t="str">
        <f ca="1">output!N230</f>
        <v>カーブ</v>
      </c>
      <c r="E230">
        <f ca="1">output!J230</f>
        <v>70</v>
      </c>
      <c r="F230">
        <f t="shared" ca="1" si="4"/>
        <v>-10</v>
      </c>
    </row>
    <row r="231" spans="1:6" hidden="1" x14ac:dyDescent="0.4">
      <c r="A231" t="str">
        <f>output!A231</f>
        <v>パワプロ2020 - 投球解析 - 2020-08-23 15-51-08-00</v>
      </c>
      <c r="B231" t="str">
        <f ca="1">output!K231</f>
        <v>DD011</v>
      </c>
      <c r="C231">
        <f ca="1">VLOOKUP(B231,投手データ!B:E,4,)</f>
        <v>88</v>
      </c>
      <c r="D231" t="str">
        <f ca="1">output!N231</f>
        <v>ストレート</v>
      </c>
      <c r="E231">
        <f ca="1">output!J231</f>
        <v>85</v>
      </c>
      <c r="F231">
        <f t="shared" ca="1" si="4"/>
        <v>-3</v>
      </c>
    </row>
    <row r="232" spans="1:6" hidden="1" x14ac:dyDescent="0.4">
      <c r="A232" t="str">
        <f>output!A232</f>
        <v>パワプロ2020 - 投球解析 - 2020-08-23 15-51-08-01</v>
      </c>
      <c r="B232" t="str">
        <f ca="1">output!K232</f>
        <v>DD011</v>
      </c>
      <c r="C232">
        <f ca="1">VLOOKUP(B232,投手データ!B:E,4,)</f>
        <v>88</v>
      </c>
      <c r="D232" t="str">
        <f ca="1">output!N232</f>
        <v>ストレート</v>
      </c>
      <c r="E232">
        <f ca="1">output!J232</f>
        <v>84</v>
      </c>
      <c r="F232">
        <f t="shared" ca="1" si="4"/>
        <v>-4</v>
      </c>
    </row>
    <row r="233" spans="1:6" hidden="1" x14ac:dyDescent="0.4">
      <c r="A233" t="str">
        <f>output!A233</f>
        <v>パワプロ2020 - 投球解析 - 2020-08-23 15-51-08-02</v>
      </c>
      <c r="B233" t="str">
        <f ca="1">output!K233</f>
        <v>DD011</v>
      </c>
      <c r="C233">
        <f ca="1">VLOOKUP(B233,投手データ!B:E,4,)</f>
        <v>88</v>
      </c>
      <c r="D233" t="str">
        <f ca="1">output!N233</f>
        <v>ストレート</v>
      </c>
      <c r="E233">
        <f ca="1">output!J233</f>
        <v>84</v>
      </c>
      <c r="F233">
        <f t="shared" ca="1" si="4"/>
        <v>-4</v>
      </c>
    </row>
    <row r="234" spans="1:6" hidden="1" x14ac:dyDescent="0.4">
      <c r="A234" t="str">
        <f>output!A234</f>
        <v>パワプロ2020 - 投球解析 - 2020-08-23 15-51-08-03</v>
      </c>
      <c r="B234" t="str">
        <f ca="1">output!K234</f>
        <v>DD011</v>
      </c>
      <c r="C234">
        <f ca="1">VLOOKUP(B234,投手データ!B:E,4,)</f>
        <v>88</v>
      </c>
      <c r="D234" t="str">
        <f ca="1">output!N234</f>
        <v>ストレート</v>
      </c>
      <c r="E234">
        <f ca="1">output!J234</f>
        <v>85</v>
      </c>
      <c r="F234">
        <f t="shared" ca="1" si="4"/>
        <v>-3</v>
      </c>
    </row>
    <row r="235" spans="1:6" hidden="1" x14ac:dyDescent="0.4">
      <c r="A235" t="str">
        <f>output!A235</f>
        <v>パワプロ2020 - 投球解析 - 2020-08-23 15-51-08-04</v>
      </c>
      <c r="B235" t="str">
        <f ca="1">output!K235</f>
        <v>DD011</v>
      </c>
      <c r="C235">
        <f ca="1">VLOOKUP(B235,投手データ!B:E,4,)</f>
        <v>88</v>
      </c>
      <c r="D235" t="str">
        <f ca="1">output!N235</f>
        <v>ストレート</v>
      </c>
      <c r="E235">
        <f ca="1">output!J235</f>
        <v>83</v>
      </c>
      <c r="F235">
        <f t="shared" ca="1" si="4"/>
        <v>-5</v>
      </c>
    </row>
    <row r="236" spans="1:6" hidden="1" x14ac:dyDescent="0.4">
      <c r="A236" t="str">
        <f>output!A236</f>
        <v>パワプロ2020 - 投球解析 - 2020-08-23 15-51-08-05</v>
      </c>
      <c r="B236" t="str">
        <f ca="1">output!K236</f>
        <v>DD011</v>
      </c>
      <c r="C236">
        <f ca="1">VLOOKUP(B236,投手データ!B:E,4,)</f>
        <v>88</v>
      </c>
      <c r="D236" t="str">
        <f ca="1">output!N236</f>
        <v>ストレート</v>
      </c>
      <c r="E236">
        <f>output!J236</f>
        <v>84</v>
      </c>
      <c r="F236">
        <f t="shared" ca="1" si="4"/>
        <v>-4</v>
      </c>
    </row>
    <row r="237" spans="1:6" hidden="1" x14ac:dyDescent="0.4">
      <c r="A237" t="str">
        <f>output!A237</f>
        <v>パワプロ2020 - 投球解析 - 2020-08-23 15-51-08-06</v>
      </c>
      <c r="B237" t="str">
        <f ca="1">output!K237</f>
        <v>DD011</v>
      </c>
      <c r="C237">
        <f ca="1">VLOOKUP(B237,投手データ!B:E,4,)</f>
        <v>88</v>
      </c>
      <c r="D237" t="str">
        <f ca="1">output!N237</f>
        <v>ストレート</v>
      </c>
      <c r="E237">
        <f ca="1">output!J237</f>
        <v>86</v>
      </c>
      <c r="F237">
        <f t="shared" ca="1" si="4"/>
        <v>-2</v>
      </c>
    </row>
    <row r="238" spans="1:6" hidden="1" x14ac:dyDescent="0.4">
      <c r="A238" t="str">
        <f>output!A238</f>
        <v>パワプロ2020 - 投球解析 - 2020-08-23 15-51-08-07</v>
      </c>
      <c r="B238" t="str">
        <f ca="1">output!K238</f>
        <v>DD011</v>
      </c>
      <c r="C238">
        <f ca="1">VLOOKUP(B238,投手データ!B:E,4,)</f>
        <v>88</v>
      </c>
      <c r="D238" t="str">
        <f ca="1">output!N238</f>
        <v>ストレート</v>
      </c>
      <c r="E238">
        <f ca="1">output!J238</f>
        <v>84</v>
      </c>
      <c r="F238">
        <f t="shared" ca="1" si="4"/>
        <v>-4</v>
      </c>
    </row>
    <row r="239" spans="1:6" hidden="1" x14ac:dyDescent="0.4">
      <c r="A239" t="str">
        <f>output!A239</f>
        <v>パワプロ2020 - 投球解析 - 2020-08-23 15-51-08-08</v>
      </c>
      <c r="B239" t="str">
        <f ca="1">output!K239</f>
        <v>DD011</v>
      </c>
      <c r="C239">
        <f ca="1">VLOOKUP(B239,投手データ!B:E,4,)</f>
        <v>88</v>
      </c>
      <c r="D239" t="str">
        <f ca="1">output!N239</f>
        <v>ストレート</v>
      </c>
      <c r="E239">
        <f ca="1">output!J239</f>
        <v>86</v>
      </c>
      <c r="F239">
        <f t="shared" ca="1" si="4"/>
        <v>-2</v>
      </c>
    </row>
    <row r="240" spans="1:6" hidden="1" x14ac:dyDescent="0.4">
      <c r="A240" t="str">
        <f>output!A240</f>
        <v>パワプロ2020 - 投球解析 - 2020-08-23 15-51-08-09</v>
      </c>
      <c r="B240" t="str">
        <f ca="1">output!K240</f>
        <v>DD011</v>
      </c>
      <c r="C240">
        <f ca="1">VLOOKUP(B240,投手データ!B:E,4,)</f>
        <v>88</v>
      </c>
      <c r="D240" t="str">
        <f ca="1">output!N240</f>
        <v>ストレート</v>
      </c>
      <c r="E240">
        <f ca="1">output!J240</f>
        <v>84</v>
      </c>
      <c r="F240">
        <f t="shared" ca="1" si="4"/>
        <v>-4</v>
      </c>
    </row>
    <row r="241" spans="1:6" hidden="1" x14ac:dyDescent="0.4">
      <c r="A241" t="str">
        <f>output!A241</f>
        <v>パワプロ2020 - 投球解析 - 2020-08-23 15-52-13-00</v>
      </c>
      <c r="B241" t="str">
        <f ca="1">output!K241</f>
        <v>DD011</v>
      </c>
      <c r="C241">
        <f ca="1">VLOOKUP(B241,投手データ!B:E,4,)</f>
        <v>88</v>
      </c>
      <c r="D241" t="str">
        <f ca="1">output!N241</f>
        <v>全力ストレート</v>
      </c>
      <c r="E241">
        <f ca="1">output!J241</f>
        <v>84</v>
      </c>
      <c r="F241">
        <f t="shared" ca="1" si="4"/>
        <v>-4</v>
      </c>
    </row>
    <row r="242" spans="1:6" hidden="1" x14ac:dyDescent="0.4">
      <c r="A242" t="str">
        <f>output!A242</f>
        <v>パワプロ2020 - 投球解析 - 2020-08-23 15-52-13-01</v>
      </c>
      <c r="B242" t="str">
        <f ca="1">output!K242</f>
        <v>DD011</v>
      </c>
      <c r="C242">
        <f ca="1">VLOOKUP(B242,投手データ!B:E,4,)</f>
        <v>88</v>
      </c>
      <c r="D242" t="str">
        <f ca="1">output!N242</f>
        <v>全力ストレート</v>
      </c>
      <c r="E242">
        <f ca="1">output!J242</f>
        <v>84</v>
      </c>
      <c r="F242">
        <f t="shared" ca="1" si="4"/>
        <v>-4</v>
      </c>
    </row>
    <row r="243" spans="1:6" hidden="1" x14ac:dyDescent="0.4">
      <c r="A243" t="str">
        <f>output!A243</f>
        <v>パワプロ2020 - 投球解析 - 2020-08-23 15-52-13-02</v>
      </c>
      <c r="B243" t="str">
        <f ca="1">output!K243</f>
        <v>DD011</v>
      </c>
      <c r="C243">
        <f ca="1">VLOOKUP(B243,投手データ!B:E,4,)</f>
        <v>88</v>
      </c>
      <c r="D243" t="str">
        <f ca="1">output!N243</f>
        <v>全力ストレート</v>
      </c>
      <c r="E243">
        <f ca="1">output!J243</f>
        <v>84</v>
      </c>
      <c r="F243">
        <f t="shared" ca="1" si="4"/>
        <v>-4</v>
      </c>
    </row>
    <row r="244" spans="1:6" hidden="1" x14ac:dyDescent="0.4">
      <c r="A244" t="str">
        <f>output!A244</f>
        <v>パワプロ2020 - 投球解析 - 2020-08-23 15-52-13-03</v>
      </c>
      <c r="B244" t="str">
        <f ca="1">output!K244</f>
        <v>DD011</v>
      </c>
      <c r="C244">
        <f ca="1">VLOOKUP(B244,投手データ!B:E,4,)</f>
        <v>88</v>
      </c>
      <c r="D244" t="str">
        <f ca="1">output!N244</f>
        <v>全力ストレート</v>
      </c>
      <c r="E244" t="e">
        <f ca="1">output!J244</f>
        <v>#N/A</v>
      </c>
      <c r="F244" t="e">
        <f t="shared" ca="1" si="4"/>
        <v>#N/A</v>
      </c>
    </row>
    <row r="245" spans="1:6" hidden="1" x14ac:dyDescent="0.4">
      <c r="A245" t="str">
        <f>output!A245</f>
        <v>パワプロ2020 - 投球解析 - 2020-08-23 15-52-13-04</v>
      </c>
      <c r="B245" t="str">
        <f ca="1">output!K245</f>
        <v>DD011</v>
      </c>
      <c r="C245">
        <f ca="1">VLOOKUP(B245,投手データ!B:E,4,)</f>
        <v>88</v>
      </c>
      <c r="D245" t="str">
        <f ca="1">output!N245</f>
        <v>全力ストレート</v>
      </c>
      <c r="E245">
        <f ca="1">output!J245</f>
        <v>85</v>
      </c>
      <c r="F245">
        <f t="shared" ca="1" si="4"/>
        <v>-3</v>
      </c>
    </row>
    <row r="246" spans="1:6" hidden="1" x14ac:dyDescent="0.4">
      <c r="A246" t="str">
        <f>output!A246</f>
        <v>パワプロ2020 - 投球解析 - 2020-08-23 15-52-13-05</v>
      </c>
      <c r="B246" t="str">
        <f ca="1">output!K246</f>
        <v>DD011</v>
      </c>
      <c r="C246">
        <f ca="1">VLOOKUP(B246,投手データ!B:E,4,)</f>
        <v>88</v>
      </c>
      <c r="D246" t="str">
        <f ca="1">output!N246</f>
        <v>全力ストレート</v>
      </c>
      <c r="E246">
        <f ca="1">output!J246</f>
        <v>84</v>
      </c>
      <c r="F246">
        <f t="shared" ca="1" si="4"/>
        <v>-4</v>
      </c>
    </row>
    <row r="247" spans="1:6" hidden="1" x14ac:dyDescent="0.4">
      <c r="A247" t="str">
        <f>output!A247</f>
        <v>パワプロ2020 - 投球解析 - 2020-08-23 15-52-13-06</v>
      </c>
      <c r="B247" t="str">
        <f ca="1">output!K247</f>
        <v>DD011</v>
      </c>
      <c r="C247">
        <f ca="1">VLOOKUP(B247,投手データ!B:E,4,)</f>
        <v>88</v>
      </c>
      <c r="D247" t="str">
        <f ca="1">output!N247</f>
        <v>全力ストレート</v>
      </c>
      <c r="E247">
        <f ca="1">output!J247</f>
        <v>86</v>
      </c>
      <c r="F247">
        <f t="shared" ca="1" si="4"/>
        <v>-2</v>
      </c>
    </row>
    <row r="248" spans="1:6" hidden="1" x14ac:dyDescent="0.4">
      <c r="A248" t="str">
        <f>output!A248</f>
        <v>パワプロ2020 - 投球解析 - 2020-08-23 15-52-13-07</v>
      </c>
      <c r="B248" t="str">
        <f ca="1">output!K248</f>
        <v>DD011</v>
      </c>
      <c r="C248">
        <f ca="1">VLOOKUP(B248,投手データ!B:E,4,)</f>
        <v>88</v>
      </c>
      <c r="D248" t="str">
        <f ca="1">output!N248</f>
        <v>全力ストレート</v>
      </c>
      <c r="E248">
        <f ca="1">output!J248</f>
        <v>84</v>
      </c>
      <c r="F248">
        <f t="shared" ca="1" si="4"/>
        <v>-4</v>
      </c>
    </row>
    <row r="249" spans="1:6" hidden="1" x14ac:dyDescent="0.4">
      <c r="A249" t="str">
        <f>output!A249</f>
        <v>パワプロ2020 - 投球解析 - 2020-08-23 15-52-13-08</v>
      </c>
      <c r="B249" t="str">
        <f ca="1">output!K249</f>
        <v>DD011</v>
      </c>
      <c r="C249">
        <f ca="1">VLOOKUP(B249,投手データ!B:E,4,)</f>
        <v>88</v>
      </c>
      <c r="D249" t="str">
        <f ca="1">output!N249</f>
        <v>全力ストレート</v>
      </c>
      <c r="E249">
        <f ca="1">output!J249</f>
        <v>86</v>
      </c>
      <c r="F249">
        <f t="shared" ca="1" si="4"/>
        <v>-2</v>
      </c>
    </row>
    <row r="250" spans="1:6" hidden="1" x14ac:dyDescent="0.4">
      <c r="A250" t="str">
        <f>output!A250</f>
        <v>パワプロ2020 - 投球解析 - 2020-08-23 15-52-13-09</v>
      </c>
      <c r="B250" t="str">
        <f ca="1">output!K250</f>
        <v>DD011</v>
      </c>
      <c r="C250">
        <f ca="1">VLOOKUP(B250,投手データ!B:E,4,)</f>
        <v>88</v>
      </c>
      <c r="D250" t="str">
        <f ca="1">output!N250</f>
        <v>全力ストレート</v>
      </c>
      <c r="E250">
        <f ca="1">output!J250</f>
        <v>85</v>
      </c>
      <c r="F250">
        <f t="shared" ca="1" si="4"/>
        <v>-3</v>
      </c>
    </row>
    <row r="251" spans="1:6" hidden="1" x14ac:dyDescent="0.4">
      <c r="A251" t="str">
        <f>output!A251</f>
        <v>パワプロ2020 - 投球解析 - 2020-08-23 15-53-39-00</v>
      </c>
      <c r="B251" t="str">
        <f ca="1">output!K251</f>
        <v>DD012</v>
      </c>
      <c r="C251">
        <f ca="1">VLOOKUP(B251,投手データ!B:E,4,)</f>
        <v>95</v>
      </c>
      <c r="D251" t="str">
        <f ca="1">output!N251</f>
        <v>ストレート</v>
      </c>
      <c r="E251">
        <f ca="1">output!J251</f>
        <v>92</v>
      </c>
      <c r="F251">
        <f t="shared" ca="1" si="4"/>
        <v>-3</v>
      </c>
    </row>
    <row r="252" spans="1:6" hidden="1" x14ac:dyDescent="0.4">
      <c r="A252" t="str">
        <f>output!A252</f>
        <v>パワプロ2020 - 投球解析 - 2020-08-23 15-53-39-01</v>
      </c>
      <c r="B252" t="str">
        <f ca="1">output!K252</f>
        <v>DD015</v>
      </c>
      <c r="C252">
        <f ca="1">VLOOKUP(B252,投手データ!B:E,4,)</f>
        <v>110</v>
      </c>
      <c r="D252" t="str">
        <f ca="1">output!N252</f>
        <v>ストレート</v>
      </c>
      <c r="E252">
        <f ca="1">output!J252</f>
        <v>91</v>
      </c>
      <c r="F252">
        <f t="shared" ca="1" si="4"/>
        <v>-19</v>
      </c>
    </row>
    <row r="253" spans="1:6" hidden="1" x14ac:dyDescent="0.4">
      <c r="A253" t="str">
        <f>output!A253</f>
        <v>パワプロ2020 - 投球解析 - 2020-08-23 15-53-39-02</v>
      </c>
      <c r="B253" t="str">
        <f ca="1">output!K253</f>
        <v>DD012</v>
      </c>
      <c r="C253">
        <f ca="1">VLOOKUP(B253,投手データ!B:E,4,)</f>
        <v>95</v>
      </c>
      <c r="D253" t="str">
        <f ca="1">output!N253</f>
        <v>ストレート</v>
      </c>
      <c r="E253">
        <f ca="1">output!J253</f>
        <v>90</v>
      </c>
      <c r="F253">
        <f t="shared" ca="1" si="4"/>
        <v>-5</v>
      </c>
    </row>
    <row r="254" spans="1:6" hidden="1" x14ac:dyDescent="0.4">
      <c r="A254" t="str">
        <f>output!A254</f>
        <v>パワプロ2020 - 投球解析 - 2020-08-23 15-53-39-03</v>
      </c>
      <c r="B254" t="str">
        <f ca="1">output!K254</f>
        <v>DD012</v>
      </c>
      <c r="C254">
        <f ca="1">VLOOKUP(B254,投手データ!B:E,4,)</f>
        <v>95</v>
      </c>
      <c r="D254" t="str">
        <f ca="1">output!N254</f>
        <v>ストレート</v>
      </c>
      <c r="E254">
        <f ca="1">output!J254</f>
        <v>91</v>
      </c>
      <c r="F254">
        <f t="shared" ca="1" si="4"/>
        <v>-4</v>
      </c>
    </row>
    <row r="255" spans="1:6" hidden="1" x14ac:dyDescent="0.4">
      <c r="A255" t="str">
        <f>output!A255</f>
        <v>パワプロ2020 - 投球解析 - 2020-08-23 15-53-39-04</v>
      </c>
      <c r="B255" t="str">
        <f ca="1">output!K255</f>
        <v>DD012</v>
      </c>
      <c r="C255">
        <f ca="1">VLOOKUP(B255,投手データ!B:E,4,)</f>
        <v>95</v>
      </c>
      <c r="D255" t="str">
        <f ca="1">output!N255</f>
        <v>ストレート</v>
      </c>
      <c r="E255">
        <f ca="1">output!J255</f>
        <v>91</v>
      </c>
      <c r="F255">
        <f t="shared" ca="1" si="4"/>
        <v>-4</v>
      </c>
    </row>
    <row r="256" spans="1:6" hidden="1" x14ac:dyDescent="0.4">
      <c r="A256" t="str">
        <f>output!A256</f>
        <v>パワプロ2020 - 投球解析 - 2020-08-23 15-53-39-05</v>
      </c>
      <c r="B256" t="str">
        <f ca="1">output!K256</f>
        <v>DD012</v>
      </c>
      <c r="C256">
        <f ca="1">VLOOKUP(B256,投手データ!B:E,4,)</f>
        <v>95</v>
      </c>
      <c r="D256" t="str">
        <f ca="1">output!N256</f>
        <v>ストレート</v>
      </c>
      <c r="E256">
        <f>output!J256</f>
        <v>91</v>
      </c>
      <c r="F256">
        <f t="shared" ca="1" si="4"/>
        <v>-4</v>
      </c>
    </row>
    <row r="257" spans="1:6" hidden="1" x14ac:dyDescent="0.4">
      <c r="A257" t="str">
        <f>output!A257</f>
        <v>パワプロ2020 - 投球解析 - 2020-08-23 15-53-39-06</v>
      </c>
      <c r="B257" t="str">
        <f ca="1">output!K257</f>
        <v>DD012</v>
      </c>
      <c r="C257">
        <f ca="1">VLOOKUP(B257,投手データ!B:E,4,)</f>
        <v>95</v>
      </c>
      <c r="D257" t="str">
        <f ca="1">output!N257</f>
        <v>ストレート</v>
      </c>
      <c r="E257">
        <f ca="1">output!J257</f>
        <v>90</v>
      </c>
      <c r="F257">
        <f t="shared" ca="1" si="4"/>
        <v>-5</v>
      </c>
    </row>
    <row r="258" spans="1:6" hidden="1" x14ac:dyDescent="0.4">
      <c r="A258" t="str">
        <f>output!A258</f>
        <v>パワプロ2020 - 投球解析 - 2020-08-23 15-53-39-07</v>
      </c>
      <c r="B258" t="str">
        <f ca="1">output!K258</f>
        <v>DD012</v>
      </c>
      <c r="C258">
        <f ca="1">VLOOKUP(B258,投手データ!B:E,4,)</f>
        <v>95</v>
      </c>
      <c r="D258" t="str">
        <f ca="1">output!N258</f>
        <v>ストレート</v>
      </c>
      <c r="E258">
        <f ca="1">output!J258</f>
        <v>90</v>
      </c>
      <c r="F258">
        <f t="shared" ca="1" si="4"/>
        <v>-5</v>
      </c>
    </row>
    <row r="259" spans="1:6" hidden="1" x14ac:dyDescent="0.4">
      <c r="A259" t="str">
        <f>output!A259</f>
        <v>パワプロ2020 - 投球解析 - 2020-08-23 15-53-39-08</v>
      </c>
      <c r="B259" t="str">
        <f ca="1">output!K259</f>
        <v>DD012</v>
      </c>
      <c r="C259">
        <f ca="1">VLOOKUP(B259,投手データ!B:E,4,)</f>
        <v>95</v>
      </c>
      <c r="D259" t="str">
        <f ca="1">output!N259</f>
        <v>ストレート</v>
      </c>
      <c r="E259">
        <f ca="1">output!J259</f>
        <v>90</v>
      </c>
      <c r="F259">
        <f t="shared" ca="1" si="4"/>
        <v>-5</v>
      </c>
    </row>
    <row r="260" spans="1:6" hidden="1" x14ac:dyDescent="0.4">
      <c r="A260" t="str">
        <f>output!A260</f>
        <v>パワプロ2020 - 投球解析 - 2020-08-23 15-53-39-09</v>
      </c>
      <c r="B260" t="str">
        <f ca="1">output!K260</f>
        <v>DD012</v>
      </c>
      <c r="C260">
        <f ca="1">VLOOKUP(B260,投手データ!B:E,4,)</f>
        <v>95</v>
      </c>
      <c r="D260" t="str">
        <f ca="1">output!N260</f>
        <v>ストレート</v>
      </c>
      <c r="E260">
        <f ca="1">output!J260</f>
        <v>91</v>
      </c>
      <c r="F260">
        <f t="shared" ca="1" si="4"/>
        <v>-4</v>
      </c>
    </row>
    <row r="261" spans="1:6" hidden="1" x14ac:dyDescent="0.4">
      <c r="A261" t="str">
        <f>output!A261</f>
        <v>パワプロ2020 - 投球解析 - 2020-08-23 15-54-48-00</v>
      </c>
      <c r="B261" t="str">
        <f ca="1">output!K261</f>
        <v>DD012</v>
      </c>
      <c r="C261">
        <f ca="1">VLOOKUP(B261,投手データ!B:E,4,)</f>
        <v>95</v>
      </c>
      <c r="D261" t="str">
        <f ca="1">output!N261</f>
        <v>全力ストレート</v>
      </c>
      <c r="E261">
        <f ca="1">output!J261</f>
        <v>92</v>
      </c>
      <c r="F261">
        <f t="shared" ca="1" si="4"/>
        <v>-3</v>
      </c>
    </row>
    <row r="262" spans="1:6" hidden="1" x14ac:dyDescent="0.4">
      <c r="A262" t="str">
        <f>output!A262</f>
        <v>パワプロ2020 - 投球解析 - 2020-08-23 15-54-48-01</v>
      </c>
      <c r="B262" t="str">
        <f ca="1">output!K262</f>
        <v>DD012</v>
      </c>
      <c r="C262">
        <f ca="1">VLOOKUP(B262,投手データ!B:E,4,)</f>
        <v>95</v>
      </c>
      <c r="D262" t="str">
        <f ca="1">output!N262</f>
        <v>全力ストレート</v>
      </c>
      <c r="E262">
        <f ca="1">output!J262</f>
        <v>93</v>
      </c>
      <c r="F262">
        <f t="shared" ca="1" si="4"/>
        <v>-2</v>
      </c>
    </row>
    <row r="263" spans="1:6" hidden="1" x14ac:dyDescent="0.4">
      <c r="A263" t="str">
        <f>output!A263</f>
        <v>パワプロ2020 - 投球解析 - 2020-08-23 15-54-48-02</v>
      </c>
      <c r="B263" t="str">
        <f ca="1">output!K263</f>
        <v>DD012</v>
      </c>
      <c r="C263">
        <f ca="1">VLOOKUP(B263,投手データ!B:E,4,)</f>
        <v>95</v>
      </c>
      <c r="D263" t="str">
        <f ca="1">output!N263</f>
        <v>全力ストレート</v>
      </c>
      <c r="E263">
        <f ca="1">output!J263</f>
        <v>90</v>
      </c>
      <c r="F263">
        <f t="shared" ca="1" si="4"/>
        <v>-5</v>
      </c>
    </row>
    <row r="264" spans="1:6" hidden="1" x14ac:dyDescent="0.4">
      <c r="A264" t="str">
        <f>output!A264</f>
        <v>パワプロ2020 - 投球解析 - 2020-08-23 15-54-48-03</v>
      </c>
      <c r="B264" t="str">
        <f ca="1">output!K264</f>
        <v>DD012</v>
      </c>
      <c r="C264">
        <f ca="1">VLOOKUP(B264,投手データ!B:E,4,)</f>
        <v>95</v>
      </c>
      <c r="D264" t="str">
        <f ca="1">output!N264</f>
        <v>全力ストレート</v>
      </c>
      <c r="E264">
        <f ca="1">output!J264</f>
        <v>90</v>
      </c>
      <c r="F264">
        <f t="shared" ca="1" si="4"/>
        <v>-5</v>
      </c>
    </row>
    <row r="265" spans="1:6" hidden="1" x14ac:dyDescent="0.4">
      <c r="A265" t="str">
        <f>output!A265</f>
        <v>パワプロ2020 - 投球解析 - 2020-08-23 15-54-48-04</v>
      </c>
      <c r="B265" t="str">
        <f ca="1">output!K265</f>
        <v>DD012</v>
      </c>
      <c r="C265">
        <f ca="1">VLOOKUP(B265,投手データ!B:E,4,)</f>
        <v>95</v>
      </c>
      <c r="D265" t="str">
        <f ca="1">output!N265</f>
        <v>全力ストレート</v>
      </c>
      <c r="E265">
        <f ca="1">output!J265</f>
        <v>93</v>
      </c>
      <c r="F265">
        <f t="shared" ca="1" si="4"/>
        <v>-2</v>
      </c>
    </row>
    <row r="266" spans="1:6" hidden="1" x14ac:dyDescent="0.4">
      <c r="A266" t="str">
        <f>output!A266</f>
        <v>パワプロ2020 - 投球解析 - 2020-08-23 15-54-48-05</v>
      </c>
      <c r="B266" t="str">
        <f ca="1">output!K266</f>
        <v>DD012</v>
      </c>
      <c r="C266">
        <f ca="1">VLOOKUP(B266,投手データ!B:E,4,)</f>
        <v>95</v>
      </c>
      <c r="D266" t="str">
        <f ca="1">output!N266</f>
        <v>全力ストレート</v>
      </c>
      <c r="E266">
        <f ca="1">output!J266</f>
        <v>93</v>
      </c>
      <c r="F266">
        <f t="shared" ca="1" si="4"/>
        <v>-2</v>
      </c>
    </row>
    <row r="267" spans="1:6" hidden="1" x14ac:dyDescent="0.4">
      <c r="A267" t="str">
        <f>output!A267</f>
        <v>パワプロ2020 - 投球解析 - 2020-08-23 15-54-48-06</v>
      </c>
      <c r="B267" t="str">
        <f ca="1">output!K267</f>
        <v>DD012</v>
      </c>
      <c r="C267">
        <f ca="1">VLOOKUP(B267,投手データ!B:E,4,)</f>
        <v>95</v>
      </c>
      <c r="D267" t="str">
        <f ca="1">output!N267</f>
        <v>全力ストレート</v>
      </c>
      <c r="E267">
        <f ca="1">output!J267</f>
        <v>90</v>
      </c>
      <c r="F267">
        <f t="shared" ca="1" si="4"/>
        <v>-5</v>
      </c>
    </row>
    <row r="268" spans="1:6" hidden="1" x14ac:dyDescent="0.4">
      <c r="A268" t="str">
        <f>output!A268</f>
        <v>パワプロ2020 - 投球解析 - 2020-08-23 15-54-48-07</v>
      </c>
      <c r="B268" t="str">
        <f ca="1">output!K268</f>
        <v>DD015</v>
      </c>
      <c r="C268">
        <f ca="1">VLOOKUP(B268,投手データ!B:E,4,)</f>
        <v>110</v>
      </c>
      <c r="D268" t="str">
        <f ca="1">output!N268</f>
        <v>全力ストレート</v>
      </c>
      <c r="E268">
        <f>output!J268</f>
        <v>91</v>
      </c>
      <c r="F268">
        <f t="shared" ca="1" si="4"/>
        <v>-19</v>
      </c>
    </row>
    <row r="269" spans="1:6" hidden="1" x14ac:dyDescent="0.4">
      <c r="A269" t="str">
        <f>output!A269</f>
        <v>パワプロ2020 - 投球解析 - 2020-08-23 15-54-48-08</v>
      </c>
      <c r="B269" t="str">
        <f ca="1">output!K269</f>
        <v>DD012</v>
      </c>
      <c r="C269">
        <f ca="1">VLOOKUP(B269,投手データ!B:E,4,)</f>
        <v>95</v>
      </c>
      <c r="D269" t="str">
        <f ca="1">output!N269</f>
        <v>全力ストレート</v>
      </c>
      <c r="E269">
        <f ca="1">output!J269</f>
        <v>90</v>
      </c>
      <c r="F269">
        <f t="shared" ca="1" si="4"/>
        <v>-5</v>
      </c>
    </row>
    <row r="270" spans="1:6" hidden="1" x14ac:dyDescent="0.4">
      <c r="A270" t="str">
        <f>output!A270</f>
        <v>パワプロ2020 - 投球解析 - 2020-08-23 15-56-09-00</v>
      </c>
      <c r="B270" t="str">
        <f ca="1">output!K270</f>
        <v>DD013</v>
      </c>
      <c r="C270">
        <f ca="1">VLOOKUP(B270,投手データ!B:E,4,)</f>
        <v>100</v>
      </c>
      <c r="D270" t="str">
        <f ca="1">output!N270</f>
        <v>ストレート</v>
      </c>
      <c r="E270">
        <f ca="1">output!J270</f>
        <v>98</v>
      </c>
      <c r="F270">
        <f t="shared" ca="1" si="4"/>
        <v>-2</v>
      </c>
    </row>
    <row r="271" spans="1:6" hidden="1" x14ac:dyDescent="0.4">
      <c r="A271" t="str">
        <f>output!A271</f>
        <v>パワプロ2020 - 投球解析 - 2020-08-23 15-56-09-01</v>
      </c>
      <c r="B271" t="str">
        <f ca="1">output!K271</f>
        <v>DD013</v>
      </c>
      <c r="C271">
        <f ca="1">VLOOKUP(B271,投手データ!B:E,4,)</f>
        <v>100</v>
      </c>
      <c r="D271" t="str">
        <f ca="1">output!N271</f>
        <v>ストレート</v>
      </c>
      <c r="E271">
        <f ca="1">output!J271</f>
        <v>97</v>
      </c>
      <c r="F271">
        <f t="shared" ca="1" si="4"/>
        <v>-3</v>
      </c>
    </row>
    <row r="272" spans="1:6" hidden="1" x14ac:dyDescent="0.4">
      <c r="A272" t="str">
        <f>output!A272</f>
        <v>パワプロ2020 - 投球解析 - 2020-08-23 15-56-09-02</v>
      </c>
      <c r="B272" t="str">
        <f ca="1">output!K272</f>
        <v>DD013</v>
      </c>
      <c r="C272">
        <f ca="1">VLOOKUP(B272,投手データ!B:E,4,)</f>
        <v>100</v>
      </c>
      <c r="D272" t="str">
        <f ca="1">output!N272</f>
        <v>ストレート</v>
      </c>
      <c r="E272">
        <f ca="1">output!J272</f>
        <v>96</v>
      </c>
      <c r="F272">
        <f t="shared" ref="F272:F335" ca="1" si="5">E272-C272</f>
        <v>-4</v>
      </c>
    </row>
    <row r="273" spans="1:6" hidden="1" x14ac:dyDescent="0.4">
      <c r="A273" t="str">
        <f>output!A273</f>
        <v>パワプロ2020 - 投球解析 - 2020-08-23 15-56-09-03</v>
      </c>
      <c r="B273" t="str">
        <f ca="1">output!K273</f>
        <v>DD013</v>
      </c>
      <c r="C273">
        <f ca="1">VLOOKUP(B273,投手データ!B:E,4,)</f>
        <v>100</v>
      </c>
      <c r="D273" t="str">
        <f ca="1">output!N273</f>
        <v>ストレート</v>
      </c>
      <c r="E273">
        <f ca="1">output!J273</f>
        <v>95</v>
      </c>
      <c r="F273">
        <f t="shared" ca="1" si="5"/>
        <v>-5</v>
      </c>
    </row>
    <row r="274" spans="1:6" hidden="1" x14ac:dyDescent="0.4">
      <c r="A274" t="str">
        <f>output!A274</f>
        <v>パワプロ2020 - 投球解析 - 2020-08-23 15-56-09-04</v>
      </c>
      <c r="B274" t="str">
        <f ca="1">output!K274</f>
        <v>DD013</v>
      </c>
      <c r="C274">
        <f ca="1">VLOOKUP(B274,投手データ!B:E,4,)</f>
        <v>100</v>
      </c>
      <c r="D274" t="str">
        <f ca="1">output!N274</f>
        <v>ストレート</v>
      </c>
      <c r="E274">
        <f ca="1">output!J274</f>
        <v>96</v>
      </c>
      <c r="F274">
        <f t="shared" ca="1" si="5"/>
        <v>-4</v>
      </c>
    </row>
    <row r="275" spans="1:6" hidden="1" x14ac:dyDescent="0.4">
      <c r="A275" t="str">
        <f>output!A275</f>
        <v>パワプロ2020 - 投球解析 - 2020-08-23 15-56-09-05</v>
      </c>
      <c r="B275" t="str">
        <f ca="1">output!K275</f>
        <v>DD013</v>
      </c>
      <c r="C275">
        <f ca="1">VLOOKUP(B275,投手データ!B:E,4,)</f>
        <v>100</v>
      </c>
      <c r="D275" t="str">
        <f ca="1">output!N275</f>
        <v>ストレート</v>
      </c>
      <c r="E275">
        <f ca="1">output!J275</f>
        <v>98</v>
      </c>
      <c r="F275">
        <f t="shared" ca="1" si="5"/>
        <v>-2</v>
      </c>
    </row>
    <row r="276" spans="1:6" hidden="1" x14ac:dyDescent="0.4">
      <c r="A276" t="str">
        <f>output!A276</f>
        <v>パワプロ2020 - 投球解析 - 2020-08-23 15-56-09-06</v>
      </c>
      <c r="B276" t="str">
        <f ca="1">output!K276</f>
        <v>DD013</v>
      </c>
      <c r="C276">
        <f ca="1">VLOOKUP(B276,投手データ!B:E,4,)</f>
        <v>100</v>
      </c>
      <c r="D276" t="str">
        <f ca="1">output!N276</f>
        <v>ストレート</v>
      </c>
      <c r="E276">
        <f ca="1">output!J276</f>
        <v>97</v>
      </c>
      <c r="F276">
        <f t="shared" ca="1" si="5"/>
        <v>-3</v>
      </c>
    </row>
    <row r="277" spans="1:6" hidden="1" x14ac:dyDescent="0.4">
      <c r="A277" t="str">
        <f>output!A277</f>
        <v>パワプロ2020 - 投球解析 - 2020-08-23 15-56-09-07</v>
      </c>
      <c r="B277" t="str">
        <f ca="1">output!K277</f>
        <v>DD013</v>
      </c>
      <c r="C277">
        <f ca="1">VLOOKUP(B277,投手データ!B:E,4,)</f>
        <v>100</v>
      </c>
      <c r="D277" t="str">
        <f ca="1">output!N277</f>
        <v>ストレート</v>
      </c>
      <c r="E277">
        <f ca="1">output!J277</f>
        <v>97</v>
      </c>
      <c r="F277">
        <f t="shared" ca="1" si="5"/>
        <v>-3</v>
      </c>
    </row>
    <row r="278" spans="1:6" hidden="1" x14ac:dyDescent="0.4">
      <c r="A278" t="str">
        <f>output!A278</f>
        <v>パワプロ2020 - 投球解析 - 2020-08-23 15-56-09-08</v>
      </c>
      <c r="B278" t="str">
        <f ca="1">output!K278</f>
        <v>DD013</v>
      </c>
      <c r="C278">
        <f ca="1">VLOOKUP(B278,投手データ!B:E,4,)</f>
        <v>100</v>
      </c>
      <c r="D278" t="str">
        <f ca="1">output!N278</f>
        <v>ストレート</v>
      </c>
      <c r="E278">
        <f ca="1">output!J278</f>
        <v>98</v>
      </c>
      <c r="F278">
        <f t="shared" ca="1" si="5"/>
        <v>-2</v>
      </c>
    </row>
    <row r="279" spans="1:6" hidden="1" x14ac:dyDescent="0.4">
      <c r="A279" t="str">
        <f>output!A279</f>
        <v>パワプロ2020 - 投球解析 - 2020-08-23 15-56-09-09</v>
      </c>
      <c r="B279" t="str">
        <f ca="1">output!K279</f>
        <v>DD013</v>
      </c>
      <c r="C279">
        <f ca="1">VLOOKUP(B279,投手データ!B:E,4,)</f>
        <v>100</v>
      </c>
      <c r="D279" t="str">
        <f ca="1">output!N279</f>
        <v>ストレート</v>
      </c>
      <c r="E279">
        <f ca="1">output!J279</f>
        <v>96</v>
      </c>
      <c r="F279">
        <f t="shared" ca="1" si="5"/>
        <v>-4</v>
      </c>
    </row>
    <row r="280" spans="1:6" hidden="1" x14ac:dyDescent="0.4">
      <c r="A280" t="str">
        <f>output!A280</f>
        <v>パワプロ2020 - 投球解析 - 2020-08-23 16-03-31-00</v>
      </c>
      <c r="B280" t="str">
        <f ca="1">output!K280</f>
        <v>DD013</v>
      </c>
      <c r="C280">
        <f ca="1">VLOOKUP(B280,投手データ!B:E,4,)</f>
        <v>100</v>
      </c>
      <c r="D280" t="str">
        <f ca="1">output!N280</f>
        <v>全力ストレート</v>
      </c>
      <c r="E280">
        <f ca="1">output!J280</f>
        <v>97</v>
      </c>
      <c r="F280">
        <f t="shared" ca="1" si="5"/>
        <v>-3</v>
      </c>
    </row>
    <row r="281" spans="1:6" hidden="1" x14ac:dyDescent="0.4">
      <c r="A281" t="str">
        <f>output!A281</f>
        <v>パワプロ2020 - 投球解析 - 2020-08-23 16-03-31-01</v>
      </c>
      <c r="B281" t="str">
        <f ca="1">output!K281</f>
        <v>DD014</v>
      </c>
      <c r="C281">
        <f ca="1">VLOOKUP(B281,投手データ!B:E,4,)</f>
        <v>104</v>
      </c>
      <c r="D281" t="str">
        <f ca="1">output!N281</f>
        <v>全力ストレート</v>
      </c>
      <c r="E281">
        <f ca="1">output!J281</f>
        <v>98</v>
      </c>
      <c r="F281">
        <f t="shared" ca="1" si="5"/>
        <v>-6</v>
      </c>
    </row>
    <row r="282" spans="1:6" hidden="1" x14ac:dyDescent="0.4">
      <c r="A282" t="str">
        <f>output!A282</f>
        <v>パワプロ2020 - 投球解析 - 2020-08-23 16-03-31-02</v>
      </c>
      <c r="B282" t="str">
        <f ca="1">output!K282</f>
        <v>DD013</v>
      </c>
      <c r="C282">
        <f ca="1">VLOOKUP(B282,投手データ!B:E,4,)</f>
        <v>100</v>
      </c>
      <c r="D282" t="str">
        <f ca="1">output!N282</f>
        <v>全力ストレート</v>
      </c>
      <c r="E282">
        <f ca="1">output!J282</f>
        <v>96</v>
      </c>
      <c r="F282">
        <f t="shared" ca="1" si="5"/>
        <v>-4</v>
      </c>
    </row>
    <row r="283" spans="1:6" hidden="1" x14ac:dyDescent="0.4">
      <c r="A283" t="str">
        <f>output!A283</f>
        <v>パワプロ2020 - 投球解析 - 2020-08-23 16-03-31-03</v>
      </c>
      <c r="B283" t="str">
        <f ca="1">output!K283</f>
        <v>DD013</v>
      </c>
      <c r="C283">
        <f ca="1">VLOOKUP(B283,投手データ!B:E,4,)</f>
        <v>100</v>
      </c>
      <c r="D283" t="str">
        <f ca="1">output!N283</f>
        <v>全力ストレート</v>
      </c>
      <c r="E283">
        <f ca="1">output!J283</f>
        <v>96</v>
      </c>
      <c r="F283">
        <f t="shared" ca="1" si="5"/>
        <v>-4</v>
      </c>
    </row>
    <row r="284" spans="1:6" hidden="1" x14ac:dyDescent="0.4">
      <c r="A284" t="str">
        <f>output!A284</f>
        <v>パワプロ2020 - 投球解析 - 2020-08-23 16-03-31-04</v>
      </c>
      <c r="B284" t="str">
        <f ca="1">output!K284</f>
        <v>DD013</v>
      </c>
      <c r="C284">
        <f ca="1">VLOOKUP(B284,投手データ!B:E,4,)</f>
        <v>100</v>
      </c>
      <c r="D284" t="str">
        <f ca="1">output!N284</f>
        <v>全力ストレート</v>
      </c>
      <c r="E284">
        <f>output!J284</f>
        <v>95</v>
      </c>
      <c r="F284">
        <f t="shared" ca="1" si="5"/>
        <v>-5</v>
      </c>
    </row>
    <row r="285" spans="1:6" hidden="1" x14ac:dyDescent="0.4">
      <c r="A285" t="str">
        <f>output!A285</f>
        <v>パワプロ2020 - 投球解析 - 2020-08-23 16-03-31-05</v>
      </c>
      <c r="B285" t="str">
        <f ca="1">output!K285</f>
        <v>DD013</v>
      </c>
      <c r="C285">
        <f ca="1">VLOOKUP(B285,投手データ!B:E,4,)</f>
        <v>100</v>
      </c>
      <c r="D285" t="str">
        <f ca="1">output!N285</f>
        <v>全力ストレート</v>
      </c>
      <c r="E285">
        <f ca="1">output!J285</f>
        <v>98</v>
      </c>
      <c r="F285">
        <f t="shared" ca="1" si="5"/>
        <v>-2</v>
      </c>
    </row>
    <row r="286" spans="1:6" hidden="1" x14ac:dyDescent="0.4">
      <c r="A286" t="str">
        <f>output!A286</f>
        <v>パワプロ2020 - 投球解析 - 2020-08-23 16-03-31-06</v>
      </c>
      <c r="B286" t="str">
        <f ca="1">output!K286</f>
        <v>DD013</v>
      </c>
      <c r="C286">
        <f ca="1">VLOOKUP(B286,投手データ!B:E,4,)</f>
        <v>100</v>
      </c>
      <c r="D286" t="str">
        <f ca="1">output!N286</f>
        <v>全力ストレート</v>
      </c>
      <c r="E286">
        <f ca="1">output!J286</f>
        <v>95</v>
      </c>
      <c r="F286">
        <f t="shared" ca="1" si="5"/>
        <v>-5</v>
      </c>
    </row>
    <row r="287" spans="1:6" hidden="1" x14ac:dyDescent="0.4">
      <c r="A287" t="str">
        <f>output!A287</f>
        <v>パワプロ2020 - 投球解析 - 2020-08-23 16-03-31-07</v>
      </c>
      <c r="B287" t="str">
        <f ca="1">output!K287</f>
        <v>DD015</v>
      </c>
      <c r="C287">
        <f ca="1">VLOOKUP(B287,投手データ!B:E,4,)</f>
        <v>110</v>
      </c>
      <c r="D287" t="str">
        <f ca="1">output!N287</f>
        <v>全力ストレート</v>
      </c>
      <c r="E287">
        <f ca="1">output!J287</f>
        <v>98</v>
      </c>
      <c r="F287">
        <f t="shared" ca="1" si="5"/>
        <v>-12</v>
      </c>
    </row>
    <row r="288" spans="1:6" hidden="1" x14ac:dyDescent="0.4">
      <c r="A288" t="str">
        <f>output!A288</f>
        <v>パワプロ2020 - 投球解析 - 2020-08-23 16-03-31-08</v>
      </c>
      <c r="B288" t="str">
        <f ca="1">output!K288</f>
        <v>DD013</v>
      </c>
      <c r="C288">
        <f ca="1">VLOOKUP(B288,投手データ!B:E,4,)</f>
        <v>100</v>
      </c>
      <c r="D288" t="str">
        <f ca="1">output!N288</f>
        <v>全力ストレート</v>
      </c>
      <c r="E288">
        <f ca="1">output!J288</f>
        <v>95</v>
      </c>
      <c r="F288">
        <f t="shared" ca="1" si="5"/>
        <v>-5</v>
      </c>
    </row>
    <row r="289" spans="1:6" hidden="1" x14ac:dyDescent="0.4">
      <c r="A289" t="str">
        <f>output!A289</f>
        <v>パワプロ2020 - 投球解析 - 2020-08-23 16-03-31-09</v>
      </c>
      <c r="B289" t="str">
        <f ca="1">output!K289</f>
        <v>DD013</v>
      </c>
      <c r="C289">
        <f ca="1">VLOOKUP(B289,投手データ!B:E,4,)</f>
        <v>100</v>
      </c>
      <c r="D289" t="str">
        <f ca="1">output!N289</f>
        <v>全力ストレート</v>
      </c>
      <c r="E289">
        <f>output!J289</f>
        <v>95</v>
      </c>
      <c r="F289">
        <f t="shared" ca="1" si="5"/>
        <v>-5</v>
      </c>
    </row>
    <row r="290" spans="1:6" hidden="1" x14ac:dyDescent="0.4">
      <c r="A290" t="str">
        <f>output!A290</f>
        <v>パワプロ2020 - 投球解析 - 2020-08-23 16-04-57-00</v>
      </c>
      <c r="B290" t="e">
        <f ca="1">output!K290</f>
        <v>#N/A</v>
      </c>
      <c r="C290" t="e">
        <f ca="1">VLOOKUP(B290,投手データ!B:E,4,)</f>
        <v>#N/A</v>
      </c>
      <c r="D290" t="str">
        <f ca="1">output!N290</f>
        <v>ストレート</v>
      </c>
      <c r="E290">
        <f ca="1">output!J290</f>
        <v>139</v>
      </c>
      <c r="F290" t="e">
        <f t="shared" ca="1" si="5"/>
        <v>#N/A</v>
      </c>
    </row>
    <row r="291" spans="1:6" hidden="1" x14ac:dyDescent="0.4">
      <c r="A291" t="str">
        <f>output!A291</f>
        <v>パワプロ2020 - 投球解析 - 2020-08-23 16-04-57-01</v>
      </c>
      <c r="B291" t="str">
        <f ca="1">output!K291</f>
        <v>DD014</v>
      </c>
      <c r="C291">
        <f ca="1">VLOOKUP(B291,投手データ!B:E,4,)</f>
        <v>104</v>
      </c>
      <c r="D291" t="str">
        <f ca="1">output!N291</f>
        <v>ストレート</v>
      </c>
      <c r="E291">
        <f>output!J291</f>
        <v>99</v>
      </c>
      <c r="F291">
        <f t="shared" ca="1" si="5"/>
        <v>-5</v>
      </c>
    </row>
    <row r="292" spans="1:6" hidden="1" x14ac:dyDescent="0.4">
      <c r="A292" t="str">
        <f>output!A292</f>
        <v>パワプロ2020 - 投球解析 - 2020-08-23 16-04-57-02</v>
      </c>
      <c r="B292" t="e">
        <f ca="1">output!K292</f>
        <v>#N/A</v>
      </c>
      <c r="C292" t="e">
        <f ca="1">VLOOKUP(B292,投手データ!B:E,4,)</f>
        <v>#N/A</v>
      </c>
      <c r="D292" t="str">
        <f ca="1">output!N292</f>
        <v>ストレート</v>
      </c>
      <c r="E292">
        <f ca="1">output!J292</f>
        <v>149</v>
      </c>
      <c r="F292" t="e">
        <f t="shared" ca="1" si="5"/>
        <v>#N/A</v>
      </c>
    </row>
    <row r="293" spans="1:6" hidden="1" x14ac:dyDescent="0.4">
      <c r="A293" t="str">
        <f>output!A293</f>
        <v>パワプロ2020 - 投球解析 - 2020-08-23 16-04-57-03</v>
      </c>
      <c r="B293" t="e">
        <f ca="1">output!K293</f>
        <v>#N/A</v>
      </c>
      <c r="C293" t="e">
        <f ca="1">VLOOKUP(B293,投手データ!B:E,4,)</f>
        <v>#N/A</v>
      </c>
      <c r="D293" t="str">
        <f ca="1">output!N293</f>
        <v>ストレート</v>
      </c>
      <c r="E293" t="e">
        <f ca="1">output!J293</f>
        <v>#N/A</v>
      </c>
      <c r="F293" t="e">
        <f t="shared" ca="1" si="5"/>
        <v>#N/A</v>
      </c>
    </row>
    <row r="294" spans="1:6" hidden="1" x14ac:dyDescent="0.4">
      <c r="A294" t="str">
        <f>output!A294</f>
        <v>パワプロ2020 - 投球解析 - 2020-08-23 16-04-57-04</v>
      </c>
      <c r="B294" t="str">
        <f ca="1">output!K294</f>
        <v>DD014</v>
      </c>
      <c r="C294">
        <f ca="1">VLOOKUP(B294,投手データ!B:E,4,)</f>
        <v>104</v>
      </c>
      <c r="D294" t="str">
        <f ca="1">output!N294</f>
        <v>ストレート</v>
      </c>
      <c r="E294">
        <f>output!J294</f>
        <v>99</v>
      </c>
      <c r="F294">
        <f t="shared" ca="1" si="5"/>
        <v>-5</v>
      </c>
    </row>
    <row r="295" spans="1:6" hidden="1" x14ac:dyDescent="0.4">
      <c r="A295" t="str">
        <f>output!A295</f>
        <v>パワプロ2020 - 投球解析 - 2020-08-23 16-04-57-05</v>
      </c>
      <c r="B295" t="e">
        <f ca="1">output!K295</f>
        <v>#N/A</v>
      </c>
      <c r="C295" t="e">
        <f ca="1">VLOOKUP(B295,投手データ!B:E,4,)</f>
        <v>#N/A</v>
      </c>
      <c r="D295" t="str">
        <f ca="1">output!N295</f>
        <v>ストレート</v>
      </c>
      <c r="E295">
        <f ca="1">output!J295</f>
        <v>99</v>
      </c>
      <c r="F295" t="e">
        <f t="shared" ca="1" si="5"/>
        <v>#N/A</v>
      </c>
    </row>
    <row r="296" spans="1:6" hidden="1" x14ac:dyDescent="0.4">
      <c r="A296" t="str">
        <f>output!A296</f>
        <v>パワプロ2020 - 投球解析 - 2020-08-23 16-04-57-06</v>
      </c>
      <c r="B296" t="e">
        <f ca="1">output!K296</f>
        <v>#N/A</v>
      </c>
      <c r="C296" t="e">
        <f ca="1">VLOOKUP(B296,投手データ!B:E,4,)</f>
        <v>#N/A</v>
      </c>
      <c r="D296" t="str">
        <f ca="1">output!N296</f>
        <v>ストレート</v>
      </c>
      <c r="E296">
        <f ca="1">output!J296</f>
        <v>101</v>
      </c>
      <c r="F296" t="e">
        <f t="shared" ca="1" si="5"/>
        <v>#N/A</v>
      </c>
    </row>
    <row r="297" spans="1:6" hidden="1" x14ac:dyDescent="0.4">
      <c r="A297" t="str">
        <f>output!A297</f>
        <v>パワプロ2020 - 投球解析 - 2020-08-23 16-04-57-07</v>
      </c>
      <c r="B297" t="e">
        <f ca="1">output!K297</f>
        <v>#N/A</v>
      </c>
      <c r="C297" t="e">
        <f ca="1">VLOOKUP(B297,投手データ!B:E,4,)</f>
        <v>#N/A</v>
      </c>
      <c r="D297" t="str">
        <f ca="1">output!N297</f>
        <v>ストレート</v>
      </c>
      <c r="E297">
        <f ca="1">output!J297</f>
        <v>100</v>
      </c>
      <c r="F297" t="e">
        <f t="shared" ca="1" si="5"/>
        <v>#N/A</v>
      </c>
    </row>
    <row r="298" spans="1:6" hidden="1" x14ac:dyDescent="0.4">
      <c r="A298" t="str">
        <f>output!A298</f>
        <v>パワプロ2020 - 投球解析 - 2020-08-23 16-04-57-08</v>
      </c>
      <c r="B298" t="e">
        <f ca="1">output!K298</f>
        <v>#N/A</v>
      </c>
      <c r="C298" t="e">
        <f ca="1">VLOOKUP(B298,投手データ!B:E,4,)</f>
        <v>#N/A</v>
      </c>
      <c r="D298" t="str">
        <f ca="1">output!N298</f>
        <v>ストレート</v>
      </c>
      <c r="E298">
        <f ca="1">output!J298</f>
        <v>139</v>
      </c>
      <c r="F298" t="e">
        <f t="shared" ca="1" si="5"/>
        <v>#N/A</v>
      </c>
    </row>
    <row r="299" spans="1:6" hidden="1" x14ac:dyDescent="0.4">
      <c r="A299" t="str">
        <f>output!A299</f>
        <v>パワプロ2020 - 投球解析 - 2020-08-23 16-04-57-09</v>
      </c>
      <c r="B299" t="str">
        <f ca="1">output!K299</f>
        <v>DD014</v>
      </c>
      <c r="C299">
        <f ca="1">VLOOKUP(B299,投手データ!B:E,4,)</f>
        <v>104</v>
      </c>
      <c r="D299" t="str">
        <f ca="1">output!N299</f>
        <v>ストレート</v>
      </c>
      <c r="E299">
        <f ca="1">output!J299</f>
        <v>101</v>
      </c>
      <c r="F299">
        <f t="shared" ca="1" si="5"/>
        <v>-3</v>
      </c>
    </row>
    <row r="300" spans="1:6" hidden="1" x14ac:dyDescent="0.4">
      <c r="A300" t="str">
        <f>output!A300</f>
        <v>パワプロ2020 - 投球解析 - 2020-08-23 16-06-08-00</v>
      </c>
      <c r="B300" t="str">
        <f ca="1">output!K300</f>
        <v>DD014</v>
      </c>
      <c r="C300">
        <f ca="1">VLOOKUP(B300,投手データ!B:E,4,)</f>
        <v>104</v>
      </c>
      <c r="D300" t="str">
        <f ca="1">output!N300</f>
        <v>全力ストレート</v>
      </c>
      <c r="E300">
        <f ca="1">output!J300</f>
        <v>139</v>
      </c>
      <c r="F300">
        <f t="shared" ca="1" si="5"/>
        <v>35</v>
      </c>
    </row>
    <row r="301" spans="1:6" hidden="1" x14ac:dyDescent="0.4">
      <c r="A301" t="str">
        <f>output!A301</f>
        <v>パワプロ2020 - 投球解析 - 2020-08-23 16-06-08-01</v>
      </c>
      <c r="B301" t="str">
        <f ca="1">output!K301</f>
        <v>DD014</v>
      </c>
      <c r="C301">
        <f ca="1">VLOOKUP(B301,投手データ!B:E,4,)</f>
        <v>104</v>
      </c>
      <c r="D301" t="str">
        <f ca="1">output!N301</f>
        <v>全力ストレート</v>
      </c>
      <c r="E301">
        <f ca="1">output!J301</f>
        <v>102</v>
      </c>
      <c r="F301">
        <f t="shared" ca="1" si="5"/>
        <v>-2</v>
      </c>
    </row>
    <row r="302" spans="1:6" hidden="1" x14ac:dyDescent="0.4">
      <c r="A302" t="str">
        <f>output!A302</f>
        <v>パワプロ2020 - 投球解析 - 2020-08-23 16-06-08-02</v>
      </c>
      <c r="B302" t="str">
        <f ca="1">output!K302</f>
        <v>DD014</v>
      </c>
      <c r="C302">
        <f ca="1">VLOOKUP(B302,投手データ!B:E,4,)</f>
        <v>104</v>
      </c>
      <c r="D302" t="str">
        <f ca="1">output!N302</f>
        <v>全力ストレート</v>
      </c>
      <c r="E302">
        <f ca="1">output!J302</f>
        <v>98</v>
      </c>
      <c r="F302">
        <f t="shared" ca="1" si="5"/>
        <v>-6</v>
      </c>
    </row>
    <row r="303" spans="1:6" hidden="1" x14ac:dyDescent="0.4">
      <c r="A303" t="str">
        <f>output!A303</f>
        <v>パワプロ2020 - 投球解析 - 2020-08-23 16-06-08-03</v>
      </c>
      <c r="B303" t="e">
        <f ca="1">output!K303</f>
        <v>#N/A</v>
      </c>
      <c r="C303" t="e">
        <f ca="1">VLOOKUP(B303,投手データ!B:E,4,)</f>
        <v>#N/A</v>
      </c>
      <c r="D303" t="str">
        <f ca="1">output!N303</f>
        <v>全力ストレート</v>
      </c>
      <c r="E303">
        <f ca="1">output!J303</f>
        <v>100</v>
      </c>
      <c r="F303" t="e">
        <f t="shared" ca="1" si="5"/>
        <v>#N/A</v>
      </c>
    </row>
    <row r="304" spans="1:6" hidden="1" x14ac:dyDescent="0.4">
      <c r="A304" t="str">
        <f>output!A304</f>
        <v>パワプロ2020 - 投球解析 - 2020-08-23 16-06-08-04</v>
      </c>
      <c r="B304" t="e">
        <f ca="1">output!K304</f>
        <v>#N/A</v>
      </c>
      <c r="C304" t="e">
        <f ca="1">VLOOKUP(B304,投手データ!B:E,4,)</f>
        <v>#N/A</v>
      </c>
      <c r="D304" t="str">
        <f ca="1">output!N304</f>
        <v>全力ストレート</v>
      </c>
      <c r="E304">
        <f ca="1">output!J304</f>
        <v>149</v>
      </c>
      <c r="F304" t="e">
        <f t="shared" ca="1" si="5"/>
        <v>#N/A</v>
      </c>
    </row>
    <row r="305" spans="1:6" hidden="1" x14ac:dyDescent="0.4">
      <c r="A305" t="str">
        <f>output!A305</f>
        <v>パワプロ2020 - 投球解析 - 2020-08-23 16-06-08-05</v>
      </c>
      <c r="B305" t="str">
        <f ca="1">output!K305</f>
        <v>DD014</v>
      </c>
      <c r="C305">
        <f ca="1">VLOOKUP(B305,投手データ!B:E,4,)</f>
        <v>104</v>
      </c>
      <c r="D305" t="str">
        <f ca="1">output!N305</f>
        <v>全力ストレート</v>
      </c>
      <c r="E305">
        <f ca="1">output!J305</f>
        <v>102</v>
      </c>
      <c r="F305">
        <f t="shared" ca="1" si="5"/>
        <v>-2</v>
      </c>
    </row>
    <row r="306" spans="1:6" hidden="1" x14ac:dyDescent="0.4">
      <c r="A306" t="str">
        <f>output!A306</f>
        <v>パワプロ2020 - 投球解析 - 2020-08-23 16-06-08-06</v>
      </c>
      <c r="B306" t="str">
        <f ca="1">output!K306</f>
        <v>DD014</v>
      </c>
      <c r="C306">
        <f ca="1">VLOOKUP(B306,投手データ!B:E,4,)</f>
        <v>104</v>
      </c>
      <c r="D306" t="str">
        <f ca="1">output!N306</f>
        <v>全力ストレート</v>
      </c>
      <c r="E306">
        <f>output!J306</f>
        <v>99</v>
      </c>
      <c r="F306">
        <f t="shared" ca="1" si="5"/>
        <v>-5</v>
      </c>
    </row>
    <row r="307" spans="1:6" hidden="1" x14ac:dyDescent="0.4">
      <c r="A307" t="str">
        <f>output!A307</f>
        <v>パワプロ2020 - 投球解析 - 2020-08-23 16-06-08-07</v>
      </c>
      <c r="B307" t="str">
        <f ca="1">output!K307</f>
        <v>DD014</v>
      </c>
      <c r="C307">
        <f ca="1">VLOOKUP(B307,投手データ!B:E,4,)</f>
        <v>104</v>
      </c>
      <c r="D307" t="str">
        <f ca="1">output!N307</f>
        <v>全力ストレート</v>
      </c>
      <c r="E307">
        <f>output!J307</f>
        <v>99</v>
      </c>
      <c r="F307">
        <f t="shared" ca="1" si="5"/>
        <v>-5</v>
      </c>
    </row>
    <row r="308" spans="1:6" hidden="1" x14ac:dyDescent="0.4">
      <c r="A308" t="str">
        <f>output!A308</f>
        <v>パワプロ2020 - 投球解析 - 2020-08-23 16-06-08-08</v>
      </c>
      <c r="B308" t="str">
        <f ca="1">output!K308</f>
        <v>DD014</v>
      </c>
      <c r="C308">
        <f ca="1">VLOOKUP(B308,投手データ!B:E,4,)</f>
        <v>104</v>
      </c>
      <c r="D308" t="str">
        <f ca="1">output!N308</f>
        <v>全力ストレート</v>
      </c>
      <c r="E308">
        <f ca="1">output!J308</f>
        <v>100</v>
      </c>
      <c r="F308">
        <f t="shared" ca="1" si="5"/>
        <v>-4</v>
      </c>
    </row>
    <row r="309" spans="1:6" hidden="1" x14ac:dyDescent="0.4">
      <c r="A309" t="str">
        <f>output!A309</f>
        <v>パワプロ2020 - 投球解析 - 2020-08-23 16-06-08-09</v>
      </c>
      <c r="B309" t="e">
        <f ca="1">output!K309</f>
        <v>#N/A</v>
      </c>
      <c r="C309" t="e">
        <f ca="1">VLOOKUP(B309,投手データ!B:E,4,)</f>
        <v>#N/A</v>
      </c>
      <c r="D309" t="str">
        <f ca="1">output!N309</f>
        <v>全力ストレート</v>
      </c>
      <c r="E309">
        <f ca="1">output!J309</f>
        <v>99</v>
      </c>
      <c r="F309" t="e">
        <f t="shared" ca="1" si="5"/>
        <v>#N/A</v>
      </c>
    </row>
    <row r="310" spans="1:6" hidden="1" x14ac:dyDescent="0.4">
      <c r="A310" t="str">
        <f>output!A310</f>
        <v>パワプロ2020 - 投球解析 - 2020-08-23 16-07-35-00</v>
      </c>
      <c r="B310" t="e">
        <f ca="1">output!K310</f>
        <v>#N/A</v>
      </c>
      <c r="C310" t="e">
        <f ca="1">VLOOKUP(B310,投手データ!B:E,4,)</f>
        <v>#N/A</v>
      </c>
      <c r="D310" t="str">
        <f ca="1">output!N310</f>
        <v>ストレート</v>
      </c>
      <c r="E310">
        <f ca="1">output!J310</f>
        <v>105</v>
      </c>
      <c r="F310" t="e">
        <f t="shared" ca="1" si="5"/>
        <v>#N/A</v>
      </c>
    </row>
    <row r="311" spans="1:6" hidden="1" x14ac:dyDescent="0.4">
      <c r="A311" t="str">
        <f>output!A311</f>
        <v>パワプロ2020 - 投球解析 - 2020-08-23 16-07-35-01</v>
      </c>
      <c r="B311" t="e">
        <f ca="1">output!K311</f>
        <v>#N/A</v>
      </c>
      <c r="C311" t="e">
        <f ca="1">VLOOKUP(B311,投手データ!B:E,4,)</f>
        <v>#N/A</v>
      </c>
      <c r="D311" t="str">
        <f ca="1">output!N311</f>
        <v>ストレート</v>
      </c>
      <c r="E311">
        <f ca="1">output!J311</f>
        <v>105</v>
      </c>
      <c r="F311" t="e">
        <f t="shared" ca="1" si="5"/>
        <v>#N/A</v>
      </c>
    </row>
    <row r="312" spans="1:6" hidden="1" x14ac:dyDescent="0.4">
      <c r="A312" t="str">
        <f>output!A312</f>
        <v>パワプロ2020 - 投球解析 - 2020-08-23 16-07-35-02</v>
      </c>
      <c r="B312" t="str">
        <f ca="1">output!K312</f>
        <v>DD015</v>
      </c>
      <c r="C312">
        <f ca="1">VLOOKUP(B312,投手データ!B:E,4,)</f>
        <v>110</v>
      </c>
      <c r="D312" t="str">
        <f ca="1">output!N312</f>
        <v>ストレート</v>
      </c>
      <c r="E312">
        <f ca="1">output!J312</f>
        <v>108</v>
      </c>
      <c r="F312">
        <f t="shared" ca="1" si="5"/>
        <v>-2</v>
      </c>
    </row>
    <row r="313" spans="1:6" hidden="1" x14ac:dyDescent="0.4">
      <c r="A313" t="str">
        <f>output!A313</f>
        <v>パワプロ2020 - 投球解析 - 2020-08-23 16-07-35-03</v>
      </c>
      <c r="B313" t="str">
        <f ca="1">output!K313</f>
        <v>DD015</v>
      </c>
      <c r="C313">
        <f ca="1">VLOOKUP(B313,投手データ!B:E,4,)</f>
        <v>110</v>
      </c>
      <c r="D313" t="str">
        <f ca="1">output!N313</f>
        <v>ストレート</v>
      </c>
      <c r="E313">
        <f ca="1">output!J313</f>
        <v>107</v>
      </c>
      <c r="F313">
        <f t="shared" ca="1" si="5"/>
        <v>-3</v>
      </c>
    </row>
    <row r="314" spans="1:6" hidden="1" x14ac:dyDescent="0.4">
      <c r="A314" t="str">
        <f>output!A314</f>
        <v>パワプロ2020 - 投球解析 - 2020-08-23 16-07-35-04</v>
      </c>
      <c r="B314" t="str">
        <f ca="1">output!K314</f>
        <v>DD015</v>
      </c>
      <c r="C314">
        <f ca="1">VLOOKUP(B314,投手データ!B:E,4,)</f>
        <v>110</v>
      </c>
      <c r="D314" t="str">
        <f ca="1">output!N314</f>
        <v>ストレート</v>
      </c>
      <c r="E314">
        <f ca="1">output!J314</f>
        <v>105</v>
      </c>
      <c r="F314">
        <f t="shared" ca="1" si="5"/>
        <v>-5</v>
      </c>
    </row>
    <row r="315" spans="1:6" hidden="1" x14ac:dyDescent="0.4">
      <c r="A315" t="str">
        <f>output!A315</f>
        <v>パワプロ2020 - 投球解析 - 2020-08-23 16-07-35-05</v>
      </c>
      <c r="B315" t="e">
        <f ca="1">output!K315</f>
        <v>#N/A</v>
      </c>
      <c r="C315" t="e">
        <f ca="1">VLOOKUP(B315,投手データ!B:E,4,)</f>
        <v>#N/A</v>
      </c>
      <c r="D315" t="str">
        <f ca="1">output!N315</f>
        <v>ストレート</v>
      </c>
      <c r="E315">
        <f ca="1">output!J315</f>
        <v>105</v>
      </c>
      <c r="F315" t="e">
        <f t="shared" ca="1" si="5"/>
        <v>#N/A</v>
      </c>
    </row>
    <row r="316" spans="1:6" hidden="1" x14ac:dyDescent="0.4">
      <c r="A316" t="str">
        <f>output!A316</f>
        <v>パワプロ2020 - 投球解析 - 2020-08-23 16-07-35-06</v>
      </c>
      <c r="B316" t="str">
        <f ca="1">output!K316</f>
        <v>DD015</v>
      </c>
      <c r="C316">
        <f ca="1">VLOOKUP(B316,投手データ!B:E,4,)</f>
        <v>110</v>
      </c>
      <c r="D316" t="str">
        <f ca="1">output!N316</f>
        <v>ストレート</v>
      </c>
      <c r="E316">
        <f ca="1">output!J316</f>
        <v>108</v>
      </c>
      <c r="F316">
        <f t="shared" ca="1" si="5"/>
        <v>-2</v>
      </c>
    </row>
    <row r="317" spans="1:6" hidden="1" x14ac:dyDescent="0.4">
      <c r="A317" t="str">
        <f>output!A317</f>
        <v>パワプロ2020 - 投球解析 - 2020-08-23 16-07-35-07</v>
      </c>
      <c r="B317" t="str">
        <f ca="1">output!K317</f>
        <v>DD015</v>
      </c>
      <c r="C317">
        <f ca="1">VLOOKUP(B317,投手データ!B:E,4,)</f>
        <v>110</v>
      </c>
      <c r="D317" t="str">
        <f ca="1">output!N317</f>
        <v>ストレート</v>
      </c>
      <c r="E317">
        <f ca="1">output!J317</f>
        <v>105</v>
      </c>
      <c r="F317">
        <f t="shared" ca="1" si="5"/>
        <v>-5</v>
      </c>
    </row>
    <row r="318" spans="1:6" hidden="1" x14ac:dyDescent="0.4">
      <c r="A318" t="str">
        <f>output!A318</f>
        <v>パワプロ2020 - 投球解析 - 2020-08-23 16-07-35-08</v>
      </c>
      <c r="B318" t="e">
        <f ca="1">output!K318</f>
        <v>#N/A</v>
      </c>
      <c r="C318" t="e">
        <f ca="1">VLOOKUP(B318,投手データ!B:E,4,)</f>
        <v>#N/A</v>
      </c>
      <c r="D318" t="str">
        <f ca="1">output!N318</f>
        <v>ストレート</v>
      </c>
      <c r="E318">
        <f ca="1">output!J318</f>
        <v>108</v>
      </c>
      <c r="F318" t="e">
        <f t="shared" ca="1" si="5"/>
        <v>#N/A</v>
      </c>
    </row>
    <row r="319" spans="1:6" hidden="1" x14ac:dyDescent="0.4">
      <c r="A319" t="str">
        <f>output!A319</f>
        <v>パワプロ2020 - 投球解析 - 2020-08-23 16-07-35-09</v>
      </c>
      <c r="B319" t="str">
        <f ca="1">output!K319</f>
        <v>DD015</v>
      </c>
      <c r="C319">
        <f ca="1">VLOOKUP(B319,投手データ!B:E,4,)</f>
        <v>110</v>
      </c>
      <c r="D319" t="str">
        <f ca="1">output!N319</f>
        <v>ストレート</v>
      </c>
      <c r="E319">
        <f ca="1">output!J319</f>
        <v>108</v>
      </c>
      <c r="F319">
        <f t="shared" ca="1" si="5"/>
        <v>-2</v>
      </c>
    </row>
    <row r="320" spans="1:6" hidden="1" x14ac:dyDescent="0.4">
      <c r="A320" t="str">
        <f>output!A320</f>
        <v>パワプロ2020 - 投球解析 - 2020-08-23 16-08-46-00</v>
      </c>
      <c r="B320" t="e">
        <f ca="1">output!K320</f>
        <v>#N/A</v>
      </c>
      <c r="C320" t="e">
        <f ca="1">VLOOKUP(B320,投手データ!B:E,4,)</f>
        <v>#N/A</v>
      </c>
      <c r="D320" t="str">
        <f ca="1">output!N320</f>
        <v>全力ストレート</v>
      </c>
      <c r="E320">
        <f ca="1">output!J320</f>
        <v>106</v>
      </c>
      <c r="F320" t="e">
        <f t="shared" ca="1" si="5"/>
        <v>#N/A</v>
      </c>
    </row>
    <row r="321" spans="1:6" hidden="1" x14ac:dyDescent="0.4">
      <c r="A321" t="str">
        <f>output!A321</f>
        <v>パワプロ2020 - 投球解析 - 2020-08-23 16-08-46-01</v>
      </c>
      <c r="B321" t="e">
        <f ca="1">output!K321</f>
        <v>#N/A</v>
      </c>
      <c r="C321" t="e">
        <f ca="1">VLOOKUP(B321,投手データ!B:E,4,)</f>
        <v>#N/A</v>
      </c>
      <c r="D321" t="str">
        <f ca="1">output!N321</f>
        <v>全力ストレート</v>
      </c>
      <c r="E321">
        <f ca="1">output!J321</f>
        <v>108</v>
      </c>
      <c r="F321" t="e">
        <f t="shared" ca="1" si="5"/>
        <v>#N/A</v>
      </c>
    </row>
    <row r="322" spans="1:6" hidden="1" x14ac:dyDescent="0.4">
      <c r="A322" t="str">
        <f>output!A322</f>
        <v>パワプロ2020 - 投球解析 - 2020-08-23 16-08-46-02</v>
      </c>
      <c r="B322" t="e">
        <f ca="1">output!K322</f>
        <v>#N/A</v>
      </c>
      <c r="C322" t="e">
        <f ca="1">VLOOKUP(B322,投手データ!B:E,4,)</f>
        <v>#N/A</v>
      </c>
      <c r="D322" t="str">
        <f ca="1">output!N322</f>
        <v>全力ストレート</v>
      </c>
      <c r="E322">
        <f ca="1">output!J322</f>
        <v>106</v>
      </c>
      <c r="F322" t="e">
        <f t="shared" ca="1" si="5"/>
        <v>#N/A</v>
      </c>
    </row>
    <row r="323" spans="1:6" hidden="1" x14ac:dyDescent="0.4">
      <c r="A323" t="str">
        <f>output!A323</f>
        <v>パワプロ2020 - 投球解析 - 2020-08-23 16-08-46-03</v>
      </c>
      <c r="B323" t="str">
        <f ca="1">output!K323</f>
        <v>DD015</v>
      </c>
      <c r="C323">
        <f ca="1">VLOOKUP(B323,投手データ!B:E,4,)</f>
        <v>110</v>
      </c>
      <c r="D323" t="str">
        <f ca="1">output!N323</f>
        <v>全力ストレート</v>
      </c>
      <c r="E323">
        <f ca="1">output!J323</f>
        <v>108</v>
      </c>
      <c r="F323">
        <f t="shared" ca="1" si="5"/>
        <v>-2</v>
      </c>
    </row>
    <row r="324" spans="1:6" hidden="1" x14ac:dyDescent="0.4">
      <c r="A324" t="str">
        <f>output!A324</f>
        <v>パワプロ2020 - 投球解析 - 2020-08-23 16-08-46-04</v>
      </c>
      <c r="B324" t="str">
        <f ca="1">output!K324</f>
        <v>DD015</v>
      </c>
      <c r="C324">
        <f ca="1">VLOOKUP(B324,投手データ!B:E,4,)</f>
        <v>110</v>
      </c>
      <c r="D324" t="str">
        <f ca="1">output!N324</f>
        <v>全力ストレート</v>
      </c>
      <c r="E324">
        <f ca="1">output!J324</f>
        <v>107</v>
      </c>
      <c r="F324">
        <f t="shared" ca="1" si="5"/>
        <v>-3</v>
      </c>
    </row>
    <row r="325" spans="1:6" hidden="1" x14ac:dyDescent="0.4">
      <c r="A325" t="str">
        <f>output!A325</f>
        <v>パワプロ2020 - 投球解析 - 2020-08-23 16-08-46-05</v>
      </c>
      <c r="B325" t="e">
        <f ca="1">output!K325</f>
        <v>#N/A</v>
      </c>
      <c r="C325" t="e">
        <f ca="1">VLOOKUP(B325,投手データ!B:E,4,)</f>
        <v>#N/A</v>
      </c>
      <c r="D325" t="str">
        <f ca="1">output!N325</f>
        <v>全力ストレート</v>
      </c>
      <c r="E325">
        <f ca="1">output!J325</f>
        <v>108</v>
      </c>
      <c r="F325" t="e">
        <f t="shared" ca="1" si="5"/>
        <v>#N/A</v>
      </c>
    </row>
    <row r="326" spans="1:6" hidden="1" x14ac:dyDescent="0.4">
      <c r="A326" t="str">
        <f>output!A326</f>
        <v>パワプロ2020 - 投球解析 - 2020-08-23 16-08-46-06</v>
      </c>
      <c r="B326" t="e">
        <f ca="1">output!K326</f>
        <v>#N/A</v>
      </c>
      <c r="C326" t="e">
        <f ca="1">VLOOKUP(B326,投手データ!B:E,4,)</f>
        <v>#N/A</v>
      </c>
      <c r="D326" t="str">
        <f ca="1">output!N326</f>
        <v>全力ストレート</v>
      </c>
      <c r="E326">
        <f ca="1">output!J326</f>
        <v>106</v>
      </c>
      <c r="F326" t="e">
        <f t="shared" ca="1" si="5"/>
        <v>#N/A</v>
      </c>
    </row>
    <row r="327" spans="1:6" hidden="1" x14ac:dyDescent="0.4">
      <c r="A327" t="str">
        <f>output!A327</f>
        <v>パワプロ2020 - 投球解析 - 2020-08-23 16-08-46-07</v>
      </c>
      <c r="B327" t="e">
        <f ca="1">output!K327</f>
        <v>#N/A</v>
      </c>
      <c r="C327" t="e">
        <f ca="1">VLOOKUP(B327,投手データ!B:E,4,)</f>
        <v>#N/A</v>
      </c>
      <c r="D327" t="str">
        <f ca="1">output!N327</f>
        <v>全力ストレート</v>
      </c>
      <c r="E327">
        <f ca="1">output!J327</f>
        <v>108</v>
      </c>
      <c r="F327" t="e">
        <f t="shared" ca="1" si="5"/>
        <v>#N/A</v>
      </c>
    </row>
    <row r="328" spans="1:6" hidden="1" x14ac:dyDescent="0.4">
      <c r="A328" t="str">
        <f>output!A328</f>
        <v>パワプロ2020 - 投球解析 - 2020-08-23 16-08-46-08</v>
      </c>
      <c r="B328" t="str">
        <f ca="1">output!K328</f>
        <v>DD015</v>
      </c>
      <c r="C328">
        <f ca="1">VLOOKUP(B328,投手データ!B:E,4,)</f>
        <v>110</v>
      </c>
      <c r="D328" t="str">
        <f ca="1">output!N328</f>
        <v>全力ストレート</v>
      </c>
      <c r="E328">
        <f ca="1">output!J328</f>
        <v>105</v>
      </c>
      <c r="F328">
        <f t="shared" ca="1" si="5"/>
        <v>-5</v>
      </c>
    </row>
    <row r="329" spans="1:6" hidden="1" x14ac:dyDescent="0.4">
      <c r="A329" t="str">
        <f>output!A329</f>
        <v>パワプロ2020 - 投球解析 - 2020-08-23 16-08-46-09</v>
      </c>
      <c r="B329" t="e">
        <f ca="1">output!K329</f>
        <v>#N/A</v>
      </c>
      <c r="C329" t="e">
        <f ca="1">VLOOKUP(B329,投手データ!B:E,4,)</f>
        <v>#N/A</v>
      </c>
      <c r="D329" t="str">
        <f ca="1">output!N329</f>
        <v>全力ストレート</v>
      </c>
      <c r="E329">
        <f ca="1">output!J329</f>
        <v>105</v>
      </c>
      <c r="F329" t="e">
        <f t="shared" ca="1" si="5"/>
        <v>#N/A</v>
      </c>
    </row>
    <row r="330" spans="1:6" hidden="1" x14ac:dyDescent="0.4">
      <c r="A330" t="str">
        <f>output!A330</f>
        <v>パワプロ2020 - 投球解析 - 2020-08-23 16-09-58-00</v>
      </c>
      <c r="B330" t="str">
        <f ca="1">output!K330</f>
        <v>DD015</v>
      </c>
      <c r="C330">
        <f ca="1">VLOOKUP(B330,投手データ!B:E,4,)</f>
        <v>110</v>
      </c>
      <c r="D330" t="str">
        <f ca="1">output!N330</f>
        <v>スライダー</v>
      </c>
      <c r="E330">
        <f ca="1">output!J330</f>
        <v>139</v>
      </c>
      <c r="F330">
        <f t="shared" ca="1" si="5"/>
        <v>29</v>
      </c>
    </row>
    <row r="331" spans="1:6" hidden="1" x14ac:dyDescent="0.4">
      <c r="A331" t="str">
        <f>output!A331</f>
        <v>パワプロ2020 - 投球解析 - 2020-08-23 16-09-58-01</v>
      </c>
      <c r="B331" t="e">
        <f ca="1">output!K331</f>
        <v>#N/A</v>
      </c>
      <c r="C331" t="e">
        <f ca="1">VLOOKUP(B331,投手データ!B:E,4,)</f>
        <v>#N/A</v>
      </c>
      <c r="D331" t="str">
        <f ca="1">output!N331</f>
        <v>スライダー</v>
      </c>
      <c r="E331">
        <f ca="1">output!J331</f>
        <v>95</v>
      </c>
      <c r="F331" t="e">
        <f t="shared" ca="1" si="5"/>
        <v>#N/A</v>
      </c>
    </row>
    <row r="332" spans="1:6" hidden="1" x14ac:dyDescent="0.4">
      <c r="A332" t="str">
        <f>output!A332</f>
        <v>パワプロ2020 - 投球解析 - 2020-08-23 16-09-58-02</v>
      </c>
      <c r="B332" t="e">
        <f ca="1">output!K332</f>
        <v>#N/A</v>
      </c>
      <c r="C332" t="e">
        <f ca="1">VLOOKUP(B332,投手データ!B:E,4,)</f>
        <v>#N/A</v>
      </c>
      <c r="D332" t="str">
        <f ca="1">output!N332</f>
        <v>スライダー</v>
      </c>
      <c r="E332" t="e">
        <f ca="1">output!J332</f>
        <v>#N/A</v>
      </c>
      <c r="F332" t="e">
        <f t="shared" ca="1" si="5"/>
        <v>#N/A</v>
      </c>
    </row>
    <row r="333" spans="1:6" hidden="1" x14ac:dyDescent="0.4">
      <c r="A333" t="str">
        <f>output!A333</f>
        <v>パワプロ2020 - 投球解析 - 2020-08-23 16-09-58-03</v>
      </c>
      <c r="B333" t="e">
        <f ca="1">output!K333</f>
        <v>#N/A</v>
      </c>
      <c r="C333" t="e">
        <f ca="1">VLOOKUP(B333,投手データ!B:E,4,)</f>
        <v>#N/A</v>
      </c>
      <c r="D333" t="str">
        <f ca="1">output!N333</f>
        <v>スライダー</v>
      </c>
      <c r="E333">
        <f ca="1">output!J333</f>
        <v>97</v>
      </c>
      <c r="F333" t="e">
        <f t="shared" ca="1" si="5"/>
        <v>#N/A</v>
      </c>
    </row>
    <row r="334" spans="1:6" hidden="1" x14ac:dyDescent="0.4">
      <c r="A334" t="str">
        <f>output!A334</f>
        <v>パワプロ2020 - 投球解析 - 2020-08-23 16-09-58-04</v>
      </c>
      <c r="B334" t="str">
        <f ca="1">output!K334</f>
        <v>DD015</v>
      </c>
      <c r="C334">
        <f ca="1">VLOOKUP(B334,投手データ!B:E,4,)</f>
        <v>110</v>
      </c>
      <c r="D334" t="str">
        <f ca="1">output!N334</f>
        <v>スライダー</v>
      </c>
      <c r="E334">
        <f ca="1">output!J334</f>
        <v>144</v>
      </c>
      <c r="F334">
        <f t="shared" ca="1" si="5"/>
        <v>34</v>
      </c>
    </row>
    <row r="335" spans="1:6" hidden="1" x14ac:dyDescent="0.4">
      <c r="A335" t="str">
        <f>output!A335</f>
        <v>パワプロ2020 - 投球解析 - 2020-08-23 16-09-58-05</v>
      </c>
      <c r="B335" t="str">
        <f ca="1">output!K335</f>
        <v>DD015</v>
      </c>
      <c r="C335">
        <f ca="1">VLOOKUP(B335,投手データ!B:E,4,)</f>
        <v>110</v>
      </c>
      <c r="D335" t="str">
        <f ca="1">output!N335</f>
        <v>スライダー</v>
      </c>
      <c r="E335" t="e">
        <f ca="1">output!J335</f>
        <v>#N/A</v>
      </c>
      <c r="F335" t="e">
        <f t="shared" ca="1" si="5"/>
        <v>#N/A</v>
      </c>
    </row>
    <row r="336" spans="1:6" hidden="1" x14ac:dyDescent="0.4">
      <c r="A336" t="str">
        <f>output!A336</f>
        <v>パワプロ2020 - 投球解析 - 2020-08-23 16-09-58-06</v>
      </c>
      <c r="B336" t="e">
        <f ca="1">output!K336</f>
        <v>#N/A</v>
      </c>
      <c r="C336" t="e">
        <f ca="1">VLOOKUP(B336,投手データ!B:E,4,)</f>
        <v>#N/A</v>
      </c>
      <c r="D336" t="str">
        <f ca="1">output!N336</f>
        <v>スライダー</v>
      </c>
      <c r="E336">
        <f ca="1">output!J336</f>
        <v>97</v>
      </c>
      <c r="F336" t="e">
        <f t="shared" ref="F336:F399" ca="1" si="6">E336-C336</f>
        <v>#N/A</v>
      </c>
    </row>
    <row r="337" spans="1:6" hidden="1" x14ac:dyDescent="0.4">
      <c r="A337" t="str">
        <f>output!A337</f>
        <v>パワプロ2020 - 投球解析 - 2020-08-23 16-09-58-07</v>
      </c>
      <c r="B337" t="str">
        <f ca="1">output!K337</f>
        <v>DD015</v>
      </c>
      <c r="C337">
        <f ca="1">VLOOKUP(B337,投手データ!B:E,4,)</f>
        <v>110</v>
      </c>
      <c r="D337" t="str">
        <f ca="1">output!N337</f>
        <v>スライダー</v>
      </c>
      <c r="E337">
        <f ca="1">output!J337</f>
        <v>97</v>
      </c>
      <c r="F337">
        <f t="shared" ca="1" si="6"/>
        <v>-13</v>
      </c>
    </row>
    <row r="338" spans="1:6" hidden="1" x14ac:dyDescent="0.4">
      <c r="A338" t="str">
        <f>output!A338</f>
        <v>パワプロ2020 - 投球解析 - 2020-08-23 16-09-58-08</v>
      </c>
      <c r="B338" t="str">
        <f ca="1">output!K338</f>
        <v>DD015</v>
      </c>
      <c r="C338">
        <f ca="1">VLOOKUP(B338,投手データ!B:E,4,)</f>
        <v>110</v>
      </c>
      <c r="D338" t="str">
        <f ca="1">output!N338</f>
        <v>スライダー</v>
      </c>
      <c r="E338">
        <f ca="1">output!J338</f>
        <v>97</v>
      </c>
      <c r="F338">
        <f t="shared" ca="1" si="6"/>
        <v>-13</v>
      </c>
    </row>
    <row r="339" spans="1:6" hidden="1" x14ac:dyDescent="0.4">
      <c r="A339" t="str">
        <f>output!A339</f>
        <v>パワプロ2020 - 投球解析 - 2020-08-23 16-09-58-09</v>
      </c>
      <c r="B339" t="e">
        <f ca="1">output!K339</f>
        <v>#N/A</v>
      </c>
      <c r="C339" t="e">
        <f ca="1">VLOOKUP(B339,投手データ!B:E,4,)</f>
        <v>#N/A</v>
      </c>
      <c r="D339" t="str">
        <f ca="1">output!N339</f>
        <v>スライダー</v>
      </c>
      <c r="E339">
        <f ca="1">output!J339</f>
        <v>139</v>
      </c>
      <c r="F339" t="e">
        <f t="shared" ca="1" si="6"/>
        <v>#N/A</v>
      </c>
    </row>
    <row r="340" spans="1:6" hidden="1" x14ac:dyDescent="0.4">
      <c r="A340" t="str">
        <f>output!A340</f>
        <v>パワプロ2020 - 投球解析 - 2020-08-23 16-11-33-00</v>
      </c>
      <c r="B340" t="str">
        <f ca="1">output!K340</f>
        <v>DD004</v>
      </c>
      <c r="C340">
        <f ca="1">VLOOKUP(B340,投手データ!B:E,4,)</f>
        <v>155</v>
      </c>
      <c r="D340" t="str">
        <f ca="1">output!N340</f>
        <v>ストレート</v>
      </c>
      <c r="E340">
        <f ca="1">output!J340</f>
        <v>152</v>
      </c>
      <c r="F340">
        <f t="shared" ca="1" si="6"/>
        <v>-3</v>
      </c>
    </row>
    <row r="341" spans="1:6" hidden="1" x14ac:dyDescent="0.4">
      <c r="A341" t="str">
        <f>output!A341</f>
        <v>パワプロ2020 - 投球解析 - 2020-08-23 16-11-33-01</v>
      </c>
      <c r="B341" t="str">
        <f ca="1">output!K341</f>
        <v>DD004</v>
      </c>
      <c r="C341">
        <f ca="1">VLOOKUP(B341,投手データ!B:E,4,)</f>
        <v>155</v>
      </c>
      <c r="D341" t="str">
        <f ca="1">output!N341</f>
        <v>ストレート</v>
      </c>
      <c r="E341">
        <f ca="1">output!J341</f>
        <v>148</v>
      </c>
      <c r="F341">
        <f t="shared" ca="1" si="6"/>
        <v>-7</v>
      </c>
    </row>
    <row r="342" spans="1:6" hidden="1" x14ac:dyDescent="0.4">
      <c r="A342" t="str">
        <f>output!A342</f>
        <v>パワプロ2020 - 投球解析 - 2020-08-23 16-11-33-02</v>
      </c>
      <c r="B342" t="e">
        <f ca="1">output!K342</f>
        <v>#N/A</v>
      </c>
      <c r="C342" t="e">
        <f ca="1">VLOOKUP(B342,投手データ!B:E,4,)</f>
        <v>#N/A</v>
      </c>
      <c r="D342" t="str">
        <f ca="1">output!N342</f>
        <v>ストレート</v>
      </c>
      <c r="E342">
        <f ca="1">output!J342</f>
        <v>149</v>
      </c>
      <c r="F342" t="e">
        <f t="shared" ca="1" si="6"/>
        <v>#N/A</v>
      </c>
    </row>
    <row r="343" spans="1:6" hidden="1" x14ac:dyDescent="0.4">
      <c r="A343" t="str">
        <f>output!A343</f>
        <v>パワプロ2020 - 投球解析 - 2020-08-23 16-11-33-03</v>
      </c>
      <c r="B343" t="e">
        <f ca="1">output!K343</f>
        <v>#N/A</v>
      </c>
      <c r="C343" t="e">
        <f ca="1">VLOOKUP(B343,投手データ!B:E,4,)</f>
        <v>#N/A</v>
      </c>
      <c r="D343" t="str">
        <f ca="1">output!N343</f>
        <v>ストレート</v>
      </c>
      <c r="E343">
        <f ca="1">output!J343</f>
        <v>150</v>
      </c>
      <c r="F343" t="e">
        <f t="shared" ca="1" si="6"/>
        <v>#N/A</v>
      </c>
    </row>
    <row r="344" spans="1:6" hidden="1" x14ac:dyDescent="0.4">
      <c r="A344" t="str">
        <f>output!A344</f>
        <v>パワプロ2020 - 投球解析 - 2020-08-23 16-11-33-04</v>
      </c>
      <c r="B344" t="str">
        <f ca="1">output!K344</f>
        <v>DD004</v>
      </c>
      <c r="C344">
        <f ca="1">VLOOKUP(B344,投手データ!B:E,4,)</f>
        <v>155</v>
      </c>
      <c r="D344" t="str">
        <f ca="1">output!N344</f>
        <v>ストレート</v>
      </c>
      <c r="E344">
        <f>output!J344</f>
        <v>153</v>
      </c>
      <c r="F344">
        <f t="shared" ca="1" si="6"/>
        <v>-2</v>
      </c>
    </row>
    <row r="345" spans="1:6" hidden="1" x14ac:dyDescent="0.4">
      <c r="A345" t="str">
        <f>output!A345</f>
        <v>パワプロ2020 - 投球解析 - 2020-08-23 16-11-33-05</v>
      </c>
      <c r="B345" t="str">
        <f ca="1">output!K345</f>
        <v>DD004</v>
      </c>
      <c r="C345">
        <f ca="1">VLOOKUP(B345,投手データ!B:E,4,)</f>
        <v>155</v>
      </c>
      <c r="D345" t="str">
        <f ca="1">output!N345</f>
        <v>ストレート</v>
      </c>
      <c r="E345">
        <f ca="1">output!J345</f>
        <v>151</v>
      </c>
      <c r="F345">
        <f t="shared" ca="1" si="6"/>
        <v>-4</v>
      </c>
    </row>
    <row r="346" spans="1:6" hidden="1" x14ac:dyDescent="0.4">
      <c r="A346" t="str">
        <f>output!A346</f>
        <v>パワプロ2020 - 投球解析 - 2020-08-23 16-11-33-06</v>
      </c>
      <c r="B346" t="str">
        <f ca="1">output!K346</f>
        <v>DD004</v>
      </c>
      <c r="C346">
        <f ca="1">VLOOKUP(B346,投手データ!B:E,4,)</f>
        <v>155</v>
      </c>
      <c r="D346" t="str">
        <f ca="1">output!N346</f>
        <v>ストレート</v>
      </c>
      <c r="E346">
        <f ca="1">output!J346</f>
        <v>148</v>
      </c>
      <c r="F346">
        <f t="shared" ca="1" si="6"/>
        <v>-7</v>
      </c>
    </row>
    <row r="347" spans="1:6" hidden="1" x14ac:dyDescent="0.4">
      <c r="A347" t="str">
        <f>output!A347</f>
        <v>パワプロ2020 - 投球解析 - 2020-08-23 16-11-33-07</v>
      </c>
      <c r="B347" t="e">
        <f ca="1">output!K347</f>
        <v>#N/A</v>
      </c>
      <c r="C347" t="e">
        <f ca="1">VLOOKUP(B347,投手データ!B:E,4,)</f>
        <v>#N/A</v>
      </c>
      <c r="D347" t="str">
        <f ca="1">output!N347</f>
        <v>ストレート</v>
      </c>
      <c r="E347">
        <f ca="1">output!J347</f>
        <v>148</v>
      </c>
      <c r="F347" t="e">
        <f t="shared" ca="1" si="6"/>
        <v>#N/A</v>
      </c>
    </row>
    <row r="348" spans="1:6" hidden="1" x14ac:dyDescent="0.4">
      <c r="A348" t="str">
        <f>output!A348</f>
        <v>パワプロ2020 - 投球解析 - 2020-08-23 16-11-33-08</v>
      </c>
      <c r="B348" t="str">
        <f ca="1">output!K348</f>
        <v>DD004</v>
      </c>
      <c r="C348">
        <f ca="1">VLOOKUP(B348,投手データ!B:E,4,)</f>
        <v>155</v>
      </c>
      <c r="D348" t="str">
        <f ca="1">output!N348</f>
        <v>ストレート</v>
      </c>
      <c r="E348">
        <f ca="1">output!J348</f>
        <v>148</v>
      </c>
      <c r="F348">
        <f t="shared" ca="1" si="6"/>
        <v>-7</v>
      </c>
    </row>
    <row r="349" spans="1:6" hidden="1" x14ac:dyDescent="0.4">
      <c r="A349" t="str">
        <f>output!A349</f>
        <v>パワプロ2020 - 投球解析 - 2020-08-23 16-11-33-09</v>
      </c>
      <c r="B349" t="str">
        <f ca="1">output!K349</f>
        <v>DD004</v>
      </c>
      <c r="C349">
        <f ca="1">VLOOKUP(B349,投手データ!B:E,4,)</f>
        <v>155</v>
      </c>
      <c r="D349" t="str">
        <f ca="1">output!N349</f>
        <v>ストレート</v>
      </c>
      <c r="E349">
        <f ca="1">output!J349</f>
        <v>148</v>
      </c>
      <c r="F349">
        <f t="shared" ca="1" si="6"/>
        <v>-7</v>
      </c>
    </row>
    <row r="350" spans="1:6" hidden="1" x14ac:dyDescent="0.4">
      <c r="A350" t="str">
        <f>output!A350</f>
        <v>パワプロ2020 - 投球解析 - 2020-08-23 16-12-41-00</v>
      </c>
      <c r="B350" t="str">
        <f ca="1">output!K350</f>
        <v>DD004</v>
      </c>
      <c r="C350">
        <f ca="1">VLOOKUP(B350,投手データ!B:E,4,)</f>
        <v>155</v>
      </c>
      <c r="D350" t="str">
        <f ca="1">output!N350</f>
        <v>全力ストレート</v>
      </c>
      <c r="E350">
        <f ca="1">output!J350</f>
        <v>151</v>
      </c>
      <c r="F350">
        <f t="shared" ca="1" si="6"/>
        <v>-4</v>
      </c>
    </row>
    <row r="351" spans="1:6" hidden="1" x14ac:dyDescent="0.4">
      <c r="A351" t="str">
        <f>output!A351</f>
        <v>パワプロ2020 - 投球解析 - 2020-08-23 16-12-41-01</v>
      </c>
      <c r="B351" t="e">
        <f ca="1">output!K351</f>
        <v>#N/A</v>
      </c>
      <c r="C351" t="e">
        <f ca="1">VLOOKUP(B351,投手データ!B:E,4,)</f>
        <v>#N/A</v>
      </c>
      <c r="D351" t="str">
        <f ca="1">output!N351</f>
        <v>全力ストレート</v>
      </c>
      <c r="E351">
        <f ca="1">output!J351</f>
        <v>151</v>
      </c>
      <c r="F351" t="e">
        <f t="shared" ca="1" si="6"/>
        <v>#N/A</v>
      </c>
    </row>
    <row r="352" spans="1:6" hidden="1" x14ac:dyDescent="0.4">
      <c r="A352" t="str">
        <f>output!A352</f>
        <v>パワプロ2020 - 投球解析 - 2020-08-23 16-12-41-02</v>
      </c>
      <c r="B352" t="e">
        <f ca="1">output!K352</f>
        <v>#N/A</v>
      </c>
      <c r="C352" t="e">
        <f ca="1">VLOOKUP(B352,投手データ!B:E,4,)</f>
        <v>#N/A</v>
      </c>
      <c r="D352" t="str">
        <f ca="1">output!N352</f>
        <v>全力ストレート</v>
      </c>
      <c r="E352">
        <f ca="1">output!J352</f>
        <v>151</v>
      </c>
      <c r="F352" t="e">
        <f t="shared" ca="1" si="6"/>
        <v>#N/A</v>
      </c>
    </row>
    <row r="353" spans="1:6" hidden="1" x14ac:dyDescent="0.4">
      <c r="A353" t="str">
        <f>output!A353</f>
        <v>パワプロ2020 - 投球解析 - 2020-08-23 16-12-41-03</v>
      </c>
      <c r="B353" t="str">
        <f ca="1">output!K353</f>
        <v>DD004</v>
      </c>
      <c r="C353">
        <f ca="1">VLOOKUP(B353,投手データ!B:E,4,)</f>
        <v>155</v>
      </c>
      <c r="D353" t="str">
        <f ca="1">output!N353</f>
        <v>全力ストレート</v>
      </c>
      <c r="E353">
        <f ca="1">output!J353</f>
        <v>151</v>
      </c>
      <c r="F353">
        <f t="shared" ca="1" si="6"/>
        <v>-4</v>
      </c>
    </row>
    <row r="354" spans="1:6" hidden="1" x14ac:dyDescent="0.4">
      <c r="A354" t="str">
        <f>output!A354</f>
        <v>パワプロ2020 - 投球解析 - 2020-08-23 16-12-41-04</v>
      </c>
      <c r="B354" t="str">
        <f ca="1">output!K354</f>
        <v>DD004</v>
      </c>
      <c r="C354">
        <f ca="1">VLOOKUP(B354,投手データ!B:E,4,)</f>
        <v>155</v>
      </c>
      <c r="D354" t="str">
        <f ca="1">output!N354</f>
        <v>全力ストレート</v>
      </c>
      <c r="E354">
        <f ca="1">output!J354</f>
        <v>150</v>
      </c>
      <c r="F354">
        <f t="shared" ca="1" si="6"/>
        <v>-5</v>
      </c>
    </row>
    <row r="355" spans="1:6" hidden="1" x14ac:dyDescent="0.4">
      <c r="A355" t="str">
        <f>output!A355</f>
        <v>パワプロ2020 - 投球解析 - 2020-08-23 16-12-41-05</v>
      </c>
      <c r="B355" t="e">
        <f ca="1">output!K355</f>
        <v>#N/A</v>
      </c>
      <c r="C355" t="e">
        <f ca="1">VLOOKUP(B355,投手データ!B:E,4,)</f>
        <v>#N/A</v>
      </c>
      <c r="D355" t="str">
        <f ca="1">output!N355</f>
        <v>全力ストレート</v>
      </c>
      <c r="E355">
        <f ca="1">output!J355</f>
        <v>152</v>
      </c>
      <c r="F355" t="e">
        <f t="shared" ca="1" si="6"/>
        <v>#N/A</v>
      </c>
    </row>
    <row r="356" spans="1:6" hidden="1" x14ac:dyDescent="0.4">
      <c r="A356" t="str">
        <f>output!A356</f>
        <v>パワプロ2020 - 投球解析 - 2020-08-23 16-12-41-06</v>
      </c>
      <c r="B356" t="e">
        <f ca="1">output!K356</f>
        <v>#N/A</v>
      </c>
      <c r="C356" t="e">
        <f ca="1">VLOOKUP(B356,投手データ!B:E,4,)</f>
        <v>#N/A</v>
      </c>
      <c r="D356" t="str">
        <f ca="1">output!N356</f>
        <v>全力ストレート</v>
      </c>
      <c r="E356">
        <f ca="1">output!J356</f>
        <v>153</v>
      </c>
      <c r="F356" t="e">
        <f t="shared" ca="1" si="6"/>
        <v>#N/A</v>
      </c>
    </row>
    <row r="357" spans="1:6" hidden="1" x14ac:dyDescent="0.4">
      <c r="A357" t="str">
        <f>output!A357</f>
        <v>パワプロ2020 - 投球解析 - 2020-08-23 16-12-41-07</v>
      </c>
      <c r="B357" t="e">
        <f ca="1">output!K357</f>
        <v>#N/A</v>
      </c>
      <c r="C357" t="e">
        <f ca="1">VLOOKUP(B357,投手データ!B:E,4,)</f>
        <v>#N/A</v>
      </c>
      <c r="D357" t="str">
        <f ca="1">output!N357</f>
        <v>全力ストレート</v>
      </c>
      <c r="E357">
        <f ca="1">output!J357</f>
        <v>148</v>
      </c>
      <c r="F357" t="e">
        <f t="shared" ca="1" si="6"/>
        <v>#N/A</v>
      </c>
    </row>
    <row r="358" spans="1:6" hidden="1" x14ac:dyDescent="0.4">
      <c r="A358" t="str">
        <f>output!A358</f>
        <v>パワプロ2020 - 投球解析 - 2020-08-23 16-12-41-08</v>
      </c>
      <c r="B358" t="str">
        <f ca="1">output!K358</f>
        <v>DD004</v>
      </c>
      <c r="C358">
        <f ca="1">VLOOKUP(B358,投手データ!B:E,4,)</f>
        <v>155</v>
      </c>
      <c r="D358" t="str">
        <f ca="1">output!N358</f>
        <v>全力ストレート</v>
      </c>
      <c r="E358">
        <f ca="1">output!J358</f>
        <v>152</v>
      </c>
      <c r="F358">
        <f t="shared" ca="1" si="6"/>
        <v>-3</v>
      </c>
    </row>
    <row r="359" spans="1:6" hidden="1" x14ac:dyDescent="0.4">
      <c r="A359" t="str">
        <f>output!A359</f>
        <v>パワプロ2020 - 投球解析 - 2020-08-23 16-12-41-09</v>
      </c>
      <c r="B359" t="str">
        <f ca="1">output!K359</f>
        <v>DD004</v>
      </c>
      <c r="C359">
        <f ca="1">VLOOKUP(B359,投手データ!B:E,4,)</f>
        <v>155</v>
      </c>
      <c r="D359" t="str">
        <f ca="1">output!N359</f>
        <v>全力ストレート</v>
      </c>
      <c r="E359">
        <f ca="1">output!J359</f>
        <v>150</v>
      </c>
      <c r="F359">
        <f t="shared" ca="1" si="6"/>
        <v>-5</v>
      </c>
    </row>
    <row r="360" spans="1:6" hidden="1" x14ac:dyDescent="0.4">
      <c r="A360" t="str">
        <f>output!A360</f>
        <v>パワプロ2020 - 投球解析 - 2020-08-23 16-13-55-00</v>
      </c>
      <c r="B360" t="str">
        <f ca="1">output!K360</f>
        <v>DD004</v>
      </c>
      <c r="C360">
        <f ca="1">VLOOKUP(B360,投手データ!B:E,4,)</f>
        <v>155</v>
      </c>
      <c r="D360" t="str">
        <f ca="1">output!N360</f>
        <v>Vスライダー</v>
      </c>
      <c r="E360">
        <f ca="1">output!J360</f>
        <v>139</v>
      </c>
      <c r="F360">
        <f t="shared" ca="1" si="6"/>
        <v>-16</v>
      </c>
    </row>
    <row r="361" spans="1:6" hidden="1" x14ac:dyDescent="0.4">
      <c r="A361" t="str">
        <f>output!A361</f>
        <v>パワプロ2020 - 投球解析 - 2020-08-23 16-13-55-01</v>
      </c>
      <c r="B361" t="e">
        <f ca="1">output!K361</f>
        <v>#N/A</v>
      </c>
      <c r="C361" t="e">
        <f ca="1">VLOOKUP(B361,投手データ!B:E,4,)</f>
        <v>#N/A</v>
      </c>
      <c r="D361" t="str">
        <f ca="1">output!N361</f>
        <v>Vスライダー</v>
      </c>
      <c r="E361">
        <f ca="1">output!J361</f>
        <v>147</v>
      </c>
      <c r="F361" t="e">
        <f t="shared" ca="1" si="6"/>
        <v>#N/A</v>
      </c>
    </row>
    <row r="362" spans="1:6" hidden="1" x14ac:dyDescent="0.4">
      <c r="A362" t="str">
        <f>output!A362</f>
        <v>パワプロ2020 - 投球解析 - 2020-08-23 16-13-55-02</v>
      </c>
      <c r="B362" t="e">
        <f ca="1">output!K362</f>
        <v>#N/A</v>
      </c>
      <c r="C362" t="e">
        <f ca="1">VLOOKUP(B362,投手データ!B:E,4,)</f>
        <v>#N/A</v>
      </c>
      <c r="D362" t="str">
        <f ca="1">output!N362</f>
        <v>Vスライダー</v>
      </c>
      <c r="E362">
        <f ca="1">output!J362</f>
        <v>92</v>
      </c>
      <c r="F362" t="e">
        <f t="shared" ca="1" si="6"/>
        <v>#N/A</v>
      </c>
    </row>
    <row r="363" spans="1:6" hidden="1" x14ac:dyDescent="0.4">
      <c r="A363" t="str">
        <f>output!A363</f>
        <v>パワプロ2020 - 投球解析 - 2020-08-23 16-13-55-03</v>
      </c>
      <c r="B363" t="str">
        <f ca="1">output!K363</f>
        <v>DD004</v>
      </c>
      <c r="C363">
        <f ca="1">VLOOKUP(B363,投手データ!B:E,4,)</f>
        <v>155</v>
      </c>
      <c r="D363" t="str">
        <f ca="1">output!N363</f>
        <v>Vスライダー</v>
      </c>
      <c r="E363">
        <f ca="1">output!J363</f>
        <v>135</v>
      </c>
      <c r="F363">
        <f t="shared" ca="1" si="6"/>
        <v>-20</v>
      </c>
    </row>
    <row r="364" spans="1:6" hidden="1" x14ac:dyDescent="0.4">
      <c r="A364" t="str">
        <f>output!A364</f>
        <v>パワプロ2020 - 投球解析 - 2020-08-23 16-13-55-04</v>
      </c>
      <c r="B364" t="str">
        <f ca="1">output!K364</f>
        <v>DD004</v>
      </c>
      <c r="C364">
        <f ca="1">VLOOKUP(B364,投手データ!B:E,4,)</f>
        <v>155</v>
      </c>
      <c r="D364" t="str">
        <f ca="1">output!N364</f>
        <v>Vスライダー</v>
      </c>
      <c r="E364">
        <f ca="1">output!J364</f>
        <v>136</v>
      </c>
      <c r="F364">
        <f t="shared" ca="1" si="6"/>
        <v>-19</v>
      </c>
    </row>
    <row r="365" spans="1:6" hidden="1" x14ac:dyDescent="0.4">
      <c r="A365" t="str">
        <f>output!A365</f>
        <v>パワプロ2020 - 投球解析 - 2020-08-23 16-13-55-05</v>
      </c>
      <c r="B365" t="str">
        <f ca="1">output!K365</f>
        <v>DD004</v>
      </c>
      <c r="C365">
        <f ca="1">VLOOKUP(B365,投手データ!B:E,4,)</f>
        <v>155</v>
      </c>
      <c r="D365" t="str">
        <f ca="1">output!N365</f>
        <v>Vスライダー</v>
      </c>
      <c r="E365">
        <f ca="1">output!J365</f>
        <v>138</v>
      </c>
      <c r="F365">
        <f t="shared" ca="1" si="6"/>
        <v>-17</v>
      </c>
    </row>
    <row r="366" spans="1:6" hidden="1" x14ac:dyDescent="0.4">
      <c r="A366" t="str">
        <f>output!A366</f>
        <v>パワプロ2020 - 投球解析 - 2020-08-23 16-13-55-06</v>
      </c>
      <c r="B366" t="e">
        <f ca="1">output!K366</f>
        <v>#N/A</v>
      </c>
      <c r="C366" t="e">
        <f ca="1">VLOOKUP(B366,投手データ!B:E,4,)</f>
        <v>#N/A</v>
      </c>
      <c r="D366" t="str">
        <f ca="1">output!N366</f>
        <v>Vスライダー</v>
      </c>
      <c r="E366">
        <f ca="1">output!J366</f>
        <v>97</v>
      </c>
      <c r="F366" t="e">
        <f t="shared" ca="1" si="6"/>
        <v>#N/A</v>
      </c>
    </row>
    <row r="367" spans="1:6" hidden="1" x14ac:dyDescent="0.4">
      <c r="A367" t="str">
        <f>output!A367</f>
        <v>パワプロ2020 - 投球解析 - 2020-08-23 16-13-55-07</v>
      </c>
      <c r="B367" t="e">
        <f ca="1">output!K367</f>
        <v>#N/A</v>
      </c>
      <c r="C367" t="e">
        <f ca="1">VLOOKUP(B367,投手データ!B:E,4,)</f>
        <v>#N/A</v>
      </c>
      <c r="D367" t="str">
        <f ca="1">output!N367</f>
        <v>Vスライダー</v>
      </c>
      <c r="E367">
        <f ca="1">output!J367</f>
        <v>134</v>
      </c>
      <c r="F367" t="e">
        <f t="shared" ca="1" si="6"/>
        <v>#N/A</v>
      </c>
    </row>
    <row r="368" spans="1:6" hidden="1" x14ac:dyDescent="0.4">
      <c r="A368" t="str">
        <f>output!A368</f>
        <v>パワプロ2020 - 投球解析 - 2020-08-23 16-13-55-08</v>
      </c>
      <c r="B368" t="str">
        <f ca="1">output!K368</f>
        <v>DD004</v>
      </c>
      <c r="C368">
        <f ca="1">VLOOKUP(B368,投手データ!B:E,4,)</f>
        <v>155</v>
      </c>
      <c r="D368" t="str">
        <f ca="1">output!N368</f>
        <v>Vスライダー</v>
      </c>
      <c r="E368">
        <f ca="1">output!J368</f>
        <v>114</v>
      </c>
      <c r="F368">
        <f t="shared" ca="1" si="6"/>
        <v>-41</v>
      </c>
    </row>
    <row r="369" spans="1:6" hidden="1" x14ac:dyDescent="0.4">
      <c r="A369" t="str">
        <f>output!A369</f>
        <v>パワプロ2020 - 投球解析 - 2020-08-23 16-13-55-09</v>
      </c>
      <c r="B369" t="str">
        <f ca="1">output!K369</f>
        <v>DD004</v>
      </c>
      <c r="C369">
        <f ca="1">VLOOKUP(B369,投手データ!B:E,4,)</f>
        <v>155</v>
      </c>
      <c r="D369" t="str">
        <f ca="1">output!N369</f>
        <v>Vスライダー</v>
      </c>
      <c r="E369">
        <f ca="1">output!J369</f>
        <v>147</v>
      </c>
      <c r="F369">
        <f t="shared" ca="1" si="6"/>
        <v>-8</v>
      </c>
    </row>
    <row r="370" spans="1:6" hidden="1" x14ac:dyDescent="0.4">
      <c r="A370" t="str">
        <f>output!A370</f>
        <v>パワプロ2020 - 投球解析 - 2020-08-23 16-15-07-00</v>
      </c>
      <c r="B370" t="str">
        <f ca="1">output!K370</f>
        <v>DD004</v>
      </c>
      <c r="C370">
        <f ca="1">VLOOKUP(B370,投手データ!B:E,4,)</f>
        <v>155</v>
      </c>
      <c r="D370" t="str">
        <f ca="1">output!N370</f>
        <v>ドロップ</v>
      </c>
      <c r="E370">
        <f ca="1">output!J370</f>
        <v>128</v>
      </c>
      <c r="F370">
        <f t="shared" ca="1" si="6"/>
        <v>-27</v>
      </c>
    </row>
    <row r="371" spans="1:6" hidden="1" x14ac:dyDescent="0.4">
      <c r="A371" t="str">
        <f>output!A371</f>
        <v>パワプロ2020 - 投球解析 - 2020-08-23 16-15-07-01</v>
      </c>
      <c r="B371" t="str">
        <f ca="1">output!K371</f>
        <v>DD004</v>
      </c>
      <c r="C371">
        <f ca="1">VLOOKUP(B371,投手データ!B:E,4,)</f>
        <v>155</v>
      </c>
      <c r="D371" t="str">
        <f ca="1">output!N371</f>
        <v>ドロップ</v>
      </c>
      <c r="E371">
        <f ca="1">output!J371</f>
        <v>128</v>
      </c>
      <c r="F371">
        <f t="shared" ca="1" si="6"/>
        <v>-27</v>
      </c>
    </row>
    <row r="372" spans="1:6" hidden="1" x14ac:dyDescent="0.4">
      <c r="A372" t="str">
        <f>output!A372</f>
        <v>パワプロ2020 - 投球解析 - 2020-08-23 16-15-07-02</v>
      </c>
      <c r="B372" t="str">
        <f ca="1">output!K372</f>
        <v>DD004</v>
      </c>
      <c r="C372">
        <f ca="1">VLOOKUP(B372,投手データ!B:E,4,)</f>
        <v>155</v>
      </c>
      <c r="D372" t="str">
        <f ca="1">output!N372</f>
        <v>ドロップ</v>
      </c>
      <c r="E372">
        <f ca="1">output!J372</f>
        <v>129</v>
      </c>
      <c r="F372">
        <f t="shared" ca="1" si="6"/>
        <v>-26</v>
      </c>
    </row>
    <row r="373" spans="1:6" hidden="1" x14ac:dyDescent="0.4">
      <c r="A373" t="str">
        <f>output!A373</f>
        <v>パワプロ2020 - 投球解析 - 2020-08-23 16-15-07-03</v>
      </c>
      <c r="B373" t="e">
        <f ca="1">output!K373</f>
        <v>#N/A</v>
      </c>
      <c r="C373" t="e">
        <f ca="1">VLOOKUP(B373,投手データ!B:E,4,)</f>
        <v>#N/A</v>
      </c>
      <c r="D373" t="str">
        <f ca="1">output!N373</f>
        <v>ドロップ</v>
      </c>
      <c r="E373">
        <f ca="1">output!J373</f>
        <v>126</v>
      </c>
      <c r="F373" t="e">
        <f t="shared" ca="1" si="6"/>
        <v>#N/A</v>
      </c>
    </row>
    <row r="374" spans="1:6" hidden="1" x14ac:dyDescent="0.4">
      <c r="A374" t="str">
        <f>output!A374</f>
        <v>パワプロ2020 - 投球解析 - 2020-08-23 16-15-07-04</v>
      </c>
      <c r="B374" t="e">
        <f ca="1">output!K374</f>
        <v>#N/A</v>
      </c>
      <c r="C374" t="e">
        <f ca="1">VLOOKUP(B374,投手データ!B:E,4,)</f>
        <v>#N/A</v>
      </c>
      <c r="D374" t="str">
        <f ca="1">output!N374</f>
        <v>ドロップ</v>
      </c>
      <c r="E374">
        <f ca="1">output!J374</f>
        <v>126</v>
      </c>
      <c r="F374" t="e">
        <f t="shared" ca="1" si="6"/>
        <v>#N/A</v>
      </c>
    </row>
    <row r="375" spans="1:6" hidden="1" x14ac:dyDescent="0.4">
      <c r="A375" t="str">
        <f>output!A375</f>
        <v>パワプロ2020 - 投球解析 - 2020-08-23 16-15-07-05</v>
      </c>
      <c r="B375" t="str">
        <f ca="1">output!K375</f>
        <v>DD004</v>
      </c>
      <c r="C375">
        <f ca="1">VLOOKUP(B375,投手データ!B:E,4,)</f>
        <v>155</v>
      </c>
      <c r="D375" t="str">
        <f ca="1">output!N375</f>
        <v>ドロップ</v>
      </c>
      <c r="E375">
        <f ca="1">output!J375</f>
        <v>126</v>
      </c>
      <c r="F375">
        <f t="shared" ca="1" si="6"/>
        <v>-29</v>
      </c>
    </row>
    <row r="376" spans="1:6" hidden="1" x14ac:dyDescent="0.4">
      <c r="A376" t="str">
        <f>output!A376</f>
        <v>パワプロ2020 - 投球解析 - 2020-08-23 16-15-07-06</v>
      </c>
      <c r="B376" t="e">
        <f ca="1">output!K376</f>
        <v>#N/A</v>
      </c>
      <c r="C376" t="e">
        <f ca="1">VLOOKUP(B376,投手データ!B:E,4,)</f>
        <v>#N/A</v>
      </c>
      <c r="D376" t="str">
        <f ca="1">output!N376</f>
        <v>ドロップ</v>
      </c>
      <c r="E376">
        <f ca="1">output!J376</f>
        <v>129</v>
      </c>
      <c r="F376" t="e">
        <f t="shared" ca="1" si="6"/>
        <v>#N/A</v>
      </c>
    </row>
    <row r="377" spans="1:6" hidden="1" x14ac:dyDescent="0.4">
      <c r="A377" t="str">
        <f>output!A377</f>
        <v>パワプロ2020 - 投球解析 - 2020-08-23 16-15-07-07</v>
      </c>
      <c r="B377" t="str">
        <f ca="1">output!K377</f>
        <v>DD004</v>
      </c>
      <c r="C377">
        <f ca="1">VLOOKUP(B377,投手データ!B:E,4,)</f>
        <v>155</v>
      </c>
      <c r="D377" t="str">
        <f ca="1">output!N377</f>
        <v>ドロップ</v>
      </c>
      <c r="E377">
        <f ca="1">output!J377</f>
        <v>125</v>
      </c>
      <c r="F377">
        <f t="shared" ca="1" si="6"/>
        <v>-30</v>
      </c>
    </row>
    <row r="378" spans="1:6" hidden="1" x14ac:dyDescent="0.4">
      <c r="A378" t="str">
        <f>output!A378</f>
        <v>パワプロ2020 - 投球解析 - 2020-08-23 16-15-07-08</v>
      </c>
      <c r="B378" t="str">
        <f ca="1">output!K378</f>
        <v>DD004</v>
      </c>
      <c r="C378">
        <f ca="1">VLOOKUP(B378,投手データ!B:E,4,)</f>
        <v>155</v>
      </c>
      <c r="D378" t="str">
        <f ca="1">output!N378</f>
        <v>ドロップ</v>
      </c>
      <c r="E378">
        <f ca="1">output!J378</f>
        <v>128</v>
      </c>
      <c r="F378">
        <f t="shared" ca="1" si="6"/>
        <v>-27</v>
      </c>
    </row>
    <row r="379" spans="1:6" hidden="1" x14ac:dyDescent="0.4">
      <c r="A379" t="str">
        <f>output!A379</f>
        <v>パワプロ2020 - 投球解析 - 2020-08-23 16-15-07-09</v>
      </c>
      <c r="B379" t="e">
        <f ca="1">output!K379</f>
        <v>#N/A</v>
      </c>
      <c r="C379" t="e">
        <f ca="1">VLOOKUP(B379,投手データ!B:E,4,)</f>
        <v>#N/A</v>
      </c>
      <c r="D379" t="str">
        <f ca="1">output!N379</f>
        <v>ドロップ</v>
      </c>
      <c r="E379">
        <f ca="1">output!J379</f>
        <v>121</v>
      </c>
      <c r="F379" t="e">
        <f t="shared" ca="1" si="6"/>
        <v>#N/A</v>
      </c>
    </row>
    <row r="380" spans="1:6" hidden="1" x14ac:dyDescent="0.4">
      <c r="A380" t="str">
        <f>output!A380</f>
        <v>パワプロ2020 - 投球解析 - 2020-08-23 16-24-41-00</v>
      </c>
      <c r="B380" t="e">
        <f ca="1">output!K380</f>
        <v>#N/A</v>
      </c>
      <c r="C380" t="e">
        <f ca="1">VLOOKUP(B380,投手データ!B:E,4,)</f>
        <v>#N/A</v>
      </c>
      <c r="D380" t="str">
        <f ca="1">output!N380</f>
        <v>ストレート</v>
      </c>
      <c r="E380">
        <f ca="1">output!J380</f>
        <v>148</v>
      </c>
      <c r="F380" t="e">
        <f t="shared" ca="1" si="6"/>
        <v>#N/A</v>
      </c>
    </row>
    <row r="381" spans="1:6" hidden="1" x14ac:dyDescent="0.4">
      <c r="A381" t="str">
        <f>output!A381</f>
        <v>パワプロ2020 - 投球解析 - 2020-08-23 16-24-41-01</v>
      </c>
      <c r="B381" t="str">
        <f ca="1">output!K381</f>
        <v>DD008</v>
      </c>
      <c r="C381">
        <f ca="1">VLOOKUP(B381,投手データ!B:E,4,)</f>
        <v>150</v>
      </c>
      <c r="D381" t="str">
        <f ca="1">output!N381</f>
        <v>ストレート</v>
      </c>
      <c r="E381">
        <f ca="1">output!J381</f>
        <v>145</v>
      </c>
      <c r="F381">
        <f t="shared" ca="1" si="6"/>
        <v>-5</v>
      </c>
    </row>
    <row r="382" spans="1:6" hidden="1" x14ac:dyDescent="0.4">
      <c r="A382" t="str">
        <f>output!A382</f>
        <v>パワプロ2020 - 投球解析 - 2020-08-23 16-24-41-02</v>
      </c>
      <c r="B382" t="str">
        <f ca="1">output!K382</f>
        <v>DD008</v>
      </c>
      <c r="C382">
        <f ca="1">VLOOKUP(B382,投手データ!B:E,4,)</f>
        <v>150</v>
      </c>
      <c r="D382" t="str">
        <f ca="1">output!N382</f>
        <v>ストレート</v>
      </c>
      <c r="E382">
        <f>output!J382</f>
        <v>145</v>
      </c>
      <c r="F382">
        <f t="shared" ca="1" si="6"/>
        <v>-5</v>
      </c>
    </row>
    <row r="383" spans="1:6" hidden="1" x14ac:dyDescent="0.4">
      <c r="A383" t="str">
        <f>output!A383</f>
        <v>パワプロ2020 - 投球解析 - 2020-08-23 16-24-41-03</v>
      </c>
      <c r="B383" t="str">
        <f ca="1">output!K383</f>
        <v>DD008</v>
      </c>
      <c r="C383">
        <f ca="1">VLOOKUP(B383,投手データ!B:E,4,)</f>
        <v>150</v>
      </c>
      <c r="D383" t="str">
        <f ca="1">output!N383</f>
        <v>ストレート</v>
      </c>
      <c r="E383">
        <f ca="1">output!J383</f>
        <v>144</v>
      </c>
      <c r="F383">
        <f t="shared" ca="1" si="6"/>
        <v>-6</v>
      </c>
    </row>
    <row r="384" spans="1:6" hidden="1" x14ac:dyDescent="0.4">
      <c r="A384" t="str">
        <f>output!A384</f>
        <v>パワプロ2020 - 投球解析 - 2020-08-23 16-24-41-04</v>
      </c>
      <c r="B384" t="str">
        <f ca="1">output!K384</f>
        <v>DD008</v>
      </c>
      <c r="C384">
        <f ca="1">VLOOKUP(B384,投手データ!B:E,4,)</f>
        <v>150</v>
      </c>
      <c r="D384" t="str">
        <f ca="1">output!N384</f>
        <v>ストレート</v>
      </c>
      <c r="E384">
        <f ca="1">output!J384</f>
        <v>147</v>
      </c>
      <c r="F384">
        <f t="shared" ca="1" si="6"/>
        <v>-3</v>
      </c>
    </row>
    <row r="385" spans="1:6" hidden="1" x14ac:dyDescent="0.4">
      <c r="A385" t="str">
        <f>output!A385</f>
        <v>パワプロ2020 - 投球解析 - 2020-08-23 16-24-41-05</v>
      </c>
      <c r="B385" t="str">
        <f ca="1">output!K385</f>
        <v>DD008</v>
      </c>
      <c r="C385">
        <f ca="1">VLOOKUP(B385,投手データ!B:E,4,)</f>
        <v>150</v>
      </c>
      <c r="D385" t="str">
        <f ca="1">output!N385</f>
        <v>ストレート</v>
      </c>
      <c r="E385">
        <f ca="1">output!J385</f>
        <v>148</v>
      </c>
      <c r="F385">
        <f t="shared" ca="1" si="6"/>
        <v>-2</v>
      </c>
    </row>
    <row r="386" spans="1:6" hidden="1" x14ac:dyDescent="0.4">
      <c r="A386" t="str">
        <f>output!A386</f>
        <v>パワプロ2020 - 投球解析 - 2020-08-23 16-24-41-06</v>
      </c>
      <c r="B386" t="str">
        <f ca="1">output!K386</f>
        <v>DD008</v>
      </c>
      <c r="C386">
        <f ca="1">VLOOKUP(B386,投手データ!B:E,4,)</f>
        <v>150</v>
      </c>
      <c r="D386" t="str">
        <f ca="1">output!N386</f>
        <v>ストレート</v>
      </c>
      <c r="E386">
        <f ca="1">output!J386</f>
        <v>148</v>
      </c>
      <c r="F386">
        <f t="shared" ca="1" si="6"/>
        <v>-2</v>
      </c>
    </row>
    <row r="387" spans="1:6" hidden="1" x14ac:dyDescent="0.4">
      <c r="A387" t="str">
        <f>output!A387</f>
        <v>パワプロ2020 - 投球解析 - 2020-08-23 16-24-41-07</v>
      </c>
      <c r="B387" t="str">
        <f ca="1">output!K387</f>
        <v>DD008</v>
      </c>
      <c r="C387">
        <f ca="1">VLOOKUP(B387,投手データ!B:E,4,)</f>
        <v>150</v>
      </c>
      <c r="D387" t="str">
        <f ca="1">output!N387</f>
        <v>ストレート</v>
      </c>
      <c r="E387">
        <f ca="1">output!J387</f>
        <v>147</v>
      </c>
      <c r="F387">
        <f t="shared" ca="1" si="6"/>
        <v>-3</v>
      </c>
    </row>
    <row r="388" spans="1:6" hidden="1" x14ac:dyDescent="0.4">
      <c r="A388" t="str">
        <f>output!A388</f>
        <v>パワプロ2020 - 投球解析 - 2020-08-23 16-24-41-08</v>
      </c>
      <c r="B388" t="e">
        <f ca="1">output!K388</f>
        <v>#N/A</v>
      </c>
      <c r="C388" t="e">
        <f ca="1">VLOOKUP(B388,投手データ!B:E,4,)</f>
        <v>#N/A</v>
      </c>
      <c r="D388" t="str">
        <f ca="1">output!N388</f>
        <v>ストレート</v>
      </c>
      <c r="E388">
        <f ca="1">output!J388</f>
        <v>145</v>
      </c>
      <c r="F388" t="e">
        <f t="shared" ca="1" si="6"/>
        <v>#N/A</v>
      </c>
    </row>
    <row r="389" spans="1:6" hidden="1" x14ac:dyDescent="0.4">
      <c r="A389" t="str">
        <f>output!A389</f>
        <v>パワプロ2020 - 投球解析 - 2020-08-23 16-24-41-09</v>
      </c>
      <c r="B389" t="e">
        <f ca="1">output!K389</f>
        <v>#N/A</v>
      </c>
      <c r="C389" t="e">
        <f ca="1">VLOOKUP(B389,投手データ!B:E,4,)</f>
        <v>#N/A</v>
      </c>
      <c r="D389" t="str">
        <f ca="1">output!N389</f>
        <v>ストレート</v>
      </c>
      <c r="E389">
        <f ca="1">output!J389</f>
        <v>146</v>
      </c>
      <c r="F389" t="e">
        <f t="shared" ca="1" si="6"/>
        <v>#N/A</v>
      </c>
    </row>
    <row r="390" spans="1:6" hidden="1" x14ac:dyDescent="0.4">
      <c r="A390" t="str">
        <f>output!A390</f>
        <v>パワプロ2020 - 投球解析 - 2020-08-23 16-25-48-00</v>
      </c>
      <c r="B390" t="str">
        <f ca="1">output!K390</f>
        <v>DD008</v>
      </c>
      <c r="C390">
        <f ca="1">VLOOKUP(B390,投手データ!B:E,4,)</f>
        <v>150</v>
      </c>
      <c r="D390" t="str">
        <f ca="1">output!N390</f>
        <v>全力ストレート</v>
      </c>
      <c r="E390">
        <f ca="1">output!J390</f>
        <v>148</v>
      </c>
      <c r="F390">
        <f t="shared" ca="1" si="6"/>
        <v>-2</v>
      </c>
    </row>
    <row r="391" spans="1:6" hidden="1" x14ac:dyDescent="0.4">
      <c r="A391" t="str">
        <f>output!A391</f>
        <v>パワプロ2020 - 投球解析 - 2020-08-23 16-25-48-01</v>
      </c>
      <c r="B391" t="e">
        <f ca="1">output!K391</f>
        <v>#N/A</v>
      </c>
      <c r="C391" t="e">
        <f ca="1">VLOOKUP(B391,投手データ!B:E,4,)</f>
        <v>#N/A</v>
      </c>
      <c r="D391" t="str">
        <f ca="1">output!N391</f>
        <v>全力ストレート</v>
      </c>
      <c r="E391">
        <f ca="1">output!J391</f>
        <v>144</v>
      </c>
      <c r="F391" t="e">
        <f t="shared" ca="1" si="6"/>
        <v>#N/A</v>
      </c>
    </row>
    <row r="392" spans="1:6" hidden="1" x14ac:dyDescent="0.4">
      <c r="A392" t="str">
        <f>output!A392</f>
        <v>パワプロ2020 - 投球解析 - 2020-08-23 16-25-48-02</v>
      </c>
      <c r="B392" t="e">
        <f ca="1">output!K392</f>
        <v>#N/A</v>
      </c>
      <c r="C392" t="e">
        <f ca="1">VLOOKUP(B392,投手データ!B:E,4,)</f>
        <v>#N/A</v>
      </c>
      <c r="D392" t="str">
        <f ca="1">output!N392</f>
        <v>全力ストレート</v>
      </c>
      <c r="E392">
        <f ca="1">output!J392</f>
        <v>144</v>
      </c>
      <c r="F392" t="e">
        <f t="shared" ca="1" si="6"/>
        <v>#N/A</v>
      </c>
    </row>
    <row r="393" spans="1:6" hidden="1" x14ac:dyDescent="0.4">
      <c r="A393" t="str">
        <f>output!A393</f>
        <v>パワプロ2020 - 投球解析 - 2020-08-23 16-25-48-03</v>
      </c>
      <c r="B393" t="e">
        <f ca="1">output!K393</f>
        <v>#N/A</v>
      </c>
      <c r="C393" t="e">
        <f ca="1">VLOOKUP(B393,投手データ!B:E,4,)</f>
        <v>#N/A</v>
      </c>
      <c r="D393" t="str">
        <f ca="1">output!N393</f>
        <v>全力ストレート</v>
      </c>
      <c r="E393">
        <f ca="1">output!J393</f>
        <v>145</v>
      </c>
      <c r="F393" t="e">
        <f t="shared" ca="1" si="6"/>
        <v>#N/A</v>
      </c>
    </row>
    <row r="394" spans="1:6" hidden="1" x14ac:dyDescent="0.4">
      <c r="A394" t="str">
        <f>output!A394</f>
        <v>パワプロ2020 - 投球解析 - 2020-08-23 16-25-48-04</v>
      </c>
      <c r="B394" t="e">
        <f ca="1">output!K394</f>
        <v>#N/A</v>
      </c>
      <c r="C394" t="e">
        <f ca="1">VLOOKUP(B394,投手データ!B:E,4,)</f>
        <v>#N/A</v>
      </c>
      <c r="D394" t="str">
        <f ca="1">output!N394</f>
        <v>全力ストレート</v>
      </c>
      <c r="E394">
        <f ca="1">output!J394</f>
        <v>147</v>
      </c>
      <c r="F394" t="e">
        <f t="shared" ca="1" si="6"/>
        <v>#N/A</v>
      </c>
    </row>
    <row r="395" spans="1:6" hidden="1" x14ac:dyDescent="0.4">
      <c r="A395" t="str">
        <f>output!A395</f>
        <v>パワプロ2020 - 投球解析 - 2020-08-23 16-25-48-05</v>
      </c>
      <c r="B395" t="e">
        <f ca="1">output!K395</f>
        <v>#N/A</v>
      </c>
      <c r="C395" t="e">
        <f ca="1">VLOOKUP(B395,投手データ!B:E,4,)</f>
        <v>#N/A</v>
      </c>
      <c r="D395" t="str">
        <f ca="1">output!N395</f>
        <v>全力ストレート</v>
      </c>
      <c r="E395">
        <f ca="1">output!J395</f>
        <v>146</v>
      </c>
      <c r="F395" t="e">
        <f t="shared" ca="1" si="6"/>
        <v>#N/A</v>
      </c>
    </row>
    <row r="396" spans="1:6" hidden="1" x14ac:dyDescent="0.4">
      <c r="A396" t="str">
        <f>output!A396</f>
        <v>パワプロ2020 - 投球解析 - 2020-08-23 16-25-48-06</v>
      </c>
      <c r="B396" t="str">
        <f ca="1">output!K396</f>
        <v>DD008</v>
      </c>
      <c r="C396">
        <f ca="1">VLOOKUP(B396,投手データ!B:E,4,)</f>
        <v>150</v>
      </c>
      <c r="D396" t="str">
        <f ca="1">output!N396</f>
        <v>全力ストレート</v>
      </c>
      <c r="E396">
        <f ca="1">output!J396</f>
        <v>146</v>
      </c>
      <c r="F396">
        <f t="shared" ca="1" si="6"/>
        <v>-4</v>
      </c>
    </row>
    <row r="397" spans="1:6" hidden="1" x14ac:dyDescent="0.4">
      <c r="A397" t="str">
        <f>output!A397</f>
        <v>パワプロ2020 - 投球解析 - 2020-08-23 16-25-48-07</v>
      </c>
      <c r="B397" t="str">
        <f ca="1">output!K397</f>
        <v>DD008</v>
      </c>
      <c r="C397">
        <f ca="1">VLOOKUP(B397,投手データ!B:E,4,)</f>
        <v>150</v>
      </c>
      <c r="D397" t="str">
        <f ca="1">output!N397</f>
        <v>全力ストレート</v>
      </c>
      <c r="E397">
        <f ca="1">output!J397</f>
        <v>148</v>
      </c>
      <c r="F397">
        <f t="shared" ca="1" si="6"/>
        <v>-2</v>
      </c>
    </row>
    <row r="398" spans="1:6" hidden="1" x14ac:dyDescent="0.4">
      <c r="A398" t="str">
        <f>output!A398</f>
        <v>パワプロ2020 - 投球解析 - 2020-08-23 16-25-48-08</v>
      </c>
      <c r="B398" t="e">
        <f ca="1">output!K398</f>
        <v>#N/A</v>
      </c>
      <c r="C398" t="e">
        <f ca="1">VLOOKUP(B398,投手データ!B:E,4,)</f>
        <v>#N/A</v>
      </c>
      <c r="D398" t="str">
        <f ca="1">output!N398</f>
        <v>全力ストレート</v>
      </c>
      <c r="E398">
        <f ca="1">output!J398</f>
        <v>146</v>
      </c>
      <c r="F398" t="e">
        <f t="shared" ca="1" si="6"/>
        <v>#N/A</v>
      </c>
    </row>
    <row r="399" spans="1:6" hidden="1" x14ac:dyDescent="0.4">
      <c r="A399" t="str">
        <f>output!A399</f>
        <v>パワプロ2020 - 投球解析 - 2020-08-23 16-25-48-09</v>
      </c>
      <c r="B399" t="e">
        <f ca="1">output!K399</f>
        <v>#N/A</v>
      </c>
      <c r="C399" t="e">
        <f ca="1">VLOOKUP(B399,投手データ!B:E,4,)</f>
        <v>#N/A</v>
      </c>
      <c r="D399" t="str">
        <f ca="1">output!N399</f>
        <v>全力ストレート</v>
      </c>
      <c r="E399">
        <f ca="1">output!J399</f>
        <v>147</v>
      </c>
      <c r="F399" t="e">
        <f t="shared" ca="1" si="6"/>
        <v>#N/A</v>
      </c>
    </row>
    <row r="400" spans="1:6" x14ac:dyDescent="0.4">
      <c r="A400" t="str">
        <f>output!A400</f>
        <v>パワプロ2020 - 投球解析 - 2020-08-23 16-26-58-00</v>
      </c>
      <c r="B400" t="str">
        <f ca="1">output!K400</f>
        <v>DD008</v>
      </c>
      <c r="C400">
        <f ca="1">VLOOKUP(B400,投手データ!B:E,4,)</f>
        <v>150</v>
      </c>
      <c r="D400" t="str">
        <f ca="1">output!N400</f>
        <v>フォーク</v>
      </c>
      <c r="E400">
        <f ca="1">output!J400</f>
        <v>129</v>
      </c>
      <c r="F400">
        <f t="shared" ref="F400:F463" ca="1" si="7">E400-C400</f>
        <v>-21</v>
      </c>
    </row>
    <row r="401" spans="1:6" x14ac:dyDescent="0.4">
      <c r="A401" t="str">
        <f>output!A401</f>
        <v>パワプロ2020 - 投球解析 - 2020-08-23 16-26-58-01</v>
      </c>
      <c r="B401" t="str">
        <f ca="1">output!K401</f>
        <v>DD008</v>
      </c>
      <c r="C401">
        <f ca="1">VLOOKUP(B401,投手データ!B:E,4,)</f>
        <v>150</v>
      </c>
      <c r="D401" t="str">
        <f ca="1">output!N401</f>
        <v>フォーク</v>
      </c>
      <c r="E401">
        <f ca="1">output!J401</f>
        <v>128</v>
      </c>
      <c r="F401">
        <f t="shared" ca="1" si="7"/>
        <v>-22</v>
      </c>
    </row>
    <row r="402" spans="1:6" hidden="1" x14ac:dyDescent="0.4">
      <c r="A402" t="str">
        <f>output!A402</f>
        <v>パワプロ2020 - 投球解析 - 2020-08-23 16-26-58-02</v>
      </c>
      <c r="B402" t="e">
        <f ca="1">output!K402</f>
        <v>#N/A</v>
      </c>
      <c r="C402" t="e">
        <f ca="1">VLOOKUP(B402,投手データ!B:E,4,)</f>
        <v>#N/A</v>
      </c>
      <c r="D402" t="str">
        <f ca="1">output!N402</f>
        <v>フォーク</v>
      </c>
      <c r="E402">
        <f ca="1">output!J402</f>
        <v>128</v>
      </c>
      <c r="F402" t="e">
        <f t="shared" ca="1" si="7"/>
        <v>#N/A</v>
      </c>
    </row>
    <row r="403" spans="1:6" hidden="1" x14ac:dyDescent="0.4">
      <c r="A403" t="str">
        <f>output!A403</f>
        <v>パワプロ2020 - 投球解析 - 2020-08-23 16-26-58-03</v>
      </c>
      <c r="B403" t="e">
        <f ca="1">output!K403</f>
        <v>#N/A</v>
      </c>
      <c r="C403" t="e">
        <f ca="1">VLOOKUP(B403,投手データ!B:E,4,)</f>
        <v>#N/A</v>
      </c>
      <c r="D403" t="str">
        <f ca="1">output!N403</f>
        <v>フォーク</v>
      </c>
      <c r="E403">
        <f ca="1">output!J403</f>
        <v>128</v>
      </c>
      <c r="F403" t="e">
        <f t="shared" ca="1" si="7"/>
        <v>#N/A</v>
      </c>
    </row>
    <row r="404" spans="1:6" hidden="1" x14ac:dyDescent="0.4">
      <c r="A404" t="str">
        <f>output!A404</f>
        <v>パワプロ2020 - 投球解析 - 2020-08-23 16-26-58-04</v>
      </c>
      <c r="B404" t="e">
        <f ca="1">output!K404</f>
        <v>#N/A</v>
      </c>
      <c r="C404" t="e">
        <f ca="1">VLOOKUP(B404,投手データ!B:E,4,)</f>
        <v>#N/A</v>
      </c>
      <c r="D404" t="str">
        <f ca="1">output!N404</f>
        <v>フォーク</v>
      </c>
      <c r="E404">
        <f ca="1">output!J404</f>
        <v>128</v>
      </c>
      <c r="F404" t="e">
        <f t="shared" ca="1" si="7"/>
        <v>#N/A</v>
      </c>
    </row>
    <row r="405" spans="1:6" hidden="1" x14ac:dyDescent="0.4">
      <c r="A405" t="str">
        <f>output!A405</f>
        <v>パワプロ2020 - 投球解析 - 2020-08-23 16-26-58-05</v>
      </c>
      <c r="B405" t="e">
        <f ca="1">output!K405</f>
        <v>#N/A</v>
      </c>
      <c r="C405" t="e">
        <f ca="1">VLOOKUP(B405,投手データ!B:E,4,)</f>
        <v>#N/A</v>
      </c>
      <c r="D405" t="str">
        <f ca="1">output!N405</f>
        <v>フォーク</v>
      </c>
      <c r="E405">
        <f ca="1">output!J405</f>
        <v>126</v>
      </c>
      <c r="F405" t="e">
        <f t="shared" ca="1" si="7"/>
        <v>#N/A</v>
      </c>
    </row>
    <row r="406" spans="1:6" hidden="1" x14ac:dyDescent="0.4">
      <c r="A406" t="str">
        <f>output!A406</f>
        <v>パワプロ2020 - 投球解析 - 2020-08-23 16-26-58-06</v>
      </c>
      <c r="B406" t="e">
        <f ca="1">output!K406</f>
        <v>#N/A</v>
      </c>
      <c r="C406" t="e">
        <f ca="1">VLOOKUP(B406,投手データ!B:E,4,)</f>
        <v>#N/A</v>
      </c>
      <c r="D406" t="str">
        <f ca="1">output!N406</f>
        <v>フォーク</v>
      </c>
      <c r="E406">
        <f ca="1">output!J406</f>
        <v>123</v>
      </c>
      <c r="F406" t="e">
        <f t="shared" ca="1" si="7"/>
        <v>#N/A</v>
      </c>
    </row>
    <row r="407" spans="1:6" hidden="1" x14ac:dyDescent="0.4">
      <c r="A407" t="str">
        <f>output!A407</f>
        <v>パワプロ2020 - 投球解析 - 2020-08-23 16-26-58-07</v>
      </c>
      <c r="B407" t="e">
        <f ca="1">output!K407</f>
        <v>#N/A</v>
      </c>
      <c r="C407" t="e">
        <f ca="1">VLOOKUP(B407,投手データ!B:E,4,)</f>
        <v>#N/A</v>
      </c>
      <c r="D407" t="str">
        <f ca="1">output!N407</f>
        <v>フォーク</v>
      </c>
      <c r="E407">
        <f ca="1">output!J407</f>
        <v>128</v>
      </c>
      <c r="F407" t="e">
        <f t="shared" ca="1" si="7"/>
        <v>#N/A</v>
      </c>
    </row>
    <row r="408" spans="1:6" x14ac:dyDescent="0.4">
      <c r="A408" t="str">
        <f>output!A408</f>
        <v>パワプロ2020 - 投球解析 - 2020-08-23 16-26-58-08</v>
      </c>
      <c r="B408" t="str">
        <f ca="1">output!K408</f>
        <v>DD008</v>
      </c>
      <c r="C408">
        <f ca="1">VLOOKUP(B408,投手データ!B:E,4,)</f>
        <v>150</v>
      </c>
      <c r="D408" t="str">
        <f ca="1">output!N408</f>
        <v>フォーク</v>
      </c>
      <c r="E408">
        <f ca="1">output!J408</f>
        <v>125</v>
      </c>
      <c r="F408">
        <f t="shared" ca="1" si="7"/>
        <v>-25</v>
      </c>
    </row>
    <row r="409" spans="1:6" x14ac:dyDescent="0.4">
      <c r="A409" t="str">
        <f>output!A409</f>
        <v>パワプロ2020 - 投球解析 - 2020-08-23 16-26-58-09</v>
      </c>
      <c r="B409" t="str">
        <f ca="1">output!K409</f>
        <v>DD008</v>
      </c>
      <c r="C409">
        <f ca="1">VLOOKUP(B409,投手データ!B:E,4,)</f>
        <v>150</v>
      </c>
      <c r="D409" t="str">
        <f ca="1">output!N409</f>
        <v>フォーク</v>
      </c>
      <c r="E409">
        <f ca="1">output!J409</f>
        <v>127</v>
      </c>
      <c r="F409">
        <f t="shared" ca="1" si="7"/>
        <v>-23</v>
      </c>
    </row>
    <row r="410" spans="1:6" hidden="1" x14ac:dyDescent="0.4">
      <c r="A410" t="str">
        <f>output!A410</f>
        <v>パワプロ2020 - 投球解析 - 2020-08-23 16-28-07-00</v>
      </c>
      <c r="B410" t="e">
        <f ca="1">output!K410</f>
        <v>#N/A</v>
      </c>
      <c r="C410" t="e">
        <f ca="1">VLOOKUP(B410,投手データ!B:E,4,)</f>
        <v>#N/A</v>
      </c>
      <c r="D410" t="str">
        <f ca="1">output!N410</f>
        <v>Hシンカー</v>
      </c>
      <c r="E410">
        <f ca="1">output!J410</f>
        <v>142</v>
      </c>
      <c r="F410" t="e">
        <f t="shared" ca="1" si="7"/>
        <v>#N/A</v>
      </c>
    </row>
    <row r="411" spans="1:6" hidden="1" x14ac:dyDescent="0.4">
      <c r="A411" t="str">
        <f>output!A411</f>
        <v>パワプロ2020 - 投球解析 - 2020-08-23 16-28-07-01</v>
      </c>
      <c r="B411" t="e">
        <f ca="1">output!K411</f>
        <v>#N/A</v>
      </c>
      <c r="C411" t="e">
        <f ca="1">VLOOKUP(B411,投手データ!B:E,4,)</f>
        <v>#N/A</v>
      </c>
      <c r="D411" t="str">
        <f ca="1">output!N411</f>
        <v>Hシンカー</v>
      </c>
      <c r="E411">
        <f ca="1">output!J411</f>
        <v>142</v>
      </c>
      <c r="F411" t="e">
        <f t="shared" ca="1" si="7"/>
        <v>#N/A</v>
      </c>
    </row>
    <row r="412" spans="1:6" hidden="1" x14ac:dyDescent="0.4">
      <c r="A412" t="str">
        <f>output!A412</f>
        <v>パワプロ2020 - 投球解析 - 2020-08-23 16-28-07-02</v>
      </c>
      <c r="B412" t="e">
        <f ca="1">output!K412</f>
        <v>#N/A</v>
      </c>
      <c r="C412" t="e">
        <f ca="1">VLOOKUP(B412,投手データ!B:E,4,)</f>
        <v>#N/A</v>
      </c>
      <c r="D412" t="str">
        <f ca="1">output!N412</f>
        <v>Hシンカー</v>
      </c>
      <c r="E412">
        <f ca="1">output!J412</f>
        <v>131</v>
      </c>
      <c r="F412" t="e">
        <f t="shared" ca="1" si="7"/>
        <v>#N/A</v>
      </c>
    </row>
    <row r="413" spans="1:6" hidden="1" x14ac:dyDescent="0.4">
      <c r="A413" t="str">
        <f>output!A413</f>
        <v>パワプロ2020 - 投球解析 - 2020-08-23 16-28-07-03</v>
      </c>
      <c r="B413" t="str">
        <f ca="1">output!K413</f>
        <v>DD008</v>
      </c>
      <c r="C413">
        <f ca="1">VLOOKUP(B413,投手データ!B:E,4,)</f>
        <v>150</v>
      </c>
      <c r="D413" t="str">
        <f ca="1">output!N413</f>
        <v>Hシンカー</v>
      </c>
      <c r="E413">
        <f ca="1">output!J413</f>
        <v>132</v>
      </c>
      <c r="F413">
        <f t="shared" ca="1" si="7"/>
        <v>-18</v>
      </c>
    </row>
    <row r="414" spans="1:6" hidden="1" x14ac:dyDescent="0.4">
      <c r="A414" t="str">
        <f>output!A414</f>
        <v>パワプロ2020 - 投球解析 - 2020-08-23 16-28-07-04</v>
      </c>
      <c r="B414" t="str">
        <f ca="1">output!K414</f>
        <v>DD008</v>
      </c>
      <c r="C414">
        <f ca="1">VLOOKUP(B414,投手データ!B:E,4,)</f>
        <v>150</v>
      </c>
      <c r="D414" t="str">
        <f ca="1">output!N414</f>
        <v>Hシンカー</v>
      </c>
      <c r="E414">
        <f ca="1">output!J414</f>
        <v>131</v>
      </c>
      <c r="F414">
        <f t="shared" ca="1" si="7"/>
        <v>-19</v>
      </c>
    </row>
    <row r="415" spans="1:6" hidden="1" x14ac:dyDescent="0.4">
      <c r="A415" t="str">
        <f>output!A415</f>
        <v>パワプロ2020 - 投球解析 - 2020-08-23 16-28-07-05</v>
      </c>
      <c r="B415" t="e">
        <f ca="1">output!K415</f>
        <v>#N/A</v>
      </c>
      <c r="C415" t="e">
        <f ca="1">VLOOKUP(B415,投手データ!B:E,4,)</f>
        <v>#N/A</v>
      </c>
      <c r="D415" t="str">
        <f ca="1">output!N415</f>
        <v>Hシンカー</v>
      </c>
      <c r="E415">
        <f ca="1">output!J415</f>
        <v>133</v>
      </c>
      <c r="F415" t="e">
        <f t="shared" ca="1" si="7"/>
        <v>#N/A</v>
      </c>
    </row>
    <row r="416" spans="1:6" hidden="1" x14ac:dyDescent="0.4">
      <c r="A416" t="str">
        <f>output!A416</f>
        <v>パワプロ2020 - 投球解析 - 2020-08-23 16-28-07-06</v>
      </c>
      <c r="B416" t="e">
        <f ca="1">output!K416</f>
        <v>#N/A</v>
      </c>
      <c r="C416" t="e">
        <f ca="1">VLOOKUP(B416,投手データ!B:E,4,)</f>
        <v>#N/A</v>
      </c>
      <c r="D416" t="str">
        <f ca="1">output!N416</f>
        <v>Hシンカー</v>
      </c>
      <c r="E416">
        <f ca="1">output!J416</f>
        <v>130</v>
      </c>
      <c r="F416" t="e">
        <f t="shared" ca="1" si="7"/>
        <v>#N/A</v>
      </c>
    </row>
    <row r="417" spans="1:6" hidden="1" x14ac:dyDescent="0.4">
      <c r="A417" t="str">
        <f>output!A417</f>
        <v>パワプロ2020 - 投球解析 - 2020-08-23 16-28-07-07</v>
      </c>
      <c r="B417" t="str">
        <f ca="1">output!K417</f>
        <v>DD008</v>
      </c>
      <c r="C417">
        <f ca="1">VLOOKUP(B417,投手データ!B:E,4,)</f>
        <v>150</v>
      </c>
      <c r="D417" t="str">
        <f ca="1">output!N417</f>
        <v>Hシンカー</v>
      </c>
      <c r="E417">
        <f ca="1">output!J417</f>
        <v>131</v>
      </c>
      <c r="F417">
        <f t="shared" ca="1" si="7"/>
        <v>-19</v>
      </c>
    </row>
    <row r="418" spans="1:6" hidden="1" x14ac:dyDescent="0.4">
      <c r="A418" t="str">
        <f>output!A418</f>
        <v>パワプロ2020 - 投球解析 - 2020-08-23 16-28-07-08</v>
      </c>
      <c r="B418" t="str">
        <f ca="1">output!K418</f>
        <v>DD008</v>
      </c>
      <c r="C418">
        <f ca="1">VLOOKUP(B418,投手データ!B:E,4,)</f>
        <v>150</v>
      </c>
      <c r="D418" t="str">
        <f ca="1">output!N418</f>
        <v>Hシンカー</v>
      </c>
      <c r="E418">
        <f ca="1">output!J418</f>
        <v>133</v>
      </c>
      <c r="F418">
        <f t="shared" ca="1" si="7"/>
        <v>-17</v>
      </c>
    </row>
    <row r="419" spans="1:6" hidden="1" x14ac:dyDescent="0.4">
      <c r="A419" t="str">
        <f>output!A419</f>
        <v>パワプロ2020 - 投球解析 - 2020-08-23 16-28-07-09</v>
      </c>
      <c r="B419" t="e">
        <f ca="1">output!K419</f>
        <v>#N/A</v>
      </c>
      <c r="C419" t="e">
        <f ca="1">VLOOKUP(B419,投手データ!B:E,4,)</f>
        <v>#N/A</v>
      </c>
      <c r="D419" t="e">
        <f ca="1">output!N419</f>
        <v>#N/A</v>
      </c>
      <c r="E419" t="e">
        <f ca="1">output!J419</f>
        <v>#N/A</v>
      </c>
      <c r="F419" t="e">
        <f t="shared" ca="1" si="7"/>
        <v>#N/A</v>
      </c>
    </row>
    <row r="420" spans="1:6" hidden="1" x14ac:dyDescent="0.4">
      <c r="A420" t="str">
        <f>output!A420</f>
        <v>パワプロ2020 - 投球解析 - 2020-08-23 16-29-37-00</v>
      </c>
      <c r="B420" t="str">
        <f ca="1">output!K420</f>
        <v>DD022</v>
      </c>
      <c r="C420">
        <f ca="1">VLOOKUP(B420,投手データ!B:E,4,)</f>
        <v>150</v>
      </c>
      <c r="D420" t="str">
        <f ca="1">output!N420</f>
        <v>ストレート</v>
      </c>
      <c r="E420">
        <f ca="1">output!J420</f>
        <v>144</v>
      </c>
      <c r="F420">
        <f t="shared" ca="1" si="7"/>
        <v>-6</v>
      </c>
    </row>
    <row r="421" spans="1:6" hidden="1" x14ac:dyDescent="0.4">
      <c r="A421" t="str">
        <f>output!A421</f>
        <v>パワプロ2020 - 投球解析 - 2020-08-23 16-29-37-01</v>
      </c>
      <c r="B421" t="str">
        <f ca="1">output!K421</f>
        <v>DD022</v>
      </c>
      <c r="C421">
        <f ca="1">VLOOKUP(B421,投手データ!B:E,4,)</f>
        <v>150</v>
      </c>
      <c r="D421" t="str">
        <f ca="1">output!N421</f>
        <v>ストレート</v>
      </c>
      <c r="E421">
        <f ca="1">output!J421</f>
        <v>143</v>
      </c>
      <c r="F421">
        <f t="shared" ca="1" si="7"/>
        <v>-7</v>
      </c>
    </row>
    <row r="422" spans="1:6" hidden="1" x14ac:dyDescent="0.4">
      <c r="A422" t="str">
        <f>output!A422</f>
        <v>パワプロ2020 - 投球解析 - 2020-08-23 16-29-37-02</v>
      </c>
      <c r="B422" t="e">
        <f ca="1">output!K422</f>
        <v>#N/A</v>
      </c>
      <c r="C422" t="e">
        <f ca="1">VLOOKUP(B422,投手データ!B:E,4,)</f>
        <v>#N/A</v>
      </c>
      <c r="D422" t="str">
        <f ca="1">output!N422</f>
        <v>ストレート</v>
      </c>
      <c r="E422">
        <f ca="1">output!J422</f>
        <v>145</v>
      </c>
      <c r="F422" t="e">
        <f t="shared" ca="1" si="7"/>
        <v>#N/A</v>
      </c>
    </row>
    <row r="423" spans="1:6" hidden="1" x14ac:dyDescent="0.4">
      <c r="A423" t="str">
        <f>output!A423</f>
        <v>パワプロ2020 - 投球解析 - 2020-08-23 16-29-37-03</v>
      </c>
      <c r="B423" t="str">
        <f ca="1">output!K423</f>
        <v>DD022</v>
      </c>
      <c r="C423">
        <f ca="1">VLOOKUP(B423,投手データ!B:E,4,)</f>
        <v>150</v>
      </c>
      <c r="D423" t="str">
        <f ca="1">output!N423</f>
        <v>ストレート</v>
      </c>
      <c r="E423">
        <f ca="1">output!J423</f>
        <v>145</v>
      </c>
      <c r="F423">
        <f t="shared" ca="1" si="7"/>
        <v>-5</v>
      </c>
    </row>
    <row r="424" spans="1:6" hidden="1" x14ac:dyDescent="0.4">
      <c r="A424" t="str">
        <f>output!A424</f>
        <v>パワプロ2020 - 投球解析 - 2020-08-23 16-29-37-04</v>
      </c>
      <c r="B424" t="str">
        <f ca="1">output!K424</f>
        <v>DD022</v>
      </c>
      <c r="C424">
        <f ca="1">VLOOKUP(B424,投手データ!B:E,4,)</f>
        <v>150</v>
      </c>
      <c r="D424" t="str">
        <f ca="1">output!N424</f>
        <v>ストレート</v>
      </c>
      <c r="E424">
        <f ca="1">output!J424</f>
        <v>148</v>
      </c>
      <c r="F424">
        <f t="shared" ca="1" si="7"/>
        <v>-2</v>
      </c>
    </row>
    <row r="425" spans="1:6" hidden="1" x14ac:dyDescent="0.4">
      <c r="A425" t="str">
        <f>output!A425</f>
        <v>パワプロ2020 - 投球解析 - 2020-08-23 16-29-37-05</v>
      </c>
      <c r="B425" t="str">
        <f ca="1">output!K425</f>
        <v>DD022</v>
      </c>
      <c r="C425">
        <f ca="1">VLOOKUP(B425,投手データ!B:E,4,)</f>
        <v>150</v>
      </c>
      <c r="D425" t="str">
        <f ca="1">output!N425</f>
        <v>ストレート</v>
      </c>
      <c r="E425">
        <f>output!J425</f>
        <v>145</v>
      </c>
      <c r="F425">
        <f t="shared" ca="1" si="7"/>
        <v>-5</v>
      </c>
    </row>
    <row r="426" spans="1:6" hidden="1" x14ac:dyDescent="0.4">
      <c r="A426" t="str">
        <f>output!A426</f>
        <v>パワプロ2020 - 投球解析 - 2020-08-23 16-29-37-06</v>
      </c>
      <c r="B426" t="str">
        <f ca="1">output!K426</f>
        <v>DD022</v>
      </c>
      <c r="C426">
        <f ca="1">VLOOKUP(B426,投手データ!B:E,4,)</f>
        <v>150</v>
      </c>
      <c r="D426" t="str">
        <f ca="1">output!N426</f>
        <v>ストレート</v>
      </c>
      <c r="E426">
        <f ca="1">output!J426</f>
        <v>147</v>
      </c>
      <c r="F426">
        <f t="shared" ca="1" si="7"/>
        <v>-3</v>
      </c>
    </row>
    <row r="427" spans="1:6" hidden="1" x14ac:dyDescent="0.4">
      <c r="A427" t="str">
        <f>output!A427</f>
        <v>パワプロ2020 - 投球解析 - 2020-08-23 16-29-37-07</v>
      </c>
      <c r="B427" t="str">
        <f ca="1">output!K427</f>
        <v>DD022</v>
      </c>
      <c r="C427">
        <f ca="1">VLOOKUP(B427,投手データ!B:E,4,)</f>
        <v>150</v>
      </c>
      <c r="D427" t="str">
        <f ca="1">output!N427</f>
        <v>ストレート</v>
      </c>
      <c r="E427">
        <f ca="1">output!J427</f>
        <v>145</v>
      </c>
      <c r="F427">
        <f t="shared" ca="1" si="7"/>
        <v>-5</v>
      </c>
    </row>
    <row r="428" spans="1:6" hidden="1" x14ac:dyDescent="0.4">
      <c r="A428" t="str">
        <f>output!A428</f>
        <v>パワプロ2020 - 投球解析 - 2020-08-23 16-29-37-08</v>
      </c>
      <c r="B428" t="str">
        <f ca="1">output!K428</f>
        <v>DD022</v>
      </c>
      <c r="C428">
        <f ca="1">VLOOKUP(B428,投手データ!B:E,4,)</f>
        <v>150</v>
      </c>
      <c r="D428" t="str">
        <f ca="1">output!N428</f>
        <v>ストレート</v>
      </c>
      <c r="E428">
        <f ca="1">output!J428</f>
        <v>146</v>
      </c>
      <c r="F428">
        <f t="shared" ca="1" si="7"/>
        <v>-4</v>
      </c>
    </row>
    <row r="429" spans="1:6" hidden="1" x14ac:dyDescent="0.4">
      <c r="A429" t="str">
        <f>output!A429</f>
        <v>パワプロ2020 - 投球解析 - 2020-08-23 16-29-37-09</v>
      </c>
      <c r="B429" t="str">
        <f ca="1">output!K429</f>
        <v>DD022</v>
      </c>
      <c r="C429">
        <f ca="1">VLOOKUP(B429,投手データ!B:E,4,)</f>
        <v>150</v>
      </c>
      <c r="D429" t="str">
        <f ca="1">output!N429</f>
        <v>ストレート</v>
      </c>
      <c r="E429">
        <f ca="1">output!J429</f>
        <v>147</v>
      </c>
      <c r="F429">
        <f t="shared" ca="1" si="7"/>
        <v>-3</v>
      </c>
    </row>
    <row r="430" spans="1:6" hidden="1" x14ac:dyDescent="0.4">
      <c r="A430" t="str">
        <f>output!A430</f>
        <v>パワプロ2020 - 投球解析 - 2020-08-23 16-30-55-00</v>
      </c>
      <c r="B430" t="str">
        <f ca="1">output!K430</f>
        <v>DD022</v>
      </c>
      <c r="C430">
        <f ca="1">VLOOKUP(B430,投手データ!B:E,4,)</f>
        <v>150</v>
      </c>
      <c r="D430" t="str">
        <f ca="1">output!N430</f>
        <v>全力ストレート</v>
      </c>
      <c r="E430">
        <f ca="1">output!J430</f>
        <v>143</v>
      </c>
      <c r="F430">
        <f t="shared" ca="1" si="7"/>
        <v>-7</v>
      </c>
    </row>
    <row r="431" spans="1:6" hidden="1" x14ac:dyDescent="0.4">
      <c r="A431" t="str">
        <f>output!A431</f>
        <v>パワプロ2020 - 投球解析 - 2020-08-23 16-30-55-01</v>
      </c>
      <c r="B431" t="e">
        <f ca="1">output!K431</f>
        <v>#N/A</v>
      </c>
      <c r="C431" t="e">
        <f ca="1">VLOOKUP(B431,投手データ!B:E,4,)</f>
        <v>#N/A</v>
      </c>
      <c r="D431" t="str">
        <f ca="1">output!N431</f>
        <v>全力ストレート</v>
      </c>
      <c r="E431">
        <f ca="1">output!J431</f>
        <v>147</v>
      </c>
      <c r="F431" t="e">
        <f t="shared" ca="1" si="7"/>
        <v>#N/A</v>
      </c>
    </row>
    <row r="432" spans="1:6" hidden="1" x14ac:dyDescent="0.4">
      <c r="A432" t="str">
        <f>output!A432</f>
        <v>パワプロ2020 - 投球解析 - 2020-08-23 16-30-55-02</v>
      </c>
      <c r="B432" t="str">
        <f ca="1">output!K432</f>
        <v>DD022</v>
      </c>
      <c r="C432">
        <f ca="1">VLOOKUP(B432,投手データ!B:E,4,)</f>
        <v>150</v>
      </c>
      <c r="D432" t="str">
        <f ca="1">output!N432</f>
        <v>全力ストレート</v>
      </c>
      <c r="E432">
        <f ca="1">output!J432</f>
        <v>146</v>
      </c>
      <c r="F432">
        <f t="shared" ca="1" si="7"/>
        <v>-4</v>
      </c>
    </row>
    <row r="433" spans="1:6" hidden="1" x14ac:dyDescent="0.4">
      <c r="A433" t="str">
        <f>output!A433</f>
        <v>パワプロ2020 - 投球解析 - 2020-08-23 16-30-55-03</v>
      </c>
      <c r="B433" t="str">
        <f ca="1">output!K433</f>
        <v>DD022</v>
      </c>
      <c r="C433">
        <f ca="1">VLOOKUP(B433,投手データ!B:E,4,)</f>
        <v>150</v>
      </c>
      <c r="D433" t="str">
        <f ca="1">output!N433</f>
        <v>全力ストレート</v>
      </c>
      <c r="E433">
        <f ca="1">output!J433</f>
        <v>146</v>
      </c>
      <c r="F433">
        <f t="shared" ca="1" si="7"/>
        <v>-4</v>
      </c>
    </row>
    <row r="434" spans="1:6" hidden="1" x14ac:dyDescent="0.4">
      <c r="A434" t="str">
        <f>output!A434</f>
        <v>パワプロ2020 - 投球解析 - 2020-08-23 16-30-55-04</v>
      </c>
      <c r="B434" t="str">
        <f ca="1">output!K434</f>
        <v>DD022</v>
      </c>
      <c r="C434">
        <f ca="1">VLOOKUP(B434,投手データ!B:E,4,)</f>
        <v>150</v>
      </c>
      <c r="D434" t="str">
        <f ca="1">output!N434</f>
        <v>全力ストレート</v>
      </c>
      <c r="E434">
        <f ca="1">output!J434</f>
        <v>145</v>
      </c>
      <c r="F434">
        <f t="shared" ca="1" si="7"/>
        <v>-5</v>
      </c>
    </row>
    <row r="435" spans="1:6" hidden="1" x14ac:dyDescent="0.4">
      <c r="A435" t="str">
        <f>output!A435</f>
        <v>パワプロ2020 - 投球解析 - 2020-08-23 16-30-55-05</v>
      </c>
      <c r="B435" t="str">
        <f ca="1">output!K435</f>
        <v>DD022</v>
      </c>
      <c r="C435">
        <f ca="1">VLOOKUP(B435,投手データ!B:E,4,)</f>
        <v>150</v>
      </c>
      <c r="D435" t="str">
        <f ca="1">output!N435</f>
        <v>全力ストレート</v>
      </c>
      <c r="E435">
        <f>output!J435</f>
        <v>143</v>
      </c>
      <c r="F435">
        <f t="shared" ca="1" si="7"/>
        <v>-7</v>
      </c>
    </row>
    <row r="436" spans="1:6" hidden="1" x14ac:dyDescent="0.4">
      <c r="A436" t="str">
        <f>output!A436</f>
        <v>パワプロ2020 - 投球解析 - 2020-08-23 16-30-55-06</v>
      </c>
      <c r="B436" t="str">
        <f ca="1">output!K436</f>
        <v>DD022</v>
      </c>
      <c r="C436">
        <f ca="1">VLOOKUP(B436,投手データ!B:E,4,)</f>
        <v>150</v>
      </c>
      <c r="D436" t="str">
        <f ca="1">output!N436</f>
        <v>全力ストレート</v>
      </c>
      <c r="E436">
        <f ca="1">output!J436</f>
        <v>147</v>
      </c>
      <c r="F436">
        <f t="shared" ca="1" si="7"/>
        <v>-3</v>
      </c>
    </row>
    <row r="437" spans="1:6" hidden="1" x14ac:dyDescent="0.4">
      <c r="A437" t="str">
        <f>output!A437</f>
        <v>パワプロ2020 - 投球解析 - 2020-08-23 16-30-55-07</v>
      </c>
      <c r="B437" t="str">
        <f ca="1">output!K437</f>
        <v>DD022</v>
      </c>
      <c r="C437">
        <f ca="1">VLOOKUP(B437,投手データ!B:E,4,)</f>
        <v>150</v>
      </c>
      <c r="D437" t="str">
        <f ca="1">output!N437</f>
        <v>全力ストレート</v>
      </c>
      <c r="E437">
        <f ca="1">output!J437</f>
        <v>144</v>
      </c>
      <c r="F437">
        <f t="shared" ca="1" si="7"/>
        <v>-6</v>
      </c>
    </row>
    <row r="438" spans="1:6" hidden="1" x14ac:dyDescent="0.4">
      <c r="A438" t="str">
        <f>output!A438</f>
        <v>パワプロ2020 - 投球解析 - 2020-08-23 16-30-55-08</v>
      </c>
      <c r="B438" t="e">
        <f ca="1">output!K438</f>
        <v>#N/A</v>
      </c>
      <c r="C438" t="e">
        <f ca="1">VLOOKUP(B438,投手データ!B:E,4,)</f>
        <v>#N/A</v>
      </c>
      <c r="D438" t="str">
        <f ca="1">output!N438</f>
        <v>全力ストレート</v>
      </c>
      <c r="E438">
        <f ca="1">output!J438</f>
        <v>148</v>
      </c>
      <c r="F438" t="e">
        <f t="shared" ca="1" si="7"/>
        <v>#N/A</v>
      </c>
    </row>
    <row r="439" spans="1:6" hidden="1" x14ac:dyDescent="0.4">
      <c r="A439" t="str">
        <f>output!A439</f>
        <v>パワプロ2020 - 投球解析 - 2020-08-23 16-30-55-09</v>
      </c>
      <c r="B439" t="e">
        <f ca="1">output!K439</f>
        <v>#N/A</v>
      </c>
      <c r="C439" t="e">
        <f ca="1">VLOOKUP(B439,投手データ!B:E,4,)</f>
        <v>#N/A</v>
      </c>
      <c r="D439" t="e">
        <f ca="1">output!N439</f>
        <v>#N/A</v>
      </c>
      <c r="E439" t="e">
        <f ca="1">output!J439</f>
        <v>#N/A</v>
      </c>
      <c r="F439" t="e">
        <f t="shared" ca="1" si="7"/>
        <v>#N/A</v>
      </c>
    </row>
    <row r="440" spans="1:6" hidden="1" x14ac:dyDescent="0.4">
      <c r="A440" t="str">
        <f>output!A440</f>
        <v>パワプロ2020 - 投球解析 - 2020-08-23 16-32-07-00</v>
      </c>
      <c r="B440" t="e">
        <f ca="1">output!K440</f>
        <v>#N/A</v>
      </c>
      <c r="C440" t="e">
        <f ca="1">VLOOKUP(B440,投手データ!B:E,4,)</f>
        <v>#N/A</v>
      </c>
      <c r="D440" t="str">
        <f ca="1">output!N440</f>
        <v>パーム</v>
      </c>
      <c r="E440">
        <f ca="1">output!J440</f>
        <v>122</v>
      </c>
      <c r="F440" t="e">
        <f t="shared" ca="1" si="7"/>
        <v>#N/A</v>
      </c>
    </row>
    <row r="441" spans="1:6" hidden="1" x14ac:dyDescent="0.4">
      <c r="A441" t="str">
        <f>output!A441</f>
        <v>パワプロ2020 - 投球解析 - 2020-08-23 16-32-07-01</v>
      </c>
      <c r="B441" t="str">
        <f ca="1">output!K441</f>
        <v>DD022</v>
      </c>
      <c r="C441">
        <f ca="1">VLOOKUP(B441,投手データ!B:E,4,)</f>
        <v>150</v>
      </c>
      <c r="D441" t="str">
        <f ca="1">output!N441</f>
        <v>パーム</v>
      </c>
      <c r="E441">
        <f ca="1">output!J441</f>
        <v>121</v>
      </c>
      <c r="F441">
        <f t="shared" ca="1" si="7"/>
        <v>-29</v>
      </c>
    </row>
    <row r="442" spans="1:6" hidden="1" x14ac:dyDescent="0.4">
      <c r="A442" t="str">
        <f>output!A442</f>
        <v>パワプロ2020 - 投球解析 - 2020-08-23 16-32-07-02</v>
      </c>
      <c r="B442" t="e">
        <f ca="1">output!K442</f>
        <v>#N/A</v>
      </c>
      <c r="C442" t="e">
        <f ca="1">VLOOKUP(B442,投手データ!B:E,4,)</f>
        <v>#N/A</v>
      </c>
      <c r="D442" t="str">
        <f ca="1">output!N442</f>
        <v>パーム</v>
      </c>
      <c r="E442">
        <f ca="1">output!J442</f>
        <v>128</v>
      </c>
      <c r="F442" t="e">
        <f t="shared" ca="1" si="7"/>
        <v>#N/A</v>
      </c>
    </row>
    <row r="443" spans="1:6" hidden="1" x14ac:dyDescent="0.4">
      <c r="A443" t="str">
        <f>output!A443</f>
        <v>パワプロ2020 - 投球解析 - 2020-08-23 16-32-07-03</v>
      </c>
      <c r="B443" t="str">
        <f ca="1">output!K443</f>
        <v>DD022</v>
      </c>
      <c r="C443">
        <f ca="1">VLOOKUP(B443,投手データ!B:E,4,)</f>
        <v>150</v>
      </c>
      <c r="D443" t="str">
        <f ca="1">output!N443</f>
        <v>パーム</v>
      </c>
      <c r="E443">
        <f ca="1">output!J443</f>
        <v>121</v>
      </c>
      <c r="F443">
        <f t="shared" ca="1" si="7"/>
        <v>-29</v>
      </c>
    </row>
    <row r="444" spans="1:6" hidden="1" x14ac:dyDescent="0.4">
      <c r="A444" t="str">
        <f>output!A444</f>
        <v>パワプロ2020 - 投球解析 - 2020-08-23 16-32-07-04</v>
      </c>
      <c r="B444" t="str">
        <f ca="1">output!K444</f>
        <v>DD022</v>
      </c>
      <c r="C444">
        <f ca="1">VLOOKUP(B444,投手データ!B:E,4,)</f>
        <v>150</v>
      </c>
      <c r="D444" t="str">
        <f ca="1">output!N444</f>
        <v>パーム</v>
      </c>
      <c r="E444">
        <f ca="1">output!J444</f>
        <v>123</v>
      </c>
      <c r="F444">
        <f t="shared" ca="1" si="7"/>
        <v>-27</v>
      </c>
    </row>
    <row r="445" spans="1:6" hidden="1" x14ac:dyDescent="0.4">
      <c r="A445" t="str">
        <f>output!A445</f>
        <v>パワプロ2020 - 投球解析 - 2020-08-23 16-32-07-05</v>
      </c>
      <c r="B445" t="str">
        <f ca="1">output!K445</f>
        <v>DD022</v>
      </c>
      <c r="C445">
        <f ca="1">VLOOKUP(B445,投手データ!B:E,4,)</f>
        <v>150</v>
      </c>
      <c r="D445" t="str">
        <f ca="1">output!N445</f>
        <v>パーム</v>
      </c>
      <c r="E445">
        <f ca="1">output!J445</f>
        <v>121</v>
      </c>
      <c r="F445">
        <f t="shared" ca="1" si="7"/>
        <v>-29</v>
      </c>
    </row>
    <row r="446" spans="1:6" hidden="1" x14ac:dyDescent="0.4">
      <c r="A446" t="str">
        <f>output!A446</f>
        <v>パワプロ2020 - 投球解析 - 2020-08-23 16-32-07-06</v>
      </c>
      <c r="B446" t="str">
        <f ca="1">output!K446</f>
        <v>DD022</v>
      </c>
      <c r="C446">
        <f ca="1">VLOOKUP(B446,投手データ!B:E,4,)</f>
        <v>150</v>
      </c>
      <c r="D446" t="str">
        <f ca="1">output!N446</f>
        <v>パーム</v>
      </c>
      <c r="E446">
        <f ca="1">output!J446</f>
        <v>122</v>
      </c>
      <c r="F446">
        <f t="shared" ca="1" si="7"/>
        <v>-28</v>
      </c>
    </row>
    <row r="447" spans="1:6" hidden="1" x14ac:dyDescent="0.4">
      <c r="A447" t="str">
        <f>output!A447</f>
        <v>パワプロ2020 - 投球解析 - 2020-08-23 16-32-07-07</v>
      </c>
      <c r="B447" t="str">
        <f ca="1">output!K447</f>
        <v>DD022</v>
      </c>
      <c r="C447">
        <f ca="1">VLOOKUP(B447,投手データ!B:E,4,)</f>
        <v>150</v>
      </c>
      <c r="D447" t="str">
        <f ca="1">output!N447</f>
        <v>パーム</v>
      </c>
      <c r="E447">
        <f ca="1">output!J447</f>
        <v>127</v>
      </c>
      <c r="F447">
        <f t="shared" ca="1" si="7"/>
        <v>-23</v>
      </c>
    </row>
    <row r="448" spans="1:6" hidden="1" x14ac:dyDescent="0.4">
      <c r="A448" t="str">
        <f>output!A448</f>
        <v>パワプロ2020 - 投球解析 - 2020-08-23 16-32-07-08</v>
      </c>
      <c r="B448" t="str">
        <f ca="1">output!K448</f>
        <v>DD022</v>
      </c>
      <c r="C448">
        <f ca="1">VLOOKUP(B448,投手データ!B:E,4,)</f>
        <v>150</v>
      </c>
      <c r="D448" t="str">
        <f ca="1">output!N448</f>
        <v>パーム</v>
      </c>
      <c r="E448">
        <f ca="1">output!J448</f>
        <v>122</v>
      </c>
      <c r="F448">
        <f t="shared" ca="1" si="7"/>
        <v>-28</v>
      </c>
    </row>
    <row r="449" spans="1:6" hidden="1" x14ac:dyDescent="0.4">
      <c r="A449" t="str">
        <f>output!A449</f>
        <v>パワプロ2020 - 投球解析 - 2020-08-23 16-32-07-09</v>
      </c>
      <c r="B449" t="str">
        <f ca="1">output!K449</f>
        <v>DD022</v>
      </c>
      <c r="C449">
        <f ca="1">VLOOKUP(B449,投手データ!B:E,4,)</f>
        <v>150</v>
      </c>
      <c r="D449" t="str">
        <f ca="1">output!N449</f>
        <v>パーム</v>
      </c>
      <c r="E449">
        <f ca="1">output!J449</f>
        <v>120</v>
      </c>
      <c r="F449">
        <f t="shared" ca="1" si="7"/>
        <v>-30</v>
      </c>
    </row>
    <row r="450" spans="1:6" hidden="1" x14ac:dyDescent="0.4">
      <c r="A450" t="str">
        <f>output!A450</f>
        <v>パワプロ2020 - 投球解析 - 2020-08-23 16-33-27-00</v>
      </c>
      <c r="B450" t="str">
        <f ca="1">output!K450</f>
        <v>DD022</v>
      </c>
      <c r="C450">
        <f ca="1">VLOOKUP(B450,投手データ!B:E,4,)</f>
        <v>150</v>
      </c>
      <c r="D450" t="str">
        <f ca="1">output!N450</f>
        <v>カーブ</v>
      </c>
      <c r="E450">
        <f ca="1">output!J450</f>
        <v>119</v>
      </c>
      <c r="F450">
        <f t="shared" ca="1" si="7"/>
        <v>-31</v>
      </c>
    </row>
    <row r="451" spans="1:6" hidden="1" x14ac:dyDescent="0.4">
      <c r="A451" t="str">
        <f>output!A451</f>
        <v>パワプロ2020 - 投球解析 - 2020-08-23 16-33-27-01</v>
      </c>
      <c r="B451" t="str">
        <f ca="1">output!K451</f>
        <v>DD022</v>
      </c>
      <c r="C451">
        <f ca="1">VLOOKUP(B451,投手データ!B:E,4,)</f>
        <v>150</v>
      </c>
      <c r="D451" t="str">
        <f ca="1">output!N451</f>
        <v>カーブ</v>
      </c>
      <c r="E451">
        <f ca="1">output!J451</f>
        <v>119</v>
      </c>
      <c r="F451">
        <f t="shared" ca="1" si="7"/>
        <v>-31</v>
      </c>
    </row>
    <row r="452" spans="1:6" hidden="1" x14ac:dyDescent="0.4">
      <c r="A452" t="str">
        <f>output!A452</f>
        <v>パワプロ2020 - 投球解析 - 2020-08-23 16-33-27-02</v>
      </c>
      <c r="B452" t="str">
        <f ca="1">output!K452</f>
        <v>DD022</v>
      </c>
      <c r="C452">
        <f ca="1">VLOOKUP(B452,投手データ!B:E,4,)</f>
        <v>150</v>
      </c>
      <c r="D452" t="str">
        <f ca="1">output!N452</f>
        <v>カーブ</v>
      </c>
      <c r="E452">
        <f ca="1">output!J452</f>
        <v>116</v>
      </c>
      <c r="F452">
        <f t="shared" ca="1" si="7"/>
        <v>-34</v>
      </c>
    </row>
    <row r="453" spans="1:6" hidden="1" x14ac:dyDescent="0.4">
      <c r="A453" t="str">
        <f>output!A453</f>
        <v>パワプロ2020 - 投球解析 - 2020-08-23 16-33-27-03</v>
      </c>
      <c r="B453" t="str">
        <f ca="1">output!K453</f>
        <v>DD022</v>
      </c>
      <c r="C453">
        <f ca="1">VLOOKUP(B453,投手データ!B:E,4,)</f>
        <v>150</v>
      </c>
      <c r="D453" t="str">
        <f ca="1">output!N453</f>
        <v>カーブ</v>
      </c>
      <c r="E453">
        <f ca="1">output!J453</f>
        <v>95</v>
      </c>
      <c r="F453">
        <f t="shared" ca="1" si="7"/>
        <v>-55</v>
      </c>
    </row>
    <row r="454" spans="1:6" hidden="1" x14ac:dyDescent="0.4">
      <c r="A454" t="str">
        <f>output!A454</f>
        <v>パワプロ2020 - 投球解析 - 2020-08-23 16-33-27-04</v>
      </c>
      <c r="B454" t="str">
        <f ca="1">output!K454</f>
        <v>DD022</v>
      </c>
      <c r="C454">
        <f ca="1">VLOOKUP(B454,投手データ!B:E,4,)</f>
        <v>150</v>
      </c>
      <c r="D454" t="str">
        <f ca="1">output!N454</f>
        <v>カーブ</v>
      </c>
      <c r="E454">
        <f ca="1">output!J454</f>
        <v>119</v>
      </c>
      <c r="F454">
        <f t="shared" ca="1" si="7"/>
        <v>-31</v>
      </c>
    </row>
    <row r="455" spans="1:6" hidden="1" x14ac:dyDescent="0.4">
      <c r="A455" t="str">
        <f>output!A455</f>
        <v>パワプロ2020 - 投球解析 - 2020-08-23 16-33-27-05</v>
      </c>
      <c r="B455" t="str">
        <f ca="1">output!K455</f>
        <v>DD022</v>
      </c>
      <c r="C455">
        <f ca="1">VLOOKUP(B455,投手データ!B:E,4,)</f>
        <v>150</v>
      </c>
      <c r="D455" t="str">
        <f ca="1">output!N455</f>
        <v>カーブ</v>
      </c>
      <c r="E455">
        <f ca="1">output!J455</f>
        <v>117</v>
      </c>
      <c r="F455">
        <f t="shared" ca="1" si="7"/>
        <v>-33</v>
      </c>
    </row>
    <row r="456" spans="1:6" hidden="1" x14ac:dyDescent="0.4">
      <c r="A456" t="str">
        <f>output!A456</f>
        <v>パワプロ2020 - 投球解析 - 2020-08-23 16-33-27-06</v>
      </c>
      <c r="B456" t="str">
        <f ca="1">output!K456</f>
        <v>DD022</v>
      </c>
      <c r="C456">
        <f ca="1">VLOOKUP(B456,投手データ!B:E,4,)</f>
        <v>150</v>
      </c>
      <c r="D456" t="str">
        <f ca="1">output!N456</f>
        <v>カーブ</v>
      </c>
      <c r="E456">
        <f ca="1">output!J456</f>
        <v>118</v>
      </c>
      <c r="F456">
        <f t="shared" ca="1" si="7"/>
        <v>-32</v>
      </c>
    </row>
    <row r="457" spans="1:6" hidden="1" x14ac:dyDescent="0.4">
      <c r="A457" t="str">
        <f>output!A457</f>
        <v>パワプロ2020 - 投球解析 - 2020-08-23 16-33-27-07</v>
      </c>
      <c r="B457" t="str">
        <f ca="1">output!K457</f>
        <v>DD022</v>
      </c>
      <c r="C457">
        <f ca="1">VLOOKUP(B457,投手データ!B:E,4,)</f>
        <v>150</v>
      </c>
      <c r="D457" t="str">
        <f ca="1">output!N457</f>
        <v>カーブ</v>
      </c>
      <c r="E457">
        <f ca="1">output!J457</f>
        <v>116</v>
      </c>
      <c r="F457">
        <f t="shared" ca="1" si="7"/>
        <v>-34</v>
      </c>
    </row>
    <row r="458" spans="1:6" hidden="1" x14ac:dyDescent="0.4">
      <c r="A458" t="str">
        <f>output!A458</f>
        <v>パワプロ2020 - 投球解析 - 2020-08-23 16-33-27-08</v>
      </c>
      <c r="B458" t="e">
        <f ca="1">output!K458</f>
        <v>#N/A</v>
      </c>
      <c r="C458" t="e">
        <f ca="1">VLOOKUP(B458,投手データ!B:E,4,)</f>
        <v>#N/A</v>
      </c>
      <c r="D458" t="str">
        <f ca="1">output!N458</f>
        <v>カーブ</v>
      </c>
      <c r="E458">
        <f ca="1">output!J458</f>
        <v>118</v>
      </c>
      <c r="F458" t="e">
        <f t="shared" ca="1" si="7"/>
        <v>#N/A</v>
      </c>
    </row>
    <row r="459" spans="1:6" hidden="1" x14ac:dyDescent="0.4">
      <c r="A459" t="str">
        <f>output!A459</f>
        <v>パワプロ2020 - 投球解析 - 2020-08-24 11-22-14-00</v>
      </c>
      <c r="B459" t="str">
        <f ca="1">output!K459</f>
        <v>DD009</v>
      </c>
      <c r="C459">
        <f ca="1">VLOOKUP(B459,投手データ!B:E,4,)</f>
        <v>138</v>
      </c>
      <c r="D459" t="str">
        <f ca="1">output!N459</f>
        <v>ストレート</v>
      </c>
      <c r="E459">
        <f ca="1">output!J459</f>
        <v>134</v>
      </c>
      <c r="F459">
        <f t="shared" ca="1" si="7"/>
        <v>-4</v>
      </c>
    </row>
    <row r="460" spans="1:6" hidden="1" x14ac:dyDescent="0.4">
      <c r="A460" t="str">
        <f>output!A460</f>
        <v>パワプロ2020 - 投球解析 - 2020-08-24 11-22-14-01</v>
      </c>
      <c r="B460" t="str">
        <f ca="1">output!K460</f>
        <v>DD022</v>
      </c>
      <c r="C460">
        <f ca="1">VLOOKUP(B460,投手データ!B:E,4,)</f>
        <v>150</v>
      </c>
      <c r="D460" t="str">
        <f ca="1">output!N460</f>
        <v>ストレート</v>
      </c>
      <c r="E460">
        <f ca="1">output!J460</f>
        <v>133</v>
      </c>
      <c r="F460">
        <f t="shared" ca="1" si="7"/>
        <v>-17</v>
      </c>
    </row>
    <row r="461" spans="1:6" hidden="1" x14ac:dyDescent="0.4">
      <c r="A461" t="str">
        <f>output!A461</f>
        <v>パワプロ2020 - 投球解析 - 2020-08-24 11-22-14-02</v>
      </c>
      <c r="B461" t="e">
        <f ca="1">output!K461</f>
        <v>#N/A</v>
      </c>
      <c r="C461" t="e">
        <f ca="1">VLOOKUP(B461,投手データ!B:E,4,)</f>
        <v>#N/A</v>
      </c>
      <c r="D461" t="str">
        <f ca="1">output!N461</f>
        <v>ストレート</v>
      </c>
      <c r="E461">
        <f ca="1">output!J461</f>
        <v>142</v>
      </c>
      <c r="F461" t="e">
        <f t="shared" ca="1" si="7"/>
        <v>#N/A</v>
      </c>
    </row>
    <row r="462" spans="1:6" hidden="1" x14ac:dyDescent="0.4">
      <c r="A462" t="str">
        <f>output!A462</f>
        <v>パワプロ2020 - 投球解析 - 2020-08-24 11-22-14-03</v>
      </c>
      <c r="B462" t="str">
        <f ca="1">output!K462</f>
        <v>DD009</v>
      </c>
      <c r="C462">
        <f ca="1">VLOOKUP(B462,投手データ!B:E,4,)</f>
        <v>138</v>
      </c>
      <c r="D462" t="str">
        <f ca="1">output!N462</f>
        <v>ストレート</v>
      </c>
      <c r="E462">
        <f>output!J462</f>
        <v>135</v>
      </c>
      <c r="F462">
        <f t="shared" ca="1" si="7"/>
        <v>-3</v>
      </c>
    </row>
    <row r="463" spans="1:6" hidden="1" x14ac:dyDescent="0.4">
      <c r="A463" t="str">
        <f>output!A463</f>
        <v>パワプロ2020 - 投球解析 - 2020-08-24 11-22-14-04</v>
      </c>
      <c r="B463" t="str">
        <f ca="1">output!K463</f>
        <v>DD009</v>
      </c>
      <c r="C463">
        <f ca="1">VLOOKUP(B463,投手データ!B:E,4,)</f>
        <v>138</v>
      </c>
      <c r="D463" t="str">
        <f ca="1">output!N463</f>
        <v>ストレート</v>
      </c>
      <c r="E463">
        <f ca="1">output!J463</f>
        <v>133</v>
      </c>
      <c r="F463">
        <f t="shared" ca="1" si="7"/>
        <v>-5</v>
      </c>
    </row>
    <row r="464" spans="1:6" hidden="1" x14ac:dyDescent="0.4">
      <c r="A464" t="str">
        <f>output!A464</f>
        <v>パワプロ2020 - 投球解析 - 2020-08-24 11-22-14-05</v>
      </c>
      <c r="B464" t="e">
        <f ca="1">output!K464</f>
        <v>#N/A</v>
      </c>
      <c r="C464" t="e">
        <f ca="1">VLOOKUP(B464,投手データ!B:E,4,)</f>
        <v>#N/A</v>
      </c>
      <c r="D464" t="str">
        <f ca="1">output!N464</f>
        <v>ストレート</v>
      </c>
      <c r="E464">
        <f ca="1">output!J464</f>
        <v>136</v>
      </c>
      <c r="F464" t="e">
        <f t="shared" ref="F464:F527" ca="1" si="8">E464-C464</f>
        <v>#N/A</v>
      </c>
    </row>
    <row r="465" spans="1:6" hidden="1" x14ac:dyDescent="0.4">
      <c r="A465" t="str">
        <f>output!A465</f>
        <v>パワプロ2020 - 投球解析 - 2020-08-24 11-22-14-06</v>
      </c>
      <c r="B465" t="str">
        <f ca="1">output!K465</f>
        <v>DD009</v>
      </c>
      <c r="C465">
        <f ca="1">VLOOKUP(B465,投手データ!B:E,4,)</f>
        <v>138</v>
      </c>
      <c r="D465" t="str">
        <f ca="1">output!N465</f>
        <v>ストレート</v>
      </c>
      <c r="E465">
        <f ca="1">output!J465</f>
        <v>136</v>
      </c>
      <c r="F465">
        <f t="shared" ca="1" si="8"/>
        <v>-2</v>
      </c>
    </row>
    <row r="466" spans="1:6" hidden="1" x14ac:dyDescent="0.4">
      <c r="A466" t="str">
        <f>output!A466</f>
        <v>パワプロ2020 - 投球解析 - 2020-08-24 11-22-14-07</v>
      </c>
      <c r="B466" t="e">
        <f ca="1">output!K466</f>
        <v>#N/A</v>
      </c>
      <c r="C466" t="e">
        <f ca="1">VLOOKUP(B466,投手データ!B:E,4,)</f>
        <v>#N/A</v>
      </c>
      <c r="D466" t="str">
        <f ca="1">output!N466</f>
        <v>ストレート</v>
      </c>
      <c r="E466">
        <f ca="1">output!J466</f>
        <v>132</v>
      </c>
      <c r="F466" t="e">
        <f t="shared" ca="1" si="8"/>
        <v>#N/A</v>
      </c>
    </row>
    <row r="467" spans="1:6" hidden="1" x14ac:dyDescent="0.4">
      <c r="A467" t="str">
        <f>output!A467</f>
        <v>パワプロ2020 - 投球解析 - 2020-08-24 11-22-14-08</v>
      </c>
      <c r="B467" t="e">
        <f ca="1">output!K467</f>
        <v>#N/A</v>
      </c>
      <c r="C467" t="e">
        <f ca="1">VLOOKUP(B467,投手データ!B:E,4,)</f>
        <v>#N/A</v>
      </c>
      <c r="D467" t="str">
        <f ca="1">output!N467</f>
        <v>ストレート</v>
      </c>
      <c r="E467">
        <f ca="1">output!J467</f>
        <v>135</v>
      </c>
      <c r="F467" t="e">
        <f t="shared" ca="1" si="8"/>
        <v>#N/A</v>
      </c>
    </row>
    <row r="468" spans="1:6" hidden="1" x14ac:dyDescent="0.4">
      <c r="A468" t="str">
        <f>output!A468</f>
        <v>パワプロ2020 - 投球解析 - 2020-08-24 11-22-14-09</v>
      </c>
      <c r="B468" t="e">
        <f ca="1">output!K468</f>
        <v>#N/A</v>
      </c>
      <c r="C468" t="e">
        <f ca="1">VLOOKUP(B468,投手データ!B:E,4,)</f>
        <v>#N/A</v>
      </c>
      <c r="D468" t="str">
        <f ca="1">output!N468</f>
        <v>ストレート</v>
      </c>
      <c r="E468">
        <f ca="1">output!J468</f>
        <v>139</v>
      </c>
      <c r="F468" t="e">
        <f t="shared" ca="1" si="8"/>
        <v>#N/A</v>
      </c>
    </row>
    <row r="469" spans="1:6" hidden="1" x14ac:dyDescent="0.4">
      <c r="A469" t="str">
        <f>output!A469</f>
        <v>パワプロ2020 - 投球解析 - 2020-08-24 11-23-23-00</v>
      </c>
      <c r="B469" t="str">
        <f ca="1">output!K469</f>
        <v>DD009</v>
      </c>
      <c r="C469">
        <f ca="1">VLOOKUP(B469,投手データ!B:E,4,)</f>
        <v>138</v>
      </c>
      <c r="D469" t="str">
        <f ca="1">output!N469</f>
        <v>全力ストレート</v>
      </c>
      <c r="E469">
        <f ca="1">output!J469</f>
        <v>144</v>
      </c>
      <c r="F469">
        <f t="shared" ca="1" si="8"/>
        <v>6</v>
      </c>
    </row>
    <row r="470" spans="1:6" hidden="1" x14ac:dyDescent="0.4">
      <c r="A470" t="str">
        <f>output!A470</f>
        <v>パワプロ2020 - 投球解析 - 2020-08-24 11-23-23-01</v>
      </c>
      <c r="B470" t="str">
        <f ca="1">output!K470</f>
        <v>DD003</v>
      </c>
      <c r="C470">
        <f ca="1">VLOOKUP(B470,投手データ!B:E,4,)</f>
        <v>152</v>
      </c>
      <c r="D470" t="str">
        <f ca="1">output!N470</f>
        <v>全力ストレート</v>
      </c>
      <c r="E470">
        <f ca="1">output!J470</f>
        <v>133</v>
      </c>
      <c r="F470">
        <f t="shared" ca="1" si="8"/>
        <v>-19</v>
      </c>
    </row>
    <row r="471" spans="1:6" hidden="1" x14ac:dyDescent="0.4">
      <c r="A471" t="str">
        <f>output!A471</f>
        <v>パワプロ2020 - 投球解析 - 2020-08-24 11-23-23-02</v>
      </c>
      <c r="B471" t="str">
        <f ca="1">output!K471</f>
        <v>DD009</v>
      </c>
      <c r="C471">
        <f ca="1">VLOOKUP(B471,投手データ!B:E,4,)</f>
        <v>138</v>
      </c>
      <c r="D471" t="str">
        <f ca="1">output!N471</f>
        <v>全力ストレート</v>
      </c>
      <c r="E471">
        <f ca="1">output!J471</f>
        <v>136</v>
      </c>
      <c r="F471">
        <f t="shared" ca="1" si="8"/>
        <v>-2</v>
      </c>
    </row>
    <row r="472" spans="1:6" hidden="1" x14ac:dyDescent="0.4">
      <c r="A472" t="str">
        <f>output!A472</f>
        <v>パワプロ2020 - 投球解析 - 2020-08-24 11-23-23-03</v>
      </c>
      <c r="B472" t="str">
        <f ca="1">output!K472</f>
        <v>DD009</v>
      </c>
      <c r="C472">
        <f ca="1">VLOOKUP(B472,投手データ!B:E,4,)</f>
        <v>138</v>
      </c>
      <c r="D472" t="str">
        <f ca="1">output!N472</f>
        <v>全力ストレート</v>
      </c>
      <c r="E472">
        <f>output!J472</f>
        <v>133</v>
      </c>
      <c r="F472">
        <f t="shared" ca="1" si="8"/>
        <v>-5</v>
      </c>
    </row>
    <row r="473" spans="1:6" hidden="1" x14ac:dyDescent="0.4">
      <c r="A473" t="str">
        <f>output!A473</f>
        <v>パワプロ2020 - 投球解析 - 2020-08-24 11-23-23-04</v>
      </c>
      <c r="B473" t="str">
        <f ca="1">output!K473</f>
        <v>DD009</v>
      </c>
      <c r="C473">
        <f ca="1">VLOOKUP(B473,投手データ!B:E,4,)</f>
        <v>138</v>
      </c>
      <c r="D473" t="str">
        <f ca="1">output!N473</f>
        <v>全力ストレート</v>
      </c>
      <c r="E473">
        <f ca="1">output!J473</f>
        <v>136</v>
      </c>
      <c r="F473">
        <f t="shared" ca="1" si="8"/>
        <v>-2</v>
      </c>
    </row>
    <row r="474" spans="1:6" hidden="1" x14ac:dyDescent="0.4">
      <c r="A474" t="str">
        <f>output!A474</f>
        <v>パワプロ2020 - 投球解析 - 2020-08-24 11-23-23-05</v>
      </c>
      <c r="B474" t="e">
        <f ca="1">output!K474</f>
        <v>#N/A</v>
      </c>
      <c r="C474" t="e">
        <f ca="1">VLOOKUP(B474,投手データ!B:E,4,)</f>
        <v>#N/A</v>
      </c>
      <c r="D474" t="str">
        <f ca="1">output!N474</f>
        <v>全力ストレート</v>
      </c>
      <c r="E474">
        <f ca="1">output!J474</f>
        <v>134</v>
      </c>
      <c r="F474" t="e">
        <f t="shared" ca="1" si="8"/>
        <v>#N/A</v>
      </c>
    </row>
    <row r="475" spans="1:6" hidden="1" x14ac:dyDescent="0.4">
      <c r="A475" t="str">
        <f>output!A475</f>
        <v>パワプロ2020 - 投球解析 - 2020-08-24 11-23-23-06</v>
      </c>
      <c r="B475" t="str">
        <f ca="1">output!K475</f>
        <v>DD009</v>
      </c>
      <c r="C475">
        <f ca="1">VLOOKUP(B475,投手データ!B:E,4,)</f>
        <v>138</v>
      </c>
      <c r="D475" t="str">
        <f ca="1">output!N475</f>
        <v>全力ストレート</v>
      </c>
      <c r="E475">
        <f>output!J475</f>
        <v>135</v>
      </c>
      <c r="F475">
        <f t="shared" ca="1" si="8"/>
        <v>-3</v>
      </c>
    </row>
    <row r="476" spans="1:6" hidden="1" x14ac:dyDescent="0.4">
      <c r="A476" t="str">
        <f>output!A476</f>
        <v>パワプロ2020 - 投球解析 - 2020-08-24 11-23-23-07</v>
      </c>
      <c r="B476" t="str">
        <f ca="1">output!K476</f>
        <v>DD009</v>
      </c>
      <c r="C476">
        <f ca="1">VLOOKUP(B476,投手データ!B:E,4,)</f>
        <v>138</v>
      </c>
      <c r="D476" t="str">
        <f ca="1">output!N476</f>
        <v>全力ストレート</v>
      </c>
      <c r="E476">
        <f ca="1">output!J476</f>
        <v>132</v>
      </c>
      <c r="F476">
        <f t="shared" ca="1" si="8"/>
        <v>-6</v>
      </c>
    </row>
    <row r="477" spans="1:6" hidden="1" x14ac:dyDescent="0.4">
      <c r="A477" t="str">
        <f>output!A477</f>
        <v>パワプロ2020 - 投球解析 - 2020-08-24 11-23-23-08</v>
      </c>
      <c r="B477" t="str">
        <f ca="1">output!K477</f>
        <v>DD009</v>
      </c>
      <c r="C477">
        <f ca="1">VLOOKUP(B477,投手データ!B:E,4,)</f>
        <v>138</v>
      </c>
      <c r="D477" t="str">
        <f ca="1">output!N477</f>
        <v>全力ストレート</v>
      </c>
      <c r="E477">
        <f ca="1">output!J477</f>
        <v>136</v>
      </c>
      <c r="F477">
        <f t="shared" ca="1" si="8"/>
        <v>-2</v>
      </c>
    </row>
    <row r="478" spans="1:6" hidden="1" x14ac:dyDescent="0.4">
      <c r="A478" t="str">
        <f>output!A478</f>
        <v>パワプロ2020 - 投球解析 - 2020-08-24 11-23-23-09</v>
      </c>
      <c r="B478" t="e">
        <f ca="1">output!K478</f>
        <v>#N/A</v>
      </c>
      <c r="C478" t="e">
        <f ca="1">VLOOKUP(B478,投手データ!B:E,4,)</f>
        <v>#N/A</v>
      </c>
      <c r="D478" t="str">
        <f ca="1">output!N478</f>
        <v>全力ストレート</v>
      </c>
      <c r="E478">
        <f ca="1">output!J478</f>
        <v>134</v>
      </c>
      <c r="F478" t="e">
        <f t="shared" ca="1" si="8"/>
        <v>#N/A</v>
      </c>
    </row>
    <row r="479" spans="1:6" hidden="1" x14ac:dyDescent="0.4">
      <c r="A479" t="str">
        <f>output!A479</f>
        <v>パワプロ2020 - 投球解析 - 2020-08-24 11-24-36-00</v>
      </c>
      <c r="B479" t="str">
        <f ca="1">output!K479</f>
        <v>DD022</v>
      </c>
      <c r="C479">
        <f ca="1">VLOOKUP(B479,投手データ!B:E,4,)</f>
        <v>150</v>
      </c>
      <c r="D479" t="str">
        <f ca="1">output!N479</f>
        <v>カットボール</v>
      </c>
      <c r="E479">
        <f ca="1">output!J479</f>
        <v>126</v>
      </c>
      <c r="F479">
        <f t="shared" ca="1" si="8"/>
        <v>-24</v>
      </c>
    </row>
    <row r="480" spans="1:6" hidden="1" x14ac:dyDescent="0.4">
      <c r="A480" t="str">
        <f>output!A480</f>
        <v>パワプロ2020 - 投球解析 - 2020-08-24 11-24-36-01</v>
      </c>
      <c r="B480" t="str">
        <f ca="1">output!K480</f>
        <v>DD009</v>
      </c>
      <c r="C480">
        <f ca="1">VLOOKUP(B480,投手データ!B:E,4,)</f>
        <v>138</v>
      </c>
      <c r="D480" t="str">
        <f ca="1">output!N480</f>
        <v>カットボール</v>
      </c>
      <c r="E480">
        <f ca="1">output!J480</f>
        <v>127</v>
      </c>
      <c r="F480">
        <f t="shared" ca="1" si="8"/>
        <v>-11</v>
      </c>
    </row>
    <row r="481" spans="1:6" hidden="1" x14ac:dyDescent="0.4">
      <c r="A481" t="str">
        <f>output!A481</f>
        <v>パワプロ2020 - 投球解析 - 2020-08-24 11-24-36-02</v>
      </c>
      <c r="B481" t="str">
        <f ca="1">output!K481</f>
        <v>DD009</v>
      </c>
      <c r="C481">
        <f ca="1">VLOOKUP(B481,投手データ!B:E,4,)</f>
        <v>138</v>
      </c>
      <c r="D481" t="str">
        <f ca="1">output!N481</f>
        <v>カットボール</v>
      </c>
      <c r="E481">
        <f ca="1">output!J481</f>
        <v>127</v>
      </c>
      <c r="F481">
        <f t="shared" ca="1" si="8"/>
        <v>-11</v>
      </c>
    </row>
    <row r="482" spans="1:6" hidden="1" x14ac:dyDescent="0.4">
      <c r="A482" t="str">
        <f>output!A482</f>
        <v>パワプロ2020 - 投球解析 - 2020-08-24 11-24-36-03</v>
      </c>
      <c r="B482" t="e">
        <f ca="1">output!K482</f>
        <v>#N/A</v>
      </c>
      <c r="C482" t="e">
        <f ca="1">VLOOKUP(B482,投手データ!B:E,4,)</f>
        <v>#N/A</v>
      </c>
      <c r="D482" t="str">
        <f ca="1">output!N482</f>
        <v>カットボール</v>
      </c>
      <c r="E482">
        <f ca="1">output!J482</f>
        <v>128</v>
      </c>
      <c r="F482" t="e">
        <f t="shared" ca="1" si="8"/>
        <v>#N/A</v>
      </c>
    </row>
    <row r="483" spans="1:6" hidden="1" x14ac:dyDescent="0.4">
      <c r="A483" t="str">
        <f>output!A483</f>
        <v>パワプロ2020 - 投球解析 - 2020-08-24 11-24-36-04</v>
      </c>
      <c r="B483" t="e">
        <f ca="1">output!K483</f>
        <v>#N/A</v>
      </c>
      <c r="C483" t="e">
        <f ca="1">VLOOKUP(B483,投手データ!B:E,4,)</f>
        <v>#N/A</v>
      </c>
      <c r="D483" t="str">
        <f ca="1">output!N483</f>
        <v>カットボール</v>
      </c>
      <c r="E483">
        <f ca="1">output!J483</f>
        <v>128</v>
      </c>
      <c r="F483" t="e">
        <f t="shared" ca="1" si="8"/>
        <v>#N/A</v>
      </c>
    </row>
    <row r="484" spans="1:6" hidden="1" x14ac:dyDescent="0.4">
      <c r="A484" t="str">
        <f>output!A484</f>
        <v>パワプロ2020 - 投球解析 - 2020-08-24 11-24-36-05</v>
      </c>
      <c r="B484" t="e">
        <f ca="1">output!K484</f>
        <v>#N/A</v>
      </c>
      <c r="C484" t="e">
        <f ca="1">VLOOKUP(B484,投手データ!B:E,4,)</f>
        <v>#N/A</v>
      </c>
      <c r="D484" t="str">
        <f ca="1">output!N484</f>
        <v>カットボール</v>
      </c>
      <c r="E484">
        <f ca="1">output!J484</f>
        <v>126</v>
      </c>
      <c r="F484" t="e">
        <f t="shared" ca="1" si="8"/>
        <v>#N/A</v>
      </c>
    </row>
    <row r="485" spans="1:6" hidden="1" x14ac:dyDescent="0.4">
      <c r="A485" t="str">
        <f>output!A485</f>
        <v>パワプロ2020 - 投球解析 - 2020-08-24 11-24-36-06</v>
      </c>
      <c r="B485" t="str">
        <f ca="1">output!K485</f>
        <v>DD009</v>
      </c>
      <c r="C485">
        <f ca="1">VLOOKUP(B485,投手データ!B:E,4,)</f>
        <v>138</v>
      </c>
      <c r="D485" t="str">
        <f ca="1">output!N485</f>
        <v>カットボール</v>
      </c>
      <c r="E485">
        <f ca="1">output!J485</f>
        <v>128</v>
      </c>
      <c r="F485">
        <f t="shared" ca="1" si="8"/>
        <v>-10</v>
      </c>
    </row>
    <row r="486" spans="1:6" hidden="1" x14ac:dyDescent="0.4">
      <c r="A486" t="str">
        <f>output!A486</f>
        <v>パワプロ2020 - 投球解析 - 2020-08-24 11-24-36-07</v>
      </c>
      <c r="B486" t="str">
        <f ca="1">output!K486</f>
        <v>DD009</v>
      </c>
      <c r="C486">
        <f ca="1">VLOOKUP(B486,投手データ!B:E,4,)</f>
        <v>138</v>
      </c>
      <c r="D486" t="str">
        <f ca="1">output!N486</f>
        <v>カットボール</v>
      </c>
      <c r="E486">
        <f ca="1">output!J486</f>
        <v>126</v>
      </c>
      <c r="F486">
        <f t="shared" ca="1" si="8"/>
        <v>-12</v>
      </c>
    </row>
    <row r="487" spans="1:6" hidden="1" x14ac:dyDescent="0.4">
      <c r="A487" t="str">
        <f>output!A487</f>
        <v>パワプロ2020 - 投球解析 - 2020-08-24 11-24-36-08</v>
      </c>
      <c r="B487" t="e">
        <f ca="1">output!K487</f>
        <v>#N/A</v>
      </c>
      <c r="C487" t="e">
        <f ca="1">VLOOKUP(B487,投手データ!B:E,4,)</f>
        <v>#N/A</v>
      </c>
      <c r="D487" t="str">
        <f ca="1">output!N487</f>
        <v>カットボール</v>
      </c>
      <c r="E487">
        <f ca="1">output!J487</f>
        <v>126</v>
      </c>
      <c r="F487" t="e">
        <f t="shared" ca="1" si="8"/>
        <v>#N/A</v>
      </c>
    </row>
    <row r="488" spans="1:6" hidden="1" x14ac:dyDescent="0.4">
      <c r="A488" t="str">
        <f>output!A488</f>
        <v>パワプロ2020 - 投球解析 - 2020-08-24 11-24-36-09</v>
      </c>
      <c r="B488" t="str">
        <f ca="1">output!K488</f>
        <v>DD022</v>
      </c>
      <c r="C488">
        <f ca="1">VLOOKUP(B488,投手データ!B:E,4,)</f>
        <v>150</v>
      </c>
      <c r="D488" t="str">
        <f ca="1">output!N488</f>
        <v>カットボール</v>
      </c>
      <c r="E488">
        <f ca="1">output!J488</f>
        <v>123</v>
      </c>
      <c r="F488">
        <f t="shared" ca="1" si="8"/>
        <v>-27</v>
      </c>
    </row>
    <row r="489" spans="1:6" x14ac:dyDescent="0.4">
      <c r="A489" t="str">
        <f>output!A489</f>
        <v>パワプロ2020 - 投球解析 - 2020-08-24 11-25-48-00</v>
      </c>
      <c r="B489" t="str">
        <f ca="1">output!K489</f>
        <v>DD009</v>
      </c>
      <c r="C489">
        <f ca="1">VLOOKUP(B489,投手データ!B:E,4,)</f>
        <v>138</v>
      </c>
      <c r="D489" t="str">
        <f ca="1">output!N489</f>
        <v>フォーク</v>
      </c>
      <c r="E489">
        <f ca="1">output!J489</f>
        <v>118</v>
      </c>
      <c r="F489">
        <f t="shared" ca="1" si="8"/>
        <v>-20</v>
      </c>
    </row>
    <row r="490" spans="1:6" hidden="1" x14ac:dyDescent="0.4">
      <c r="A490" t="str">
        <f>output!A490</f>
        <v>パワプロ2020 - 投球解析 - 2020-08-24 11-25-48-01</v>
      </c>
      <c r="B490" t="e">
        <f ca="1">output!K490</f>
        <v>#N/A</v>
      </c>
      <c r="C490" t="e">
        <f ca="1">VLOOKUP(B490,投手データ!B:E,4,)</f>
        <v>#N/A</v>
      </c>
      <c r="D490" t="str">
        <f ca="1">output!N490</f>
        <v>フォーク</v>
      </c>
      <c r="E490">
        <f ca="1">output!J490</f>
        <v>116</v>
      </c>
      <c r="F490" t="e">
        <f t="shared" ca="1" si="8"/>
        <v>#N/A</v>
      </c>
    </row>
    <row r="491" spans="1:6" x14ac:dyDescent="0.4">
      <c r="A491" t="str">
        <f>output!A491</f>
        <v>パワプロ2020 - 投球解析 - 2020-08-24 11-25-48-02</v>
      </c>
      <c r="B491" t="str">
        <f ca="1">output!K491</f>
        <v>DD009</v>
      </c>
      <c r="C491">
        <f ca="1">VLOOKUP(B491,投手データ!B:E,4,)</f>
        <v>138</v>
      </c>
      <c r="D491" t="str">
        <f ca="1">output!N491</f>
        <v>フォーク</v>
      </c>
      <c r="E491">
        <f ca="1">output!J491</f>
        <v>108</v>
      </c>
      <c r="F491">
        <f t="shared" ca="1" si="8"/>
        <v>-30</v>
      </c>
    </row>
    <row r="492" spans="1:6" hidden="1" x14ac:dyDescent="0.4">
      <c r="A492" t="str">
        <f>output!A492</f>
        <v>パワプロ2020 - 投球解析 - 2020-08-24 11-25-48-03</v>
      </c>
      <c r="B492" t="e">
        <f ca="1">output!K492</f>
        <v>#N/A</v>
      </c>
      <c r="C492" t="e">
        <f ca="1">VLOOKUP(B492,投手データ!B:E,4,)</f>
        <v>#N/A</v>
      </c>
      <c r="D492" t="str">
        <f ca="1">output!N492</f>
        <v>フォーク</v>
      </c>
      <c r="E492">
        <f ca="1">output!J492</f>
        <v>117</v>
      </c>
      <c r="F492" t="e">
        <f t="shared" ca="1" si="8"/>
        <v>#N/A</v>
      </c>
    </row>
    <row r="493" spans="1:6" hidden="1" x14ac:dyDescent="0.4">
      <c r="A493" t="str">
        <f>output!A493</f>
        <v>パワプロ2020 - 投球解析 - 2020-08-24 11-25-48-04</v>
      </c>
      <c r="B493" t="e">
        <f ca="1">output!K493</f>
        <v>#N/A</v>
      </c>
      <c r="C493" t="e">
        <f ca="1">VLOOKUP(B493,投手データ!B:E,4,)</f>
        <v>#N/A</v>
      </c>
      <c r="D493" t="str">
        <f ca="1">output!N493</f>
        <v>フォーク</v>
      </c>
      <c r="E493">
        <f ca="1">output!J493</f>
        <v>117</v>
      </c>
      <c r="F493" t="e">
        <f t="shared" ca="1" si="8"/>
        <v>#N/A</v>
      </c>
    </row>
    <row r="494" spans="1:6" x14ac:dyDescent="0.4">
      <c r="A494" t="str">
        <f>output!A494</f>
        <v>パワプロ2020 - 投球解析 - 2020-08-24 11-25-48-05</v>
      </c>
      <c r="B494" t="str">
        <f ca="1">output!K494</f>
        <v>DD022</v>
      </c>
      <c r="C494">
        <f ca="1">VLOOKUP(B494,投手データ!B:E,4,)</f>
        <v>150</v>
      </c>
      <c r="D494" t="str">
        <f ca="1">output!N494</f>
        <v>フォーク</v>
      </c>
      <c r="E494">
        <f ca="1">output!J494</f>
        <v>117</v>
      </c>
      <c r="F494">
        <f t="shared" ca="1" si="8"/>
        <v>-33</v>
      </c>
    </row>
    <row r="495" spans="1:6" hidden="1" x14ac:dyDescent="0.4">
      <c r="A495" t="str">
        <f>output!A495</f>
        <v>パワプロ2020 - 投球解析 - 2020-08-24 11-25-48-06</v>
      </c>
      <c r="B495" t="e">
        <f ca="1">output!K495</f>
        <v>#N/A</v>
      </c>
      <c r="C495" t="e">
        <f ca="1">VLOOKUP(B495,投手データ!B:E,4,)</f>
        <v>#N/A</v>
      </c>
      <c r="D495" t="str">
        <f ca="1">output!N495</f>
        <v>フォーク</v>
      </c>
      <c r="E495">
        <f ca="1">output!J495</f>
        <v>118</v>
      </c>
      <c r="F495" t="e">
        <f t="shared" ca="1" si="8"/>
        <v>#N/A</v>
      </c>
    </row>
    <row r="496" spans="1:6" hidden="1" x14ac:dyDescent="0.4">
      <c r="A496" t="str">
        <f>output!A496</f>
        <v>パワプロ2020 - 投球解析 - 2020-08-24 11-25-48-07</v>
      </c>
      <c r="B496" t="e">
        <f ca="1">output!K496</f>
        <v>#N/A</v>
      </c>
      <c r="C496" t="e">
        <f ca="1">VLOOKUP(B496,投手データ!B:E,4,)</f>
        <v>#N/A</v>
      </c>
      <c r="D496" t="str">
        <f ca="1">output!N496</f>
        <v>フォーク</v>
      </c>
      <c r="E496">
        <f ca="1">output!J496</f>
        <v>115</v>
      </c>
      <c r="F496" t="e">
        <f t="shared" ca="1" si="8"/>
        <v>#N/A</v>
      </c>
    </row>
    <row r="497" spans="1:6" hidden="1" x14ac:dyDescent="0.4">
      <c r="A497" t="str">
        <f>output!A497</f>
        <v>パワプロ2020 - 投球解析 - 2020-08-24 11-25-48-08</v>
      </c>
      <c r="B497" t="e">
        <f ca="1">output!K497</f>
        <v>#N/A</v>
      </c>
      <c r="C497" t="e">
        <f ca="1">VLOOKUP(B497,投手データ!B:E,4,)</f>
        <v>#N/A</v>
      </c>
      <c r="D497" t="str">
        <f ca="1">output!N497</f>
        <v>フォーク</v>
      </c>
      <c r="E497">
        <f ca="1">output!J497</f>
        <v>118</v>
      </c>
      <c r="F497" t="e">
        <f t="shared" ca="1" si="8"/>
        <v>#N/A</v>
      </c>
    </row>
    <row r="498" spans="1:6" x14ac:dyDescent="0.4">
      <c r="A498" t="str">
        <f>output!A498</f>
        <v>パワプロ2020 - 投球解析 - 2020-08-24 11-25-48-09</v>
      </c>
      <c r="B498" t="str">
        <f ca="1">output!K498</f>
        <v>DD009</v>
      </c>
      <c r="C498">
        <f ca="1">VLOOKUP(B498,投手データ!B:E,4,)</f>
        <v>138</v>
      </c>
      <c r="D498" t="str">
        <f ca="1">output!N498</f>
        <v>フォーク</v>
      </c>
      <c r="E498">
        <f ca="1">output!J498</f>
        <v>116</v>
      </c>
      <c r="F498">
        <f t="shared" ca="1" si="8"/>
        <v>-22</v>
      </c>
    </row>
    <row r="499" spans="1:6" hidden="1" x14ac:dyDescent="0.4">
      <c r="A499" t="str">
        <f>output!A499</f>
        <v>パワプロ2020 - 投球解析 - 2020-08-24 12-00-01-00</v>
      </c>
      <c r="B499" t="str">
        <f ca="1">output!K499</f>
        <v>DD016</v>
      </c>
      <c r="C499">
        <f ca="1">VLOOKUP(B499,投手データ!B:E,4,)</f>
        <v>150</v>
      </c>
      <c r="D499" t="str">
        <f ca="1">output!N499</f>
        <v>ストレート</v>
      </c>
      <c r="E499">
        <f ca="1">output!J499</f>
        <v>147</v>
      </c>
      <c r="F499">
        <f t="shared" ca="1" si="8"/>
        <v>-3</v>
      </c>
    </row>
    <row r="500" spans="1:6" hidden="1" x14ac:dyDescent="0.4">
      <c r="A500" t="str">
        <f>output!A500</f>
        <v>パワプロ2020 - 投球解析 - 2020-08-24 12-00-01-01</v>
      </c>
      <c r="B500" t="str">
        <f ca="1">output!K500</f>
        <v>DD016</v>
      </c>
      <c r="C500">
        <f ca="1">VLOOKUP(B500,投手データ!B:E,4,)</f>
        <v>150</v>
      </c>
      <c r="D500" t="str">
        <f ca="1">output!N500</f>
        <v>ストレート</v>
      </c>
      <c r="E500">
        <f ca="1">output!J500</f>
        <v>145</v>
      </c>
      <c r="F500">
        <f t="shared" ca="1" si="8"/>
        <v>-5</v>
      </c>
    </row>
    <row r="501" spans="1:6" hidden="1" x14ac:dyDescent="0.4">
      <c r="A501" t="str">
        <f>output!A501</f>
        <v>パワプロ2020 - 投球解析 - 2020-08-24 12-00-01-02</v>
      </c>
      <c r="B501" t="str">
        <f ca="1">output!K501</f>
        <v>DD016</v>
      </c>
      <c r="C501">
        <f ca="1">VLOOKUP(B501,投手データ!B:E,4,)</f>
        <v>150</v>
      </c>
      <c r="D501" t="str">
        <f ca="1">output!N501</f>
        <v>ストレート</v>
      </c>
      <c r="E501">
        <f ca="1">output!J501</f>
        <v>143</v>
      </c>
      <c r="F501">
        <f t="shared" ca="1" si="8"/>
        <v>-7</v>
      </c>
    </row>
    <row r="502" spans="1:6" hidden="1" x14ac:dyDescent="0.4">
      <c r="A502" t="str">
        <f>output!A502</f>
        <v>パワプロ2020 - 投球解析 - 2020-08-24 12-00-01-03</v>
      </c>
      <c r="B502" t="str">
        <f ca="1">output!K502</f>
        <v>DD016</v>
      </c>
      <c r="C502">
        <f ca="1">VLOOKUP(B502,投手データ!B:E,4,)</f>
        <v>150</v>
      </c>
      <c r="D502" t="str">
        <f ca="1">output!N502</f>
        <v>ストレート</v>
      </c>
      <c r="E502">
        <f ca="1">output!J502</f>
        <v>144</v>
      </c>
      <c r="F502">
        <f t="shared" ca="1" si="8"/>
        <v>-6</v>
      </c>
    </row>
    <row r="503" spans="1:6" hidden="1" x14ac:dyDescent="0.4">
      <c r="A503" t="str">
        <f>output!A503</f>
        <v>パワプロ2020 - 投球解析 - 2020-08-24 12-00-01-04</v>
      </c>
      <c r="B503" t="str">
        <f ca="1">output!K503</f>
        <v>DD016</v>
      </c>
      <c r="C503">
        <f ca="1">VLOOKUP(B503,投手データ!B:E,4,)</f>
        <v>150</v>
      </c>
      <c r="D503" t="str">
        <f ca="1">output!N503</f>
        <v>ストレート</v>
      </c>
      <c r="E503">
        <f ca="1">output!J503</f>
        <v>145</v>
      </c>
      <c r="F503">
        <f t="shared" ca="1" si="8"/>
        <v>-5</v>
      </c>
    </row>
    <row r="504" spans="1:6" hidden="1" x14ac:dyDescent="0.4">
      <c r="A504" t="str">
        <f>output!A504</f>
        <v>パワプロ2020 - 投球解析 - 2020-08-24 12-00-01-05</v>
      </c>
      <c r="B504" t="str">
        <f ca="1">output!K504</f>
        <v>DD016</v>
      </c>
      <c r="C504">
        <f ca="1">VLOOKUP(B504,投手データ!B:E,4,)</f>
        <v>150</v>
      </c>
      <c r="D504" t="str">
        <f ca="1">output!N504</f>
        <v>ストレート</v>
      </c>
      <c r="E504">
        <f ca="1">output!J504</f>
        <v>146</v>
      </c>
      <c r="F504">
        <f t="shared" ca="1" si="8"/>
        <v>-4</v>
      </c>
    </row>
    <row r="505" spans="1:6" hidden="1" x14ac:dyDescent="0.4">
      <c r="A505" t="str">
        <f>output!A505</f>
        <v>パワプロ2020 - 投球解析 - 2020-08-24 12-00-01-06</v>
      </c>
      <c r="B505" t="str">
        <f ca="1">output!K505</f>
        <v>DD016</v>
      </c>
      <c r="C505">
        <f ca="1">VLOOKUP(B505,投手データ!B:E,4,)</f>
        <v>150</v>
      </c>
      <c r="D505" t="str">
        <f ca="1">output!N505</f>
        <v>ストレート</v>
      </c>
      <c r="E505">
        <f ca="1">output!J505</f>
        <v>146</v>
      </c>
      <c r="F505">
        <f t="shared" ca="1" si="8"/>
        <v>-4</v>
      </c>
    </row>
    <row r="506" spans="1:6" hidden="1" x14ac:dyDescent="0.4">
      <c r="A506" t="str">
        <f>output!A506</f>
        <v>パワプロ2020 - 投球解析 - 2020-08-24 12-00-01-07</v>
      </c>
      <c r="B506" t="str">
        <f ca="1">output!K506</f>
        <v>DD016</v>
      </c>
      <c r="C506">
        <f ca="1">VLOOKUP(B506,投手データ!B:E,4,)</f>
        <v>150</v>
      </c>
      <c r="D506" t="str">
        <f ca="1">output!N506</f>
        <v>ストレート</v>
      </c>
      <c r="E506">
        <f>output!J506</f>
        <v>143</v>
      </c>
      <c r="F506">
        <f t="shared" ca="1" si="8"/>
        <v>-7</v>
      </c>
    </row>
    <row r="507" spans="1:6" hidden="1" x14ac:dyDescent="0.4">
      <c r="A507" t="str">
        <f>output!A507</f>
        <v>パワプロ2020 - 投球解析 - 2020-08-24 12-01-04-00</v>
      </c>
      <c r="B507" t="str">
        <f ca="1">output!K507</f>
        <v>DD016</v>
      </c>
      <c r="C507">
        <f ca="1">VLOOKUP(B507,投手データ!B:E,4,)</f>
        <v>150</v>
      </c>
      <c r="D507" t="str">
        <f ca="1">output!N507</f>
        <v>全力ストレート</v>
      </c>
      <c r="E507">
        <f ca="1">output!J507</f>
        <v>145</v>
      </c>
      <c r="F507">
        <f t="shared" ca="1" si="8"/>
        <v>-5</v>
      </c>
    </row>
    <row r="508" spans="1:6" hidden="1" x14ac:dyDescent="0.4">
      <c r="A508" t="str">
        <f>output!A508</f>
        <v>パワプロ2020 - 投球解析 - 2020-08-24 12-01-04-01</v>
      </c>
      <c r="B508" t="str">
        <f ca="1">output!K508</f>
        <v>DD016</v>
      </c>
      <c r="C508">
        <f ca="1">VLOOKUP(B508,投手データ!B:E,4,)</f>
        <v>150</v>
      </c>
      <c r="D508" t="str">
        <f ca="1">output!N508</f>
        <v>全力ストレート</v>
      </c>
      <c r="E508">
        <f>output!J508</f>
        <v>148</v>
      </c>
      <c r="F508">
        <f t="shared" ca="1" si="8"/>
        <v>-2</v>
      </c>
    </row>
    <row r="509" spans="1:6" hidden="1" x14ac:dyDescent="0.4">
      <c r="A509" t="str">
        <f>output!A509</f>
        <v>パワプロ2020 - 投球解析 - 2020-08-24 12-01-04-02</v>
      </c>
      <c r="B509" t="str">
        <f ca="1">output!K509</f>
        <v>DD016</v>
      </c>
      <c r="C509">
        <f ca="1">VLOOKUP(B509,投手データ!B:E,4,)</f>
        <v>150</v>
      </c>
      <c r="D509" t="str">
        <f ca="1">output!N509</f>
        <v>全力ストレート</v>
      </c>
      <c r="E509">
        <f ca="1">output!J509</f>
        <v>148</v>
      </c>
      <c r="F509">
        <f t="shared" ca="1" si="8"/>
        <v>-2</v>
      </c>
    </row>
    <row r="510" spans="1:6" hidden="1" x14ac:dyDescent="0.4">
      <c r="A510" t="str">
        <f>output!A510</f>
        <v>パワプロ2020 - 投球解析 - 2020-08-24 12-01-04-03</v>
      </c>
      <c r="B510" t="str">
        <f ca="1">output!K510</f>
        <v>DD016</v>
      </c>
      <c r="C510">
        <f ca="1">VLOOKUP(B510,投手データ!B:E,4,)</f>
        <v>150</v>
      </c>
      <c r="D510" t="str">
        <f ca="1">output!N510</f>
        <v>全力ストレート</v>
      </c>
      <c r="E510">
        <f ca="1">output!J510</f>
        <v>145</v>
      </c>
      <c r="F510">
        <f t="shared" ca="1" si="8"/>
        <v>-5</v>
      </c>
    </row>
    <row r="511" spans="1:6" hidden="1" x14ac:dyDescent="0.4">
      <c r="A511" t="str">
        <f>output!A511</f>
        <v>パワプロ2020 - 投球解析 - 2020-08-24 12-01-04-04</v>
      </c>
      <c r="B511" t="str">
        <f ca="1">output!K511</f>
        <v>DD016</v>
      </c>
      <c r="C511">
        <f ca="1">VLOOKUP(B511,投手データ!B:E,4,)</f>
        <v>150</v>
      </c>
      <c r="D511" t="str">
        <f ca="1">output!N511</f>
        <v>全力ストレート</v>
      </c>
      <c r="E511">
        <f ca="1">output!J511</f>
        <v>148</v>
      </c>
      <c r="F511">
        <f t="shared" ca="1" si="8"/>
        <v>-2</v>
      </c>
    </row>
    <row r="512" spans="1:6" hidden="1" x14ac:dyDescent="0.4">
      <c r="A512" t="str">
        <f>output!A512</f>
        <v>パワプロ2020 - 投球解析 - 2020-08-24 12-01-04-05</v>
      </c>
      <c r="B512" t="str">
        <f ca="1">output!K512</f>
        <v>DD016</v>
      </c>
      <c r="C512">
        <f ca="1">VLOOKUP(B512,投手データ!B:E,4,)</f>
        <v>150</v>
      </c>
      <c r="D512" t="str">
        <f ca="1">output!N512</f>
        <v>全力ストレート</v>
      </c>
      <c r="E512">
        <f ca="1">output!J512</f>
        <v>143</v>
      </c>
      <c r="F512">
        <f t="shared" ca="1" si="8"/>
        <v>-7</v>
      </c>
    </row>
    <row r="513" spans="1:6" hidden="1" x14ac:dyDescent="0.4">
      <c r="A513" t="str">
        <f>output!A513</f>
        <v>パワプロ2020 - 投球解析 - 2020-08-24 12-01-04-06</v>
      </c>
      <c r="B513" t="str">
        <f ca="1">output!K513</f>
        <v>DD016</v>
      </c>
      <c r="C513">
        <f ca="1">VLOOKUP(B513,投手データ!B:E,4,)</f>
        <v>150</v>
      </c>
      <c r="D513" t="str">
        <f ca="1">output!N513</f>
        <v>全力ストレート</v>
      </c>
      <c r="E513">
        <f ca="1">output!J513</f>
        <v>147</v>
      </c>
      <c r="F513">
        <f t="shared" ca="1" si="8"/>
        <v>-3</v>
      </c>
    </row>
    <row r="514" spans="1:6" hidden="1" x14ac:dyDescent="0.4">
      <c r="A514" t="str">
        <f>output!A514</f>
        <v>パワプロ2020 - 投球解析 - 2020-08-24 12-01-04-07</v>
      </c>
      <c r="B514" t="str">
        <f ca="1">output!K514</f>
        <v>DD016</v>
      </c>
      <c r="C514">
        <f ca="1">VLOOKUP(B514,投手データ!B:E,4,)</f>
        <v>150</v>
      </c>
      <c r="D514" t="str">
        <f ca="1">output!N514</f>
        <v>全力ストレート</v>
      </c>
      <c r="E514">
        <f ca="1">output!J514</f>
        <v>148</v>
      </c>
      <c r="F514">
        <f t="shared" ca="1" si="8"/>
        <v>-2</v>
      </c>
    </row>
    <row r="515" spans="1:6" hidden="1" x14ac:dyDescent="0.4">
      <c r="A515" t="str">
        <f>output!A515</f>
        <v>パワプロ2020 - 投球解析 - 2020-08-24 12-01-04-08</v>
      </c>
      <c r="B515" t="str">
        <f ca="1">output!K515</f>
        <v>DD016</v>
      </c>
      <c r="C515">
        <f ca="1">VLOOKUP(B515,投手データ!B:E,4,)</f>
        <v>150</v>
      </c>
      <c r="D515" t="str">
        <f ca="1">output!N515</f>
        <v>全力ストレート</v>
      </c>
      <c r="E515">
        <f ca="1">output!J515</f>
        <v>147</v>
      </c>
      <c r="F515">
        <f t="shared" ca="1" si="8"/>
        <v>-3</v>
      </c>
    </row>
    <row r="516" spans="1:6" hidden="1" x14ac:dyDescent="0.4">
      <c r="A516" t="str">
        <f>output!A516</f>
        <v>パワプロ2020 - 投球解析 - 2020-08-24 12-02-12-00</v>
      </c>
      <c r="B516" t="str">
        <f ca="1">output!K516</f>
        <v>DD016</v>
      </c>
      <c r="C516">
        <f ca="1">VLOOKUP(B516,投手データ!B:E,4,)</f>
        <v>150</v>
      </c>
      <c r="D516" t="str">
        <f ca="1">output!N516</f>
        <v>パーム</v>
      </c>
      <c r="E516">
        <f ca="1">output!J516</f>
        <v>128</v>
      </c>
      <c r="F516">
        <f t="shared" ca="1" si="8"/>
        <v>-22</v>
      </c>
    </row>
    <row r="517" spans="1:6" hidden="1" x14ac:dyDescent="0.4">
      <c r="A517" t="str">
        <f>output!A517</f>
        <v>パワプロ2020 - 投球解析 - 2020-08-24 12-02-12-01</v>
      </c>
      <c r="B517" t="str">
        <f ca="1">output!K517</f>
        <v>DD016</v>
      </c>
      <c r="C517">
        <f ca="1">VLOOKUP(B517,投手データ!B:E,4,)</f>
        <v>150</v>
      </c>
      <c r="D517" t="str">
        <f ca="1">output!N517</f>
        <v>パーム</v>
      </c>
      <c r="E517">
        <f ca="1">output!J517</f>
        <v>121</v>
      </c>
      <c r="F517">
        <f t="shared" ca="1" si="8"/>
        <v>-29</v>
      </c>
    </row>
    <row r="518" spans="1:6" hidden="1" x14ac:dyDescent="0.4">
      <c r="A518" t="str">
        <f>output!A518</f>
        <v>パワプロ2020 - 投球解析 - 2020-08-24 12-02-12-02</v>
      </c>
      <c r="B518" t="str">
        <f ca="1">output!K518</f>
        <v>DD016</v>
      </c>
      <c r="C518">
        <f ca="1">VLOOKUP(B518,投手データ!B:E,4,)</f>
        <v>150</v>
      </c>
      <c r="D518" t="str">
        <f ca="1">output!N518</f>
        <v>パーム</v>
      </c>
      <c r="E518">
        <f ca="1">output!J518</f>
        <v>122</v>
      </c>
      <c r="F518">
        <f t="shared" ca="1" si="8"/>
        <v>-28</v>
      </c>
    </row>
    <row r="519" spans="1:6" hidden="1" x14ac:dyDescent="0.4">
      <c r="A519" t="str">
        <f>output!A519</f>
        <v>パワプロ2020 - 投球解析 - 2020-08-24 12-02-12-03</v>
      </c>
      <c r="B519" t="str">
        <f ca="1">output!K519</f>
        <v>DD016</v>
      </c>
      <c r="C519">
        <f ca="1">VLOOKUP(B519,投手データ!B:E,4,)</f>
        <v>150</v>
      </c>
      <c r="D519" t="str">
        <f ca="1">output!N519</f>
        <v>パーム</v>
      </c>
      <c r="E519">
        <f ca="1">output!J519</f>
        <v>123</v>
      </c>
      <c r="F519">
        <f t="shared" ca="1" si="8"/>
        <v>-27</v>
      </c>
    </row>
    <row r="520" spans="1:6" hidden="1" x14ac:dyDescent="0.4">
      <c r="A520" t="str">
        <f>output!A520</f>
        <v>パワプロ2020 - 投球解析 - 2020-08-24 12-02-12-04</v>
      </c>
      <c r="B520" t="str">
        <f ca="1">output!K520</f>
        <v>DD016</v>
      </c>
      <c r="C520">
        <f ca="1">VLOOKUP(B520,投手データ!B:E,4,)</f>
        <v>150</v>
      </c>
      <c r="D520" t="str">
        <f ca="1">output!N520</f>
        <v>パーム</v>
      </c>
      <c r="E520">
        <f ca="1">output!J520</f>
        <v>123</v>
      </c>
      <c r="F520">
        <f t="shared" ca="1" si="8"/>
        <v>-27</v>
      </c>
    </row>
    <row r="521" spans="1:6" hidden="1" x14ac:dyDescent="0.4">
      <c r="A521" t="str">
        <f>output!A521</f>
        <v>パワプロ2020 - 投球解析 - 2020-08-24 12-02-12-05</v>
      </c>
      <c r="B521" t="str">
        <f ca="1">output!K521</f>
        <v>DD016</v>
      </c>
      <c r="C521">
        <f ca="1">VLOOKUP(B521,投手データ!B:E,4,)</f>
        <v>150</v>
      </c>
      <c r="D521" t="str">
        <f ca="1">output!N521</f>
        <v>パーム</v>
      </c>
      <c r="E521">
        <f ca="1">output!J521</f>
        <v>121</v>
      </c>
      <c r="F521">
        <f t="shared" ca="1" si="8"/>
        <v>-29</v>
      </c>
    </row>
    <row r="522" spans="1:6" hidden="1" x14ac:dyDescent="0.4">
      <c r="A522" t="str">
        <f>output!A522</f>
        <v>パワプロ2020 - 投球解析 - 2020-08-24 12-02-12-06</v>
      </c>
      <c r="B522" t="str">
        <f ca="1">output!K522</f>
        <v>DD016</v>
      </c>
      <c r="C522">
        <f ca="1">VLOOKUP(B522,投手データ!B:E,4,)</f>
        <v>150</v>
      </c>
      <c r="D522" t="str">
        <f ca="1">output!N522</f>
        <v>パーム</v>
      </c>
      <c r="E522">
        <f ca="1">output!J522</f>
        <v>128</v>
      </c>
      <c r="F522">
        <f t="shared" ca="1" si="8"/>
        <v>-22</v>
      </c>
    </row>
    <row r="523" spans="1:6" hidden="1" x14ac:dyDescent="0.4">
      <c r="A523" t="str">
        <f>output!A523</f>
        <v>パワプロ2020 - 投球解析 - 2020-08-24 12-02-12-07</v>
      </c>
      <c r="B523" t="str">
        <f ca="1">output!K523</f>
        <v>DD016</v>
      </c>
      <c r="C523">
        <f ca="1">VLOOKUP(B523,投手データ!B:E,4,)</f>
        <v>150</v>
      </c>
      <c r="D523" t="str">
        <f ca="1">output!N523</f>
        <v>パーム</v>
      </c>
      <c r="E523">
        <f ca="1">output!J523</f>
        <v>121</v>
      </c>
      <c r="F523">
        <f t="shared" ca="1" si="8"/>
        <v>-29</v>
      </c>
    </row>
    <row r="524" spans="1:6" hidden="1" x14ac:dyDescent="0.4">
      <c r="A524" t="str">
        <f>output!A524</f>
        <v>パワプロ2020 - 投球解析 - 2020-08-24 12-02-12-08</v>
      </c>
      <c r="B524" t="str">
        <f ca="1">output!K524</f>
        <v>DD016</v>
      </c>
      <c r="C524">
        <f ca="1">VLOOKUP(B524,投手データ!B:E,4,)</f>
        <v>150</v>
      </c>
      <c r="D524" t="str">
        <f ca="1">output!N524</f>
        <v>パーム</v>
      </c>
      <c r="E524">
        <f ca="1">output!J524</f>
        <v>123</v>
      </c>
      <c r="F524">
        <f t="shared" ca="1" si="8"/>
        <v>-27</v>
      </c>
    </row>
    <row r="525" spans="1:6" hidden="1" x14ac:dyDescent="0.4">
      <c r="A525" t="str">
        <f>output!A525</f>
        <v>パワプロ2020 - 投球解析 - 2020-08-24 12-02-12-09</v>
      </c>
      <c r="B525" t="str">
        <f ca="1">output!K525</f>
        <v>DD016</v>
      </c>
      <c r="C525">
        <f ca="1">VLOOKUP(B525,投手データ!B:E,4,)</f>
        <v>150</v>
      </c>
      <c r="D525" t="str">
        <f ca="1">output!N525</f>
        <v>パーム</v>
      </c>
      <c r="E525">
        <f ca="1">output!J525</f>
        <v>121</v>
      </c>
      <c r="F525">
        <f t="shared" ca="1" si="8"/>
        <v>-29</v>
      </c>
    </row>
    <row r="526" spans="1:6" hidden="1" x14ac:dyDescent="0.4">
      <c r="A526" t="str">
        <f>output!A526</f>
        <v>パワプロ2020 - 投球解析 - 2020-08-24 12-03-33-00</v>
      </c>
      <c r="B526" t="str">
        <f ca="1">output!K526</f>
        <v>DD016</v>
      </c>
      <c r="C526">
        <f ca="1">VLOOKUP(B526,投手データ!B:E,4,)</f>
        <v>150</v>
      </c>
      <c r="D526" t="str">
        <f ca="1">output!N526</f>
        <v>サークルチェンジ</v>
      </c>
      <c r="E526">
        <f ca="1">output!J526</f>
        <v>121</v>
      </c>
      <c r="F526">
        <f t="shared" ca="1" si="8"/>
        <v>-29</v>
      </c>
    </row>
    <row r="527" spans="1:6" hidden="1" x14ac:dyDescent="0.4">
      <c r="A527" t="str">
        <f>output!A527</f>
        <v>パワプロ2020 - 投球解析 - 2020-08-24 12-03-33-01</v>
      </c>
      <c r="B527" t="str">
        <f ca="1">output!K527</f>
        <v>DD016</v>
      </c>
      <c r="C527">
        <f ca="1">VLOOKUP(B527,投手データ!B:E,4,)</f>
        <v>150</v>
      </c>
      <c r="D527" t="str">
        <f ca="1">output!N527</f>
        <v>サークルチェンジ</v>
      </c>
      <c r="E527">
        <f ca="1">output!J527</f>
        <v>121</v>
      </c>
      <c r="F527">
        <f t="shared" ca="1" si="8"/>
        <v>-29</v>
      </c>
    </row>
    <row r="528" spans="1:6" hidden="1" x14ac:dyDescent="0.4">
      <c r="A528" t="str">
        <f>output!A528</f>
        <v>パワプロ2020 - 投球解析 - 2020-08-24 12-03-33-02</v>
      </c>
      <c r="B528" t="str">
        <f ca="1">output!K528</f>
        <v>DD016</v>
      </c>
      <c r="C528">
        <f ca="1">VLOOKUP(B528,投手データ!B:E,4,)</f>
        <v>150</v>
      </c>
      <c r="D528" t="str">
        <f ca="1">output!N528</f>
        <v>サークルチェンジ</v>
      </c>
      <c r="E528">
        <f ca="1">output!J528</f>
        <v>123</v>
      </c>
      <c r="F528">
        <f t="shared" ref="F528:F591" ca="1" si="9">E528-C528</f>
        <v>-27</v>
      </c>
    </row>
    <row r="529" spans="1:6" hidden="1" x14ac:dyDescent="0.4">
      <c r="A529" t="str">
        <f>output!A529</f>
        <v>パワプロ2020 - 投球解析 - 2020-08-24 12-03-33-03</v>
      </c>
      <c r="B529" t="str">
        <f ca="1">output!K529</f>
        <v>DD016</v>
      </c>
      <c r="C529">
        <f ca="1">VLOOKUP(B529,投手データ!B:E,4,)</f>
        <v>150</v>
      </c>
      <c r="D529" t="str">
        <f ca="1">output!N529</f>
        <v>サークルチェンジ</v>
      </c>
      <c r="E529">
        <f ca="1">output!J529</f>
        <v>122</v>
      </c>
      <c r="F529">
        <f t="shared" ca="1" si="9"/>
        <v>-28</v>
      </c>
    </row>
    <row r="530" spans="1:6" hidden="1" x14ac:dyDescent="0.4">
      <c r="A530" t="str">
        <f>output!A530</f>
        <v>パワプロ2020 - 投球解析 - 2020-08-24 12-03-33-04</v>
      </c>
      <c r="B530" t="str">
        <f ca="1">output!K530</f>
        <v>DD016</v>
      </c>
      <c r="C530">
        <f ca="1">VLOOKUP(B530,投手データ!B:E,4,)</f>
        <v>150</v>
      </c>
      <c r="D530" t="str">
        <f ca="1">output!N530</f>
        <v>サークルチェンジ</v>
      </c>
      <c r="E530">
        <f ca="1">output!J530</f>
        <v>121</v>
      </c>
      <c r="F530">
        <f t="shared" ca="1" si="9"/>
        <v>-29</v>
      </c>
    </row>
    <row r="531" spans="1:6" hidden="1" x14ac:dyDescent="0.4">
      <c r="A531" t="str">
        <f>output!A531</f>
        <v>パワプロ2020 - 投球解析 - 2020-08-24 12-03-33-05</v>
      </c>
      <c r="B531" t="str">
        <f ca="1">output!K531</f>
        <v>DD016</v>
      </c>
      <c r="C531">
        <f ca="1">VLOOKUP(B531,投手データ!B:E,4,)</f>
        <v>150</v>
      </c>
      <c r="D531" t="str">
        <f ca="1">output!N531</f>
        <v>サークルチェンジ</v>
      </c>
      <c r="E531">
        <f ca="1">output!J531</f>
        <v>121</v>
      </c>
      <c r="F531">
        <f t="shared" ca="1" si="9"/>
        <v>-29</v>
      </c>
    </row>
    <row r="532" spans="1:6" hidden="1" x14ac:dyDescent="0.4">
      <c r="A532" t="str">
        <f>output!A532</f>
        <v>パワプロ2020 - 投球解析 - 2020-08-24 12-03-33-06</v>
      </c>
      <c r="B532" t="str">
        <f ca="1">output!K532</f>
        <v>DD016</v>
      </c>
      <c r="C532">
        <f ca="1">VLOOKUP(B532,投手データ!B:E,4,)</f>
        <v>150</v>
      </c>
      <c r="D532" t="str">
        <f ca="1">output!N532</f>
        <v>サークルチェンジ</v>
      </c>
      <c r="E532">
        <f>output!J532</f>
        <v>123</v>
      </c>
      <c r="F532">
        <f t="shared" ca="1" si="9"/>
        <v>-27</v>
      </c>
    </row>
    <row r="533" spans="1:6" hidden="1" x14ac:dyDescent="0.4">
      <c r="A533" t="str">
        <f>output!A533</f>
        <v>パワプロ2020 - 投球解析 - 2020-08-24 12-03-33-07</v>
      </c>
      <c r="B533" t="str">
        <f ca="1">output!K533</f>
        <v>DD016</v>
      </c>
      <c r="C533">
        <f ca="1">VLOOKUP(B533,投手データ!B:E,4,)</f>
        <v>150</v>
      </c>
      <c r="D533" t="str">
        <f ca="1">output!N533</f>
        <v>サークルチェンジ</v>
      </c>
      <c r="E533">
        <f ca="1">output!J533</f>
        <v>121</v>
      </c>
      <c r="F533">
        <f t="shared" ca="1" si="9"/>
        <v>-29</v>
      </c>
    </row>
    <row r="534" spans="1:6" hidden="1" x14ac:dyDescent="0.4">
      <c r="A534" t="str">
        <f>output!A534</f>
        <v>パワプロ2020 - 投球解析 - 2020-08-24 12-03-33-08</v>
      </c>
      <c r="B534" t="str">
        <f ca="1">output!K534</f>
        <v>DD016</v>
      </c>
      <c r="C534">
        <f ca="1">VLOOKUP(B534,投手データ!B:E,4,)</f>
        <v>150</v>
      </c>
      <c r="D534" t="str">
        <f ca="1">output!N534</f>
        <v>サークルチェンジ</v>
      </c>
      <c r="E534">
        <f ca="1">output!J534</f>
        <v>121</v>
      </c>
      <c r="F534">
        <f t="shared" ca="1" si="9"/>
        <v>-29</v>
      </c>
    </row>
    <row r="535" spans="1:6" hidden="1" x14ac:dyDescent="0.4">
      <c r="A535" t="str">
        <f>output!A535</f>
        <v>パワプロ2020 - 投球解析 - 2020-08-24 12-03-33-09</v>
      </c>
      <c r="B535" t="str">
        <f ca="1">output!K535</f>
        <v>DD016</v>
      </c>
      <c r="C535">
        <f ca="1">VLOOKUP(B535,投手データ!B:E,4,)</f>
        <v>150</v>
      </c>
      <c r="D535" t="str">
        <f ca="1">output!N535</f>
        <v>サークルチェンジ</v>
      </c>
      <c r="E535">
        <f ca="1">output!J535</f>
        <v>121</v>
      </c>
      <c r="F535">
        <f t="shared" ca="1" si="9"/>
        <v>-29</v>
      </c>
    </row>
    <row r="536" spans="1:6" hidden="1" x14ac:dyDescent="0.4">
      <c r="A536" t="str">
        <f>output!A536</f>
        <v>パワプロ2020 - 投球解析 - 2020-08-24 12-04-51-00</v>
      </c>
      <c r="B536" t="str">
        <f ca="1">output!K536</f>
        <v>DD016</v>
      </c>
      <c r="C536">
        <f ca="1">VLOOKUP(B536,投手データ!B:E,4,)</f>
        <v>150</v>
      </c>
      <c r="D536" t="str">
        <f ca="1">output!N536</f>
        <v>シュート</v>
      </c>
      <c r="E536">
        <f ca="1">output!J536</f>
        <v>97</v>
      </c>
      <c r="F536">
        <f t="shared" ca="1" si="9"/>
        <v>-53</v>
      </c>
    </row>
    <row r="537" spans="1:6" hidden="1" x14ac:dyDescent="0.4">
      <c r="A537" t="str">
        <f>output!A537</f>
        <v>パワプロ2020 - 投球解析 - 2020-08-24 12-04-51-01</v>
      </c>
      <c r="B537" t="str">
        <f ca="1">output!K537</f>
        <v>DD016</v>
      </c>
      <c r="C537">
        <f ca="1">VLOOKUP(B537,投手データ!B:E,4,)</f>
        <v>150</v>
      </c>
      <c r="D537" t="str">
        <f ca="1">output!N537</f>
        <v>シュート</v>
      </c>
      <c r="E537">
        <f ca="1">output!J537</f>
        <v>97</v>
      </c>
      <c r="F537">
        <f t="shared" ca="1" si="9"/>
        <v>-53</v>
      </c>
    </row>
    <row r="538" spans="1:6" hidden="1" x14ac:dyDescent="0.4">
      <c r="A538" t="str">
        <f>output!A538</f>
        <v>パワプロ2020 - 投球解析 - 2020-08-24 12-04-51-02</v>
      </c>
      <c r="B538" t="str">
        <f ca="1">output!K538</f>
        <v>DD016</v>
      </c>
      <c r="C538">
        <f ca="1">VLOOKUP(B538,投手データ!B:E,4,)</f>
        <v>150</v>
      </c>
      <c r="D538" t="str">
        <f ca="1">output!N538</f>
        <v>シュート</v>
      </c>
      <c r="E538">
        <f ca="1">output!J538</f>
        <v>133</v>
      </c>
      <c r="F538">
        <f t="shared" ca="1" si="9"/>
        <v>-17</v>
      </c>
    </row>
    <row r="539" spans="1:6" hidden="1" x14ac:dyDescent="0.4">
      <c r="A539" t="str">
        <f>output!A539</f>
        <v>パワプロ2020 - 投球解析 - 2020-08-24 12-04-51-03</v>
      </c>
      <c r="B539" t="str">
        <f ca="1">output!K539</f>
        <v>DD016</v>
      </c>
      <c r="C539">
        <f ca="1">VLOOKUP(B539,投手データ!B:E,4,)</f>
        <v>150</v>
      </c>
      <c r="D539" t="str">
        <f ca="1">output!N539</f>
        <v>シュート</v>
      </c>
      <c r="E539">
        <f ca="1">output!J539</f>
        <v>134</v>
      </c>
      <c r="F539">
        <f t="shared" ca="1" si="9"/>
        <v>-16</v>
      </c>
    </row>
    <row r="540" spans="1:6" hidden="1" x14ac:dyDescent="0.4">
      <c r="A540" t="str">
        <f>output!A540</f>
        <v>パワプロ2020 - 投球解析 - 2020-08-24 12-04-51-04</v>
      </c>
      <c r="B540" t="str">
        <f ca="1">output!K540</f>
        <v>DD016</v>
      </c>
      <c r="C540">
        <f ca="1">VLOOKUP(B540,投手データ!B:E,4,)</f>
        <v>150</v>
      </c>
      <c r="D540" t="str">
        <f ca="1">output!N540</f>
        <v>シュート</v>
      </c>
      <c r="E540">
        <f ca="1">output!J540</f>
        <v>136</v>
      </c>
      <c r="F540">
        <f t="shared" ca="1" si="9"/>
        <v>-14</v>
      </c>
    </row>
    <row r="541" spans="1:6" hidden="1" x14ac:dyDescent="0.4">
      <c r="A541" t="str">
        <f>output!A541</f>
        <v>パワプロ2020 - 投球解析 - 2020-08-24 12-04-51-05</v>
      </c>
      <c r="B541" t="str">
        <f ca="1">output!K541</f>
        <v>DD016</v>
      </c>
      <c r="C541">
        <f ca="1">VLOOKUP(B541,投手データ!B:E,4,)</f>
        <v>150</v>
      </c>
      <c r="D541" t="str">
        <f ca="1">output!N541</f>
        <v>シュート</v>
      </c>
      <c r="E541">
        <f ca="1">output!J541</f>
        <v>134</v>
      </c>
      <c r="F541">
        <f t="shared" ca="1" si="9"/>
        <v>-16</v>
      </c>
    </row>
    <row r="542" spans="1:6" hidden="1" x14ac:dyDescent="0.4">
      <c r="A542" t="str">
        <f>output!A542</f>
        <v>パワプロ2020 - 投球解析 - 2020-08-24 12-04-51-06</v>
      </c>
      <c r="B542" t="str">
        <f ca="1">output!K542</f>
        <v>DD016</v>
      </c>
      <c r="C542">
        <f ca="1">VLOOKUP(B542,投手データ!B:E,4,)</f>
        <v>150</v>
      </c>
      <c r="D542" t="str">
        <f ca="1">output!N542</f>
        <v>シュート</v>
      </c>
      <c r="E542">
        <f ca="1">output!J542</f>
        <v>96</v>
      </c>
      <c r="F542">
        <f t="shared" ca="1" si="9"/>
        <v>-54</v>
      </c>
    </row>
    <row r="543" spans="1:6" hidden="1" x14ac:dyDescent="0.4">
      <c r="A543" t="str">
        <f>output!A543</f>
        <v>パワプロ2020 - 投球解析 - 2020-08-24 12-04-51-07</v>
      </c>
      <c r="B543" t="str">
        <f ca="1">output!K543</f>
        <v>DD016</v>
      </c>
      <c r="C543">
        <f ca="1">VLOOKUP(B543,投手データ!B:E,4,)</f>
        <v>150</v>
      </c>
      <c r="D543" t="str">
        <f ca="1">output!N543</f>
        <v>シュート</v>
      </c>
      <c r="E543">
        <f ca="1">output!J543</f>
        <v>147</v>
      </c>
      <c r="F543">
        <f t="shared" ca="1" si="9"/>
        <v>-3</v>
      </c>
    </row>
    <row r="544" spans="1:6" hidden="1" x14ac:dyDescent="0.4">
      <c r="A544" t="str">
        <f>output!A544</f>
        <v>パワプロ2020 - 投球解析 - 2020-08-24 12-04-51-08</v>
      </c>
      <c r="B544" t="str">
        <f ca="1">output!K544</f>
        <v>DD016</v>
      </c>
      <c r="C544">
        <f ca="1">VLOOKUP(B544,投手データ!B:E,4,)</f>
        <v>150</v>
      </c>
      <c r="D544" t="str">
        <f ca="1">output!N544</f>
        <v>シュート</v>
      </c>
      <c r="E544">
        <f ca="1">output!J544</f>
        <v>114</v>
      </c>
      <c r="F544">
        <f t="shared" ca="1" si="9"/>
        <v>-36</v>
      </c>
    </row>
    <row r="545" spans="1:6" hidden="1" x14ac:dyDescent="0.4">
      <c r="A545" t="str">
        <f>output!A545</f>
        <v>パワプロ2020 - 投球解析 - 2020-08-24 12-04-51-09</v>
      </c>
      <c r="B545" t="str">
        <f ca="1">output!K545</f>
        <v>DD016</v>
      </c>
      <c r="C545">
        <f ca="1">VLOOKUP(B545,投手データ!B:E,4,)</f>
        <v>150</v>
      </c>
      <c r="D545" t="str">
        <f ca="1">output!N545</f>
        <v>シュート</v>
      </c>
      <c r="E545">
        <f ca="1">output!J545</f>
        <v>134</v>
      </c>
      <c r="F545">
        <f t="shared" ca="1" si="9"/>
        <v>-16</v>
      </c>
    </row>
    <row r="546" spans="1:6" hidden="1" x14ac:dyDescent="0.4">
      <c r="A546" t="str">
        <f>output!A546</f>
        <v>パワプロ2020 - 投球解析 - 2020-08-24 12-06-16-00</v>
      </c>
      <c r="B546" t="str">
        <f ca="1">output!K546</f>
        <v>DD018</v>
      </c>
      <c r="C546">
        <f ca="1">VLOOKUP(B546,投手データ!B:E,4,)</f>
        <v>150</v>
      </c>
      <c r="D546" t="str">
        <f ca="1">output!N546</f>
        <v>ストレート</v>
      </c>
      <c r="E546">
        <f ca="1">output!J546</f>
        <v>144</v>
      </c>
      <c r="F546">
        <f t="shared" ca="1" si="9"/>
        <v>-6</v>
      </c>
    </row>
    <row r="547" spans="1:6" hidden="1" x14ac:dyDescent="0.4">
      <c r="A547" t="str">
        <f>output!A547</f>
        <v>パワプロ2020 - 投球解析 - 2020-08-24 12-06-16-01</v>
      </c>
      <c r="B547" t="str">
        <f ca="1">output!K547</f>
        <v>DD018</v>
      </c>
      <c r="C547">
        <f ca="1">VLOOKUP(B547,投手データ!B:E,4,)</f>
        <v>150</v>
      </c>
      <c r="D547" t="str">
        <f ca="1">output!N547</f>
        <v>ストレート</v>
      </c>
      <c r="E547">
        <f ca="1">output!J547</f>
        <v>148</v>
      </c>
      <c r="F547">
        <f t="shared" ca="1" si="9"/>
        <v>-2</v>
      </c>
    </row>
    <row r="548" spans="1:6" hidden="1" x14ac:dyDescent="0.4">
      <c r="A548" t="str">
        <f>output!A548</f>
        <v>パワプロ2020 - 投球解析 - 2020-08-24 12-06-16-02</v>
      </c>
      <c r="B548" t="str">
        <f ca="1">output!K548</f>
        <v>DD018</v>
      </c>
      <c r="C548">
        <f ca="1">VLOOKUP(B548,投手データ!B:E,4,)</f>
        <v>150</v>
      </c>
      <c r="D548" t="str">
        <f ca="1">output!N548</f>
        <v>ストレート</v>
      </c>
      <c r="E548">
        <f ca="1">output!J548</f>
        <v>148</v>
      </c>
      <c r="F548">
        <f t="shared" ca="1" si="9"/>
        <v>-2</v>
      </c>
    </row>
    <row r="549" spans="1:6" hidden="1" x14ac:dyDescent="0.4">
      <c r="A549" t="str">
        <f>output!A549</f>
        <v>パワプロ2020 - 投球解析 - 2020-08-24 12-06-16-03</v>
      </c>
      <c r="B549" t="str">
        <f ca="1">output!K549</f>
        <v>DD018</v>
      </c>
      <c r="C549">
        <f ca="1">VLOOKUP(B549,投手データ!B:E,4,)</f>
        <v>150</v>
      </c>
      <c r="D549" t="str">
        <f ca="1">output!N549</f>
        <v>ストレート</v>
      </c>
      <c r="E549">
        <f ca="1">output!J549</f>
        <v>146</v>
      </c>
      <c r="F549">
        <f t="shared" ca="1" si="9"/>
        <v>-4</v>
      </c>
    </row>
    <row r="550" spans="1:6" hidden="1" x14ac:dyDescent="0.4">
      <c r="A550" t="str">
        <f>output!A550</f>
        <v>パワプロ2020 - 投球解析 - 2020-08-24 12-06-16-04</v>
      </c>
      <c r="B550" t="str">
        <f ca="1">output!K550</f>
        <v>DD018</v>
      </c>
      <c r="C550">
        <f ca="1">VLOOKUP(B550,投手データ!B:E,4,)</f>
        <v>150</v>
      </c>
      <c r="D550" t="str">
        <f ca="1">output!N550</f>
        <v>ストレート</v>
      </c>
      <c r="E550">
        <f ca="1">output!J550</f>
        <v>145</v>
      </c>
      <c r="F550">
        <f t="shared" ca="1" si="9"/>
        <v>-5</v>
      </c>
    </row>
    <row r="551" spans="1:6" hidden="1" x14ac:dyDescent="0.4">
      <c r="A551" t="str">
        <f>output!A551</f>
        <v>パワプロ2020 - 投球解析 - 2020-08-24 12-06-16-05</v>
      </c>
      <c r="B551" t="str">
        <f ca="1">output!K551</f>
        <v>DD018</v>
      </c>
      <c r="C551">
        <f ca="1">VLOOKUP(B551,投手データ!B:E,4,)</f>
        <v>150</v>
      </c>
      <c r="D551" t="str">
        <f ca="1">output!N551</f>
        <v>ストレート</v>
      </c>
      <c r="E551">
        <f ca="1">output!J551</f>
        <v>144</v>
      </c>
      <c r="F551">
        <f t="shared" ca="1" si="9"/>
        <v>-6</v>
      </c>
    </row>
    <row r="552" spans="1:6" hidden="1" x14ac:dyDescent="0.4">
      <c r="A552" t="str">
        <f>output!A552</f>
        <v>パワプロ2020 - 投球解析 - 2020-08-24 12-06-16-06</v>
      </c>
      <c r="B552" t="str">
        <f ca="1">output!K552</f>
        <v>DD018</v>
      </c>
      <c r="C552">
        <f ca="1">VLOOKUP(B552,投手データ!B:E,4,)</f>
        <v>150</v>
      </c>
      <c r="D552" t="str">
        <f ca="1">output!N552</f>
        <v>ストレート</v>
      </c>
      <c r="E552">
        <f ca="1">output!J552</f>
        <v>148</v>
      </c>
      <c r="F552">
        <f t="shared" ca="1" si="9"/>
        <v>-2</v>
      </c>
    </row>
    <row r="553" spans="1:6" hidden="1" x14ac:dyDescent="0.4">
      <c r="A553" t="str">
        <f>output!A553</f>
        <v>パワプロ2020 - 投球解析 - 2020-08-24 12-06-16-07</v>
      </c>
      <c r="B553" t="str">
        <f ca="1">output!K553</f>
        <v>DD018</v>
      </c>
      <c r="C553">
        <f ca="1">VLOOKUP(B553,投手データ!B:E,4,)</f>
        <v>150</v>
      </c>
      <c r="D553" t="str">
        <f ca="1">output!N553</f>
        <v>ストレート</v>
      </c>
      <c r="E553">
        <f ca="1">output!J553</f>
        <v>145</v>
      </c>
      <c r="F553">
        <f t="shared" ca="1" si="9"/>
        <v>-5</v>
      </c>
    </row>
    <row r="554" spans="1:6" hidden="1" x14ac:dyDescent="0.4">
      <c r="A554" t="str">
        <f>output!A554</f>
        <v>パワプロ2020 - 投球解析 - 2020-08-24 12-06-16-08</v>
      </c>
      <c r="B554" t="str">
        <f ca="1">output!K554</f>
        <v>DD018</v>
      </c>
      <c r="C554">
        <f ca="1">VLOOKUP(B554,投手データ!B:E,4,)</f>
        <v>150</v>
      </c>
      <c r="D554" t="str">
        <f ca="1">output!N554</f>
        <v>ストレート</v>
      </c>
      <c r="E554">
        <f ca="1">output!J554</f>
        <v>146</v>
      </c>
      <c r="F554">
        <f t="shared" ca="1" si="9"/>
        <v>-4</v>
      </c>
    </row>
    <row r="555" spans="1:6" hidden="1" x14ac:dyDescent="0.4">
      <c r="A555" t="str">
        <f>output!A555</f>
        <v>パワプロ2020 - 投球解析 - 2020-08-24 12-06-16-09</v>
      </c>
      <c r="B555" t="str">
        <f ca="1">output!K555</f>
        <v>DD018</v>
      </c>
      <c r="C555">
        <f ca="1">VLOOKUP(B555,投手データ!B:E,4,)</f>
        <v>150</v>
      </c>
      <c r="D555" t="str">
        <f ca="1">output!N555</f>
        <v>ストレート</v>
      </c>
      <c r="E555">
        <f ca="1">output!J555</f>
        <v>147</v>
      </c>
      <c r="F555">
        <f t="shared" ca="1" si="9"/>
        <v>-3</v>
      </c>
    </row>
    <row r="556" spans="1:6" hidden="1" x14ac:dyDescent="0.4">
      <c r="A556" t="str">
        <f>output!A556</f>
        <v>パワプロ2020 - 投球解析 - 2020-08-24 12-07-26-00</v>
      </c>
      <c r="B556" t="str">
        <f ca="1">output!K556</f>
        <v>DD018</v>
      </c>
      <c r="C556">
        <f ca="1">VLOOKUP(B556,投手データ!B:E,4,)</f>
        <v>150</v>
      </c>
      <c r="D556" t="str">
        <f ca="1">output!N556</f>
        <v>全力ストレート</v>
      </c>
      <c r="E556">
        <f ca="1">output!J556</f>
        <v>147</v>
      </c>
      <c r="F556">
        <f t="shared" ca="1" si="9"/>
        <v>-3</v>
      </c>
    </row>
    <row r="557" spans="1:6" hidden="1" x14ac:dyDescent="0.4">
      <c r="A557" t="str">
        <f>output!A557</f>
        <v>パワプロ2020 - 投球解析 - 2020-08-24 12-07-26-01</v>
      </c>
      <c r="B557" t="str">
        <f ca="1">output!K557</f>
        <v>DD018</v>
      </c>
      <c r="C557">
        <f ca="1">VLOOKUP(B557,投手データ!B:E,4,)</f>
        <v>150</v>
      </c>
      <c r="D557" t="str">
        <f ca="1">output!N557</f>
        <v>全力ストレート</v>
      </c>
      <c r="E557">
        <f ca="1">output!J557</f>
        <v>144</v>
      </c>
      <c r="F557">
        <f t="shared" ca="1" si="9"/>
        <v>-6</v>
      </c>
    </row>
    <row r="558" spans="1:6" hidden="1" x14ac:dyDescent="0.4">
      <c r="A558" t="str">
        <f>output!A558</f>
        <v>パワプロ2020 - 投球解析 - 2020-08-24 12-07-26-02</v>
      </c>
      <c r="B558" t="str">
        <f ca="1">output!K558</f>
        <v>DD018</v>
      </c>
      <c r="C558">
        <f ca="1">VLOOKUP(B558,投手データ!B:E,4,)</f>
        <v>150</v>
      </c>
      <c r="D558" t="str">
        <f ca="1">output!N558</f>
        <v>全力ストレート</v>
      </c>
      <c r="E558">
        <f ca="1">output!J558</f>
        <v>148</v>
      </c>
      <c r="F558">
        <f t="shared" ca="1" si="9"/>
        <v>-2</v>
      </c>
    </row>
    <row r="559" spans="1:6" hidden="1" x14ac:dyDescent="0.4">
      <c r="A559" t="str">
        <f>output!A559</f>
        <v>パワプロ2020 - 投球解析 - 2020-08-24 12-07-26-03</v>
      </c>
      <c r="B559" t="str">
        <f ca="1">output!K559</f>
        <v>DD018</v>
      </c>
      <c r="C559">
        <f ca="1">VLOOKUP(B559,投手データ!B:E,4,)</f>
        <v>150</v>
      </c>
      <c r="D559" t="str">
        <f ca="1">output!N559</f>
        <v>全力ストレート</v>
      </c>
      <c r="E559">
        <f ca="1">output!J559</f>
        <v>144</v>
      </c>
      <c r="F559">
        <f t="shared" ca="1" si="9"/>
        <v>-6</v>
      </c>
    </row>
    <row r="560" spans="1:6" hidden="1" x14ac:dyDescent="0.4">
      <c r="A560" t="str">
        <f>output!A560</f>
        <v>パワプロ2020 - 投球解析 - 2020-08-24 12-07-26-04</v>
      </c>
      <c r="B560" t="str">
        <f ca="1">output!K560</f>
        <v>DD018</v>
      </c>
      <c r="C560">
        <f ca="1">VLOOKUP(B560,投手データ!B:E,4,)</f>
        <v>150</v>
      </c>
      <c r="D560" t="str">
        <f ca="1">output!N560</f>
        <v>全力ストレート</v>
      </c>
      <c r="E560">
        <f>output!J560</f>
        <v>145</v>
      </c>
      <c r="F560">
        <f t="shared" ca="1" si="9"/>
        <v>-5</v>
      </c>
    </row>
    <row r="561" spans="1:6" hidden="1" x14ac:dyDescent="0.4">
      <c r="A561" t="str">
        <f>output!A561</f>
        <v>パワプロ2020 - 投球解析 - 2020-08-24 12-07-26-05</v>
      </c>
      <c r="B561" t="str">
        <f ca="1">output!K561</f>
        <v>DD018</v>
      </c>
      <c r="C561">
        <f ca="1">VLOOKUP(B561,投手データ!B:E,4,)</f>
        <v>150</v>
      </c>
      <c r="D561" t="str">
        <f ca="1">output!N561</f>
        <v>全力ストレート</v>
      </c>
      <c r="E561">
        <f ca="1">output!J561</f>
        <v>146</v>
      </c>
      <c r="F561">
        <f t="shared" ca="1" si="9"/>
        <v>-4</v>
      </c>
    </row>
    <row r="562" spans="1:6" hidden="1" x14ac:dyDescent="0.4">
      <c r="A562" t="str">
        <f>output!A562</f>
        <v>パワプロ2020 - 投球解析 - 2020-08-24 12-07-26-06</v>
      </c>
      <c r="B562" t="str">
        <f ca="1">output!K562</f>
        <v>DD018</v>
      </c>
      <c r="C562">
        <f ca="1">VLOOKUP(B562,投手データ!B:E,4,)</f>
        <v>150</v>
      </c>
      <c r="D562" t="str">
        <f ca="1">output!N562</f>
        <v>全力ストレート</v>
      </c>
      <c r="E562">
        <f ca="1">output!J562</f>
        <v>148</v>
      </c>
      <c r="F562">
        <f t="shared" ca="1" si="9"/>
        <v>-2</v>
      </c>
    </row>
    <row r="563" spans="1:6" hidden="1" x14ac:dyDescent="0.4">
      <c r="A563" t="str">
        <f>output!A563</f>
        <v>パワプロ2020 - 投球解析 - 2020-08-24 12-07-26-07</v>
      </c>
      <c r="B563" t="str">
        <f ca="1">output!K563</f>
        <v>DD018</v>
      </c>
      <c r="C563">
        <f ca="1">VLOOKUP(B563,投手データ!B:E,4,)</f>
        <v>150</v>
      </c>
      <c r="D563" t="str">
        <f ca="1">output!N563</f>
        <v>全力ストレート</v>
      </c>
      <c r="E563">
        <f ca="1">output!J563</f>
        <v>146</v>
      </c>
      <c r="F563">
        <f t="shared" ca="1" si="9"/>
        <v>-4</v>
      </c>
    </row>
    <row r="564" spans="1:6" hidden="1" x14ac:dyDescent="0.4">
      <c r="A564" t="str">
        <f>output!A564</f>
        <v>パワプロ2020 - 投球解析 - 2020-08-24 12-07-26-08</v>
      </c>
      <c r="B564" t="str">
        <f ca="1">output!K564</f>
        <v>DD018</v>
      </c>
      <c r="C564">
        <f ca="1">VLOOKUP(B564,投手データ!B:E,4,)</f>
        <v>150</v>
      </c>
      <c r="D564" t="str">
        <f ca="1">output!N564</f>
        <v>全力ストレート</v>
      </c>
      <c r="E564">
        <f ca="1">output!J564</f>
        <v>144</v>
      </c>
      <c r="F564">
        <f t="shared" ca="1" si="9"/>
        <v>-6</v>
      </c>
    </row>
    <row r="565" spans="1:6" hidden="1" x14ac:dyDescent="0.4">
      <c r="A565" t="str">
        <f>output!A565</f>
        <v>パワプロ2020 - 投球解析 - 2020-08-24 12-07-26-09</v>
      </c>
      <c r="B565" t="str">
        <f ca="1">output!K565</f>
        <v>DD018</v>
      </c>
      <c r="C565">
        <f ca="1">VLOOKUP(B565,投手データ!B:E,4,)</f>
        <v>150</v>
      </c>
      <c r="D565" t="str">
        <f ca="1">output!N565</f>
        <v>全力ストレート</v>
      </c>
      <c r="E565">
        <f ca="1">output!J565</f>
        <v>148</v>
      </c>
      <c r="F565">
        <f t="shared" ca="1" si="9"/>
        <v>-2</v>
      </c>
    </row>
    <row r="566" spans="1:6" hidden="1" x14ac:dyDescent="0.4">
      <c r="A566" t="str">
        <f>output!A566</f>
        <v>パワプロ2020 - 投球解析 - 2020-08-24 12-08-41-00</v>
      </c>
      <c r="B566" t="str">
        <f ca="1">output!K566</f>
        <v>DD018</v>
      </c>
      <c r="C566">
        <f ca="1">VLOOKUP(B566,投手データ!B:E,4,)</f>
        <v>150</v>
      </c>
      <c r="D566" t="str">
        <f ca="1">output!N566</f>
        <v>ナックルカーブ</v>
      </c>
      <c r="E566">
        <f ca="1">output!J566</f>
        <v>123</v>
      </c>
      <c r="F566">
        <f t="shared" ca="1" si="9"/>
        <v>-27</v>
      </c>
    </row>
    <row r="567" spans="1:6" hidden="1" x14ac:dyDescent="0.4">
      <c r="A567" t="str">
        <f>output!A567</f>
        <v>パワプロ2020 - 投球解析 - 2020-08-24 12-08-41-01</v>
      </c>
      <c r="B567" t="str">
        <f ca="1">output!K567</f>
        <v>DD018</v>
      </c>
      <c r="C567">
        <f ca="1">VLOOKUP(B567,投手データ!B:E,4,)</f>
        <v>150</v>
      </c>
      <c r="D567" t="str">
        <f ca="1">output!N567</f>
        <v>ナックルカーブ</v>
      </c>
      <c r="E567">
        <f ca="1">output!J567</f>
        <v>126</v>
      </c>
      <c r="F567">
        <f t="shared" ca="1" si="9"/>
        <v>-24</v>
      </c>
    </row>
    <row r="568" spans="1:6" hidden="1" x14ac:dyDescent="0.4">
      <c r="A568" t="str">
        <f>output!A568</f>
        <v>パワプロ2020 - 投球解析 - 2020-08-24 12-08-41-02</v>
      </c>
      <c r="B568" t="str">
        <f ca="1">output!K568</f>
        <v>DD018</v>
      </c>
      <c r="C568">
        <f ca="1">VLOOKUP(B568,投手データ!B:E,4,)</f>
        <v>150</v>
      </c>
      <c r="D568" t="str">
        <f ca="1">output!N568</f>
        <v>ナックルカーブ</v>
      </c>
      <c r="E568">
        <f ca="1">output!J568</f>
        <v>126</v>
      </c>
      <c r="F568">
        <f t="shared" ca="1" si="9"/>
        <v>-24</v>
      </c>
    </row>
    <row r="569" spans="1:6" hidden="1" x14ac:dyDescent="0.4">
      <c r="A569" t="str">
        <f>output!A569</f>
        <v>パワプロ2020 - 投球解析 - 2020-08-24 12-08-41-03</v>
      </c>
      <c r="B569" t="str">
        <f ca="1">output!K569</f>
        <v>DD018</v>
      </c>
      <c r="C569">
        <f ca="1">VLOOKUP(B569,投手データ!B:E,4,)</f>
        <v>150</v>
      </c>
      <c r="D569" t="str">
        <f ca="1">output!N569</f>
        <v>ナックルカーブ</v>
      </c>
      <c r="E569">
        <f ca="1">output!J569</f>
        <v>126</v>
      </c>
      <c r="F569">
        <f t="shared" ca="1" si="9"/>
        <v>-24</v>
      </c>
    </row>
    <row r="570" spans="1:6" hidden="1" x14ac:dyDescent="0.4">
      <c r="A570" t="str">
        <f>output!A570</f>
        <v>パワプロ2020 - 投球解析 - 2020-08-24 12-08-41-04</v>
      </c>
      <c r="B570" t="str">
        <f ca="1">output!K570</f>
        <v>DD018</v>
      </c>
      <c r="C570">
        <f ca="1">VLOOKUP(B570,投手データ!B:E,4,)</f>
        <v>150</v>
      </c>
      <c r="D570" t="str">
        <f ca="1">output!N570</f>
        <v>ナックルカーブ</v>
      </c>
      <c r="E570">
        <f ca="1">output!J570</f>
        <v>124</v>
      </c>
      <c r="F570">
        <f t="shared" ca="1" si="9"/>
        <v>-26</v>
      </c>
    </row>
    <row r="571" spans="1:6" hidden="1" x14ac:dyDescent="0.4">
      <c r="A571" t="str">
        <f>output!A571</f>
        <v>パワプロ2020 - 投球解析 - 2020-08-24 12-08-41-05</v>
      </c>
      <c r="B571" t="str">
        <f ca="1">output!K571</f>
        <v>DD018</v>
      </c>
      <c r="C571">
        <f ca="1">VLOOKUP(B571,投手データ!B:E,4,)</f>
        <v>150</v>
      </c>
      <c r="D571" t="str">
        <f ca="1">output!N571</f>
        <v>ナックルカーブ</v>
      </c>
      <c r="E571">
        <f ca="1">output!J571</f>
        <v>123</v>
      </c>
      <c r="F571">
        <f t="shared" ca="1" si="9"/>
        <v>-27</v>
      </c>
    </row>
    <row r="572" spans="1:6" hidden="1" x14ac:dyDescent="0.4">
      <c r="A572" t="str">
        <f>output!A572</f>
        <v>パワプロ2020 - 投球解析 - 2020-08-24 12-08-41-06</v>
      </c>
      <c r="B572" t="str">
        <f ca="1">output!K572</f>
        <v>DD018</v>
      </c>
      <c r="C572">
        <f ca="1">VLOOKUP(B572,投手データ!B:E,4,)</f>
        <v>150</v>
      </c>
      <c r="D572" t="str">
        <f ca="1">output!N572</f>
        <v>ナックルカーブ</v>
      </c>
      <c r="E572">
        <f ca="1">output!J572</f>
        <v>125</v>
      </c>
      <c r="F572">
        <f t="shared" ca="1" si="9"/>
        <v>-25</v>
      </c>
    </row>
    <row r="573" spans="1:6" hidden="1" x14ac:dyDescent="0.4">
      <c r="A573" t="str">
        <f>output!A573</f>
        <v>パワプロ2020 - 投球解析 - 2020-08-24 12-08-41-07</v>
      </c>
      <c r="B573" t="str">
        <f ca="1">output!K573</f>
        <v>DD018</v>
      </c>
      <c r="C573">
        <f ca="1">VLOOKUP(B573,投手データ!B:E,4,)</f>
        <v>150</v>
      </c>
      <c r="D573" t="str">
        <f ca="1">output!N573</f>
        <v>ナックルカーブ</v>
      </c>
      <c r="E573">
        <f ca="1">output!J573</f>
        <v>126</v>
      </c>
      <c r="F573">
        <f t="shared" ca="1" si="9"/>
        <v>-24</v>
      </c>
    </row>
    <row r="574" spans="1:6" hidden="1" x14ac:dyDescent="0.4">
      <c r="A574" t="str">
        <f>output!A574</f>
        <v>パワプロ2020 - 投球解析 - 2020-08-24 12-08-41-08</v>
      </c>
      <c r="B574" t="str">
        <f ca="1">output!K574</f>
        <v>DD018</v>
      </c>
      <c r="C574">
        <f ca="1">VLOOKUP(B574,投手データ!B:E,4,)</f>
        <v>150</v>
      </c>
      <c r="D574" t="str">
        <f ca="1">output!N574</f>
        <v>ナックルカーブ</v>
      </c>
      <c r="E574">
        <f ca="1">output!J574</f>
        <v>123</v>
      </c>
      <c r="F574">
        <f t="shared" ca="1" si="9"/>
        <v>-27</v>
      </c>
    </row>
    <row r="575" spans="1:6" hidden="1" x14ac:dyDescent="0.4">
      <c r="A575" t="str">
        <f>output!A575</f>
        <v>パワプロ2020 - 投球解析 - 2020-08-24 12-08-41-09</v>
      </c>
      <c r="B575" t="str">
        <f ca="1">output!K575</f>
        <v>DD018</v>
      </c>
      <c r="C575">
        <f ca="1">VLOOKUP(B575,投手データ!B:E,4,)</f>
        <v>150</v>
      </c>
      <c r="D575" t="str">
        <f ca="1">output!N575</f>
        <v>ナックルカーブ</v>
      </c>
      <c r="E575">
        <f ca="1">output!J575</f>
        <v>128</v>
      </c>
      <c r="F575">
        <f t="shared" ca="1" si="9"/>
        <v>-22</v>
      </c>
    </row>
    <row r="576" spans="1:6" hidden="1" x14ac:dyDescent="0.4">
      <c r="A576" t="str">
        <f>output!A576</f>
        <v>パワプロ2020 - 投球解析 - 2020-08-24 12-08-41-12</v>
      </c>
      <c r="B576" t="str">
        <f ca="1">output!K576</f>
        <v>DD018</v>
      </c>
      <c r="C576">
        <f ca="1">VLOOKUP(B576,投手データ!B:E,4,)</f>
        <v>150</v>
      </c>
      <c r="D576" t="str">
        <f ca="1">output!N576</f>
        <v>ナックルカーブ</v>
      </c>
      <c r="E576">
        <f ca="1">output!J576</f>
        <v>126</v>
      </c>
      <c r="F576">
        <f t="shared" ca="1" si="9"/>
        <v>-24</v>
      </c>
    </row>
    <row r="577" spans="1:6" hidden="1" x14ac:dyDescent="0.4">
      <c r="A577" t="str">
        <f>output!A577</f>
        <v>パワプロ2020 - 投球解析 - 2020-08-24 12-08-41-13</v>
      </c>
      <c r="B577" t="str">
        <f ca="1">output!K577</f>
        <v>DD018</v>
      </c>
      <c r="C577">
        <f ca="1">VLOOKUP(B577,投手データ!B:E,4,)</f>
        <v>150</v>
      </c>
      <c r="D577" t="str">
        <f ca="1">output!N577</f>
        <v>ナックルカーブ</v>
      </c>
      <c r="E577">
        <f ca="1">output!J577</f>
        <v>123</v>
      </c>
      <c r="F577">
        <f t="shared" ca="1" si="9"/>
        <v>-27</v>
      </c>
    </row>
    <row r="578" spans="1:6" hidden="1" x14ac:dyDescent="0.4">
      <c r="A578" t="str">
        <f>output!A578</f>
        <v>パワプロ2020 - 投球解析 - 2020-08-24 12-10-03-00</v>
      </c>
      <c r="B578" t="str">
        <f ca="1">output!K578</f>
        <v>DD018</v>
      </c>
      <c r="C578">
        <f ca="1">VLOOKUP(B578,投手データ!B:E,4,)</f>
        <v>150</v>
      </c>
      <c r="D578" t="str">
        <f ca="1">output!N578</f>
        <v>パーム</v>
      </c>
      <c r="E578">
        <f ca="1">output!J578</f>
        <v>121</v>
      </c>
      <c r="F578">
        <f t="shared" ca="1" si="9"/>
        <v>-29</v>
      </c>
    </row>
    <row r="579" spans="1:6" hidden="1" x14ac:dyDescent="0.4">
      <c r="A579" t="str">
        <f>output!A579</f>
        <v>パワプロ2020 - 投球解析 - 2020-08-24 12-10-03-01</v>
      </c>
      <c r="B579" t="str">
        <f ca="1">output!K579</f>
        <v>DD018</v>
      </c>
      <c r="C579">
        <f ca="1">VLOOKUP(B579,投手データ!B:E,4,)</f>
        <v>150</v>
      </c>
      <c r="D579" t="str">
        <f ca="1">output!N579</f>
        <v>パーム</v>
      </c>
      <c r="E579">
        <f ca="1">output!J579</f>
        <v>121</v>
      </c>
      <c r="F579">
        <f t="shared" ca="1" si="9"/>
        <v>-29</v>
      </c>
    </row>
    <row r="580" spans="1:6" hidden="1" x14ac:dyDescent="0.4">
      <c r="A580" t="str">
        <f>output!A580</f>
        <v>パワプロ2020 - 投球解析 - 2020-08-24 12-10-03-02</v>
      </c>
      <c r="B580" t="str">
        <f ca="1">output!K580</f>
        <v>DD018</v>
      </c>
      <c r="C580">
        <f ca="1">VLOOKUP(B580,投手データ!B:E,4,)</f>
        <v>150</v>
      </c>
      <c r="D580" t="str">
        <f ca="1">output!N580</f>
        <v>パーム</v>
      </c>
      <c r="E580">
        <f ca="1">output!J580</f>
        <v>123</v>
      </c>
      <c r="F580">
        <f t="shared" ca="1" si="9"/>
        <v>-27</v>
      </c>
    </row>
    <row r="581" spans="1:6" hidden="1" x14ac:dyDescent="0.4">
      <c r="A581" t="str">
        <f>output!A581</f>
        <v>パワプロ2020 - 投球解析 - 2020-08-24 12-10-03-03</v>
      </c>
      <c r="B581" t="str">
        <f ca="1">output!K581</f>
        <v>DD018</v>
      </c>
      <c r="C581">
        <f ca="1">VLOOKUP(B581,投手データ!B:E,4,)</f>
        <v>150</v>
      </c>
      <c r="D581" t="str">
        <f ca="1">output!N581</f>
        <v>パーム</v>
      </c>
      <c r="E581">
        <f ca="1">output!J581</f>
        <v>123</v>
      </c>
      <c r="F581">
        <f t="shared" ca="1" si="9"/>
        <v>-27</v>
      </c>
    </row>
    <row r="582" spans="1:6" hidden="1" x14ac:dyDescent="0.4">
      <c r="A582" t="str">
        <f>output!A582</f>
        <v>パワプロ2020 - 投球解析 - 2020-08-24 12-10-03-04</v>
      </c>
      <c r="B582" t="str">
        <f ca="1">output!K582</f>
        <v>DD018</v>
      </c>
      <c r="C582">
        <f ca="1">VLOOKUP(B582,投手データ!B:E,4,)</f>
        <v>150</v>
      </c>
      <c r="D582" t="str">
        <f ca="1">output!N582</f>
        <v>パーム</v>
      </c>
      <c r="E582">
        <f ca="1">output!J582</f>
        <v>128</v>
      </c>
      <c r="F582">
        <f t="shared" ca="1" si="9"/>
        <v>-22</v>
      </c>
    </row>
    <row r="583" spans="1:6" hidden="1" x14ac:dyDescent="0.4">
      <c r="A583" t="str">
        <f>output!A583</f>
        <v>パワプロ2020 - 投球解析 - 2020-08-24 12-10-03-05</v>
      </c>
      <c r="B583" t="str">
        <f ca="1">output!K583</f>
        <v>DD018</v>
      </c>
      <c r="C583">
        <f ca="1">VLOOKUP(B583,投手データ!B:E,4,)</f>
        <v>150</v>
      </c>
      <c r="D583" t="str">
        <f ca="1">output!N583</f>
        <v>パーム</v>
      </c>
      <c r="E583">
        <f ca="1">output!J583</f>
        <v>121</v>
      </c>
      <c r="F583">
        <f t="shared" ca="1" si="9"/>
        <v>-29</v>
      </c>
    </row>
    <row r="584" spans="1:6" hidden="1" x14ac:dyDescent="0.4">
      <c r="A584" t="str">
        <f>output!A584</f>
        <v>パワプロ2020 - 投球解析 - 2020-08-24 12-10-03-06</v>
      </c>
      <c r="B584" t="str">
        <f ca="1">output!K584</f>
        <v>DD018</v>
      </c>
      <c r="C584">
        <f ca="1">VLOOKUP(B584,投手データ!B:E,4,)</f>
        <v>150</v>
      </c>
      <c r="D584" t="str">
        <f ca="1">output!N584</f>
        <v>パーム</v>
      </c>
      <c r="E584">
        <f ca="1">output!J584</f>
        <v>127</v>
      </c>
      <c r="F584">
        <f t="shared" ca="1" si="9"/>
        <v>-23</v>
      </c>
    </row>
    <row r="585" spans="1:6" hidden="1" x14ac:dyDescent="0.4">
      <c r="A585" t="str">
        <f>output!A585</f>
        <v>パワプロ2020 - 投球解析 - 2020-08-24 12-10-03-07</v>
      </c>
      <c r="B585" t="str">
        <f ca="1">output!K585</f>
        <v>DD018</v>
      </c>
      <c r="C585">
        <f ca="1">VLOOKUP(B585,投手データ!B:E,4,)</f>
        <v>150</v>
      </c>
      <c r="D585" t="str">
        <f ca="1">output!N585</f>
        <v>パーム</v>
      </c>
      <c r="E585">
        <f ca="1">output!J585</f>
        <v>122</v>
      </c>
      <c r="F585">
        <f t="shared" ca="1" si="9"/>
        <v>-28</v>
      </c>
    </row>
    <row r="586" spans="1:6" hidden="1" x14ac:dyDescent="0.4">
      <c r="A586" t="str">
        <f>output!A586</f>
        <v>パワプロ2020 - 投球解析 - 2020-08-24 12-10-03-08</v>
      </c>
      <c r="B586" t="str">
        <f ca="1">output!K586</f>
        <v>DD018</v>
      </c>
      <c r="C586">
        <f ca="1">VLOOKUP(B586,投手データ!B:E,4,)</f>
        <v>150</v>
      </c>
      <c r="D586" t="str">
        <f ca="1">output!N586</f>
        <v>パーム</v>
      </c>
      <c r="E586">
        <f ca="1">output!J586</f>
        <v>120</v>
      </c>
      <c r="F586">
        <f t="shared" ca="1" si="9"/>
        <v>-30</v>
      </c>
    </row>
    <row r="587" spans="1:6" hidden="1" x14ac:dyDescent="0.4">
      <c r="A587" t="str">
        <f>output!A587</f>
        <v>パワプロ2020 - 投球解析 - 2020-08-24 12-10-03-09</v>
      </c>
      <c r="B587" t="str">
        <f ca="1">output!K587</f>
        <v>DD018</v>
      </c>
      <c r="C587">
        <f ca="1">VLOOKUP(B587,投手データ!B:E,4,)</f>
        <v>150</v>
      </c>
      <c r="D587" t="str">
        <f ca="1">output!N587</f>
        <v>パーム</v>
      </c>
      <c r="E587">
        <f ca="1">output!J587</f>
        <v>122</v>
      </c>
      <c r="F587">
        <f t="shared" ca="1" si="9"/>
        <v>-28</v>
      </c>
    </row>
    <row r="588" spans="1:6" hidden="1" x14ac:dyDescent="0.4">
      <c r="A588" t="str">
        <f>output!A588</f>
        <v>パワプロ2020 - 投球解析 - 2020-08-24 12-11-18-00</v>
      </c>
      <c r="B588" t="str">
        <f ca="1">output!K588</f>
        <v>DD018</v>
      </c>
      <c r="C588">
        <f ca="1">VLOOKUP(B588,投手データ!B:E,4,)</f>
        <v>150</v>
      </c>
      <c r="D588" t="str">
        <f ca="1">output!N588</f>
        <v>サークルチェンジ</v>
      </c>
      <c r="E588">
        <f ca="1">output!J588</f>
        <v>123</v>
      </c>
      <c r="F588">
        <f t="shared" ca="1" si="9"/>
        <v>-27</v>
      </c>
    </row>
    <row r="589" spans="1:6" hidden="1" x14ac:dyDescent="0.4">
      <c r="A589" t="str">
        <f>output!A589</f>
        <v>パワプロ2020 - 投球解析 - 2020-08-24 12-11-18-01</v>
      </c>
      <c r="B589" t="str">
        <f ca="1">output!K589</f>
        <v>DD018</v>
      </c>
      <c r="C589">
        <f ca="1">VLOOKUP(B589,投手データ!B:E,4,)</f>
        <v>150</v>
      </c>
      <c r="D589" t="str">
        <f ca="1">output!N589</f>
        <v>サークルチェンジ</v>
      </c>
      <c r="E589">
        <f ca="1">output!J589</f>
        <v>123</v>
      </c>
      <c r="F589">
        <f t="shared" ca="1" si="9"/>
        <v>-27</v>
      </c>
    </row>
    <row r="590" spans="1:6" hidden="1" x14ac:dyDescent="0.4">
      <c r="A590" t="str">
        <f>output!A590</f>
        <v>パワプロ2020 - 投球解析 - 2020-08-24 12-11-18-02</v>
      </c>
      <c r="B590" t="str">
        <f ca="1">output!K590</f>
        <v>DD018</v>
      </c>
      <c r="C590">
        <f ca="1">VLOOKUP(B590,投手データ!B:E,4,)</f>
        <v>150</v>
      </c>
      <c r="D590" t="str">
        <f ca="1">output!N590</f>
        <v>サークルチェンジ</v>
      </c>
      <c r="E590">
        <f ca="1">output!J590</f>
        <v>120</v>
      </c>
      <c r="F590">
        <f t="shared" ca="1" si="9"/>
        <v>-30</v>
      </c>
    </row>
    <row r="591" spans="1:6" hidden="1" x14ac:dyDescent="0.4">
      <c r="A591" t="str">
        <f>output!A591</f>
        <v>パワプロ2020 - 投球解析 - 2020-08-24 12-11-18-03</v>
      </c>
      <c r="B591" t="str">
        <f ca="1">output!K591</f>
        <v>DD018</v>
      </c>
      <c r="C591">
        <f ca="1">VLOOKUP(B591,投手データ!B:E,4,)</f>
        <v>150</v>
      </c>
      <c r="D591" t="str">
        <f ca="1">output!N591</f>
        <v>サークルチェンジ</v>
      </c>
      <c r="E591">
        <f ca="1">output!J591</f>
        <v>121</v>
      </c>
      <c r="F591">
        <f t="shared" ca="1" si="9"/>
        <v>-29</v>
      </c>
    </row>
    <row r="592" spans="1:6" hidden="1" x14ac:dyDescent="0.4">
      <c r="A592" t="str">
        <f>output!A592</f>
        <v>パワプロ2020 - 投球解析 - 2020-08-24 12-11-18-04</v>
      </c>
      <c r="B592" t="str">
        <f ca="1">output!K592</f>
        <v>DD018</v>
      </c>
      <c r="C592">
        <f ca="1">VLOOKUP(B592,投手データ!B:E,4,)</f>
        <v>150</v>
      </c>
      <c r="D592" t="str">
        <f ca="1">output!N592</f>
        <v>サークルチェンジ</v>
      </c>
      <c r="E592">
        <f ca="1">output!J592</f>
        <v>123</v>
      </c>
      <c r="F592">
        <f t="shared" ref="F592:F655" ca="1" si="10">E592-C592</f>
        <v>-27</v>
      </c>
    </row>
    <row r="593" spans="1:6" hidden="1" x14ac:dyDescent="0.4">
      <c r="A593" t="str">
        <f>output!A593</f>
        <v>パワプロ2020 - 投球解析 - 2020-08-24 12-11-18-05</v>
      </c>
      <c r="B593" t="str">
        <f ca="1">output!K593</f>
        <v>DD018</v>
      </c>
      <c r="C593">
        <f ca="1">VLOOKUP(B593,投手データ!B:E,4,)</f>
        <v>150</v>
      </c>
      <c r="D593" t="str">
        <f ca="1">output!N593</f>
        <v>サークルチェンジ</v>
      </c>
      <c r="E593">
        <f ca="1">output!J593</f>
        <v>123</v>
      </c>
      <c r="F593">
        <f t="shared" ca="1" si="10"/>
        <v>-27</v>
      </c>
    </row>
    <row r="594" spans="1:6" hidden="1" x14ac:dyDescent="0.4">
      <c r="A594" t="str">
        <f>output!A594</f>
        <v>パワプロ2020 - 投球解析 - 2020-08-24 12-11-18-06</v>
      </c>
      <c r="B594" t="str">
        <f ca="1">output!K594</f>
        <v>DD018</v>
      </c>
      <c r="C594">
        <f ca="1">VLOOKUP(B594,投手データ!B:E,4,)</f>
        <v>150</v>
      </c>
      <c r="D594" t="str">
        <f ca="1">output!N594</f>
        <v>サークルチェンジ</v>
      </c>
      <c r="E594">
        <f>output!J594</f>
        <v>122</v>
      </c>
      <c r="F594">
        <f t="shared" ca="1" si="10"/>
        <v>-28</v>
      </c>
    </row>
    <row r="595" spans="1:6" hidden="1" x14ac:dyDescent="0.4">
      <c r="A595" t="str">
        <f>output!A595</f>
        <v>パワプロ2020 - 投球解析 - 2020-08-24 12-11-18-07</v>
      </c>
      <c r="B595" t="str">
        <f ca="1">output!K595</f>
        <v>DD018</v>
      </c>
      <c r="C595">
        <f ca="1">VLOOKUP(B595,投手データ!B:E,4,)</f>
        <v>150</v>
      </c>
      <c r="D595" t="str">
        <f ca="1">output!N595</f>
        <v>サークルチェンジ</v>
      </c>
      <c r="E595">
        <f ca="1">output!J595</f>
        <v>122</v>
      </c>
      <c r="F595">
        <f t="shared" ca="1" si="10"/>
        <v>-28</v>
      </c>
    </row>
    <row r="596" spans="1:6" hidden="1" x14ac:dyDescent="0.4">
      <c r="A596" t="str">
        <f>output!A596</f>
        <v>パワプロ2020 - 投球解析 - 2020-08-24 12-11-18-08</v>
      </c>
      <c r="B596" t="str">
        <f ca="1">output!K596</f>
        <v>DD018</v>
      </c>
      <c r="C596">
        <f ca="1">VLOOKUP(B596,投手データ!B:E,4,)</f>
        <v>150</v>
      </c>
      <c r="D596" t="str">
        <f ca="1">output!N596</f>
        <v>サークルチェンジ</v>
      </c>
      <c r="E596">
        <f ca="1">output!J596</f>
        <v>121</v>
      </c>
      <c r="F596">
        <f t="shared" ca="1" si="10"/>
        <v>-29</v>
      </c>
    </row>
    <row r="597" spans="1:6" hidden="1" x14ac:dyDescent="0.4">
      <c r="A597" t="str">
        <f>output!A597</f>
        <v>パワプロ2020 - 投球解析 - 2020-08-24 12-11-18-09</v>
      </c>
      <c r="B597" t="str">
        <f ca="1">output!K597</f>
        <v>DD018</v>
      </c>
      <c r="C597">
        <f ca="1">VLOOKUP(B597,投手データ!B:E,4,)</f>
        <v>150</v>
      </c>
      <c r="D597" t="str">
        <f ca="1">output!N597</f>
        <v>サークルチェンジ</v>
      </c>
      <c r="E597">
        <f>output!J597</f>
        <v>122</v>
      </c>
      <c r="F597">
        <f t="shared" ca="1" si="10"/>
        <v>-28</v>
      </c>
    </row>
    <row r="598" spans="1:6" hidden="1" x14ac:dyDescent="0.4">
      <c r="A598" t="str">
        <f>output!A598</f>
        <v>パワプロ2020 - 投球解析 - 2020-08-24 12-11-18-11</v>
      </c>
      <c r="B598" t="str">
        <f ca="1">output!K598</f>
        <v>DD018</v>
      </c>
      <c r="C598">
        <f ca="1">VLOOKUP(B598,投手データ!B:E,4,)</f>
        <v>150</v>
      </c>
      <c r="D598" t="str">
        <f ca="1">output!N598</f>
        <v>サークルチェンジ</v>
      </c>
      <c r="E598">
        <f ca="1">output!J598</f>
        <v>122</v>
      </c>
      <c r="F598">
        <f t="shared" ca="1" si="10"/>
        <v>-28</v>
      </c>
    </row>
    <row r="599" spans="1:6" hidden="1" x14ac:dyDescent="0.4">
      <c r="A599" t="str">
        <f>output!A599</f>
        <v>パワプロ2020 - 投球解析 - 2020-08-24 12-11-18-12</v>
      </c>
      <c r="B599" t="str">
        <f ca="1">output!K599</f>
        <v>DD018</v>
      </c>
      <c r="C599">
        <f ca="1">VLOOKUP(B599,投手データ!B:E,4,)</f>
        <v>150</v>
      </c>
      <c r="D599" t="str">
        <f ca="1">output!N599</f>
        <v>サークルチェンジ</v>
      </c>
      <c r="E599">
        <f ca="1">output!J599</f>
        <v>122</v>
      </c>
      <c r="F599">
        <f t="shared" ca="1" si="10"/>
        <v>-28</v>
      </c>
    </row>
    <row r="600" spans="1:6" hidden="1" x14ac:dyDescent="0.4">
      <c r="A600" t="str">
        <f>output!A600</f>
        <v>パワプロ2020 - 投球解析 - 2020-08-24 12-11-18-13</v>
      </c>
      <c r="B600" t="str">
        <f ca="1">output!K600</f>
        <v>DD018</v>
      </c>
      <c r="C600">
        <f ca="1">VLOOKUP(B600,投手データ!B:E,4,)</f>
        <v>150</v>
      </c>
      <c r="D600" t="str">
        <f ca="1">output!N600</f>
        <v>サークルチェンジ</v>
      </c>
      <c r="E600">
        <f ca="1">output!J600</f>
        <v>121</v>
      </c>
      <c r="F600">
        <f t="shared" ca="1" si="10"/>
        <v>-29</v>
      </c>
    </row>
    <row r="601" spans="1:6" hidden="1" x14ac:dyDescent="0.4">
      <c r="A601" t="str">
        <f>output!A601</f>
        <v>パワプロ2020 - 投球解析 - 2020-08-24 12-12-56-00</v>
      </c>
      <c r="B601" t="e">
        <f ca="1">output!K601</f>
        <v>#N/A</v>
      </c>
      <c r="C601" t="e">
        <f ca="1">VLOOKUP(B601,投手データ!B:E,4,)</f>
        <v>#N/A</v>
      </c>
      <c r="D601" t="str">
        <f ca="1">output!N601</f>
        <v>ストレート</v>
      </c>
      <c r="E601">
        <f ca="1">output!J601</f>
        <v>148</v>
      </c>
      <c r="F601" t="e">
        <f t="shared" ca="1" si="10"/>
        <v>#N/A</v>
      </c>
    </row>
    <row r="602" spans="1:6" hidden="1" x14ac:dyDescent="0.4">
      <c r="A602" t="str">
        <f>output!A602</f>
        <v>パワプロ2020 - 投球解析 - 2020-08-24 12-12-56-01</v>
      </c>
      <c r="B602" t="str">
        <f ca="1">output!K602</f>
        <v>DD020</v>
      </c>
      <c r="C602">
        <f ca="1">VLOOKUP(B602,投手データ!B:E,4,)</f>
        <v>150</v>
      </c>
      <c r="D602" t="str">
        <f ca="1">output!N602</f>
        <v>ストレート</v>
      </c>
      <c r="E602">
        <f ca="1">output!J602</f>
        <v>144</v>
      </c>
      <c r="F602">
        <f t="shared" ca="1" si="10"/>
        <v>-6</v>
      </c>
    </row>
    <row r="603" spans="1:6" hidden="1" x14ac:dyDescent="0.4">
      <c r="A603" t="str">
        <f>output!A603</f>
        <v>パワプロ2020 - 投球解析 - 2020-08-24 12-12-56-02</v>
      </c>
      <c r="B603" t="str">
        <f ca="1">output!K603</f>
        <v>DD020</v>
      </c>
      <c r="C603">
        <f ca="1">VLOOKUP(B603,投手データ!B:E,4,)</f>
        <v>150</v>
      </c>
      <c r="D603" t="str">
        <f ca="1">output!N603</f>
        <v>ストレート</v>
      </c>
      <c r="E603">
        <f ca="1">output!J603</f>
        <v>145</v>
      </c>
      <c r="F603">
        <f t="shared" ca="1" si="10"/>
        <v>-5</v>
      </c>
    </row>
    <row r="604" spans="1:6" hidden="1" x14ac:dyDescent="0.4">
      <c r="A604" t="str">
        <f>output!A604</f>
        <v>パワプロ2020 - 投球解析 - 2020-08-24 12-12-56-03</v>
      </c>
      <c r="B604" t="e">
        <f ca="1">output!K604</f>
        <v>#N/A</v>
      </c>
      <c r="C604" t="e">
        <f ca="1">VLOOKUP(B604,投手データ!B:E,4,)</f>
        <v>#N/A</v>
      </c>
      <c r="D604" t="str">
        <f ca="1">output!N604</f>
        <v>ストレート</v>
      </c>
      <c r="E604">
        <f ca="1">output!J604</f>
        <v>146</v>
      </c>
      <c r="F604" t="e">
        <f t="shared" ca="1" si="10"/>
        <v>#N/A</v>
      </c>
    </row>
    <row r="605" spans="1:6" hidden="1" x14ac:dyDescent="0.4">
      <c r="A605" t="str">
        <f>output!A605</f>
        <v>パワプロ2020 - 投球解析 - 2020-08-24 12-12-56-04</v>
      </c>
      <c r="B605" t="str">
        <f ca="1">output!K605</f>
        <v>DD020</v>
      </c>
      <c r="C605">
        <f ca="1">VLOOKUP(B605,投手データ!B:E,4,)</f>
        <v>150</v>
      </c>
      <c r="D605" t="str">
        <f ca="1">output!N605</f>
        <v>ストレート</v>
      </c>
      <c r="E605">
        <f ca="1">output!J605</f>
        <v>144</v>
      </c>
      <c r="F605">
        <f t="shared" ca="1" si="10"/>
        <v>-6</v>
      </c>
    </row>
    <row r="606" spans="1:6" hidden="1" x14ac:dyDescent="0.4">
      <c r="A606" t="str">
        <f>output!A606</f>
        <v>パワプロ2020 - 投球解析 - 2020-08-24 12-12-56-05</v>
      </c>
      <c r="B606" t="str">
        <f ca="1">output!K606</f>
        <v>DD020</v>
      </c>
      <c r="C606">
        <f ca="1">VLOOKUP(B606,投手データ!B:E,4,)</f>
        <v>150</v>
      </c>
      <c r="D606" t="str">
        <f ca="1">output!N606</f>
        <v>ストレート</v>
      </c>
      <c r="E606">
        <f ca="1">output!J606</f>
        <v>147</v>
      </c>
      <c r="F606">
        <f t="shared" ca="1" si="10"/>
        <v>-3</v>
      </c>
    </row>
    <row r="607" spans="1:6" hidden="1" x14ac:dyDescent="0.4">
      <c r="A607" t="str">
        <f>output!A607</f>
        <v>パワプロ2020 - 投球解析 - 2020-08-24 12-12-56-06</v>
      </c>
      <c r="B607" t="str">
        <f ca="1">output!K607</f>
        <v>DD020</v>
      </c>
      <c r="C607">
        <f ca="1">VLOOKUP(B607,投手データ!B:E,4,)</f>
        <v>150</v>
      </c>
      <c r="D607" t="str">
        <f ca="1">output!N607</f>
        <v>ストレート</v>
      </c>
      <c r="E607">
        <f ca="1">output!J607</f>
        <v>144</v>
      </c>
      <c r="F607">
        <f t="shared" ca="1" si="10"/>
        <v>-6</v>
      </c>
    </row>
    <row r="608" spans="1:6" hidden="1" x14ac:dyDescent="0.4">
      <c r="A608" t="str">
        <f>output!A608</f>
        <v>パワプロ2020 - 投球解析 - 2020-08-24 12-12-56-07</v>
      </c>
      <c r="B608" t="str">
        <f ca="1">output!K608</f>
        <v>DD020</v>
      </c>
      <c r="C608">
        <f ca="1">VLOOKUP(B608,投手データ!B:E,4,)</f>
        <v>150</v>
      </c>
      <c r="D608" t="str">
        <f ca="1">output!N608</f>
        <v>ストレート</v>
      </c>
      <c r="E608">
        <f ca="1">output!J608</f>
        <v>146</v>
      </c>
      <c r="F608">
        <f t="shared" ca="1" si="10"/>
        <v>-4</v>
      </c>
    </row>
    <row r="609" spans="1:6" hidden="1" x14ac:dyDescent="0.4">
      <c r="A609" t="str">
        <f>output!A609</f>
        <v>パワプロ2020 - 投球解析 - 2020-08-24 12-12-56-08</v>
      </c>
      <c r="B609" t="str">
        <f ca="1">output!K609</f>
        <v>DD020</v>
      </c>
      <c r="C609">
        <f ca="1">VLOOKUP(B609,投手データ!B:E,4,)</f>
        <v>150</v>
      </c>
      <c r="D609" t="str">
        <f ca="1">output!N609</f>
        <v>ストレート</v>
      </c>
      <c r="E609">
        <f ca="1">output!J609</f>
        <v>145</v>
      </c>
      <c r="F609">
        <f t="shared" ca="1" si="10"/>
        <v>-5</v>
      </c>
    </row>
    <row r="610" spans="1:6" hidden="1" x14ac:dyDescent="0.4">
      <c r="A610" t="str">
        <f>output!A610</f>
        <v>パワプロ2020 - 投球解析 - 2020-08-24 12-12-56-09</v>
      </c>
      <c r="B610" t="str">
        <f ca="1">output!K610</f>
        <v>DD020</v>
      </c>
      <c r="C610">
        <f ca="1">VLOOKUP(B610,投手データ!B:E,4,)</f>
        <v>150</v>
      </c>
      <c r="D610" t="str">
        <f ca="1">output!N610</f>
        <v>ストレート</v>
      </c>
      <c r="E610">
        <f ca="1">output!J610</f>
        <v>145</v>
      </c>
      <c r="F610">
        <f t="shared" ca="1" si="10"/>
        <v>-5</v>
      </c>
    </row>
    <row r="611" spans="1:6" hidden="1" x14ac:dyDescent="0.4">
      <c r="A611" t="str">
        <f>output!A611</f>
        <v>パワプロ2020 - 投球解析 - 2020-08-24 12-21-33-00</v>
      </c>
      <c r="B611" t="str">
        <f ca="1">output!K611</f>
        <v>DD020</v>
      </c>
      <c r="C611">
        <f ca="1">VLOOKUP(B611,投手データ!B:E,4,)</f>
        <v>150</v>
      </c>
      <c r="D611" t="str">
        <f ca="1">output!N611</f>
        <v>全力ストレート</v>
      </c>
      <c r="E611">
        <f ca="1">output!J611</f>
        <v>144</v>
      </c>
      <c r="F611">
        <f t="shared" ca="1" si="10"/>
        <v>-6</v>
      </c>
    </row>
    <row r="612" spans="1:6" hidden="1" x14ac:dyDescent="0.4">
      <c r="A612" t="str">
        <f>output!A612</f>
        <v>パワプロ2020 - 投球解析 - 2020-08-24 12-21-33-01</v>
      </c>
      <c r="B612" t="e">
        <f ca="1">output!K612</f>
        <v>#N/A</v>
      </c>
      <c r="C612" t="e">
        <f ca="1">VLOOKUP(B612,投手データ!B:E,4,)</f>
        <v>#N/A</v>
      </c>
      <c r="D612" t="str">
        <f ca="1">output!N612</f>
        <v>全力ストレート</v>
      </c>
      <c r="E612">
        <f ca="1">output!J612</f>
        <v>144</v>
      </c>
      <c r="F612" t="e">
        <f t="shared" ca="1" si="10"/>
        <v>#N/A</v>
      </c>
    </row>
    <row r="613" spans="1:6" hidden="1" x14ac:dyDescent="0.4">
      <c r="A613" t="str">
        <f>output!A613</f>
        <v>パワプロ2020 - 投球解析 - 2020-08-24 12-21-33-02</v>
      </c>
      <c r="B613" t="str">
        <f ca="1">output!K613</f>
        <v>DD020</v>
      </c>
      <c r="C613">
        <f ca="1">VLOOKUP(B613,投手データ!B:E,4,)</f>
        <v>150</v>
      </c>
      <c r="D613" t="str">
        <f ca="1">output!N613</f>
        <v>全力ストレート</v>
      </c>
      <c r="E613">
        <f ca="1">output!J613</f>
        <v>144</v>
      </c>
      <c r="F613">
        <f t="shared" ca="1" si="10"/>
        <v>-6</v>
      </c>
    </row>
    <row r="614" spans="1:6" hidden="1" x14ac:dyDescent="0.4">
      <c r="A614" t="str">
        <f>output!A614</f>
        <v>パワプロ2020 - 投球解析 - 2020-08-24 12-21-33-03</v>
      </c>
      <c r="B614" t="str">
        <f ca="1">output!K614</f>
        <v>DD020</v>
      </c>
      <c r="C614">
        <f ca="1">VLOOKUP(B614,投手データ!B:E,4,)</f>
        <v>150</v>
      </c>
      <c r="D614" t="str">
        <f ca="1">output!N614</f>
        <v>全力ストレート</v>
      </c>
      <c r="E614">
        <f ca="1">output!J614</f>
        <v>146</v>
      </c>
      <c r="F614">
        <f t="shared" ca="1" si="10"/>
        <v>-4</v>
      </c>
    </row>
    <row r="615" spans="1:6" hidden="1" x14ac:dyDescent="0.4">
      <c r="A615" t="str">
        <f>output!A615</f>
        <v>パワプロ2020 - 投球解析 - 2020-08-24 12-21-33-04</v>
      </c>
      <c r="B615" t="str">
        <f ca="1">output!K615</f>
        <v>DD020</v>
      </c>
      <c r="C615">
        <f ca="1">VLOOKUP(B615,投手データ!B:E,4,)</f>
        <v>150</v>
      </c>
      <c r="D615" t="str">
        <f ca="1">output!N615</f>
        <v>全力ストレート</v>
      </c>
      <c r="E615">
        <f ca="1">output!J615</f>
        <v>146</v>
      </c>
      <c r="F615">
        <f t="shared" ca="1" si="10"/>
        <v>-4</v>
      </c>
    </row>
    <row r="616" spans="1:6" hidden="1" x14ac:dyDescent="0.4">
      <c r="A616" t="str">
        <f>output!A616</f>
        <v>パワプロ2020 - 投球解析 - 2020-08-24 12-21-33-05</v>
      </c>
      <c r="B616" t="str">
        <f ca="1">output!K616</f>
        <v>DD020</v>
      </c>
      <c r="C616">
        <f ca="1">VLOOKUP(B616,投手データ!B:E,4,)</f>
        <v>150</v>
      </c>
      <c r="D616" t="str">
        <f ca="1">output!N616</f>
        <v>全力ストレート</v>
      </c>
      <c r="E616">
        <f ca="1">output!J616</f>
        <v>148</v>
      </c>
      <c r="F616">
        <f t="shared" ca="1" si="10"/>
        <v>-2</v>
      </c>
    </row>
    <row r="617" spans="1:6" hidden="1" x14ac:dyDescent="0.4">
      <c r="A617" t="str">
        <f>output!A617</f>
        <v>パワプロ2020 - 投球解析 - 2020-08-24 12-21-33-06</v>
      </c>
      <c r="B617" t="str">
        <f ca="1">output!K617</f>
        <v>DD020</v>
      </c>
      <c r="C617">
        <f ca="1">VLOOKUP(B617,投手データ!B:E,4,)</f>
        <v>150</v>
      </c>
      <c r="D617" t="str">
        <f ca="1">output!N617</f>
        <v>全力ストレート</v>
      </c>
      <c r="E617">
        <f ca="1">output!J617</f>
        <v>147</v>
      </c>
      <c r="F617">
        <f t="shared" ca="1" si="10"/>
        <v>-3</v>
      </c>
    </row>
    <row r="618" spans="1:6" hidden="1" x14ac:dyDescent="0.4">
      <c r="A618" t="str">
        <f>output!A618</f>
        <v>パワプロ2020 - 投球解析 - 2020-08-24 12-21-33-07</v>
      </c>
      <c r="B618" t="e">
        <f ca="1">output!K618</f>
        <v>#N/A</v>
      </c>
      <c r="C618" t="e">
        <f ca="1">VLOOKUP(B618,投手データ!B:E,4,)</f>
        <v>#N/A</v>
      </c>
      <c r="D618" t="str">
        <f ca="1">output!N618</f>
        <v>全力ストレート</v>
      </c>
      <c r="E618">
        <f ca="1">output!J618</f>
        <v>144</v>
      </c>
      <c r="F618" t="e">
        <f t="shared" ca="1" si="10"/>
        <v>#N/A</v>
      </c>
    </row>
    <row r="619" spans="1:6" hidden="1" x14ac:dyDescent="0.4">
      <c r="A619" t="str">
        <f>output!A619</f>
        <v>パワプロ2020 - 投球解析 - 2020-08-24 12-21-33-08</v>
      </c>
      <c r="B619" t="str">
        <f ca="1">output!K619</f>
        <v>DD020</v>
      </c>
      <c r="C619">
        <f ca="1">VLOOKUP(B619,投手データ!B:E,4,)</f>
        <v>150</v>
      </c>
      <c r="D619" t="str">
        <f ca="1">output!N619</f>
        <v>全力ストレート</v>
      </c>
      <c r="E619">
        <f ca="1">output!J619</f>
        <v>144</v>
      </c>
      <c r="F619">
        <f t="shared" ca="1" si="10"/>
        <v>-6</v>
      </c>
    </row>
    <row r="620" spans="1:6" hidden="1" x14ac:dyDescent="0.4">
      <c r="A620" t="str">
        <f>output!A620</f>
        <v>パワプロ2020 - 投球解析 - 2020-08-24 12-21-33-09</v>
      </c>
      <c r="B620" t="str">
        <f ca="1">output!K620</f>
        <v>DD020</v>
      </c>
      <c r="C620">
        <f ca="1">VLOOKUP(B620,投手データ!B:E,4,)</f>
        <v>150</v>
      </c>
      <c r="D620" t="str">
        <f ca="1">output!N620</f>
        <v>全力ストレート</v>
      </c>
      <c r="E620">
        <f ca="1">output!J620</f>
        <v>145</v>
      </c>
      <c r="F620">
        <f t="shared" ca="1" si="10"/>
        <v>-5</v>
      </c>
    </row>
    <row r="621" spans="1:6" hidden="1" x14ac:dyDescent="0.4">
      <c r="A621" t="str">
        <f>output!A621</f>
        <v>パワプロ2020 - 投球解析 - 2020-08-24 12-22-44-00</v>
      </c>
      <c r="B621" t="str">
        <f ca="1">output!K621</f>
        <v>DD020</v>
      </c>
      <c r="C621">
        <f ca="1">VLOOKUP(B621,投手データ!B:E,4,)</f>
        <v>150</v>
      </c>
      <c r="D621" t="str">
        <f ca="1">output!N621</f>
        <v>パーム</v>
      </c>
      <c r="E621">
        <f ca="1">output!J621</f>
        <v>121</v>
      </c>
      <c r="F621">
        <f t="shared" ca="1" si="10"/>
        <v>-29</v>
      </c>
    </row>
    <row r="622" spans="1:6" hidden="1" x14ac:dyDescent="0.4">
      <c r="A622" t="str">
        <f>output!A622</f>
        <v>パワプロ2020 - 投球解析 - 2020-08-24 12-22-44-01</v>
      </c>
      <c r="B622" t="str">
        <f ca="1">output!K622</f>
        <v>DD020</v>
      </c>
      <c r="C622">
        <f ca="1">VLOOKUP(B622,投手データ!B:E,4,)</f>
        <v>150</v>
      </c>
      <c r="D622" t="str">
        <f ca="1">output!N622</f>
        <v>パーム</v>
      </c>
      <c r="E622">
        <f ca="1">output!J622</f>
        <v>120</v>
      </c>
      <c r="F622">
        <f t="shared" ca="1" si="10"/>
        <v>-30</v>
      </c>
    </row>
    <row r="623" spans="1:6" hidden="1" x14ac:dyDescent="0.4">
      <c r="A623" t="str">
        <f>output!A623</f>
        <v>パワプロ2020 - 投球解析 - 2020-08-24 12-22-44-02</v>
      </c>
      <c r="B623" t="str">
        <f ca="1">output!K623</f>
        <v>DD020</v>
      </c>
      <c r="C623">
        <f ca="1">VLOOKUP(B623,投手データ!B:E,4,)</f>
        <v>150</v>
      </c>
      <c r="D623" t="str">
        <f ca="1">output!N623</f>
        <v>パーム</v>
      </c>
      <c r="E623">
        <f ca="1">output!J623</f>
        <v>122</v>
      </c>
      <c r="F623">
        <f t="shared" ca="1" si="10"/>
        <v>-28</v>
      </c>
    </row>
    <row r="624" spans="1:6" hidden="1" x14ac:dyDescent="0.4">
      <c r="A624" t="str">
        <f>output!A624</f>
        <v>パワプロ2020 - 投球解析 - 2020-08-24 12-22-44-03</v>
      </c>
      <c r="B624" t="str">
        <f ca="1">output!K624</f>
        <v>DD020</v>
      </c>
      <c r="C624">
        <f ca="1">VLOOKUP(B624,投手データ!B:E,4,)</f>
        <v>150</v>
      </c>
      <c r="D624" t="str">
        <f ca="1">output!N624</f>
        <v>パーム</v>
      </c>
      <c r="E624">
        <f ca="1">output!J624</f>
        <v>121</v>
      </c>
      <c r="F624">
        <f t="shared" ca="1" si="10"/>
        <v>-29</v>
      </c>
    </row>
    <row r="625" spans="1:6" hidden="1" x14ac:dyDescent="0.4">
      <c r="A625" t="str">
        <f>output!A625</f>
        <v>パワプロ2020 - 投球解析 - 2020-08-24 12-22-44-04</v>
      </c>
      <c r="B625" t="str">
        <f ca="1">output!K625</f>
        <v>DD020</v>
      </c>
      <c r="C625">
        <f ca="1">VLOOKUP(B625,投手データ!B:E,4,)</f>
        <v>150</v>
      </c>
      <c r="D625" t="str">
        <f ca="1">output!N625</f>
        <v>パーム</v>
      </c>
      <c r="E625">
        <f ca="1">output!J625</f>
        <v>121</v>
      </c>
      <c r="F625">
        <f t="shared" ca="1" si="10"/>
        <v>-29</v>
      </c>
    </row>
    <row r="626" spans="1:6" hidden="1" x14ac:dyDescent="0.4">
      <c r="A626" t="str">
        <f>output!A626</f>
        <v>パワプロ2020 - 投球解析 - 2020-08-24 12-22-44-05</v>
      </c>
      <c r="B626" t="str">
        <f ca="1">output!K626</f>
        <v>DD020</v>
      </c>
      <c r="C626">
        <f ca="1">VLOOKUP(B626,投手データ!B:E,4,)</f>
        <v>150</v>
      </c>
      <c r="D626" t="str">
        <f ca="1">output!N626</f>
        <v>パーム</v>
      </c>
      <c r="E626">
        <f ca="1">output!J626</f>
        <v>121</v>
      </c>
      <c r="F626">
        <f t="shared" ca="1" si="10"/>
        <v>-29</v>
      </c>
    </row>
    <row r="627" spans="1:6" hidden="1" x14ac:dyDescent="0.4">
      <c r="A627" t="str">
        <f>output!A627</f>
        <v>パワプロ2020 - 投球解析 - 2020-08-24 12-22-44-06</v>
      </c>
      <c r="B627" t="str">
        <f ca="1">output!K627</f>
        <v>DD020</v>
      </c>
      <c r="C627">
        <f ca="1">VLOOKUP(B627,投手データ!B:E,4,)</f>
        <v>150</v>
      </c>
      <c r="D627" t="str">
        <f ca="1">output!N627</f>
        <v>パーム</v>
      </c>
      <c r="E627">
        <f ca="1">output!J627</f>
        <v>122</v>
      </c>
      <c r="F627">
        <f t="shared" ca="1" si="10"/>
        <v>-28</v>
      </c>
    </row>
    <row r="628" spans="1:6" hidden="1" x14ac:dyDescent="0.4">
      <c r="A628" t="str">
        <f>output!A628</f>
        <v>パワプロ2020 - 投球解析 - 2020-08-24 12-22-44-07</v>
      </c>
      <c r="B628" t="str">
        <f ca="1">output!K628</f>
        <v>DD020</v>
      </c>
      <c r="C628">
        <f ca="1">VLOOKUP(B628,投手データ!B:E,4,)</f>
        <v>150</v>
      </c>
      <c r="D628" t="str">
        <f ca="1">output!N628</f>
        <v>パーム</v>
      </c>
      <c r="E628">
        <f ca="1">output!J628</f>
        <v>123</v>
      </c>
      <c r="F628">
        <f t="shared" ca="1" si="10"/>
        <v>-27</v>
      </c>
    </row>
    <row r="629" spans="1:6" hidden="1" x14ac:dyDescent="0.4">
      <c r="A629" t="str">
        <f>output!A629</f>
        <v>パワプロ2020 - 投球解析 - 2020-08-24 12-22-44-08</v>
      </c>
      <c r="B629" t="e">
        <f ca="1">output!K629</f>
        <v>#N/A</v>
      </c>
      <c r="C629" t="e">
        <f ca="1">VLOOKUP(B629,投手データ!B:E,4,)</f>
        <v>#N/A</v>
      </c>
      <c r="D629" t="str">
        <f ca="1">output!N629</f>
        <v>パーム</v>
      </c>
      <c r="E629">
        <f ca="1">output!J629</f>
        <v>123</v>
      </c>
      <c r="F629" t="e">
        <f t="shared" ca="1" si="10"/>
        <v>#N/A</v>
      </c>
    </row>
    <row r="630" spans="1:6" hidden="1" x14ac:dyDescent="0.4">
      <c r="A630" t="str">
        <f>output!A630</f>
        <v>パワプロ2020 - 投球解析 - 2020-08-24 12-22-44-09</v>
      </c>
      <c r="B630" t="str">
        <f ca="1">output!K630</f>
        <v>DD020</v>
      </c>
      <c r="C630">
        <f ca="1">VLOOKUP(B630,投手データ!B:E,4,)</f>
        <v>150</v>
      </c>
      <c r="D630" t="str">
        <f ca="1">output!N630</f>
        <v>パーム</v>
      </c>
      <c r="E630">
        <f ca="1">output!J630</f>
        <v>121</v>
      </c>
      <c r="F630">
        <f t="shared" ca="1" si="10"/>
        <v>-29</v>
      </c>
    </row>
    <row r="631" spans="1:6" hidden="1" x14ac:dyDescent="0.4">
      <c r="A631" t="str">
        <f>output!A631</f>
        <v>パワプロ2020 - 投球解析 - 2020-08-24 12-24-03-00</v>
      </c>
      <c r="B631" t="str">
        <f ca="1">output!K631</f>
        <v>DD022</v>
      </c>
      <c r="C631">
        <f ca="1">VLOOKUP(B631,投手データ!B:E,4,)</f>
        <v>150</v>
      </c>
      <c r="D631" t="str">
        <f ca="1">output!N631</f>
        <v>シュート</v>
      </c>
      <c r="E631">
        <f ca="1">output!J631</f>
        <v>136</v>
      </c>
      <c r="F631">
        <f t="shared" ca="1" si="10"/>
        <v>-14</v>
      </c>
    </row>
    <row r="632" spans="1:6" hidden="1" x14ac:dyDescent="0.4">
      <c r="A632" t="str">
        <f>output!A632</f>
        <v>パワプロ2020 - 投球解析 - 2020-08-24 12-24-03-01</v>
      </c>
      <c r="B632" t="str">
        <f ca="1">output!K632</f>
        <v>DD020</v>
      </c>
      <c r="C632">
        <f ca="1">VLOOKUP(B632,投手データ!B:E,4,)</f>
        <v>150</v>
      </c>
      <c r="D632" t="str">
        <f ca="1">output!N632</f>
        <v>シュート</v>
      </c>
      <c r="E632">
        <f ca="1">output!J632</f>
        <v>114</v>
      </c>
      <c r="F632">
        <f t="shared" ca="1" si="10"/>
        <v>-36</v>
      </c>
    </row>
    <row r="633" spans="1:6" hidden="1" x14ac:dyDescent="0.4">
      <c r="A633" t="str">
        <f>output!A633</f>
        <v>パワプロ2020 - 投球解析 - 2020-08-24 12-24-03-02</v>
      </c>
      <c r="B633" t="str">
        <f ca="1">output!K633</f>
        <v>DD020</v>
      </c>
      <c r="C633">
        <f ca="1">VLOOKUP(B633,投手データ!B:E,4,)</f>
        <v>150</v>
      </c>
      <c r="D633" t="str">
        <f ca="1">output!N633</f>
        <v>シュート</v>
      </c>
      <c r="E633">
        <f ca="1">output!J633</f>
        <v>97</v>
      </c>
      <c r="F633">
        <f t="shared" ca="1" si="10"/>
        <v>-53</v>
      </c>
    </row>
    <row r="634" spans="1:6" hidden="1" x14ac:dyDescent="0.4">
      <c r="A634" t="str">
        <f>output!A634</f>
        <v>パワプロ2020 - 投球解析 - 2020-08-24 12-24-03-03</v>
      </c>
      <c r="B634" t="str">
        <f ca="1">output!K634</f>
        <v>DD020</v>
      </c>
      <c r="C634">
        <f ca="1">VLOOKUP(B634,投手データ!B:E,4,)</f>
        <v>150</v>
      </c>
      <c r="D634" t="str">
        <f ca="1">output!N634</f>
        <v>シュート</v>
      </c>
      <c r="E634">
        <f ca="1">output!J634</f>
        <v>135</v>
      </c>
      <c r="F634">
        <f t="shared" ca="1" si="10"/>
        <v>-15</v>
      </c>
    </row>
    <row r="635" spans="1:6" hidden="1" x14ac:dyDescent="0.4">
      <c r="A635" t="str">
        <f>output!A635</f>
        <v>パワプロ2020 - 投球解析 - 2020-08-24 12-24-03-04</v>
      </c>
      <c r="B635" t="str">
        <f ca="1">output!K635</f>
        <v>DD020</v>
      </c>
      <c r="C635">
        <f ca="1">VLOOKUP(B635,投手データ!B:E,4,)</f>
        <v>150</v>
      </c>
      <c r="D635" t="str">
        <f ca="1">output!N635</f>
        <v>シュート</v>
      </c>
      <c r="E635">
        <f ca="1">output!J635</f>
        <v>97</v>
      </c>
      <c r="F635">
        <f t="shared" ca="1" si="10"/>
        <v>-53</v>
      </c>
    </row>
    <row r="636" spans="1:6" hidden="1" x14ac:dyDescent="0.4">
      <c r="A636" t="str">
        <f>output!A636</f>
        <v>パワプロ2020 - 投球解析 - 2020-08-24 12-24-03-05</v>
      </c>
      <c r="B636" t="str">
        <f ca="1">output!K636</f>
        <v>DD020</v>
      </c>
      <c r="C636">
        <f ca="1">VLOOKUP(B636,投手データ!B:E,4,)</f>
        <v>150</v>
      </c>
      <c r="D636" t="str">
        <f ca="1">output!N636</f>
        <v>シュート</v>
      </c>
      <c r="E636">
        <f ca="1">output!J636</f>
        <v>97</v>
      </c>
      <c r="F636">
        <f t="shared" ca="1" si="10"/>
        <v>-53</v>
      </c>
    </row>
    <row r="637" spans="1:6" hidden="1" x14ac:dyDescent="0.4">
      <c r="A637" t="str">
        <f>output!A637</f>
        <v>パワプロ2020 - 投球解析 - 2020-08-24 12-24-03-06</v>
      </c>
      <c r="B637" t="str">
        <f ca="1">output!K637</f>
        <v>DD020</v>
      </c>
      <c r="C637">
        <f ca="1">VLOOKUP(B637,投手データ!B:E,4,)</f>
        <v>150</v>
      </c>
      <c r="D637" t="str">
        <f ca="1">output!N637</f>
        <v>シュート</v>
      </c>
      <c r="E637">
        <f ca="1">output!J637</f>
        <v>134</v>
      </c>
      <c r="F637">
        <f t="shared" ca="1" si="10"/>
        <v>-16</v>
      </c>
    </row>
    <row r="638" spans="1:6" hidden="1" x14ac:dyDescent="0.4">
      <c r="A638" t="str">
        <f>output!A638</f>
        <v>パワプロ2020 - 投球解析 - 2020-08-24 12-24-03-07</v>
      </c>
      <c r="B638" t="str">
        <f ca="1">output!K638</f>
        <v>DD020</v>
      </c>
      <c r="C638">
        <f ca="1">VLOOKUP(B638,投手データ!B:E,4,)</f>
        <v>150</v>
      </c>
      <c r="D638" t="str">
        <f ca="1">output!N638</f>
        <v>シュート</v>
      </c>
      <c r="E638">
        <f ca="1">output!J638</f>
        <v>139</v>
      </c>
      <c r="F638">
        <f t="shared" ca="1" si="10"/>
        <v>-11</v>
      </c>
    </row>
    <row r="639" spans="1:6" hidden="1" x14ac:dyDescent="0.4">
      <c r="A639" t="str">
        <f>output!A639</f>
        <v>パワプロ2020 - 投球解析 - 2020-08-24 12-24-03-08</v>
      </c>
      <c r="B639" t="e">
        <f ca="1">output!K639</f>
        <v>#N/A</v>
      </c>
      <c r="C639" t="e">
        <f ca="1">VLOOKUP(B639,投手データ!B:E,4,)</f>
        <v>#N/A</v>
      </c>
      <c r="D639" t="str">
        <f ca="1">output!N639</f>
        <v>シュート</v>
      </c>
      <c r="E639">
        <f ca="1">output!J639</f>
        <v>133</v>
      </c>
      <c r="F639" t="e">
        <f t="shared" ca="1" si="10"/>
        <v>#N/A</v>
      </c>
    </row>
    <row r="640" spans="1:6" hidden="1" x14ac:dyDescent="0.4">
      <c r="A640" t="str">
        <f>output!A640</f>
        <v>パワプロ2020 - 投球解析 - 2020-08-24 12-24-03-09</v>
      </c>
      <c r="B640" t="str">
        <f ca="1">output!K640</f>
        <v>DD020</v>
      </c>
      <c r="C640">
        <f ca="1">VLOOKUP(B640,投手データ!B:E,4,)</f>
        <v>150</v>
      </c>
      <c r="D640" t="str">
        <f ca="1">output!N640</f>
        <v>シュート</v>
      </c>
      <c r="E640">
        <f ca="1">output!J640</f>
        <v>139</v>
      </c>
      <c r="F640">
        <f t="shared" ca="1" si="10"/>
        <v>-11</v>
      </c>
    </row>
    <row r="641" spans="1:6" hidden="1" x14ac:dyDescent="0.4">
      <c r="A641" t="str">
        <f>output!A641</f>
        <v>パワプロ2020 - 投球解析 - 2020-08-24 12-25-33-00</v>
      </c>
      <c r="B641" t="str">
        <f ca="1">output!K641</f>
        <v>DD005</v>
      </c>
      <c r="C641">
        <f ca="1">VLOOKUP(B641,投手データ!B:E,4,)</f>
        <v>155</v>
      </c>
      <c r="D641" t="str">
        <f ca="1">output!N641</f>
        <v>ストレート</v>
      </c>
      <c r="E641">
        <f ca="1">output!J641</f>
        <v>149</v>
      </c>
      <c r="F641">
        <f t="shared" ca="1" si="10"/>
        <v>-6</v>
      </c>
    </row>
    <row r="642" spans="1:6" hidden="1" x14ac:dyDescent="0.4">
      <c r="A642" t="str">
        <f>output!A642</f>
        <v>パワプロ2020 - 投球解析 - 2020-08-24 12-25-33-01</v>
      </c>
      <c r="B642" t="str">
        <f ca="1">output!K642</f>
        <v>DD005</v>
      </c>
      <c r="C642">
        <f ca="1">VLOOKUP(B642,投手データ!B:E,4,)</f>
        <v>155</v>
      </c>
      <c r="D642" t="str">
        <f ca="1">output!N642</f>
        <v>ストレート</v>
      </c>
      <c r="E642">
        <f ca="1">output!J642</f>
        <v>152</v>
      </c>
      <c r="F642">
        <f t="shared" ca="1" si="10"/>
        <v>-3</v>
      </c>
    </row>
    <row r="643" spans="1:6" hidden="1" x14ac:dyDescent="0.4">
      <c r="A643" t="str">
        <f>output!A643</f>
        <v>パワプロ2020 - 投球解析 - 2020-08-24 12-25-33-02</v>
      </c>
      <c r="B643" t="str">
        <f ca="1">output!K643</f>
        <v>DD005</v>
      </c>
      <c r="C643">
        <f ca="1">VLOOKUP(B643,投手データ!B:E,4,)</f>
        <v>155</v>
      </c>
      <c r="D643" t="str">
        <f ca="1">output!N643</f>
        <v>ストレート</v>
      </c>
      <c r="E643">
        <f ca="1">output!J643</f>
        <v>149</v>
      </c>
      <c r="F643">
        <f t="shared" ca="1" si="10"/>
        <v>-6</v>
      </c>
    </row>
    <row r="644" spans="1:6" hidden="1" x14ac:dyDescent="0.4">
      <c r="A644" t="str">
        <f>output!A644</f>
        <v>パワプロ2020 - 投球解析 - 2020-08-24 12-25-33-03</v>
      </c>
      <c r="B644" t="str">
        <f ca="1">output!K644</f>
        <v>DD005</v>
      </c>
      <c r="C644">
        <f ca="1">VLOOKUP(B644,投手データ!B:E,4,)</f>
        <v>155</v>
      </c>
      <c r="D644" t="str">
        <f ca="1">output!N644</f>
        <v>ストレート</v>
      </c>
      <c r="E644">
        <f ca="1">output!J644</f>
        <v>152</v>
      </c>
      <c r="F644">
        <f t="shared" ca="1" si="10"/>
        <v>-3</v>
      </c>
    </row>
    <row r="645" spans="1:6" hidden="1" x14ac:dyDescent="0.4">
      <c r="A645" t="str">
        <f>output!A645</f>
        <v>パワプロ2020 - 投球解析 - 2020-08-24 12-25-33-04</v>
      </c>
      <c r="B645" t="str">
        <f ca="1">output!K645</f>
        <v>DD005</v>
      </c>
      <c r="C645">
        <f ca="1">VLOOKUP(B645,投手データ!B:E,4,)</f>
        <v>155</v>
      </c>
      <c r="D645" t="str">
        <f ca="1">output!N645</f>
        <v>ストレート</v>
      </c>
      <c r="E645">
        <f ca="1">output!J645</f>
        <v>148</v>
      </c>
      <c r="F645">
        <f t="shared" ca="1" si="10"/>
        <v>-7</v>
      </c>
    </row>
    <row r="646" spans="1:6" hidden="1" x14ac:dyDescent="0.4">
      <c r="A646" t="str">
        <f>output!A646</f>
        <v>パワプロ2020 - 投球解析 - 2020-08-24 12-25-33-05</v>
      </c>
      <c r="B646" t="str">
        <f ca="1">output!K646</f>
        <v>DD005</v>
      </c>
      <c r="C646">
        <f ca="1">VLOOKUP(B646,投手データ!B:E,4,)</f>
        <v>155</v>
      </c>
      <c r="D646" t="str">
        <f ca="1">output!N646</f>
        <v>ストレート</v>
      </c>
      <c r="E646">
        <f ca="1">output!J646</f>
        <v>148</v>
      </c>
      <c r="F646">
        <f t="shared" ca="1" si="10"/>
        <v>-7</v>
      </c>
    </row>
    <row r="647" spans="1:6" hidden="1" x14ac:dyDescent="0.4">
      <c r="A647" t="str">
        <f>output!A647</f>
        <v>パワプロ2020 - 投球解析 - 2020-08-24 12-25-33-06</v>
      </c>
      <c r="B647" t="str">
        <f ca="1">output!K647</f>
        <v>DD005</v>
      </c>
      <c r="C647">
        <f ca="1">VLOOKUP(B647,投手データ!B:E,4,)</f>
        <v>155</v>
      </c>
      <c r="D647" t="str">
        <f ca="1">output!N647</f>
        <v>ストレート</v>
      </c>
      <c r="E647">
        <f ca="1">output!J647</f>
        <v>151</v>
      </c>
      <c r="F647">
        <f t="shared" ca="1" si="10"/>
        <v>-4</v>
      </c>
    </row>
    <row r="648" spans="1:6" hidden="1" x14ac:dyDescent="0.4">
      <c r="A648" t="str">
        <f>output!A648</f>
        <v>パワプロ2020 - 投球解析 - 2020-08-24 12-25-33-07</v>
      </c>
      <c r="B648" t="str">
        <f ca="1">output!K648</f>
        <v>DD005</v>
      </c>
      <c r="C648">
        <f ca="1">VLOOKUP(B648,投手データ!B:E,4,)</f>
        <v>155</v>
      </c>
      <c r="D648" t="str">
        <f ca="1">output!N648</f>
        <v>ストレート</v>
      </c>
      <c r="E648">
        <f ca="1">output!J648</f>
        <v>152</v>
      </c>
      <c r="F648">
        <f t="shared" ca="1" si="10"/>
        <v>-3</v>
      </c>
    </row>
    <row r="649" spans="1:6" hidden="1" x14ac:dyDescent="0.4">
      <c r="A649" t="str">
        <f>output!A649</f>
        <v>パワプロ2020 - 投球解析 - 2020-08-24 12-25-33-08</v>
      </c>
      <c r="B649" t="str">
        <f ca="1">output!K649</f>
        <v>DD005</v>
      </c>
      <c r="C649">
        <f ca="1">VLOOKUP(B649,投手データ!B:E,4,)</f>
        <v>155</v>
      </c>
      <c r="D649" t="str">
        <f ca="1">output!N649</f>
        <v>ストレート</v>
      </c>
      <c r="E649">
        <f ca="1">output!J649</f>
        <v>152</v>
      </c>
      <c r="F649">
        <f t="shared" ca="1" si="10"/>
        <v>-3</v>
      </c>
    </row>
    <row r="650" spans="1:6" hidden="1" x14ac:dyDescent="0.4">
      <c r="A650" t="str">
        <f>output!A650</f>
        <v>パワプロ2020 - 投球解析 - 2020-08-24 12-25-33-09</v>
      </c>
      <c r="B650" t="e">
        <f ca="1">output!K650</f>
        <v>#N/A</v>
      </c>
      <c r="C650" t="e">
        <f ca="1">VLOOKUP(B650,投手データ!B:E,4,)</f>
        <v>#N/A</v>
      </c>
      <c r="D650" t="e">
        <f ca="1">output!N650</f>
        <v>#N/A</v>
      </c>
      <c r="E650" t="e">
        <f ca="1">output!J650</f>
        <v>#N/A</v>
      </c>
      <c r="F650" t="e">
        <f t="shared" ca="1" si="10"/>
        <v>#N/A</v>
      </c>
    </row>
    <row r="651" spans="1:6" hidden="1" x14ac:dyDescent="0.4">
      <c r="A651" t="str">
        <f>output!A651</f>
        <v>パワプロ2020 - 投球解析 - 2020-08-24 12-26-53-00</v>
      </c>
      <c r="B651" t="str">
        <f ca="1">output!K651</f>
        <v>DD005</v>
      </c>
      <c r="C651">
        <f ca="1">VLOOKUP(B651,投手データ!B:E,4,)</f>
        <v>155</v>
      </c>
      <c r="D651" t="str">
        <f ca="1">output!N651</f>
        <v>全力ストレート</v>
      </c>
      <c r="E651">
        <f ca="1">output!J651</f>
        <v>148</v>
      </c>
      <c r="F651">
        <f t="shared" ca="1" si="10"/>
        <v>-7</v>
      </c>
    </row>
    <row r="652" spans="1:6" hidden="1" x14ac:dyDescent="0.4">
      <c r="A652" t="str">
        <f>output!A652</f>
        <v>パワプロ2020 - 投球解析 - 2020-08-24 12-26-53-01</v>
      </c>
      <c r="B652" t="str">
        <f ca="1">output!K652</f>
        <v>DD005</v>
      </c>
      <c r="C652">
        <f ca="1">VLOOKUP(B652,投手データ!B:E,4,)</f>
        <v>155</v>
      </c>
      <c r="D652" t="str">
        <f ca="1">output!N652</f>
        <v>全力ストレート</v>
      </c>
      <c r="E652">
        <f>output!J652</f>
        <v>153</v>
      </c>
      <c r="F652">
        <f t="shared" ca="1" si="10"/>
        <v>-2</v>
      </c>
    </row>
    <row r="653" spans="1:6" hidden="1" x14ac:dyDescent="0.4">
      <c r="A653" t="str">
        <f>output!A653</f>
        <v>パワプロ2020 - 投球解析 - 2020-08-24 12-26-53-02</v>
      </c>
      <c r="B653" t="str">
        <f ca="1">output!K653</f>
        <v>DD005</v>
      </c>
      <c r="C653">
        <f ca="1">VLOOKUP(B653,投手データ!B:E,4,)</f>
        <v>155</v>
      </c>
      <c r="D653" t="str">
        <f ca="1">output!N653</f>
        <v>全力ストレート</v>
      </c>
      <c r="E653">
        <f ca="1">output!J653</f>
        <v>152</v>
      </c>
      <c r="F653">
        <f t="shared" ca="1" si="10"/>
        <v>-3</v>
      </c>
    </row>
    <row r="654" spans="1:6" hidden="1" x14ac:dyDescent="0.4">
      <c r="A654" t="str">
        <f>output!A654</f>
        <v>パワプロ2020 - 投球解析 - 2020-08-24 12-26-53-03</v>
      </c>
      <c r="B654" t="str">
        <f ca="1">output!K654</f>
        <v>DD005</v>
      </c>
      <c r="C654">
        <f ca="1">VLOOKUP(B654,投手データ!B:E,4,)</f>
        <v>155</v>
      </c>
      <c r="D654" t="str">
        <f ca="1">output!N654</f>
        <v>全力ストレート</v>
      </c>
      <c r="E654">
        <f ca="1">output!J654</f>
        <v>149</v>
      </c>
      <c r="F654">
        <f t="shared" ca="1" si="10"/>
        <v>-6</v>
      </c>
    </row>
    <row r="655" spans="1:6" hidden="1" x14ac:dyDescent="0.4">
      <c r="A655" t="str">
        <f>output!A655</f>
        <v>パワプロ2020 - 投球解析 - 2020-08-24 12-26-53-04</v>
      </c>
      <c r="B655" t="str">
        <f ca="1">output!K655</f>
        <v>DD005</v>
      </c>
      <c r="C655">
        <f ca="1">VLOOKUP(B655,投手データ!B:E,4,)</f>
        <v>155</v>
      </c>
      <c r="D655" t="str">
        <f ca="1">output!N655</f>
        <v>全力ストレート</v>
      </c>
      <c r="E655">
        <f ca="1">output!J655</f>
        <v>151</v>
      </c>
      <c r="F655">
        <f t="shared" ca="1" si="10"/>
        <v>-4</v>
      </c>
    </row>
    <row r="656" spans="1:6" hidden="1" x14ac:dyDescent="0.4">
      <c r="A656" t="str">
        <f>output!A656</f>
        <v>パワプロ2020 - 投球解析 - 2020-08-24 12-26-53-05</v>
      </c>
      <c r="B656" t="str">
        <f ca="1">output!K656</f>
        <v>DD005</v>
      </c>
      <c r="C656">
        <f ca="1">VLOOKUP(B656,投手データ!B:E,4,)</f>
        <v>155</v>
      </c>
      <c r="D656" t="str">
        <f ca="1">output!N656</f>
        <v>全力ストレート</v>
      </c>
      <c r="E656">
        <f ca="1">output!J656</f>
        <v>152</v>
      </c>
      <c r="F656">
        <f t="shared" ref="F656:F719" ca="1" si="11">E656-C656</f>
        <v>-3</v>
      </c>
    </row>
    <row r="657" spans="1:6" hidden="1" x14ac:dyDescent="0.4">
      <c r="A657" t="str">
        <f>output!A657</f>
        <v>パワプロ2020 - 投球解析 - 2020-08-24 12-26-53-06</v>
      </c>
      <c r="B657" t="str">
        <f ca="1">output!K657</f>
        <v>DD005</v>
      </c>
      <c r="C657">
        <f ca="1">VLOOKUP(B657,投手データ!B:E,4,)</f>
        <v>155</v>
      </c>
      <c r="D657" t="str">
        <f ca="1">output!N657</f>
        <v>全力ストレート</v>
      </c>
      <c r="E657">
        <f>output!J657</f>
        <v>153</v>
      </c>
      <c r="F657">
        <f t="shared" ca="1" si="11"/>
        <v>-2</v>
      </c>
    </row>
    <row r="658" spans="1:6" hidden="1" x14ac:dyDescent="0.4">
      <c r="A658" t="str">
        <f>output!A658</f>
        <v>パワプロ2020 - 投球解析 - 2020-08-24 12-26-53-07</v>
      </c>
      <c r="B658" t="str">
        <f ca="1">output!K658</f>
        <v>DD005</v>
      </c>
      <c r="C658">
        <f ca="1">VLOOKUP(B658,投手データ!B:E,4,)</f>
        <v>155</v>
      </c>
      <c r="D658" t="str">
        <f ca="1">output!N658</f>
        <v>全力ストレート</v>
      </c>
      <c r="E658">
        <f ca="1">output!J658</f>
        <v>148</v>
      </c>
      <c r="F658">
        <f t="shared" ca="1" si="11"/>
        <v>-7</v>
      </c>
    </row>
    <row r="659" spans="1:6" hidden="1" x14ac:dyDescent="0.4">
      <c r="A659" t="str">
        <f>output!A659</f>
        <v>パワプロ2020 - 投球解析 - 2020-08-24 12-26-53-08</v>
      </c>
      <c r="B659" t="str">
        <f ca="1">output!K659</f>
        <v>DD005</v>
      </c>
      <c r="C659">
        <f ca="1">VLOOKUP(B659,投手データ!B:E,4,)</f>
        <v>155</v>
      </c>
      <c r="D659" t="str">
        <f ca="1">output!N659</f>
        <v>全力ストレート</v>
      </c>
      <c r="E659">
        <f ca="1">output!J659</f>
        <v>153</v>
      </c>
      <c r="F659">
        <f t="shared" ca="1" si="11"/>
        <v>-2</v>
      </c>
    </row>
    <row r="660" spans="1:6" hidden="1" x14ac:dyDescent="0.4">
      <c r="A660" t="str">
        <f>output!A660</f>
        <v>パワプロ2020 - 投球解析 - 2020-08-24 12-28-05-00</v>
      </c>
      <c r="B660" t="str">
        <f ca="1">output!K660</f>
        <v>DD005</v>
      </c>
      <c r="C660">
        <f ca="1">VLOOKUP(B660,投手データ!B:E,4,)</f>
        <v>155</v>
      </c>
      <c r="D660" t="str">
        <f ca="1">output!N660</f>
        <v>ドロップカーブ</v>
      </c>
      <c r="E660">
        <f ca="1">output!J660</f>
        <v>129</v>
      </c>
      <c r="F660">
        <f t="shared" ca="1" si="11"/>
        <v>-26</v>
      </c>
    </row>
    <row r="661" spans="1:6" hidden="1" x14ac:dyDescent="0.4">
      <c r="A661" t="str">
        <f>output!A661</f>
        <v>パワプロ2020 - 投球解析 - 2020-08-24 12-28-05-01</v>
      </c>
      <c r="B661" t="str">
        <f ca="1">output!K661</f>
        <v>DD005</v>
      </c>
      <c r="C661">
        <f ca="1">VLOOKUP(B661,投手データ!B:E,4,)</f>
        <v>155</v>
      </c>
      <c r="D661" t="str">
        <f ca="1">output!N661</f>
        <v>ドロップカーブ</v>
      </c>
      <c r="E661">
        <f ca="1">output!J661</f>
        <v>127</v>
      </c>
      <c r="F661">
        <f t="shared" ca="1" si="11"/>
        <v>-28</v>
      </c>
    </row>
    <row r="662" spans="1:6" hidden="1" x14ac:dyDescent="0.4">
      <c r="A662" t="str">
        <f>output!A662</f>
        <v>パワプロ2020 - 投球解析 - 2020-08-24 12-28-05-02</v>
      </c>
      <c r="B662" t="e">
        <f ca="1">output!K662</f>
        <v>#N/A</v>
      </c>
      <c r="C662" t="e">
        <f ca="1">VLOOKUP(B662,投手データ!B:E,4,)</f>
        <v>#N/A</v>
      </c>
      <c r="D662" t="str">
        <f ca="1">output!N662</f>
        <v>ドロップカーブ</v>
      </c>
      <c r="E662">
        <f ca="1">output!J662</f>
        <v>126</v>
      </c>
      <c r="F662" t="e">
        <f t="shared" ca="1" si="11"/>
        <v>#N/A</v>
      </c>
    </row>
    <row r="663" spans="1:6" hidden="1" x14ac:dyDescent="0.4">
      <c r="A663" t="str">
        <f>output!A663</f>
        <v>パワプロ2020 - 投球解析 - 2020-08-24 12-28-05-03</v>
      </c>
      <c r="B663" t="str">
        <f ca="1">output!K663</f>
        <v>DD005</v>
      </c>
      <c r="C663">
        <f ca="1">VLOOKUP(B663,投手データ!B:E,4,)</f>
        <v>155</v>
      </c>
      <c r="D663" t="str">
        <f ca="1">output!N663</f>
        <v>ドロップカーブ</v>
      </c>
      <c r="E663">
        <f ca="1">output!J663</f>
        <v>120</v>
      </c>
      <c r="F663">
        <f t="shared" ca="1" si="11"/>
        <v>-35</v>
      </c>
    </row>
    <row r="664" spans="1:6" hidden="1" x14ac:dyDescent="0.4">
      <c r="A664" t="str">
        <f>output!A664</f>
        <v>パワプロ2020 - 投球解析 - 2020-08-24 12-28-05-04</v>
      </c>
      <c r="B664" t="e">
        <f ca="1">output!K664</f>
        <v>#N/A</v>
      </c>
      <c r="C664" t="e">
        <f ca="1">VLOOKUP(B664,投手データ!B:E,4,)</f>
        <v>#N/A</v>
      </c>
      <c r="D664" t="str">
        <f ca="1">output!N664</f>
        <v>ドロップカーブ</v>
      </c>
      <c r="E664">
        <f ca="1">output!J664</f>
        <v>126</v>
      </c>
      <c r="F664" t="e">
        <f t="shared" ca="1" si="11"/>
        <v>#N/A</v>
      </c>
    </row>
    <row r="665" spans="1:6" hidden="1" x14ac:dyDescent="0.4">
      <c r="A665" t="str">
        <f>output!A665</f>
        <v>パワプロ2020 - 投球解析 - 2020-08-24 12-28-05-05</v>
      </c>
      <c r="B665" t="str">
        <f ca="1">output!K665</f>
        <v>DD005</v>
      </c>
      <c r="C665">
        <f ca="1">VLOOKUP(B665,投手データ!B:E,4,)</f>
        <v>155</v>
      </c>
      <c r="D665" t="str">
        <f ca="1">output!N665</f>
        <v>ドロップカーブ</v>
      </c>
      <c r="E665">
        <f ca="1">output!J665</f>
        <v>127</v>
      </c>
      <c r="F665">
        <f t="shared" ca="1" si="11"/>
        <v>-28</v>
      </c>
    </row>
    <row r="666" spans="1:6" hidden="1" x14ac:dyDescent="0.4">
      <c r="A666" t="str">
        <f>output!A666</f>
        <v>パワプロ2020 - 投球解析 - 2020-08-24 12-28-05-06</v>
      </c>
      <c r="B666" t="e">
        <f ca="1">output!K666</f>
        <v>#N/A</v>
      </c>
      <c r="C666" t="e">
        <f ca="1">VLOOKUP(B666,投手データ!B:E,4,)</f>
        <v>#N/A</v>
      </c>
      <c r="D666" t="str">
        <f ca="1">output!N666</f>
        <v>ドロップカーブ</v>
      </c>
      <c r="E666">
        <f ca="1">output!J666</f>
        <v>127</v>
      </c>
      <c r="F666" t="e">
        <f t="shared" ca="1" si="11"/>
        <v>#N/A</v>
      </c>
    </row>
    <row r="667" spans="1:6" hidden="1" x14ac:dyDescent="0.4">
      <c r="A667" t="str">
        <f>output!A667</f>
        <v>パワプロ2020 - 投球解析 - 2020-08-24 12-28-05-07</v>
      </c>
      <c r="B667" t="str">
        <f ca="1">output!K667</f>
        <v>DD005</v>
      </c>
      <c r="C667">
        <f ca="1">VLOOKUP(B667,投手データ!B:E,4,)</f>
        <v>155</v>
      </c>
      <c r="D667" t="str">
        <f ca="1">output!N667</f>
        <v>ドロップカーブ</v>
      </c>
      <c r="E667">
        <f ca="1">output!J667</f>
        <v>126</v>
      </c>
      <c r="F667">
        <f t="shared" ca="1" si="11"/>
        <v>-29</v>
      </c>
    </row>
    <row r="668" spans="1:6" hidden="1" x14ac:dyDescent="0.4">
      <c r="A668" t="str">
        <f>output!A668</f>
        <v>パワプロ2020 - 投球解析 - 2020-08-24 12-28-05-08</v>
      </c>
      <c r="B668" t="str">
        <f ca="1">output!K668</f>
        <v>DD005</v>
      </c>
      <c r="C668">
        <f ca="1">VLOOKUP(B668,投手データ!B:E,4,)</f>
        <v>155</v>
      </c>
      <c r="D668" t="str">
        <f ca="1">output!N668</f>
        <v>ドロップカーブ</v>
      </c>
      <c r="E668">
        <f ca="1">output!J668</f>
        <v>129</v>
      </c>
      <c r="F668">
        <f t="shared" ca="1" si="11"/>
        <v>-26</v>
      </c>
    </row>
    <row r="669" spans="1:6" hidden="1" x14ac:dyDescent="0.4">
      <c r="A669" t="str">
        <f>output!A669</f>
        <v>パワプロ2020 - 投球解析 - 2020-08-24 12-28-05-09</v>
      </c>
      <c r="B669" t="str">
        <f ca="1">output!K669</f>
        <v>DD005</v>
      </c>
      <c r="C669">
        <f ca="1">VLOOKUP(B669,投手データ!B:E,4,)</f>
        <v>155</v>
      </c>
      <c r="D669" t="str">
        <f ca="1">output!N669</f>
        <v>ドロップカーブ</v>
      </c>
      <c r="E669">
        <f ca="1">output!J669</f>
        <v>128</v>
      </c>
      <c r="F669">
        <f t="shared" ca="1" si="11"/>
        <v>-27</v>
      </c>
    </row>
    <row r="670" spans="1:6" hidden="1" x14ac:dyDescent="0.4">
      <c r="A670" t="str">
        <f>output!A670</f>
        <v>パワプロ2020 - 投球解析 - 2020-08-24 12-32-08-00</v>
      </c>
      <c r="B670" t="str">
        <f ca="1">output!K670</f>
        <v>DD005</v>
      </c>
      <c r="C670">
        <f ca="1">VLOOKUP(B670,投手データ!B:E,4,)</f>
        <v>155</v>
      </c>
      <c r="D670" t="str">
        <f ca="1">output!N670</f>
        <v>シュート</v>
      </c>
      <c r="E670">
        <f ca="1">output!J670</f>
        <v>138</v>
      </c>
      <c r="F670">
        <f t="shared" ca="1" si="11"/>
        <v>-17</v>
      </c>
    </row>
    <row r="671" spans="1:6" hidden="1" x14ac:dyDescent="0.4">
      <c r="A671" t="str">
        <f>output!A671</f>
        <v>パワプロ2020 - 投球解析 - 2020-08-24 12-32-08-01</v>
      </c>
      <c r="B671" t="str">
        <f ca="1">output!K671</f>
        <v>DD005</v>
      </c>
      <c r="C671">
        <f ca="1">VLOOKUP(B671,投手データ!B:E,4,)</f>
        <v>155</v>
      </c>
      <c r="D671" t="str">
        <f ca="1">output!N671</f>
        <v>シュート</v>
      </c>
      <c r="E671">
        <f ca="1">output!J671</f>
        <v>140</v>
      </c>
      <c r="F671">
        <f t="shared" ca="1" si="11"/>
        <v>-15</v>
      </c>
    </row>
    <row r="672" spans="1:6" hidden="1" x14ac:dyDescent="0.4">
      <c r="A672" t="str">
        <f>output!A672</f>
        <v>パワプロ2020 - 投球解析 - 2020-08-24 12-32-08-02</v>
      </c>
      <c r="B672" t="str">
        <f ca="1">output!K672</f>
        <v>DD005</v>
      </c>
      <c r="C672">
        <f ca="1">VLOOKUP(B672,投手データ!B:E,4,)</f>
        <v>155</v>
      </c>
      <c r="D672" t="str">
        <f ca="1">output!N672</f>
        <v>シュート</v>
      </c>
      <c r="E672">
        <f ca="1">output!J672</f>
        <v>92</v>
      </c>
      <c r="F672">
        <f t="shared" ca="1" si="11"/>
        <v>-63</v>
      </c>
    </row>
    <row r="673" spans="1:6" hidden="1" x14ac:dyDescent="0.4">
      <c r="A673" t="str">
        <f>output!A673</f>
        <v>パワプロ2020 - 投球解析 - 2020-08-24 12-32-08-03</v>
      </c>
      <c r="B673" t="str">
        <f ca="1">output!K673</f>
        <v>DD005</v>
      </c>
      <c r="C673">
        <f ca="1">VLOOKUP(B673,投手データ!B:E,4,)</f>
        <v>155</v>
      </c>
      <c r="D673" t="str">
        <f ca="1">output!N673</f>
        <v>シュート</v>
      </c>
      <c r="E673">
        <f ca="1">output!J673</f>
        <v>138</v>
      </c>
      <c r="F673">
        <f t="shared" ca="1" si="11"/>
        <v>-17</v>
      </c>
    </row>
    <row r="674" spans="1:6" hidden="1" x14ac:dyDescent="0.4">
      <c r="A674" t="str">
        <f>output!A674</f>
        <v>パワプロ2020 - 投球解析 - 2020-08-24 12-32-08-04</v>
      </c>
      <c r="B674" t="str">
        <f ca="1">output!K674</f>
        <v>DD005</v>
      </c>
      <c r="C674">
        <f ca="1">VLOOKUP(B674,投手データ!B:E,4,)</f>
        <v>155</v>
      </c>
      <c r="D674" t="str">
        <f ca="1">output!N674</f>
        <v>シュート</v>
      </c>
      <c r="E674">
        <f ca="1">output!J674</f>
        <v>142</v>
      </c>
      <c r="F674">
        <f t="shared" ca="1" si="11"/>
        <v>-13</v>
      </c>
    </row>
    <row r="675" spans="1:6" hidden="1" x14ac:dyDescent="0.4">
      <c r="A675" t="str">
        <f>output!A675</f>
        <v>パワプロ2020 - 投球解析 - 2020-08-24 12-32-08-05</v>
      </c>
      <c r="B675" t="str">
        <f ca="1">output!K675</f>
        <v>DD005</v>
      </c>
      <c r="C675">
        <f ca="1">VLOOKUP(B675,投手データ!B:E,4,)</f>
        <v>155</v>
      </c>
      <c r="D675" t="str">
        <f ca="1">output!N675</f>
        <v>シュート</v>
      </c>
      <c r="E675">
        <f ca="1">output!J675</f>
        <v>141</v>
      </c>
      <c r="F675">
        <f t="shared" ca="1" si="11"/>
        <v>-14</v>
      </c>
    </row>
    <row r="676" spans="1:6" hidden="1" x14ac:dyDescent="0.4">
      <c r="A676" t="str">
        <f>output!A676</f>
        <v>パワプロ2020 - 投球解析 - 2020-08-24 12-32-08-06</v>
      </c>
      <c r="B676" t="str">
        <f ca="1">output!K676</f>
        <v>DD005</v>
      </c>
      <c r="C676">
        <f ca="1">VLOOKUP(B676,投手データ!B:E,4,)</f>
        <v>155</v>
      </c>
      <c r="D676" t="str">
        <f ca="1">output!N676</f>
        <v>シュート</v>
      </c>
      <c r="E676">
        <f ca="1">output!J676</f>
        <v>140</v>
      </c>
      <c r="F676">
        <f t="shared" ca="1" si="11"/>
        <v>-15</v>
      </c>
    </row>
    <row r="677" spans="1:6" hidden="1" x14ac:dyDescent="0.4">
      <c r="A677" t="str">
        <f>output!A677</f>
        <v>パワプロ2020 - 投球解析 - 2020-08-24 12-32-08-07</v>
      </c>
      <c r="B677" t="str">
        <f ca="1">output!K677</f>
        <v>DD005</v>
      </c>
      <c r="C677">
        <f ca="1">VLOOKUP(B677,投手データ!B:E,4,)</f>
        <v>155</v>
      </c>
      <c r="D677" t="str">
        <f ca="1">output!N677</f>
        <v>シュート</v>
      </c>
      <c r="E677">
        <f ca="1">output!J677</f>
        <v>138</v>
      </c>
      <c r="F677">
        <f t="shared" ca="1" si="11"/>
        <v>-17</v>
      </c>
    </row>
    <row r="678" spans="1:6" hidden="1" x14ac:dyDescent="0.4">
      <c r="A678" t="str">
        <f>output!A678</f>
        <v>パワプロ2020 - 投球解析 - 2020-08-24 12-32-08-08</v>
      </c>
      <c r="B678" t="str">
        <f ca="1">output!K678</f>
        <v>DD005</v>
      </c>
      <c r="C678">
        <f ca="1">VLOOKUP(B678,投手データ!B:E,4,)</f>
        <v>155</v>
      </c>
      <c r="D678" t="str">
        <f ca="1">output!N678</f>
        <v>シュート</v>
      </c>
      <c r="E678">
        <f ca="1">output!J678</f>
        <v>139</v>
      </c>
      <c r="F678">
        <f t="shared" ca="1" si="11"/>
        <v>-16</v>
      </c>
    </row>
    <row r="679" spans="1:6" hidden="1" x14ac:dyDescent="0.4">
      <c r="A679" t="str">
        <f>output!A679</f>
        <v>パワプロ2020 - 投球解析 - 2020-08-24 12-32-08-09</v>
      </c>
      <c r="B679" t="str">
        <f ca="1">output!K679</f>
        <v>DD005</v>
      </c>
      <c r="C679">
        <f ca="1">VLOOKUP(B679,投手データ!B:E,4,)</f>
        <v>155</v>
      </c>
      <c r="D679" t="str">
        <f ca="1">output!N679</f>
        <v>シュート</v>
      </c>
      <c r="E679">
        <f ca="1">output!J679</f>
        <v>145</v>
      </c>
      <c r="F679">
        <f t="shared" ca="1" si="11"/>
        <v>-10</v>
      </c>
    </row>
    <row r="680" spans="1:6" hidden="1" x14ac:dyDescent="0.4">
      <c r="A680" t="str">
        <f>output!A680</f>
        <v>パワプロ2020 - 投球解析 - 2020-08-24 12-33-48-00</v>
      </c>
      <c r="B680" t="str">
        <f ca="1">output!K680</f>
        <v>DD010</v>
      </c>
      <c r="C680">
        <f ca="1">VLOOKUP(B680,投手データ!B:E,4,)</f>
        <v>80</v>
      </c>
      <c r="D680" t="str">
        <f ca="1">output!N680</f>
        <v>ストレート</v>
      </c>
      <c r="E680">
        <f ca="1">output!J680</f>
        <v>146</v>
      </c>
      <c r="F680">
        <f t="shared" ca="1" si="11"/>
        <v>66</v>
      </c>
    </row>
    <row r="681" spans="1:6" hidden="1" x14ac:dyDescent="0.4">
      <c r="A681" t="str">
        <f>output!A681</f>
        <v>パワプロ2020 - 投球解析 - 2020-08-24 12-33-48-01</v>
      </c>
      <c r="B681" t="str">
        <f ca="1">output!K681</f>
        <v>DD010</v>
      </c>
      <c r="C681">
        <f ca="1">VLOOKUP(B681,投手データ!B:E,4,)</f>
        <v>80</v>
      </c>
      <c r="D681" t="str">
        <f ca="1">output!N681</f>
        <v>ストレート</v>
      </c>
      <c r="E681">
        <f ca="1">output!J681</f>
        <v>144</v>
      </c>
      <c r="F681">
        <f t="shared" ca="1" si="11"/>
        <v>64</v>
      </c>
    </row>
    <row r="682" spans="1:6" hidden="1" x14ac:dyDescent="0.4">
      <c r="A682" t="str">
        <f>output!A682</f>
        <v>パワプロ2020 - 投球解析 - 2020-08-24 12-33-48-02</v>
      </c>
      <c r="B682" t="str">
        <f ca="1">output!K682</f>
        <v>DD010</v>
      </c>
      <c r="C682">
        <f ca="1">VLOOKUP(B682,投手データ!B:E,4,)</f>
        <v>80</v>
      </c>
      <c r="D682" t="str">
        <f ca="1">output!N682</f>
        <v>ストレート</v>
      </c>
      <c r="E682">
        <f ca="1">output!J682</f>
        <v>147</v>
      </c>
      <c r="F682">
        <f t="shared" ca="1" si="11"/>
        <v>67</v>
      </c>
    </row>
    <row r="683" spans="1:6" hidden="1" x14ac:dyDescent="0.4">
      <c r="A683" t="str">
        <f>output!A683</f>
        <v>パワプロ2020 - 投球解析 - 2020-08-24 12-33-48-03</v>
      </c>
      <c r="B683" t="str">
        <f ca="1">output!K683</f>
        <v>DD010</v>
      </c>
      <c r="C683">
        <f ca="1">VLOOKUP(B683,投手データ!B:E,4,)</f>
        <v>80</v>
      </c>
      <c r="D683" t="str">
        <f ca="1">output!N683</f>
        <v>ストレート</v>
      </c>
      <c r="E683">
        <f ca="1">output!J683</f>
        <v>146</v>
      </c>
      <c r="F683">
        <f t="shared" ca="1" si="11"/>
        <v>66</v>
      </c>
    </row>
    <row r="684" spans="1:6" hidden="1" x14ac:dyDescent="0.4">
      <c r="A684" t="str">
        <f>output!A684</f>
        <v>パワプロ2020 - 投球解析 - 2020-08-24 12-33-48-04</v>
      </c>
      <c r="B684" t="str">
        <f ca="1">output!K684</f>
        <v>DD010</v>
      </c>
      <c r="C684">
        <f ca="1">VLOOKUP(B684,投手データ!B:E,4,)</f>
        <v>80</v>
      </c>
      <c r="D684" t="str">
        <f ca="1">output!N684</f>
        <v>ストレート</v>
      </c>
      <c r="E684">
        <f ca="1">output!J684</f>
        <v>147</v>
      </c>
      <c r="F684">
        <f t="shared" ca="1" si="11"/>
        <v>67</v>
      </c>
    </row>
    <row r="685" spans="1:6" hidden="1" x14ac:dyDescent="0.4">
      <c r="A685" t="str">
        <f>output!A685</f>
        <v>パワプロ2020 - 投球解析 - 2020-08-24 12-33-48-05</v>
      </c>
      <c r="B685" t="str">
        <f ca="1">output!K685</f>
        <v>DD010</v>
      </c>
      <c r="C685">
        <f ca="1">VLOOKUP(B685,投手データ!B:E,4,)</f>
        <v>80</v>
      </c>
      <c r="D685" t="str">
        <f ca="1">output!N685</f>
        <v>ストレート</v>
      </c>
      <c r="E685">
        <f>output!J685</f>
        <v>144</v>
      </c>
      <c r="F685">
        <f t="shared" ca="1" si="11"/>
        <v>64</v>
      </c>
    </row>
    <row r="686" spans="1:6" hidden="1" x14ac:dyDescent="0.4">
      <c r="A686" t="str">
        <f>output!A686</f>
        <v>パワプロ2020 - 投球解析 - 2020-08-24 12-33-48-06</v>
      </c>
      <c r="B686" t="str">
        <f ca="1">output!K686</f>
        <v>DD010</v>
      </c>
      <c r="C686">
        <f ca="1">VLOOKUP(B686,投手データ!B:E,4,)</f>
        <v>80</v>
      </c>
      <c r="D686" t="str">
        <f ca="1">output!N686</f>
        <v>ストレート</v>
      </c>
      <c r="E686">
        <f ca="1">output!J686</f>
        <v>146</v>
      </c>
      <c r="F686">
        <f t="shared" ca="1" si="11"/>
        <v>66</v>
      </c>
    </row>
    <row r="687" spans="1:6" hidden="1" x14ac:dyDescent="0.4">
      <c r="A687" t="str">
        <f>output!A687</f>
        <v>パワプロ2020 - 投球解析 - 2020-08-24 12-33-48-07</v>
      </c>
      <c r="B687" t="str">
        <f ca="1">output!K687</f>
        <v>DD010</v>
      </c>
      <c r="C687">
        <f ca="1">VLOOKUP(B687,投手データ!B:E,4,)</f>
        <v>80</v>
      </c>
      <c r="D687" t="str">
        <f ca="1">output!N687</f>
        <v>ストレート</v>
      </c>
      <c r="E687">
        <f ca="1">output!J687</f>
        <v>144</v>
      </c>
      <c r="F687">
        <f t="shared" ca="1" si="11"/>
        <v>64</v>
      </c>
    </row>
    <row r="688" spans="1:6" hidden="1" x14ac:dyDescent="0.4">
      <c r="A688" t="str">
        <f>output!A688</f>
        <v>パワプロ2020 - 投球解析 - 2020-08-24 12-33-48-08</v>
      </c>
      <c r="B688" t="str">
        <f ca="1">output!K688</f>
        <v>DD010</v>
      </c>
      <c r="C688">
        <f ca="1">VLOOKUP(B688,投手データ!B:E,4,)</f>
        <v>80</v>
      </c>
      <c r="D688" t="str">
        <f ca="1">output!N688</f>
        <v>ストレート</v>
      </c>
      <c r="E688">
        <f ca="1">output!J688</f>
        <v>147</v>
      </c>
      <c r="F688">
        <f t="shared" ca="1" si="11"/>
        <v>67</v>
      </c>
    </row>
    <row r="689" spans="1:6" hidden="1" x14ac:dyDescent="0.4">
      <c r="A689" t="str">
        <f>output!A689</f>
        <v>パワプロ2020 - 投球解析 - 2020-08-24 12-33-48-09</v>
      </c>
      <c r="B689" t="str">
        <f ca="1">output!K689</f>
        <v>DD010</v>
      </c>
      <c r="C689">
        <f ca="1">VLOOKUP(B689,投手データ!B:E,4,)</f>
        <v>80</v>
      </c>
      <c r="D689" t="str">
        <f ca="1">output!N689</f>
        <v>ストレート</v>
      </c>
      <c r="E689">
        <f ca="1">output!J689</f>
        <v>147</v>
      </c>
      <c r="F689">
        <f t="shared" ca="1" si="11"/>
        <v>67</v>
      </c>
    </row>
    <row r="690" spans="1:6" hidden="1" x14ac:dyDescent="0.4">
      <c r="A690" t="str">
        <f>output!A690</f>
        <v>パワプロ2020 - 投球解析 - 2020-08-24 12-35-33-00</v>
      </c>
      <c r="B690" t="str">
        <f ca="1">output!K690</f>
        <v>DD010</v>
      </c>
      <c r="C690">
        <f ca="1">VLOOKUP(B690,投手データ!B:E,4,)</f>
        <v>80</v>
      </c>
      <c r="D690" t="str">
        <f ca="1">output!N690</f>
        <v>全力ストレート</v>
      </c>
      <c r="E690">
        <f ca="1">output!J690</f>
        <v>147</v>
      </c>
      <c r="F690">
        <f t="shared" ca="1" si="11"/>
        <v>67</v>
      </c>
    </row>
    <row r="691" spans="1:6" hidden="1" x14ac:dyDescent="0.4">
      <c r="A691" t="str">
        <f>output!A691</f>
        <v>パワプロ2020 - 投球解析 - 2020-08-24 12-35-33-01</v>
      </c>
      <c r="B691" t="str">
        <f ca="1">output!K691</f>
        <v>DD010</v>
      </c>
      <c r="C691">
        <f ca="1">VLOOKUP(B691,投手データ!B:E,4,)</f>
        <v>80</v>
      </c>
      <c r="D691" t="str">
        <f ca="1">output!N691</f>
        <v>全力ストレート</v>
      </c>
      <c r="E691">
        <f ca="1">output!J691</f>
        <v>143</v>
      </c>
      <c r="F691">
        <f t="shared" ca="1" si="11"/>
        <v>63</v>
      </c>
    </row>
    <row r="692" spans="1:6" hidden="1" x14ac:dyDescent="0.4">
      <c r="A692" t="str">
        <f>output!A692</f>
        <v>パワプロ2020 - 投球解析 - 2020-08-24 12-35-33-02</v>
      </c>
      <c r="B692" t="str">
        <f ca="1">output!K692</f>
        <v>DD010</v>
      </c>
      <c r="C692">
        <f ca="1">VLOOKUP(B692,投手データ!B:E,4,)</f>
        <v>80</v>
      </c>
      <c r="D692" t="str">
        <f ca="1">output!N692</f>
        <v>全力ストレート</v>
      </c>
      <c r="E692">
        <f ca="1">output!J692</f>
        <v>145</v>
      </c>
      <c r="F692">
        <f t="shared" ca="1" si="11"/>
        <v>65</v>
      </c>
    </row>
    <row r="693" spans="1:6" hidden="1" x14ac:dyDescent="0.4">
      <c r="A693" t="str">
        <f>output!A693</f>
        <v>パワプロ2020 - 投球解析 - 2020-08-24 12-35-33-03</v>
      </c>
      <c r="B693" t="str">
        <f ca="1">output!K693</f>
        <v>DD010</v>
      </c>
      <c r="C693">
        <f ca="1">VLOOKUP(B693,投手データ!B:E,4,)</f>
        <v>80</v>
      </c>
      <c r="D693" t="str">
        <f ca="1">output!N693</f>
        <v>全力ストレート</v>
      </c>
      <c r="E693">
        <f ca="1">output!J693</f>
        <v>146</v>
      </c>
      <c r="F693">
        <f t="shared" ca="1" si="11"/>
        <v>66</v>
      </c>
    </row>
    <row r="694" spans="1:6" hidden="1" x14ac:dyDescent="0.4">
      <c r="A694" t="str">
        <f>output!A694</f>
        <v>パワプロ2020 - 投球解析 - 2020-08-24 12-35-33-04</v>
      </c>
      <c r="B694" t="str">
        <f ca="1">output!K694</f>
        <v>DD010</v>
      </c>
      <c r="C694">
        <f ca="1">VLOOKUP(B694,投手データ!B:E,4,)</f>
        <v>80</v>
      </c>
      <c r="D694" t="str">
        <f ca="1">output!N694</f>
        <v>全力ストレート</v>
      </c>
      <c r="E694">
        <f ca="1">output!J694</f>
        <v>145</v>
      </c>
      <c r="F694">
        <f t="shared" ca="1" si="11"/>
        <v>65</v>
      </c>
    </row>
    <row r="695" spans="1:6" hidden="1" x14ac:dyDescent="0.4">
      <c r="A695" t="str">
        <f>output!A695</f>
        <v>パワプロ2020 - 投球解析 - 2020-08-24 12-35-33-05</v>
      </c>
      <c r="B695" t="str">
        <f ca="1">output!K695</f>
        <v>DD010</v>
      </c>
      <c r="C695">
        <f ca="1">VLOOKUP(B695,投手データ!B:E,4,)</f>
        <v>80</v>
      </c>
      <c r="D695" t="str">
        <f ca="1">output!N695</f>
        <v>全力ストレート</v>
      </c>
      <c r="E695">
        <f ca="1">output!J695</f>
        <v>146</v>
      </c>
      <c r="F695">
        <f t="shared" ca="1" si="11"/>
        <v>66</v>
      </c>
    </row>
    <row r="696" spans="1:6" hidden="1" x14ac:dyDescent="0.4">
      <c r="A696" t="str">
        <f>output!A696</f>
        <v>パワプロ2020 - 投球解析 - 2020-08-24 12-35-33-06</v>
      </c>
      <c r="B696" t="str">
        <f ca="1">output!K696</f>
        <v>DD010</v>
      </c>
      <c r="C696">
        <f ca="1">VLOOKUP(B696,投手データ!B:E,4,)</f>
        <v>80</v>
      </c>
      <c r="D696" t="str">
        <f ca="1">output!N696</f>
        <v>全力ストレート</v>
      </c>
      <c r="E696">
        <f ca="1">output!J696</f>
        <v>148</v>
      </c>
      <c r="F696">
        <f t="shared" ca="1" si="11"/>
        <v>68</v>
      </c>
    </row>
    <row r="697" spans="1:6" hidden="1" x14ac:dyDescent="0.4">
      <c r="A697" t="str">
        <f>output!A697</f>
        <v>パワプロ2020 - 投球解析 - 2020-08-24 12-35-33-07</v>
      </c>
      <c r="B697" t="str">
        <f ca="1">output!K697</f>
        <v>DD010</v>
      </c>
      <c r="C697">
        <f ca="1">VLOOKUP(B697,投手データ!B:E,4,)</f>
        <v>80</v>
      </c>
      <c r="D697" t="str">
        <f ca="1">output!N697</f>
        <v>全力ストレート</v>
      </c>
      <c r="E697">
        <f ca="1">output!J697</f>
        <v>145</v>
      </c>
      <c r="F697">
        <f t="shared" ca="1" si="11"/>
        <v>65</v>
      </c>
    </row>
    <row r="698" spans="1:6" hidden="1" x14ac:dyDescent="0.4">
      <c r="A698" t="str">
        <f>output!A698</f>
        <v>パワプロ2020 - 投球解析 - 2020-08-24 12-35-33-08</v>
      </c>
      <c r="B698" t="str">
        <f ca="1">output!K698</f>
        <v>DD010</v>
      </c>
      <c r="C698">
        <f ca="1">VLOOKUP(B698,投手データ!B:E,4,)</f>
        <v>80</v>
      </c>
      <c r="D698" t="str">
        <f ca="1">output!N698</f>
        <v>全力ストレート</v>
      </c>
      <c r="E698">
        <f ca="1">output!J698</f>
        <v>148</v>
      </c>
      <c r="F698">
        <f t="shared" ca="1" si="11"/>
        <v>68</v>
      </c>
    </row>
    <row r="699" spans="1:6" hidden="1" x14ac:dyDescent="0.4">
      <c r="A699" t="str">
        <f>output!A699</f>
        <v>パワプロ2020 - 投球解析 - 2020-08-24 12-35-33-09</v>
      </c>
      <c r="B699" t="str">
        <f ca="1">output!K699</f>
        <v>DD010</v>
      </c>
      <c r="C699">
        <f ca="1">VLOOKUP(B699,投手データ!B:E,4,)</f>
        <v>80</v>
      </c>
      <c r="D699" t="str">
        <f ca="1">output!N699</f>
        <v>全力ストレート</v>
      </c>
      <c r="E699">
        <f ca="1">output!J699</f>
        <v>146</v>
      </c>
      <c r="F699">
        <f t="shared" ca="1" si="11"/>
        <v>66</v>
      </c>
    </row>
    <row r="700" spans="1:6" hidden="1" x14ac:dyDescent="0.4">
      <c r="A700" t="str">
        <f>output!A700</f>
        <v>パワプロ2020 - 投球解析 - 2020-08-24 12-36-56-00</v>
      </c>
      <c r="B700" t="e">
        <f ca="1">output!K700</f>
        <v>#N/A</v>
      </c>
      <c r="C700" t="e">
        <f ca="1">VLOOKUP(B700,投手データ!B:E,4,)</f>
        <v>#N/A</v>
      </c>
      <c r="D700" t="str">
        <f ca="1">output!N700</f>
        <v>スライダー</v>
      </c>
      <c r="E700">
        <f ca="1">output!J700</f>
        <v>93</v>
      </c>
      <c r="F700" t="e">
        <f t="shared" ca="1" si="11"/>
        <v>#N/A</v>
      </c>
    </row>
    <row r="701" spans="1:6" hidden="1" x14ac:dyDescent="0.4">
      <c r="A701" t="str">
        <f>output!A701</f>
        <v>パワプロ2020 - 投球解析 - 2020-08-24 12-36-56-01</v>
      </c>
      <c r="B701" t="str">
        <f ca="1">output!K701</f>
        <v>DD010</v>
      </c>
      <c r="C701">
        <f ca="1">VLOOKUP(B701,投手データ!B:E,4,)</f>
        <v>80</v>
      </c>
      <c r="D701" t="str">
        <f ca="1">output!N701</f>
        <v>スライダー</v>
      </c>
      <c r="E701">
        <f ca="1">output!J701</f>
        <v>132</v>
      </c>
      <c r="F701">
        <f t="shared" ca="1" si="11"/>
        <v>52</v>
      </c>
    </row>
    <row r="702" spans="1:6" hidden="1" x14ac:dyDescent="0.4">
      <c r="A702" t="str">
        <f>output!A702</f>
        <v>パワプロ2020 - 投球解析 - 2020-08-24 12-36-56-02</v>
      </c>
      <c r="B702" t="str">
        <f ca="1">output!K702</f>
        <v>DD010</v>
      </c>
      <c r="C702">
        <f ca="1">VLOOKUP(B702,投手データ!B:E,4,)</f>
        <v>80</v>
      </c>
      <c r="D702" t="str">
        <f ca="1">output!N702</f>
        <v>スライダー</v>
      </c>
      <c r="E702">
        <f ca="1">output!J702</f>
        <v>151</v>
      </c>
      <c r="F702">
        <f t="shared" ca="1" si="11"/>
        <v>71</v>
      </c>
    </row>
    <row r="703" spans="1:6" hidden="1" x14ac:dyDescent="0.4">
      <c r="A703" t="str">
        <f>output!A703</f>
        <v>パワプロ2020 - 投球解析 - 2020-08-24 12-36-56-03</v>
      </c>
      <c r="B703" t="str">
        <f ca="1">output!K703</f>
        <v>DD010</v>
      </c>
      <c r="C703">
        <f ca="1">VLOOKUP(B703,投手データ!B:E,4,)</f>
        <v>80</v>
      </c>
      <c r="D703" t="str">
        <f ca="1">output!N703</f>
        <v>スライダー</v>
      </c>
      <c r="E703">
        <f ca="1">output!J703</f>
        <v>132</v>
      </c>
      <c r="F703">
        <f t="shared" ca="1" si="11"/>
        <v>52</v>
      </c>
    </row>
    <row r="704" spans="1:6" hidden="1" x14ac:dyDescent="0.4">
      <c r="A704" t="str">
        <f>output!A704</f>
        <v>パワプロ2020 - 投球解析 - 2020-08-24 12-36-56-04</v>
      </c>
      <c r="B704" t="str">
        <f ca="1">output!K704</f>
        <v>DD010</v>
      </c>
      <c r="C704">
        <f ca="1">VLOOKUP(B704,投手データ!B:E,4,)</f>
        <v>80</v>
      </c>
      <c r="D704" t="str">
        <f ca="1">output!N704</f>
        <v>スライダー</v>
      </c>
      <c r="E704">
        <f ca="1">output!J704</f>
        <v>132</v>
      </c>
      <c r="F704">
        <f t="shared" ca="1" si="11"/>
        <v>52</v>
      </c>
    </row>
    <row r="705" spans="1:6" hidden="1" x14ac:dyDescent="0.4">
      <c r="A705" t="str">
        <f>output!A705</f>
        <v>パワプロ2020 - 投球解析 - 2020-08-24 12-36-56-05</v>
      </c>
      <c r="B705" t="str">
        <f ca="1">output!K705</f>
        <v>DD010</v>
      </c>
      <c r="C705">
        <f ca="1">VLOOKUP(B705,投手データ!B:E,4,)</f>
        <v>80</v>
      </c>
      <c r="D705" t="str">
        <f ca="1">output!N705</f>
        <v>スライダー</v>
      </c>
      <c r="E705">
        <f ca="1">output!J705</f>
        <v>131</v>
      </c>
      <c r="F705">
        <f t="shared" ca="1" si="11"/>
        <v>51</v>
      </c>
    </row>
    <row r="706" spans="1:6" hidden="1" x14ac:dyDescent="0.4">
      <c r="A706" t="str">
        <f>output!A706</f>
        <v>パワプロ2020 - 投球解析 - 2020-08-24 12-36-56-06</v>
      </c>
      <c r="B706" t="str">
        <f ca="1">output!K706</f>
        <v>DD010</v>
      </c>
      <c r="C706">
        <f ca="1">VLOOKUP(B706,投手データ!B:E,4,)</f>
        <v>80</v>
      </c>
      <c r="D706" t="str">
        <f ca="1">output!N706</f>
        <v>スライダー</v>
      </c>
      <c r="E706">
        <f ca="1">output!J706</f>
        <v>93</v>
      </c>
      <c r="F706">
        <f t="shared" ca="1" si="11"/>
        <v>13</v>
      </c>
    </row>
    <row r="707" spans="1:6" hidden="1" x14ac:dyDescent="0.4">
      <c r="A707" t="str">
        <f>output!A707</f>
        <v>パワプロ2020 - 投球解析 - 2020-08-24 12-36-56-07</v>
      </c>
      <c r="B707" t="str">
        <f ca="1">output!K707</f>
        <v>DD010</v>
      </c>
      <c r="C707">
        <f ca="1">VLOOKUP(B707,投手データ!B:E,4,)</f>
        <v>80</v>
      </c>
      <c r="D707" t="str">
        <f ca="1">output!N707</f>
        <v>スライダー</v>
      </c>
      <c r="E707">
        <f ca="1">output!J707</f>
        <v>132</v>
      </c>
      <c r="F707">
        <f t="shared" ca="1" si="11"/>
        <v>52</v>
      </c>
    </row>
    <row r="708" spans="1:6" hidden="1" x14ac:dyDescent="0.4">
      <c r="A708" t="str">
        <f>output!A708</f>
        <v>パワプロ2020 - 投球解析 - 2020-08-24 12-36-56-08</v>
      </c>
      <c r="B708" t="str">
        <f ca="1">output!K708</f>
        <v>DD010</v>
      </c>
      <c r="C708">
        <f ca="1">VLOOKUP(B708,投手データ!B:E,4,)</f>
        <v>80</v>
      </c>
      <c r="D708" t="str">
        <f ca="1">output!N708</f>
        <v>スライダー</v>
      </c>
      <c r="E708">
        <f ca="1">output!J708</f>
        <v>132</v>
      </c>
      <c r="F708">
        <f t="shared" ca="1" si="11"/>
        <v>52</v>
      </c>
    </row>
    <row r="709" spans="1:6" hidden="1" x14ac:dyDescent="0.4">
      <c r="A709" t="str">
        <f>output!A709</f>
        <v>パワプロ2020 - 投球解析 - 2020-08-24 12-36-56-09</v>
      </c>
      <c r="B709" t="str">
        <f ca="1">output!K709</f>
        <v>DD010</v>
      </c>
      <c r="C709">
        <f ca="1">VLOOKUP(B709,投手データ!B:E,4,)</f>
        <v>80</v>
      </c>
      <c r="D709" t="str">
        <f ca="1">output!N709</f>
        <v>スライダー</v>
      </c>
      <c r="E709">
        <f ca="1">output!J709</f>
        <v>130</v>
      </c>
      <c r="F709">
        <f t="shared" ca="1" si="11"/>
        <v>50</v>
      </c>
    </row>
    <row r="710" spans="1:6" x14ac:dyDescent="0.4">
      <c r="A710" t="str">
        <f>output!A710</f>
        <v>パワプロ2020 - 投球解析 - 2020-08-24 12-38-24-00</v>
      </c>
      <c r="B710" t="str">
        <f ca="1">output!K710</f>
        <v>DD010</v>
      </c>
      <c r="C710">
        <f ca="1">VLOOKUP(B710,投手データ!B:E,4,)</f>
        <v>80</v>
      </c>
      <c r="D710" t="str">
        <f ca="1">output!N710</f>
        <v>フォーク</v>
      </c>
      <c r="E710">
        <f ca="1">output!J710</f>
        <v>126</v>
      </c>
      <c r="F710">
        <f t="shared" ca="1" si="11"/>
        <v>46</v>
      </c>
    </row>
    <row r="711" spans="1:6" x14ac:dyDescent="0.4">
      <c r="A711" t="str">
        <f>output!A711</f>
        <v>パワプロ2020 - 投球解析 - 2020-08-24 12-38-24-01</v>
      </c>
      <c r="B711" t="str">
        <f ca="1">output!K711</f>
        <v>DD010</v>
      </c>
      <c r="C711">
        <f ca="1">VLOOKUP(B711,投手データ!B:E,4,)</f>
        <v>80</v>
      </c>
      <c r="D711" t="str">
        <f ca="1">output!N711</f>
        <v>フォーク</v>
      </c>
      <c r="E711">
        <f ca="1">output!J711</f>
        <v>128</v>
      </c>
      <c r="F711">
        <f t="shared" ca="1" si="11"/>
        <v>48</v>
      </c>
    </row>
    <row r="712" spans="1:6" x14ac:dyDescent="0.4">
      <c r="A712" t="str">
        <f>output!A712</f>
        <v>パワプロ2020 - 投球解析 - 2020-08-24 12-38-24-02</v>
      </c>
      <c r="B712" t="str">
        <f ca="1">output!K712</f>
        <v>DD010</v>
      </c>
      <c r="C712">
        <f ca="1">VLOOKUP(B712,投手データ!B:E,4,)</f>
        <v>80</v>
      </c>
      <c r="D712" t="str">
        <f ca="1">output!N712</f>
        <v>フォーク</v>
      </c>
      <c r="E712">
        <f ca="1">output!J712</f>
        <v>129</v>
      </c>
      <c r="F712">
        <f t="shared" ca="1" si="11"/>
        <v>49</v>
      </c>
    </row>
    <row r="713" spans="1:6" x14ac:dyDescent="0.4">
      <c r="A713" t="str">
        <f>output!A713</f>
        <v>パワプロ2020 - 投球解析 - 2020-08-24 12-38-24-03</v>
      </c>
      <c r="B713" t="str">
        <f ca="1">output!K713</f>
        <v>DD010</v>
      </c>
      <c r="C713">
        <f ca="1">VLOOKUP(B713,投手データ!B:E,4,)</f>
        <v>80</v>
      </c>
      <c r="D713" t="str">
        <f ca="1">output!N713</f>
        <v>フォーク</v>
      </c>
      <c r="E713">
        <f ca="1">output!J713</f>
        <v>127</v>
      </c>
      <c r="F713">
        <f t="shared" ca="1" si="11"/>
        <v>47</v>
      </c>
    </row>
    <row r="714" spans="1:6" x14ac:dyDescent="0.4">
      <c r="A714" t="str">
        <f>output!A714</f>
        <v>パワプロ2020 - 投球解析 - 2020-08-24 12-38-24-04</v>
      </c>
      <c r="B714" t="str">
        <f ca="1">output!K714</f>
        <v>DD010</v>
      </c>
      <c r="C714">
        <f ca="1">VLOOKUP(B714,投手データ!B:E,4,)</f>
        <v>80</v>
      </c>
      <c r="D714" t="str">
        <f ca="1">output!N714</f>
        <v>フォーク</v>
      </c>
      <c r="E714">
        <f ca="1">output!J714</f>
        <v>126</v>
      </c>
      <c r="F714">
        <f t="shared" ca="1" si="11"/>
        <v>46</v>
      </c>
    </row>
    <row r="715" spans="1:6" x14ac:dyDescent="0.4">
      <c r="A715" t="str">
        <f>output!A715</f>
        <v>パワプロ2020 - 投球解析 - 2020-08-24 12-38-24-05</v>
      </c>
      <c r="B715" t="str">
        <f ca="1">output!K715</f>
        <v>DD010</v>
      </c>
      <c r="C715">
        <f ca="1">VLOOKUP(B715,投手データ!B:E,4,)</f>
        <v>80</v>
      </c>
      <c r="D715" t="str">
        <f ca="1">output!N715</f>
        <v>フォーク</v>
      </c>
      <c r="E715">
        <f ca="1">output!J715</f>
        <v>127</v>
      </c>
      <c r="F715">
        <f t="shared" ca="1" si="11"/>
        <v>47</v>
      </c>
    </row>
    <row r="716" spans="1:6" x14ac:dyDescent="0.4">
      <c r="A716" t="str">
        <f>output!A716</f>
        <v>パワプロ2020 - 投球解析 - 2020-08-24 12-38-24-06</v>
      </c>
      <c r="B716" t="str">
        <f ca="1">output!K716</f>
        <v>DD010</v>
      </c>
      <c r="C716">
        <f ca="1">VLOOKUP(B716,投手データ!B:E,4,)</f>
        <v>80</v>
      </c>
      <c r="D716" t="str">
        <f ca="1">output!N716</f>
        <v>フォーク</v>
      </c>
      <c r="E716">
        <f ca="1">output!J716</f>
        <v>128</v>
      </c>
      <c r="F716">
        <f t="shared" ca="1" si="11"/>
        <v>48</v>
      </c>
    </row>
    <row r="717" spans="1:6" x14ac:dyDescent="0.4">
      <c r="A717" t="str">
        <f>output!A717</f>
        <v>パワプロ2020 - 投球解析 - 2020-08-24 12-38-24-07</v>
      </c>
      <c r="B717" t="str">
        <f ca="1">output!K717</f>
        <v>DD010</v>
      </c>
      <c r="C717">
        <f ca="1">VLOOKUP(B717,投手データ!B:E,4,)</f>
        <v>80</v>
      </c>
      <c r="D717" t="str">
        <f ca="1">output!N717</f>
        <v>フォーク</v>
      </c>
      <c r="E717">
        <f ca="1">output!J717</f>
        <v>127</v>
      </c>
      <c r="F717">
        <f t="shared" ca="1" si="11"/>
        <v>47</v>
      </c>
    </row>
    <row r="718" spans="1:6" x14ac:dyDescent="0.4">
      <c r="A718" t="str">
        <f>output!A718</f>
        <v>パワプロ2020 - 投球解析 - 2020-08-24 12-38-24-08</v>
      </c>
      <c r="B718" t="str">
        <f ca="1">output!K718</f>
        <v>DD010</v>
      </c>
      <c r="C718">
        <f ca="1">VLOOKUP(B718,投手データ!B:E,4,)</f>
        <v>80</v>
      </c>
      <c r="D718" t="str">
        <f ca="1">output!N718</f>
        <v>フォーク</v>
      </c>
      <c r="E718">
        <f ca="1">output!J718</f>
        <v>126</v>
      </c>
      <c r="F718">
        <f t="shared" ca="1" si="11"/>
        <v>46</v>
      </c>
    </row>
    <row r="719" spans="1:6" x14ac:dyDescent="0.4">
      <c r="A719" t="str">
        <f>output!A719</f>
        <v>パワプロ2020 - 投球解析 - 2020-08-24 12-38-24-09</v>
      </c>
      <c r="B719" t="str">
        <f ca="1">output!K719</f>
        <v>DD010</v>
      </c>
      <c r="C719">
        <f ca="1">VLOOKUP(B719,投手データ!B:E,4,)</f>
        <v>80</v>
      </c>
      <c r="D719" t="str">
        <f ca="1">output!N719</f>
        <v>フォーク</v>
      </c>
      <c r="E719">
        <f ca="1">output!J719</f>
        <v>123</v>
      </c>
      <c r="F719">
        <f t="shared" ca="1" si="11"/>
        <v>43</v>
      </c>
    </row>
    <row r="720" spans="1:6" hidden="1" x14ac:dyDescent="0.4">
      <c r="A720" t="str">
        <f>output!A720</f>
        <v>パワプロ2020 - 投球解析 - 2020-08-24 12-39-57-00</v>
      </c>
      <c r="B720" t="str">
        <f ca="1">output!K720</f>
        <v>DD001</v>
      </c>
      <c r="C720">
        <f ca="1">VLOOKUP(B720,投手データ!B:E,4,)</f>
        <v>152</v>
      </c>
      <c r="D720" t="str">
        <f ca="1">output!N720</f>
        <v>ストレート</v>
      </c>
      <c r="E720">
        <f ca="1">output!J720</f>
        <v>145</v>
      </c>
      <c r="F720">
        <f t="shared" ref="F720:F783" ca="1" si="12">E720-C720</f>
        <v>-7</v>
      </c>
    </row>
    <row r="721" spans="1:6" hidden="1" x14ac:dyDescent="0.4">
      <c r="A721" t="str">
        <f>output!A721</f>
        <v>パワプロ2020 - 投球解析 - 2020-08-24 12-39-57-01</v>
      </c>
      <c r="B721" t="str">
        <f ca="1">output!K721</f>
        <v>DD001</v>
      </c>
      <c r="C721">
        <f ca="1">VLOOKUP(B721,投手データ!B:E,4,)</f>
        <v>152</v>
      </c>
      <c r="D721" t="str">
        <f ca="1">output!N721</f>
        <v>ストレート</v>
      </c>
      <c r="E721">
        <f ca="1">output!J721</f>
        <v>147</v>
      </c>
      <c r="F721">
        <f t="shared" ca="1" si="12"/>
        <v>-5</v>
      </c>
    </row>
    <row r="722" spans="1:6" hidden="1" x14ac:dyDescent="0.4">
      <c r="A722" t="str">
        <f>output!A722</f>
        <v>パワプロ2020 - 投球解析 - 2020-08-24 12-39-57-02</v>
      </c>
      <c r="B722" t="e">
        <f ca="1">output!K722</f>
        <v>#N/A</v>
      </c>
      <c r="C722" t="e">
        <f ca="1">VLOOKUP(B722,投手データ!B:E,4,)</f>
        <v>#N/A</v>
      </c>
      <c r="D722" t="str">
        <f ca="1">output!N722</f>
        <v>ストレート</v>
      </c>
      <c r="E722">
        <f ca="1">output!J722</f>
        <v>148</v>
      </c>
      <c r="F722" t="e">
        <f t="shared" ca="1" si="12"/>
        <v>#N/A</v>
      </c>
    </row>
    <row r="723" spans="1:6" hidden="1" x14ac:dyDescent="0.4">
      <c r="A723" t="str">
        <f>output!A723</f>
        <v>パワプロ2020 - 投球解析 - 2020-08-24 12-39-57-03</v>
      </c>
      <c r="B723" t="str">
        <f ca="1">output!K723</f>
        <v>DD001</v>
      </c>
      <c r="C723">
        <f ca="1">VLOOKUP(B723,投手データ!B:E,4,)</f>
        <v>152</v>
      </c>
      <c r="D723" t="str">
        <f ca="1">output!N723</f>
        <v>ストレート</v>
      </c>
      <c r="E723">
        <f ca="1">output!J723</f>
        <v>147</v>
      </c>
      <c r="F723">
        <f t="shared" ca="1" si="12"/>
        <v>-5</v>
      </c>
    </row>
    <row r="724" spans="1:6" hidden="1" x14ac:dyDescent="0.4">
      <c r="A724" t="str">
        <f>output!A724</f>
        <v>パワプロ2020 - 投球解析 - 2020-08-24 12-39-57-04</v>
      </c>
      <c r="B724" t="str">
        <f ca="1">output!K724</f>
        <v>DD001</v>
      </c>
      <c r="C724">
        <f ca="1">VLOOKUP(B724,投手データ!B:E,4,)</f>
        <v>152</v>
      </c>
      <c r="D724" t="str">
        <f ca="1">output!N724</f>
        <v>ストレート</v>
      </c>
      <c r="E724">
        <f ca="1">output!J724</f>
        <v>147</v>
      </c>
      <c r="F724">
        <f t="shared" ca="1" si="12"/>
        <v>-5</v>
      </c>
    </row>
    <row r="725" spans="1:6" hidden="1" x14ac:dyDescent="0.4">
      <c r="A725" t="str">
        <f>output!A725</f>
        <v>パワプロ2020 - 投球解析 - 2020-08-24 12-39-57-05</v>
      </c>
      <c r="B725" t="str">
        <f ca="1">output!K725</f>
        <v>DD001</v>
      </c>
      <c r="C725">
        <f ca="1">VLOOKUP(B725,投手データ!B:E,4,)</f>
        <v>152</v>
      </c>
      <c r="D725" t="str">
        <f ca="1">output!N725</f>
        <v>ストレート</v>
      </c>
      <c r="E725">
        <f ca="1">output!J725</f>
        <v>148</v>
      </c>
      <c r="F725">
        <f t="shared" ca="1" si="12"/>
        <v>-4</v>
      </c>
    </row>
    <row r="726" spans="1:6" hidden="1" x14ac:dyDescent="0.4">
      <c r="A726" t="str">
        <f>output!A726</f>
        <v>パワプロ2020 - 投球解析 - 2020-08-24 12-39-57-06</v>
      </c>
      <c r="B726" t="str">
        <f ca="1">output!K726</f>
        <v>DD001</v>
      </c>
      <c r="C726">
        <f ca="1">VLOOKUP(B726,投手データ!B:E,4,)</f>
        <v>152</v>
      </c>
      <c r="D726" t="str">
        <f ca="1">output!N726</f>
        <v>ストレート</v>
      </c>
      <c r="E726">
        <f ca="1">output!J726</f>
        <v>146</v>
      </c>
      <c r="F726">
        <f t="shared" ca="1" si="12"/>
        <v>-6</v>
      </c>
    </row>
    <row r="727" spans="1:6" hidden="1" x14ac:dyDescent="0.4">
      <c r="A727" t="str">
        <f>output!A727</f>
        <v>パワプロ2020 - 投球解析 - 2020-08-24 12-39-57-07</v>
      </c>
      <c r="B727" t="str">
        <f ca="1">output!K727</f>
        <v>DD001</v>
      </c>
      <c r="C727">
        <f ca="1">VLOOKUP(B727,投手データ!B:E,4,)</f>
        <v>152</v>
      </c>
      <c r="D727" t="str">
        <f ca="1">output!N727</f>
        <v>ストレート</v>
      </c>
      <c r="E727">
        <f ca="1">output!J727</f>
        <v>148</v>
      </c>
      <c r="F727">
        <f t="shared" ca="1" si="12"/>
        <v>-4</v>
      </c>
    </row>
    <row r="728" spans="1:6" hidden="1" x14ac:dyDescent="0.4">
      <c r="A728" t="str">
        <f>output!A728</f>
        <v>パワプロ2020 - 投球解析 - 2020-08-24 12-39-57-08</v>
      </c>
      <c r="B728" t="str">
        <f ca="1">output!K728</f>
        <v>DD001</v>
      </c>
      <c r="C728">
        <f ca="1">VLOOKUP(B728,投手データ!B:E,4,)</f>
        <v>152</v>
      </c>
      <c r="D728" t="str">
        <f ca="1">output!N728</f>
        <v>ストレート</v>
      </c>
      <c r="E728">
        <f ca="1">output!J728</f>
        <v>146</v>
      </c>
      <c r="F728">
        <f t="shared" ca="1" si="12"/>
        <v>-6</v>
      </c>
    </row>
    <row r="729" spans="1:6" hidden="1" x14ac:dyDescent="0.4">
      <c r="A729" t="str">
        <f>output!A729</f>
        <v>パワプロ2020 - 投球解析 - 2020-08-24 12-39-57-09</v>
      </c>
      <c r="B729" t="str">
        <f ca="1">output!K729</f>
        <v>DD001</v>
      </c>
      <c r="C729">
        <f ca="1">VLOOKUP(B729,投手データ!B:E,4,)</f>
        <v>152</v>
      </c>
      <c r="D729" t="str">
        <f ca="1">output!N729</f>
        <v>ストレート</v>
      </c>
      <c r="E729">
        <f ca="1">output!J729</f>
        <v>150</v>
      </c>
      <c r="F729">
        <f t="shared" ca="1" si="12"/>
        <v>-2</v>
      </c>
    </row>
    <row r="730" spans="1:6" hidden="1" x14ac:dyDescent="0.4">
      <c r="A730" t="str">
        <f>output!A730</f>
        <v>パワプロ2020 - 投球解析 - 2020-08-24 12-41-25-00</v>
      </c>
      <c r="B730" t="str">
        <f ca="1">output!K730</f>
        <v>DD001</v>
      </c>
      <c r="C730">
        <f ca="1">VLOOKUP(B730,投手データ!B:E,4,)</f>
        <v>152</v>
      </c>
      <c r="D730" t="str">
        <f ca="1">output!N730</f>
        <v>全力ストレート</v>
      </c>
      <c r="E730">
        <f ca="1">output!J730</f>
        <v>150</v>
      </c>
      <c r="F730">
        <f t="shared" ca="1" si="12"/>
        <v>-2</v>
      </c>
    </row>
    <row r="731" spans="1:6" hidden="1" x14ac:dyDescent="0.4">
      <c r="A731" t="str">
        <f>output!A731</f>
        <v>パワプロ2020 - 投球解析 - 2020-08-24 12-41-25-01</v>
      </c>
      <c r="B731" t="str">
        <f ca="1">output!K731</f>
        <v>DD001</v>
      </c>
      <c r="C731">
        <f ca="1">VLOOKUP(B731,投手データ!B:E,4,)</f>
        <v>152</v>
      </c>
      <c r="D731" t="str">
        <f ca="1">output!N731</f>
        <v>全力ストレート</v>
      </c>
      <c r="E731">
        <f ca="1">output!J731</f>
        <v>150</v>
      </c>
      <c r="F731">
        <f t="shared" ca="1" si="12"/>
        <v>-2</v>
      </c>
    </row>
    <row r="732" spans="1:6" hidden="1" x14ac:dyDescent="0.4">
      <c r="A732" t="str">
        <f>output!A732</f>
        <v>パワプロ2020 - 投球解析 - 2020-08-24 12-41-25-02</v>
      </c>
      <c r="B732" t="str">
        <f ca="1">output!K732</f>
        <v>DD001</v>
      </c>
      <c r="C732">
        <f ca="1">VLOOKUP(B732,投手データ!B:E,4,)</f>
        <v>152</v>
      </c>
      <c r="D732" t="str">
        <f ca="1">output!N732</f>
        <v>全力ストレート</v>
      </c>
      <c r="E732">
        <f ca="1">output!J732</f>
        <v>149</v>
      </c>
      <c r="F732">
        <f t="shared" ca="1" si="12"/>
        <v>-3</v>
      </c>
    </row>
    <row r="733" spans="1:6" hidden="1" x14ac:dyDescent="0.4">
      <c r="A733" t="str">
        <f>output!A733</f>
        <v>パワプロ2020 - 投球解析 - 2020-08-24 12-41-25-03</v>
      </c>
      <c r="B733" t="str">
        <f ca="1">output!K733</f>
        <v>DD001</v>
      </c>
      <c r="C733">
        <f ca="1">VLOOKUP(B733,投手データ!B:E,4,)</f>
        <v>152</v>
      </c>
      <c r="D733" t="str">
        <f ca="1">output!N733</f>
        <v>全力ストレート</v>
      </c>
      <c r="E733">
        <f ca="1">output!J733</f>
        <v>148</v>
      </c>
      <c r="F733">
        <f t="shared" ca="1" si="12"/>
        <v>-4</v>
      </c>
    </row>
    <row r="734" spans="1:6" hidden="1" x14ac:dyDescent="0.4">
      <c r="A734" t="str">
        <f>output!A734</f>
        <v>パワプロ2020 - 投球解析 - 2020-08-24 12-41-25-04</v>
      </c>
      <c r="B734" t="str">
        <f ca="1">output!K734</f>
        <v>DD001</v>
      </c>
      <c r="C734">
        <f ca="1">VLOOKUP(B734,投手データ!B:E,4,)</f>
        <v>152</v>
      </c>
      <c r="D734" t="str">
        <f ca="1">output!N734</f>
        <v>全力ストレート</v>
      </c>
      <c r="E734">
        <f ca="1">output!J734</f>
        <v>147</v>
      </c>
      <c r="F734">
        <f t="shared" ca="1" si="12"/>
        <v>-5</v>
      </c>
    </row>
    <row r="735" spans="1:6" hidden="1" x14ac:dyDescent="0.4">
      <c r="A735" t="str">
        <f>output!A735</f>
        <v>パワプロ2020 - 投球解析 - 2020-08-24 12-41-25-05</v>
      </c>
      <c r="B735" t="str">
        <f ca="1">output!K735</f>
        <v>DD001</v>
      </c>
      <c r="C735">
        <f ca="1">VLOOKUP(B735,投手データ!B:E,4,)</f>
        <v>152</v>
      </c>
      <c r="D735" t="str">
        <f ca="1">output!N735</f>
        <v>全力ストレート</v>
      </c>
      <c r="E735">
        <f ca="1">output!J735</f>
        <v>149</v>
      </c>
      <c r="F735">
        <f t="shared" ca="1" si="12"/>
        <v>-3</v>
      </c>
    </row>
    <row r="736" spans="1:6" hidden="1" x14ac:dyDescent="0.4">
      <c r="A736" t="str">
        <f>output!A736</f>
        <v>パワプロ2020 - 投球解析 - 2020-08-24 12-41-25-06</v>
      </c>
      <c r="B736" t="str">
        <f ca="1">output!K736</f>
        <v>DD001</v>
      </c>
      <c r="C736">
        <f ca="1">VLOOKUP(B736,投手データ!B:E,4,)</f>
        <v>152</v>
      </c>
      <c r="D736" t="str">
        <f ca="1">output!N736</f>
        <v>全力ストレート</v>
      </c>
      <c r="E736">
        <f ca="1">output!J736</f>
        <v>148</v>
      </c>
      <c r="F736">
        <f t="shared" ca="1" si="12"/>
        <v>-4</v>
      </c>
    </row>
    <row r="737" spans="1:6" hidden="1" x14ac:dyDescent="0.4">
      <c r="A737" t="str">
        <f>output!A737</f>
        <v>パワプロ2020 - 投球解析 - 2020-08-24 12-41-25-07</v>
      </c>
      <c r="B737" t="str">
        <f ca="1">output!K737</f>
        <v>DD001</v>
      </c>
      <c r="C737">
        <f ca="1">VLOOKUP(B737,投手データ!B:E,4,)</f>
        <v>152</v>
      </c>
      <c r="D737" t="str">
        <f ca="1">output!N737</f>
        <v>全力ストレート</v>
      </c>
      <c r="E737">
        <f ca="1">output!J737</f>
        <v>147</v>
      </c>
      <c r="F737">
        <f t="shared" ca="1" si="12"/>
        <v>-5</v>
      </c>
    </row>
    <row r="738" spans="1:6" hidden="1" x14ac:dyDescent="0.4">
      <c r="A738" t="str">
        <f>output!A738</f>
        <v>パワプロ2020 - 投球解析 - 2020-08-24 12-41-25-08</v>
      </c>
      <c r="B738" t="str">
        <f ca="1">output!K738</f>
        <v>DD001</v>
      </c>
      <c r="C738">
        <f ca="1">VLOOKUP(B738,投手データ!B:E,4,)</f>
        <v>152</v>
      </c>
      <c r="D738" t="str">
        <f ca="1">output!N738</f>
        <v>全力ストレート</v>
      </c>
      <c r="E738">
        <f ca="1">output!J738</f>
        <v>148</v>
      </c>
      <c r="F738">
        <f t="shared" ca="1" si="12"/>
        <v>-4</v>
      </c>
    </row>
    <row r="739" spans="1:6" hidden="1" x14ac:dyDescent="0.4">
      <c r="A739" t="str">
        <f>output!A739</f>
        <v>パワプロ2020 - 投球解析 - 2020-08-24 12-41-25-09</v>
      </c>
      <c r="B739" t="str">
        <f ca="1">output!K739</f>
        <v>DD001</v>
      </c>
      <c r="C739">
        <f ca="1">VLOOKUP(B739,投手データ!B:E,4,)</f>
        <v>152</v>
      </c>
      <c r="D739" t="str">
        <f ca="1">output!N739</f>
        <v>全力ストレート</v>
      </c>
      <c r="E739">
        <f ca="1">output!J739</f>
        <v>147</v>
      </c>
      <c r="F739">
        <f t="shared" ca="1" si="12"/>
        <v>-5</v>
      </c>
    </row>
    <row r="740" spans="1:6" hidden="1" x14ac:dyDescent="0.4">
      <c r="A740" t="str">
        <f>output!A740</f>
        <v>パワプロ2020 - 投球解析 - 2020-08-24 12-42-52-00</v>
      </c>
      <c r="B740" t="str">
        <f ca="1">output!K740</f>
        <v>DD001</v>
      </c>
      <c r="C740">
        <f ca="1">VLOOKUP(B740,投手データ!B:E,4,)</f>
        <v>152</v>
      </c>
      <c r="D740" t="str">
        <f ca="1">output!N740</f>
        <v>カットボール</v>
      </c>
      <c r="E740">
        <f ca="1">output!J740</f>
        <v>139</v>
      </c>
      <c r="F740">
        <f t="shared" ca="1" si="12"/>
        <v>-13</v>
      </c>
    </row>
    <row r="741" spans="1:6" hidden="1" x14ac:dyDescent="0.4">
      <c r="A741" t="str">
        <f>output!A741</f>
        <v>パワプロ2020 - 投球解析 - 2020-08-24 12-42-52-01</v>
      </c>
      <c r="B741" t="str">
        <f ca="1">output!K741</f>
        <v>DD001</v>
      </c>
      <c r="C741">
        <f ca="1">VLOOKUP(B741,投手データ!B:E,4,)</f>
        <v>152</v>
      </c>
      <c r="D741" t="str">
        <f ca="1">output!N741</f>
        <v>Hスライダー</v>
      </c>
      <c r="E741">
        <f ca="1">output!J741</f>
        <v>139</v>
      </c>
      <c r="F741">
        <f t="shared" ca="1" si="12"/>
        <v>-13</v>
      </c>
    </row>
    <row r="742" spans="1:6" hidden="1" x14ac:dyDescent="0.4">
      <c r="A742" t="str">
        <f>output!A742</f>
        <v>パワプロ2020 - 投球解析 - 2020-08-24 12-42-52-02</v>
      </c>
      <c r="B742" t="str">
        <f ca="1">output!K742</f>
        <v>DD001</v>
      </c>
      <c r="C742">
        <f ca="1">VLOOKUP(B742,投手データ!B:E,4,)</f>
        <v>152</v>
      </c>
      <c r="D742" t="str">
        <f ca="1">output!N742</f>
        <v>Hスライダー</v>
      </c>
      <c r="E742">
        <f ca="1">output!J742</f>
        <v>140</v>
      </c>
      <c r="F742">
        <f t="shared" ca="1" si="12"/>
        <v>-12</v>
      </c>
    </row>
    <row r="743" spans="1:6" hidden="1" x14ac:dyDescent="0.4">
      <c r="A743" t="str">
        <f>output!A743</f>
        <v>パワプロ2020 - 投球解析 - 2020-08-24 12-42-52-03</v>
      </c>
      <c r="B743" t="str">
        <f ca="1">output!K743</f>
        <v>DD001</v>
      </c>
      <c r="C743">
        <f ca="1">VLOOKUP(B743,投手データ!B:E,4,)</f>
        <v>152</v>
      </c>
      <c r="D743" t="str">
        <f ca="1">output!N743</f>
        <v>Hスライダー</v>
      </c>
      <c r="E743">
        <f ca="1">output!J743</f>
        <v>141</v>
      </c>
      <c r="F743">
        <f t="shared" ca="1" si="12"/>
        <v>-11</v>
      </c>
    </row>
    <row r="744" spans="1:6" hidden="1" x14ac:dyDescent="0.4">
      <c r="A744" t="str">
        <f>output!A744</f>
        <v>パワプロ2020 - 投球解析 - 2020-08-24 12-42-52-04</v>
      </c>
      <c r="B744" t="e">
        <f ca="1">output!K744</f>
        <v>#N/A</v>
      </c>
      <c r="C744" t="e">
        <f ca="1">VLOOKUP(B744,投手データ!B:E,4,)</f>
        <v>#N/A</v>
      </c>
      <c r="D744" t="str">
        <f ca="1">output!N744</f>
        <v>Hスライダー</v>
      </c>
      <c r="E744">
        <f ca="1">output!J744</f>
        <v>92</v>
      </c>
      <c r="F744" t="e">
        <f t="shared" ca="1" si="12"/>
        <v>#N/A</v>
      </c>
    </row>
    <row r="745" spans="1:6" hidden="1" x14ac:dyDescent="0.4">
      <c r="A745" t="str">
        <f>output!A745</f>
        <v>パワプロ2020 - 投球解析 - 2020-08-24 12-42-52-05</v>
      </c>
      <c r="B745" t="str">
        <f ca="1">output!K745</f>
        <v>DD001</v>
      </c>
      <c r="C745">
        <f ca="1">VLOOKUP(B745,投手データ!B:E,4,)</f>
        <v>152</v>
      </c>
      <c r="D745" t="str">
        <f ca="1">output!N745</f>
        <v>Hスライダー</v>
      </c>
      <c r="E745">
        <f ca="1">output!J745</f>
        <v>92</v>
      </c>
      <c r="F745">
        <f t="shared" ca="1" si="12"/>
        <v>-60</v>
      </c>
    </row>
    <row r="746" spans="1:6" hidden="1" x14ac:dyDescent="0.4">
      <c r="A746" t="str">
        <f>output!A746</f>
        <v>パワプロ2020 - 投球解析 - 2020-08-24 12-42-52-06</v>
      </c>
      <c r="B746" t="str">
        <f ca="1">output!K746</f>
        <v>DD001</v>
      </c>
      <c r="C746">
        <f ca="1">VLOOKUP(B746,投手データ!B:E,4,)</f>
        <v>152</v>
      </c>
      <c r="D746" t="str">
        <f ca="1">output!N746</f>
        <v>Hスライダー</v>
      </c>
      <c r="E746">
        <f ca="1">output!J746</f>
        <v>142</v>
      </c>
      <c r="F746">
        <f t="shared" ca="1" si="12"/>
        <v>-10</v>
      </c>
    </row>
    <row r="747" spans="1:6" hidden="1" x14ac:dyDescent="0.4">
      <c r="A747" t="str">
        <f>output!A747</f>
        <v>パワプロ2020 - 投球解析 - 2020-08-24 12-42-52-07</v>
      </c>
      <c r="B747" t="str">
        <f ca="1">output!K747</f>
        <v>DD001</v>
      </c>
      <c r="C747">
        <f ca="1">VLOOKUP(B747,投手データ!B:E,4,)</f>
        <v>152</v>
      </c>
      <c r="D747" t="str">
        <f ca="1">output!N747</f>
        <v>Hスライダー</v>
      </c>
      <c r="E747">
        <f ca="1">output!J747</f>
        <v>140</v>
      </c>
      <c r="F747">
        <f t="shared" ca="1" si="12"/>
        <v>-12</v>
      </c>
    </row>
    <row r="748" spans="1:6" hidden="1" x14ac:dyDescent="0.4">
      <c r="A748" t="str">
        <f>output!A748</f>
        <v>パワプロ2020 - 投球解析 - 2020-08-24 12-42-52-08</v>
      </c>
      <c r="B748" t="str">
        <f ca="1">output!K748</f>
        <v>DD001</v>
      </c>
      <c r="C748">
        <f ca="1">VLOOKUP(B748,投手データ!B:E,4,)</f>
        <v>152</v>
      </c>
      <c r="D748" t="str">
        <f ca="1">output!N748</f>
        <v>Hスライダー</v>
      </c>
      <c r="E748">
        <f ca="1">output!J748</f>
        <v>140</v>
      </c>
      <c r="F748">
        <f t="shared" ca="1" si="12"/>
        <v>-12</v>
      </c>
    </row>
    <row r="749" spans="1:6" hidden="1" x14ac:dyDescent="0.4">
      <c r="A749" t="str">
        <f>output!A749</f>
        <v>パワプロ2020 - 投球解析 - 2020-08-24 12-42-52-09</v>
      </c>
      <c r="B749" t="str">
        <f ca="1">output!K749</f>
        <v>DD001</v>
      </c>
      <c r="C749">
        <f ca="1">VLOOKUP(B749,投手データ!B:E,4,)</f>
        <v>152</v>
      </c>
      <c r="D749" t="str">
        <f ca="1">output!N749</f>
        <v>Hスライダー</v>
      </c>
      <c r="E749">
        <f ca="1">output!J749</f>
        <v>139</v>
      </c>
      <c r="F749">
        <f t="shared" ca="1" si="12"/>
        <v>-13</v>
      </c>
    </row>
    <row r="750" spans="1:6" hidden="1" x14ac:dyDescent="0.4">
      <c r="A750" t="str">
        <f>output!A750</f>
        <v>パワプロ2020 - 投球解析 - 2020-08-24 12-44-26-00</v>
      </c>
      <c r="B750" t="str">
        <f ca="1">output!K750</f>
        <v>DD001</v>
      </c>
      <c r="C750">
        <f ca="1">VLOOKUP(B750,投手データ!B:E,4,)</f>
        <v>152</v>
      </c>
      <c r="D750" t="str">
        <f ca="1">output!N750</f>
        <v>ナックルカーブ</v>
      </c>
      <c r="E750">
        <f ca="1">output!J750</f>
        <v>128</v>
      </c>
      <c r="F750">
        <f t="shared" ca="1" si="12"/>
        <v>-24</v>
      </c>
    </row>
    <row r="751" spans="1:6" hidden="1" x14ac:dyDescent="0.4">
      <c r="A751" t="str">
        <f>output!A751</f>
        <v>パワプロ2020 - 投球解析 - 2020-08-24 12-44-26-01</v>
      </c>
      <c r="B751" t="e">
        <f ca="1">output!K751</f>
        <v>#N/A</v>
      </c>
      <c r="C751" t="e">
        <f ca="1">VLOOKUP(B751,投手データ!B:E,4,)</f>
        <v>#N/A</v>
      </c>
      <c r="D751" t="str">
        <f ca="1">output!N751</f>
        <v>ナックルカーブ</v>
      </c>
      <c r="E751">
        <f ca="1">output!J751</f>
        <v>120</v>
      </c>
      <c r="F751" t="e">
        <f t="shared" ca="1" si="12"/>
        <v>#N/A</v>
      </c>
    </row>
    <row r="752" spans="1:6" hidden="1" x14ac:dyDescent="0.4">
      <c r="A752" t="str">
        <f>output!A752</f>
        <v>パワプロ2020 - 投球解析 - 2020-08-24 12-44-26-02</v>
      </c>
      <c r="B752" t="str">
        <f ca="1">output!K752</f>
        <v>DD001</v>
      </c>
      <c r="C752">
        <f ca="1">VLOOKUP(B752,投手データ!B:E,4,)</f>
        <v>152</v>
      </c>
      <c r="D752" t="str">
        <f ca="1">output!N752</f>
        <v>ナックルカーブ</v>
      </c>
      <c r="E752">
        <f ca="1">output!J752</f>
        <v>126</v>
      </c>
      <c r="F752">
        <f t="shared" ca="1" si="12"/>
        <v>-26</v>
      </c>
    </row>
    <row r="753" spans="1:6" hidden="1" x14ac:dyDescent="0.4">
      <c r="A753" t="str">
        <f>output!A753</f>
        <v>パワプロ2020 - 投球解析 - 2020-08-24 12-44-26-03</v>
      </c>
      <c r="B753" t="str">
        <f ca="1">output!K753</f>
        <v>DD001</v>
      </c>
      <c r="C753">
        <f ca="1">VLOOKUP(B753,投手データ!B:E,4,)</f>
        <v>152</v>
      </c>
      <c r="D753" t="str">
        <f ca="1">output!N753</f>
        <v>ナックルカーブ</v>
      </c>
      <c r="E753">
        <f ca="1">output!J753</f>
        <v>124</v>
      </c>
      <c r="F753">
        <f t="shared" ca="1" si="12"/>
        <v>-28</v>
      </c>
    </row>
    <row r="754" spans="1:6" hidden="1" x14ac:dyDescent="0.4">
      <c r="A754" t="str">
        <f>output!A754</f>
        <v>パワプロ2020 - 投球解析 - 2020-08-24 12-44-26-04</v>
      </c>
      <c r="B754" t="str">
        <f ca="1">output!K754</f>
        <v>DD001</v>
      </c>
      <c r="C754">
        <f ca="1">VLOOKUP(B754,投手データ!B:E,4,)</f>
        <v>152</v>
      </c>
      <c r="D754" t="str">
        <f ca="1">output!N754</f>
        <v>ナックルカーブ</v>
      </c>
      <c r="E754">
        <f ca="1">output!J754</f>
        <v>126</v>
      </c>
      <c r="F754">
        <f t="shared" ca="1" si="12"/>
        <v>-26</v>
      </c>
    </row>
    <row r="755" spans="1:6" hidden="1" x14ac:dyDescent="0.4">
      <c r="A755" t="str">
        <f>output!A755</f>
        <v>パワプロ2020 - 投球解析 - 2020-08-24 12-44-26-05</v>
      </c>
      <c r="B755" t="str">
        <f ca="1">output!K755</f>
        <v>DD001</v>
      </c>
      <c r="C755">
        <f ca="1">VLOOKUP(B755,投手データ!B:E,4,)</f>
        <v>152</v>
      </c>
      <c r="D755" t="str">
        <f ca="1">output!N755</f>
        <v>ナックルカーブ</v>
      </c>
      <c r="E755">
        <f ca="1">output!J755</f>
        <v>126</v>
      </c>
      <c r="F755">
        <f t="shared" ca="1" si="12"/>
        <v>-26</v>
      </c>
    </row>
    <row r="756" spans="1:6" hidden="1" x14ac:dyDescent="0.4">
      <c r="A756" t="str">
        <f>output!A756</f>
        <v>パワプロ2020 - 投球解析 - 2020-08-24 12-44-26-06</v>
      </c>
      <c r="B756" t="str">
        <f ca="1">output!K756</f>
        <v>DD001</v>
      </c>
      <c r="C756">
        <f ca="1">VLOOKUP(B756,投手データ!B:E,4,)</f>
        <v>152</v>
      </c>
      <c r="D756" t="str">
        <f ca="1">output!N756</f>
        <v>ナックルカーブ</v>
      </c>
      <c r="E756">
        <f ca="1">output!J756</f>
        <v>121</v>
      </c>
      <c r="F756">
        <f t="shared" ca="1" si="12"/>
        <v>-31</v>
      </c>
    </row>
    <row r="757" spans="1:6" hidden="1" x14ac:dyDescent="0.4">
      <c r="A757" t="str">
        <f>output!A757</f>
        <v>パワプロ2020 - 投球解析 - 2020-08-24 12-44-26-07</v>
      </c>
      <c r="B757" t="str">
        <f ca="1">output!K757</f>
        <v>DD001</v>
      </c>
      <c r="C757">
        <f ca="1">VLOOKUP(B757,投手データ!B:E,4,)</f>
        <v>152</v>
      </c>
      <c r="D757" t="str">
        <f ca="1">output!N757</f>
        <v>ナックルカーブ</v>
      </c>
      <c r="E757">
        <f ca="1">output!J757</f>
        <v>127</v>
      </c>
      <c r="F757">
        <f t="shared" ca="1" si="12"/>
        <v>-25</v>
      </c>
    </row>
    <row r="758" spans="1:6" hidden="1" x14ac:dyDescent="0.4">
      <c r="A758" t="str">
        <f>output!A758</f>
        <v>パワプロ2020 - 投球解析 - 2020-08-24 12-44-26-08</v>
      </c>
      <c r="B758" t="str">
        <f ca="1">output!K758</f>
        <v>DD001</v>
      </c>
      <c r="C758">
        <f ca="1">VLOOKUP(B758,投手データ!B:E,4,)</f>
        <v>152</v>
      </c>
      <c r="D758" t="str">
        <f ca="1">output!N758</f>
        <v>ナックルカーブ</v>
      </c>
      <c r="E758">
        <f ca="1">output!J758</f>
        <v>123</v>
      </c>
      <c r="F758">
        <f t="shared" ca="1" si="12"/>
        <v>-29</v>
      </c>
    </row>
    <row r="759" spans="1:6" hidden="1" x14ac:dyDescent="0.4">
      <c r="A759" t="str">
        <f>output!A759</f>
        <v>パワプロ2020 - 投球解析 - 2020-08-24 12-44-26-09</v>
      </c>
      <c r="B759" t="e">
        <f ca="1">output!K759</f>
        <v>#N/A</v>
      </c>
      <c r="C759" t="e">
        <f ca="1">VLOOKUP(B759,投手データ!B:E,4,)</f>
        <v>#N/A</v>
      </c>
      <c r="D759" t="str">
        <f ca="1">output!N759</f>
        <v>ナックルカーブ</v>
      </c>
      <c r="E759">
        <f ca="1">output!J759</f>
        <v>124</v>
      </c>
      <c r="F759" t="e">
        <f t="shared" ca="1" si="12"/>
        <v>#N/A</v>
      </c>
    </row>
    <row r="760" spans="1:6" hidden="1" x14ac:dyDescent="0.4">
      <c r="A760" t="str">
        <f>output!A760</f>
        <v>パワプロ2020 - 投球解析 - 2020-08-24 12-44-26-10</v>
      </c>
      <c r="B760" t="str">
        <f ca="1">output!K760</f>
        <v>DD001</v>
      </c>
      <c r="C760">
        <f ca="1">VLOOKUP(B760,投手データ!B:E,4,)</f>
        <v>152</v>
      </c>
      <c r="D760" t="str">
        <f ca="1">output!N760</f>
        <v>ナックルカーブ</v>
      </c>
      <c r="E760">
        <f ca="1">output!J760</f>
        <v>127</v>
      </c>
      <c r="F760">
        <f t="shared" ca="1" si="12"/>
        <v>-25</v>
      </c>
    </row>
    <row r="761" spans="1:6" hidden="1" x14ac:dyDescent="0.4">
      <c r="A761" t="str">
        <f>output!A761</f>
        <v>パワプロ2020 - 投球解析 - 2020-08-24 12-44-26-11</v>
      </c>
      <c r="B761" t="str">
        <f ca="1">output!K761</f>
        <v>DD001</v>
      </c>
      <c r="C761">
        <f ca="1">VLOOKUP(B761,投手データ!B:E,4,)</f>
        <v>152</v>
      </c>
      <c r="D761" t="str">
        <f ca="1">output!N761</f>
        <v>ナックルカーブ</v>
      </c>
      <c r="E761">
        <f ca="1">output!J761</f>
        <v>120</v>
      </c>
      <c r="F761">
        <f t="shared" ca="1" si="12"/>
        <v>-32</v>
      </c>
    </row>
    <row r="762" spans="1:6" hidden="1" x14ac:dyDescent="0.4">
      <c r="A762" t="str">
        <f>output!A762</f>
        <v>パワプロ2020 - 投球解析 - 2020-08-24 12-44-26-17</v>
      </c>
      <c r="B762" t="str">
        <f ca="1">output!K762</f>
        <v>DD001</v>
      </c>
      <c r="C762">
        <f ca="1">VLOOKUP(B762,投手データ!B:E,4,)</f>
        <v>152</v>
      </c>
      <c r="D762" t="str">
        <f ca="1">output!N762</f>
        <v>ナックルカーブ</v>
      </c>
      <c r="E762">
        <f ca="1">output!J762</f>
        <v>124</v>
      </c>
      <c r="F762">
        <f t="shared" ca="1" si="12"/>
        <v>-28</v>
      </c>
    </row>
    <row r="763" spans="1:6" hidden="1" x14ac:dyDescent="0.4">
      <c r="A763" t="str">
        <f>output!A763</f>
        <v>パワプロ2020 - 投球解析 - 2020-08-24 12-46-03-00</v>
      </c>
      <c r="B763" t="str">
        <f ca="1">output!K763</f>
        <v>DD001</v>
      </c>
      <c r="C763">
        <f ca="1">VLOOKUP(B763,投手データ!B:E,4,)</f>
        <v>152</v>
      </c>
      <c r="D763" t="str">
        <f ca="1">output!N763</f>
        <v>サークルチェンジ</v>
      </c>
      <c r="E763">
        <f ca="1">output!J763</f>
        <v>125</v>
      </c>
      <c r="F763">
        <f t="shared" ca="1" si="12"/>
        <v>-27</v>
      </c>
    </row>
    <row r="764" spans="1:6" hidden="1" x14ac:dyDescent="0.4">
      <c r="A764" t="str">
        <f>output!A764</f>
        <v>パワプロ2020 - 投球解析 - 2020-08-24 12-46-03-01</v>
      </c>
      <c r="B764" t="str">
        <f ca="1">output!K764</f>
        <v>DD001</v>
      </c>
      <c r="C764">
        <f ca="1">VLOOKUP(B764,投手データ!B:E,4,)</f>
        <v>152</v>
      </c>
      <c r="D764" t="str">
        <f ca="1">output!N764</f>
        <v>サークルチェンジ</v>
      </c>
      <c r="E764">
        <f ca="1">output!J764</f>
        <v>123</v>
      </c>
      <c r="F764">
        <f t="shared" ca="1" si="12"/>
        <v>-29</v>
      </c>
    </row>
    <row r="765" spans="1:6" hidden="1" x14ac:dyDescent="0.4">
      <c r="A765" t="str">
        <f>output!A765</f>
        <v>パワプロ2020 - 投球解析 - 2020-08-24 12-46-03-02</v>
      </c>
      <c r="B765" t="str">
        <f ca="1">output!K765</f>
        <v>DD001</v>
      </c>
      <c r="C765">
        <f ca="1">VLOOKUP(B765,投手データ!B:E,4,)</f>
        <v>152</v>
      </c>
      <c r="D765" t="str">
        <f ca="1">output!N765</f>
        <v>サークルチェンジ</v>
      </c>
      <c r="E765">
        <f>output!J765</f>
        <v>124</v>
      </c>
      <c r="F765">
        <f t="shared" ca="1" si="12"/>
        <v>-28</v>
      </c>
    </row>
    <row r="766" spans="1:6" hidden="1" x14ac:dyDescent="0.4">
      <c r="A766" t="str">
        <f>output!A766</f>
        <v>パワプロ2020 - 投球解析 - 2020-08-24 12-46-03-03</v>
      </c>
      <c r="B766" t="str">
        <f ca="1">output!K766</f>
        <v>DD001</v>
      </c>
      <c r="C766">
        <f ca="1">VLOOKUP(B766,投手データ!B:E,4,)</f>
        <v>152</v>
      </c>
      <c r="D766" t="str">
        <f ca="1">output!N766</f>
        <v>サークルチェンジ</v>
      </c>
      <c r="E766">
        <f ca="1">output!J766</f>
        <v>122</v>
      </c>
      <c r="F766">
        <f t="shared" ca="1" si="12"/>
        <v>-30</v>
      </c>
    </row>
    <row r="767" spans="1:6" hidden="1" x14ac:dyDescent="0.4">
      <c r="A767" t="str">
        <f>output!A767</f>
        <v>パワプロ2020 - 投球解析 - 2020-08-24 12-46-03-04</v>
      </c>
      <c r="B767" t="str">
        <f ca="1">output!K767</f>
        <v>DD001</v>
      </c>
      <c r="C767">
        <f ca="1">VLOOKUP(B767,投手データ!B:E,4,)</f>
        <v>152</v>
      </c>
      <c r="D767" t="str">
        <f ca="1">output!N767</f>
        <v>サークルチェンジ</v>
      </c>
      <c r="E767">
        <f ca="1">output!J767</f>
        <v>123</v>
      </c>
      <c r="F767">
        <f t="shared" ca="1" si="12"/>
        <v>-29</v>
      </c>
    </row>
    <row r="768" spans="1:6" hidden="1" x14ac:dyDescent="0.4">
      <c r="A768" t="str">
        <f>output!A768</f>
        <v>パワプロ2020 - 投球解析 - 2020-08-24 12-46-03-05</v>
      </c>
      <c r="B768" t="str">
        <f ca="1">output!K768</f>
        <v>DD001</v>
      </c>
      <c r="C768">
        <f ca="1">VLOOKUP(B768,投手データ!B:E,4,)</f>
        <v>152</v>
      </c>
      <c r="D768" t="str">
        <f ca="1">output!N768</f>
        <v>サークルチェンジ</v>
      </c>
      <c r="E768">
        <f ca="1">output!J768</f>
        <v>123</v>
      </c>
      <c r="F768">
        <f t="shared" ca="1" si="12"/>
        <v>-29</v>
      </c>
    </row>
    <row r="769" spans="1:6" hidden="1" x14ac:dyDescent="0.4">
      <c r="A769" t="str">
        <f>output!A769</f>
        <v>パワプロ2020 - 投球解析 - 2020-08-24 12-46-03-06</v>
      </c>
      <c r="B769" t="str">
        <f ca="1">output!K769</f>
        <v>DD001</v>
      </c>
      <c r="C769">
        <f ca="1">VLOOKUP(B769,投手データ!B:E,4,)</f>
        <v>152</v>
      </c>
      <c r="D769" t="str">
        <f ca="1">output!N769</f>
        <v>サークルチェンジ</v>
      </c>
      <c r="E769">
        <f ca="1">output!J769</f>
        <v>124</v>
      </c>
      <c r="F769">
        <f t="shared" ca="1" si="12"/>
        <v>-28</v>
      </c>
    </row>
    <row r="770" spans="1:6" hidden="1" x14ac:dyDescent="0.4">
      <c r="A770" t="str">
        <f>output!A770</f>
        <v>パワプロ2020 - 投球解析 - 2020-08-24 12-46-03-07</v>
      </c>
      <c r="B770" t="str">
        <f ca="1">output!K770</f>
        <v>DD001</v>
      </c>
      <c r="C770">
        <f ca="1">VLOOKUP(B770,投手データ!B:E,4,)</f>
        <v>152</v>
      </c>
      <c r="D770" t="str">
        <f ca="1">output!N770</f>
        <v>サークルチェンジ</v>
      </c>
      <c r="E770">
        <f ca="1">output!J770</f>
        <v>123</v>
      </c>
      <c r="F770">
        <f t="shared" ca="1" si="12"/>
        <v>-29</v>
      </c>
    </row>
    <row r="771" spans="1:6" hidden="1" x14ac:dyDescent="0.4">
      <c r="A771" t="str">
        <f>output!A771</f>
        <v>パワプロ2020 - 投球解析 - 2020-08-24 12-46-03-08</v>
      </c>
      <c r="B771" t="str">
        <f ca="1">output!K771</f>
        <v>DD001</v>
      </c>
      <c r="C771">
        <f ca="1">VLOOKUP(B771,投手データ!B:E,4,)</f>
        <v>152</v>
      </c>
      <c r="D771" t="str">
        <f ca="1">output!N771</f>
        <v>サークルチェンジ</v>
      </c>
      <c r="E771">
        <f ca="1">output!J771</f>
        <v>125</v>
      </c>
      <c r="F771">
        <f t="shared" ca="1" si="12"/>
        <v>-27</v>
      </c>
    </row>
    <row r="772" spans="1:6" hidden="1" x14ac:dyDescent="0.4">
      <c r="A772" t="str">
        <f>output!A772</f>
        <v>パワプロ2020 - 投球解析 - 2020-08-24 12-46-03-09</v>
      </c>
      <c r="B772" t="str">
        <f ca="1">output!K772</f>
        <v>DD001</v>
      </c>
      <c r="C772">
        <f ca="1">VLOOKUP(B772,投手データ!B:E,4,)</f>
        <v>152</v>
      </c>
      <c r="D772" t="str">
        <f ca="1">output!N772</f>
        <v>サークルチェンジ</v>
      </c>
      <c r="E772">
        <f ca="1">output!J772</f>
        <v>122</v>
      </c>
      <c r="F772">
        <f t="shared" ca="1" si="12"/>
        <v>-30</v>
      </c>
    </row>
    <row r="773" spans="1:6" hidden="1" x14ac:dyDescent="0.4">
      <c r="A773" t="str">
        <f>output!A773</f>
        <v>パワプロ2020 - 投球解析 - 2020-08-24 12-46-03-10</v>
      </c>
      <c r="B773" t="str">
        <f ca="1">output!K773</f>
        <v>DD001</v>
      </c>
      <c r="C773">
        <f ca="1">VLOOKUP(B773,投手データ!B:E,4,)</f>
        <v>152</v>
      </c>
      <c r="D773" t="str">
        <f ca="1">output!N773</f>
        <v>サークルチェンジ</v>
      </c>
      <c r="E773">
        <f ca="1">output!J773</f>
        <v>123</v>
      </c>
      <c r="F773">
        <f t="shared" ca="1" si="12"/>
        <v>-29</v>
      </c>
    </row>
    <row r="774" spans="1:6" hidden="1" x14ac:dyDescent="0.4">
      <c r="A774" t="str">
        <f>output!A774</f>
        <v>パワプロ2020 - 投球解析 - 2020-08-24 12-46-03-11</v>
      </c>
      <c r="B774" t="str">
        <f ca="1">output!K774</f>
        <v>DD001</v>
      </c>
      <c r="C774">
        <f ca="1">VLOOKUP(B774,投手データ!B:E,4,)</f>
        <v>152</v>
      </c>
      <c r="D774" t="str">
        <f ca="1">output!N774</f>
        <v>サークルチェンジ</v>
      </c>
      <c r="E774">
        <f ca="1">output!J774</f>
        <v>124</v>
      </c>
      <c r="F774">
        <f t="shared" ca="1" si="12"/>
        <v>-28</v>
      </c>
    </row>
    <row r="775" spans="1:6" hidden="1" x14ac:dyDescent="0.4">
      <c r="A775" t="str">
        <f>output!A775</f>
        <v>パワプロ2020 - 投球解析 - 2020-08-24 12-46-03-15</v>
      </c>
      <c r="B775" t="str">
        <f ca="1">output!K775</f>
        <v>DD001</v>
      </c>
      <c r="C775">
        <f ca="1">VLOOKUP(B775,投手データ!B:E,4,)</f>
        <v>152</v>
      </c>
      <c r="D775" t="str">
        <f ca="1">output!N775</f>
        <v>サークルチェンジ</v>
      </c>
      <c r="E775">
        <f ca="1">output!J775</f>
        <v>128</v>
      </c>
      <c r="F775">
        <f t="shared" ca="1" si="12"/>
        <v>-24</v>
      </c>
    </row>
    <row r="776" spans="1:6" hidden="1" x14ac:dyDescent="0.4">
      <c r="A776" t="str">
        <f>output!A776</f>
        <v>パワプロ2020 - 投球解析 - 2020-08-24 12-46-03-16</v>
      </c>
      <c r="B776" t="str">
        <f ca="1">output!K776</f>
        <v>DD001</v>
      </c>
      <c r="C776">
        <f ca="1">VLOOKUP(B776,投手データ!B:E,4,)</f>
        <v>152</v>
      </c>
      <c r="D776" t="str">
        <f ca="1">output!N776</f>
        <v>サークルチェンジ</v>
      </c>
      <c r="E776">
        <f ca="1">output!J776</f>
        <v>120</v>
      </c>
      <c r="F776">
        <f t="shared" ca="1" si="12"/>
        <v>-32</v>
      </c>
    </row>
    <row r="777" spans="1:6" hidden="1" x14ac:dyDescent="0.4">
      <c r="A777" t="str">
        <f>output!A777</f>
        <v>パワプロ2020 - 投球解析 - 2020-08-24 12-46-03-18</v>
      </c>
      <c r="B777" t="str">
        <f ca="1">output!K777</f>
        <v>DD001</v>
      </c>
      <c r="C777">
        <f ca="1">VLOOKUP(B777,投手データ!B:E,4,)</f>
        <v>152</v>
      </c>
      <c r="D777" t="str">
        <f ca="1">output!N777</f>
        <v>サークルチェンジ</v>
      </c>
      <c r="E777">
        <f ca="1">output!J777</f>
        <v>122</v>
      </c>
      <c r="F777">
        <f t="shared" ca="1" si="12"/>
        <v>-30</v>
      </c>
    </row>
    <row r="778" spans="1:6" hidden="1" x14ac:dyDescent="0.4">
      <c r="A778" t="str">
        <f>output!A778</f>
        <v>パワプロ2020 - 投球解析 - 2020-08-24 12-47-45-00</v>
      </c>
      <c r="B778" t="e">
        <f ca="1">output!K778</f>
        <v>#N/A</v>
      </c>
      <c r="C778" t="e">
        <f ca="1">VLOOKUP(B778,投手データ!B:E,4,)</f>
        <v>#N/A</v>
      </c>
      <c r="D778" t="str">
        <f ca="1">output!N778</f>
        <v>ストレート</v>
      </c>
      <c r="E778">
        <f ca="1">output!J778</f>
        <v>148</v>
      </c>
      <c r="F778" t="e">
        <f t="shared" ca="1" si="12"/>
        <v>#N/A</v>
      </c>
    </row>
    <row r="779" spans="1:6" hidden="1" x14ac:dyDescent="0.4">
      <c r="A779" t="str">
        <f>output!A779</f>
        <v>パワプロ2020 - 投球解析 - 2020-08-24 12-47-45-01</v>
      </c>
      <c r="B779" t="e">
        <f ca="1">output!K779</f>
        <v>#N/A</v>
      </c>
      <c r="C779" t="e">
        <f ca="1">VLOOKUP(B779,投手データ!B:E,4,)</f>
        <v>#N/A</v>
      </c>
      <c r="D779" t="str">
        <f ca="1">output!N779</f>
        <v>ストレート</v>
      </c>
      <c r="E779">
        <f ca="1">output!J779</f>
        <v>149</v>
      </c>
      <c r="F779" t="e">
        <f t="shared" ca="1" si="12"/>
        <v>#N/A</v>
      </c>
    </row>
    <row r="780" spans="1:6" hidden="1" x14ac:dyDescent="0.4">
      <c r="A780" t="str">
        <f>output!A780</f>
        <v>パワプロ2020 - 投球解析 - 2020-08-24 12-47-45-02</v>
      </c>
      <c r="B780" t="e">
        <f ca="1">output!K780</f>
        <v>#N/A</v>
      </c>
      <c r="C780" t="e">
        <f ca="1">VLOOKUP(B780,投手データ!B:E,4,)</f>
        <v>#N/A</v>
      </c>
      <c r="D780" t="str">
        <f ca="1">output!N780</f>
        <v>ストレート</v>
      </c>
      <c r="E780">
        <f ca="1">output!J780</f>
        <v>146</v>
      </c>
      <c r="F780" t="e">
        <f t="shared" ca="1" si="12"/>
        <v>#N/A</v>
      </c>
    </row>
    <row r="781" spans="1:6" hidden="1" x14ac:dyDescent="0.4">
      <c r="A781" t="str">
        <f>output!A781</f>
        <v>パワプロ2020 - 投球解析 - 2020-08-24 12-47-45-03</v>
      </c>
      <c r="B781" t="str">
        <f ca="1">output!K781</f>
        <v>DD002</v>
      </c>
      <c r="C781">
        <f ca="1">VLOOKUP(B781,投手データ!B:E,4,)</f>
        <v>152</v>
      </c>
      <c r="D781" t="str">
        <f ca="1">output!N781</f>
        <v>ストレート</v>
      </c>
      <c r="E781">
        <f ca="1">output!J781</f>
        <v>148</v>
      </c>
      <c r="F781">
        <f t="shared" ca="1" si="12"/>
        <v>-4</v>
      </c>
    </row>
    <row r="782" spans="1:6" hidden="1" x14ac:dyDescent="0.4">
      <c r="A782" t="str">
        <f>output!A782</f>
        <v>パワプロ2020 - 投球解析 - 2020-08-24 12-47-45-04</v>
      </c>
      <c r="B782" t="str">
        <f ca="1">output!K782</f>
        <v>DD002</v>
      </c>
      <c r="C782">
        <f ca="1">VLOOKUP(B782,投手データ!B:E,4,)</f>
        <v>152</v>
      </c>
      <c r="D782" t="str">
        <f ca="1">output!N782</f>
        <v>ストレート</v>
      </c>
      <c r="E782">
        <f ca="1">output!J782</f>
        <v>148</v>
      </c>
      <c r="F782">
        <f t="shared" ca="1" si="12"/>
        <v>-4</v>
      </c>
    </row>
    <row r="783" spans="1:6" hidden="1" x14ac:dyDescent="0.4">
      <c r="A783" t="str">
        <f>output!A783</f>
        <v>パワプロ2020 - 投球解析 - 2020-08-24 12-47-45-05</v>
      </c>
      <c r="B783" t="e">
        <f ca="1">output!K783</f>
        <v>#N/A</v>
      </c>
      <c r="C783" t="e">
        <f ca="1">VLOOKUP(B783,投手データ!B:E,4,)</f>
        <v>#N/A</v>
      </c>
      <c r="D783" t="str">
        <f ca="1">output!N783</f>
        <v>ストレート</v>
      </c>
      <c r="E783">
        <f ca="1">output!J783</f>
        <v>149</v>
      </c>
      <c r="F783" t="e">
        <f t="shared" ca="1" si="12"/>
        <v>#N/A</v>
      </c>
    </row>
    <row r="784" spans="1:6" hidden="1" x14ac:dyDescent="0.4">
      <c r="A784" t="str">
        <f>output!A784</f>
        <v>パワプロ2020 - 投球解析 - 2020-08-24 12-47-45-06</v>
      </c>
      <c r="B784" t="str">
        <f ca="1">output!K784</f>
        <v>DD002</v>
      </c>
      <c r="C784">
        <f ca="1">VLOOKUP(B784,投手データ!B:E,4,)</f>
        <v>152</v>
      </c>
      <c r="D784" t="str">
        <f ca="1">output!N784</f>
        <v>ストレート</v>
      </c>
      <c r="E784">
        <f ca="1">output!J784</f>
        <v>146</v>
      </c>
      <c r="F784">
        <f t="shared" ref="F784:F847" ca="1" si="13">E784-C784</f>
        <v>-6</v>
      </c>
    </row>
    <row r="785" spans="1:6" hidden="1" x14ac:dyDescent="0.4">
      <c r="A785" t="str">
        <f>output!A785</f>
        <v>パワプロ2020 - 投球解析 - 2020-08-24 12-47-45-07</v>
      </c>
      <c r="B785" t="str">
        <f ca="1">output!K785</f>
        <v>DD002</v>
      </c>
      <c r="C785">
        <f ca="1">VLOOKUP(B785,投手データ!B:E,4,)</f>
        <v>152</v>
      </c>
      <c r="D785" t="str">
        <f ca="1">output!N785</f>
        <v>ストレート</v>
      </c>
      <c r="E785">
        <f ca="1">output!J785</f>
        <v>147</v>
      </c>
      <c r="F785">
        <f t="shared" ca="1" si="13"/>
        <v>-5</v>
      </c>
    </row>
    <row r="786" spans="1:6" hidden="1" x14ac:dyDescent="0.4">
      <c r="A786" t="str">
        <f>output!A786</f>
        <v>パワプロ2020 - 投球解析 - 2020-08-24 12-47-45-08</v>
      </c>
      <c r="B786" t="str">
        <f ca="1">output!K786</f>
        <v>DD002</v>
      </c>
      <c r="C786">
        <f ca="1">VLOOKUP(B786,投手データ!B:E,4,)</f>
        <v>152</v>
      </c>
      <c r="D786" t="str">
        <f ca="1">output!N786</f>
        <v>ストレート</v>
      </c>
      <c r="E786">
        <f ca="1">output!J786</f>
        <v>147</v>
      </c>
      <c r="F786">
        <f t="shared" ca="1" si="13"/>
        <v>-5</v>
      </c>
    </row>
    <row r="787" spans="1:6" hidden="1" x14ac:dyDescent="0.4">
      <c r="A787" t="str">
        <f>output!A787</f>
        <v>パワプロ2020 - 投球解析 - 2020-08-24 12-47-45-09</v>
      </c>
      <c r="B787" t="str">
        <f ca="1">output!K787</f>
        <v>DD002</v>
      </c>
      <c r="C787">
        <f ca="1">VLOOKUP(B787,投手データ!B:E,4,)</f>
        <v>152</v>
      </c>
      <c r="D787" t="str">
        <f ca="1">output!N787</f>
        <v>ストレート</v>
      </c>
      <c r="E787">
        <f ca="1">output!J787</f>
        <v>147</v>
      </c>
      <c r="F787">
        <f t="shared" ca="1" si="13"/>
        <v>-5</v>
      </c>
    </row>
    <row r="788" spans="1:6" hidden="1" x14ac:dyDescent="0.4">
      <c r="A788" t="str">
        <f>output!A788</f>
        <v>パワプロ2020 - 投球解析 - 2020-08-24 12-49-17-00</v>
      </c>
      <c r="B788" t="str">
        <f ca="1">output!K788</f>
        <v>DD002</v>
      </c>
      <c r="C788">
        <f ca="1">VLOOKUP(B788,投手データ!B:E,4,)</f>
        <v>152</v>
      </c>
      <c r="D788" t="str">
        <f ca="1">output!N788</f>
        <v>全力ストレート</v>
      </c>
      <c r="E788">
        <f ca="1">output!J788</f>
        <v>149</v>
      </c>
      <c r="F788">
        <f t="shared" ca="1" si="13"/>
        <v>-3</v>
      </c>
    </row>
    <row r="789" spans="1:6" hidden="1" x14ac:dyDescent="0.4">
      <c r="A789" t="str">
        <f>output!A789</f>
        <v>パワプロ2020 - 投球解析 - 2020-08-24 12-49-17-01</v>
      </c>
      <c r="B789" t="str">
        <f ca="1">output!K789</f>
        <v>DD002</v>
      </c>
      <c r="C789">
        <f ca="1">VLOOKUP(B789,投手データ!B:E,4,)</f>
        <v>152</v>
      </c>
      <c r="D789" t="str">
        <f ca="1">output!N789</f>
        <v>全力ストレート</v>
      </c>
      <c r="E789">
        <f ca="1">output!J789</f>
        <v>148</v>
      </c>
      <c r="F789">
        <f t="shared" ca="1" si="13"/>
        <v>-4</v>
      </c>
    </row>
    <row r="790" spans="1:6" hidden="1" x14ac:dyDescent="0.4">
      <c r="A790" t="str">
        <f>output!A790</f>
        <v>パワプロ2020 - 投球解析 - 2020-08-24 12-49-17-02</v>
      </c>
      <c r="B790" t="str">
        <f ca="1">output!K790</f>
        <v>DD002</v>
      </c>
      <c r="C790">
        <f ca="1">VLOOKUP(B790,投手データ!B:E,4,)</f>
        <v>152</v>
      </c>
      <c r="D790" t="str">
        <f ca="1">output!N790</f>
        <v>全力ストレート</v>
      </c>
      <c r="E790">
        <f ca="1">output!J790</f>
        <v>149</v>
      </c>
      <c r="F790">
        <f t="shared" ca="1" si="13"/>
        <v>-3</v>
      </c>
    </row>
    <row r="791" spans="1:6" hidden="1" x14ac:dyDescent="0.4">
      <c r="A791" t="str">
        <f>output!A791</f>
        <v>パワプロ2020 - 投球解析 - 2020-08-24 12-49-17-03</v>
      </c>
      <c r="B791" t="str">
        <f ca="1">output!K791</f>
        <v>DD002</v>
      </c>
      <c r="C791">
        <f ca="1">VLOOKUP(B791,投手データ!B:E,4,)</f>
        <v>152</v>
      </c>
      <c r="D791" t="str">
        <f ca="1">output!N791</f>
        <v>全力ストレート</v>
      </c>
      <c r="E791">
        <f ca="1">output!J791</f>
        <v>149</v>
      </c>
      <c r="F791">
        <f t="shared" ca="1" si="13"/>
        <v>-3</v>
      </c>
    </row>
    <row r="792" spans="1:6" hidden="1" x14ac:dyDescent="0.4">
      <c r="A792" t="str">
        <f>output!A792</f>
        <v>パワプロ2020 - 投球解析 - 2020-08-24 12-49-17-04</v>
      </c>
      <c r="B792" t="str">
        <f ca="1">output!K792</f>
        <v>DD002</v>
      </c>
      <c r="C792">
        <f ca="1">VLOOKUP(B792,投手データ!B:E,4,)</f>
        <v>152</v>
      </c>
      <c r="D792" t="str">
        <f ca="1">output!N792</f>
        <v>全力ストレート</v>
      </c>
      <c r="E792">
        <f ca="1">output!J792</f>
        <v>148</v>
      </c>
      <c r="F792">
        <f t="shared" ca="1" si="13"/>
        <v>-4</v>
      </c>
    </row>
    <row r="793" spans="1:6" hidden="1" x14ac:dyDescent="0.4">
      <c r="A793" t="str">
        <f>output!A793</f>
        <v>パワプロ2020 - 投球解析 - 2020-08-24 12-49-17-05</v>
      </c>
      <c r="B793" t="str">
        <f ca="1">output!K793</f>
        <v>DD002</v>
      </c>
      <c r="C793">
        <f ca="1">VLOOKUP(B793,投手データ!B:E,4,)</f>
        <v>152</v>
      </c>
      <c r="D793" t="str">
        <f ca="1">output!N793</f>
        <v>全力ストレート</v>
      </c>
      <c r="E793">
        <f ca="1">output!J793</f>
        <v>147</v>
      </c>
      <c r="F793">
        <f t="shared" ca="1" si="13"/>
        <v>-5</v>
      </c>
    </row>
    <row r="794" spans="1:6" hidden="1" x14ac:dyDescent="0.4">
      <c r="A794" t="str">
        <f>output!A794</f>
        <v>パワプロ2020 - 投球解析 - 2020-08-24 12-49-17-06</v>
      </c>
      <c r="B794" t="str">
        <f ca="1">output!K794</f>
        <v>DD002</v>
      </c>
      <c r="C794">
        <f ca="1">VLOOKUP(B794,投手データ!B:E,4,)</f>
        <v>152</v>
      </c>
      <c r="D794" t="str">
        <f ca="1">output!N794</f>
        <v>全力ストレート</v>
      </c>
      <c r="E794">
        <f ca="1">output!J794</f>
        <v>148</v>
      </c>
      <c r="F794">
        <f t="shared" ca="1" si="13"/>
        <v>-4</v>
      </c>
    </row>
    <row r="795" spans="1:6" hidden="1" x14ac:dyDescent="0.4">
      <c r="A795" t="str">
        <f>output!A795</f>
        <v>パワプロ2020 - 投球解析 - 2020-08-24 12-50-30-00</v>
      </c>
      <c r="B795" t="str">
        <f ca="1">output!K795</f>
        <v>DD002</v>
      </c>
      <c r="C795">
        <f ca="1">VLOOKUP(B795,投手データ!B:E,4,)</f>
        <v>152</v>
      </c>
      <c r="D795" t="str">
        <f ca="1">output!N795</f>
        <v>ムービングファスト</v>
      </c>
      <c r="E795">
        <f ca="1">output!J795</f>
        <v>142</v>
      </c>
      <c r="F795">
        <f t="shared" ca="1" si="13"/>
        <v>-10</v>
      </c>
    </row>
    <row r="796" spans="1:6" hidden="1" x14ac:dyDescent="0.4">
      <c r="A796" t="str">
        <f>output!A796</f>
        <v>パワプロ2020 - 投球解析 - 2020-08-24 12-50-30-01</v>
      </c>
      <c r="B796" t="str">
        <f ca="1">output!K796</f>
        <v>DD002</v>
      </c>
      <c r="C796">
        <f ca="1">VLOOKUP(B796,投手データ!B:E,4,)</f>
        <v>152</v>
      </c>
      <c r="D796" t="str">
        <f ca="1">output!N796</f>
        <v>ムービングファスト</v>
      </c>
      <c r="E796">
        <f>output!J796</f>
        <v>137</v>
      </c>
      <c r="F796">
        <f t="shared" ca="1" si="13"/>
        <v>-15</v>
      </c>
    </row>
    <row r="797" spans="1:6" hidden="1" x14ac:dyDescent="0.4">
      <c r="A797" t="str">
        <f>output!A797</f>
        <v>パワプロ2020 - 投球解析 - 2020-08-24 12-50-30-02</v>
      </c>
      <c r="B797" t="str">
        <f ca="1">output!K797</f>
        <v>DD002</v>
      </c>
      <c r="C797">
        <f ca="1">VLOOKUP(B797,投手データ!B:E,4,)</f>
        <v>152</v>
      </c>
      <c r="D797" t="str">
        <f ca="1">output!N797</f>
        <v>ムービングファスト</v>
      </c>
      <c r="E797">
        <f ca="1">output!J797</f>
        <v>141</v>
      </c>
      <c r="F797">
        <f t="shared" ca="1" si="13"/>
        <v>-11</v>
      </c>
    </row>
    <row r="798" spans="1:6" hidden="1" x14ac:dyDescent="0.4">
      <c r="A798" t="str">
        <f>output!A798</f>
        <v>パワプロ2020 - 投球解析 - 2020-08-24 12-50-30-03</v>
      </c>
      <c r="B798" t="str">
        <f ca="1">output!K798</f>
        <v>DD002</v>
      </c>
      <c r="C798">
        <f ca="1">VLOOKUP(B798,投手データ!B:E,4,)</f>
        <v>152</v>
      </c>
      <c r="D798" t="str">
        <f ca="1">output!N798</f>
        <v>ムービングファスト</v>
      </c>
      <c r="E798">
        <f ca="1">output!J798</f>
        <v>138</v>
      </c>
      <c r="F798">
        <f t="shared" ca="1" si="13"/>
        <v>-14</v>
      </c>
    </row>
    <row r="799" spans="1:6" hidden="1" x14ac:dyDescent="0.4">
      <c r="A799" t="str">
        <f>output!A799</f>
        <v>パワプロ2020 - 投球解析 - 2020-08-24 12-50-30-04</v>
      </c>
      <c r="B799" t="str">
        <f ca="1">output!K799</f>
        <v>DD002</v>
      </c>
      <c r="C799">
        <f ca="1">VLOOKUP(B799,投手データ!B:E,4,)</f>
        <v>152</v>
      </c>
      <c r="D799" t="str">
        <f ca="1">output!N799</f>
        <v>ムービングファスト</v>
      </c>
      <c r="E799">
        <f ca="1">output!J799</f>
        <v>139</v>
      </c>
      <c r="F799">
        <f t="shared" ca="1" si="13"/>
        <v>-13</v>
      </c>
    </row>
    <row r="800" spans="1:6" hidden="1" x14ac:dyDescent="0.4">
      <c r="A800" t="str">
        <f>output!A800</f>
        <v>パワプロ2020 - 投球解析 - 2020-08-24 12-50-30-05</v>
      </c>
      <c r="B800" t="str">
        <f ca="1">output!K800</f>
        <v>DD002</v>
      </c>
      <c r="C800">
        <f ca="1">VLOOKUP(B800,投手データ!B:E,4,)</f>
        <v>152</v>
      </c>
      <c r="D800" t="str">
        <f ca="1">output!N800</f>
        <v>ムービングファスト</v>
      </c>
      <c r="E800">
        <f ca="1">output!J800</f>
        <v>139</v>
      </c>
      <c r="F800">
        <f t="shared" ca="1" si="13"/>
        <v>-13</v>
      </c>
    </row>
    <row r="801" spans="1:6" hidden="1" x14ac:dyDescent="0.4">
      <c r="A801" t="str">
        <f>output!A801</f>
        <v>パワプロ2020 - 投球解析 - 2020-08-24 12-50-30-06</v>
      </c>
      <c r="B801" t="str">
        <f>output!K801</f>
        <v>DD002</v>
      </c>
      <c r="C801">
        <f>VLOOKUP(B801,投手データ!B:E,4,)</f>
        <v>152</v>
      </c>
      <c r="D801" t="str">
        <f ca="1">output!N801</f>
        <v>ムービングファスト</v>
      </c>
      <c r="E801">
        <f>output!J801</f>
        <v>140</v>
      </c>
      <c r="F801">
        <f t="shared" si="13"/>
        <v>-12</v>
      </c>
    </row>
    <row r="802" spans="1:6" hidden="1" x14ac:dyDescent="0.4">
      <c r="A802" t="str">
        <f>output!A802</f>
        <v>パワプロ2020 - 投球解析 - 2020-08-24 12-50-30-07</v>
      </c>
      <c r="B802" t="str">
        <f ca="1">output!K802</f>
        <v>DD002</v>
      </c>
      <c r="C802">
        <f ca="1">VLOOKUP(B802,投手データ!B:E,4,)</f>
        <v>152</v>
      </c>
      <c r="D802" t="str">
        <f ca="1">output!N802</f>
        <v>ムービングファスト</v>
      </c>
      <c r="E802">
        <f ca="1">output!J802</f>
        <v>140</v>
      </c>
      <c r="F802">
        <f t="shared" ca="1" si="13"/>
        <v>-12</v>
      </c>
    </row>
    <row r="803" spans="1:6" hidden="1" x14ac:dyDescent="0.4">
      <c r="A803" t="str">
        <f>output!A803</f>
        <v>パワプロ2020 - 投球解析 - 2020-08-24 12-50-30-08</v>
      </c>
      <c r="B803" t="str">
        <f ca="1">output!K803</f>
        <v>DD002</v>
      </c>
      <c r="C803">
        <f ca="1">VLOOKUP(B803,投手データ!B:E,4,)</f>
        <v>152</v>
      </c>
      <c r="D803" t="str">
        <f ca="1">output!N803</f>
        <v>ムービングファスト</v>
      </c>
      <c r="E803">
        <f ca="1">output!J803</f>
        <v>139</v>
      </c>
      <c r="F803">
        <f t="shared" ca="1" si="13"/>
        <v>-13</v>
      </c>
    </row>
    <row r="804" spans="1:6" hidden="1" x14ac:dyDescent="0.4">
      <c r="A804" t="str">
        <f>output!A804</f>
        <v>パワプロ2020 - 投球解析 - 2020-08-24 12-50-30-09</v>
      </c>
      <c r="B804" t="str">
        <f ca="1">output!K804</f>
        <v>DD002</v>
      </c>
      <c r="C804">
        <f ca="1">VLOOKUP(B804,投手データ!B:E,4,)</f>
        <v>152</v>
      </c>
      <c r="D804" t="str">
        <f ca="1">output!N804</f>
        <v>ムービングファスト</v>
      </c>
      <c r="E804">
        <f>output!J804</f>
        <v>138</v>
      </c>
      <c r="F804">
        <f t="shared" ca="1" si="13"/>
        <v>-14</v>
      </c>
    </row>
    <row r="805" spans="1:6" hidden="1" x14ac:dyDescent="0.4">
      <c r="A805" t="str">
        <f>output!A805</f>
        <v>パワプロ2020 - 投球解析 - 2020-08-24 12-52-05-00</v>
      </c>
      <c r="B805" t="str">
        <f ca="1">output!K805</f>
        <v>DD002</v>
      </c>
      <c r="C805">
        <f ca="1">VLOOKUP(B805,投手データ!B:E,4,)</f>
        <v>152</v>
      </c>
      <c r="D805" t="str">
        <f ca="1">output!N805</f>
        <v>ドロップカーブ</v>
      </c>
      <c r="E805">
        <f ca="1">output!J805</f>
        <v>120</v>
      </c>
      <c r="F805">
        <f t="shared" ca="1" si="13"/>
        <v>-32</v>
      </c>
    </row>
    <row r="806" spans="1:6" hidden="1" x14ac:dyDescent="0.4">
      <c r="A806" t="str">
        <f>output!A806</f>
        <v>パワプロ2020 - 投球解析 - 2020-08-24 12-52-05-01</v>
      </c>
      <c r="B806" t="str">
        <f ca="1">output!K806</f>
        <v>DD002</v>
      </c>
      <c r="C806">
        <f ca="1">VLOOKUP(B806,投手データ!B:E,4,)</f>
        <v>152</v>
      </c>
      <c r="D806" t="str">
        <f ca="1">output!N806</f>
        <v>ドロップカーブ</v>
      </c>
      <c r="E806">
        <f ca="1">output!J806</f>
        <v>126</v>
      </c>
      <c r="F806">
        <f t="shared" ca="1" si="13"/>
        <v>-26</v>
      </c>
    </row>
    <row r="807" spans="1:6" hidden="1" x14ac:dyDescent="0.4">
      <c r="A807" t="str">
        <f>output!A807</f>
        <v>パワプロ2020 - 投球解析 - 2020-08-24 12-52-05-02</v>
      </c>
      <c r="B807" t="str">
        <f ca="1">output!K807</f>
        <v>DD002</v>
      </c>
      <c r="C807">
        <f ca="1">VLOOKUP(B807,投手データ!B:E,4,)</f>
        <v>152</v>
      </c>
      <c r="D807" t="str">
        <f ca="1">output!N807</f>
        <v>ドロップカーブ</v>
      </c>
      <c r="E807">
        <f ca="1">output!J807</f>
        <v>123</v>
      </c>
      <c r="F807">
        <f t="shared" ca="1" si="13"/>
        <v>-29</v>
      </c>
    </row>
    <row r="808" spans="1:6" hidden="1" x14ac:dyDescent="0.4">
      <c r="A808" t="str">
        <f>output!A808</f>
        <v>パワプロ2020 - 投球解析 - 2020-08-24 12-52-05-03</v>
      </c>
      <c r="B808" t="str">
        <f ca="1">output!K808</f>
        <v>DD002</v>
      </c>
      <c r="C808">
        <f ca="1">VLOOKUP(B808,投手データ!B:E,4,)</f>
        <v>152</v>
      </c>
      <c r="D808" t="str">
        <f ca="1">output!N808</f>
        <v>ドロップカーブ</v>
      </c>
      <c r="E808">
        <f ca="1">output!J808</f>
        <v>123</v>
      </c>
      <c r="F808">
        <f t="shared" ca="1" si="13"/>
        <v>-29</v>
      </c>
    </row>
    <row r="809" spans="1:6" hidden="1" x14ac:dyDescent="0.4">
      <c r="A809" t="str">
        <f>output!A809</f>
        <v>パワプロ2020 - 投球解析 - 2020-08-24 12-52-05-04</v>
      </c>
      <c r="B809" t="str">
        <f ca="1">output!K809</f>
        <v>DD002</v>
      </c>
      <c r="C809">
        <f ca="1">VLOOKUP(B809,投手データ!B:E,4,)</f>
        <v>152</v>
      </c>
      <c r="D809" t="str">
        <f ca="1">output!N809</f>
        <v>ドロップカーブ</v>
      </c>
      <c r="E809">
        <f ca="1">output!J809</f>
        <v>126</v>
      </c>
      <c r="F809">
        <f t="shared" ca="1" si="13"/>
        <v>-26</v>
      </c>
    </row>
    <row r="810" spans="1:6" hidden="1" x14ac:dyDescent="0.4">
      <c r="A810" t="str">
        <f>output!A810</f>
        <v>パワプロ2020 - 投球解析 - 2020-08-24 12-52-05-05</v>
      </c>
      <c r="B810" t="str">
        <f ca="1">output!K810</f>
        <v>DD002</v>
      </c>
      <c r="C810">
        <f ca="1">VLOOKUP(B810,投手データ!B:E,4,)</f>
        <v>152</v>
      </c>
      <c r="D810" t="str">
        <f ca="1">output!N810</f>
        <v>ドロップカーブ</v>
      </c>
      <c r="E810">
        <f ca="1">output!J810</f>
        <v>125</v>
      </c>
      <c r="F810">
        <f t="shared" ca="1" si="13"/>
        <v>-27</v>
      </c>
    </row>
    <row r="811" spans="1:6" hidden="1" x14ac:dyDescent="0.4">
      <c r="A811" t="str">
        <f>output!A811</f>
        <v>パワプロ2020 - 投球解析 - 2020-08-24 12-52-05-06</v>
      </c>
      <c r="B811" t="str">
        <f ca="1">output!K811</f>
        <v>DD002</v>
      </c>
      <c r="C811">
        <f ca="1">VLOOKUP(B811,投手データ!B:E,4,)</f>
        <v>152</v>
      </c>
      <c r="D811" t="str">
        <f ca="1">output!N811</f>
        <v>ドロップカーブ</v>
      </c>
      <c r="E811">
        <f ca="1">output!J811</f>
        <v>123</v>
      </c>
      <c r="F811">
        <f t="shared" ca="1" si="13"/>
        <v>-29</v>
      </c>
    </row>
    <row r="812" spans="1:6" hidden="1" x14ac:dyDescent="0.4">
      <c r="A812" t="str">
        <f>output!A812</f>
        <v>パワプロ2020 - 投球解析 - 2020-08-24 12-52-05-07</v>
      </c>
      <c r="B812" t="str">
        <f ca="1">output!K812</f>
        <v>DD002</v>
      </c>
      <c r="C812">
        <f ca="1">VLOOKUP(B812,投手データ!B:E,4,)</f>
        <v>152</v>
      </c>
      <c r="D812" t="str">
        <f ca="1">output!N812</f>
        <v>ドロップカーブ</v>
      </c>
      <c r="E812">
        <f ca="1">output!J812</f>
        <v>123</v>
      </c>
      <c r="F812">
        <f t="shared" ca="1" si="13"/>
        <v>-29</v>
      </c>
    </row>
    <row r="813" spans="1:6" hidden="1" x14ac:dyDescent="0.4">
      <c r="A813" t="str">
        <f>output!A813</f>
        <v>パワプロ2020 - 投球解析 - 2020-08-24 12-52-05-08</v>
      </c>
      <c r="B813" t="str">
        <f ca="1">output!K813</f>
        <v>DD002</v>
      </c>
      <c r="C813">
        <f ca="1">VLOOKUP(B813,投手データ!B:E,4,)</f>
        <v>152</v>
      </c>
      <c r="D813" t="str">
        <f ca="1">output!N813</f>
        <v>ドロップカーブ</v>
      </c>
      <c r="E813">
        <f ca="1">output!J813</f>
        <v>123</v>
      </c>
      <c r="F813">
        <f t="shared" ca="1" si="13"/>
        <v>-29</v>
      </c>
    </row>
    <row r="814" spans="1:6" hidden="1" x14ac:dyDescent="0.4">
      <c r="A814" t="str">
        <f>output!A814</f>
        <v>パワプロ2020 - 投球解析 - 2020-08-24 12-52-05-09</v>
      </c>
      <c r="B814" t="str">
        <f ca="1">output!K814</f>
        <v>DD002</v>
      </c>
      <c r="C814">
        <f ca="1">VLOOKUP(B814,投手データ!B:E,4,)</f>
        <v>152</v>
      </c>
      <c r="D814" t="str">
        <f ca="1">output!N814</f>
        <v>ドロップカーブ</v>
      </c>
      <c r="E814">
        <f ca="1">output!J814</f>
        <v>123</v>
      </c>
      <c r="F814">
        <f t="shared" ca="1" si="13"/>
        <v>-29</v>
      </c>
    </row>
    <row r="815" spans="1:6" hidden="1" x14ac:dyDescent="0.4">
      <c r="A815" t="str">
        <f>output!A815</f>
        <v>パワプロ2020 - 投球解析 - 2020-08-24 12-53-43-00</v>
      </c>
      <c r="B815" t="e">
        <f ca="1">output!K815</f>
        <v>#N/A</v>
      </c>
      <c r="C815" t="e">
        <f ca="1">VLOOKUP(B815,投手データ!B:E,4,)</f>
        <v>#N/A</v>
      </c>
      <c r="D815" t="str">
        <f ca="1">output!N815</f>
        <v>SFF</v>
      </c>
      <c r="E815">
        <f ca="1">output!J815</f>
        <v>98</v>
      </c>
      <c r="F815" t="e">
        <f t="shared" ca="1" si="13"/>
        <v>#N/A</v>
      </c>
    </row>
    <row r="816" spans="1:6" hidden="1" x14ac:dyDescent="0.4">
      <c r="A816" t="str">
        <f>output!A816</f>
        <v>パワプロ2020 - 投球解析 - 2020-08-24 12-53-43-01</v>
      </c>
      <c r="B816" t="str">
        <f ca="1">output!K816</f>
        <v>DD002</v>
      </c>
      <c r="C816">
        <f ca="1">VLOOKUP(B816,投手データ!B:E,4,)</f>
        <v>152</v>
      </c>
      <c r="D816" t="str">
        <f ca="1">output!N816</f>
        <v>SFF</v>
      </c>
      <c r="E816">
        <f ca="1">output!J816</f>
        <v>154</v>
      </c>
      <c r="F816">
        <f t="shared" ca="1" si="13"/>
        <v>2</v>
      </c>
    </row>
    <row r="817" spans="1:6" hidden="1" x14ac:dyDescent="0.4">
      <c r="A817" t="str">
        <f>output!A817</f>
        <v>パワプロ2020 - 投球解析 - 2020-08-24 12-53-43-02</v>
      </c>
      <c r="B817" t="str">
        <f ca="1">output!K817</f>
        <v>DD002</v>
      </c>
      <c r="C817">
        <f ca="1">VLOOKUP(B817,投手データ!B:E,4,)</f>
        <v>152</v>
      </c>
      <c r="D817" t="str">
        <f ca="1">output!N817</f>
        <v>SFF</v>
      </c>
      <c r="E817">
        <f ca="1">output!J817</f>
        <v>140</v>
      </c>
      <c r="F817">
        <f t="shared" ca="1" si="13"/>
        <v>-12</v>
      </c>
    </row>
    <row r="818" spans="1:6" hidden="1" x14ac:dyDescent="0.4">
      <c r="A818" t="str">
        <f>output!A818</f>
        <v>パワプロ2020 - 投球解析 - 2020-08-24 12-53-43-03</v>
      </c>
      <c r="B818" t="str">
        <f ca="1">output!K818</f>
        <v>DD002</v>
      </c>
      <c r="C818">
        <f ca="1">VLOOKUP(B818,投手データ!B:E,4,)</f>
        <v>152</v>
      </c>
      <c r="D818" t="str">
        <f ca="1">output!N818</f>
        <v>SFF</v>
      </c>
      <c r="E818">
        <f ca="1">output!J818</f>
        <v>140</v>
      </c>
      <c r="F818">
        <f t="shared" ca="1" si="13"/>
        <v>-12</v>
      </c>
    </row>
    <row r="819" spans="1:6" hidden="1" x14ac:dyDescent="0.4">
      <c r="A819" t="str">
        <f>output!A819</f>
        <v>パワプロ2020 - 投球解析 - 2020-08-24 12-53-43-04</v>
      </c>
      <c r="B819" t="e">
        <f ca="1">output!K819</f>
        <v>#N/A</v>
      </c>
      <c r="C819" t="e">
        <f ca="1">VLOOKUP(B819,投手データ!B:E,4,)</f>
        <v>#N/A</v>
      </c>
      <c r="D819" t="str">
        <f ca="1">output!N819</f>
        <v>SFF</v>
      </c>
      <c r="E819">
        <f ca="1">output!J819</f>
        <v>136</v>
      </c>
      <c r="F819" t="e">
        <f t="shared" ca="1" si="13"/>
        <v>#N/A</v>
      </c>
    </row>
    <row r="820" spans="1:6" hidden="1" x14ac:dyDescent="0.4">
      <c r="A820" t="str">
        <f>output!A820</f>
        <v>パワプロ2020 - 投球解析 - 2020-08-24 12-53-43-05</v>
      </c>
      <c r="B820" t="str">
        <f ca="1">output!K820</f>
        <v>DD002</v>
      </c>
      <c r="C820">
        <f ca="1">VLOOKUP(B820,投手データ!B:E,4,)</f>
        <v>152</v>
      </c>
      <c r="D820" t="str">
        <f ca="1">output!N820</f>
        <v>SFF</v>
      </c>
      <c r="E820">
        <f ca="1">output!J820</f>
        <v>140</v>
      </c>
      <c r="F820">
        <f t="shared" ca="1" si="13"/>
        <v>-12</v>
      </c>
    </row>
    <row r="821" spans="1:6" hidden="1" x14ac:dyDescent="0.4">
      <c r="A821" t="str">
        <f>output!A821</f>
        <v>パワプロ2020 - 投球解析 - 2020-08-24 12-53-43-06</v>
      </c>
      <c r="B821" t="str">
        <f ca="1">output!K821</f>
        <v>DD002</v>
      </c>
      <c r="C821">
        <f ca="1">VLOOKUP(B821,投手データ!B:E,4,)</f>
        <v>152</v>
      </c>
      <c r="D821" t="str">
        <f ca="1">output!N821</f>
        <v>SFF</v>
      </c>
      <c r="E821">
        <f ca="1">output!J821</f>
        <v>96</v>
      </c>
      <c r="F821">
        <f t="shared" ca="1" si="13"/>
        <v>-56</v>
      </c>
    </row>
    <row r="822" spans="1:6" hidden="1" x14ac:dyDescent="0.4">
      <c r="A822" t="str">
        <f>output!A822</f>
        <v>パワプロ2020 - 投球解析 - 2020-08-24 12-53-43-07</v>
      </c>
      <c r="B822" t="str">
        <f ca="1">output!K822</f>
        <v>DD002</v>
      </c>
      <c r="C822">
        <f ca="1">VLOOKUP(B822,投手データ!B:E,4,)</f>
        <v>152</v>
      </c>
      <c r="D822" t="str">
        <f ca="1">output!N822</f>
        <v>SFF</v>
      </c>
      <c r="E822">
        <f ca="1">output!J822</f>
        <v>136</v>
      </c>
      <c r="F822">
        <f t="shared" ca="1" si="13"/>
        <v>-16</v>
      </c>
    </row>
    <row r="823" spans="1:6" hidden="1" x14ac:dyDescent="0.4">
      <c r="A823" t="str">
        <f>output!A823</f>
        <v>パワプロ2020 - 投球解析 - 2020-08-24 12-53-43-08</v>
      </c>
      <c r="B823" t="str">
        <f ca="1">output!K823</f>
        <v>DD002</v>
      </c>
      <c r="C823">
        <f ca="1">VLOOKUP(B823,投手データ!B:E,4,)</f>
        <v>152</v>
      </c>
      <c r="D823" t="str">
        <f ca="1">output!N823</f>
        <v>SFF</v>
      </c>
      <c r="E823">
        <f ca="1">output!J823</f>
        <v>136</v>
      </c>
      <c r="F823">
        <f t="shared" ca="1" si="13"/>
        <v>-16</v>
      </c>
    </row>
    <row r="824" spans="1:6" hidden="1" x14ac:dyDescent="0.4">
      <c r="A824" t="str">
        <f>output!A824</f>
        <v>パワプロ2020 - 投球解析 - 2020-08-24 12-53-43-09</v>
      </c>
      <c r="B824" t="str">
        <f ca="1">output!K824</f>
        <v>DD002</v>
      </c>
      <c r="C824">
        <f ca="1">VLOOKUP(B824,投手データ!B:E,4,)</f>
        <v>152</v>
      </c>
      <c r="D824" t="str">
        <f ca="1">output!N824</f>
        <v>SFF</v>
      </c>
      <c r="E824">
        <f ca="1">output!J824</f>
        <v>140</v>
      </c>
      <c r="F824">
        <f t="shared" ca="1" si="13"/>
        <v>-12</v>
      </c>
    </row>
    <row r="825" spans="1:6" hidden="1" x14ac:dyDescent="0.4">
      <c r="A825" t="str">
        <f>output!A825</f>
        <v>パワプロ2020 - 投球解析 - 2020-08-24 12-55-39-00</v>
      </c>
      <c r="B825" t="str">
        <f ca="1">output!K825</f>
        <v>DD017</v>
      </c>
      <c r="C825">
        <f ca="1">VLOOKUP(B825,投手データ!B:E,4,)</f>
        <v>150</v>
      </c>
      <c r="D825" t="str">
        <f ca="1">output!N825</f>
        <v>ストレート</v>
      </c>
      <c r="E825">
        <f ca="1">output!J825</f>
        <v>148</v>
      </c>
      <c r="F825">
        <f t="shared" ca="1" si="13"/>
        <v>-2</v>
      </c>
    </row>
    <row r="826" spans="1:6" hidden="1" x14ac:dyDescent="0.4">
      <c r="A826" t="str">
        <f>output!A826</f>
        <v>パワプロ2020 - 投球解析 - 2020-08-24 12-55-39-01</v>
      </c>
      <c r="B826" t="str">
        <f ca="1">output!K826</f>
        <v>DD017</v>
      </c>
      <c r="C826">
        <f ca="1">VLOOKUP(B826,投手データ!B:E,4,)</f>
        <v>150</v>
      </c>
      <c r="D826" t="str">
        <f ca="1">output!N826</f>
        <v>ストレート</v>
      </c>
      <c r="E826">
        <f ca="1">output!J826</f>
        <v>148</v>
      </c>
      <c r="F826">
        <f t="shared" ca="1" si="13"/>
        <v>-2</v>
      </c>
    </row>
    <row r="827" spans="1:6" hidden="1" x14ac:dyDescent="0.4">
      <c r="A827" t="str">
        <f>output!A827</f>
        <v>パワプロ2020 - 投球解析 - 2020-08-24 12-55-39-02</v>
      </c>
      <c r="B827" t="str">
        <f ca="1">output!K827</f>
        <v>DD017</v>
      </c>
      <c r="C827">
        <f ca="1">VLOOKUP(B827,投手データ!B:E,4,)</f>
        <v>150</v>
      </c>
      <c r="D827" t="str">
        <f ca="1">output!N827</f>
        <v>ストレート</v>
      </c>
      <c r="E827">
        <f ca="1">output!J827</f>
        <v>145</v>
      </c>
      <c r="F827">
        <f t="shared" ca="1" si="13"/>
        <v>-5</v>
      </c>
    </row>
    <row r="828" spans="1:6" hidden="1" x14ac:dyDescent="0.4">
      <c r="A828" t="str">
        <f>output!A828</f>
        <v>パワプロ2020 - 投球解析 - 2020-08-24 12-55-39-03</v>
      </c>
      <c r="B828" t="str">
        <f ca="1">output!K828</f>
        <v>DD017</v>
      </c>
      <c r="C828">
        <f ca="1">VLOOKUP(B828,投手データ!B:E,4,)</f>
        <v>150</v>
      </c>
      <c r="D828" t="str">
        <f ca="1">output!N828</f>
        <v>ストレート</v>
      </c>
      <c r="E828">
        <f ca="1">output!J828</f>
        <v>148</v>
      </c>
      <c r="F828">
        <f t="shared" ca="1" si="13"/>
        <v>-2</v>
      </c>
    </row>
    <row r="829" spans="1:6" hidden="1" x14ac:dyDescent="0.4">
      <c r="A829" t="str">
        <f>output!A829</f>
        <v>パワプロ2020 - 投球解析 - 2020-08-24 12-55-39-04</v>
      </c>
      <c r="B829" t="str">
        <f ca="1">output!K829</f>
        <v>DD017</v>
      </c>
      <c r="C829">
        <f ca="1">VLOOKUP(B829,投手データ!B:E,4,)</f>
        <v>150</v>
      </c>
      <c r="D829" t="str">
        <f ca="1">output!N829</f>
        <v>ストレート</v>
      </c>
      <c r="E829">
        <f ca="1">output!J829</f>
        <v>146</v>
      </c>
      <c r="F829">
        <f t="shared" ca="1" si="13"/>
        <v>-4</v>
      </c>
    </row>
    <row r="830" spans="1:6" hidden="1" x14ac:dyDescent="0.4">
      <c r="A830" t="str">
        <f>output!A830</f>
        <v>パワプロ2020 - 投球解析 - 2020-08-24 12-55-39-05</v>
      </c>
      <c r="B830" t="str">
        <f ca="1">output!K830</f>
        <v>DD017</v>
      </c>
      <c r="C830">
        <f ca="1">VLOOKUP(B830,投手データ!B:E,4,)</f>
        <v>150</v>
      </c>
      <c r="D830" t="str">
        <f ca="1">output!N830</f>
        <v>ストレート</v>
      </c>
      <c r="E830">
        <f ca="1">output!J830</f>
        <v>148</v>
      </c>
      <c r="F830">
        <f t="shared" ca="1" si="13"/>
        <v>-2</v>
      </c>
    </row>
    <row r="831" spans="1:6" hidden="1" x14ac:dyDescent="0.4">
      <c r="A831" t="str">
        <f>output!A831</f>
        <v>パワプロ2020 - 投球解析 - 2020-08-24 12-55-39-06</v>
      </c>
      <c r="B831" t="str">
        <f ca="1">output!K831</f>
        <v>DD017</v>
      </c>
      <c r="C831">
        <f ca="1">VLOOKUP(B831,投手データ!B:E,4,)</f>
        <v>150</v>
      </c>
      <c r="D831" t="str">
        <f ca="1">output!N831</f>
        <v>ストレート</v>
      </c>
      <c r="E831">
        <f ca="1">output!J831</f>
        <v>146</v>
      </c>
      <c r="F831">
        <f t="shared" ca="1" si="13"/>
        <v>-4</v>
      </c>
    </row>
    <row r="832" spans="1:6" hidden="1" x14ac:dyDescent="0.4">
      <c r="A832" t="str">
        <f>output!A832</f>
        <v>パワプロ2020 - 投球解析 - 2020-08-24 12-55-39-07</v>
      </c>
      <c r="B832" t="str">
        <f ca="1">output!K832</f>
        <v>DD017</v>
      </c>
      <c r="C832">
        <f ca="1">VLOOKUP(B832,投手データ!B:E,4,)</f>
        <v>150</v>
      </c>
      <c r="D832" t="str">
        <f ca="1">output!N832</f>
        <v>ストレート</v>
      </c>
      <c r="E832">
        <f ca="1">output!J832</f>
        <v>148</v>
      </c>
      <c r="F832">
        <f t="shared" ca="1" si="13"/>
        <v>-2</v>
      </c>
    </row>
    <row r="833" spans="1:6" hidden="1" x14ac:dyDescent="0.4">
      <c r="A833" t="str">
        <f>output!A833</f>
        <v>パワプロ2020 - 投球解析 - 2020-08-24 12-55-39-08</v>
      </c>
      <c r="B833" t="str">
        <f ca="1">output!K833</f>
        <v>DD017</v>
      </c>
      <c r="C833">
        <f ca="1">VLOOKUP(B833,投手データ!B:E,4,)</f>
        <v>150</v>
      </c>
      <c r="D833" t="str">
        <f ca="1">output!N833</f>
        <v>ストレート</v>
      </c>
      <c r="E833">
        <f ca="1">output!J833</f>
        <v>147</v>
      </c>
      <c r="F833">
        <f t="shared" ca="1" si="13"/>
        <v>-3</v>
      </c>
    </row>
    <row r="834" spans="1:6" hidden="1" x14ac:dyDescent="0.4">
      <c r="A834" t="str">
        <f>output!A834</f>
        <v>パワプロ2020 - 投球解析 - 2020-08-24 12-55-39-09</v>
      </c>
      <c r="B834" t="str">
        <f ca="1">output!K834</f>
        <v>DD017</v>
      </c>
      <c r="C834">
        <f ca="1">VLOOKUP(B834,投手データ!B:E,4,)</f>
        <v>150</v>
      </c>
      <c r="D834" t="str">
        <f ca="1">output!N834</f>
        <v>ストレート</v>
      </c>
      <c r="E834">
        <f ca="1">output!J834</f>
        <v>145</v>
      </c>
      <c r="F834">
        <f t="shared" ca="1" si="13"/>
        <v>-5</v>
      </c>
    </row>
    <row r="835" spans="1:6" hidden="1" x14ac:dyDescent="0.4">
      <c r="A835" t="str">
        <f>output!A835</f>
        <v>パワプロ2020 - 投球解析 - 2020-08-24 12-58-52-00</v>
      </c>
      <c r="B835" t="str">
        <f ca="1">output!K835</f>
        <v>DD017</v>
      </c>
      <c r="C835">
        <f ca="1">VLOOKUP(B835,投手データ!B:E,4,)</f>
        <v>150</v>
      </c>
      <c r="D835" t="str">
        <f ca="1">output!N835</f>
        <v>全力ストレート</v>
      </c>
      <c r="E835">
        <f>output!J835</f>
        <v>145</v>
      </c>
      <c r="F835">
        <f t="shared" ca="1" si="13"/>
        <v>-5</v>
      </c>
    </row>
    <row r="836" spans="1:6" hidden="1" x14ac:dyDescent="0.4">
      <c r="A836" t="str">
        <f>output!A836</f>
        <v>パワプロ2020 - 投球解析 - 2020-08-24 12-58-52-01</v>
      </c>
      <c r="B836" t="str">
        <f ca="1">output!K836</f>
        <v>DD017</v>
      </c>
      <c r="C836">
        <f ca="1">VLOOKUP(B836,投手データ!B:E,4,)</f>
        <v>150</v>
      </c>
      <c r="D836" t="str">
        <f ca="1">output!N836</f>
        <v>全力ストレート</v>
      </c>
      <c r="E836">
        <f ca="1">output!J836</f>
        <v>147</v>
      </c>
      <c r="F836">
        <f t="shared" ca="1" si="13"/>
        <v>-3</v>
      </c>
    </row>
    <row r="837" spans="1:6" hidden="1" x14ac:dyDescent="0.4">
      <c r="A837" t="str">
        <f>output!A837</f>
        <v>パワプロ2020 - 投球解析 - 2020-08-24 12-58-52-02</v>
      </c>
      <c r="B837" t="str">
        <f ca="1">output!K837</f>
        <v>DD017</v>
      </c>
      <c r="C837">
        <f ca="1">VLOOKUP(B837,投手データ!B:E,4,)</f>
        <v>150</v>
      </c>
      <c r="D837" t="str">
        <f ca="1">output!N837</f>
        <v>全力ストレート</v>
      </c>
      <c r="E837">
        <f ca="1">output!J837</f>
        <v>143</v>
      </c>
      <c r="F837">
        <f t="shared" ca="1" si="13"/>
        <v>-7</v>
      </c>
    </row>
    <row r="838" spans="1:6" hidden="1" x14ac:dyDescent="0.4">
      <c r="A838" t="str">
        <f>output!A838</f>
        <v>パワプロ2020 - 投球解析 - 2020-08-24 12-58-52-03</v>
      </c>
      <c r="B838" t="str">
        <f ca="1">output!K838</f>
        <v>DD017</v>
      </c>
      <c r="C838">
        <f ca="1">VLOOKUP(B838,投手データ!B:E,4,)</f>
        <v>150</v>
      </c>
      <c r="D838" t="str">
        <f ca="1">output!N838</f>
        <v>全力ストレート</v>
      </c>
      <c r="E838">
        <f ca="1">output!J838</f>
        <v>143</v>
      </c>
      <c r="F838">
        <f t="shared" ca="1" si="13"/>
        <v>-7</v>
      </c>
    </row>
    <row r="839" spans="1:6" hidden="1" x14ac:dyDescent="0.4">
      <c r="A839" t="str">
        <f>output!A839</f>
        <v>パワプロ2020 - 投球解析 - 2020-08-24 12-58-52-04</v>
      </c>
      <c r="B839" t="str">
        <f ca="1">output!K839</f>
        <v>DD017</v>
      </c>
      <c r="C839">
        <f ca="1">VLOOKUP(B839,投手データ!B:E,4,)</f>
        <v>150</v>
      </c>
      <c r="D839" t="str">
        <f ca="1">output!N839</f>
        <v>全力ストレート</v>
      </c>
      <c r="E839">
        <f ca="1">output!J839</f>
        <v>148</v>
      </c>
      <c r="F839">
        <f t="shared" ca="1" si="13"/>
        <v>-2</v>
      </c>
    </row>
    <row r="840" spans="1:6" hidden="1" x14ac:dyDescent="0.4">
      <c r="A840" t="str">
        <f>output!A840</f>
        <v>パワプロ2020 - 投球解析 - 2020-08-24 12-58-52-05</v>
      </c>
      <c r="B840" t="str">
        <f ca="1">output!K840</f>
        <v>DD017</v>
      </c>
      <c r="C840">
        <f ca="1">VLOOKUP(B840,投手データ!B:E,4,)</f>
        <v>150</v>
      </c>
      <c r="D840" t="str">
        <f ca="1">output!N840</f>
        <v>全力ストレート</v>
      </c>
      <c r="E840">
        <f ca="1">output!J840</f>
        <v>147</v>
      </c>
      <c r="F840">
        <f t="shared" ca="1" si="13"/>
        <v>-3</v>
      </c>
    </row>
    <row r="841" spans="1:6" hidden="1" x14ac:dyDescent="0.4">
      <c r="A841" t="str">
        <f>output!A841</f>
        <v>パワプロ2020 - 投球解析 - 2020-08-24 12-58-52-06</v>
      </c>
      <c r="B841" t="str">
        <f ca="1">output!K841</f>
        <v>DD017</v>
      </c>
      <c r="C841">
        <f ca="1">VLOOKUP(B841,投手データ!B:E,4,)</f>
        <v>150</v>
      </c>
      <c r="D841" t="str">
        <f ca="1">output!N841</f>
        <v>全力ストレート</v>
      </c>
      <c r="E841">
        <f ca="1">output!J841</f>
        <v>148</v>
      </c>
      <c r="F841">
        <f t="shared" ca="1" si="13"/>
        <v>-2</v>
      </c>
    </row>
    <row r="842" spans="1:6" hidden="1" x14ac:dyDescent="0.4">
      <c r="A842" t="str">
        <f>output!A842</f>
        <v>パワプロ2020 - 投球解析 - 2020-08-24 12-58-52-07</v>
      </c>
      <c r="B842" t="str">
        <f ca="1">output!K842</f>
        <v>DD017</v>
      </c>
      <c r="C842">
        <f ca="1">VLOOKUP(B842,投手データ!B:E,4,)</f>
        <v>150</v>
      </c>
      <c r="D842" t="str">
        <f ca="1">output!N842</f>
        <v>全力ストレート</v>
      </c>
      <c r="E842">
        <f ca="1">output!J842</f>
        <v>144</v>
      </c>
      <c r="F842">
        <f t="shared" ca="1" si="13"/>
        <v>-6</v>
      </c>
    </row>
    <row r="843" spans="1:6" hidden="1" x14ac:dyDescent="0.4">
      <c r="A843" t="str">
        <f>output!A843</f>
        <v>パワプロ2020 - 投球解析 - 2020-08-24 12-58-52-08</v>
      </c>
      <c r="B843" t="str">
        <f ca="1">output!K843</f>
        <v>DD017</v>
      </c>
      <c r="C843">
        <f ca="1">VLOOKUP(B843,投手データ!B:E,4,)</f>
        <v>150</v>
      </c>
      <c r="D843" t="str">
        <f ca="1">output!N843</f>
        <v>全力ストレート</v>
      </c>
      <c r="E843">
        <f ca="1">output!J843</f>
        <v>144</v>
      </c>
      <c r="F843">
        <f t="shared" ca="1" si="13"/>
        <v>-6</v>
      </c>
    </row>
    <row r="844" spans="1:6" hidden="1" x14ac:dyDescent="0.4">
      <c r="A844" t="str">
        <f>output!A844</f>
        <v>パワプロ2020 - 投球解析 - 2020-08-24 12-58-52-09</v>
      </c>
      <c r="B844" t="str">
        <f ca="1">output!K844</f>
        <v>DD017</v>
      </c>
      <c r="C844">
        <f ca="1">VLOOKUP(B844,投手データ!B:E,4,)</f>
        <v>150</v>
      </c>
      <c r="D844" t="str">
        <f ca="1">output!N844</f>
        <v>全力ストレート</v>
      </c>
      <c r="E844">
        <f>output!J844</f>
        <v>143</v>
      </c>
      <c r="F844">
        <f t="shared" ca="1" si="13"/>
        <v>-7</v>
      </c>
    </row>
    <row r="845" spans="1:6" hidden="1" x14ac:dyDescent="0.4">
      <c r="A845" t="str">
        <f>output!A845</f>
        <v>パワプロ2020 - 投球解析 - 2020-08-24 13-00-20-00</v>
      </c>
      <c r="B845" t="str">
        <f ca="1">output!K845</f>
        <v>DD017</v>
      </c>
      <c r="C845">
        <f ca="1">VLOOKUP(B845,投手データ!B:E,4,)</f>
        <v>150</v>
      </c>
      <c r="D845" t="str">
        <f ca="1">output!N845</f>
        <v>Hスライダー</v>
      </c>
      <c r="E845">
        <f ca="1">output!J845</f>
        <v>135</v>
      </c>
      <c r="F845">
        <f t="shared" ca="1" si="13"/>
        <v>-15</v>
      </c>
    </row>
    <row r="846" spans="1:6" hidden="1" x14ac:dyDescent="0.4">
      <c r="A846" t="str">
        <f>output!A846</f>
        <v>パワプロ2020 - 投球解析 - 2020-08-24 13-00-20-01</v>
      </c>
      <c r="B846" t="str">
        <f ca="1">output!K846</f>
        <v>DD017</v>
      </c>
      <c r="C846">
        <f ca="1">VLOOKUP(B846,投手データ!B:E,4,)</f>
        <v>150</v>
      </c>
      <c r="D846" t="str">
        <f ca="1">output!N846</f>
        <v>Hスライダー</v>
      </c>
      <c r="E846">
        <f ca="1">output!J846</f>
        <v>136</v>
      </c>
      <c r="F846">
        <f t="shared" ca="1" si="13"/>
        <v>-14</v>
      </c>
    </row>
    <row r="847" spans="1:6" hidden="1" x14ac:dyDescent="0.4">
      <c r="A847" t="str">
        <f>output!A847</f>
        <v>パワプロ2020 - 投球解析 - 2020-08-24 13-00-20-02</v>
      </c>
      <c r="B847" t="str">
        <f ca="1">output!K847</f>
        <v>DD017</v>
      </c>
      <c r="C847">
        <f ca="1">VLOOKUP(B847,投手データ!B:E,4,)</f>
        <v>150</v>
      </c>
      <c r="D847" t="str">
        <f ca="1">output!N847</f>
        <v>Hスライダー</v>
      </c>
      <c r="E847">
        <f ca="1">output!J847</f>
        <v>140</v>
      </c>
      <c r="F847">
        <f t="shared" ca="1" si="13"/>
        <v>-10</v>
      </c>
    </row>
    <row r="848" spans="1:6" hidden="1" x14ac:dyDescent="0.4">
      <c r="A848" t="str">
        <f>output!A848</f>
        <v>パワプロ2020 - 投球解析 - 2020-08-24 13-00-20-03</v>
      </c>
      <c r="B848" t="str">
        <f ca="1">output!K848</f>
        <v>DD017</v>
      </c>
      <c r="C848">
        <f ca="1">VLOOKUP(B848,投手データ!B:E,4,)</f>
        <v>150</v>
      </c>
      <c r="D848" t="str">
        <f ca="1">output!N848</f>
        <v>Hスライダー</v>
      </c>
      <c r="E848">
        <f ca="1">output!J848</f>
        <v>92</v>
      </c>
      <c r="F848">
        <f t="shared" ref="F848:F911" ca="1" si="14">E848-C848</f>
        <v>-58</v>
      </c>
    </row>
    <row r="849" spans="1:6" hidden="1" x14ac:dyDescent="0.4">
      <c r="A849" t="str">
        <f>output!A849</f>
        <v>パワプロ2020 - 投球解析 - 2020-08-24 13-00-20-04</v>
      </c>
      <c r="B849" t="str">
        <f ca="1">output!K849</f>
        <v>DD017</v>
      </c>
      <c r="C849">
        <f ca="1">VLOOKUP(B849,投手データ!B:E,4,)</f>
        <v>150</v>
      </c>
      <c r="D849" t="str">
        <f ca="1">output!N849</f>
        <v>Hスライダー</v>
      </c>
      <c r="E849">
        <f ca="1">output!J849</f>
        <v>92</v>
      </c>
      <c r="F849">
        <f t="shared" ca="1" si="14"/>
        <v>-58</v>
      </c>
    </row>
    <row r="850" spans="1:6" hidden="1" x14ac:dyDescent="0.4">
      <c r="A850" t="str">
        <f>output!A850</f>
        <v>パワプロ2020 - 投球解析 - 2020-08-24 13-00-20-05</v>
      </c>
      <c r="B850" t="str">
        <f ca="1">output!K850</f>
        <v>DD017</v>
      </c>
      <c r="C850">
        <f ca="1">VLOOKUP(B850,投手データ!B:E,4,)</f>
        <v>150</v>
      </c>
      <c r="D850" t="str">
        <f ca="1">output!N850</f>
        <v>Hスライダー</v>
      </c>
      <c r="E850">
        <f ca="1">output!J850</f>
        <v>139</v>
      </c>
      <c r="F850">
        <f t="shared" ca="1" si="14"/>
        <v>-11</v>
      </c>
    </row>
    <row r="851" spans="1:6" hidden="1" x14ac:dyDescent="0.4">
      <c r="A851" t="str">
        <f>output!A851</f>
        <v>パワプロ2020 - 投球解析 - 2020-08-24 13-00-20-06</v>
      </c>
      <c r="B851" t="str">
        <f ca="1">output!K851</f>
        <v>DD017</v>
      </c>
      <c r="C851">
        <f ca="1">VLOOKUP(B851,投手データ!B:E,4,)</f>
        <v>150</v>
      </c>
      <c r="D851" t="str">
        <f ca="1">output!N851</f>
        <v>Hスライダー</v>
      </c>
      <c r="E851">
        <f ca="1">output!J851</f>
        <v>139</v>
      </c>
      <c r="F851">
        <f t="shared" ca="1" si="14"/>
        <v>-11</v>
      </c>
    </row>
    <row r="852" spans="1:6" hidden="1" x14ac:dyDescent="0.4">
      <c r="A852" t="str">
        <f>output!A852</f>
        <v>パワプロ2020 - 投球解析 - 2020-08-24 13-00-20-07</v>
      </c>
      <c r="B852" t="str">
        <f ca="1">output!K852</f>
        <v>DD017</v>
      </c>
      <c r="C852">
        <f ca="1">VLOOKUP(B852,投手データ!B:E,4,)</f>
        <v>150</v>
      </c>
      <c r="D852" t="str">
        <f ca="1">output!N852</f>
        <v>Hスライダー</v>
      </c>
      <c r="E852">
        <f ca="1">output!J852</f>
        <v>97</v>
      </c>
      <c r="F852">
        <f t="shared" ca="1" si="14"/>
        <v>-53</v>
      </c>
    </row>
    <row r="853" spans="1:6" hidden="1" x14ac:dyDescent="0.4">
      <c r="A853" t="str">
        <f>output!A853</f>
        <v>パワプロ2020 - 投球解析 - 2020-08-24 13-00-20-08</v>
      </c>
      <c r="B853" t="str">
        <f ca="1">output!K853</f>
        <v>DD017</v>
      </c>
      <c r="C853">
        <f ca="1">VLOOKUP(B853,投手データ!B:E,4,)</f>
        <v>150</v>
      </c>
      <c r="D853" t="str">
        <f ca="1">output!N853</f>
        <v>Hスライダー</v>
      </c>
      <c r="E853">
        <f ca="1">output!J853</f>
        <v>138</v>
      </c>
      <c r="F853">
        <f t="shared" ca="1" si="14"/>
        <v>-12</v>
      </c>
    </row>
    <row r="854" spans="1:6" hidden="1" x14ac:dyDescent="0.4">
      <c r="A854" t="str">
        <f>output!A854</f>
        <v>パワプロ2020 - 投球解析 - 2020-08-24 13-02-04-00</v>
      </c>
      <c r="B854" t="str">
        <f ca="1">output!K854</f>
        <v>DD017</v>
      </c>
      <c r="C854">
        <f ca="1">VLOOKUP(B854,投手データ!B:E,4,)</f>
        <v>150</v>
      </c>
      <c r="D854" t="str">
        <f ca="1">output!N854</f>
        <v>パーム</v>
      </c>
      <c r="E854">
        <f ca="1">output!J854</f>
        <v>120</v>
      </c>
      <c r="F854">
        <f t="shared" ca="1" si="14"/>
        <v>-30</v>
      </c>
    </row>
    <row r="855" spans="1:6" hidden="1" x14ac:dyDescent="0.4">
      <c r="A855" t="str">
        <f>output!A855</f>
        <v>パワプロ2020 - 投球解析 - 2020-08-24 13-02-04-01</v>
      </c>
      <c r="B855" t="str">
        <f ca="1">output!K855</f>
        <v>DD017</v>
      </c>
      <c r="C855">
        <f ca="1">VLOOKUP(B855,投手データ!B:E,4,)</f>
        <v>150</v>
      </c>
      <c r="D855" t="str">
        <f ca="1">output!N855</f>
        <v>パーム</v>
      </c>
      <c r="E855">
        <f ca="1">output!J855</f>
        <v>123</v>
      </c>
      <c r="F855">
        <f t="shared" ca="1" si="14"/>
        <v>-27</v>
      </c>
    </row>
    <row r="856" spans="1:6" hidden="1" x14ac:dyDescent="0.4">
      <c r="A856" t="str">
        <f>output!A856</f>
        <v>パワプロ2020 - 投球解析 - 2020-08-24 13-02-04-02</v>
      </c>
      <c r="B856" t="str">
        <f ca="1">output!K856</f>
        <v>DD017</v>
      </c>
      <c r="C856">
        <f ca="1">VLOOKUP(B856,投手データ!B:E,4,)</f>
        <v>150</v>
      </c>
      <c r="D856" t="str">
        <f ca="1">output!N856</f>
        <v>パーム</v>
      </c>
      <c r="E856">
        <f ca="1">output!J856</f>
        <v>123</v>
      </c>
      <c r="F856">
        <f t="shared" ca="1" si="14"/>
        <v>-27</v>
      </c>
    </row>
    <row r="857" spans="1:6" hidden="1" x14ac:dyDescent="0.4">
      <c r="A857" t="str">
        <f>output!A857</f>
        <v>パワプロ2020 - 投球解析 - 2020-08-24 13-02-04-03</v>
      </c>
      <c r="B857" t="str">
        <f ca="1">output!K857</f>
        <v>DD017</v>
      </c>
      <c r="C857">
        <f ca="1">VLOOKUP(B857,投手データ!B:E,4,)</f>
        <v>150</v>
      </c>
      <c r="D857" t="str">
        <f ca="1">output!N857</f>
        <v>パーム</v>
      </c>
      <c r="E857">
        <f ca="1">output!J857</f>
        <v>121</v>
      </c>
      <c r="F857">
        <f t="shared" ca="1" si="14"/>
        <v>-29</v>
      </c>
    </row>
    <row r="858" spans="1:6" hidden="1" x14ac:dyDescent="0.4">
      <c r="A858" t="str">
        <f>output!A858</f>
        <v>パワプロ2020 - 投球解析 - 2020-08-24 13-02-04-04</v>
      </c>
      <c r="B858" t="str">
        <f ca="1">output!K858</f>
        <v>DD017</v>
      </c>
      <c r="C858">
        <f ca="1">VLOOKUP(B858,投手データ!B:E,4,)</f>
        <v>150</v>
      </c>
      <c r="D858" t="str">
        <f ca="1">output!N858</f>
        <v>パーム</v>
      </c>
      <c r="E858">
        <f ca="1">output!J858</f>
        <v>121</v>
      </c>
      <c r="F858">
        <f t="shared" ca="1" si="14"/>
        <v>-29</v>
      </c>
    </row>
    <row r="859" spans="1:6" hidden="1" x14ac:dyDescent="0.4">
      <c r="A859" t="str">
        <f>output!A859</f>
        <v>パワプロ2020 - 投球解析 - 2020-08-24 13-02-04-05</v>
      </c>
      <c r="B859" t="str">
        <f ca="1">output!K859</f>
        <v>DD017</v>
      </c>
      <c r="C859">
        <f ca="1">VLOOKUP(B859,投手データ!B:E,4,)</f>
        <v>150</v>
      </c>
      <c r="D859" t="str">
        <f ca="1">output!N859</f>
        <v>パーム</v>
      </c>
      <c r="E859">
        <f ca="1">output!J859</f>
        <v>123</v>
      </c>
      <c r="F859">
        <f t="shared" ca="1" si="14"/>
        <v>-27</v>
      </c>
    </row>
    <row r="860" spans="1:6" hidden="1" x14ac:dyDescent="0.4">
      <c r="A860" t="str">
        <f>output!A860</f>
        <v>パワプロ2020 - 投球解析 - 2020-08-24 13-02-04-06</v>
      </c>
      <c r="B860" t="str">
        <f ca="1">output!K860</f>
        <v>DD017</v>
      </c>
      <c r="C860">
        <f ca="1">VLOOKUP(B860,投手データ!B:E,4,)</f>
        <v>150</v>
      </c>
      <c r="D860" t="str">
        <f ca="1">output!N860</f>
        <v>パーム</v>
      </c>
      <c r="E860">
        <f ca="1">output!J860</f>
        <v>121</v>
      </c>
      <c r="F860">
        <f t="shared" ca="1" si="14"/>
        <v>-29</v>
      </c>
    </row>
    <row r="861" spans="1:6" hidden="1" x14ac:dyDescent="0.4">
      <c r="A861" t="str">
        <f>output!A861</f>
        <v>パワプロ2020 - 投球解析 - 2020-08-24 13-02-04-07</v>
      </c>
      <c r="B861" t="str">
        <f ca="1">output!K861</f>
        <v>DD017</v>
      </c>
      <c r="C861">
        <f ca="1">VLOOKUP(B861,投手データ!B:E,4,)</f>
        <v>150</v>
      </c>
      <c r="D861" t="str">
        <f ca="1">output!N861</f>
        <v>パーム</v>
      </c>
      <c r="E861">
        <f ca="1">output!J861</f>
        <v>121</v>
      </c>
      <c r="F861">
        <f t="shared" ca="1" si="14"/>
        <v>-29</v>
      </c>
    </row>
    <row r="862" spans="1:6" hidden="1" x14ac:dyDescent="0.4">
      <c r="A862" t="str">
        <f>output!A862</f>
        <v>パワプロ2020 - 投球解析 - 2020-08-24 13-02-04-08</v>
      </c>
      <c r="B862" t="str">
        <f ca="1">output!K862</f>
        <v>DD017</v>
      </c>
      <c r="C862">
        <f ca="1">VLOOKUP(B862,投手データ!B:E,4,)</f>
        <v>150</v>
      </c>
      <c r="D862" t="str">
        <f ca="1">output!N862</f>
        <v>パーム</v>
      </c>
      <c r="E862">
        <f ca="1">output!J862</f>
        <v>123</v>
      </c>
      <c r="F862">
        <f t="shared" ca="1" si="14"/>
        <v>-27</v>
      </c>
    </row>
    <row r="863" spans="1:6" hidden="1" x14ac:dyDescent="0.4">
      <c r="A863" t="str">
        <f>output!A863</f>
        <v>パワプロ2020 - 投球解析 - 2020-08-24 13-02-04-09</v>
      </c>
      <c r="B863" t="str">
        <f ca="1">output!K863</f>
        <v>DD017</v>
      </c>
      <c r="C863">
        <f ca="1">VLOOKUP(B863,投手データ!B:E,4,)</f>
        <v>150</v>
      </c>
      <c r="D863" t="str">
        <f ca="1">output!N863</f>
        <v>パーム</v>
      </c>
      <c r="E863">
        <f ca="1">output!J863</f>
        <v>121</v>
      </c>
      <c r="F863">
        <f t="shared" ca="1" si="14"/>
        <v>-29</v>
      </c>
    </row>
    <row r="864" spans="1:6" hidden="1" x14ac:dyDescent="0.4">
      <c r="A864" t="str">
        <f>output!A864</f>
        <v>パワプロ2020 - 投球解析 - 2020-08-24 13-03-51-00</v>
      </c>
      <c r="B864" t="str">
        <f ca="1">output!K864</f>
        <v>DD019</v>
      </c>
      <c r="C864">
        <f ca="1">VLOOKUP(B864,投手データ!B:E,4,)</f>
        <v>150</v>
      </c>
      <c r="D864" t="str">
        <f ca="1">output!N864</f>
        <v>ストレート</v>
      </c>
      <c r="E864">
        <f ca="1">output!J864</f>
        <v>144</v>
      </c>
      <c r="F864">
        <f t="shared" ca="1" si="14"/>
        <v>-6</v>
      </c>
    </row>
    <row r="865" spans="1:6" hidden="1" x14ac:dyDescent="0.4">
      <c r="A865" t="str">
        <f>output!A865</f>
        <v>パワプロ2020 - 投球解析 - 2020-08-24 13-03-51-01</v>
      </c>
      <c r="B865" t="str">
        <f ca="1">output!K865</f>
        <v>DD019</v>
      </c>
      <c r="C865">
        <f ca="1">VLOOKUP(B865,投手データ!B:E,4,)</f>
        <v>150</v>
      </c>
      <c r="D865" t="str">
        <f ca="1">output!N865</f>
        <v>ストレート</v>
      </c>
      <c r="E865">
        <f ca="1">output!J865</f>
        <v>145</v>
      </c>
      <c r="F865">
        <f t="shared" ca="1" si="14"/>
        <v>-5</v>
      </c>
    </row>
    <row r="866" spans="1:6" hidden="1" x14ac:dyDescent="0.4">
      <c r="A866" t="str">
        <f>output!A866</f>
        <v>パワプロ2020 - 投球解析 - 2020-08-24 13-03-51-02</v>
      </c>
      <c r="B866" t="str">
        <f ca="1">output!K866</f>
        <v>DD019</v>
      </c>
      <c r="C866">
        <f ca="1">VLOOKUP(B866,投手データ!B:E,4,)</f>
        <v>150</v>
      </c>
      <c r="D866" t="str">
        <f ca="1">output!N866</f>
        <v>ストレート</v>
      </c>
      <c r="E866">
        <f ca="1">output!J866</f>
        <v>146</v>
      </c>
      <c r="F866">
        <f t="shared" ca="1" si="14"/>
        <v>-4</v>
      </c>
    </row>
    <row r="867" spans="1:6" hidden="1" x14ac:dyDescent="0.4">
      <c r="A867" t="str">
        <f>output!A867</f>
        <v>パワプロ2020 - 投球解析 - 2020-08-24 13-03-51-03</v>
      </c>
      <c r="B867" t="str">
        <f ca="1">output!K867</f>
        <v>DD019</v>
      </c>
      <c r="C867">
        <f ca="1">VLOOKUP(B867,投手データ!B:E,4,)</f>
        <v>150</v>
      </c>
      <c r="D867" t="str">
        <f ca="1">output!N867</f>
        <v>ストレート</v>
      </c>
      <c r="E867">
        <f ca="1">output!J867</f>
        <v>148</v>
      </c>
      <c r="F867">
        <f t="shared" ca="1" si="14"/>
        <v>-2</v>
      </c>
    </row>
    <row r="868" spans="1:6" hidden="1" x14ac:dyDescent="0.4">
      <c r="A868" t="str">
        <f>output!A868</f>
        <v>パワプロ2020 - 投球解析 - 2020-08-24 13-03-51-04</v>
      </c>
      <c r="B868" t="str">
        <f ca="1">output!K868</f>
        <v>DD019</v>
      </c>
      <c r="C868">
        <f ca="1">VLOOKUP(B868,投手データ!B:E,4,)</f>
        <v>150</v>
      </c>
      <c r="D868" t="str">
        <f ca="1">output!N868</f>
        <v>ストレート</v>
      </c>
      <c r="E868">
        <f ca="1">output!J868</f>
        <v>147</v>
      </c>
      <c r="F868">
        <f t="shared" ca="1" si="14"/>
        <v>-3</v>
      </c>
    </row>
    <row r="869" spans="1:6" hidden="1" x14ac:dyDescent="0.4">
      <c r="A869" t="str">
        <f>output!A869</f>
        <v>パワプロ2020 - 投球解析 - 2020-08-24 13-03-51-05</v>
      </c>
      <c r="B869" t="str">
        <f ca="1">output!K869</f>
        <v>DD019</v>
      </c>
      <c r="C869">
        <f ca="1">VLOOKUP(B869,投手データ!B:E,4,)</f>
        <v>150</v>
      </c>
      <c r="D869" t="str">
        <f ca="1">output!N869</f>
        <v>ストレート</v>
      </c>
      <c r="E869">
        <f ca="1">output!J869</f>
        <v>144</v>
      </c>
      <c r="F869">
        <f t="shared" ca="1" si="14"/>
        <v>-6</v>
      </c>
    </row>
    <row r="870" spans="1:6" hidden="1" x14ac:dyDescent="0.4">
      <c r="A870" t="str">
        <f>output!A870</f>
        <v>パワプロ2020 - 投球解析 - 2020-08-24 13-03-51-06</v>
      </c>
      <c r="B870" t="str">
        <f ca="1">output!K870</f>
        <v>DD019</v>
      </c>
      <c r="C870">
        <f ca="1">VLOOKUP(B870,投手データ!B:E,4,)</f>
        <v>150</v>
      </c>
      <c r="D870" t="str">
        <f ca="1">output!N870</f>
        <v>ストレート</v>
      </c>
      <c r="E870">
        <f ca="1">output!J870</f>
        <v>147</v>
      </c>
      <c r="F870">
        <f t="shared" ca="1" si="14"/>
        <v>-3</v>
      </c>
    </row>
    <row r="871" spans="1:6" hidden="1" x14ac:dyDescent="0.4">
      <c r="A871" t="str">
        <f>output!A871</f>
        <v>パワプロ2020 - 投球解析 - 2020-08-24 13-03-51-07</v>
      </c>
      <c r="B871" t="e">
        <f ca="1">output!K871</f>
        <v>#N/A</v>
      </c>
      <c r="C871" t="e">
        <f ca="1">VLOOKUP(B871,投手データ!B:E,4,)</f>
        <v>#N/A</v>
      </c>
      <c r="D871" t="str">
        <f ca="1">output!N871</f>
        <v>ストレート</v>
      </c>
      <c r="E871">
        <f ca="1">output!J871</f>
        <v>147</v>
      </c>
      <c r="F871" t="e">
        <f t="shared" ca="1" si="14"/>
        <v>#N/A</v>
      </c>
    </row>
    <row r="872" spans="1:6" hidden="1" x14ac:dyDescent="0.4">
      <c r="A872" t="str">
        <f>output!A872</f>
        <v>パワプロ2020 - 投球解析 - 2020-08-24 13-03-51-08</v>
      </c>
      <c r="B872" t="str">
        <f ca="1">output!K872</f>
        <v>DD019</v>
      </c>
      <c r="C872">
        <f ca="1">VLOOKUP(B872,投手データ!B:E,4,)</f>
        <v>150</v>
      </c>
      <c r="D872" t="str">
        <f ca="1">output!N872</f>
        <v>ストレート</v>
      </c>
      <c r="E872">
        <f ca="1">output!J872</f>
        <v>147</v>
      </c>
      <c r="F872">
        <f t="shared" ca="1" si="14"/>
        <v>-3</v>
      </c>
    </row>
    <row r="873" spans="1:6" hidden="1" x14ac:dyDescent="0.4">
      <c r="A873" t="str">
        <f>output!A873</f>
        <v>パワプロ2020 - 投球解析 - 2020-08-24 13-03-51-09</v>
      </c>
      <c r="B873" t="str">
        <f ca="1">output!K873</f>
        <v>DD019</v>
      </c>
      <c r="C873">
        <f ca="1">VLOOKUP(B873,投手データ!B:E,4,)</f>
        <v>150</v>
      </c>
      <c r="D873" t="str">
        <f ca="1">output!N873</f>
        <v>ストレート</v>
      </c>
      <c r="E873">
        <f ca="1">output!J873</f>
        <v>147</v>
      </c>
      <c r="F873">
        <f t="shared" ca="1" si="14"/>
        <v>-3</v>
      </c>
    </row>
    <row r="874" spans="1:6" hidden="1" x14ac:dyDescent="0.4">
      <c r="A874" t="str">
        <f>output!A874</f>
        <v>パワプロ2020 - 投球解析 - 2020-08-24 13-05-36-00</v>
      </c>
      <c r="B874" t="str">
        <f ca="1">output!K874</f>
        <v>DD019</v>
      </c>
      <c r="C874">
        <f ca="1">VLOOKUP(B874,投手データ!B:E,4,)</f>
        <v>150</v>
      </c>
      <c r="D874" t="str">
        <f ca="1">output!N874</f>
        <v>全力ストレート</v>
      </c>
      <c r="E874">
        <f ca="1">output!J874</f>
        <v>147</v>
      </c>
      <c r="F874">
        <f t="shared" ca="1" si="14"/>
        <v>-3</v>
      </c>
    </row>
    <row r="875" spans="1:6" hidden="1" x14ac:dyDescent="0.4">
      <c r="A875" t="str">
        <f>output!A875</f>
        <v>パワプロ2020 - 投球解析 - 2020-08-24 13-05-36-01</v>
      </c>
      <c r="B875" t="str">
        <f ca="1">output!K875</f>
        <v>DD019</v>
      </c>
      <c r="C875">
        <f ca="1">VLOOKUP(B875,投手データ!B:E,4,)</f>
        <v>150</v>
      </c>
      <c r="D875" t="str">
        <f ca="1">output!N875</f>
        <v>全力ストレート</v>
      </c>
      <c r="E875">
        <f ca="1">output!J875</f>
        <v>147</v>
      </c>
      <c r="F875">
        <f t="shared" ca="1" si="14"/>
        <v>-3</v>
      </c>
    </row>
    <row r="876" spans="1:6" hidden="1" x14ac:dyDescent="0.4">
      <c r="A876" t="str">
        <f>output!A876</f>
        <v>パワプロ2020 - 投球解析 - 2020-08-24 13-05-36-02</v>
      </c>
      <c r="B876" t="str">
        <f ca="1">output!K876</f>
        <v>DD019</v>
      </c>
      <c r="C876">
        <f ca="1">VLOOKUP(B876,投手データ!B:E,4,)</f>
        <v>150</v>
      </c>
      <c r="D876" t="str">
        <f ca="1">output!N876</f>
        <v>全力ストレート</v>
      </c>
      <c r="E876">
        <f ca="1">output!J876</f>
        <v>147</v>
      </c>
      <c r="F876">
        <f t="shared" ca="1" si="14"/>
        <v>-3</v>
      </c>
    </row>
    <row r="877" spans="1:6" hidden="1" x14ac:dyDescent="0.4">
      <c r="A877" t="str">
        <f>output!A877</f>
        <v>パワプロ2020 - 投球解析 - 2020-08-24 13-05-36-03</v>
      </c>
      <c r="B877" t="str">
        <f ca="1">output!K877</f>
        <v>DD019</v>
      </c>
      <c r="C877">
        <f ca="1">VLOOKUP(B877,投手データ!B:E,4,)</f>
        <v>150</v>
      </c>
      <c r="D877" t="str">
        <f ca="1">output!N877</f>
        <v>全力ストレート</v>
      </c>
      <c r="E877">
        <f ca="1">output!J877</f>
        <v>146</v>
      </c>
      <c r="F877">
        <f t="shared" ca="1" si="14"/>
        <v>-4</v>
      </c>
    </row>
    <row r="878" spans="1:6" hidden="1" x14ac:dyDescent="0.4">
      <c r="A878" t="str">
        <f>output!A878</f>
        <v>パワプロ2020 - 投球解析 - 2020-08-24 13-05-36-04</v>
      </c>
      <c r="B878" t="e">
        <f ca="1">output!K878</f>
        <v>#N/A</v>
      </c>
      <c r="C878" t="e">
        <f ca="1">VLOOKUP(B878,投手データ!B:E,4,)</f>
        <v>#N/A</v>
      </c>
      <c r="D878" t="str">
        <f ca="1">output!N878</f>
        <v>全力ストレート</v>
      </c>
      <c r="E878">
        <f ca="1">output!J878</f>
        <v>145</v>
      </c>
      <c r="F878" t="e">
        <f t="shared" ca="1" si="14"/>
        <v>#N/A</v>
      </c>
    </row>
    <row r="879" spans="1:6" hidden="1" x14ac:dyDescent="0.4">
      <c r="A879" t="str">
        <f>output!A879</f>
        <v>パワプロ2020 - 投球解析 - 2020-08-24 13-05-36-05</v>
      </c>
      <c r="B879" t="str">
        <f ca="1">output!K879</f>
        <v>DD019</v>
      </c>
      <c r="C879">
        <f ca="1">VLOOKUP(B879,投手データ!B:E,4,)</f>
        <v>150</v>
      </c>
      <c r="D879" t="str">
        <f ca="1">output!N879</f>
        <v>全力ストレート</v>
      </c>
      <c r="E879">
        <f ca="1">output!J879</f>
        <v>146</v>
      </c>
      <c r="F879">
        <f t="shared" ca="1" si="14"/>
        <v>-4</v>
      </c>
    </row>
    <row r="880" spans="1:6" hidden="1" x14ac:dyDescent="0.4">
      <c r="A880" t="str">
        <f>output!A880</f>
        <v>パワプロ2020 - 投球解析 - 2020-08-24 13-05-36-06</v>
      </c>
      <c r="B880" t="e">
        <f ca="1">output!K880</f>
        <v>#N/A</v>
      </c>
      <c r="C880" t="e">
        <f ca="1">VLOOKUP(B880,投手データ!B:E,4,)</f>
        <v>#N/A</v>
      </c>
      <c r="D880" t="str">
        <f ca="1">output!N880</f>
        <v>全力ストレート</v>
      </c>
      <c r="E880">
        <f ca="1">output!J880</f>
        <v>145</v>
      </c>
      <c r="F880" t="e">
        <f t="shared" ca="1" si="14"/>
        <v>#N/A</v>
      </c>
    </row>
    <row r="881" spans="1:6" hidden="1" x14ac:dyDescent="0.4">
      <c r="A881" t="str">
        <f>output!A881</f>
        <v>パワプロ2020 - 投球解析 - 2020-08-24 13-05-36-07</v>
      </c>
      <c r="B881" t="str">
        <f ca="1">output!K881</f>
        <v>DD019</v>
      </c>
      <c r="C881">
        <f ca="1">VLOOKUP(B881,投手データ!B:E,4,)</f>
        <v>150</v>
      </c>
      <c r="D881" t="str">
        <f ca="1">output!N881</f>
        <v>全力ストレート</v>
      </c>
      <c r="E881">
        <f ca="1">output!J881</f>
        <v>148</v>
      </c>
      <c r="F881">
        <f t="shared" ca="1" si="14"/>
        <v>-2</v>
      </c>
    </row>
    <row r="882" spans="1:6" hidden="1" x14ac:dyDescent="0.4">
      <c r="A882" t="str">
        <f>output!A882</f>
        <v>パワプロ2020 - 投球解析 - 2020-08-24 13-05-36-08</v>
      </c>
      <c r="B882" t="str">
        <f ca="1">output!K882</f>
        <v>DD019</v>
      </c>
      <c r="C882">
        <f ca="1">VLOOKUP(B882,投手データ!B:E,4,)</f>
        <v>150</v>
      </c>
      <c r="D882" t="str">
        <f ca="1">output!N882</f>
        <v>全力ストレート</v>
      </c>
      <c r="E882">
        <f ca="1">output!J882</f>
        <v>145</v>
      </c>
      <c r="F882">
        <f t="shared" ca="1" si="14"/>
        <v>-5</v>
      </c>
    </row>
    <row r="883" spans="1:6" hidden="1" x14ac:dyDescent="0.4">
      <c r="A883" t="str">
        <f>output!A883</f>
        <v>パワプロ2020 - 投球解析 - 2020-08-24 13-05-36-09</v>
      </c>
      <c r="B883" t="str">
        <f ca="1">output!K883</f>
        <v>DD019</v>
      </c>
      <c r="C883">
        <f ca="1">VLOOKUP(B883,投手データ!B:E,4,)</f>
        <v>150</v>
      </c>
      <c r="D883" t="str">
        <f ca="1">output!N883</f>
        <v>全力ストレート</v>
      </c>
      <c r="E883">
        <f ca="1">output!J883</f>
        <v>146</v>
      </c>
      <c r="F883">
        <f t="shared" ca="1" si="14"/>
        <v>-4</v>
      </c>
    </row>
    <row r="884" spans="1:6" hidden="1" x14ac:dyDescent="0.4">
      <c r="A884" t="str">
        <f>output!A884</f>
        <v>パワプロ2020 - 投球解析 - 2020-08-24 13-05-36-10</v>
      </c>
      <c r="B884" t="e">
        <f ca="1">output!K884</f>
        <v>#N/A</v>
      </c>
      <c r="C884" t="e">
        <f ca="1">VLOOKUP(B884,投手データ!B:E,4,)</f>
        <v>#N/A</v>
      </c>
      <c r="D884" t="e">
        <f ca="1">output!N884</f>
        <v>#N/A</v>
      </c>
      <c r="E884" t="e">
        <f ca="1">output!J884</f>
        <v>#N/A</v>
      </c>
      <c r="F884" t="e">
        <f t="shared" ca="1" si="14"/>
        <v>#N/A</v>
      </c>
    </row>
    <row r="885" spans="1:6" hidden="1" x14ac:dyDescent="0.4">
      <c r="A885" t="str">
        <f>output!A885</f>
        <v>パワプロ2020 - 投球解析 - 2020-08-24 13-07-27-00</v>
      </c>
      <c r="B885" t="str">
        <f ca="1">output!K885</f>
        <v>DD019</v>
      </c>
      <c r="C885">
        <f ca="1">VLOOKUP(B885,投手データ!B:E,4,)</f>
        <v>150</v>
      </c>
      <c r="D885" t="str">
        <f ca="1">output!N885</f>
        <v>カットボール</v>
      </c>
      <c r="E885">
        <f ca="1">output!J885</f>
        <v>138</v>
      </c>
      <c r="F885">
        <f t="shared" ca="1" si="14"/>
        <v>-12</v>
      </c>
    </row>
    <row r="886" spans="1:6" hidden="1" x14ac:dyDescent="0.4">
      <c r="A886" t="str">
        <f>output!A886</f>
        <v>パワプロ2020 - 投球解析 - 2020-08-24 13-07-27-01</v>
      </c>
      <c r="B886" t="str">
        <f ca="1">output!K886</f>
        <v>DD019</v>
      </c>
      <c r="C886">
        <f ca="1">VLOOKUP(B886,投手データ!B:E,4,)</f>
        <v>150</v>
      </c>
      <c r="D886" t="str">
        <f ca="1">output!N886</f>
        <v>カットボール</v>
      </c>
      <c r="E886">
        <f ca="1">output!J886</f>
        <v>136</v>
      </c>
      <c r="F886">
        <f t="shared" ca="1" si="14"/>
        <v>-14</v>
      </c>
    </row>
    <row r="887" spans="1:6" hidden="1" x14ac:dyDescent="0.4">
      <c r="A887" t="str">
        <f>output!A887</f>
        <v>パワプロ2020 - 投球解析 - 2020-08-24 13-07-27-02</v>
      </c>
      <c r="B887" t="e">
        <f ca="1">output!K887</f>
        <v>#N/A</v>
      </c>
      <c r="C887" t="e">
        <f ca="1">VLOOKUP(B887,投手データ!B:E,4,)</f>
        <v>#N/A</v>
      </c>
      <c r="D887" t="str">
        <f ca="1">output!N887</f>
        <v>カットボール</v>
      </c>
      <c r="E887">
        <f ca="1">output!J887</f>
        <v>139</v>
      </c>
      <c r="F887" t="e">
        <f t="shared" ca="1" si="14"/>
        <v>#N/A</v>
      </c>
    </row>
    <row r="888" spans="1:6" hidden="1" x14ac:dyDescent="0.4">
      <c r="A888" t="str">
        <f>output!A888</f>
        <v>パワプロ2020 - 投球解析 - 2020-08-24 13-07-27-03</v>
      </c>
      <c r="B888" t="str">
        <f ca="1">output!K888</f>
        <v>DD019</v>
      </c>
      <c r="C888">
        <f ca="1">VLOOKUP(B888,投手データ!B:E,4,)</f>
        <v>150</v>
      </c>
      <c r="D888" t="str">
        <f ca="1">output!N888</f>
        <v>カットボール</v>
      </c>
      <c r="E888">
        <f ca="1">output!J888</f>
        <v>138</v>
      </c>
      <c r="F888">
        <f t="shared" ca="1" si="14"/>
        <v>-12</v>
      </c>
    </row>
    <row r="889" spans="1:6" hidden="1" x14ac:dyDescent="0.4">
      <c r="A889" t="str">
        <f>output!A889</f>
        <v>パワプロ2020 - 投球解析 - 2020-08-24 13-07-27-04</v>
      </c>
      <c r="B889" t="str">
        <f ca="1">output!K889</f>
        <v>DD019</v>
      </c>
      <c r="C889">
        <f ca="1">VLOOKUP(B889,投手データ!B:E,4,)</f>
        <v>150</v>
      </c>
      <c r="D889" t="str">
        <f ca="1">output!N889</f>
        <v>カットボール</v>
      </c>
      <c r="E889">
        <f ca="1">output!J889</f>
        <v>140</v>
      </c>
      <c r="F889">
        <f t="shared" ca="1" si="14"/>
        <v>-10</v>
      </c>
    </row>
    <row r="890" spans="1:6" hidden="1" x14ac:dyDescent="0.4">
      <c r="A890" t="str">
        <f>output!A890</f>
        <v>パワプロ2020 - 投球解析 - 2020-08-24 13-07-27-05</v>
      </c>
      <c r="B890" t="str">
        <f ca="1">output!K890</f>
        <v>DD019</v>
      </c>
      <c r="C890">
        <f ca="1">VLOOKUP(B890,投手データ!B:E,4,)</f>
        <v>150</v>
      </c>
      <c r="D890" t="str">
        <f ca="1">output!N890</f>
        <v>カットボール</v>
      </c>
      <c r="E890">
        <f ca="1">output!J890</f>
        <v>146</v>
      </c>
      <c r="F890">
        <f t="shared" ca="1" si="14"/>
        <v>-4</v>
      </c>
    </row>
    <row r="891" spans="1:6" hidden="1" x14ac:dyDescent="0.4">
      <c r="A891" t="str">
        <f>output!A891</f>
        <v>パワプロ2020 - 投球解析 - 2020-08-24 13-07-27-06</v>
      </c>
      <c r="B891" t="str">
        <f ca="1">output!K891</f>
        <v>DD019</v>
      </c>
      <c r="C891">
        <f ca="1">VLOOKUP(B891,投手データ!B:E,4,)</f>
        <v>150</v>
      </c>
      <c r="D891" t="str">
        <f ca="1">output!N891</f>
        <v>カットボール</v>
      </c>
      <c r="E891">
        <f ca="1">output!J891</f>
        <v>135</v>
      </c>
      <c r="F891">
        <f t="shared" ca="1" si="14"/>
        <v>-15</v>
      </c>
    </row>
    <row r="892" spans="1:6" hidden="1" x14ac:dyDescent="0.4">
      <c r="A892" t="str">
        <f>output!A892</f>
        <v>パワプロ2020 - 投球解析 - 2020-08-24 13-07-27-07</v>
      </c>
      <c r="B892" t="str">
        <f ca="1">output!K892</f>
        <v>DD019</v>
      </c>
      <c r="C892">
        <f ca="1">VLOOKUP(B892,投手データ!B:E,4,)</f>
        <v>150</v>
      </c>
      <c r="D892" t="str">
        <f ca="1">output!N892</f>
        <v>カットボール</v>
      </c>
      <c r="E892">
        <f ca="1">output!J892</f>
        <v>139</v>
      </c>
      <c r="F892">
        <f t="shared" ca="1" si="14"/>
        <v>-11</v>
      </c>
    </row>
    <row r="893" spans="1:6" hidden="1" x14ac:dyDescent="0.4">
      <c r="A893" t="str">
        <f>output!A893</f>
        <v>パワプロ2020 - 投球解析 - 2020-08-24 13-07-27-08</v>
      </c>
      <c r="B893" t="str">
        <f ca="1">output!K893</f>
        <v>DD019</v>
      </c>
      <c r="C893">
        <f ca="1">VLOOKUP(B893,投手データ!B:E,4,)</f>
        <v>150</v>
      </c>
      <c r="D893" t="str">
        <f ca="1">output!N893</f>
        <v>カットボール</v>
      </c>
      <c r="E893">
        <f ca="1">output!J893</f>
        <v>97</v>
      </c>
      <c r="F893">
        <f t="shared" ca="1" si="14"/>
        <v>-53</v>
      </c>
    </row>
    <row r="894" spans="1:6" hidden="1" x14ac:dyDescent="0.4">
      <c r="A894" t="str">
        <f>output!A894</f>
        <v>パワプロ2020 - 投球解析 - 2020-08-24 13-09-18-00</v>
      </c>
      <c r="B894" t="e">
        <f ca="1">output!K894</f>
        <v>#N/A</v>
      </c>
      <c r="C894" t="e">
        <f ca="1">VLOOKUP(B894,投手データ!B:E,4,)</f>
        <v>#N/A</v>
      </c>
      <c r="D894" t="str">
        <f ca="1">output!N894</f>
        <v>パーム</v>
      </c>
      <c r="E894">
        <f ca="1">output!J894</f>
        <v>122</v>
      </c>
      <c r="F894" t="e">
        <f t="shared" ca="1" si="14"/>
        <v>#N/A</v>
      </c>
    </row>
    <row r="895" spans="1:6" hidden="1" x14ac:dyDescent="0.4">
      <c r="A895" t="str">
        <f>output!A895</f>
        <v>パワプロ2020 - 投球解析 - 2020-08-24 13-09-18-01</v>
      </c>
      <c r="B895" t="str">
        <f ca="1">output!K895</f>
        <v>DD019</v>
      </c>
      <c r="C895">
        <f ca="1">VLOOKUP(B895,投手データ!B:E,4,)</f>
        <v>150</v>
      </c>
      <c r="D895" t="str">
        <f ca="1">output!N895</f>
        <v>パーム</v>
      </c>
      <c r="E895">
        <f ca="1">output!J895</f>
        <v>128</v>
      </c>
      <c r="F895">
        <f t="shared" ca="1" si="14"/>
        <v>-22</v>
      </c>
    </row>
    <row r="896" spans="1:6" hidden="1" x14ac:dyDescent="0.4">
      <c r="A896" t="str">
        <f>output!A896</f>
        <v>パワプロ2020 - 投球解析 - 2020-08-24 13-09-18-02</v>
      </c>
      <c r="B896" t="str">
        <f ca="1">output!K896</f>
        <v>DD019</v>
      </c>
      <c r="C896">
        <f ca="1">VLOOKUP(B896,投手データ!B:E,4,)</f>
        <v>150</v>
      </c>
      <c r="D896" t="str">
        <f ca="1">output!N896</f>
        <v>パーム</v>
      </c>
      <c r="E896">
        <f ca="1">output!J896</f>
        <v>122</v>
      </c>
      <c r="F896">
        <f t="shared" ca="1" si="14"/>
        <v>-28</v>
      </c>
    </row>
    <row r="897" spans="1:6" hidden="1" x14ac:dyDescent="0.4">
      <c r="A897" t="str">
        <f>output!A897</f>
        <v>パワプロ2020 - 投球解析 - 2020-08-24 13-09-18-03</v>
      </c>
      <c r="B897" t="str">
        <f ca="1">output!K897</f>
        <v>DD019</v>
      </c>
      <c r="C897">
        <f ca="1">VLOOKUP(B897,投手データ!B:E,4,)</f>
        <v>150</v>
      </c>
      <c r="D897" t="str">
        <f ca="1">output!N897</f>
        <v>パーム</v>
      </c>
      <c r="E897">
        <f ca="1">output!J897</f>
        <v>121</v>
      </c>
      <c r="F897">
        <f t="shared" ca="1" si="14"/>
        <v>-29</v>
      </c>
    </row>
    <row r="898" spans="1:6" hidden="1" x14ac:dyDescent="0.4">
      <c r="A898" t="str">
        <f>output!A898</f>
        <v>パワプロ2020 - 投球解析 - 2020-08-24 13-09-18-04</v>
      </c>
      <c r="B898" t="str">
        <f ca="1">output!K898</f>
        <v>DD019</v>
      </c>
      <c r="C898">
        <f ca="1">VLOOKUP(B898,投手データ!B:E,4,)</f>
        <v>150</v>
      </c>
      <c r="D898" t="str">
        <f ca="1">output!N898</f>
        <v>パーム</v>
      </c>
      <c r="E898">
        <f ca="1">output!J898</f>
        <v>123</v>
      </c>
      <c r="F898">
        <f t="shared" ca="1" si="14"/>
        <v>-27</v>
      </c>
    </row>
    <row r="899" spans="1:6" hidden="1" x14ac:dyDescent="0.4">
      <c r="A899" t="str">
        <f>output!A899</f>
        <v>パワプロ2020 - 投球解析 - 2020-08-24 13-09-18-05</v>
      </c>
      <c r="B899" t="str">
        <f ca="1">output!K899</f>
        <v>DD019</v>
      </c>
      <c r="C899">
        <f ca="1">VLOOKUP(B899,投手データ!B:E,4,)</f>
        <v>150</v>
      </c>
      <c r="D899" t="str">
        <f ca="1">output!N899</f>
        <v>パーム</v>
      </c>
      <c r="E899">
        <f ca="1">output!J899</f>
        <v>127</v>
      </c>
      <c r="F899">
        <f t="shared" ca="1" si="14"/>
        <v>-23</v>
      </c>
    </row>
    <row r="900" spans="1:6" hidden="1" x14ac:dyDescent="0.4">
      <c r="A900" t="str">
        <f>output!A900</f>
        <v>パワプロ2020 - 投球解析 - 2020-08-24 13-09-18-06</v>
      </c>
      <c r="B900" t="str">
        <f ca="1">output!K900</f>
        <v>DD019</v>
      </c>
      <c r="C900">
        <f ca="1">VLOOKUP(B900,投手データ!B:E,4,)</f>
        <v>150</v>
      </c>
      <c r="D900" t="str">
        <f ca="1">output!N900</f>
        <v>パーム</v>
      </c>
      <c r="E900">
        <f ca="1">output!J900</f>
        <v>122</v>
      </c>
      <c r="F900">
        <f t="shared" ca="1" si="14"/>
        <v>-28</v>
      </c>
    </row>
    <row r="901" spans="1:6" hidden="1" x14ac:dyDescent="0.4">
      <c r="A901" t="str">
        <f>output!A901</f>
        <v>パワプロ2020 - 投球解析 - 2020-08-24 13-09-18-07</v>
      </c>
      <c r="B901" t="str">
        <f ca="1">output!K901</f>
        <v>DD019</v>
      </c>
      <c r="C901">
        <f ca="1">VLOOKUP(B901,投手データ!B:E,4,)</f>
        <v>150</v>
      </c>
      <c r="D901" t="str">
        <f ca="1">output!N901</f>
        <v>パーム</v>
      </c>
      <c r="E901">
        <f ca="1">output!J901</f>
        <v>123</v>
      </c>
      <c r="F901">
        <f t="shared" ca="1" si="14"/>
        <v>-27</v>
      </c>
    </row>
    <row r="902" spans="1:6" hidden="1" x14ac:dyDescent="0.4">
      <c r="A902" t="str">
        <f>output!A902</f>
        <v>パワプロ2020 - 投球解析 - 2020-08-24 13-09-18-08</v>
      </c>
      <c r="B902" t="str">
        <f ca="1">output!K902</f>
        <v>DD019</v>
      </c>
      <c r="C902">
        <f ca="1">VLOOKUP(B902,投手データ!B:E,4,)</f>
        <v>150</v>
      </c>
      <c r="D902" t="str">
        <f ca="1">output!N902</f>
        <v>パーム</v>
      </c>
      <c r="E902">
        <f ca="1">output!J902</f>
        <v>122</v>
      </c>
      <c r="F902">
        <f t="shared" ca="1" si="14"/>
        <v>-28</v>
      </c>
    </row>
    <row r="903" spans="1:6" hidden="1" x14ac:dyDescent="0.4">
      <c r="A903" t="str">
        <f>output!A903</f>
        <v>パワプロ2020 - 投球解析 - 2020-08-24 13-09-18-09</v>
      </c>
      <c r="B903" t="e">
        <f ca="1">output!K903</f>
        <v>#N/A</v>
      </c>
      <c r="C903" t="e">
        <f ca="1">VLOOKUP(B903,投手データ!B:E,4,)</f>
        <v>#N/A</v>
      </c>
      <c r="D903" t="e">
        <f ca="1">output!N903</f>
        <v>#N/A</v>
      </c>
      <c r="E903" t="e">
        <f ca="1">output!J903</f>
        <v>#N/A</v>
      </c>
      <c r="F903" t="e">
        <f t="shared" ca="1" si="14"/>
        <v>#N/A</v>
      </c>
    </row>
    <row r="904" spans="1:6" hidden="1" x14ac:dyDescent="0.4">
      <c r="A904" t="str">
        <f>output!A904</f>
        <v>パワプロ2020 - 投球解析 - 2020-08-24 13-09-18-10</v>
      </c>
      <c r="B904" t="str">
        <f ca="1">output!K904</f>
        <v>DD019</v>
      </c>
      <c r="C904">
        <f ca="1">VLOOKUP(B904,投手データ!B:E,4,)</f>
        <v>150</v>
      </c>
      <c r="D904" t="str">
        <f ca="1">output!N904</f>
        <v>パーム</v>
      </c>
      <c r="E904">
        <f ca="1">output!J904</f>
        <v>123</v>
      </c>
      <c r="F904">
        <f t="shared" ca="1" si="14"/>
        <v>-27</v>
      </c>
    </row>
    <row r="905" spans="1:6" hidden="1" x14ac:dyDescent="0.4">
      <c r="A905" t="str">
        <f>output!A905</f>
        <v>パワプロ2020 - 投球解析 - 2020-08-24 13-09-18-11</v>
      </c>
      <c r="B905" t="e">
        <f ca="1">output!K905</f>
        <v>#N/A</v>
      </c>
      <c r="C905" t="e">
        <f ca="1">VLOOKUP(B905,投手データ!B:E,4,)</f>
        <v>#N/A</v>
      </c>
      <c r="D905" t="str">
        <f ca="1">output!N905</f>
        <v>パーム</v>
      </c>
      <c r="E905">
        <f ca="1">output!J905</f>
        <v>122</v>
      </c>
      <c r="F905" t="e">
        <f t="shared" ca="1" si="14"/>
        <v>#N/A</v>
      </c>
    </row>
    <row r="906" spans="1:6" hidden="1" x14ac:dyDescent="0.4">
      <c r="A906" t="str">
        <f>output!A906</f>
        <v>パワプロ2020 - 投球解析 - 2020-08-24 13-09-18-12</v>
      </c>
      <c r="B906" t="str">
        <f ca="1">output!K906</f>
        <v>DD019</v>
      </c>
      <c r="C906">
        <f ca="1">VLOOKUP(B906,投手データ!B:E,4,)</f>
        <v>150</v>
      </c>
      <c r="D906" t="str">
        <f ca="1">output!N906</f>
        <v>パーム</v>
      </c>
      <c r="E906">
        <f ca="1">output!J906</f>
        <v>123</v>
      </c>
      <c r="F906">
        <f t="shared" ca="1" si="14"/>
        <v>-27</v>
      </c>
    </row>
    <row r="907" spans="1:6" hidden="1" x14ac:dyDescent="0.4">
      <c r="A907" t="str">
        <f>output!A907</f>
        <v>パワプロ2020 - 投球解析 - 2020-08-24 13-14-19-00</v>
      </c>
      <c r="B907" t="str">
        <f ca="1">output!K907</f>
        <v>DD006</v>
      </c>
      <c r="C907">
        <f ca="1">VLOOKUP(B907,投手データ!B:E,4,)</f>
        <v>159</v>
      </c>
      <c r="D907" t="str">
        <f ca="1">output!N907</f>
        <v>ストレート</v>
      </c>
      <c r="E907">
        <f>output!J907</f>
        <v>155</v>
      </c>
      <c r="F907">
        <f t="shared" ca="1" si="14"/>
        <v>-4</v>
      </c>
    </row>
    <row r="908" spans="1:6" hidden="1" x14ac:dyDescent="0.4">
      <c r="A908" t="str">
        <f>output!A908</f>
        <v>パワプロ2020 - 投球解析 - 2020-08-24 13-14-19-01</v>
      </c>
      <c r="B908" t="str">
        <f ca="1">output!K908</f>
        <v>DD006</v>
      </c>
      <c r="C908">
        <f ca="1">VLOOKUP(B908,投手データ!B:E,4,)</f>
        <v>159</v>
      </c>
      <c r="D908" t="str">
        <f ca="1">output!N908</f>
        <v>ストレート</v>
      </c>
      <c r="E908">
        <f ca="1">output!J908</f>
        <v>154</v>
      </c>
      <c r="F908">
        <f t="shared" ca="1" si="14"/>
        <v>-5</v>
      </c>
    </row>
    <row r="909" spans="1:6" hidden="1" x14ac:dyDescent="0.4">
      <c r="A909" t="str">
        <f>output!A909</f>
        <v>パワプロ2020 - 投球解析 - 2020-08-24 13-14-19-02</v>
      </c>
      <c r="B909" t="str">
        <f ca="1">output!K909</f>
        <v>DD006</v>
      </c>
      <c r="C909">
        <f ca="1">VLOOKUP(B909,投手データ!B:E,4,)</f>
        <v>159</v>
      </c>
      <c r="D909" t="str">
        <f ca="1">output!N909</f>
        <v>ストレート</v>
      </c>
      <c r="E909">
        <f ca="1">output!J909</f>
        <v>155</v>
      </c>
      <c r="F909">
        <f t="shared" ca="1" si="14"/>
        <v>-4</v>
      </c>
    </row>
    <row r="910" spans="1:6" hidden="1" x14ac:dyDescent="0.4">
      <c r="A910" t="str">
        <f>output!A910</f>
        <v>パワプロ2020 - 投球解析 - 2020-08-24 13-14-19-03</v>
      </c>
      <c r="B910" t="str">
        <f ca="1">output!K910</f>
        <v>DD006</v>
      </c>
      <c r="C910">
        <f ca="1">VLOOKUP(B910,投手データ!B:E,4,)</f>
        <v>159</v>
      </c>
      <c r="D910" t="str">
        <f ca="1">output!N910</f>
        <v>ストレート</v>
      </c>
      <c r="E910">
        <f ca="1">output!J910</f>
        <v>152</v>
      </c>
      <c r="F910">
        <f t="shared" ca="1" si="14"/>
        <v>-7</v>
      </c>
    </row>
    <row r="911" spans="1:6" hidden="1" x14ac:dyDescent="0.4">
      <c r="A911" t="str">
        <f>output!A911</f>
        <v>パワプロ2020 - 投球解析 - 2020-08-24 13-14-19-04</v>
      </c>
      <c r="B911" t="str">
        <f ca="1">output!K911</f>
        <v>DD006</v>
      </c>
      <c r="C911">
        <f ca="1">VLOOKUP(B911,投手データ!B:E,4,)</f>
        <v>159</v>
      </c>
      <c r="D911" t="str">
        <f ca="1">output!N911</f>
        <v>ストレート</v>
      </c>
      <c r="E911">
        <f ca="1">output!J911</f>
        <v>157</v>
      </c>
      <c r="F911">
        <f t="shared" ca="1" si="14"/>
        <v>-2</v>
      </c>
    </row>
    <row r="912" spans="1:6" hidden="1" x14ac:dyDescent="0.4">
      <c r="A912" t="str">
        <f>output!A912</f>
        <v>パワプロ2020 - 投球解析 - 2020-08-24 13-14-19-05</v>
      </c>
      <c r="B912" t="str">
        <f ca="1">output!K912</f>
        <v>DD006</v>
      </c>
      <c r="C912">
        <f ca="1">VLOOKUP(B912,投手データ!B:E,4,)</f>
        <v>159</v>
      </c>
      <c r="D912" t="str">
        <f ca="1">output!N912</f>
        <v>ストレート</v>
      </c>
      <c r="E912">
        <f ca="1">output!J912</f>
        <v>153</v>
      </c>
      <c r="F912">
        <f t="shared" ref="F912:F975" ca="1" si="15">E912-C912</f>
        <v>-6</v>
      </c>
    </row>
    <row r="913" spans="1:6" hidden="1" x14ac:dyDescent="0.4">
      <c r="A913" t="str">
        <f>output!A913</f>
        <v>パワプロ2020 - 投球解析 - 2020-08-24 13-14-19-06</v>
      </c>
      <c r="B913" t="str">
        <f ca="1">output!K913</f>
        <v>DD006</v>
      </c>
      <c r="C913">
        <f ca="1">VLOOKUP(B913,投手データ!B:E,4,)</f>
        <v>159</v>
      </c>
      <c r="D913" t="str">
        <f ca="1">output!N913</f>
        <v>ストレート</v>
      </c>
      <c r="E913">
        <f ca="1">output!J913</f>
        <v>152</v>
      </c>
      <c r="F913">
        <f t="shared" ca="1" si="15"/>
        <v>-7</v>
      </c>
    </row>
    <row r="914" spans="1:6" hidden="1" x14ac:dyDescent="0.4">
      <c r="A914" t="str">
        <f>output!A914</f>
        <v>パワプロ2020 - 投球解析 - 2020-08-24 13-14-19-07</v>
      </c>
      <c r="B914" t="str">
        <f ca="1">output!K914</f>
        <v>DD006</v>
      </c>
      <c r="C914">
        <f ca="1">VLOOKUP(B914,投手データ!B:E,4,)</f>
        <v>159</v>
      </c>
      <c r="D914" t="str">
        <f ca="1">output!N914</f>
        <v>ストレート</v>
      </c>
      <c r="E914">
        <f ca="1">output!J914</f>
        <v>153</v>
      </c>
      <c r="F914">
        <f t="shared" ca="1" si="15"/>
        <v>-6</v>
      </c>
    </row>
    <row r="915" spans="1:6" hidden="1" x14ac:dyDescent="0.4">
      <c r="A915" t="str">
        <f>output!A915</f>
        <v>パワプロ2020 - 投球解析 - 2020-08-24 13-14-19-08</v>
      </c>
      <c r="B915" t="str">
        <f ca="1">output!K915</f>
        <v>DD006</v>
      </c>
      <c r="C915">
        <f ca="1">VLOOKUP(B915,投手データ!B:E,4,)</f>
        <v>159</v>
      </c>
      <c r="D915" t="str">
        <f ca="1">output!N915</f>
        <v>ストレート</v>
      </c>
      <c r="E915">
        <f ca="1">output!J915</f>
        <v>156</v>
      </c>
      <c r="F915">
        <f t="shared" ca="1" si="15"/>
        <v>-3</v>
      </c>
    </row>
    <row r="916" spans="1:6" hidden="1" x14ac:dyDescent="0.4">
      <c r="A916" t="str">
        <f>output!A916</f>
        <v>パワプロ2020 - 投球解析 - 2020-08-24 13-14-19-09</v>
      </c>
      <c r="B916" t="str">
        <f ca="1">output!K916</f>
        <v>DD006</v>
      </c>
      <c r="C916">
        <f ca="1">VLOOKUP(B916,投手データ!B:E,4,)</f>
        <v>159</v>
      </c>
      <c r="D916" t="str">
        <f ca="1">output!N916</f>
        <v>ストレート</v>
      </c>
      <c r="E916">
        <f>output!J916</f>
        <v>153</v>
      </c>
      <c r="F916">
        <f t="shared" ca="1" si="15"/>
        <v>-6</v>
      </c>
    </row>
    <row r="917" spans="1:6" hidden="1" x14ac:dyDescent="0.4">
      <c r="A917" t="str">
        <f>output!A917</f>
        <v>パワプロ2020 - 投球解析 - 2020-08-24 13-16-19-00</v>
      </c>
      <c r="B917" t="str">
        <f ca="1">output!K917</f>
        <v>DD006</v>
      </c>
      <c r="C917">
        <f ca="1">VLOOKUP(B917,投手データ!B:E,4,)</f>
        <v>159</v>
      </c>
      <c r="D917" t="str">
        <f ca="1">output!N917</f>
        <v>全力ストレート</v>
      </c>
      <c r="E917">
        <f ca="1">output!J917</f>
        <v>156</v>
      </c>
      <c r="F917">
        <f t="shared" ca="1" si="15"/>
        <v>-3</v>
      </c>
    </row>
    <row r="918" spans="1:6" hidden="1" x14ac:dyDescent="0.4">
      <c r="A918" t="str">
        <f>output!A918</f>
        <v>パワプロ2020 - 投球解析 - 2020-08-24 13-16-19-01</v>
      </c>
      <c r="B918" t="str">
        <f ca="1">output!K918</f>
        <v>DD006</v>
      </c>
      <c r="C918">
        <f ca="1">VLOOKUP(B918,投手データ!B:E,4,)</f>
        <v>159</v>
      </c>
      <c r="D918" t="str">
        <f ca="1">output!N918</f>
        <v>全力ストレート</v>
      </c>
      <c r="E918">
        <f>output!J918</f>
        <v>157</v>
      </c>
      <c r="F918">
        <f t="shared" ca="1" si="15"/>
        <v>-2</v>
      </c>
    </row>
    <row r="919" spans="1:6" hidden="1" x14ac:dyDescent="0.4">
      <c r="A919" t="str">
        <f>output!A919</f>
        <v>パワプロ2020 - 投球解析 - 2020-08-24 13-16-19-02</v>
      </c>
      <c r="B919" t="str">
        <f ca="1">output!K919</f>
        <v>DD006</v>
      </c>
      <c r="C919">
        <f ca="1">VLOOKUP(B919,投手データ!B:E,4,)</f>
        <v>159</v>
      </c>
      <c r="D919" t="str">
        <f ca="1">output!N919</f>
        <v>全力ストレート</v>
      </c>
      <c r="E919">
        <f>output!J919</f>
        <v>157</v>
      </c>
      <c r="F919">
        <f t="shared" ca="1" si="15"/>
        <v>-2</v>
      </c>
    </row>
    <row r="920" spans="1:6" hidden="1" x14ac:dyDescent="0.4">
      <c r="A920" t="str">
        <f>output!A920</f>
        <v>パワプロ2020 - 投球解析 - 2020-08-24 13-16-19-03</v>
      </c>
      <c r="B920" t="str">
        <f ca="1">output!K920</f>
        <v>DD006</v>
      </c>
      <c r="C920">
        <f ca="1">VLOOKUP(B920,投手データ!B:E,4,)</f>
        <v>159</v>
      </c>
      <c r="D920" t="str">
        <f ca="1">output!N920</f>
        <v>全力ストレート</v>
      </c>
      <c r="E920">
        <f>output!J920</f>
        <v>153</v>
      </c>
      <c r="F920">
        <f t="shared" ca="1" si="15"/>
        <v>-6</v>
      </c>
    </row>
    <row r="921" spans="1:6" hidden="1" x14ac:dyDescent="0.4">
      <c r="A921" t="str">
        <f>output!A921</f>
        <v>パワプロ2020 - 投球解析 - 2020-08-24 13-16-19-04</v>
      </c>
      <c r="B921" t="e">
        <f ca="1">output!K921</f>
        <v>#N/A</v>
      </c>
      <c r="C921" t="e">
        <f ca="1">VLOOKUP(B921,投手データ!B:E,4,)</f>
        <v>#N/A</v>
      </c>
      <c r="D921" t="str">
        <f ca="1">output!N921</f>
        <v>全力ストレート</v>
      </c>
      <c r="E921">
        <f ca="1">output!J921</f>
        <v>153</v>
      </c>
      <c r="F921" t="e">
        <f t="shared" ca="1" si="15"/>
        <v>#N/A</v>
      </c>
    </row>
    <row r="922" spans="1:6" hidden="1" x14ac:dyDescent="0.4">
      <c r="A922" t="str">
        <f>output!A922</f>
        <v>パワプロ2020 - 投球解析 - 2020-08-24 13-16-19-05</v>
      </c>
      <c r="B922" t="str">
        <f ca="1">output!K922</f>
        <v>DD006</v>
      </c>
      <c r="C922">
        <f ca="1">VLOOKUP(B922,投手データ!B:E,4,)</f>
        <v>159</v>
      </c>
      <c r="D922" t="str">
        <f ca="1">output!N922</f>
        <v>全力ストレート</v>
      </c>
      <c r="E922">
        <f>output!J922</f>
        <v>155</v>
      </c>
      <c r="F922">
        <f t="shared" ca="1" si="15"/>
        <v>-4</v>
      </c>
    </row>
    <row r="923" spans="1:6" hidden="1" x14ac:dyDescent="0.4">
      <c r="A923" t="str">
        <f>output!A923</f>
        <v>パワプロ2020 - 投球解析 - 2020-08-24 13-16-19-06</v>
      </c>
      <c r="B923" t="str">
        <f ca="1">output!K923</f>
        <v>DD006</v>
      </c>
      <c r="C923">
        <f ca="1">VLOOKUP(B923,投手データ!B:E,4,)</f>
        <v>159</v>
      </c>
      <c r="D923" t="str">
        <f ca="1">output!N923</f>
        <v>全力ストレート</v>
      </c>
      <c r="E923">
        <f ca="1">output!J923</f>
        <v>152</v>
      </c>
      <c r="F923">
        <f t="shared" ca="1" si="15"/>
        <v>-7</v>
      </c>
    </row>
    <row r="924" spans="1:6" hidden="1" x14ac:dyDescent="0.4">
      <c r="A924" t="str">
        <f>output!A924</f>
        <v>パワプロ2020 - 投球解析 - 2020-08-24 13-16-19-07</v>
      </c>
      <c r="B924" t="str">
        <f ca="1">output!K924</f>
        <v>DD006</v>
      </c>
      <c r="C924">
        <f ca="1">VLOOKUP(B924,投手データ!B:E,4,)</f>
        <v>159</v>
      </c>
      <c r="D924" t="str">
        <f ca="1">output!N924</f>
        <v>全力ストレート</v>
      </c>
      <c r="E924">
        <f ca="1">output!J924</f>
        <v>156</v>
      </c>
      <c r="F924">
        <f t="shared" ca="1" si="15"/>
        <v>-3</v>
      </c>
    </row>
    <row r="925" spans="1:6" hidden="1" x14ac:dyDescent="0.4">
      <c r="A925" t="str">
        <f>output!A925</f>
        <v>パワプロ2020 - 投球解析 - 2020-08-24 13-16-19-08</v>
      </c>
      <c r="B925" t="str">
        <f ca="1">output!K925</f>
        <v>DD006</v>
      </c>
      <c r="C925">
        <f ca="1">VLOOKUP(B925,投手データ!B:E,4,)</f>
        <v>159</v>
      </c>
      <c r="D925" t="str">
        <f ca="1">output!N925</f>
        <v>全力ストレート</v>
      </c>
      <c r="E925">
        <f ca="1">output!J925</f>
        <v>157</v>
      </c>
      <c r="F925">
        <f t="shared" ca="1" si="15"/>
        <v>-2</v>
      </c>
    </row>
    <row r="926" spans="1:6" hidden="1" x14ac:dyDescent="0.4">
      <c r="A926" t="str">
        <f>output!A926</f>
        <v>パワプロ2020 - 投球解析 - 2020-08-24 13-17-56-00</v>
      </c>
      <c r="B926" t="str">
        <f ca="1">output!K926</f>
        <v>DD006</v>
      </c>
      <c r="C926">
        <f ca="1">VLOOKUP(B926,投手データ!B:E,4,)</f>
        <v>159</v>
      </c>
      <c r="D926" t="str">
        <f ca="1">output!N926</f>
        <v>カーブ</v>
      </c>
      <c r="E926">
        <f ca="1">output!J926</f>
        <v>121</v>
      </c>
      <c r="F926">
        <f t="shared" ca="1" si="15"/>
        <v>-38</v>
      </c>
    </row>
    <row r="927" spans="1:6" hidden="1" x14ac:dyDescent="0.4">
      <c r="A927" t="str">
        <f>output!A927</f>
        <v>パワプロ2020 - 投球解析 - 2020-08-24 13-17-56-01</v>
      </c>
      <c r="B927" t="str">
        <f ca="1">output!K927</f>
        <v>DD006</v>
      </c>
      <c r="C927">
        <f ca="1">VLOOKUP(B927,投手データ!B:E,4,)</f>
        <v>159</v>
      </c>
      <c r="D927" t="str">
        <f ca="1">output!N927</f>
        <v>カーブ</v>
      </c>
      <c r="E927">
        <f ca="1">output!J927</f>
        <v>123</v>
      </c>
      <c r="F927">
        <f t="shared" ca="1" si="15"/>
        <v>-36</v>
      </c>
    </row>
    <row r="928" spans="1:6" hidden="1" x14ac:dyDescent="0.4">
      <c r="A928" t="str">
        <f>output!A928</f>
        <v>パワプロ2020 - 投球解析 - 2020-08-24 13-17-56-02</v>
      </c>
      <c r="B928" t="e">
        <f ca="1">output!K928</f>
        <v>#N/A</v>
      </c>
      <c r="C928" t="e">
        <f ca="1">VLOOKUP(B928,投手データ!B:E,4,)</f>
        <v>#N/A</v>
      </c>
      <c r="D928" t="str">
        <f ca="1">output!N928</f>
        <v>カーブ</v>
      </c>
      <c r="E928">
        <f ca="1">output!J928</f>
        <v>120</v>
      </c>
      <c r="F928" t="e">
        <f t="shared" ca="1" si="15"/>
        <v>#N/A</v>
      </c>
    </row>
    <row r="929" spans="1:6" hidden="1" x14ac:dyDescent="0.4">
      <c r="A929" t="str">
        <f>output!A929</f>
        <v>パワプロ2020 - 投球解析 - 2020-08-24 13-17-56-03</v>
      </c>
      <c r="B929" t="str">
        <f ca="1">output!K929</f>
        <v>DD006</v>
      </c>
      <c r="C929">
        <f ca="1">VLOOKUP(B929,投手データ!B:E,4,)</f>
        <v>159</v>
      </c>
      <c r="D929" t="str">
        <f ca="1">output!N929</f>
        <v>カーブ</v>
      </c>
      <c r="E929">
        <f ca="1">output!J929</f>
        <v>128</v>
      </c>
      <c r="F929">
        <f t="shared" ca="1" si="15"/>
        <v>-31</v>
      </c>
    </row>
    <row r="930" spans="1:6" hidden="1" x14ac:dyDescent="0.4">
      <c r="A930" t="str">
        <f>output!A930</f>
        <v>パワプロ2020 - 投球解析 - 2020-08-24 13-17-56-04</v>
      </c>
      <c r="B930" t="str">
        <f ca="1">output!K930</f>
        <v>DD006</v>
      </c>
      <c r="C930">
        <f ca="1">VLOOKUP(B930,投手データ!B:E,4,)</f>
        <v>159</v>
      </c>
      <c r="D930" t="str">
        <f ca="1">output!N930</f>
        <v>カーブ</v>
      </c>
      <c r="E930">
        <f ca="1">output!J930</f>
        <v>126</v>
      </c>
      <c r="F930">
        <f t="shared" ca="1" si="15"/>
        <v>-33</v>
      </c>
    </row>
    <row r="931" spans="1:6" hidden="1" x14ac:dyDescent="0.4">
      <c r="A931" t="str">
        <f>output!A931</f>
        <v>パワプロ2020 - 投球解析 - 2020-08-24 13-17-56-05</v>
      </c>
      <c r="B931" t="str">
        <f ca="1">output!K931</f>
        <v>DD006</v>
      </c>
      <c r="C931">
        <f ca="1">VLOOKUP(B931,投手データ!B:E,4,)</f>
        <v>159</v>
      </c>
      <c r="D931" t="str">
        <f ca="1">output!N931</f>
        <v>カーブ</v>
      </c>
      <c r="E931">
        <f ca="1">output!J931</f>
        <v>127</v>
      </c>
      <c r="F931">
        <f t="shared" ca="1" si="15"/>
        <v>-32</v>
      </c>
    </row>
    <row r="932" spans="1:6" hidden="1" x14ac:dyDescent="0.4">
      <c r="A932" t="str">
        <f>output!A932</f>
        <v>パワプロ2020 - 投球解析 - 2020-08-24 13-17-56-06</v>
      </c>
      <c r="B932" t="str">
        <f ca="1">output!K932</f>
        <v>DD006</v>
      </c>
      <c r="C932">
        <f ca="1">VLOOKUP(B932,投手データ!B:E,4,)</f>
        <v>159</v>
      </c>
      <c r="D932" t="str">
        <f ca="1">output!N932</f>
        <v>カーブ</v>
      </c>
      <c r="E932">
        <f ca="1">output!J932</f>
        <v>126</v>
      </c>
      <c r="F932">
        <f t="shared" ca="1" si="15"/>
        <v>-33</v>
      </c>
    </row>
    <row r="933" spans="1:6" hidden="1" x14ac:dyDescent="0.4">
      <c r="A933" t="str">
        <f>output!A933</f>
        <v>パワプロ2020 - 投球解析 - 2020-08-24 13-17-56-07</v>
      </c>
      <c r="B933" t="str">
        <f ca="1">output!K933</f>
        <v>DD006</v>
      </c>
      <c r="C933">
        <f ca="1">VLOOKUP(B933,投手データ!B:E,4,)</f>
        <v>159</v>
      </c>
      <c r="D933" t="str">
        <f ca="1">output!N933</f>
        <v>カーブ</v>
      </c>
      <c r="E933">
        <f ca="1">output!J933</f>
        <v>124</v>
      </c>
      <c r="F933">
        <f t="shared" ca="1" si="15"/>
        <v>-35</v>
      </c>
    </row>
    <row r="934" spans="1:6" hidden="1" x14ac:dyDescent="0.4">
      <c r="A934" t="str">
        <f>output!A934</f>
        <v>パワプロ2020 - 投球解析 - 2020-08-24 13-17-56-08</v>
      </c>
      <c r="B934" t="e">
        <f ca="1">output!K934</f>
        <v>#N/A</v>
      </c>
      <c r="C934" t="e">
        <f ca="1">VLOOKUP(B934,投手データ!B:E,4,)</f>
        <v>#N/A</v>
      </c>
      <c r="D934" t="str">
        <f ca="1">output!N934</f>
        <v>カーブ</v>
      </c>
      <c r="E934">
        <f ca="1">output!J934</f>
        <v>128</v>
      </c>
      <c r="F934" t="e">
        <f t="shared" ca="1" si="15"/>
        <v>#N/A</v>
      </c>
    </row>
    <row r="935" spans="1:6" hidden="1" x14ac:dyDescent="0.4">
      <c r="A935" t="str">
        <f>output!A935</f>
        <v>パワプロ2020 - 投球解析 - 2020-08-24 13-17-56-09</v>
      </c>
      <c r="B935" t="str">
        <f ca="1">output!K935</f>
        <v>DD006</v>
      </c>
      <c r="C935">
        <f ca="1">VLOOKUP(B935,投手データ!B:E,4,)</f>
        <v>159</v>
      </c>
      <c r="D935" t="str">
        <f ca="1">output!N935</f>
        <v>カーブ</v>
      </c>
      <c r="E935">
        <f ca="1">output!J935</f>
        <v>123</v>
      </c>
      <c r="F935">
        <f t="shared" ca="1" si="15"/>
        <v>-36</v>
      </c>
    </row>
    <row r="936" spans="1:6" hidden="1" x14ac:dyDescent="0.4">
      <c r="A936" t="str">
        <f>output!A936</f>
        <v>パワプロ2020 - 投球解析 - 2020-08-24 13-20-06-00</v>
      </c>
      <c r="B936" t="str">
        <f ca="1">output!K936</f>
        <v>DD006</v>
      </c>
      <c r="C936">
        <f ca="1">VLOOKUP(B936,投手データ!B:E,4,)</f>
        <v>159</v>
      </c>
      <c r="D936" t="str">
        <f ca="1">output!N936</f>
        <v>Vスライダー</v>
      </c>
      <c r="E936">
        <f ca="1">output!J936</f>
        <v>140</v>
      </c>
      <c r="F936">
        <f t="shared" ca="1" si="15"/>
        <v>-19</v>
      </c>
    </row>
    <row r="937" spans="1:6" hidden="1" x14ac:dyDescent="0.4">
      <c r="A937" t="str">
        <f>output!A937</f>
        <v>パワプロ2020 - 投球解析 - 2020-08-24 13-20-06-01</v>
      </c>
      <c r="B937" t="str">
        <f ca="1">output!K937</f>
        <v>DD006</v>
      </c>
      <c r="C937">
        <f ca="1">VLOOKUP(B937,投手データ!B:E,4,)</f>
        <v>159</v>
      </c>
      <c r="D937" t="str">
        <f ca="1">output!N937</f>
        <v>Vスライダー</v>
      </c>
      <c r="E937">
        <f ca="1">output!J937</f>
        <v>142</v>
      </c>
      <c r="F937">
        <f t="shared" ca="1" si="15"/>
        <v>-17</v>
      </c>
    </row>
    <row r="938" spans="1:6" hidden="1" x14ac:dyDescent="0.4">
      <c r="A938" t="str">
        <f>output!A938</f>
        <v>パワプロ2020 - 投球解析 - 2020-08-24 13-20-06-02</v>
      </c>
      <c r="B938" t="str">
        <f ca="1">output!K938</f>
        <v>DD006</v>
      </c>
      <c r="C938">
        <f ca="1">VLOOKUP(B938,投手データ!B:E,4,)</f>
        <v>159</v>
      </c>
      <c r="D938" t="str">
        <f ca="1">output!N938</f>
        <v>Vスライダー</v>
      </c>
      <c r="E938">
        <f ca="1">output!J938</f>
        <v>139</v>
      </c>
      <c r="F938">
        <f t="shared" ca="1" si="15"/>
        <v>-20</v>
      </c>
    </row>
    <row r="939" spans="1:6" hidden="1" x14ac:dyDescent="0.4">
      <c r="A939" t="str">
        <f>output!A939</f>
        <v>パワプロ2020 - 投球解析 - 2020-08-24 13-20-06-03</v>
      </c>
      <c r="B939" t="str">
        <f ca="1">output!K939</f>
        <v>DD006</v>
      </c>
      <c r="C939">
        <f ca="1">VLOOKUP(B939,投手データ!B:E,4,)</f>
        <v>159</v>
      </c>
      <c r="D939" t="str">
        <f ca="1">output!N939</f>
        <v>Vスライダー</v>
      </c>
      <c r="E939">
        <f ca="1">output!J939</f>
        <v>145</v>
      </c>
      <c r="F939">
        <f t="shared" ca="1" si="15"/>
        <v>-14</v>
      </c>
    </row>
    <row r="940" spans="1:6" hidden="1" x14ac:dyDescent="0.4">
      <c r="A940" t="str">
        <f>output!A940</f>
        <v>パワプロ2020 - 投球解析 - 2020-08-24 13-20-06-04</v>
      </c>
      <c r="B940" t="str">
        <f ca="1">output!K940</f>
        <v>DD006</v>
      </c>
      <c r="C940">
        <f ca="1">VLOOKUP(B940,投手データ!B:E,4,)</f>
        <v>159</v>
      </c>
      <c r="D940" t="str">
        <f ca="1">output!N940</f>
        <v>Vスライダー</v>
      </c>
      <c r="E940">
        <f ca="1">output!J940</f>
        <v>142</v>
      </c>
      <c r="F940">
        <f t="shared" ca="1" si="15"/>
        <v>-17</v>
      </c>
    </row>
    <row r="941" spans="1:6" hidden="1" x14ac:dyDescent="0.4">
      <c r="A941" t="str">
        <f>output!A941</f>
        <v>パワプロ2020 - 投球解析 - 2020-08-24 13-20-06-05</v>
      </c>
      <c r="B941" t="e">
        <f ca="1">output!K941</f>
        <v>#N/A</v>
      </c>
      <c r="C941" t="e">
        <f ca="1">VLOOKUP(B941,投手データ!B:E,4,)</f>
        <v>#N/A</v>
      </c>
      <c r="D941" t="str">
        <f ca="1">output!N941</f>
        <v>Vスライダー</v>
      </c>
      <c r="E941">
        <f ca="1">output!J941</f>
        <v>139</v>
      </c>
      <c r="F941" t="e">
        <f t="shared" ca="1" si="15"/>
        <v>#N/A</v>
      </c>
    </row>
    <row r="942" spans="1:6" hidden="1" x14ac:dyDescent="0.4">
      <c r="A942" t="str">
        <f>output!A942</f>
        <v>パワプロ2020 - 投球解析 - 2020-08-24 13-20-06-06</v>
      </c>
      <c r="B942" t="str">
        <f ca="1">output!K942</f>
        <v>DD006</v>
      </c>
      <c r="C942">
        <f ca="1">VLOOKUP(B942,投手データ!B:E,4,)</f>
        <v>159</v>
      </c>
      <c r="D942" t="str">
        <f ca="1">output!N942</f>
        <v>Vスライダー</v>
      </c>
      <c r="E942">
        <f ca="1">output!J942</f>
        <v>142</v>
      </c>
      <c r="F942">
        <f t="shared" ca="1" si="15"/>
        <v>-17</v>
      </c>
    </row>
    <row r="943" spans="1:6" hidden="1" x14ac:dyDescent="0.4">
      <c r="A943" t="str">
        <f>output!A943</f>
        <v>パワプロ2020 - 投球解析 - 2020-08-24 13-20-06-07</v>
      </c>
      <c r="B943" t="str">
        <f ca="1">output!K943</f>
        <v>DD006</v>
      </c>
      <c r="C943">
        <f ca="1">VLOOKUP(B943,投手データ!B:E,4,)</f>
        <v>159</v>
      </c>
      <c r="D943" t="str">
        <f ca="1">output!N943</f>
        <v>Vスライダー</v>
      </c>
      <c r="E943">
        <f ca="1">output!J943</f>
        <v>154</v>
      </c>
      <c r="F943">
        <f t="shared" ca="1" si="15"/>
        <v>-5</v>
      </c>
    </row>
    <row r="944" spans="1:6" hidden="1" x14ac:dyDescent="0.4">
      <c r="A944" t="str">
        <f>output!A944</f>
        <v>パワプロ2020 - 投球解析 - 2020-08-24 13-20-06-08</v>
      </c>
      <c r="B944" t="str">
        <f ca="1">output!K944</f>
        <v>DD006</v>
      </c>
      <c r="C944">
        <f ca="1">VLOOKUP(B944,投手データ!B:E,4,)</f>
        <v>159</v>
      </c>
      <c r="D944" t="str">
        <f ca="1">output!N944</f>
        <v>Vスライダー</v>
      </c>
      <c r="E944">
        <f ca="1">output!J944</f>
        <v>138</v>
      </c>
      <c r="F944">
        <f t="shared" ca="1" si="15"/>
        <v>-21</v>
      </c>
    </row>
    <row r="945" spans="1:6" hidden="1" x14ac:dyDescent="0.4">
      <c r="A945" t="str">
        <f>output!A945</f>
        <v>パワプロ2020 - 投球解析 - 2020-08-24 13-20-06-09</v>
      </c>
      <c r="B945" t="str">
        <f ca="1">output!K945</f>
        <v>DD006</v>
      </c>
      <c r="C945">
        <f ca="1">VLOOKUP(B945,投手データ!B:E,4,)</f>
        <v>159</v>
      </c>
      <c r="D945" t="str">
        <f ca="1">output!N945</f>
        <v>Vスライダー</v>
      </c>
      <c r="E945">
        <f ca="1">output!J945</f>
        <v>140</v>
      </c>
      <c r="F945">
        <f t="shared" ca="1" si="15"/>
        <v>-19</v>
      </c>
    </row>
    <row r="946" spans="1:6" hidden="1" x14ac:dyDescent="0.4">
      <c r="A946" t="str">
        <f>output!A946</f>
        <v>パワプロ2020 - 投球解析 - 2020-08-26 21-15-29-00</v>
      </c>
      <c r="B946" t="str">
        <f ca="1">output!K946</f>
        <v>TA001</v>
      </c>
      <c r="C946">
        <f ca="1">VLOOKUP(B946,投手データ!B:E,4,)</f>
        <v>147</v>
      </c>
      <c r="D946" t="str">
        <f ca="1">output!N946</f>
        <v>ストレート</v>
      </c>
      <c r="E946">
        <f ca="1">output!J946</f>
        <v>142</v>
      </c>
      <c r="F946">
        <f t="shared" ca="1" si="15"/>
        <v>-5</v>
      </c>
    </row>
    <row r="947" spans="1:6" hidden="1" x14ac:dyDescent="0.4">
      <c r="A947" t="str">
        <f>output!A947</f>
        <v>パワプロ2020 - 投球解析 - 2020-08-26 21-15-29-01</v>
      </c>
      <c r="B947" t="str">
        <f ca="1">output!K947</f>
        <v>TA001</v>
      </c>
      <c r="C947">
        <f ca="1">VLOOKUP(B947,投手データ!B:E,4,)</f>
        <v>147</v>
      </c>
      <c r="D947" t="str">
        <f ca="1">output!N947</f>
        <v>ストレート</v>
      </c>
      <c r="E947">
        <f ca="1">output!J947</f>
        <v>141</v>
      </c>
      <c r="F947">
        <f t="shared" ca="1" si="15"/>
        <v>-6</v>
      </c>
    </row>
    <row r="948" spans="1:6" hidden="1" x14ac:dyDescent="0.4">
      <c r="A948" t="str">
        <f>output!A948</f>
        <v>パワプロ2020 - 投球解析 - 2020-08-26 21-15-29-02</v>
      </c>
      <c r="B948" t="str">
        <f ca="1">output!K948</f>
        <v>TA001</v>
      </c>
      <c r="C948">
        <f ca="1">VLOOKUP(B948,投手データ!B:E,4,)</f>
        <v>147</v>
      </c>
      <c r="D948" t="str">
        <f ca="1">output!N948</f>
        <v>ストレート</v>
      </c>
      <c r="E948">
        <f ca="1">output!J948</f>
        <v>141</v>
      </c>
      <c r="F948">
        <f t="shared" ca="1" si="15"/>
        <v>-6</v>
      </c>
    </row>
    <row r="949" spans="1:6" hidden="1" x14ac:dyDescent="0.4">
      <c r="A949" t="str">
        <f>output!A949</f>
        <v>パワプロ2020 - 投球解析 - 2020-08-26 21-15-29-03</v>
      </c>
      <c r="B949" t="str">
        <f ca="1">output!K949</f>
        <v>TA001</v>
      </c>
      <c r="C949">
        <f ca="1">VLOOKUP(B949,投手データ!B:E,4,)</f>
        <v>147</v>
      </c>
      <c r="D949" t="str">
        <f ca="1">output!N949</f>
        <v>ストレート</v>
      </c>
      <c r="E949">
        <f ca="1">output!J949</f>
        <v>141</v>
      </c>
      <c r="F949">
        <f t="shared" ca="1" si="15"/>
        <v>-6</v>
      </c>
    </row>
    <row r="950" spans="1:6" hidden="1" x14ac:dyDescent="0.4">
      <c r="A950" t="str">
        <f>output!A950</f>
        <v>パワプロ2020 - 投球解析 - 2020-08-26 21-15-29-04</v>
      </c>
      <c r="B950" t="str">
        <f ca="1">output!K950</f>
        <v>TA001</v>
      </c>
      <c r="C950">
        <f ca="1">VLOOKUP(B950,投手データ!B:E,4,)</f>
        <v>147</v>
      </c>
      <c r="D950" t="str">
        <f ca="1">output!N950</f>
        <v>ストレート</v>
      </c>
      <c r="E950">
        <f ca="1">output!J950</f>
        <v>141</v>
      </c>
      <c r="F950">
        <f t="shared" ca="1" si="15"/>
        <v>-6</v>
      </c>
    </row>
    <row r="951" spans="1:6" hidden="1" x14ac:dyDescent="0.4">
      <c r="A951" t="str">
        <f>output!A951</f>
        <v>パワプロ2020 - 投球解析 - 2020-08-26 21-15-29-05</v>
      </c>
      <c r="B951" t="str">
        <f ca="1">output!K951</f>
        <v>TA001</v>
      </c>
      <c r="C951">
        <f ca="1">VLOOKUP(B951,投手データ!B:E,4,)</f>
        <v>147</v>
      </c>
      <c r="D951" t="str">
        <f ca="1">output!N951</f>
        <v>ストレート</v>
      </c>
      <c r="E951">
        <f ca="1">output!J951</f>
        <v>141</v>
      </c>
      <c r="F951">
        <f t="shared" ca="1" si="15"/>
        <v>-6</v>
      </c>
    </row>
    <row r="952" spans="1:6" hidden="1" x14ac:dyDescent="0.4">
      <c r="A952" t="str">
        <f>output!A952</f>
        <v>パワプロ2020 - 投球解析 - 2020-08-26 21-15-29-06</v>
      </c>
      <c r="B952" t="str">
        <f ca="1">output!K952</f>
        <v>TA001</v>
      </c>
      <c r="C952">
        <f ca="1">VLOOKUP(B952,投手データ!B:E,4,)</f>
        <v>147</v>
      </c>
      <c r="D952" t="str">
        <f ca="1">output!N952</f>
        <v>ストレート</v>
      </c>
      <c r="E952">
        <f ca="1">output!J952</f>
        <v>140</v>
      </c>
      <c r="F952">
        <f t="shared" ca="1" si="15"/>
        <v>-7</v>
      </c>
    </row>
    <row r="953" spans="1:6" hidden="1" x14ac:dyDescent="0.4">
      <c r="A953" t="str">
        <f>output!A953</f>
        <v>パワプロ2020 - 投球解析 - 2020-08-26 21-15-29-07</v>
      </c>
      <c r="B953" t="str">
        <f ca="1">output!K953</f>
        <v>TA001</v>
      </c>
      <c r="C953">
        <f ca="1">VLOOKUP(B953,投手データ!B:E,4,)</f>
        <v>147</v>
      </c>
      <c r="D953" t="str">
        <f ca="1">output!N953</f>
        <v>ストレート</v>
      </c>
      <c r="E953">
        <f ca="1">output!J953</f>
        <v>141</v>
      </c>
      <c r="F953">
        <f t="shared" ca="1" si="15"/>
        <v>-6</v>
      </c>
    </row>
    <row r="954" spans="1:6" hidden="1" x14ac:dyDescent="0.4">
      <c r="A954" t="str">
        <f>output!A954</f>
        <v>パワプロ2020 - 投球解析 - 2020-08-26 21-15-29-08</v>
      </c>
      <c r="B954" t="str">
        <f ca="1">output!K954</f>
        <v>TA001</v>
      </c>
      <c r="C954">
        <f ca="1">VLOOKUP(B954,投手データ!B:E,4,)</f>
        <v>147</v>
      </c>
      <c r="D954" t="str">
        <f ca="1">output!N954</f>
        <v>ストレート</v>
      </c>
      <c r="E954">
        <f ca="1">output!J954</f>
        <v>143</v>
      </c>
      <c r="F954">
        <f t="shared" ca="1" si="15"/>
        <v>-4</v>
      </c>
    </row>
    <row r="955" spans="1:6" hidden="1" x14ac:dyDescent="0.4">
      <c r="A955" t="str">
        <f>output!A955</f>
        <v>パワプロ2020 - 投球解析 - 2020-08-26 21-15-29-09</v>
      </c>
      <c r="B955" t="str">
        <f ca="1">output!K955</f>
        <v>TA001</v>
      </c>
      <c r="C955">
        <f ca="1">VLOOKUP(B955,投手データ!B:E,4,)</f>
        <v>147</v>
      </c>
      <c r="D955" t="str">
        <f ca="1">output!N955</f>
        <v>ストレート</v>
      </c>
      <c r="E955">
        <f ca="1">output!J955</f>
        <v>144</v>
      </c>
      <c r="F955">
        <f t="shared" ca="1" si="15"/>
        <v>-3</v>
      </c>
    </row>
    <row r="956" spans="1:6" hidden="1" x14ac:dyDescent="0.4">
      <c r="A956" t="str">
        <f>output!A956</f>
        <v>パワプロ2020 - 投球解析 - 2020-08-26 21-17-48-00</v>
      </c>
      <c r="B956" t="str">
        <f ca="1">output!K956</f>
        <v>TA001</v>
      </c>
      <c r="C956">
        <f ca="1">VLOOKUP(B956,投手データ!B:E,4,)</f>
        <v>147</v>
      </c>
      <c r="D956" t="str">
        <f ca="1">output!N956</f>
        <v>全力ストレート</v>
      </c>
      <c r="E956">
        <f ca="1">output!J956</f>
        <v>143</v>
      </c>
      <c r="F956">
        <f t="shared" ca="1" si="15"/>
        <v>-4</v>
      </c>
    </row>
    <row r="957" spans="1:6" hidden="1" x14ac:dyDescent="0.4">
      <c r="A957" t="str">
        <f>output!A957</f>
        <v>パワプロ2020 - 投球解析 - 2020-08-26 21-17-48-01</v>
      </c>
      <c r="B957" t="str">
        <f ca="1">output!K957</f>
        <v>TA001</v>
      </c>
      <c r="C957">
        <f ca="1">VLOOKUP(B957,投手データ!B:E,4,)</f>
        <v>147</v>
      </c>
      <c r="D957" t="str">
        <f ca="1">output!N957</f>
        <v>全力ストレート</v>
      </c>
      <c r="E957">
        <f ca="1">output!J957</f>
        <v>142</v>
      </c>
      <c r="F957">
        <f t="shared" ca="1" si="15"/>
        <v>-5</v>
      </c>
    </row>
    <row r="958" spans="1:6" hidden="1" x14ac:dyDescent="0.4">
      <c r="A958" t="str">
        <f>output!A958</f>
        <v>パワプロ2020 - 投球解析 - 2020-08-26 21-17-48-02</v>
      </c>
      <c r="B958" t="str">
        <f ca="1">output!K958</f>
        <v>TA001</v>
      </c>
      <c r="C958">
        <f ca="1">VLOOKUP(B958,投手データ!B:E,4,)</f>
        <v>147</v>
      </c>
      <c r="D958" t="str">
        <f ca="1">output!N958</f>
        <v>全力ストレート</v>
      </c>
      <c r="E958">
        <f ca="1">output!J958</f>
        <v>145</v>
      </c>
      <c r="F958">
        <f t="shared" ca="1" si="15"/>
        <v>-2</v>
      </c>
    </row>
    <row r="959" spans="1:6" hidden="1" x14ac:dyDescent="0.4">
      <c r="A959" t="str">
        <f>output!A959</f>
        <v>パワプロ2020 - 投球解析 - 2020-08-26 21-17-48-03</v>
      </c>
      <c r="B959" t="str">
        <f ca="1">output!K959</f>
        <v>TA001</v>
      </c>
      <c r="C959">
        <f ca="1">VLOOKUP(B959,投手データ!B:E,4,)</f>
        <v>147</v>
      </c>
      <c r="D959" t="str">
        <f ca="1">output!N959</f>
        <v>全力ストレート</v>
      </c>
      <c r="E959">
        <f ca="1">output!J959</f>
        <v>143</v>
      </c>
      <c r="F959">
        <f t="shared" ca="1" si="15"/>
        <v>-4</v>
      </c>
    </row>
    <row r="960" spans="1:6" hidden="1" x14ac:dyDescent="0.4">
      <c r="A960" t="str">
        <f>output!A960</f>
        <v>パワプロ2020 - 投球解析 - 2020-08-26 21-17-48-04</v>
      </c>
      <c r="B960" t="str">
        <f ca="1">output!K960</f>
        <v>TA001</v>
      </c>
      <c r="C960">
        <f ca="1">VLOOKUP(B960,投手データ!B:E,4,)</f>
        <v>147</v>
      </c>
      <c r="D960" t="str">
        <f ca="1">output!N960</f>
        <v>全力ストレート</v>
      </c>
      <c r="E960">
        <f ca="1">output!J960</f>
        <v>145</v>
      </c>
      <c r="F960">
        <f t="shared" ca="1" si="15"/>
        <v>-2</v>
      </c>
    </row>
    <row r="961" spans="1:6" hidden="1" x14ac:dyDescent="0.4">
      <c r="A961" t="str">
        <f>output!A961</f>
        <v>パワプロ2020 - 投球解析 - 2020-08-26 21-17-48-05</v>
      </c>
      <c r="B961" t="str">
        <f ca="1">output!K961</f>
        <v>TA001</v>
      </c>
      <c r="C961">
        <f ca="1">VLOOKUP(B961,投手データ!B:E,4,)</f>
        <v>147</v>
      </c>
      <c r="D961" t="str">
        <f ca="1">output!N961</f>
        <v>全力ストレート</v>
      </c>
      <c r="E961">
        <f ca="1">output!J961</f>
        <v>144</v>
      </c>
      <c r="F961">
        <f t="shared" ca="1" si="15"/>
        <v>-3</v>
      </c>
    </row>
    <row r="962" spans="1:6" hidden="1" x14ac:dyDescent="0.4">
      <c r="A962" t="str">
        <f>output!A962</f>
        <v>パワプロ2020 - 投球解析 - 2020-08-26 21-17-48-06</v>
      </c>
      <c r="B962" t="str">
        <f ca="1">output!K962</f>
        <v>TA001</v>
      </c>
      <c r="C962">
        <f ca="1">VLOOKUP(B962,投手データ!B:E,4,)</f>
        <v>147</v>
      </c>
      <c r="D962" t="str">
        <f ca="1">output!N962</f>
        <v>全力ストレート</v>
      </c>
      <c r="E962">
        <f ca="1">output!J962</f>
        <v>144</v>
      </c>
      <c r="F962">
        <f t="shared" ca="1" si="15"/>
        <v>-3</v>
      </c>
    </row>
    <row r="963" spans="1:6" hidden="1" x14ac:dyDescent="0.4">
      <c r="A963" t="str">
        <f>output!A963</f>
        <v>パワプロ2020 - 投球解析 - 2020-08-26 21-19-02-00</v>
      </c>
      <c r="B963" t="str">
        <f ca="1">output!K963</f>
        <v>TA002</v>
      </c>
      <c r="C963">
        <f ca="1">VLOOKUP(B963,投手データ!B:E,4,)</f>
        <v>130</v>
      </c>
      <c r="D963" t="str">
        <f ca="1">output!N963</f>
        <v>ストレート</v>
      </c>
      <c r="E963">
        <f ca="1">output!J963</f>
        <v>128</v>
      </c>
      <c r="F963">
        <f t="shared" ca="1" si="15"/>
        <v>-2</v>
      </c>
    </row>
    <row r="964" spans="1:6" hidden="1" x14ac:dyDescent="0.4">
      <c r="A964" t="str">
        <f>output!A964</f>
        <v>パワプロ2020 - 投球解析 - 2020-08-26 21-19-02-01</v>
      </c>
      <c r="B964" t="str">
        <f ca="1">output!K964</f>
        <v>TA002</v>
      </c>
      <c r="C964">
        <f ca="1">VLOOKUP(B964,投手データ!B:E,4,)</f>
        <v>130</v>
      </c>
      <c r="D964" t="str">
        <f ca="1">output!N964</f>
        <v>ストレート</v>
      </c>
      <c r="E964">
        <f ca="1">output!J964</f>
        <v>128</v>
      </c>
      <c r="F964">
        <f t="shared" ca="1" si="15"/>
        <v>-2</v>
      </c>
    </row>
    <row r="965" spans="1:6" hidden="1" x14ac:dyDescent="0.4">
      <c r="A965" t="str">
        <f>output!A965</f>
        <v>パワプロ2020 - 投球解析 - 2020-08-26 21-19-02-02</v>
      </c>
      <c r="B965" t="str">
        <f ca="1">output!K965</f>
        <v>TA002</v>
      </c>
      <c r="C965">
        <f ca="1">VLOOKUP(B965,投手データ!B:E,4,)</f>
        <v>130</v>
      </c>
      <c r="D965" t="str">
        <f ca="1">output!N965</f>
        <v>ストレート</v>
      </c>
      <c r="E965">
        <f ca="1">output!J965</f>
        <v>124</v>
      </c>
      <c r="F965">
        <f t="shared" ca="1" si="15"/>
        <v>-6</v>
      </c>
    </row>
    <row r="966" spans="1:6" hidden="1" x14ac:dyDescent="0.4">
      <c r="A966" t="str">
        <f>output!A966</f>
        <v>パワプロ2020 - 投球解析 - 2020-08-26 21-19-02-03</v>
      </c>
      <c r="B966" t="str">
        <f ca="1">output!K966</f>
        <v>TA002</v>
      </c>
      <c r="C966">
        <f ca="1">VLOOKUP(B966,投手データ!B:E,4,)</f>
        <v>130</v>
      </c>
      <c r="D966" t="str">
        <f ca="1">output!N966</f>
        <v>ストレート</v>
      </c>
      <c r="E966">
        <f ca="1">output!J966</f>
        <v>126</v>
      </c>
      <c r="F966">
        <f t="shared" ca="1" si="15"/>
        <v>-4</v>
      </c>
    </row>
    <row r="967" spans="1:6" hidden="1" x14ac:dyDescent="0.4">
      <c r="A967" t="str">
        <f>output!A967</f>
        <v>パワプロ2020 - 投球解析 - 2020-08-26 21-19-02-04</v>
      </c>
      <c r="B967" t="str">
        <f ca="1">output!K967</f>
        <v>TA002</v>
      </c>
      <c r="C967">
        <f ca="1">VLOOKUP(B967,投手データ!B:E,4,)</f>
        <v>130</v>
      </c>
      <c r="D967" t="str">
        <f ca="1">output!N967</f>
        <v>ストレート</v>
      </c>
      <c r="E967">
        <f>output!J967</f>
        <v>125</v>
      </c>
      <c r="F967">
        <f t="shared" ca="1" si="15"/>
        <v>-5</v>
      </c>
    </row>
    <row r="968" spans="1:6" hidden="1" x14ac:dyDescent="0.4">
      <c r="A968" t="str">
        <f>output!A968</f>
        <v>パワプロ2020 - 投球解析 - 2020-08-26 21-19-02-05</v>
      </c>
      <c r="B968" t="str">
        <f ca="1">output!K968</f>
        <v>TA002</v>
      </c>
      <c r="C968">
        <f ca="1">VLOOKUP(B968,投手データ!B:E,4,)</f>
        <v>130</v>
      </c>
      <c r="D968" t="str">
        <f ca="1">output!N968</f>
        <v>ストレート</v>
      </c>
      <c r="E968">
        <f ca="1">output!J968</f>
        <v>126</v>
      </c>
      <c r="F968">
        <f t="shared" ca="1" si="15"/>
        <v>-4</v>
      </c>
    </row>
    <row r="969" spans="1:6" hidden="1" x14ac:dyDescent="0.4">
      <c r="A969" t="str">
        <f>output!A969</f>
        <v>パワプロ2020 - 投球解析 - 2020-08-26 21-19-02-06</v>
      </c>
      <c r="B969" t="str">
        <f ca="1">output!K969</f>
        <v>TA002</v>
      </c>
      <c r="C969">
        <f ca="1">VLOOKUP(B969,投手データ!B:E,4,)</f>
        <v>130</v>
      </c>
      <c r="D969" t="str">
        <f ca="1">output!N969</f>
        <v>ストレート</v>
      </c>
      <c r="E969">
        <f ca="1">output!J969</f>
        <v>127</v>
      </c>
      <c r="F969">
        <f t="shared" ca="1" si="15"/>
        <v>-3</v>
      </c>
    </row>
    <row r="970" spans="1:6" hidden="1" x14ac:dyDescent="0.4">
      <c r="A970" t="str">
        <f>output!A970</f>
        <v>パワプロ2020 - 投球解析 - 2020-08-26 21-19-02-07</v>
      </c>
      <c r="B970" t="str">
        <f ca="1">output!K970</f>
        <v>TA002</v>
      </c>
      <c r="C970">
        <f ca="1">VLOOKUP(B970,投手データ!B:E,4,)</f>
        <v>130</v>
      </c>
      <c r="D970" t="str">
        <f ca="1">output!N970</f>
        <v>ストレート</v>
      </c>
      <c r="E970">
        <f>output!J970</f>
        <v>125</v>
      </c>
      <c r="F970">
        <f t="shared" ca="1" si="15"/>
        <v>-5</v>
      </c>
    </row>
    <row r="971" spans="1:6" hidden="1" x14ac:dyDescent="0.4">
      <c r="A971" t="str">
        <f>output!A971</f>
        <v>パワプロ2020 - 投球解析 - 2020-08-26 21-19-02-08</v>
      </c>
      <c r="B971" t="str">
        <f ca="1">output!K971</f>
        <v>TA002</v>
      </c>
      <c r="C971">
        <f ca="1">VLOOKUP(B971,投手データ!B:E,4,)</f>
        <v>130</v>
      </c>
      <c r="D971" t="str">
        <f ca="1">output!N971</f>
        <v>ストレート</v>
      </c>
      <c r="E971">
        <f ca="1">output!J971</f>
        <v>123</v>
      </c>
      <c r="F971">
        <f t="shared" ca="1" si="15"/>
        <v>-7</v>
      </c>
    </row>
    <row r="972" spans="1:6" hidden="1" x14ac:dyDescent="0.4">
      <c r="A972" t="str">
        <f>output!A972</f>
        <v>パワプロ2020 - 投球解析 - 2020-08-26 21-19-02-09</v>
      </c>
      <c r="B972" t="str">
        <f ca="1">output!K972</f>
        <v>TA002</v>
      </c>
      <c r="C972">
        <f ca="1">VLOOKUP(B972,投手データ!B:E,4,)</f>
        <v>130</v>
      </c>
      <c r="D972" t="str">
        <f ca="1">output!N972</f>
        <v>ストレート</v>
      </c>
      <c r="E972">
        <f>output!J972</f>
        <v>127</v>
      </c>
      <c r="F972">
        <f t="shared" ca="1" si="15"/>
        <v>-3</v>
      </c>
    </row>
    <row r="973" spans="1:6" hidden="1" x14ac:dyDescent="0.4">
      <c r="A973" t="str">
        <f>output!A973</f>
        <v>パワプロ2020 - 投球解析 - 2020-08-26 21-20-35-00</v>
      </c>
      <c r="B973" t="str">
        <f ca="1">output!K973</f>
        <v>TA002</v>
      </c>
      <c r="C973">
        <f ca="1">VLOOKUP(B973,投手データ!B:E,4,)</f>
        <v>130</v>
      </c>
      <c r="D973" t="str">
        <f ca="1">output!N973</f>
        <v>全力ストレート</v>
      </c>
      <c r="E973">
        <f ca="1">output!J973</f>
        <v>128</v>
      </c>
      <c r="F973">
        <f t="shared" ca="1" si="15"/>
        <v>-2</v>
      </c>
    </row>
    <row r="974" spans="1:6" hidden="1" x14ac:dyDescent="0.4">
      <c r="A974" t="str">
        <f>output!A974</f>
        <v>パワプロ2020 - 投球解析 - 2020-08-26 21-20-35-01</v>
      </c>
      <c r="B974" t="str">
        <f ca="1">output!K974</f>
        <v>TA002</v>
      </c>
      <c r="C974">
        <f ca="1">VLOOKUP(B974,投手データ!B:E,4,)</f>
        <v>130</v>
      </c>
      <c r="D974" t="str">
        <f ca="1">output!N974</f>
        <v>全力ストレート</v>
      </c>
      <c r="E974">
        <f ca="1">output!J974</f>
        <v>127</v>
      </c>
      <c r="F974">
        <f t="shared" ca="1" si="15"/>
        <v>-3</v>
      </c>
    </row>
    <row r="975" spans="1:6" hidden="1" x14ac:dyDescent="0.4">
      <c r="A975" t="str">
        <f>output!A975</f>
        <v>パワプロ2020 - 投球解析 - 2020-08-26 21-20-35-02</v>
      </c>
      <c r="B975" t="str">
        <f ca="1">output!K975</f>
        <v>TA002</v>
      </c>
      <c r="C975">
        <f ca="1">VLOOKUP(B975,投手データ!B:E,4,)</f>
        <v>130</v>
      </c>
      <c r="D975" t="str">
        <f ca="1">output!N975</f>
        <v>全力ストレート</v>
      </c>
      <c r="E975">
        <f ca="1">output!J975</f>
        <v>125</v>
      </c>
      <c r="F975">
        <f t="shared" ca="1" si="15"/>
        <v>-5</v>
      </c>
    </row>
    <row r="976" spans="1:6" hidden="1" x14ac:dyDescent="0.4">
      <c r="A976" t="str">
        <f>output!A976</f>
        <v>パワプロ2020 - 投球解析 - 2020-08-26 21-20-35-03</v>
      </c>
      <c r="B976" t="str">
        <f ca="1">output!K976</f>
        <v>TA002</v>
      </c>
      <c r="C976">
        <f ca="1">VLOOKUP(B976,投手データ!B:E,4,)</f>
        <v>130</v>
      </c>
      <c r="D976" t="str">
        <f ca="1">output!N976</f>
        <v>全力ストレート</v>
      </c>
      <c r="E976">
        <f ca="1">output!J976</f>
        <v>120</v>
      </c>
      <c r="F976">
        <f t="shared" ref="F976:F1039" ca="1" si="16">E976-C976</f>
        <v>-10</v>
      </c>
    </row>
    <row r="977" spans="1:6" hidden="1" x14ac:dyDescent="0.4">
      <c r="A977" t="str">
        <f>output!A977</f>
        <v>パワプロ2020 - 投球解析 - 2020-08-26 21-20-35-04</v>
      </c>
      <c r="B977" t="str">
        <f ca="1">output!K977</f>
        <v>TA002</v>
      </c>
      <c r="C977">
        <f ca="1">VLOOKUP(B977,投手データ!B:E,4,)</f>
        <v>130</v>
      </c>
      <c r="D977" t="str">
        <f ca="1">output!N977</f>
        <v>全力ストレート</v>
      </c>
      <c r="E977">
        <f ca="1">output!J977</f>
        <v>128</v>
      </c>
      <c r="F977">
        <f t="shared" ca="1" si="16"/>
        <v>-2</v>
      </c>
    </row>
    <row r="978" spans="1:6" hidden="1" x14ac:dyDescent="0.4">
      <c r="A978" t="str">
        <f>output!A978</f>
        <v>パワプロ2020 - 投球解析 - 2020-08-26 21-20-35-05</v>
      </c>
      <c r="B978" t="str">
        <f ca="1">output!K978</f>
        <v>TA002</v>
      </c>
      <c r="C978">
        <f ca="1">VLOOKUP(B978,投手データ!B:E,4,)</f>
        <v>130</v>
      </c>
      <c r="D978" t="str">
        <f ca="1">output!N978</f>
        <v>全力ストレート</v>
      </c>
      <c r="E978">
        <f ca="1">output!J978</f>
        <v>127</v>
      </c>
      <c r="F978">
        <f t="shared" ca="1" si="16"/>
        <v>-3</v>
      </c>
    </row>
    <row r="979" spans="1:6" hidden="1" x14ac:dyDescent="0.4">
      <c r="A979" t="str">
        <f>output!A979</f>
        <v>パワプロ2020 - 投球解析 - 2020-08-26 21-20-35-06</v>
      </c>
      <c r="B979" t="str">
        <f ca="1">output!K979</f>
        <v>TA002</v>
      </c>
      <c r="C979">
        <f ca="1">VLOOKUP(B979,投手データ!B:E,4,)</f>
        <v>130</v>
      </c>
      <c r="D979" t="str">
        <f ca="1">output!N979</f>
        <v>全力ストレート</v>
      </c>
      <c r="E979">
        <f ca="1">output!J979</f>
        <v>128</v>
      </c>
      <c r="F979">
        <f t="shared" ca="1" si="16"/>
        <v>-2</v>
      </c>
    </row>
    <row r="980" spans="1:6" hidden="1" x14ac:dyDescent="0.4">
      <c r="A980" t="str">
        <f>output!A980</f>
        <v>パワプロ2020 - 投球解析 - 2020-08-26 21-20-35-07</v>
      </c>
      <c r="B980" t="str">
        <f ca="1">output!K980</f>
        <v>TA002</v>
      </c>
      <c r="C980">
        <f ca="1">VLOOKUP(B980,投手データ!B:E,4,)</f>
        <v>130</v>
      </c>
      <c r="D980" t="str">
        <f ca="1">output!N980</f>
        <v>全力ストレート</v>
      </c>
      <c r="E980">
        <f ca="1">output!J980</f>
        <v>128</v>
      </c>
      <c r="F980">
        <f t="shared" ca="1" si="16"/>
        <v>-2</v>
      </c>
    </row>
    <row r="981" spans="1:6" hidden="1" x14ac:dyDescent="0.4">
      <c r="A981" t="str">
        <f>output!A981</f>
        <v>パワプロ2020 - 投球解析 - 2020-08-26 21-20-35-08</v>
      </c>
      <c r="B981" t="str">
        <f ca="1">output!K981</f>
        <v>TA002</v>
      </c>
      <c r="C981">
        <f ca="1">VLOOKUP(B981,投手データ!B:E,4,)</f>
        <v>130</v>
      </c>
      <c r="D981" t="str">
        <f ca="1">output!N981</f>
        <v>全力ストレート</v>
      </c>
      <c r="E981">
        <f ca="1">output!J981</f>
        <v>125</v>
      </c>
      <c r="F981">
        <f t="shared" ca="1" si="16"/>
        <v>-5</v>
      </c>
    </row>
    <row r="982" spans="1:6" hidden="1" x14ac:dyDescent="0.4">
      <c r="A982" t="str">
        <f>output!A982</f>
        <v>パワプロ2020 - 投球解析 - 2020-08-26 21-20-35-09</v>
      </c>
      <c r="B982" t="str">
        <f ca="1">output!K982</f>
        <v>TA002</v>
      </c>
      <c r="C982">
        <f ca="1">VLOOKUP(B982,投手データ!B:E,4,)</f>
        <v>130</v>
      </c>
      <c r="D982" t="str">
        <f ca="1">output!N982</f>
        <v>全力ストレート</v>
      </c>
      <c r="E982">
        <f ca="1">output!J982</f>
        <v>126</v>
      </c>
      <c r="F982">
        <f t="shared" ca="1" si="16"/>
        <v>-4</v>
      </c>
    </row>
    <row r="983" spans="1:6" hidden="1" x14ac:dyDescent="0.4">
      <c r="A983" t="str">
        <f>output!A983</f>
        <v>パワプロ2020 - 投球解析 - 2020-08-26 21-30-58-00</v>
      </c>
      <c r="B983" t="str">
        <f ca="1">output!K983</f>
        <v>TA003</v>
      </c>
      <c r="C983">
        <f ca="1">VLOOKUP(B983,投手データ!B:E,4,)</f>
        <v>119</v>
      </c>
      <c r="D983" t="str">
        <f ca="1">output!N983</f>
        <v>全力ストレート</v>
      </c>
      <c r="E983">
        <f ca="1">output!J983</f>
        <v>116</v>
      </c>
      <c r="F983">
        <f t="shared" ca="1" si="16"/>
        <v>-3</v>
      </c>
    </row>
    <row r="984" spans="1:6" hidden="1" x14ac:dyDescent="0.4">
      <c r="A984" t="str">
        <f>output!A984</f>
        <v>パワプロ2020 - 投球解析 - 2020-08-26 21-30-58-01</v>
      </c>
      <c r="B984" t="str">
        <f ca="1">output!K984</f>
        <v>TA003</v>
      </c>
      <c r="C984">
        <f ca="1">VLOOKUP(B984,投手データ!B:E,4,)</f>
        <v>119</v>
      </c>
      <c r="D984" t="str">
        <f ca="1">output!N984</f>
        <v>全力ストレート</v>
      </c>
      <c r="E984">
        <f ca="1">output!J984</f>
        <v>117</v>
      </c>
      <c r="F984">
        <f t="shared" ca="1" si="16"/>
        <v>-2</v>
      </c>
    </row>
    <row r="985" spans="1:6" hidden="1" x14ac:dyDescent="0.4">
      <c r="A985" t="str">
        <f>output!A985</f>
        <v>パワプロ2020 - 投球解析 - 2020-08-26 21-30-58-02</v>
      </c>
      <c r="B985" t="str">
        <f ca="1">output!K985</f>
        <v>TA003</v>
      </c>
      <c r="C985">
        <f ca="1">VLOOKUP(B985,投手データ!B:E,4,)</f>
        <v>119</v>
      </c>
      <c r="D985" t="str">
        <f ca="1">output!N985</f>
        <v>全力ストレート</v>
      </c>
      <c r="E985">
        <f ca="1">output!J985</f>
        <v>118</v>
      </c>
      <c r="F985">
        <f t="shared" ca="1" si="16"/>
        <v>-1</v>
      </c>
    </row>
    <row r="986" spans="1:6" hidden="1" x14ac:dyDescent="0.4">
      <c r="A986" t="str">
        <f>output!A986</f>
        <v>パワプロ2020 - 投球解析 - 2020-08-26 21-30-58-03</v>
      </c>
      <c r="B986" t="str">
        <f ca="1">output!K986</f>
        <v>TA003</v>
      </c>
      <c r="C986">
        <f ca="1">VLOOKUP(B986,投手データ!B:E,4,)</f>
        <v>119</v>
      </c>
      <c r="D986" t="str">
        <f ca="1">output!N986</f>
        <v>全力ストレート</v>
      </c>
      <c r="E986">
        <f ca="1">output!J986</f>
        <v>116</v>
      </c>
      <c r="F986">
        <f t="shared" ca="1" si="16"/>
        <v>-3</v>
      </c>
    </row>
    <row r="987" spans="1:6" hidden="1" x14ac:dyDescent="0.4">
      <c r="A987" t="str">
        <f>output!A987</f>
        <v>パワプロ2020 - 投球解析 - 2020-08-26 21-30-58-04</v>
      </c>
      <c r="B987" t="str">
        <f ca="1">output!K987</f>
        <v>TA003</v>
      </c>
      <c r="C987">
        <f ca="1">VLOOKUP(B987,投手データ!B:E,4,)</f>
        <v>119</v>
      </c>
      <c r="D987" t="str">
        <f ca="1">output!N987</f>
        <v>全力ストレート</v>
      </c>
      <c r="E987">
        <f ca="1">output!J987</f>
        <v>126</v>
      </c>
      <c r="F987">
        <f t="shared" ca="1" si="16"/>
        <v>7</v>
      </c>
    </row>
    <row r="988" spans="1:6" hidden="1" x14ac:dyDescent="0.4">
      <c r="A988" t="str">
        <f>output!A988</f>
        <v>パワプロ2020 - 投球解析 - 2020-08-26 21-30-58-05</v>
      </c>
      <c r="B988" t="str">
        <f ca="1">output!K988</f>
        <v>TA003</v>
      </c>
      <c r="C988">
        <f ca="1">VLOOKUP(B988,投手データ!B:E,4,)</f>
        <v>119</v>
      </c>
      <c r="D988" t="str">
        <f ca="1">output!N988</f>
        <v>全力ストレート</v>
      </c>
      <c r="E988">
        <f ca="1">output!J988</f>
        <v>113</v>
      </c>
      <c r="F988">
        <f t="shared" ca="1" si="16"/>
        <v>-6</v>
      </c>
    </row>
    <row r="989" spans="1:6" hidden="1" x14ac:dyDescent="0.4">
      <c r="A989" t="str">
        <f>output!A989</f>
        <v>パワプロ2020 - 投球解析 - 2020-08-26 21-30-58-06</v>
      </c>
      <c r="B989" t="str">
        <f ca="1">output!K989</f>
        <v>TA003</v>
      </c>
      <c r="C989">
        <f ca="1">VLOOKUP(B989,投手データ!B:E,4,)</f>
        <v>119</v>
      </c>
      <c r="D989" t="str">
        <f ca="1">output!N989</f>
        <v>全力ストレート</v>
      </c>
      <c r="E989">
        <f ca="1">output!J989</f>
        <v>114</v>
      </c>
      <c r="F989">
        <f t="shared" ca="1" si="16"/>
        <v>-5</v>
      </c>
    </row>
    <row r="990" spans="1:6" hidden="1" x14ac:dyDescent="0.4">
      <c r="A990" t="str">
        <f>output!A990</f>
        <v>パワプロ2020 - 投球解析 - 2020-08-26 21-30-58-07</v>
      </c>
      <c r="B990" t="str">
        <f ca="1">output!K990</f>
        <v>TA003</v>
      </c>
      <c r="C990">
        <f ca="1">VLOOKUP(B990,投手データ!B:E,4,)</f>
        <v>119</v>
      </c>
      <c r="D990" t="str">
        <f ca="1">output!N990</f>
        <v>全力ストレート</v>
      </c>
      <c r="E990">
        <f ca="1">output!J990</f>
        <v>115</v>
      </c>
      <c r="F990">
        <f t="shared" ca="1" si="16"/>
        <v>-4</v>
      </c>
    </row>
    <row r="991" spans="1:6" hidden="1" x14ac:dyDescent="0.4">
      <c r="A991" t="str">
        <f>output!A991</f>
        <v>パワプロ2020 - 投球解析 - 2020-08-26 21-30-58-08</v>
      </c>
      <c r="B991" t="str">
        <f ca="1">output!K991</f>
        <v>TA003</v>
      </c>
      <c r="C991">
        <f ca="1">VLOOKUP(B991,投手データ!B:E,4,)</f>
        <v>119</v>
      </c>
      <c r="D991" t="str">
        <f ca="1">output!N991</f>
        <v>全力ストレート</v>
      </c>
      <c r="E991">
        <f ca="1">output!J991</f>
        <v>116</v>
      </c>
      <c r="F991">
        <f t="shared" ca="1" si="16"/>
        <v>-3</v>
      </c>
    </row>
    <row r="992" spans="1:6" hidden="1" x14ac:dyDescent="0.4">
      <c r="A992" t="str">
        <f>output!A992</f>
        <v>パワプロ2020 - 投球解析 - 2020-08-26 21-30-58-09</v>
      </c>
      <c r="B992" t="str">
        <f ca="1">output!K992</f>
        <v>TA003</v>
      </c>
      <c r="C992">
        <f ca="1">VLOOKUP(B992,投手データ!B:E,4,)</f>
        <v>119</v>
      </c>
      <c r="D992" t="str">
        <f ca="1">output!N992</f>
        <v>全力ストレート</v>
      </c>
      <c r="E992">
        <f ca="1">output!J992</f>
        <v>116</v>
      </c>
      <c r="F992">
        <f t="shared" ca="1" si="16"/>
        <v>-3</v>
      </c>
    </row>
    <row r="993" spans="1:6" hidden="1" x14ac:dyDescent="0.4">
      <c r="A993" t="str">
        <f>output!A993</f>
        <v>パワプロ2020 - 投球解析 - 2020-08-26 21-35-18-00</v>
      </c>
      <c r="B993" t="str">
        <f ca="1">output!K993</f>
        <v>TA003</v>
      </c>
      <c r="C993">
        <f ca="1">VLOOKUP(B993,投手データ!B:E,4,)</f>
        <v>119</v>
      </c>
      <c r="D993" t="str">
        <f ca="1">output!N993</f>
        <v>ストレート</v>
      </c>
      <c r="E993">
        <f ca="1">output!J993</f>
        <v>114</v>
      </c>
      <c r="F993">
        <f t="shared" ca="1" si="16"/>
        <v>-5</v>
      </c>
    </row>
    <row r="994" spans="1:6" hidden="1" x14ac:dyDescent="0.4">
      <c r="A994" t="str">
        <f>output!A994</f>
        <v>パワプロ2020 - 投球解析 - 2020-08-26 21-35-18-01</v>
      </c>
      <c r="B994" t="str">
        <f ca="1">output!K994</f>
        <v>TA003</v>
      </c>
      <c r="C994">
        <f ca="1">VLOOKUP(B994,投手データ!B:E,4,)</f>
        <v>119</v>
      </c>
      <c r="D994" t="str">
        <f ca="1">output!N994</f>
        <v>ストレート</v>
      </c>
      <c r="E994">
        <f ca="1">output!J994</f>
        <v>115</v>
      </c>
      <c r="F994">
        <f t="shared" ca="1" si="16"/>
        <v>-4</v>
      </c>
    </row>
    <row r="995" spans="1:6" hidden="1" x14ac:dyDescent="0.4">
      <c r="A995" t="str">
        <f>output!A995</f>
        <v>パワプロ2020 - 投球解析 - 2020-08-26 21-35-18-02</v>
      </c>
      <c r="B995" t="str">
        <f ca="1">output!K995</f>
        <v>TA003</v>
      </c>
      <c r="C995">
        <f ca="1">VLOOKUP(B995,投手データ!B:E,4,)</f>
        <v>119</v>
      </c>
      <c r="D995" t="str">
        <f ca="1">output!N995</f>
        <v>ストレート</v>
      </c>
      <c r="E995">
        <f ca="1">output!J995</f>
        <v>113</v>
      </c>
      <c r="F995">
        <f t="shared" ca="1" si="16"/>
        <v>-6</v>
      </c>
    </row>
    <row r="996" spans="1:6" hidden="1" x14ac:dyDescent="0.4">
      <c r="A996" t="str">
        <f>output!A996</f>
        <v>パワプロ2020 - 投球解析 - 2020-08-26 21-35-18-03</v>
      </c>
      <c r="B996" t="str">
        <f ca="1">output!K996</f>
        <v>TA003</v>
      </c>
      <c r="C996">
        <f ca="1">VLOOKUP(B996,投手データ!B:E,4,)</f>
        <v>119</v>
      </c>
      <c r="D996" t="str">
        <f ca="1">output!N996</f>
        <v>ストレート</v>
      </c>
      <c r="E996">
        <f ca="1">output!J996</f>
        <v>117</v>
      </c>
      <c r="F996">
        <f t="shared" ca="1" si="16"/>
        <v>-2</v>
      </c>
    </row>
    <row r="997" spans="1:6" hidden="1" x14ac:dyDescent="0.4">
      <c r="A997" t="str">
        <f>output!A997</f>
        <v>パワプロ2020 - 投球解析 - 2020-08-26 21-35-18-04</v>
      </c>
      <c r="B997" t="str">
        <f ca="1">output!K997</f>
        <v>TA003</v>
      </c>
      <c r="C997">
        <f ca="1">VLOOKUP(B997,投手データ!B:E,4,)</f>
        <v>119</v>
      </c>
      <c r="D997" t="str">
        <f ca="1">output!N997</f>
        <v>ストレート</v>
      </c>
      <c r="E997">
        <f ca="1">output!J997</f>
        <v>117</v>
      </c>
      <c r="F997">
        <f t="shared" ca="1" si="16"/>
        <v>-2</v>
      </c>
    </row>
    <row r="998" spans="1:6" hidden="1" x14ac:dyDescent="0.4">
      <c r="A998" t="str">
        <f>output!A998</f>
        <v>パワプロ2020 - 投球解析 - 2020-08-26 21-35-18-05</v>
      </c>
      <c r="B998" t="str">
        <f ca="1">output!K998</f>
        <v>TA003</v>
      </c>
      <c r="C998">
        <f ca="1">VLOOKUP(B998,投手データ!B:E,4,)</f>
        <v>119</v>
      </c>
      <c r="D998" t="str">
        <f ca="1">output!N998</f>
        <v>ストレート</v>
      </c>
      <c r="E998">
        <f ca="1">output!J998</f>
        <v>116</v>
      </c>
      <c r="F998">
        <f t="shared" ca="1" si="16"/>
        <v>-3</v>
      </c>
    </row>
    <row r="999" spans="1:6" hidden="1" x14ac:dyDescent="0.4">
      <c r="A999" t="str">
        <f>output!A999</f>
        <v>パワプロ2020 - 投球解析 - 2020-08-26 21-35-18-06</v>
      </c>
      <c r="B999" t="str">
        <f ca="1">output!K999</f>
        <v>TA003</v>
      </c>
      <c r="C999">
        <f ca="1">VLOOKUP(B999,投手データ!B:E,4,)</f>
        <v>119</v>
      </c>
      <c r="D999" t="str">
        <f ca="1">output!N999</f>
        <v>ストレート</v>
      </c>
      <c r="E999">
        <f ca="1">output!J999</f>
        <v>116</v>
      </c>
      <c r="F999">
        <f t="shared" ca="1" si="16"/>
        <v>-3</v>
      </c>
    </row>
    <row r="1000" spans="1:6" hidden="1" x14ac:dyDescent="0.4">
      <c r="A1000" t="str">
        <f>output!A1000</f>
        <v>パワプロ2020 - 投球解析 - 2020-08-26 21-35-18-07</v>
      </c>
      <c r="B1000" t="str">
        <f ca="1">output!K1000</f>
        <v>TA003</v>
      </c>
      <c r="C1000">
        <f ca="1">VLOOKUP(B1000,投手データ!B:E,4,)</f>
        <v>119</v>
      </c>
      <c r="D1000" t="str">
        <f ca="1">output!N1000</f>
        <v>ストレート</v>
      </c>
      <c r="E1000">
        <f ca="1">output!J1000</f>
        <v>115</v>
      </c>
      <c r="F1000">
        <f t="shared" ca="1" si="16"/>
        <v>-4</v>
      </c>
    </row>
    <row r="1001" spans="1:6" hidden="1" x14ac:dyDescent="0.4">
      <c r="A1001" t="str">
        <f>output!A1001</f>
        <v>パワプロ2020 - 投球解析 - 2020-08-26 21-35-18-08</v>
      </c>
      <c r="B1001" t="str">
        <f ca="1">output!K1001</f>
        <v>TA003</v>
      </c>
      <c r="C1001">
        <f ca="1">VLOOKUP(B1001,投手データ!B:E,4,)</f>
        <v>119</v>
      </c>
      <c r="D1001" t="str">
        <f ca="1">output!N1001</f>
        <v>ストレート</v>
      </c>
      <c r="E1001">
        <f ca="1">output!J1001</f>
        <v>114</v>
      </c>
      <c r="F1001">
        <f t="shared" ca="1" si="16"/>
        <v>-5</v>
      </c>
    </row>
    <row r="1002" spans="1:6" hidden="1" x14ac:dyDescent="0.4">
      <c r="A1002" t="str">
        <f>output!A1002</f>
        <v>パワプロ2020 - 投球解析 - 2020-08-26 21-35-18-09</v>
      </c>
      <c r="B1002" t="str">
        <f ca="1">output!K1002</f>
        <v>TA003</v>
      </c>
      <c r="C1002">
        <f ca="1">VLOOKUP(B1002,投手データ!B:E,4,)</f>
        <v>119</v>
      </c>
      <c r="D1002" t="str">
        <f ca="1">output!N1002</f>
        <v>ストレート</v>
      </c>
      <c r="E1002">
        <f ca="1">output!J1002</f>
        <v>115</v>
      </c>
      <c r="F1002">
        <f t="shared" ca="1" si="16"/>
        <v>-4</v>
      </c>
    </row>
    <row r="1003" spans="1:6" hidden="1" x14ac:dyDescent="0.4">
      <c r="A1003" t="str">
        <f>output!A1003</f>
        <v>パワプロ2020 - 投球解析 - 2020-08-27 18-14-40-00</v>
      </c>
      <c r="B1003" t="str">
        <f ca="1">output!K1003</f>
        <v>DD023</v>
      </c>
      <c r="C1003">
        <f ca="1">VLOOKUP(B1003,投手データ!B:E,4,)</f>
        <v>130</v>
      </c>
      <c r="D1003" t="str">
        <f ca="1">output!N1003</f>
        <v>ストレート</v>
      </c>
      <c r="E1003">
        <f ca="1">output!J1003</f>
        <v>124</v>
      </c>
      <c r="F1003">
        <f t="shared" ca="1" si="16"/>
        <v>-6</v>
      </c>
    </row>
    <row r="1004" spans="1:6" hidden="1" x14ac:dyDescent="0.4">
      <c r="A1004" t="str">
        <f>output!A1004</f>
        <v>パワプロ2020 - 投球解析 - 2020-08-27 18-14-40-01</v>
      </c>
      <c r="B1004" t="str">
        <f ca="1">output!K1004</f>
        <v>DD023</v>
      </c>
      <c r="C1004">
        <f ca="1">VLOOKUP(B1004,投手データ!B:E,4,)</f>
        <v>130</v>
      </c>
      <c r="D1004" t="str">
        <f ca="1">output!N1004</f>
        <v>ストレート</v>
      </c>
      <c r="E1004">
        <f>output!J1004</f>
        <v>127</v>
      </c>
      <c r="F1004">
        <f t="shared" ca="1" si="16"/>
        <v>-3</v>
      </c>
    </row>
    <row r="1005" spans="1:6" hidden="1" x14ac:dyDescent="0.4">
      <c r="A1005" t="str">
        <f>output!A1005</f>
        <v>パワプロ2020 - 投球解析 - 2020-08-27 18-14-40-02</v>
      </c>
      <c r="B1005" t="str">
        <f ca="1">output!K1005</f>
        <v>DD023</v>
      </c>
      <c r="C1005">
        <f ca="1">VLOOKUP(B1005,投手データ!B:E,4,)</f>
        <v>130</v>
      </c>
      <c r="D1005" t="str">
        <f ca="1">output!N1005</f>
        <v>ストレート</v>
      </c>
      <c r="E1005">
        <f ca="1">output!J1005</f>
        <v>127</v>
      </c>
      <c r="F1005">
        <f t="shared" ca="1" si="16"/>
        <v>-3</v>
      </c>
    </row>
    <row r="1006" spans="1:6" hidden="1" x14ac:dyDescent="0.4">
      <c r="A1006" t="str">
        <f>output!A1006</f>
        <v>パワプロ2020 - 投球解析 - 2020-08-27 18-14-40-03</v>
      </c>
      <c r="B1006" t="str">
        <f ca="1">output!K1006</f>
        <v>DD023</v>
      </c>
      <c r="C1006">
        <f ca="1">VLOOKUP(B1006,投手データ!B:E,4,)</f>
        <v>130</v>
      </c>
      <c r="D1006" t="str">
        <f ca="1">output!N1006</f>
        <v>ストレート</v>
      </c>
      <c r="E1006">
        <f ca="1">output!J1006</f>
        <v>124</v>
      </c>
      <c r="F1006">
        <f t="shared" ca="1" si="16"/>
        <v>-6</v>
      </c>
    </row>
    <row r="1007" spans="1:6" hidden="1" x14ac:dyDescent="0.4">
      <c r="A1007" t="str">
        <f>output!A1007</f>
        <v>パワプロ2020 - 投球解析 - 2020-08-27 18-14-40-04</v>
      </c>
      <c r="B1007" t="str">
        <f ca="1">output!K1007</f>
        <v>DD023</v>
      </c>
      <c r="C1007">
        <f ca="1">VLOOKUP(B1007,投手データ!B:E,4,)</f>
        <v>130</v>
      </c>
      <c r="D1007" t="str">
        <f ca="1">output!N1007</f>
        <v>ストレート</v>
      </c>
      <c r="E1007">
        <f ca="1">output!J1007</f>
        <v>127</v>
      </c>
      <c r="F1007">
        <f t="shared" ca="1" si="16"/>
        <v>-3</v>
      </c>
    </row>
    <row r="1008" spans="1:6" hidden="1" x14ac:dyDescent="0.4">
      <c r="A1008" t="str">
        <f>output!A1008</f>
        <v>パワプロ2020 - 投球解析 - 2020-08-27 18-14-40-05</v>
      </c>
      <c r="B1008" t="str">
        <f ca="1">output!K1008</f>
        <v>DD023</v>
      </c>
      <c r="C1008">
        <f ca="1">VLOOKUP(B1008,投手データ!B:E,4,)</f>
        <v>130</v>
      </c>
      <c r="D1008" t="str">
        <f ca="1">output!N1008</f>
        <v>ストレート</v>
      </c>
      <c r="E1008">
        <f ca="1">output!J1008</f>
        <v>127</v>
      </c>
      <c r="F1008">
        <f t="shared" ca="1" si="16"/>
        <v>-3</v>
      </c>
    </row>
    <row r="1009" spans="1:6" hidden="1" x14ac:dyDescent="0.4">
      <c r="A1009" t="str">
        <f>output!A1009</f>
        <v>パワプロ2020 - 投球解析 - 2020-08-27 18-14-40-06</v>
      </c>
      <c r="B1009" t="str">
        <f ca="1">output!K1009</f>
        <v>DD023</v>
      </c>
      <c r="C1009">
        <f ca="1">VLOOKUP(B1009,投手データ!B:E,4,)</f>
        <v>130</v>
      </c>
      <c r="D1009" t="str">
        <f ca="1">output!N1009</f>
        <v>ストレート</v>
      </c>
      <c r="E1009">
        <f ca="1">output!J1009</f>
        <v>128</v>
      </c>
      <c r="F1009">
        <f t="shared" ca="1" si="16"/>
        <v>-2</v>
      </c>
    </row>
    <row r="1010" spans="1:6" hidden="1" x14ac:dyDescent="0.4">
      <c r="A1010" t="str">
        <f>output!A1010</f>
        <v>パワプロ2020 - 投球解析 - 2020-08-27 18-14-40-07</v>
      </c>
      <c r="B1010" t="str">
        <f ca="1">output!K1010</f>
        <v>DD023</v>
      </c>
      <c r="C1010">
        <f ca="1">VLOOKUP(B1010,投手データ!B:E,4,)</f>
        <v>130</v>
      </c>
      <c r="D1010" t="str">
        <f ca="1">output!N1010</f>
        <v>ストレート</v>
      </c>
      <c r="E1010">
        <f ca="1">output!J1010</f>
        <v>126</v>
      </c>
      <c r="F1010">
        <f t="shared" ca="1" si="16"/>
        <v>-4</v>
      </c>
    </row>
    <row r="1011" spans="1:6" hidden="1" x14ac:dyDescent="0.4">
      <c r="A1011" t="str">
        <f>output!A1011</f>
        <v>パワプロ2020 - 投球解析 - 2020-08-27 18-14-40-08</v>
      </c>
      <c r="B1011" t="str">
        <f ca="1">output!K1011</f>
        <v>DD023</v>
      </c>
      <c r="C1011">
        <f ca="1">VLOOKUP(B1011,投手データ!B:E,4,)</f>
        <v>130</v>
      </c>
      <c r="D1011" t="str">
        <f ca="1">output!N1011</f>
        <v>ストレート</v>
      </c>
      <c r="E1011">
        <f ca="1">output!J1011</f>
        <v>128</v>
      </c>
      <c r="F1011">
        <f t="shared" ca="1" si="16"/>
        <v>-2</v>
      </c>
    </row>
    <row r="1012" spans="1:6" hidden="1" x14ac:dyDescent="0.4">
      <c r="A1012" t="str">
        <f>output!A1012</f>
        <v>パワプロ2020 - 投球解析 - 2020-08-27 18-14-40-09</v>
      </c>
      <c r="B1012" t="str">
        <f ca="1">output!K1012</f>
        <v>DD023</v>
      </c>
      <c r="C1012">
        <f ca="1">VLOOKUP(B1012,投手データ!B:E,4,)</f>
        <v>130</v>
      </c>
      <c r="D1012" t="str">
        <f ca="1">output!N1012</f>
        <v>ストレート</v>
      </c>
      <c r="E1012">
        <f ca="1">output!J1012</f>
        <v>126</v>
      </c>
      <c r="F1012">
        <f t="shared" ca="1" si="16"/>
        <v>-4</v>
      </c>
    </row>
    <row r="1013" spans="1:6" hidden="1" x14ac:dyDescent="0.4">
      <c r="A1013" t="str">
        <f>output!A1013</f>
        <v>パワプロ2020 - 投球解析 - 2020-08-27 18-16-14-00</v>
      </c>
      <c r="B1013" t="str">
        <f ca="1">output!K1013</f>
        <v>DD023</v>
      </c>
      <c r="C1013">
        <f ca="1">VLOOKUP(B1013,投手データ!B:E,4,)</f>
        <v>130</v>
      </c>
      <c r="D1013" t="str">
        <f ca="1">output!N1013</f>
        <v>全力ストレート</v>
      </c>
      <c r="E1013">
        <f ca="1">output!J1013</f>
        <v>127</v>
      </c>
      <c r="F1013">
        <f t="shared" ca="1" si="16"/>
        <v>-3</v>
      </c>
    </row>
    <row r="1014" spans="1:6" hidden="1" x14ac:dyDescent="0.4">
      <c r="A1014" t="str">
        <f>output!A1014</f>
        <v>パワプロ2020 - 投球解析 - 2020-08-27 18-16-14-01</v>
      </c>
      <c r="B1014" t="str">
        <f ca="1">output!K1014</f>
        <v>DD023</v>
      </c>
      <c r="C1014">
        <f ca="1">VLOOKUP(B1014,投手データ!B:E,4,)</f>
        <v>130</v>
      </c>
      <c r="D1014" t="str">
        <f ca="1">output!N1014</f>
        <v>全力ストレート</v>
      </c>
      <c r="E1014">
        <f>output!J1014</f>
        <v>125</v>
      </c>
      <c r="F1014">
        <f t="shared" ca="1" si="16"/>
        <v>-5</v>
      </c>
    </row>
    <row r="1015" spans="1:6" hidden="1" x14ac:dyDescent="0.4">
      <c r="A1015" t="str">
        <f>output!A1015</f>
        <v>パワプロ2020 - 投球解析 - 2020-08-27 18-16-14-02</v>
      </c>
      <c r="B1015" t="str">
        <f ca="1">output!K1015</f>
        <v>DD023</v>
      </c>
      <c r="C1015">
        <f ca="1">VLOOKUP(B1015,投手データ!B:E,4,)</f>
        <v>130</v>
      </c>
      <c r="D1015" t="str">
        <f ca="1">output!N1015</f>
        <v>全力ストレート</v>
      </c>
      <c r="E1015">
        <f ca="1">output!J1015</f>
        <v>128</v>
      </c>
      <c r="F1015">
        <f t="shared" ca="1" si="16"/>
        <v>-2</v>
      </c>
    </row>
    <row r="1016" spans="1:6" hidden="1" x14ac:dyDescent="0.4">
      <c r="A1016" t="str">
        <f>output!A1016</f>
        <v>パワプロ2020 - 投球解析 - 2020-08-27 18-16-14-03</v>
      </c>
      <c r="B1016" t="str">
        <f ca="1">output!K1016</f>
        <v>DD023</v>
      </c>
      <c r="C1016">
        <f ca="1">VLOOKUP(B1016,投手データ!B:E,4,)</f>
        <v>130</v>
      </c>
      <c r="D1016" t="str">
        <f ca="1">output!N1016</f>
        <v>全力ストレート</v>
      </c>
      <c r="E1016">
        <f>output!J1016</f>
        <v>125</v>
      </c>
      <c r="F1016">
        <f t="shared" ca="1" si="16"/>
        <v>-5</v>
      </c>
    </row>
    <row r="1017" spans="1:6" hidden="1" x14ac:dyDescent="0.4">
      <c r="A1017" t="str">
        <f>output!A1017</f>
        <v>パワプロ2020 - 投球解析 - 2020-08-27 18-16-14-04</v>
      </c>
      <c r="B1017" t="str">
        <f ca="1">output!K1017</f>
        <v>DD023</v>
      </c>
      <c r="C1017">
        <f ca="1">VLOOKUP(B1017,投手データ!B:E,4,)</f>
        <v>130</v>
      </c>
      <c r="D1017" t="str">
        <f ca="1">output!N1017</f>
        <v>全力ストレート</v>
      </c>
      <c r="E1017">
        <f ca="1">output!J1017</f>
        <v>128</v>
      </c>
      <c r="F1017">
        <f t="shared" ca="1" si="16"/>
        <v>-2</v>
      </c>
    </row>
    <row r="1018" spans="1:6" hidden="1" x14ac:dyDescent="0.4">
      <c r="A1018" t="str">
        <f>output!A1018</f>
        <v>パワプロ2020 - 投球解析 - 2020-08-27 18-16-14-05</v>
      </c>
      <c r="B1018" t="str">
        <f ca="1">output!K1018</f>
        <v>DD023</v>
      </c>
      <c r="C1018">
        <f ca="1">VLOOKUP(B1018,投手データ!B:E,4,)</f>
        <v>130</v>
      </c>
      <c r="D1018" t="str">
        <f ca="1">output!N1018</f>
        <v>全力ストレート</v>
      </c>
      <c r="E1018">
        <f ca="1">output!J1018</f>
        <v>125</v>
      </c>
      <c r="F1018">
        <f t="shared" ca="1" si="16"/>
        <v>-5</v>
      </c>
    </row>
    <row r="1019" spans="1:6" hidden="1" x14ac:dyDescent="0.4">
      <c r="A1019" t="str">
        <f>output!A1019</f>
        <v>パワプロ2020 - 投球解析 - 2020-08-27 18-16-14-06</v>
      </c>
      <c r="B1019" t="str">
        <f ca="1">output!K1019</f>
        <v>DD023</v>
      </c>
      <c r="C1019">
        <f ca="1">VLOOKUP(B1019,投手データ!B:E,4,)</f>
        <v>130</v>
      </c>
      <c r="D1019" t="str">
        <f ca="1">output!N1019</f>
        <v>全力ストレート</v>
      </c>
      <c r="E1019">
        <f ca="1">output!J1019</f>
        <v>128</v>
      </c>
      <c r="F1019">
        <f t="shared" ca="1" si="16"/>
        <v>-2</v>
      </c>
    </row>
    <row r="1020" spans="1:6" hidden="1" x14ac:dyDescent="0.4">
      <c r="A1020" t="str">
        <f>output!A1020</f>
        <v>パワプロ2020 - 投球解析 - 2020-08-27 18-16-14-07</v>
      </c>
      <c r="B1020" t="str">
        <f ca="1">output!K1020</f>
        <v>DD023</v>
      </c>
      <c r="C1020">
        <f ca="1">VLOOKUP(B1020,投手データ!B:E,4,)</f>
        <v>130</v>
      </c>
      <c r="D1020" t="str">
        <f ca="1">output!N1020</f>
        <v>全力ストレート</v>
      </c>
      <c r="E1020">
        <f ca="1">output!J1020</f>
        <v>126</v>
      </c>
      <c r="F1020">
        <f t="shared" ca="1" si="16"/>
        <v>-4</v>
      </c>
    </row>
    <row r="1021" spans="1:6" hidden="1" x14ac:dyDescent="0.4">
      <c r="A1021" t="str">
        <f>output!A1021</f>
        <v>パワプロ2020 - 投球解析 - 2020-08-27 18-16-14-08</v>
      </c>
      <c r="B1021" t="str">
        <f ca="1">output!K1021</f>
        <v>DD023</v>
      </c>
      <c r="C1021">
        <f ca="1">VLOOKUP(B1021,投手データ!B:E,4,)</f>
        <v>130</v>
      </c>
      <c r="D1021" t="str">
        <f ca="1">output!N1021</f>
        <v>全力ストレート</v>
      </c>
      <c r="E1021">
        <f ca="1">output!J1021</f>
        <v>125</v>
      </c>
      <c r="F1021">
        <f t="shared" ca="1" si="16"/>
        <v>-5</v>
      </c>
    </row>
    <row r="1022" spans="1:6" hidden="1" x14ac:dyDescent="0.4">
      <c r="A1022" t="str">
        <f>output!A1022</f>
        <v>パワプロ2020 - 投球解析 - 2020-08-27 18-16-14-09</v>
      </c>
      <c r="B1022" t="str">
        <f ca="1">output!K1022</f>
        <v>DD023</v>
      </c>
      <c r="C1022">
        <f ca="1">VLOOKUP(B1022,投手データ!B:E,4,)</f>
        <v>130</v>
      </c>
      <c r="D1022" t="str">
        <f ca="1">output!N1022</f>
        <v>全力ストレート</v>
      </c>
      <c r="E1022">
        <f>output!J1022</f>
        <v>125</v>
      </c>
      <c r="F1022">
        <f t="shared" ca="1" si="16"/>
        <v>-5</v>
      </c>
    </row>
    <row r="1023" spans="1:6" hidden="1" x14ac:dyDescent="0.4">
      <c r="A1023" t="str">
        <f>output!A1023</f>
        <v>パワプロ2020 - 投球解析 - 2020-08-27 18-17-46-00</v>
      </c>
      <c r="B1023" t="str">
        <f ca="1">output!K1023</f>
        <v>DD023</v>
      </c>
      <c r="C1023">
        <f ca="1">VLOOKUP(B1023,投手データ!B:E,4,)</f>
        <v>130</v>
      </c>
      <c r="D1023" t="str">
        <f ca="1">output!N1023</f>
        <v>ナックル</v>
      </c>
      <c r="E1023">
        <f ca="1">output!J1023</f>
        <v>100</v>
      </c>
      <c r="F1023">
        <f t="shared" ca="1" si="16"/>
        <v>-30</v>
      </c>
    </row>
    <row r="1024" spans="1:6" hidden="1" x14ac:dyDescent="0.4">
      <c r="A1024" t="str">
        <f>output!A1024</f>
        <v>パワプロ2020 - 投球解析 - 2020-08-27 18-17-46-01</v>
      </c>
      <c r="B1024" t="str">
        <f ca="1">output!K1024</f>
        <v>DD023</v>
      </c>
      <c r="C1024">
        <f ca="1">VLOOKUP(B1024,投手データ!B:E,4,)</f>
        <v>130</v>
      </c>
      <c r="D1024" t="str">
        <f ca="1">output!N1024</f>
        <v>ナックル</v>
      </c>
      <c r="E1024">
        <f ca="1">output!J1024</f>
        <v>100</v>
      </c>
      <c r="F1024">
        <f t="shared" ca="1" si="16"/>
        <v>-30</v>
      </c>
    </row>
    <row r="1025" spans="1:6" hidden="1" x14ac:dyDescent="0.4">
      <c r="A1025" t="str">
        <f>output!A1025</f>
        <v>パワプロ2020 - 投球解析 - 2020-08-27 18-17-46-02</v>
      </c>
      <c r="B1025" t="str">
        <f ca="1">output!K1025</f>
        <v>DD023</v>
      </c>
      <c r="C1025">
        <f ca="1">VLOOKUP(B1025,投手データ!B:E,4,)</f>
        <v>130</v>
      </c>
      <c r="D1025" t="str">
        <f ca="1">output!N1025</f>
        <v>ナックル</v>
      </c>
      <c r="E1025">
        <f ca="1">output!J1025</f>
        <v>102</v>
      </c>
      <c r="F1025">
        <f t="shared" ca="1" si="16"/>
        <v>-28</v>
      </c>
    </row>
    <row r="1026" spans="1:6" hidden="1" x14ac:dyDescent="0.4">
      <c r="A1026" t="str">
        <f>output!A1026</f>
        <v>パワプロ2020 - 投球解析 - 2020-08-27 18-17-46-03</v>
      </c>
      <c r="B1026" t="str">
        <f ca="1">output!K1026</f>
        <v>DD023</v>
      </c>
      <c r="C1026">
        <f ca="1">VLOOKUP(B1026,投手データ!B:E,4,)</f>
        <v>130</v>
      </c>
      <c r="D1026" t="str">
        <f ca="1">output!N1026</f>
        <v>ナックル</v>
      </c>
      <c r="E1026">
        <f ca="1">output!J1026</f>
        <v>99</v>
      </c>
      <c r="F1026">
        <f t="shared" ca="1" si="16"/>
        <v>-31</v>
      </c>
    </row>
    <row r="1027" spans="1:6" hidden="1" x14ac:dyDescent="0.4">
      <c r="A1027" t="str">
        <f>output!A1027</f>
        <v>パワプロ2020 - 投球解析 - 2020-08-27 18-17-46-04</v>
      </c>
      <c r="B1027" t="str">
        <f ca="1">output!K1027</f>
        <v>DD023</v>
      </c>
      <c r="C1027">
        <f ca="1">VLOOKUP(B1027,投手データ!B:E,4,)</f>
        <v>130</v>
      </c>
      <c r="D1027" t="str">
        <f ca="1">output!N1027</f>
        <v>ナックル</v>
      </c>
      <c r="E1027">
        <f ca="1">output!J1027</f>
        <v>100</v>
      </c>
      <c r="F1027">
        <f t="shared" ca="1" si="16"/>
        <v>-30</v>
      </c>
    </row>
    <row r="1028" spans="1:6" hidden="1" x14ac:dyDescent="0.4">
      <c r="A1028" t="str">
        <f>output!A1028</f>
        <v>パワプロ2020 - 投球解析 - 2020-08-27 18-17-46-05</v>
      </c>
      <c r="B1028" t="str">
        <f ca="1">output!K1028</f>
        <v>DD023</v>
      </c>
      <c r="C1028">
        <f ca="1">VLOOKUP(B1028,投手データ!B:E,4,)</f>
        <v>130</v>
      </c>
      <c r="D1028" t="str">
        <f ca="1">output!N1028</f>
        <v>ナックル</v>
      </c>
      <c r="E1028">
        <f ca="1">output!J1028</f>
        <v>139</v>
      </c>
      <c r="F1028">
        <f t="shared" ca="1" si="16"/>
        <v>9</v>
      </c>
    </row>
    <row r="1029" spans="1:6" hidden="1" x14ac:dyDescent="0.4">
      <c r="A1029" t="str">
        <f>output!A1029</f>
        <v>パワプロ2020 - 投球解析 - 2020-08-27 18-17-46-06</v>
      </c>
      <c r="B1029" t="str">
        <f ca="1">output!K1029</f>
        <v>DD022</v>
      </c>
      <c r="C1029">
        <f ca="1">VLOOKUP(B1029,投手データ!B:E,4,)</f>
        <v>150</v>
      </c>
      <c r="D1029" t="str">
        <f ca="1">output!N1029</f>
        <v>ナックル</v>
      </c>
      <c r="E1029" t="e">
        <f ca="1">output!J1029</f>
        <v>#N/A</v>
      </c>
      <c r="F1029" t="e">
        <f t="shared" ca="1" si="16"/>
        <v>#N/A</v>
      </c>
    </row>
    <row r="1030" spans="1:6" hidden="1" x14ac:dyDescent="0.4">
      <c r="A1030" t="str">
        <f>output!A1030</f>
        <v>パワプロ2020 - 投球解析 - 2020-08-27 18-17-46-07</v>
      </c>
      <c r="B1030" t="str">
        <f ca="1">output!K1030</f>
        <v>DD023</v>
      </c>
      <c r="C1030">
        <f ca="1">VLOOKUP(B1030,投手データ!B:E,4,)</f>
        <v>130</v>
      </c>
      <c r="D1030" t="str">
        <f ca="1">output!N1030</f>
        <v>ナックル</v>
      </c>
      <c r="E1030">
        <f ca="1">output!J1030</f>
        <v>100</v>
      </c>
      <c r="F1030">
        <f t="shared" ca="1" si="16"/>
        <v>-30</v>
      </c>
    </row>
    <row r="1031" spans="1:6" hidden="1" x14ac:dyDescent="0.4">
      <c r="A1031" t="str">
        <f>output!A1031</f>
        <v>パワプロ2020 - 投球解析 - 2020-08-27 18-17-46-08</v>
      </c>
      <c r="B1031" t="str">
        <f ca="1">output!K1031</f>
        <v>DD023</v>
      </c>
      <c r="C1031">
        <f ca="1">VLOOKUP(B1031,投手データ!B:E,4,)</f>
        <v>130</v>
      </c>
      <c r="D1031" t="str">
        <f ca="1">output!N1031</f>
        <v>ナックル</v>
      </c>
      <c r="E1031">
        <f ca="1">output!J1031</f>
        <v>101</v>
      </c>
      <c r="F1031">
        <f t="shared" ca="1" si="16"/>
        <v>-29</v>
      </c>
    </row>
    <row r="1032" spans="1:6" hidden="1" x14ac:dyDescent="0.4">
      <c r="A1032" t="str">
        <f>output!A1032</f>
        <v>パワプロ2020 - 投球解析 - 2020-08-27 18-17-46-09</v>
      </c>
      <c r="B1032" t="str">
        <f ca="1">output!K1032</f>
        <v>DD023</v>
      </c>
      <c r="C1032">
        <f ca="1">VLOOKUP(B1032,投手データ!B:E,4,)</f>
        <v>130</v>
      </c>
      <c r="D1032" t="str">
        <f ca="1">output!N1032</f>
        <v>ナックル</v>
      </c>
      <c r="E1032">
        <f ca="1">output!J1032</f>
        <v>139</v>
      </c>
      <c r="F1032">
        <f t="shared" ca="1" si="16"/>
        <v>9</v>
      </c>
    </row>
    <row r="1033" spans="1:6" hidden="1" x14ac:dyDescent="0.4">
      <c r="A1033" t="str">
        <f>output!A1033</f>
        <v>パワプロ2020 - 投球解析 - 2020-08-27 18-19-19-00</v>
      </c>
      <c r="B1033" t="str">
        <f ca="1">output!K1033</f>
        <v>DD023</v>
      </c>
      <c r="C1033">
        <f ca="1">VLOOKUP(B1033,投手データ!B:E,4,)</f>
        <v>130</v>
      </c>
      <c r="D1033" t="str">
        <f ca="1">output!N1033</f>
        <v>シンカー</v>
      </c>
      <c r="E1033">
        <f ca="1">output!J1033</f>
        <v>106</v>
      </c>
      <c r="F1033">
        <f t="shared" ca="1" si="16"/>
        <v>-24</v>
      </c>
    </row>
    <row r="1034" spans="1:6" hidden="1" x14ac:dyDescent="0.4">
      <c r="A1034" t="str">
        <f>output!A1034</f>
        <v>パワプロ2020 - 投球解析 - 2020-08-27 18-19-19-01</v>
      </c>
      <c r="B1034" t="str">
        <f ca="1">output!K1034</f>
        <v>DD023</v>
      </c>
      <c r="C1034">
        <f ca="1">VLOOKUP(B1034,投手データ!B:E,4,)</f>
        <v>130</v>
      </c>
      <c r="D1034" t="str">
        <f ca="1">output!N1034</f>
        <v>シンカー</v>
      </c>
      <c r="E1034">
        <f ca="1">output!J1034</f>
        <v>106</v>
      </c>
      <c r="F1034">
        <f t="shared" ca="1" si="16"/>
        <v>-24</v>
      </c>
    </row>
    <row r="1035" spans="1:6" hidden="1" x14ac:dyDescent="0.4">
      <c r="A1035" t="str">
        <f>output!A1035</f>
        <v>パワプロ2020 - 投球解析 - 2020-08-27 18-19-19-02</v>
      </c>
      <c r="B1035" t="str">
        <f ca="1">output!K1035</f>
        <v>DD023</v>
      </c>
      <c r="C1035">
        <f ca="1">VLOOKUP(B1035,投手データ!B:E,4,)</f>
        <v>130</v>
      </c>
      <c r="D1035" t="str">
        <f ca="1">output!N1035</f>
        <v>シンカー</v>
      </c>
      <c r="E1035">
        <f ca="1">output!J1035</f>
        <v>109</v>
      </c>
      <c r="F1035">
        <f t="shared" ca="1" si="16"/>
        <v>-21</v>
      </c>
    </row>
    <row r="1036" spans="1:6" hidden="1" x14ac:dyDescent="0.4">
      <c r="A1036" t="str">
        <f>output!A1036</f>
        <v>パワプロ2020 - 投球解析 - 2020-08-27 18-19-19-03</v>
      </c>
      <c r="B1036" t="str">
        <f ca="1">output!K1036</f>
        <v>DD023</v>
      </c>
      <c r="C1036">
        <f ca="1">VLOOKUP(B1036,投手データ!B:E,4,)</f>
        <v>130</v>
      </c>
      <c r="D1036" t="str">
        <f ca="1">output!N1036</f>
        <v>シンカー</v>
      </c>
      <c r="E1036">
        <f ca="1">output!J1036</f>
        <v>108</v>
      </c>
      <c r="F1036">
        <f t="shared" ca="1" si="16"/>
        <v>-22</v>
      </c>
    </row>
    <row r="1037" spans="1:6" hidden="1" x14ac:dyDescent="0.4">
      <c r="A1037" t="str">
        <f>output!A1037</f>
        <v>パワプロ2020 - 投球解析 - 2020-08-27 18-19-19-04</v>
      </c>
      <c r="B1037" t="str">
        <f ca="1">output!K1037</f>
        <v>DD023</v>
      </c>
      <c r="C1037">
        <f ca="1">VLOOKUP(B1037,投手データ!B:E,4,)</f>
        <v>130</v>
      </c>
      <c r="D1037" t="str">
        <f ca="1">output!N1037</f>
        <v>シンカー</v>
      </c>
      <c r="E1037">
        <f ca="1">output!J1037</f>
        <v>106</v>
      </c>
      <c r="F1037">
        <f t="shared" ca="1" si="16"/>
        <v>-24</v>
      </c>
    </row>
    <row r="1038" spans="1:6" hidden="1" x14ac:dyDescent="0.4">
      <c r="A1038" t="str">
        <f>output!A1038</f>
        <v>パワプロ2020 - 投球解析 - 2020-08-27 18-19-19-05</v>
      </c>
      <c r="B1038" t="str">
        <f ca="1">output!K1038</f>
        <v>DD023</v>
      </c>
      <c r="C1038">
        <f ca="1">VLOOKUP(B1038,投手データ!B:E,4,)</f>
        <v>130</v>
      </c>
      <c r="D1038" t="str">
        <f ca="1">output!N1038</f>
        <v>シンカー</v>
      </c>
      <c r="E1038">
        <f ca="1">output!J1038</f>
        <v>107</v>
      </c>
      <c r="F1038">
        <f t="shared" ca="1" si="16"/>
        <v>-23</v>
      </c>
    </row>
    <row r="1039" spans="1:6" hidden="1" x14ac:dyDescent="0.4">
      <c r="A1039" t="str">
        <f>output!A1039</f>
        <v>パワプロ2020 - 投球解析 - 2020-08-27 18-19-19-06</v>
      </c>
      <c r="B1039" t="str">
        <f ca="1">output!K1039</f>
        <v>DD022</v>
      </c>
      <c r="C1039">
        <f ca="1">VLOOKUP(B1039,投手データ!B:E,4,)</f>
        <v>150</v>
      </c>
      <c r="D1039" t="str">
        <f ca="1">output!N1039</f>
        <v>シンカー</v>
      </c>
      <c r="E1039">
        <f ca="1">output!J1039</f>
        <v>107</v>
      </c>
      <c r="F1039">
        <f t="shared" ca="1" si="16"/>
        <v>-43</v>
      </c>
    </row>
    <row r="1040" spans="1:6" hidden="1" x14ac:dyDescent="0.4">
      <c r="A1040" t="str">
        <f>output!A1040</f>
        <v>パワプロ2020 - 投球解析 - 2020-08-27 18-19-19-07</v>
      </c>
      <c r="B1040" t="str">
        <f ca="1">output!K1040</f>
        <v>DD023</v>
      </c>
      <c r="C1040">
        <f ca="1">VLOOKUP(B1040,投手データ!B:E,4,)</f>
        <v>130</v>
      </c>
      <c r="D1040" t="str">
        <f ca="1">output!N1040</f>
        <v>シンカー</v>
      </c>
      <c r="E1040">
        <f ca="1">output!J1040</f>
        <v>106</v>
      </c>
      <c r="F1040">
        <f t="shared" ref="F1040:F1103" ca="1" si="17">E1040-C1040</f>
        <v>-24</v>
      </c>
    </row>
    <row r="1041" spans="1:6" hidden="1" x14ac:dyDescent="0.4">
      <c r="A1041" t="str">
        <f>output!A1041</f>
        <v>パワプロ2020 - 投球解析 - 2020-08-27 18-19-19-08</v>
      </c>
      <c r="B1041" t="str">
        <f ca="1">output!K1041</f>
        <v>DD023</v>
      </c>
      <c r="C1041">
        <f ca="1">VLOOKUP(B1041,投手データ!B:E,4,)</f>
        <v>130</v>
      </c>
      <c r="D1041" t="str">
        <f ca="1">output!N1041</f>
        <v>シンカー</v>
      </c>
      <c r="E1041">
        <f ca="1">output!J1041</f>
        <v>106</v>
      </c>
      <c r="F1041">
        <f t="shared" ca="1" si="17"/>
        <v>-24</v>
      </c>
    </row>
    <row r="1042" spans="1:6" hidden="1" x14ac:dyDescent="0.4">
      <c r="A1042" t="str">
        <f>output!A1042</f>
        <v>パワプロ2020 - 投球解析 - 2020-08-27 18-19-19-09</v>
      </c>
      <c r="B1042" t="str">
        <f ca="1">output!K1042</f>
        <v>DD023</v>
      </c>
      <c r="C1042">
        <f ca="1">VLOOKUP(B1042,投手データ!B:E,4,)</f>
        <v>130</v>
      </c>
      <c r="D1042" t="str">
        <f ca="1">output!N1042</f>
        <v>シンカー</v>
      </c>
      <c r="E1042">
        <f ca="1">output!J1042</f>
        <v>106</v>
      </c>
      <c r="F1042">
        <f t="shared" ca="1" si="17"/>
        <v>-24</v>
      </c>
    </row>
    <row r="1043" spans="1:6" hidden="1" x14ac:dyDescent="0.4">
      <c r="A1043" t="str">
        <f>output!A1043</f>
        <v>パワプロ2020 - 投球解析 - 2020-08-27 18-21-04-00</v>
      </c>
      <c r="B1043" t="str">
        <f ca="1">output!K1043</f>
        <v>DD024</v>
      </c>
      <c r="C1043">
        <f ca="1">VLOOKUP(B1043,投手データ!B:E,4,)</f>
        <v>119</v>
      </c>
      <c r="D1043" t="str">
        <f ca="1">output!N1043</f>
        <v>ストレート</v>
      </c>
      <c r="E1043">
        <f ca="1">output!J1043</f>
        <v>113</v>
      </c>
      <c r="F1043">
        <f t="shared" ca="1" si="17"/>
        <v>-6</v>
      </c>
    </row>
    <row r="1044" spans="1:6" hidden="1" x14ac:dyDescent="0.4">
      <c r="A1044" t="str">
        <f>output!A1044</f>
        <v>パワプロ2020 - 投球解析 - 2020-08-27 18-21-04-01</v>
      </c>
      <c r="B1044" t="str">
        <f ca="1">output!K1044</f>
        <v>DD024</v>
      </c>
      <c r="C1044">
        <f ca="1">VLOOKUP(B1044,投手データ!B:E,4,)</f>
        <v>119</v>
      </c>
      <c r="D1044" t="str">
        <f ca="1">output!N1044</f>
        <v>ストレート</v>
      </c>
      <c r="E1044">
        <f ca="1">output!J1044</f>
        <v>116</v>
      </c>
      <c r="F1044">
        <f t="shared" ca="1" si="17"/>
        <v>-3</v>
      </c>
    </row>
    <row r="1045" spans="1:6" hidden="1" x14ac:dyDescent="0.4">
      <c r="A1045" t="str">
        <f>output!A1045</f>
        <v>パワプロ2020 - 投球解析 - 2020-08-27 18-21-04-02</v>
      </c>
      <c r="B1045" t="str">
        <f ca="1">output!K1045</f>
        <v>DD024</v>
      </c>
      <c r="C1045">
        <f ca="1">VLOOKUP(B1045,投手データ!B:E,4,)</f>
        <v>119</v>
      </c>
      <c r="D1045" t="str">
        <f ca="1">output!N1045</f>
        <v>ストレート</v>
      </c>
      <c r="E1045">
        <f ca="1">output!J1045</f>
        <v>116</v>
      </c>
      <c r="F1045">
        <f t="shared" ca="1" si="17"/>
        <v>-3</v>
      </c>
    </row>
    <row r="1046" spans="1:6" hidden="1" x14ac:dyDescent="0.4">
      <c r="A1046" t="str">
        <f>output!A1046</f>
        <v>パワプロ2020 - 投球解析 - 2020-08-27 18-21-04-03</v>
      </c>
      <c r="B1046" t="str">
        <f ca="1">output!K1046</f>
        <v>DD024</v>
      </c>
      <c r="C1046">
        <f ca="1">VLOOKUP(B1046,投手データ!B:E,4,)</f>
        <v>119</v>
      </c>
      <c r="D1046" t="str">
        <f ca="1">output!N1046</f>
        <v>ストレート</v>
      </c>
      <c r="E1046">
        <f ca="1">output!J1046</f>
        <v>115</v>
      </c>
      <c r="F1046">
        <f t="shared" ca="1" si="17"/>
        <v>-4</v>
      </c>
    </row>
    <row r="1047" spans="1:6" hidden="1" x14ac:dyDescent="0.4">
      <c r="A1047" t="str">
        <f>output!A1047</f>
        <v>パワプロ2020 - 投球解析 - 2020-08-27 18-21-04-04</v>
      </c>
      <c r="B1047" t="str">
        <f ca="1">output!K1047</f>
        <v>DD024</v>
      </c>
      <c r="C1047">
        <f ca="1">VLOOKUP(B1047,投手データ!B:E,4,)</f>
        <v>119</v>
      </c>
      <c r="D1047" t="str">
        <f ca="1">output!N1047</f>
        <v>ストレート</v>
      </c>
      <c r="E1047">
        <f ca="1">output!J1047</f>
        <v>116</v>
      </c>
      <c r="F1047">
        <f t="shared" ca="1" si="17"/>
        <v>-3</v>
      </c>
    </row>
    <row r="1048" spans="1:6" hidden="1" x14ac:dyDescent="0.4">
      <c r="A1048" t="str">
        <f>output!A1048</f>
        <v>パワプロ2020 - 投球解析 - 2020-08-27 18-21-04-05</v>
      </c>
      <c r="B1048" t="str">
        <f ca="1">output!K1048</f>
        <v>DD024</v>
      </c>
      <c r="C1048">
        <f ca="1">VLOOKUP(B1048,投手データ!B:E,4,)</f>
        <v>119</v>
      </c>
      <c r="D1048" t="str">
        <f ca="1">output!N1048</f>
        <v>ストレート</v>
      </c>
      <c r="E1048">
        <f ca="1">output!J1048</f>
        <v>115</v>
      </c>
      <c r="F1048">
        <f t="shared" ca="1" si="17"/>
        <v>-4</v>
      </c>
    </row>
    <row r="1049" spans="1:6" hidden="1" x14ac:dyDescent="0.4">
      <c r="A1049" t="str">
        <f>output!A1049</f>
        <v>パワプロ2020 - 投球解析 - 2020-08-27 18-21-04-06</v>
      </c>
      <c r="B1049" t="str">
        <f ca="1">output!K1049</f>
        <v>DD024</v>
      </c>
      <c r="C1049">
        <f ca="1">VLOOKUP(B1049,投手データ!B:E,4,)</f>
        <v>119</v>
      </c>
      <c r="D1049" t="str">
        <f ca="1">output!N1049</f>
        <v>ストレート</v>
      </c>
      <c r="E1049">
        <f ca="1">output!J1049</f>
        <v>114</v>
      </c>
      <c r="F1049">
        <f t="shared" ca="1" si="17"/>
        <v>-5</v>
      </c>
    </row>
    <row r="1050" spans="1:6" hidden="1" x14ac:dyDescent="0.4">
      <c r="A1050" t="str">
        <f>output!A1050</f>
        <v>パワプロ2020 - 投球解析 - 2020-08-27 18-21-04-07</v>
      </c>
      <c r="B1050" t="str">
        <f ca="1">output!K1050</f>
        <v>DD024</v>
      </c>
      <c r="C1050">
        <f ca="1">VLOOKUP(B1050,投手データ!B:E,4,)</f>
        <v>119</v>
      </c>
      <c r="D1050" t="str">
        <f ca="1">output!N1050</f>
        <v>ストレート</v>
      </c>
      <c r="E1050">
        <f ca="1">output!J1050</f>
        <v>116</v>
      </c>
      <c r="F1050">
        <f t="shared" ca="1" si="17"/>
        <v>-3</v>
      </c>
    </row>
    <row r="1051" spans="1:6" hidden="1" x14ac:dyDescent="0.4">
      <c r="A1051" t="str">
        <f>output!A1051</f>
        <v>パワプロ2020 - 投球解析 - 2020-08-27 18-21-04-08</v>
      </c>
      <c r="B1051" t="str">
        <f ca="1">output!K1051</f>
        <v>DD024</v>
      </c>
      <c r="C1051">
        <f ca="1">VLOOKUP(B1051,投手データ!B:E,4,)</f>
        <v>119</v>
      </c>
      <c r="D1051" t="str">
        <f ca="1">output!N1051</f>
        <v>ストレート</v>
      </c>
      <c r="E1051">
        <f ca="1">output!J1051</f>
        <v>114</v>
      </c>
      <c r="F1051">
        <f t="shared" ca="1" si="17"/>
        <v>-5</v>
      </c>
    </row>
    <row r="1052" spans="1:6" hidden="1" x14ac:dyDescent="0.4">
      <c r="A1052" t="str">
        <f>output!A1052</f>
        <v>パワプロ2020 - 投球解析 - 2020-08-27 18-21-04-09</v>
      </c>
      <c r="B1052" t="str">
        <f ca="1">output!K1052</f>
        <v>DD024</v>
      </c>
      <c r="C1052">
        <f ca="1">VLOOKUP(B1052,投手データ!B:E,4,)</f>
        <v>119</v>
      </c>
      <c r="D1052" t="str">
        <f ca="1">output!N1052</f>
        <v>ストレート</v>
      </c>
      <c r="E1052">
        <f>output!J1052</f>
        <v>114</v>
      </c>
      <c r="F1052">
        <f t="shared" ca="1" si="17"/>
        <v>-5</v>
      </c>
    </row>
    <row r="1053" spans="1:6" hidden="1" x14ac:dyDescent="0.4">
      <c r="A1053" t="str">
        <f>output!A1053</f>
        <v>パワプロ2020 - 投球解析 - 2020-08-27 18-22-42-00</v>
      </c>
      <c r="B1053" t="str">
        <f ca="1">output!K1053</f>
        <v>DD024</v>
      </c>
      <c r="C1053">
        <f ca="1">VLOOKUP(B1053,投手データ!B:E,4,)</f>
        <v>119</v>
      </c>
      <c r="D1053" t="str">
        <f ca="1">output!N1053</f>
        <v>全力ストレート</v>
      </c>
      <c r="E1053">
        <f ca="1">output!J1053</f>
        <v>114</v>
      </c>
      <c r="F1053">
        <f t="shared" ca="1" si="17"/>
        <v>-5</v>
      </c>
    </row>
    <row r="1054" spans="1:6" hidden="1" x14ac:dyDescent="0.4">
      <c r="A1054" t="str">
        <f>output!A1054</f>
        <v>パワプロ2020 - 投球解析 - 2020-08-27 18-22-42-01</v>
      </c>
      <c r="B1054" t="str">
        <f ca="1">output!K1054</f>
        <v>DD024</v>
      </c>
      <c r="C1054">
        <f ca="1">VLOOKUP(B1054,投手データ!B:E,4,)</f>
        <v>119</v>
      </c>
      <c r="D1054" t="str">
        <f ca="1">output!N1054</f>
        <v>全力ストレート</v>
      </c>
      <c r="E1054">
        <f ca="1">output!J1054</f>
        <v>113</v>
      </c>
      <c r="F1054">
        <f t="shared" ca="1" si="17"/>
        <v>-6</v>
      </c>
    </row>
    <row r="1055" spans="1:6" hidden="1" x14ac:dyDescent="0.4">
      <c r="A1055" t="str">
        <f>output!A1055</f>
        <v>パワプロ2020 - 投球解析 - 2020-08-27 18-22-42-02</v>
      </c>
      <c r="B1055" t="str">
        <f ca="1">output!K1055</f>
        <v>DD024</v>
      </c>
      <c r="C1055">
        <f ca="1">VLOOKUP(B1055,投手データ!B:E,4,)</f>
        <v>119</v>
      </c>
      <c r="D1055" t="str">
        <f ca="1">output!N1055</f>
        <v>全力ストレート</v>
      </c>
      <c r="E1055">
        <f>output!J1055</f>
        <v>114</v>
      </c>
      <c r="F1055">
        <f t="shared" ca="1" si="17"/>
        <v>-5</v>
      </c>
    </row>
    <row r="1056" spans="1:6" hidden="1" x14ac:dyDescent="0.4">
      <c r="A1056" t="str">
        <f>output!A1056</f>
        <v>パワプロ2020 - 投球解析 - 2020-08-27 18-22-42-03</v>
      </c>
      <c r="B1056" t="str">
        <f ca="1">output!K1056</f>
        <v>DD024</v>
      </c>
      <c r="C1056">
        <f ca="1">VLOOKUP(B1056,投手データ!B:E,4,)</f>
        <v>119</v>
      </c>
      <c r="D1056" t="str">
        <f ca="1">output!N1056</f>
        <v>全力ストレート</v>
      </c>
      <c r="E1056">
        <f ca="1">output!J1056</f>
        <v>117</v>
      </c>
      <c r="F1056">
        <f t="shared" ca="1" si="17"/>
        <v>-2</v>
      </c>
    </row>
    <row r="1057" spans="1:6" hidden="1" x14ac:dyDescent="0.4">
      <c r="A1057" t="str">
        <f>output!A1057</f>
        <v>パワプロ2020 - 投球解析 - 2020-08-27 18-22-42-04</v>
      </c>
      <c r="B1057" t="str">
        <f ca="1">output!K1057</f>
        <v>DD024</v>
      </c>
      <c r="C1057">
        <f ca="1">VLOOKUP(B1057,投手データ!B:E,4,)</f>
        <v>119</v>
      </c>
      <c r="D1057" t="str">
        <f ca="1">output!N1057</f>
        <v>全力ストレート</v>
      </c>
      <c r="E1057">
        <f ca="1">output!J1057</f>
        <v>116</v>
      </c>
      <c r="F1057">
        <f t="shared" ca="1" si="17"/>
        <v>-3</v>
      </c>
    </row>
    <row r="1058" spans="1:6" hidden="1" x14ac:dyDescent="0.4">
      <c r="A1058" t="str">
        <f>output!A1058</f>
        <v>パワプロ2020 - 投球解析 - 2020-08-27 18-22-42-05</v>
      </c>
      <c r="B1058" t="str">
        <f ca="1">output!K1058</f>
        <v>DD024</v>
      </c>
      <c r="C1058">
        <f ca="1">VLOOKUP(B1058,投手データ!B:E,4,)</f>
        <v>119</v>
      </c>
      <c r="D1058" t="str">
        <f ca="1">output!N1058</f>
        <v>全力ストレート</v>
      </c>
      <c r="E1058">
        <f ca="1">output!J1058</f>
        <v>117</v>
      </c>
      <c r="F1058">
        <f t="shared" ca="1" si="17"/>
        <v>-2</v>
      </c>
    </row>
    <row r="1059" spans="1:6" hidden="1" x14ac:dyDescent="0.4">
      <c r="A1059" t="str">
        <f>output!A1059</f>
        <v>パワプロ2020 - 投球解析 - 2020-08-27 18-22-42-06</v>
      </c>
      <c r="B1059" t="str">
        <f ca="1">output!K1059</f>
        <v>DD024</v>
      </c>
      <c r="C1059">
        <f ca="1">VLOOKUP(B1059,投手データ!B:E,4,)</f>
        <v>119</v>
      </c>
      <c r="D1059" t="str">
        <f ca="1">output!N1059</f>
        <v>全力ストレート</v>
      </c>
      <c r="E1059">
        <f>output!J1059</f>
        <v>115</v>
      </c>
      <c r="F1059">
        <f t="shared" ca="1" si="17"/>
        <v>-4</v>
      </c>
    </row>
    <row r="1060" spans="1:6" hidden="1" x14ac:dyDescent="0.4">
      <c r="A1060" t="str">
        <f>output!A1060</f>
        <v>パワプロ2020 - 投球解析 - 2020-08-27 18-22-42-07</v>
      </c>
      <c r="B1060" t="str">
        <f ca="1">output!K1060</f>
        <v>DD024</v>
      </c>
      <c r="C1060">
        <f ca="1">VLOOKUP(B1060,投手データ!B:E,4,)</f>
        <v>119</v>
      </c>
      <c r="D1060" t="str">
        <f ca="1">output!N1060</f>
        <v>全力ストレート</v>
      </c>
      <c r="E1060">
        <f ca="1">output!J1060</f>
        <v>113</v>
      </c>
      <c r="F1060">
        <f t="shared" ca="1" si="17"/>
        <v>-6</v>
      </c>
    </row>
    <row r="1061" spans="1:6" hidden="1" x14ac:dyDescent="0.4">
      <c r="A1061" t="str">
        <f>output!A1061</f>
        <v>パワプロ2020 - 投球解析 - 2020-08-27 18-22-42-08</v>
      </c>
      <c r="B1061" t="str">
        <f ca="1">output!K1061</f>
        <v>DD024</v>
      </c>
      <c r="C1061">
        <f ca="1">VLOOKUP(B1061,投手データ!B:E,4,)</f>
        <v>119</v>
      </c>
      <c r="D1061" t="str">
        <f ca="1">output!N1061</f>
        <v>全力ストレート</v>
      </c>
      <c r="E1061">
        <f ca="1">output!J1061</f>
        <v>114</v>
      </c>
      <c r="F1061">
        <f t="shared" ca="1" si="17"/>
        <v>-5</v>
      </c>
    </row>
    <row r="1062" spans="1:6" hidden="1" x14ac:dyDescent="0.4">
      <c r="A1062" t="str">
        <f>output!A1062</f>
        <v>パワプロ2020 - 投球解析 - 2020-08-27 18-22-42-09</v>
      </c>
      <c r="B1062" t="str">
        <f ca="1">output!K1062</f>
        <v>DD024</v>
      </c>
      <c r="C1062">
        <f ca="1">VLOOKUP(B1062,投手データ!B:E,4,)</f>
        <v>119</v>
      </c>
      <c r="D1062" t="str">
        <f ca="1">output!N1062</f>
        <v>全力ストレート</v>
      </c>
      <c r="E1062">
        <f ca="1">output!J1062</f>
        <v>116</v>
      </c>
      <c r="F1062">
        <f t="shared" ca="1" si="17"/>
        <v>-3</v>
      </c>
    </row>
    <row r="1063" spans="1:6" hidden="1" x14ac:dyDescent="0.4">
      <c r="A1063" t="str">
        <f>output!A1063</f>
        <v>パワプロ2020 - 投球解析 - 2020-08-27 18-24-30-00</v>
      </c>
      <c r="B1063" t="str">
        <f ca="1">output!K1063</f>
        <v>DD024</v>
      </c>
      <c r="C1063">
        <f ca="1">VLOOKUP(B1063,投手データ!B:E,4,)</f>
        <v>119</v>
      </c>
      <c r="D1063" t="str">
        <f ca="1">output!N1063</f>
        <v>SFF</v>
      </c>
      <c r="E1063">
        <f ca="1">output!J1063</f>
        <v>108</v>
      </c>
      <c r="F1063">
        <f t="shared" ca="1" si="17"/>
        <v>-11</v>
      </c>
    </row>
    <row r="1064" spans="1:6" hidden="1" x14ac:dyDescent="0.4">
      <c r="A1064" t="str">
        <f>output!A1064</f>
        <v>パワプロ2020 - 投球解析 - 2020-08-27 18-24-30-01</v>
      </c>
      <c r="B1064" t="str">
        <f ca="1">output!K1064</f>
        <v>DD024</v>
      </c>
      <c r="C1064">
        <f ca="1">VLOOKUP(B1064,投手データ!B:E,4,)</f>
        <v>119</v>
      </c>
      <c r="D1064" t="str">
        <f ca="1">output!N1064</f>
        <v>SFF</v>
      </c>
      <c r="E1064">
        <f ca="1">output!J1064</f>
        <v>106</v>
      </c>
      <c r="F1064">
        <f t="shared" ca="1" si="17"/>
        <v>-13</v>
      </c>
    </row>
    <row r="1065" spans="1:6" hidden="1" x14ac:dyDescent="0.4">
      <c r="A1065" t="str">
        <f>output!A1065</f>
        <v>パワプロ2020 - 投球解析 - 2020-08-27 18-24-30-02</v>
      </c>
      <c r="B1065" t="str">
        <f ca="1">output!K1065</f>
        <v>DD024</v>
      </c>
      <c r="C1065">
        <f ca="1">VLOOKUP(B1065,投手データ!B:E,4,)</f>
        <v>119</v>
      </c>
      <c r="D1065" t="str">
        <f ca="1">output!N1065</f>
        <v>SFF</v>
      </c>
      <c r="E1065">
        <f ca="1">output!J1065</f>
        <v>107</v>
      </c>
      <c r="F1065">
        <f t="shared" ca="1" si="17"/>
        <v>-12</v>
      </c>
    </row>
    <row r="1066" spans="1:6" hidden="1" x14ac:dyDescent="0.4">
      <c r="A1066" t="str">
        <f>output!A1066</f>
        <v>パワプロ2020 - 投球解析 - 2020-08-27 18-24-30-03</v>
      </c>
      <c r="B1066" t="str">
        <f ca="1">output!K1066</f>
        <v>DD024</v>
      </c>
      <c r="C1066">
        <f ca="1">VLOOKUP(B1066,投手データ!B:E,4,)</f>
        <v>119</v>
      </c>
      <c r="D1066" t="str">
        <f ca="1">output!N1066</f>
        <v>SFF</v>
      </c>
      <c r="E1066">
        <f ca="1">output!J1066</f>
        <v>107</v>
      </c>
      <c r="F1066">
        <f t="shared" ca="1" si="17"/>
        <v>-12</v>
      </c>
    </row>
    <row r="1067" spans="1:6" hidden="1" x14ac:dyDescent="0.4">
      <c r="A1067" t="str">
        <f>output!A1067</f>
        <v>パワプロ2020 - 投球解析 - 2020-08-27 18-24-30-04</v>
      </c>
      <c r="B1067" t="str">
        <f ca="1">output!K1067</f>
        <v>DD024</v>
      </c>
      <c r="C1067">
        <f ca="1">VLOOKUP(B1067,投手データ!B:E,4,)</f>
        <v>119</v>
      </c>
      <c r="D1067" t="str">
        <f ca="1">output!N1067</f>
        <v>SFF</v>
      </c>
      <c r="E1067">
        <f ca="1">output!J1067</f>
        <v>108</v>
      </c>
      <c r="F1067">
        <f t="shared" ca="1" si="17"/>
        <v>-11</v>
      </c>
    </row>
    <row r="1068" spans="1:6" hidden="1" x14ac:dyDescent="0.4">
      <c r="A1068" t="str">
        <f>output!A1068</f>
        <v>パワプロ2020 - 投球解析 - 2020-08-27 18-24-30-05</v>
      </c>
      <c r="B1068" t="str">
        <f ca="1">output!K1068</f>
        <v>DD024</v>
      </c>
      <c r="C1068">
        <f ca="1">VLOOKUP(B1068,投手データ!B:E,4,)</f>
        <v>119</v>
      </c>
      <c r="D1068" t="str">
        <f ca="1">output!N1068</f>
        <v>SFF</v>
      </c>
      <c r="E1068">
        <f ca="1">output!J1068</f>
        <v>108</v>
      </c>
      <c r="F1068">
        <f t="shared" ca="1" si="17"/>
        <v>-11</v>
      </c>
    </row>
    <row r="1069" spans="1:6" hidden="1" x14ac:dyDescent="0.4">
      <c r="A1069" t="str">
        <f>output!A1069</f>
        <v>パワプロ2020 - 投球解析 - 2020-08-27 18-24-30-06</v>
      </c>
      <c r="B1069" t="str">
        <f ca="1">output!K1069</f>
        <v>DD024</v>
      </c>
      <c r="C1069">
        <f ca="1">VLOOKUP(B1069,投手データ!B:E,4,)</f>
        <v>119</v>
      </c>
      <c r="D1069" t="str">
        <f ca="1">output!N1069</f>
        <v>SFF</v>
      </c>
      <c r="E1069">
        <f ca="1">output!J1069</f>
        <v>109</v>
      </c>
      <c r="F1069">
        <f t="shared" ca="1" si="17"/>
        <v>-10</v>
      </c>
    </row>
    <row r="1070" spans="1:6" hidden="1" x14ac:dyDescent="0.4">
      <c r="A1070" t="str">
        <f>output!A1070</f>
        <v>パワプロ2020 - 投球解析 - 2020-08-27 18-24-30-07</v>
      </c>
      <c r="B1070" t="str">
        <f ca="1">output!K1070</f>
        <v>DD024</v>
      </c>
      <c r="C1070">
        <f ca="1">VLOOKUP(B1070,投手データ!B:E,4,)</f>
        <v>119</v>
      </c>
      <c r="D1070" t="str">
        <f ca="1">output!N1070</f>
        <v>SFF</v>
      </c>
      <c r="E1070">
        <f ca="1">output!J1070</f>
        <v>109</v>
      </c>
      <c r="F1070">
        <f t="shared" ca="1" si="17"/>
        <v>-10</v>
      </c>
    </row>
    <row r="1071" spans="1:6" hidden="1" x14ac:dyDescent="0.4">
      <c r="A1071" t="str">
        <f>output!A1071</f>
        <v>パワプロ2020 - 投球解析 - 2020-08-27 18-24-30-08</v>
      </c>
      <c r="B1071" t="str">
        <f ca="1">output!K1071</f>
        <v>DD024</v>
      </c>
      <c r="C1071">
        <f ca="1">VLOOKUP(B1071,投手データ!B:E,4,)</f>
        <v>119</v>
      </c>
      <c r="D1071" t="str">
        <f ca="1">output!N1071</f>
        <v>SFF</v>
      </c>
      <c r="E1071">
        <f ca="1">output!J1071</f>
        <v>108</v>
      </c>
      <c r="F1071">
        <f t="shared" ca="1" si="17"/>
        <v>-11</v>
      </c>
    </row>
    <row r="1072" spans="1:6" hidden="1" x14ac:dyDescent="0.4">
      <c r="A1072" t="str">
        <f>output!A1072</f>
        <v>パワプロ2020 - 投球解析 - 2020-08-27 18-24-30-09</v>
      </c>
      <c r="B1072" t="str">
        <f ca="1">output!K1072</f>
        <v>DD024</v>
      </c>
      <c r="C1072">
        <f ca="1">VLOOKUP(B1072,投手データ!B:E,4,)</f>
        <v>119</v>
      </c>
      <c r="D1072" t="str">
        <f ca="1">output!N1072</f>
        <v>SFF</v>
      </c>
      <c r="E1072">
        <f ca="1">output!J1072</f>
        <v>109</v>
      </c>
      <c r="F1072">
        <f t="shared" ca="1" si="17"/>
        <v>-10</v>
      </c>
    </row>
    <row r="1073" spans="1:6" hidden="1" x14ac:dyDescent="0.4">
      <c r="A1073" t="str">
        <f>output!A1073</f>
        <v>パワプロ2020 - 投球解析 - 2020-08-27 18-26-47-00</v>
      </c>
      <c r="B1073" t="str">
        <f ca="1">output!K1073</f>
        <v>DD024</v>
      </c>
      <c r="C1073">
        <f ca="1">VLOOKUP(B1073,投手データ!B:E,4,)</f>
        <v>119</v>
      </c>
      <c r="D1073" t="str">
        <f ca="1">output!N1073</f>
        <v>カーブ</v>
      </c>
      <c r="E1073">
        <f ca="1">output!J1073</f>
        <v>144</v>
      </c>
      <c r="F1073">
        <f t="shared" ca="1" si="17"/>
        <v>25</v>
      </c>
    </row>
    <row r="1074" spans="1:6" hidden="1" x14ac:dyDescent="0.4">
      <c r="A1074" t="str">
        <f>output!A1074</f>
        <v>パワプロ2020 - 投球解析 - 2020-08-27 18-26-47-01</v>
      </c>
      <c r="B1074" t="str">
        <f ca="1">output!K1074</f>
        <v>DD024</v>
      </c>
      <c r="C1074">
        <f ca="1">VLOOKUP(B1074,投手データ!B:E,4,)</f>
        <v>119</v>
      </c>
      <c r="D1074" t="str">
        <f ca="1">output!N1074</f>
        <v>カーブ</v>
      </c>
      <c r="E1074">
        <f ca="1">output!J1074</f>
        <v>92</v>
      </c>
      <c r="F1074">
        <f t="shared" ca="1" si="17"/>
        <v>-27</v>
      </c>
    </row>
    <row r="1075" spans="1:6" hidden="1" x14ac:dyDescent="0.4">
      <c r="A1075" t="str">
        <f>output!A1075</f>
        <v>パワプロ2020 - 投球解析 - 2020-08-27 18-26-47-02</v>
      </c>
      <c r="B1075" t="str">
        <f ca="1">output!K1075</f>
        <v>DD024</v>
      </c>
      <c r="C1075">
        <f ca="1">VLOOKUP(B1075,投手データ!B:E,4,)</f>
        <v>119</v>
      </c>
      <c r="D1075" t="str">
        <f ca="1">output!N1075</f>
        <v>カーブ</v>
      </c>
      <c r="E1075">
        <f ca="1">output!J1075</f>
        <v>93</v>
      </c>
      <c r="F1075">
        <f t="shared" ca="1" si="17"/>
        <v>-26</v>
      </c>
    </row>
    <row r="1076" spans="1:6" hidden="1" x14ac:dyDescent="0.4">
      <c r="A1076" t="str">
        <f>output!A1076</f>
        <v>パワプロ2020 - 投球解析 - 2020-08-27 18-26-47-03</v>
      </c>
      <c r="B1076" t="str">
        <f ca="1">output!K1076</f>
        <v>DD024</v>
      </c>
      <c r="C1076">
        <f ca="1">VLOOKUP(B1076,投手データ!B:E,4,)</f>
        <v>119</v>
      </c>
      <c r="D1076" t="str">
        <f ca="1">output!N1076</f>
        <v>カーブ</v>
      </c>
      <c r="E1076">
        <f ca="1">output!J1076</f>
        <v>93</v>
      </c>
      <c r="F1076">
        <f t="shared" ca="1" si="17"/>
        <v>-26</v>
      </c>
    </row>
    <row r="1077" spans="1:6" hidden="1" x14ac:dyDescent="0.4">
      <c r="A1077" t="str">
        <f>output!A1077</f>
        <v>パワプロ2020 - 投球解析 - 2020-08-27 18-26-47-04</v>
      </c>
      <c r="B1077" t="str">
        <f ca="1">output!K1077</f>
        <v>DD024</v>
      </c>
      <c r="C1077">
        <f ca="1">VLOOKUP(B1077,投手データ!B:E,4,)</f>
        <v>119</v>
      </c>
      <c r="D1077" t="str">
        <f ca="1">output!N1077</f>
        <v>カーブ</v>
      </c>
      <c r="E1077">
        <f ca="1">output!J1077</f>
        <v>92</v>
      </c>
      <c r="F1077">
        <f t="shared" ca="1" si="17"/>
        <v>-27</v>
      </c>
    </row>
    <row r="1078" spans="1:6" hidden="1" x14ac:dyDescent="0.4">
      <c r="A1078" t="str">
        <f>output!A1078</f>
        <v>パワプロ2020 - 投球解析 - 2020-08-27 18-26-47-05</v>
      </c>
      <c r="B1078" t="str">
        <f ca="1">output!K1078</f>
        <v>DD024</v>
      </c>
      <c r="C1078">
        <f ca="1">VLOOKUP(B1078,投手データ!B:E,4,)</f>
        <v>119</v>
      </c>
      <c r="D1078" t="str">
        <f ca="1">output!N1078</f>
        <v>カーブ</v>
      </c>
      <c r="E1078">
        <f ca="1">output!J1078</f>
        <v>94</v>
      </c>
      <c r="F1078">
        <f t="shared" ca="1" si="17"/>
        <v>-25</v>
      </c>
    </row>
    <row r="1079" spans="1:6" hidden="1" x14ac:dyDescent="0.4">
      <c r="A1079" t="str">
        <f>output!A1079</f>
        <v>パワプロ2020 - 投球解析 - 2020-08-27 18-26-47-06</v>
      </c>
      <c r="B1079" t="str">
        <f ca="1">output!K1079</f>
        <v>DD024</v>
      </c>
      <c r="C1079">
        <f ca="1">VLOOKUP(B1079,投手データ!B:E,4,)</f>
        <v>119</v>
      </c>
      <c r="D1079" t="str">
        <f ca="1">output!N1079</f>
        <v>カーブ</v>
      </c>
      <c r="E1079">
        <f ca="1">output!J1079</f>
        <v>94</v>
      </c>
      <c r="F1079">
        <f t="shared" ca="1" si="17"/>
        <v>-25</v>
      </c>
    </row>
    <row r="1080" spans="1:6" hidden="1" x14ac:dyDescent="0.4">
      <c r="A1080" t="str">
        <f>output!A1080</f>
        <v>パワプロ2020 - 投球解析 - 2020-08-27 18-26-47-07</v>
      </c>
      <c r="B1080" t="str">
        <f ca="1">output!K1080</f>
        <v>DD024</v>
      </c>
      <c r="C1080">
        <f ca="1">VLOOKUP(B1080,投手データ!B:E,4,)</f>
        <v>119</v>
      </c>
      <c r="D1080" t="str">
        <f ca="1">output!N1080</f>
        <v>カーブ</v>
      </c>
      <c r="E1080">
        <f ca="1">output!J1080</f>
        <v>92</v>
      </c>
      <c r="F1080">
        <f t="shared" ca="1" si="17"/>
        <v>-27</v>
      </c>
    </row>
    <row r="1081" spans="1:6" hidden="1" x14ac:dyDescent="0.4">
      <c r="A1081" t="str">
        <f>output!A1081</f>
        <v>パワプロ2020 - 投球解析 - 2020-08-27 18-26-47-08</v>
      </c>
      <c r="B1081" t="str">
        <f ca="1">output!K1081</f>
        <v>DD024</v>
      </c>
      <c r="C1081">
        <f ca="1">VLOOKUP(B1081,投手データ!B:E,4,)</f>
        <v>119</v>
      </c>
      <c r="D1081" t="str">
        <f ca="1">output!N1081</f>
        <v>カーブ</v>
      </c>
      <c r="E1081">
        <f ca="1">output!J1081</f>
        <v>144</v>
      </c>
      <c r="F1081">
        <f t="shared" ca="1" si="17"/>
        <v>25</v>
      </c>
    </row>
    <row r="1082" spans="1:6" hidden="1" x14ac:dyDescent="0.4">
      <c r="A1082" t="str">
        <f>output!A1082</f>
        <v>パワプロ2020 - 投球解析 - 2020-08-27 18-26-47-09</v>
      </c>
      <c r="B1082" t="str">
        <f ca="1">output!K1082</f>
        <v>DD024</v>
      </c>
      <c r="C1082">
        <f ca="1">VLOOKUP(B1082,投手データ!B:E,4,)</f>
        <v>119</v>
      </c>
      <c r="D1082" t="str">
        <f ca="1">output!N1082</f>
        <v>カーブ</v>
      </c>
      <c r="E1082">
        <f ca="1">output!J1082</f>
        <v>92</v>
      </c>
      <c r="F1082">
        <f t="shared" ca="1" si="17"/>
        <v>-27</v>
      </c>
    </row>
    <row r="1083" spans="1:6" hidden="1" x14ac:dyDescent="0.4">
      <c r="A1083" t="str">
        <f>output!A1083</f>
        <v>パワプロ2020 - 投球解析 - 2020-08-28 22-31-31-00</v>
      </c>
      <c r="B1083" t="str">
        <f ca="1">output!K1083</f>
        <v>KR001</v>
      </c>
      <c r="C1083">
        <f ca="1">VLOOKUP(B1083,投手データ!B:E,4,)</f>
        <v>150</v>
      </c>
      <c r="D1083" t="str">
        <f ca="1">output!N1083</f>
        <v>ストレート</v>
      </c>
      <c r="E1083">
        <f ca="1">output!J1083</f>
        <v>147</v>
      </c>
      <c r="F1083">
        <f t="shared" ca="1" si="17"/>
        <v>-3</v>
      </c>
    </row>
    <row r="1084" spans="1:6" hidden="1" x14ac:dyDescent="0.4">
      <c r="A1084" t="str">
        <f>output!A1084</f>
        <v>パワプロ2020 - 投球解析 - 2020-08-28 22-31-31-01</v>
      </c>
      <c r="B1084" t="str">
        <f ca="1">output!K1084</f>
        <v>KR001</v>
      </c>
      <c r="C1084">
        <f ca="1">VLOOKUP(B1084,投手データ!B:E,4,)</f>
        <v>150</v>
      </c>
      <c r="D1084" t="str">
        <f ca="1">output!N1084</f>
        <v>ストレート</v>
      </c>
      <c r="E1084">
        <f ca="1">output!J1084</f>
        <v>147</v>
      </c>
      <c r="F1084">
        <f t="shared" ca="1" si="17"/>
        <v>-3</v>
      </c>
    </row>
    <row r="1085" spans="1:6" hidden="1" x14ac:dyDescent="0.4">
      <c r="A1085" t="str">
        <f>output!A1085</f>
        <v>パワプロ2020 - 投球解析 - 2020-08-28 22-31-31-02</v>
      </c>
      <c r="B1085" t="str">
        <f ca="1">output!K1085</f>
        <v>KR001</v>
      </c>
      <c r="C1085">
        <f ca="1">VLOOKUP(B1085,投手データ!B:E,4,)</f>
        <v>150</v>
      </c>
      <c r="D1085" t="str">
        <f ca="1">output!N1085</f>
        <v>ストレート</v>
      </c>
      <c r="E1085">
        <f ca="1">output!J1085</f>
        <v>146</v>
      </c>
      <c r="F1085">
        <f t="shared" ca="1" si="17"/>
        <v>-4</v>
      </c>
    </row>
    <row r="1086" spans="1:6" hidden="1" x14ac:dyDescent="0.4">
      <c r="A1086" t="str">
        <f>output!A1086</f>
        <v>パワプロ2020 - 投球解析 - 2020-08-28 22-31-31-03</v>
      </c>
      <c r="B1086" t="str">
        <f ca="1">output!K1086</f>
        <v>KR001</v>
      </c>
      <c r="C1086">
        <f ca="1">VLOOKUP(B1086,投手データ!B:E,4,)</f>
        <v>150</v>
      </c>
      <c r="D1086" t="str">
        <f ca="1">output!N1086</f>
        <v>ストレート</v>
      </c>
      <c r="E1086">
        <f ca="1">output!J1086</f>
        <v>146</v>
      </c>
      <c r="F1086">
        <f t="shared" ca="1" si="17"/>
        <v>-4</v>
      </c>
    </row>
    <row r="1087" spans="1:6" hidden="1" x14ac:dyDescent="0.4">
      <c r="A1087" t="str">
        <f>output!A1087</f>
        <v>パワプロ2020 - 投球解析 - 2020-08-28 22-31-31-04</v>
      </c>
      <c r="B1087" t="str">
        <f ca="1">output!K1087</f>
        <v>KR001</v>
      </c>
      <c r="C1087">
        <f ca="1">VLOOKUP(B1087,投手データ!B:E,4,)</f>
        <v>150</v>
      </c>
      <c r="D1087" t="str">
        <f ca="1">output!N1087</f>
        <v>ストレート</v>
      </c>
      <c r="E1087">
        <f ca="1">output!J1087</f>
        <v>147</v>
      </c>
      <c r="F1087">
        <f t="shared" ca="1" si="17"/>
        <v>-3</v>
      </c>
    </row>
    <row r="1088" spans="1:6" hidden="1" x14ac:dyDescent="0.4">
      <c r="A1088" t="str">
        <f>output!A1088</f>
        <v>パワプロ2020 - 投球解析 - 2020-08-28 22-31-31-05</v>
      </c>
      <c r="B1088" t="str">
        <f ca="1">output!K1088</f>
        <v>KR001</v>
      </c>
      <c r="C1088">
        <f ca="1">VLOOKUP(B1088,投手データ!B:E,4,)</f>
        <v>150</v>
      </c>
      <c r="D1088" t="str">
        <f ca="1">output!N1088</f>
        <v>ストレート</v>
      </c>
      <c r="E1088">
        <f ca="1">output!J1088</f>
        <v>146</v>
      </c>
      <c r="F1088">
        <f t="shared" ca="1" si="17"/>
        <v>-4</v>
      </c>
    </row>
    <row r="1089" spans="1:6" hidden="1" x14ac:dyDescent="0.4">
      <c r="A1089" t="str">
        <f>output!A1089</f>
        <v>パワプロ2020 - 投球解析 - 2020-08-28 22-31-31-06</v>
      </c>
      <c r="B1089" t="str">
        <f ca="1">output!K1089</f>
        <v>KR001</v>
      </c>
      <c r="C1089">
        <f ca="1">VLOOKUP(B1089,投手データ!B:E,4,)</f>
        <v>150</v>
      </c>
      <c r="D1089" t="str">
        <f ca="1">output!N1089</f>
        <v>ストレート</v>
      </c>
      <c r="E1089">
        <f ca="1">output!J1089</f>
        <v>146</v>
      </c>
      <c r="F1089">
        <f t="shared" ca="1" si="17"/>
        <v>-4</v>
      </c>
    </row>
    <row r="1090" spans="1:6" hidden="1" x14ac:dyDescent="0.4">
      <c r="A1090" t="str">
        <f>output!A1090</f>
        <v>パワプロ2020 - 投球解析 - 2020-08-28 22-31-31-07</v>
      </c>
      <c r="B1090" t="str">
        <f ca="1">output!K1090</f>
        <v>KR001</v>
      </c>
      <c r="C1090">
        <f ca="1">VLOOKUP(B1090,投手データ!B:E,4,)</f>
        <v>150</v>
      </c>
      <c r="D1090" t="str">
        <f ca="1">output!N1090</f>
        <v>ストレート</v>
      </c>
      <c r="E1090">
        <f ca="1">output!J1090</f>
        <v>147</v>
      </c>
      <c r="F1090">
        <f t="shared" ca="1" si="17"/>
        <v>-3</v>
      </c>
    </row>
    <row r="1091" spans="1:6" hidden="1" x14ac:dyDescent="0.4">
      <c r="A1091" t="str">
        <f>output!A1091</f>
        <v>パワプロ2020 - 投球解析 - 2020-08-28 22-31-31-08</v>
      </c>
      <c r="B1091" t="str">
        <f ca="1">output!K1091</f>
        <v>KR001</v>
      </c>
      <c r="C1091">
        <f ca="1">VLOOKUP(B1091,投手データ!B:E,4,)</f>
        <v>150</v>
      </c>
      <c r="D1091" t="str">
        <f ca="1">output!N1091</f>
        <v>ストレート</v>
      </c>
      <c r="E1091">
        <f ca="1">output!J1091</f>
        <v>144</v>
      </c>
      <c r="F1091">
        <f t="shared" ca="1" si="17"/>
        <v>-6</v>
      </c>
    </row>
    <row r="1092" spans="1:6" hidden="1" x14ac:dyDescent="0.4">
      <c r="A1092" t="str">
        <f>output!A1092</f>
        <v>パワプロ2020 - 投球解析 - 2020-08-28 22-31-31-09</v>
      </c>
      <c r="B1092" t="str">
        <f ca="1">output!K1092</f>
        <v>KR001</v>
      </c>
      <c r="C1092">
        <f ca="1">VLOOKUP(B1092,投手データ!B:E,4,)</f>
        <v>150</v>
      </c>
      <c r="D1092" t="str">
        <f ca="1">output!N1092</f>
        <v>ストレート</v>
      </c>
      <c r="E1092">
        <f ca="1">output!J1092</f>
        <v>146</v>
      </c>
      <c r="F1092">
        <f t="shared" ca="1" si="17"/>
        <v>-4</v>
      </c>
    </row>
    <row r="1093" spans="1:6" hidden="1" x14ac:dyDescent="0.4">
      <c r="A1093" t="str">
        <f>output!A1093</f>
        <v>パワプロ2020 - 投球解析 - 2020-08-28 22-33-04-00</v>
      </c>
      <c r="B1093" t="str">
        <f ca="1">output!K1093</f>
        <v>KR001</v>
      </c>
      <c r="C1093">
        <f ca="1">VLOOKUP(B1093,投手データ!B:E,4,)</f>
        <v>150</v>
      </c>
      <c r="D1093" t="str">
        <f ca="1">output!N1093</f>
        <v>全力ストレート</v>
      </c>
      <c r="E1093">
        <f ca="1">output!J1093</f>
        <v>145</v>
      </c>
      <c r="F1093">
        <f t="shared" ca="1" si="17"/>
        <v>-5</v>
      </c>
    </row>
    <row r="1094" spans="1:6" hidden="1" x14ac:dyDescent="0.4">
      <c r="A1094" t="str">
        <f>output!A1094</f>
        <v>パワプロ2020 - 投球解析 - 2020-08-28 22-33-04-01</v>
      </c>
      <c r="B1094" t="str">
        <f ca="1">output!K1094</f>
        <v>KR001</v>
      </c>
      <c r="C1094">
        <f ca="1">VLOOKUP(B1094,投手データ!B:E,4,)</f>
        <v>150</v>
      </c>
      <c r="D1094" t="str">
        <f ca="1">output!N1094</f>
        <v>全力ストレート</v>
      </c>
      <c r="E1094">
        <f ca="1">output!J1094</f>
        <v>148</v>
      </c>
      <c r="F1094">
        <f t="shared" ca="1" si="17"/>
        <v>-2</v>
      </c>
    </row>
    <row r="1095" spans="1:6" hidden="1" x14ac:dyDescent="0.4">
      <c r="A1095" t="str">
        <f>output!A1095</f>
        <v>パワプロ2020 - 投球解析 - 2020-08-28 22-33-04-02</v>
      </c>
      <c r="B1095" t="str">
        <f ca="1">output!K1095</f>
        <v>KR001</v>
      </c>
      <c r="C1095">
        <f ca="1">VLOOKUP(B1095,投手データ!B:E,4,)</f>
        <v>150</v>
      </c>
      <c r="D1095" t="str">
        <f ca="1">output!N1095</f>
        <v>全力ストレート</v>
      </c>
      <c r="E1095">
        <f ca="1">output!J1095</f>
        <v>145</v>
      </c>
      <c r="F1095">
        <f t="shared" ca="1" si="17"/>
        <v>-5</v>
      </c>
    </row>
    <row r="1096" spans="1:6" hidden="1" x14ac:dyDescent="0.4">
      <c r="A1096" t="str">
        <f>output!A1096</f>
        <v>パワプロ2020 - 投球解析 - 2020-08-28 22-33-04-03</v>
      </c>
      <c r="B1096" t="str">
        <f ca="1">output!K1096</f>
        <v>KR001</v>
      </c>
      <c r="C1096">
        <f ca="1">VLOOKUP(B1096,投手データ!B:E,4,)</f>
        <v>150</v>
      </c>
      <c r="D1096" t="str">
        <f ca="1">output!N1096</f>
        <v>全力ストレート</v>
      </c>
      <c r="E1096">
        <f>output!J1096</f>
        <v>143</v>
      </c>
      <c r="F1096">
        <f t="shared" ca="1" si="17"/>
        <v>-7</v>
      </c>
    </row>
    <row r="1097" spans="1:6" hidden="1" x14ac:dyDescent="0.4">
      <c r="A1097" t="str">
        <f>output!A1097</f>
        <v>パワプロ2020 - 投球解析 - 2020-08-28 22-33-04-04</v>
      </c>
      <c r="B1097" t="str">
        <f ca="1">output!K1097</f>
        <v>KR001</v>
      </c>
      <c r="C1097">
        <f ca="1">VLOOKUP(B1097,投手データ!B:E,4,)</f>
        <v>150</v>
      </c>
      <c r="D1097" t="str">
        <f ca="1">output!N1097</f>
        <v>全力ストレート</v>
      </c>
      <c r="E1097">
        <f ca="1">output!J1097</f>
        <v>144</v>
      </c>
      <c r="F1097">
        <f t="shared" ca="1" si="17"/>
        <v>-6</v>
      </c>
    </row>
    <row r="1098" spans="1:6" hidden="1" x14ac:dyDescent="0.4">
      <c r="A1098" t="str">
        <f>output!A1098</f>
        <v>パワプロ2020 - 投球解析 - 2020-08-28 22-33-04-05</v>
      </c>
      <c r="B1098" t="str">
        <f ca="1">output!K1098</f>
        <v>KR001</v>
      </c>
      <c r="C1098">
        <f ca="1">VLOOKUP(B1098,投手データ!B:E,4,)</f>
        <v>150</v>
      </c>
      <c r="D1098" t="str">
        <f ca="1">output!N1098</f>
        <v>全力ストレート</v>
      </c>
      <c r="E1098">
        <f ca="1">output!J1098</f>
        <v>147</v>
      </c>
      <c r="F1098">
        <f t="shared" ca="1" si="17"/>
        <v>-3</v>
      </c>
    </row>
    <row r="1099" spans="1:6" hidden="1" x14ac:dyDescent="0.4">
      <c r="A1099" t="str">
        <f>output!A1099</f>
        <v>パワプロ2020 - 投球解析 - 2020-08-28 22-33-04-06</v>
      </c>
      <c r="B1099" t="str">
        <f ca="1">output!K1099</f>
        <v>KR001</v>
      </c>
      <c r="C1099">
        <f ca="1">VLOOKUP(B1099,投手データ!B:E,4,)</f>
        <v>150</v>
      </c>
      <c r="D1099" t="str">
        <f ca="1">output!N1099</f>
        <v>全力ストレート</v>
      </c>
      <c r="E1099">
        <f ca="1">output!J1099</f>
        <v>146</v>
      </c>
      <c r="F1099">
        <f t="shared" ca="1" si="17"/>
        <v>-4</v>
      </c>
    </row>
    <row r="1100" spans="1:6" hidden="1" x14ac:dyDescent="0.4">
      <c r="A1100" t="str">
        <f>output!A1100</f>
        <v>パワプロ2020 - 投球解析 - 2020-08-28 22-33-04-07</v>
      </c>
      <c r="B1100" t="str">
        <f ca="1">output!K1100</f>
        <v>KR001</v>
      </c>
      <c r="C1100">
        <f ca="1">VLOOKUP(B1100,投手データ!B:E,4,)</f>
        <v>150</v>
      </c>
      <c r="D1100" t="str">
        <f ca="1">output!N1100</f>
        <v>全力ストレート</v>
      </c>
      <c r="E1100">
        <f ca="1">output!J1100</f>
        <v>144</v>
      </c>
      <c r="F1100">
        <f t="shared" ca="1" si="17"/>
        <v>-6</v>
      </c>
    </row>
    <row r="1101" spans="1:6" hidden="1" x14ac:dyDescent="0.4">
      <c r="A1101" t="str">
        <f>output!A1101</f>
        <v>パワプロ2020 - 投球解析 - 2020-08-28 22-33-04-08</v>
      </c>
      <c r="B1101" t="str">
        <f ca="1">output!K1101</f>
        <v>KR001</v>
      </c>
      <c r="C1101">
        <f ca="1">VLOOKUP(B1101,投手データ!B:E,4,)</f>
        <v>150</v>
      </c>
      <c r="D1101" t="str">
        <f ca="1">output!N1101</f>
        <v>全力ストレート</v>
      </c>
      <c r="E1101">
        <f ca="1">output!J1101</f>
        <v>144</v>
      </c>
      <c r="F1101">
        <f t="shared" ca="1" si="17"/>
        <v>-6</v>
      </c>
    </row>
    <row r="1102" spans="1:6" hidden="1" x14ac:dyDescent="0.4">
      <c r="A1102" t="str">
        <f>output!A1102</f>
        <v>パワプロ2020 - 投球解析 - 2020-08-28 22-33-04-09</v>
      </c>
      <c r="B1102" t="e">
        <f ca="1">output!K1102</f>
        <v>#N/A</v>
      </c>
      <c r="C1102" t="e">
        <f ca="1">VLOOKUP(B1102,投手データ!B:E,4,)</f>
        <v>#N/A</v>
      </c>
      <c r="D1102" t="e">
        <f ca="1">output!N1102</f>
        <v>#N/A</v>
      </c>
      <c r="E1102" t="e">
        <f ca="1">output!J1102</f>
        <v>#N/A</v>
      </c>
      <c r="F1102" t="e">
        <f t="shared" ca="1" si="17"/>
        <v>#N/A</v>
      </c>
    </row>
    <row r="1103" spans="1:6" hidden="1" x14ac:dyDescent="0.4">
      <c r="A1103" t="str">
        <f>output!A1103</f>
        <v>パワプロ2020 - 投球解析 - 2020-08-28 22-34-32-00</v>
      </c>
      <c r="B1103" t="str">
        <f ca="1">output!K1103</f>
        <v>KR001</v>
      </c>
      <c r="C1103">
        <f ca="1">VLOOKUP(B1103,投手データ!B:E,4,)</f>
        <v>150</v>
      </c>
      <c r="D1103" t="str">
        <f ca="1">output!N1103</f>
        <v>スライダー</v>
      </c>
      <c r="E1103">
        <f ca="1">output!J1103</f>
        <v>130</v>
      </c>
      <c r="F1103">
        <f t="shared" ca="1" si="17"/>
        <v>-20</v>
      </c>
    </row>
    <row r="1104" spans="1:6" hidden="1" x14ac:dyDescent="0.4">
      <c r="A1104" t="str">
        <f>output!A1104</f>
        <v>パワプロ2020 - 投球解析 - 2020-08-28 22-34-32-01</v>
      </c>
      <c r="B1104" t="str">
        <f ca="1">output!K1104</f>
        <v>KR001</v>
      </c>
      <c r="C1104">
        <f ca="1">VLOOKUP(B1104,投手データ!B:E,4,)</f>
        <v>150</v>
      </c>
      <c r="D1104" t="str">
        <f ca="1">output!N1104</f>
        <v>スライダー</v>
      </c>
      <c r="E1104">
        <f ca="1">output!J1104</f>
        <v>133</v>
      </c>
      <c r="F1104">
        <f t="shared" ref="F1104:F1167" ca="1" si="18">E1104-C1104</f>
        <v>-17</v>
      </c>
    </row>
    <row r="1105" spans="1:6" hidden="1" x14ac:dyDescent="0.4">
      <c r="A1105" t="str">
        <f>output!A1105</f>
        <v>パワプロ2020 - 投球解析 - 2020-08-28 22-34-32-02</v>
      </c>
      <c r="B1105" t="str">
        <f ca="1">output!K1105</f>
        <v>KR001</v>
      </c>
      <c r="C1105">
        <f ca="1">VLOOKUP(B1105,投手データ!B:E,4,)</f>
        <v>150</v>
      </c>
      <c r="D1105" t="str">
        <f ca="1">output!N1105</f>
        <v>スライダー</v>
      </c>
      <c r="E1105" t="e">
        <f ca="1">output!J1105</f>
        <v>#N/A</v>
      </c>
      <c r="F1105" t="e">
        <f t="shared" ca="1" si="18"/>
        <v>#N/A</v>
      </c>
    </row>
    <row r="1106" spans="1:6" hidden="1" x14ac:dyDescent="0.4">
      <c r="A1106" t="str">
        <f>output!A1106</f>
        <v>パワプロ2020 - 投球解析 - 2020-08-28 22-34-32-03</v>
      </c>
      <c r="B1106" t="str">
        <f ca="1">output!K1106</f>
        <v>KR001</v>
      </c>
      <c r="C1106">
        <f ca="1">VLOOKUP(B1106,投手データ!B:E,4,)</f>
        <v>150</v>
      </c>
      <c r="D1106" t="str">
        <f ca="1">output!N1106</f>
        <v>スライダー</v>
      </c>
      <c r="E1106">
        <f ca="1">output!J1106</f>
        <v>131</v>
      </c>
      <c r="F1106">
        <f t="shared" ca="1" si="18"/>
        <v>-19</v>
      </c>
    </row>
    <row r="1107" spans="1:6" hidden="1" x14ac:dyDescent="0.4">
      <c r="A1107" t="str">
        <f>output!A1107</f>
        <v>パワプロ2020 - 投球解析 - 2020-08-28 22-34-32-04</v>
      </c>
      <c r="B1107" t="str">
        <f ca="1">output!K1107</f>
        <v>KR001</v>
      </c>
      <c r="C1107">
        <f ca="1">VLOOKUP(B1107,投手データ!B:E,4,)</f>
        <v>150</v>
      </c>
      <c r="D1107" t="str">
        <f ca="1">output!N1107</f>
        <v>スライダー</v>
      </c>
      <c r="E1107">
        <f ca="1">output!J1107</f>
        <v>151</v>
      </c>
      <c r="F1107">
        <f t="shared" ca="1" si="18"/>
        <v>1</v>
      </c>
    </row>
    <row r="1108" spans="1:6" hidden="1" x14ac:dyDescent="0.4">
      <c r="A1108" t="str">
        <f>output!A1108</f>
        <v>パワプロ2020 - 投球解析 - 2020-08-28 22-34-32-05</v>
      </c>
      <c r="B1108" t="str">
        <f ca="1">output!K1108</f>
        <v>KR001</v>
      </c>
      <c r="C1108">
        <f ca="1">VLOOKUP(B1108,投手データ!B:E,4,)</f>
        <v>150</v>
      </c>
      <c r="D1108" t="str">
        <f ca="1">output!N1108</f>
        <v>スライダー</v>
      </c>
      <c r="E1108">
        <f ca="1">output!J1108</f>
        <v>133</v>
      </c>
      <c r="F1108">
        <f t="shared" ca="1" si="18"/>
        <v>-17</v>
      </c>
    </row>
    <row r="1109" spans="1:6" hidden="1" x14ac:dyDescent="0.4">
      <c r="A1109" t="str">
        <f>output!A1109</f>
        <v>パワプロ2020 - 投球解析 - 2020-08-28 22-34-32-06</v>
      </c>
      <c r="B1109" t="str">
        <f ca="1">output!K1109</f>
        <v>KR001</v>
      </c>
      <c r="C1109">
        <f ca="1">VLOOKUP(B1109,投手データ!B:E,4,)</f>
        <v>150</v>
      </c>
      <c r="D1109" t="str">
        <f ca="1">output!N1109</f>
        <v>スライダー</v>
      </c>
      <c r="E1109">
        <f ca="1">output!J1109</f>
        <v>133</v>
      </c>
      <c r="F1109">
        <f t="shared" ca="1" si="18"/>
        <v>-17</v>
      </c>
    </row>
    <row r="1110" spans="1:6" hidden="1" x14ac:dyDescent="0.4">
      <c r="A1110" t="str">
        <f>output!A1110</f>
        <v>パワプロ2020 - 投球解析 - 2020-08-28 22-34-32-07</v>
      </c>
      <c r="B1110" t="str">
        <f ca="1">output!K1110</f>
        <v>KR001</v>
      </c>
      <c r="C1110">
        <f ca="1">VLOOKUP(B1110,投手データ!B:E,4,)</f>
        <v>150</v>
      </c>
      <c r="D1110" t="str">
        <f ca="1">output!N1110</f>
        <v>スライダー</v>
      </c>
      <c r="E1110">
        <f ca="1">output!J1110</f>
        <v>131</v>
      </c>
      <c r="F1110">
        <f t="shared" ca="1" si="18"/>
        <v>-19</v>
      </c>
    </row>
    <row r="1111" spans="1:6" hidden="1" x14ac:dyDescent="0.4">
      <c r="A1111" t="str">
        <f>output!A1111</f>
        <v>パワプロ2020 - 投球解析 - 2020-08-28 22-34-32-08</v>
      </c>
      <c r="B1111" t="str">
        <f ca="1">output!K1111</f>
        <v>KR001</v>
      </c>
      <c r="C1111">
        <f ca="1">VLOOKUP(B1111,投手データ!B:E,4,)</f>
        <v>150</v>
      </c>
      <c r="D1111" t="str">
        <f ca="1">output!N1111</f>
        <v>スライダー</v>
      </c>
      <c r="E1111" t="e">
        <f ca="1">output!J1111</f>
        <v>#N/A</v>
      </c>
      <c r="F1111" t="e">
        <f t="shared" ca="1" si="18"/>
        <v>#N/A</v>
      </c>
    </row>
    <row r="1112" spans="1:6" hidden="1" x14ac:dyDescent="0.4">
      <c r="A1112" t="str">
        <f>output!A1112</f>
        <v>パワプロ2020 - 投球解析 - 2020-08-28 22-34-32-09</v>
      </c>
      <c r="B1112" t="str">
        <f ca="1">output!K1112</f>
        <v>KR001</v>
      </c>
      <c r="C1112">
        <f ca="1">VLOOKUP(B1112,投手データ!B:E,4,)</f>
        <v>150</v>
      </c>
      <c r="D1112" t="str">
        <f ca="1">output!N1112</f>
        <v>スライダー</v>
      </c>
      <c r="E1112">
        <f ca="1">output!J1112</f>
        <v>132</v>
      </c>
      <c r="F1112">
        <f t="shared" ca="1" si="18"/>
        <v>-18</v>
      </c>
    </row>
    <row r="1113" spans="1:6" hidden="1" x14ac:dyDescent="0.4">
      <c r="A1113" t="str">
        <f>output!A1113</f>
        <v>パワプロ2020 - 投球解析 - 2020-08-28 22-36-12-00</v>
      </c>
      <c r="B1113" t="str">
        <f ca="1">output!K1113</f>
        <v>KR001</v>
      </c>
      <c r="C1113">
        <f ca="1">VLOOKUP(B1113,投手データ!B:E,4,)</f>
        <v>150</v>
      </c>
      <c r="D1113" t="str">
        <f ca="1">output!N1113</f>
        <v>カーブ</v>
      </c>
      <c r="E1113">
        <f ca="1">output!J1113</f>
        <v>118</v>
      </c>
      <c r="F1113">
        <f t="shared" ca="1" si="18"/>
        <v>-32</v>
      </c>
    </row>
    <row r="1114" spans="1:6" hidden="1" x14ac:dyDescent="0.4">
      <c r="A1114" t="str">
        <f>output!A1114</f>
        <v>パワプロ2020 - 投球解析 - 2020-08-28 22-36-12-01</v>
      </c>
      <c r="B1114" t="str">
        <f ca="1">output!K1114</f>
        <v>KR001</v>
      </c>
      <c r="C1114">
        <f ca="1">VLOOKUP(B1114,投手データ!B:E,4,)</f>
        <v>150</v>
      </c>
      <c r="D1114" t="str">
        <f ca="1">output!N1114</f>
        <v>カーブ</v>
      </c>
      <c r="E1114">
        <f ca="1">output!J1114</f>
        <v>116</v>
      </c>
      <c r="F1114">
        <f t="shared" ca="1" si="18"/>
        <v>-34</v>
      </c>
    </row>
    <row r="1115" spans="1:6" hidden="1" x14ac:dyDescent="0.4">
      <c r="A1115" t="str">
        <f>output!A1115</f>
        <v>パワプロ2020 - 投球解析 - 2020-08-28 22-36-12-02</v>
      </c>
      <c r="B1115" t="str">
        <f ca="1">output!K1115</f>
        <v>KR001</v>
      </c>
      <c r="C1115">
        <f ca="1">VLOOKUP(B1115,投手データ!B:E,4,)</f>
        <v>150</v>
      </c>
      <c r="D1115" t="str">
        <f ca="1">output!N1115</f>
        <v>カーブ</v>
      </c>
      <c r="E1115">
        <f ca="1">output!J1115</f>
        <v>92</v>
      </c>
      <c r="F1115">
        <f t="shared" ca="1" si="18"/>
        <v>-58</v>
      </c>
    </row>
    <row r="1116" spans="1:6" hidden="1" x14ac:dyDescent="0.4">
      <c r="A1116" t="str">
        <f>output!A1116</f>
        <v>パワプロ2020 - 投球解析 - 2020-08-28 22-36-12-03</v>
      </c>
      <c r="B1116" t="str">
        <f ca="1">output!K1116</f>
        <v>KR001</v>
      </c>
      <c r="C1116">
        <f ca="1">VLOOKUP(B1116,投手データ!B:E,4,)</f>
        <v>150</v>
      </c>
      <c r="D1116" t="str">
        <f ca="1">output!N1116</f>
        <v>カーブ</v>
      </c>
      <c r="E1116">
        <f ca="1">output!J1116</f>
        <v>118</v>
      </c>
      <c r="F1116">
        <f t="shared" ca="1" si="18"/>
        <v>-32</v>
      </c>
    </row>
    <row r="1117" spans="1:6" hidden="1" x14ac:dyDescent="0.4">
      <c r="A1117" t="str">
        <f>output!A1117</f>
        <v>パワプロ2020 - 投球解析 - 2020-08-28 22-36-12-04</v>
      </c>
      <c r="B1117" t="str">
        <f ca="1">output!K1117</f>
        <v>KR001</v>
      </c>
      <c r="C1117">
        <f ca="1">VLOOKUP(B1117,投手データ!B:E,4,)</f>
        <v>150</v>
      </c>
      <c r="D1117" t="str">
        <f ca="1">output!N1117</f>
        <v>カーブ</v>
      </c>
      <c r="E1117">
        <f ca="1">output!J1117</f>
        <v>116</v>
      </c>
      <c r="F1117">
        <f t="shared" ca="1" si="18"/>
        <v>-34</v>
      </c>
    </row>
    <row r="1118" spans="1:6" hidden="1" x14ac:dyDescent="0.4">
      <c r="A1118" t="str">
        <f>output!A1118</f>
        <v>パワプロ2020 - 投球解析 - 2020-08-28 22-36-12-05</v>
      </c>
      <c r="B1118" t="str">
        <f ca="1">output!K1118</f>
        <v>KR001</v>
      </c>
      <c r="C1118">
        <f ca="1">VLOOKUP(B1118,投手データ!B:E,4,)</f>
        <v>150</v>
      </c>
      <c r="D1118" t="str">
        <f ca="1">output!N1118</f>
        <v>カーブ</v>
      </c>
      <c r="E1118">
        <f ca="1">output!J1118</f>
        <v>118</v>
      </c>
      <c r="F1118">
        <f t="shared" ca="1" si="18"/>
        <v>-32</v>
      </c>
    </row>
    <row r="1119" spans="1:6" hidden="1" x14ac:dyDescent="0.4">
      <c r="A1119" t="str">
        <f>output!A1119</f>
        <v>パワプロ2020 - 投球解析 - 2020-08-28 22-36-12-06</v>
      </c>
      <c r="B1119" t="str">
        <f ca="1">output!K1119</f>
        <v>KR001</v>
      </c>
      <c r="C1119">
        <f ca="1">VLOOKUP(B1119,投手データ!B:E,4,)</f>
        <v>150</v>
      </c>
      <c r="D1119" t="str">
        <f ca="1">output!N1119</f>
        <v>カーブ</v>
      </c>
      <c r="E1119">
        <f ca="1">output!J1119</f>
        <v>118</v>
      </c>
      <c r="F1119">
        <f t="shared" ca="1" si="18"/>
        <v>-32</v>
      </c>
    </row>
    <row r="1120" spans="1:6" hidden="1" x14ac:dyDescent="0.4">
      <c r="A1120" t="str">
        <f>output!A1120</f>
        <v>パワプロ2020 - 投球解析 - 2020-08-28 22-36-12-07</v>
      </c>
      <c r="B1120" t="str">
        <f ca="1">output!K1120</f>
        <v>KR001</v>
      </c>
      <c r="C1120">
        <f ca="1">VLOOKUP(B1120,投手データ!B:E,4,)</f>
        <v>150</v>
      </c>
      <c r="D1120" t="str">
        <f ca="1">output!N1120</f>
        <v>カーブ</v>
      </c>
      <c r="E1120">
        <f ca="1">output!J1120</f>
        <v>119</v>
      </c>
      <c r="F1120">
        <f t="shared" ca="1" si="18"/>
        <v>-31</v>
      </c>
    </row>
    <row r="1121" spans="1:6" hidden="1" x14ac:dyDescent="0.4">
      <c r="A1121" t="str">
        <f>output!A1121</f>
        <v>パワプロ2020 - 投球解析 - 2020-08-28 22-36-12-08</v>
      </c>
      <c r="B1121" t="str">
        <f ca="1">output!K1121</f>
        <v>KR001</v>
      </c>
      <c r="C1121">
        <f ca="1">VLOOKUP(B1121,投手データ!B:E,4,)</f>
        <v>150</v>
      </c>
      <c r="D1121" t="str">
        <f ca="1">output!N1121</f>
        <v>カーブ</v>
      </c>
      <c r="E1121">
        <f ca="1">output!J1121</f>
        <v>117</v>
      </c>
      <c r="F1121">
        <f t="shared" ca="1" si="18"/>
        <v>-33</v>
      </c>
    </row>
    <row r="1122" spans="1:6" hidden="1" x14ac:dyDescent="0.4">
      <c r="A1122" t="str">
        <f>output!A1122</f>
        <v>パワプロ2020 - 投球解析 - 2020-08-28 22-36-12-09</v>
      </c>
      <c r="B1122" t="str">
        <f ca="1">output!K1122</f>
        <v>KR001</v>
      </c>
      <c r="C1122">
        <f ca="1">VLOOKUP(B1122,投手データ!B:E,4,)</f>
        <v>150</v>
      </c>
      <c r="D1122" t="str">
        <f ca="1">output!N1122</f>
        <v>カーブ</v>
      </c>
      <c r="E1122">
        <f ca="1">output!J1122</f>
        <v>126</v>
      </c>
      <c r="F1122">
        <f t="shared" ca="1" si="18"/>
        <v>-24</v>
      </c>
    </row>
    <row r="1123" spans="1:6" hidden="1" x14ac:dyDescent="0.4">
      <c r="A1123" t="str">
        <f>output!A1123</f>
        <v>パワプロ2020 - 投球解析 - 2020-08-28 22-37-55-00</v>
      </c>
      <c r="B1123" t="str">
        <f ca="1">output!K1123</f>
        <v>KR001</v>
      </c>
      <c r="C1123">
        <f ca="1">VLOOKUP(B1123,投手データ!B:E,4,)</f>
        <v>150</v>
      </c>
      <c r="D1123" t="str">
        <f ca="1">output!N1123</f>
        <v>フォーク</v>
      </c>
      <c r="E1123">
        <f ca="1">output!J1123</f>
        <v>129</v>
      </c>
      <c r="F1123">
        <f t="shared" ca="1" si="18"/>
        <v>-21</v>
      </c>
    </row>
    <row r="1124" spans="1:6" hidden="1" x14ac:dyDescent="0.4">
      <c r="A1124" t="str">
        <f>output!A1124</f>
        <v>パワプロ2020 - 投球解析 - 2020-08-28 22-37-55-01</v>
      </c>
      <c r="B1124" t="str">
        <f ca="1">output!K1124</f>
        <v>KR001</v>
      </c>
      <c r="C1124">
        <f ca="1">VLOOKUP(B1124,投手データ!B:E,4,)</f>
        <v>150</v>
      </c>
      <c r="D1124" t="str">
        <f ca="1">output!N1124</f>
        <v>フォーク</v>
      </c>
      <c r="E1124">
        <f ca="1">output!J1124</f>
        <v>128</v>
      </c>
      <c r="F1124">
        <f t="shared" ca="1" si="18"/>
        <v>-22</v>
      </c>
    </row>
    <row r="1125" spans="1:6" hidden="1" x14ac:dyDescent="0.4">
      <c r="A1125" t="str">
        <f>output!A1125</f>
        <v>パワプロ2020 - 投球解析 - 2020-08-28 22-37-55-02</v>
      </c>
      <c r="B1125" t="str">
        <f ca="1">output!K1125</f>
        <v>KR001</v>
      </c>
      <c r="C1125">
        <f ca="1">VLOOKUP(B1125,投手データ!B:E,4,)</f>
        <v>150</v>
      </c>
      <c r="D1125" t="str">
        <f ca="1">output!N1125</f>
        <v>フォーク</v>
      </c>
      <c r="E1125">
        <f ca="1">output!J1125</f>
        <v>120</v>
      </c>
      <c r="F1125">
        <f t="shared" ca="1" si="18"/>
        <v>-30</v>
      </c>
    </row>
    <row r="1126" spans="1:6" hidden="1" x14ac:dyDescent="0.4">
      <c r="A1126" t="str">
        <f>output!A1126</f>
        <v>パワプロ2020 - 投球解析 - 2020-08-28 22-37-55-03</v>
      </c>
      <c r="B1126" t="str">
        <f ca="1">output!K1126</f>
        <v>KR001</v>
      </c>
      <c r="C1126">
        <f ca="1">VLOOKUP(B1126,投手データ!B:E,4,)</f>
        <v>150</v>
      </c>
      <c r="D1126" t="str">
        <f ca="1">output!N1126</f>
        <v>フォーク</v>
      </c>
      <c r="E1126">
        <f ca="1">output!J1126</f>
        <v>128</v>
      </c>
      <c r="F1126">
        <f t="shared" ca="1" si="18"/>
        <v>-22</v>
      </c>
    </row>
    <row r="1127" spans="1:6" hidden="1" x14ac:dyDescent="0.4">
      <c r="A1127" t="str">
        <f>output!A1127</f>
        <v>パワプロ2020 - 投球解析 - 2020-08-28 22-37-55-04</v>
      </c>
      <c r="B1127" t="str">
        <f ca="1">output!K1127</f>
        <v>KR001</v>
      </c>
      <c r="C1127">
        <f ca="1">VLOOKUP(B1127,投手データ!B:E,4,)</f>
        <v>150</v>
      </c>
      <c r="D1127" t="str">
        <f ca="1">output!N1127</f>
        <v>フォーク</v>
      </c>
      <c r="E1127">
        <f ca="1">output!J1127</f>
        <v>126</v>
      </c>
      <c r="F1127">
        <f t="shared" ca="1" si="18"/>
        <v>-24</v>
      </c>
    </row>
    <row r="1128" spans="1:6" hidden="1" x14ac:dyDescent="0.4">
      <c r="A1128" t="str">
        <f>output!A1128</f>
        <v>パワプロ2020 - 投球解析 - 2020-08-28 22-37-55-05</v>
      </c>
      <c r="B1128" t="str">
        <f ca="1">output!K1128</f>
        <v>KR001</v>
      </c>
      <c r="C1128">
        <f ca="1">VLOOKUP(B1128,投手データ!B:E,4,)</f>
        <v>150</v>
      </c>
      <c r="D1128" t="str">
        <f ca="1">output!N1128</f>
        <v>フォーク</v>
      </c>
      <c r="E1128">
        <f ca="1">output!J1128</f>
        <v>127</v>
      </c>
      <c r="F1128">
        <f t="shared" ca="1" si="18"/>
        <v>-23</v>
      </c>
    </row>
    <row r="1129" spans="1:6" hidden="1" x14ac:dyDescent="0.4">
      <c r="A1129" t="str">
        <f>output!A1129</f>
        <v>パワプロ2020 - 投球解析 - 2020-08-28 22-37-55-06</v>
      </c>
      <c r="B1129" t="str">
        <f ca="1">output!K1129</f>
        <v>KR001</v>
      </c>
      <c r="C1129">
        <f ca="1">VLOOKUP(B1129,投手データ!B:E,4,)</f>
        <v>150</v>
      </c>
      <c r="D1129" t="str">
        <f ca="1">output!N1129</f>
        <v>フォーク</v>
      </c>
      <c r="E1129">
        <f ca="1">output!J1129</f>
        <v>129</v>
      </c>
      <c r="F1129">
        <f t="shared" ca="1" si="18"/>
        <v>-21</v>
      </c>
    </row>
    <row r="1130" spans="1:6" hidden="1" x14ac:dyDescent="0.4">
      <c r="A1130" t="str">
        <f>output!A1130</f>
        <v>パワプロ2020 - 投球解析 - 2020-08-28 22-37-55-07</v>
      </c>
      <c r="B1130" t="str">
        <f ca="1">output!K1130</f>
        <v>KR001</v>
      </c>
      <c r="C1130">
        <f ca="1">VLOOKUP(B1130,投手データ!B:E,4,)</f>
        <v>150</v>
      </c>
      <c r="D1130" t="str">
        <f ca="1">output!N1130</f>
        <v>フォーク</v>
      </c>
      <c r="E1130">
        <f ca="1">output!J1130</f>
        <v>121</v>
      </c>
      <c r="F1130">
        <f t="shared" ca="1" si="18"/>
        <v>-29</v>
      </c>
    </row>
    <row r="1131" spans="1:6" hidden="1" x14ac:dyDescent="0.4">
      <c r="A1131" t="str">
        <f>output!A1131</f>
        <v>パワプロ2020 - 投球解析 - 2020-08-28 22-37-55-08</v>
      </c>
      <c r="B1131" t="str">
        <f ca="1">output!K1131</f>
        <v>KR001</v>
      </c>
      <c r="C1131">
        <f ca="1">VLOOKUP(B1131,投手データ!B:E,4,)</f>
        <v>150</v>
      </c>
      <c r="D1131" t="str">
        <f ca="1">output!N1131</f>
        <v>フォーク</v>
      </c>
      <c r="E1131">
        <f ca="1">output!J1131</f>
        <v>120</v>
      </c>
      <c r="F1131">
        <f t="shared" ca="1" si="18"/>
        <v>-30</v>
      </c>
    </row>
    <row r="1132" spans="1:6" hidden="1" x14ac:dyDescent="0.4">
      <c r="A1132" t="str">
        <f>output!A1132</f>
        <v>パワプロ2020 - 投球解析 - 2020-08-28 22-37-55-09</v>
      </c>
      <c r="B1132" t="str">
        <f ca="1">output!K1132</f>
        <v>KR001</v>
      </c>
      <c r="C1132">
        <f ca="1">VLOOKUP(B1132,投手データ!B:E,4,)</f>
        <v>150</v>
      </c>
      <c r="D1132" t="str">
        <f ca="1">output!N1132</f>
        <v>フォーク</v>
      </c>
      <c r="E1132">
        <f ca="1">output!J1132</f>
        <v>128</v>
      </c>
      <c r="F1132">
        <f t="shared" ca="1" si="18"/>
        <v>-22</v>
      </c>
    </row>
    <row r="1133" spans="1:6" x14ac:dyDescent="0.4">
      <c r="A1133" t="str">
        <f>output!A1133</f>
        <v>パワプロ2020 - 投球解析 - 2020-08-29 09-37-40-00</v>
      </c>
      <c r="B1133" t="str">
        <f ca="1">output!K1133</f>
        <v>DD026</v>
      </c>
      <c r="C1133">
        <f ca="1">VLOOKUP(B1133,投手データ!B:E,4,)</f>
        <v>150</v>
      </c>
      <c r="D1133" t="str">
        <f ca="1">output!N1133</f>
        <v>フォーク</v>
      </c>
      <c r="E1133">
        <f ca="1">output!J1133</f>
        <v>128</v>
      </c>
      <c r="F1133">
        <f t="shared" ca="1" si="18"/>
        <v>-22</v>
      </c>
    </row>
    <row r="1134" spans="1:6" x14ac:dyDescent="0.4">
      <c r="A1134" t="str">
        <f>output!A1134</f>
        <v>パワプロ2020 - 投球解析 - 2020-08-29 09-37-40-01</v>
      </c>
      <c r="B1134" t="str">
        <f ca="1">output!K1134</f>
        <v>DD026</v>
      </c>
      <c r="C1134">
        <f ca="1">VLOOKUP(B1134,投手データ!B:E,4,)</f>
        <v>150</v>
      </c>
      <c r="D1134" t="str">
        <f ca="1">output!N1134</f>
        <v>フォーク</v>
      </c>
      <c r="E1134">
        <f ca="1">output!J1134</f>
        <v>126</v>
      </c>
      <c r="F1134">
        <f t="shared" ca="1" si="18"/>
        <v>-24</v>
      </c>
    </row>
    <row r="1135" spans="1:6" x14ac:dyDescent="0.4">
      <c r="A1135" t="str">
        <f>output!A1135</f>
        <v>パワプロ2020 - 投球解析 - 2020-08-29 09-37-40-02</v>
      </c>
      <c r="B1135" t="str">
        <f ca="1">output!K1135</f>
        <v>DD026</v>
      </c>
      <c r="C1135">
        <f ca="1">VLOOKUP(B1135,投手データ!B:E,4,)</f>
        <v>150</v>
      </c>
      <c r="D1135" t="str">
        <f ca="1">output!N1135</f>
        <v>フォーク</v>
      </c>
      <c r="E1135">
        <f ca="1">output!J1135</f>
        <v>127</v>
      </c>
      <c r="F1135">
        <f t="shared" ca="1" si="18"/>
        <v>-23</v>
      </c>
    </row>
    <row r="1136" spans="1:6" x14ac:dyDescent="0.4">
      <c r="A1136" t="str">
        <f>output!A1136</f>
        <v>パワプロ2020 - 投球解析 - 2020-08-29 09-37-40-03</v>
      </c>
      <c r="B1136" t="str">
        <f ca="1">output!K1136</f>
        <v>DD026</v>
      </c>
      <c r="C1136">
        <f ca="1">VLOOKUP(B1136,投手データ!B:E,4,)</f>
        <v>150</v>
      </c>
      <c r="D1136" t="str">
        <f ca="1">output!N1136</f>
        <v>フォーク</v>
      </c>
      <c r="E1136">
        <f ca="1">output!J1136</f>
        <v>126</v>
      </c>
      <c r="F1136">
        <f t="shared" ca="1" si="18"/>
        <v>-24</v>
      </c>
    </row>
    <row r="1137" spans="1:6" x14ac:dyDescent="0.4">
      <c r="A1137" t="str">
        <f>output!A1137</f>
        <v>パワプロ2020 - 投球解析 - 2020-08-29 09-37-40-04</v>
      </c>
      <c r="B1137" t="str">
        <f ca="1">output!K1137</f>
        <v>DD026</v>
      </c>
      <c r="C1137">
        <f ca="1">VLOOKUP(B1137,投手データ!B:E,4,)</f>
        <v>150</v>
      </c>
      <c r="D1137" t="str">
        <f ca="1">output!N1137</f>
        <v>フォーク</v>
      </c>
      <c r="E1137">
        <f ca="1">output!J1137</f>
        <v>121</v>
      </c>
      <c r="F1137">
        <f t="shared" ca="1" si="18"/>
        <v>-29</v>
      </c>
    </row>
    <row r="1138" spans="1:6" x14ac:dyDescent="0.4">
      <c r="A1138" t="str">
        <f>output!A1138</f>
        <v>パワプロ2020 - 投球解析 - 2020-08-29 09-37-40-05</v>
      </c>
      <c r="B1138" t="str">
        <f ca="1">output!K1138</f>
        <v>DD026</v>
      </c>
      <c r="C1138">
        <f ca="1">VLOOKUP(B1138,投手データ!B:E,4,)</f>
        <v>150</v>
      </c>
      <c r="D1138" t="str">
        <f ca="1">output!N1138</f>
        <v>フォーク</v>
      </c>
      <c r="E1138">
        <f ca="1">output!J1138</f>
        <v>126</v>
      </c>
      <c r="F1138">
        <f t="shared" ca="1" si="18"/>
        <v>-24</v>
      </c>
    </row>
    <row r="1139" spans="1:6" x14ac:dyDescent="0.4">
      <c r="A1139" t="str">
        <f>output!A1139</f>
        <v>パワプロ2020 - 投球解析 - 2020-08-29 09-37-40-06</v>
      </c>
      <c r="B1139" t="str">
        <f ca="1">output!K1139</f>
        <v>DD026</v>
      </c>
      <c r="C1139">
        <f ca="1">VLOOKUP(B1139,投手データ!B:E,4,)</f>
        <v>150</v>
      </c>
      <c r="D1139" t="str">
        <f ca="1">output!N1139</f>
        <v>フォーク</v>
      </c>
      <c r="E1139">
        <f ca="1">output!J1139</f>
        <v>126</v>
      </c>
      <c r="F1139">
        <f t="shared" ca="1" si="18"/>
        <v>-24</v>
      </c>
    </row>
    <row r="1140" spans="1:6" x14ac:dyDescent="0.4">
      <c r="A1140" t="str">
        <f>output!A1140</f>
        <v>パワプロ2020 - 投球解析 - 2020-08-29 09-37-40-07</v>
      </c>
      <c r="B1140" t="str">
        <f ca="1">output!K1140</f>
        <v>DD026</v>
      </c>
      <c r="C1140">
        <f ca="1">VLOOKUP(B1140,投手データ!B:E,4,)</f>
        <v>150</v>
      </c>
      <c r="D1140" t="str">
        <f ca="1">output!N1140</f>
        <v>フォーク</v>
      </c>
      <c r="E1140">
        <f ca="1">output!J1140</f>
        <v>128</v>
      </c>
      <c r="F1140">
        <f t="shared" ca="1" si="18"/>
        <v>-22</v>
      </c>
    </row>
    <row r="1141" spans="1:6" x14ac:dyDescent="0.4">
      <c r="A1141" t="str">
        <f>output!A1141</f>
        <v>パワプロ2020 - 投球解析 - 2020-08-29 09-37-40-08</v>
      </c>
      <c r="B1141" t="str">
        <f ca="1">output!K1141</f>
        <v>DD026</v>
      </c>
      <c r="C1141">
        <f ca="1">VLOOKUP(B1141,投手データ!B:E,4,)</f>
        <v>150</v>
      </c>
      <c r="D1141" t="str">
        <f ca="1">output!N1141</f>
        <v>フォーク</v>
      </c>
      <c r="E1141">
        <f ca="1">output!J1141</f>
        <v>125</v>
      </c>
      <c r="F1141">
        <f t="shared" ca="1" si="18"/>
        <v>-25</v>
      </c>
    </row>
    <row r="1142" spans="1:6" x14ac:dyDescent="0.4">
      <c r="A1142" t="str">
        <f>output!A1142</f>
        <v>パワプロ2020 - 投球解析 - 2020-08-29 09-37-40-09</v>
      </c>
      <c r="B1142" t="str">
        <f ca="1">output!K1142</f>
        <v>DD026</v>
      </c>
      <c r="C1142">
        <f ca="1">VLOOKUP(B1142,投手データ!B:E,4,)</f>
        <v>150</v>
      </c>
      <c r="D1142" t="str">
        <f ca="1">output!N1142</f>
        <v>フォーク</v>
      </c>
      <c r="E1142">
        <f ca="1">output!J1142</f>
        <v>120</v>
      </c>
      <c r="F1142">
        <f t="shared" ca="1" si="18"/>
        <v>-30</v>
      </c>
    </row>
    <row r="1143" spans="1:6" x14ac:dyDescent="0.4">
      <c r="A1143" t="str">
        <f>output!A1143</f>
        <v>パワプロ2020 - 投球解析 - 2020-08-29 09-39-15-00</v>
      </c>
      <c r="B1143" t="str">
        <f ca="1">output!K1143</f>
        <v>DD026</v>
      </c>
      <c r="C1143">
        <f ca="1">VLOOKUP(B1143,投手データ!B:E,4,)</f>
        <v>150</v>
      </c>
      <c r="D1143" t="str">
        <f ca="1">output!N1143</f>
        <v>フォーク</v>
      </c>
      <c r="E1143">
        <f ca="1">output!J1143</f>
        <v>126</v>
      </c>
      <c r="F1143">
        <f t="shared" ca="1" si="18"/>
        <v>-24</v>
      </c>
    </row>
    <row r="1144" spans="1:6" x14ac:dyDescent="0.4">
      <c r="A1144" t="str">
        <f>output!A1144</f>
        <v>パワプロ2020 - 投球解析 - 2020-08-29 09-39-15-01</v>
      </c>
      <c r="B1144" t="str">
        <f ca="1">output!K1144</f>
        <v>DD026</v>
      </c>
      <c r="C1144">
        <f ca="1">VLOOKUP(B1144,投手データ!B:E,4,)</f>
        <v>150</v>
      </c>
      <c r="D1144" t="str">
        <f ca="1">output!N1144</f>
        <v>フォーク</v>
      </c>
      <c r="E1144">
        <f ca="1">output!J1144</f>
        <v>128</v>
      </c>
      <c r="F1144">
        <f t="shared" ca="1" si="18"/>
        <v>-22</v>
      </c>
    </row>
    <row r="1145" spans="1:6" x14ac:dyDescent="0.4">
      <c r="A1145" t="str">
        <f>output!A1145</f>
        <v>パワプロ2020 - 投球解析 - 2020-08-29 09-39-15-02</v>
      </c>
      <c r="B1145" t="str">
        <f ca="1">output!K1145</f>
        <v>DD026</v>
      </c>
      <c r="C1145">
        <f ca="1">VLOOKUP(B1145,投手データ!B:E,4,)</f>
        <v>150</v>
      </c>
      <c r="D1145" t="str">
        <f ca="1">output!N1145</f>
        <v>フォーク</v>
      </c>
      <c r="E1145">
        <f ca="1">output!J1145</f>
        <v>129</v>
      </c>
      <c r="F1145">
        <f t="shared" ca="1" si="18"/>
        <v>-21</v>
      </c>
    </row>
    <row r="1146" spans="1:6" x14ac:dyDescent="0.4">
      <c r="A1146" t="str">
        <f>output!A1146</f>
        <v>パワプロ2020 - 投球解析 - 2020-08-29 09-39-15-03</v>
      </c>
      <c r="B1146" t="str">
        <f ca="1">output!K1146</f>
        <v>DD026</v>
      </c>
      <c r="C1146">
        <f ca="1">VLOOKUP(B1146,投手データ!B:E,4,)</f>
        <v>150</v>
      </c>
      <c r="D1146" t="str">
        <f ca="1">output!N1146</f>
        <v>フォーク</v>
      </c>
      <c r="E1146">
        <f ca="1">output!J1146</f>
        <v>128</v>
      </c>
      <c r="F1146">
        <f t="shared" ca="1" si="18"/>
        <v>-22</v>
      </c>
    </row>
    <row r="1147" spans="1:6" x14ac:dyDescent="0.4">
      <c r="A1147" t="str">
        <f>output!A1147</f>
        <v>パワプロ2020 - 投球解析 - 2020-08-29 09-39-15-04</v>
      </c>
      <c r="B1147" t="str">
        <f ca="1">output!K1147</f>
        <v>DD026</v>
      </c>
      <c r="C1147">
        <f ca="1">VLOOKUP(B1147,投手データ!B:E,4,)</f>
        <v>150</v>
      </c>
      <c r="D1147" t="str">
        <f ca="1">output!N1147</f>
        <v>フォーク</v>
      </c>
      <c r="E1147">
        <f ca="1">output!J1147</f>
        <v>120</v>
      </c>
      <c r="F1147">
        <f t="shared" ca="1" si="18"/>
        <v>-30</v>
      </c>
    </row>
    <row r="1148" spans="1:6" x14ac:dyDescent="0.4">
      <c r="A1148" t="str">
        <f>output!A1148</f>
        <v>パワプロ2020 - 投球解析 - 2020-08-29 09-39-15-05</v>
      </c>
      <c r="B1148" t="str">
        <f ca="1">output!K1148</f>
        <v>DD026</v>
      </c>
      <c r="C1148">
        <f ca="1">VLOOKUP(B1148,投手データ!B:E,4,)</f>
        <v>150</v>
      </c>
      <c r="D1148" t="str">
        <f ca="1">output!N1148</f>
        <v>フォーク</v>
      </c>
      <c r="E1148">
        <f ca="1">output!J1148</f>
        <v>128</v>
      </c>
      <c r="F1148">
        <f t="shared" ca="1" si="18"/>
        <v>-22</v>
      </c>
    </row>
    <row r="1149" spans="1:6" x14ac:dyDescent="0.4">
      <c r="A1149" t="str">
        <f>output!A1149</f>
        <v>パワプロ2020 - 投球解析 - 2020-08-29 09-39-15-06</v>
      </c>
      <c r="B1149" t="str">
        <f ca="1">output!K1149</f>
        <v>DD026</v>
      </c>
      <c r="C1149">
        <f ca="1">VLOOKUP(B1149,投手データ!B:E,4,)</f>
        <v>150</v>
      </c>
      <c r="D1149" t="str">
        <f ca="1">output!N1149</f>
        <v>フォーク</v>
      </c>
      <c r="E1149">
        <f ca="1">output!J1149</f>
        <v>120</v>
      </c>
      <c r="F1149">
        <f t="shared" ca="1" si="18"/>
        <v>-30</v>
      </c>
    </row>
    <row r="1150" spans="1:6" x14ac:dyDescent="0.4">
      <c r="A1150" t="str">
        <f>output!A1150</f>
        <v>パワプロ2020 - 投球解析 - 2020-08-29 09-39-15-07</v>
      </c>
      <c r="B1150" t="str">
        <f ca="1">output!K1150</f>
        <v>DD026</v>
      </c>
      <c r="C1150">
        <f ca="1">VLOOKUP(B1150,投手データ!B:E,4,)</f>
        <v>150</v>
      </c>
      <c r="D1150" t="str">
        <f ca="1">output!N1150</f>
        <v>フォーク</v>
      </c>
      <c r="E1150">
        <f ca="1">output!J1150</f>
        <v>126</v>
      </c>
      <c r="F1150">
        <f t="shared" ca="1" si="18"/>
        <v>-24</v>
      </c>
    </row>
    <row r="1151" spans="1:6" x14ac:dyDescent="0.4">
      <c r="A1151" t="str">
        <f>output!A1151</f>
        <v>パワプロ2020 - 投球解析 - 2020-08-29 09-39-15-08</v>
      </c>
      <c r="B1151" t="str">
        <f ca="1">output!K1151</f>
        <v>DD026</v>
      </c>
      <c r="C1151">
        <f ca="1">VLOOKUP(B1151,投手データ!B:E,4,)</f>
        <v>150</v>
      </c>
      <c r="D1151" t="str">
        <f ca="1">output!N1151</f>
        <v>フォーク</v>
      </c>
      <c r="E1151">
        <f ca="1">output!J1151</f>
        <v>128</v>
      </c>
      <c r="F1151">
        <f t="shared" ca="1" si="18"/>
        <v>-22</v>
      </c>
    </row>
    <row r="1152" spans="1:6" x14ac:dyDescent="0.4">
      <c r="A1152" t="str">
        <f>output!A1152</f>
        <v>パワプロ2020 - 投球解析 - 2020-08-29 09-39-15-09</v>
      </c>
      <c r="B1152" t="str">
        <f ca="1">output!K1152</f>
        <v>DD026</v>
      </c>
      <c r="C1152">
        <f ca="1">VLOOKUP(B1152,投手データ!B:E,4,)</f>
        <v>150</v>
      </c>
      <c r="D1152" t="str">
        <f ca="1">output!N1152</f>
        <v>フォーク</v>
      </c>
      <c r="E1152">
        <f ca="1">output!J1152</f>
        <v>128</v>
      </c>
      <c r="F1152">
        <f t="shared" ca="1" si="18"/>
        <v>-22</v>
      </c>
    </row>
    <row r="1153" spans="1:6" x14ac:dyDescent="0.4">
      <c r="A1153" t="str">
        <f>output!A1153</f>
        <v>パワプロ2020 - 投球解析 - 2020-08-29 09-41-06-00</v>
      </c>
      <c r="B1153" t="str">
        <f ca="1">output!K1153</f>
        <v>DD026</v>
      </c>
      <c r="C1153">
        <f ca="1">VLOOKUP(B1153,投手データ!B:E,4,)</f>
        <v>150</v>
      </c>
      <c r="D1153" t="str">
        <f ca="1">output!N1153</f>
        <v>フォーク</v>
      </c>
      <c r="E1153">
        <f ca="1">output!J1153</f>
        <v>126</v>
      </c>
      <c r="F1153">
        <f t="shared" ca="1" si="18"/>
        <v>-24</v>
      </c>
    </row>
    <row r="1154" spans="1:6" x14ac:dyDescent="0.4">
      <c r="A1154" t="str">
        <f>output!A1154</f>
        <v>パワプロ2020 - 投球解析 - 2020-08-29 09-41-06-01</v>
      </c>
      <c r="B1154" t="str">
        <f ca="1">output!K1154</f>
        <v>DD026</v>
      </c>
      <c r="C1154">
        <f ca="1">VLOOKUP(B1154,投手データ!B:E,4,)</f>
        <v>150</v>
      </c>
      <c r="D1154" t="str">
        <f ca="1">output!N1154</f>
        <v>フォーク</v>
      </c>
      <c r="E1154">
        <f ca="1">output!J1154</f>
        <v>120</v>
      </c>
      <c r="F1154">
        <f t="shared" ca="1" si="18"/>
        <v>-30</v>
      </c>
    </row>
    <row r="1155" spans="1:6" x14ac:dyDescent="0.4">
      <c r="A1155" t="str">
        <f>output!A1155</f>
        <v>パワプロ2020 - 投球解析 - 2020-08-29 09-41-06-02</v>
      </c>
      <c r="B1155" t="str">
        <f ca="1">output!K1155</f>
        <v>DD026</v>
      </c>
      <c r="C1155">
        <f ca="1">VLOOKUP(B1155,投手データ!B:E,4,)</f>
        <v>150</v>
      </c>
      <c r="D1155" t="str">
        <f ca="1">output!N1155</f>
        <v>フォーク</v>
      </c>
      <c r="E1155">
        <f ca="1">output!J1155</f>
        <v>127</v>
      </c>
      <c r="F1155">
        <f t="shared" ca="1" si="18"/>
        <v>-23</v>
      </c>
    </row>
    <row r="1156" spans="1:6" x14ac:dyDescent="0.4">
      <c r="A1156" t="str">
        <f>output!A1156</f>
        <v>パワプロ2020 - 投球解析 - 2020-08-29 09-41-06-03</v>
      </c>
      <c r="B1156" t="str">
        <f ca="1">output!K1156</f>
        <v>DD026</v>
      </c>
      <c r="C1156">
        <f ca="1">VLOOKUP(B1156,投手データ!B:E,4,)</f>
        <v>150</v>
      </c>
      <c r="D1156" t="str">
        <f ca="1">output!N1156</f>
        <v>フォーク</v>
      </c>
      <c r="E1156">
        <f ca="1">output!J1156</f>
        <v>128</v>
      </c>
      <c r="F1156">
        <f t="shared" ca="1" si="18"/>
        <v>-22</v>
      </c>
    </row>
    <row r="1157" spans="1:6" x14ac:dyDescent="0.4">
      <c r="A1157" t="str">
        <f>output!A1157</f>
        <v>パワプロ2020 - 投球解析 - 2020-08-29 09-41-06-04</v>
      </c>
      <c r="B1157" t="str">
        <f ca="1">output!K1157</f>
        <v>DD026</v>
      </c>
      <c r="C1157">
        <f ca="1">VLOOKUP(B1157,投手データ!B:E,4,)</f>
        <v>150</v>
      </c>
      <c r="D1157" t="str">
        <f ca="1">output!N1157</f>
        <v>フォーク</v>
      </c>
      <c r="E1157">
        <f ca="1">output!J1157</f>
        <v>127</v>
      </c>
      <c r="F1157">
        <f t="shared" ca="1" si="18"/>
        <v>-23</v>
      </c>
    </row>
    <row r="1158" spans="1:6" x14ac:dyDescent="0.4">
      <c r="A1158" t="str">
        <f>output!A1158</f>
        <v>パワプロ2020 - 投球解析 - 2020-08-29 09-41-06-05</v>
      </c>
      <c r="B1158" t="str">
        <f ca="1">output!K1158</f>
        <v>DD026</v>
      </c>
      <c r="C1158">
        <f ca="1">VLOOKUP(B1158,投手データ!B:E,4,)</f>
        <v>150</v>
      </c>
      <c r="D1158" t="str">
        <f ca="1">output!N1158</f>
        <v>フォーク</v>
      </c>
      <c r="E1158">
        <f ca="1">output!J1158</f>
        <v>129</v>
      </c>
      <c r="F1158">
        <f t="shared" ca="1" si="18"/>
        <v>-21</v>
      </c>
    </row>
    <row r="1159" spans="1:6" x14ac:dyDescent="0.4">
      <c r="A1159" t="str">
        <f>output!A1159</f>
        <v>パワプロ2020 - 投球解析 - 2020-08-29 09-41-06-06</v>
      </c>
      <c r="B1159" t="str">
        <f ca="1">output!K1159</f>
        <v>DD026</v>
      </c>
      <c r="C1159">
        <f ca="1">VLOOKUP(B1159,投手データ!B:E,4,)</f>
        <v>150</v>
      </c>
      <c r="D1159" t="str">
        <f ca="1">output!N1159</f>
        <v>フォーク</v>
      </c>
      <c r="E1159">
        <f ca="1">output!J1159</f>
        <v>127</v>
      </c>
      <c r="F1159">
        <f t="shared" ca="1" si="18"/>
        <v>-23</v>
      </c>
    </row>
    <row r="1160" spans="1:6" x14ac:dyDescent="0.4">
      <c r="A1160" t="str">
        <f>output!A1160</f>
        <v>パワプロ2020 - 投球解析 - 2020-08-29 09-41-06-07</v>
      </c>
      <c r="B1160" t="str">
        <f ca="1">output!K1160</f>
        <v>DD026</v>
      </c>
      <c r="C1160">
        <f ca="1">VLOOKUP(B1160,投手データ!B:E,4,)</f>
        <v>150</v>
      </c>
      <c r="D1160" t="str">
        <f ca="1">output!N1160</f>
        <v>フォーク</v>
      </c>
      <c r="E1160">
        <f ca="1">output!J1160</f>
        <v>126</v>
      </c>
      <c r="F1160">
        <f t="shared" ca="1" si="18"/>
        <v>-24</v>
      </c>
    </row>
    <row r="1161" spans="1:6" x14ac:dyDescent="0.4">
      <c r="A1161" t="str">
        <f>output!A1161</f>
        <v>パワプロ2020 - 投球解析 - 2020-08-29 09-41-06-08</v>
      </c>
      <c r="B1161" t="str">
        <f ca="1">output!K1161</f>
        <v>DD026</v>
      </c>
      <c r="C1161">
        <f ca="1">VLOOKUP(B1161,投手データ!B:E,4,)</f>
        <v>150</v>
      </c>
      <c r="D1161" t="str">
        <f ca="1">output!N1161</f>
        <v>フォーク</v>
      </c>
      <c r="E1161">
        <f ca="1">output!J1161</f>
        <v>120</v>
      </c>
      <c r="F1161">
        <f t="shared" ca="1" si="18"/>
        <v>-30</v>
      </c>
    </row>
    <row r="1162" spans="1:6" x14ac:dyDescent="0.4">
      <c r="A1162" t="str">
        <f>output!A1162</f>
        <v>パワプロ2020 - 投球解析 - 2020-08-29 09-41-06-09</v>
      </c>
      <c r="B1162" t="str">
        <f ca="1">output!K1162</f>
        <v>DD026</v>
      </c>
      <c r="C1162">
        <f ca="1">VLOOKUP(B1162,投手データ!B:E,4,)</f>
        <v>150</v>
      </c>
      <c r="D1162" t="str">
        <f ca="1">output!N1162</f>
        <v>フォーク</v>
      </c>
      <c r="E1162">
        <f ca="1">output!J1162</f>
        <v>121</v>
      </c>
      <c r="F1162">
        <f t="shared" ca="1" si="18"/>
        <v>-29</v>
      </c>
    </row>
    <row r="1163" spans="1:6" x14ac:dyDescent="0.4">
      <c r="A1163" t="str">
        <f>output!A1163</f>
        <v>パワプロ2020 - 投球解析 - 2020-08-29 09-42-48-00</v>
      </c>
      <c r="B1163" t="str">
        <f ca="1">output!K1163</f>
        <v>DD026</v>
      </c>
      <c r="C1163">
        <f ca="1">VLOOKUP(B1163,投手データ!B:E,4,)</f>
        <v>150</v>
      </c>
      <c r="D1163" t="str">
        <f ca="1">output!N1163</f>
        <v>フォーク</v>
      </c>
      <c r="E1163">
        <f ca="1">output!J1163</f>
        <v>129</v>
      </c>
      <c r="F1163">
        <f t="shared" ca="1" si="18"/>
        <v>-21</v>
      </c>
    </row>
    <row r="1164" spans="1:6" x14ac:dyDescent="0.4">
      <c r="A1164" t="str">
        <f>output!A1164</f>
        <v>パワプロ2020 - 投球解析 - 2020-08-29 09-42-48-01</v>
      </c>
      <c r="B1164" t="str">
        <f ca="1">output!K1164</f>
        <v>DD026</v>
      </c>
      <c r="C1164">
        <f ca="1">VLOOKUP(B1164,投手データ!B:E,4,)</f>
        <v>150</v>
      </c>
      <c r="D1164" t="str">
        <f ca="1">output!N1164</f>
        <v>フォーク</v>
      </c>
      <c r="E1164">
        <f ca="1">output!J1164</f>
        <v>126</v>
      </c>
      <c r="F1164">
        <f t="shared" ca="1" si="18"/>
        <v>-24</v>
      </c>
    </row>
    <row r="1165" spans="1:6" x14ac:dyDescent="0.4">
      <c r="A1165" t="str">
        <f>output!A1165</f>
        <v>パワプロ2020 - 投球解析 - 2020-08-29 09-42-48-02</v>
      </c>
      <c r="B1165" t="str">
        <f ca="1">output!K1165</f>
        <v>DD026</v>
      </c>
      <c r="C1165">
        <f ca="1">VLOOKUP(B1165,投手データ!B:E,4,)</f>
        <v>150</v>
      </c>
      <c r="D1165" t="str">
        <f ca="1">output!N1165</f>
        <v>フォーク</v>
      </c>
      <c r="E1165">
        <f ca="1">output!J1165</f>
        <v>121</v>
      </c>
      <c r="F1165">
        <f t="shared" ca="1" si="18"/>
        <v>-29</v>
      </c>
    </row>
    <row r="1166" spans="1:6" x14ac:dyDescent="0.4">
      <c r="A1166" t="str">
        <f>output!A1166</f>
        <v>パワプロ2020 - 投球解析 - 2020-08-29 09-42-48-03</v>
      </c>
      <c r="B1166" t="str">
        <f ca="1">output!K1166</f>
        <v>DD026</v>
      </c>
      <c r="C1166">
        <f ca="1">VLOOKUP(B1166,投手データ!B:E,4,)</f>
        <v>150</v>
      </c>
      <c r="D1166" t="str">
        <f ca="1">output!N1166</f>
        <v>フォーク</v>
      </c>
      <c r="E1166">
        <f ca="1">output!J1166</f>
        <v>120</v>
      </c>
      <c r="F1166">
        <f t="shared" ca="1" si="18"/>
        <v>-30</v>
      </c>
    </row>
    <row r="1167" spans="1:6" x14ac:dyDescent="0.4">
      <c r="A1167" t="str">
        <f>output!A1167</f>
        <v>パワプロ2020 - 投球解析 - 2020-08-29 09-42-48-04</v>
      </c>
      <c r="B1167" t="str">
        <f ca="1">output!K1167</f>
        <v>DD026</v>
      </c>
      <c r="C1167">
        <f ca="1">VLOOKUP(B1167,投手データ!B:E,4,)</f>
        <v>150</v>
      </c>
      <c r="D1167" t="str">
        <f ca="1">output!N1167</f>
        <v>フォーク</v>
      </c>
      <c r="E1167">
        <f ca="1">output!J1167</f>
        <v>126</v>
      </c>
      <c r="F1167">
        <f t="shared" ca="1" si="18"/>
        <v>-24</v>
      </c>
    </row>
    <row r="1168" spans="1:6" x14ac:dyDescent="0.4">
      <c r="A1168" t="str">
        <f>output!A1168</f>
        <v>パワプロ2020 - 投球解析 - 2020-08-29 09-42-48-05</v>
      </c>
      <c r="B1168" t="str">
        <f ca="1">output!K1168</f>
        <v>DD026</v>
      </c>
      <c r="C1168">
        <f ca="1">VLOOKUP(B1168,投手データ!B:E,4,)</f>
        <v>150</v>
      </c>
      <c r="D1168" t="str">
        <f ca="1">output!N1168</f>
        <v>フォーク</v>
      </c>
      <c r="E1168">
        <f ca="1">output!J1168</f>
        <v>128</v>
      </c>
      <c r="F1168">
        <f t="shared" ref="F1168:F1231" ca="1" si="19">E1168-C1168</f>
        <v>-22</v>
      </c>
    </row>
    <row r="1169" spans="1:6" x14ac:dyDescent="0.4">
      <c r="A1169" t="str">
        <f>output!A1169</f>
        <v>パワプロ2020 - 投球解析 - 2020-08-29 09-42-48-06</v>
      </c>
      <c r="B1169" t="str">
        <f ca="1">output!K1169</f>
        <v>DD026</v>
      </c>
      <c r="C1169">
        <f ca="1">VLOOKUP(B1169,投手データ!B:E,4,)</f>
        <v>150</v>
      </c>
      <c r="D1169" t="str">
        <f ca="1">output!N1169</f>
        <v>フォーク</v>
      </c>
      <c r="E1169">
        <f ca="1">output!J1169</f>
        <v>129</v>
      </c>
      <c r="F1169">
        <f t="shared" ca="1" si="19"/>
        <v>-21</v>
      </c>
    </row>
    <row r="1170" spans="1:6" x14ac:dyDescent="0.4">
      <c r="A1170" t="str">
        <f>output!A1170</f>
        <v>パワプロ2020 - 投球解析 - 2020-08-29 09-42-48-07</v>
      </c>
      <c r="B1170" t="str">
        <f ca="1">output!K1170</f>
        <v>DD026</v>
      </c>
      <c r="C1170">
        <f ca="1">VLOOKUP(B1170,投手データ!B:E,4,)</f>
        <v>150</v>
      </c>
      <c r="D1170" t="str">
        <f ca="1">output!N1170</f>
        <v>フォーク</v>
      </c>
      <c r="E1170">
        <f ca="1">output!J1170</f>
        <v>127</v>
      </c>
      <c r="F1170">
        <f t="shared" ca="1" si="19"/>
        <v>-23</v>
      </c>
    </row>
    <row r="1171" spans="1:6" x14ac:dyDescent="0.4">
      <c r="A1171" t="str">
        <f>output!A1171</f>
        <v>パワプロ2020 - 投球解析 - 2020-08-29 09-42-48-08</v>
      </c>
      <c r="B1171" t="str">
        <f ca="1">output!K1171</f>
        <v>DD026</v>
      </c>
      <c r="C1171">
        <f ca="1">VLOOKUP(B1171,投手データ!B:E,4,)</f>
        <v>150</v>
      </c>
      <c r="D1171" t="str">
        <f ca="1">output!N1171</f>
        <v>フォーク</v>
      </c>
      <c r="E1171">
        <f ca="1">output!J1171</f>
        <v>128</v>
      </c>
      <c r="F1171">
        <f t="shared" ca="1" si="19"/>
        <v>-22</v>
      </c>
    </row>
    <row r="1172" spans="1:6" hidden="1" x14ac:dyDescent="0.4">
      <c r="A1172" t="str">
        <f>output!A1172</f>
        <v>パワプロ2020 - 投球解析 - 2020-08-29 09-44-23-00</v>
      </c>
      <c r="B1172" t="str">
        <f ca="1">output!K1172</f>
        <v>KR001</v>
      </c>
      <c r="C1172">
        <f ca="1">VLOOKUP(B1172,投手データ!B:E,4,)</f>
        <v>150</v>
      </c>
      <c r="D1172" t="str">
        <f ca="1">output!N1172</f>
        <v>フォーク</v>
      </c>
      <c r="E1172">
        <f ca="1">output!J1172</f>
        <v>126</v>
      </c>
      <c r="F1172">
        <f t="shared" ca="1" si="19"/>
        <v>-24</v>
      </c>
    </row>
    <row r="1173" spans="1:6" hidden="1" x14ac:dyDescent="0.4">
      <c r="A1173" t="str">
        <f>output!A1173</f>
        <v>パワプロ2020 - 投球解析 - 2020-08-29 09-44-23-01</v>
      </c>
      <c r="B1173" t="str">
        <f ca="1">output!K1173</f>
        <v>KR001</v>
      </c>
      <c r="C1173">
        <f ca="1">VLOOKUP(B1173,投手データ!B:E,4,)</f>
        <v>150</v>
      </c>
      <c r="D1173" t="str">
        <f ca="1">output!N1173</f>
        <v>フォーク</v>
      </c>
      <c r="E1173">
        <f ca="1">output!J1173</f>
        <v>126</v>
      </c>
      <c r="F1173">
        <f t="shared" ca="1" si="19"/>
        <v>-24</v>
      </c>
    </row>
    <row r="1174" spans="1:6" hidden="1" x14ac:dyDescent="0.4">
      <c r="A1174" t="str">
        <f>output!A1174</f>
        <v>パワプロ2020 - 投球解析 - 2020-08-29 09-44-23-02</v>
      </c>
      <c r="B1174" t="str">
        <f ca="1">output!K1174</f>
        <v>KR001</v>
      </c>
      <c r="C1174">
        <f ca="1">VLOOKUP(B1174,投手データ!B:E,4,)</f>
        <v>150</v>
      </c>
      <c r="D1174" t="str">
        <f ca="1">output!N1174</f>
        <v>フォーク</v>
      </c>
      <c r="E1174">
        <f ca="1">output!J1174</f>
        <v>123</v>
      </c>
      <c r="F1174">
        <f t="shared" ca="1" si="19"/>
        <v>-27</v>
      </c>
    </row>
    <row r="1175" spans="1:6" hidden="1" x14ac:dyDescent="0.4">
      <c r="A1175" t="str">
        <f>output!A1175</f>
        <v>パワプロ2020 - 投球解析 - 2020-08-29 09-44-23-03</v>
      </c>
      <c r="B1175" t="str">
        <f ca="1">output!K1175</f>
        <v>KR001</v>
      </c>
      <c r="C1175">
        <f ca="1">VLOOKUP(B1175,投手データ!B:E,4,)</f>
        <v>150</v>
      </c>
      <c r="D1175" t="str">
        <f ca="1">output!N1175</f>
        <v>フォーク</v>
      </c>
      <c r="E1175">
        <f ca="1">output!J1175</f>
        <v>129</v>
      </c>
      <c r="F1175">
        <f t="shared" ca="1" si="19"/>
        <v>-21</v>
      </c>
    </row>
    <row r="1176" spans="1:6" hidden="1" x14ac:dyDescent="0.4">
      <c r="A1176" t="str">
        <f>output!A1176</f>
        <v>パワプロ2020 - 投球解析 - 2020-08-29 09-44-23-04</v>
      </c>
      <c r="B1176" t="str">
        <f ca="1">output!K1176</f>
        <v>KR001</v>
      </c>
      <c r="C1176">
        <f ca="1">VLOOKUP(B1176,投手データ!B:E,4,)</f>
        <v>150</v>
      </c>
      <c r="D1176" t="str">
        <f ca="1">output!N1176</f>
        <v>フォーク</v>
      </c>
      <c r="E1176">
        <f ca="1">output!J1176</f>
        <v>128</v>
      </c>
      <c r="F1176">
        <f t="shared" ca="1" si="19"/>
        <v>-22</v>
      </c>
    </row>
    <row r="1177" spans="1:6" hidden="1" x14ac:dyDescent="0.4">
      <c r="A1177" t="str">
        <f>output!A1177</f>
        <v>パワプロ2020 - 投球解析 - 2020-08-29 09-44-23-05</v>
      </c>
      <c r="B1177" t="str">
        <f ca="1">output!K1177</f>
        <v>KR001</v>
      </c>
      <c r="C1177">
        <f ca="1">VLOOKUP(B1177,投手データ!B:E,4,)</f>
        <v>150</v>
      </c>
      <c r="D1177" t="str">
        <f ca="1">output!N1177</f>
        <v>フォーク</v>
      </c>
      <c r="E1177">
        <f ca="1">output!J1177</f>
        <v>128</v>
      </c>
      <c r="F1177">
        <f t="shared" ca="1" si="19"/>
        <v>-22</v>
      </c>
    </row>
    <row r="1178" spans="1:6" hidden="1" x14ac:dyDescent="0.4">
      <c r="A1178" t="str">
        <f>output!A1178</f>
        <v>パワプロ2020 - 投球解析 - 2020-08-29 09-44-23-06</v>
      </c>
      <c r="B1178" t="str">
        <f ca="1">output!K1178</f>
        <v>KR001</v>
      </c>
      <c r="C1178">
        <f ca="1">VLOOKUP(B1178,投手データ!B:E,4,)</f>
        <v>150</v>
      </c>
      <c r="D1178" t="str">
        <f ca="1">output!N1178</f>
        <v>フォーク</v>
      </c>
      <c r="E1178">
        <f ca="1">output!J1178</f>
        <v>126</v>
      </c>
      <c r="F1178">
        <f t="shared" ca="1" si="19"/>
        <v>-24</v>
      </c>
    </row>
    <row r="1179" spans="1:6" hidden="1" x14ac:dyDescent="0.4">
      <c r="A1179" t="str">
        <f>output!A1179</f>
        <v>パワプロ2020 - 投球解析 - 2020-08-29 09-44-23-07</v>
      </c>
      <c r="B1179" t="str">
        <f ca="1">output!K1179</f>
        <v>KR001</v>
      </c>
      <c r="C1179">
        <f ca="1">VLOOKUP(B1179,投手データ!B:E,4,)</f>
        <v>150</v>
      </c>
      <c r="D1179" t="str">
        <f ca="1">output!N1179</f>
        <v>フォーク</v>
      </c>
      <c r="E1179">
        <f ca="1">output!J1179</f>
        <v>127</v>
      </c>
      <c r="F1179">
        <f t="shared" ca="1" si="19"/>
        <v>-23</v>
      </c>
    </row>
    <row r="1180" spans="1:6" hidden="1" x14ac:dyDescent="0.4">
      <c r="A1180" t="str">
        <f>output!A1180</f>
        <v>パワプロ2020 - 投球解析 - 2020-08-29 09-44-23-08</v>
      </c>
      <c r="B1180" t="str">
        <f ca="1">output!K1180</f>
        <v>KR001</v>
      </c>
      <c r="C1180">
        <f ca="1">VLOOKUP(B1180,投手データ!B:E,4,)</f>
        <v>150</v>
      </c>
      <c r="D1180" t="str">
        <f ca="1">output!N1180</f>
        <v>フォーク</v>
      </c>
      <c r="E1180">
        <f ca="1">output!J1180</f>
        <v>126</v>
      </c>
      <c r="F1180">
        <f t="shared" ca="1" si="19"/>
        <v>-24</v>
      </c>
    </row>
    <row r="1181" spans="1:6" hidden="1" x14ac:dyDescent="0.4">
      <c r="A1181" t="str">
        <f>output!A1181</f>
        <v>パワプロ2020 - 投球解析 - 2020-08-29 09-44-23-09</v>
      </c>
      <c r="B1181" t="str">
        <f ca="1">output!K1181</f>
        <v>KR001</v>
      </c>
      <c r="C1181">
        <f ca="1">VLOOKUP(B1181,投手データ!B:E,4,)</f>
        <v>150</v>
      </c>
      <c r="D1181" t="str">
        <f ca="1">output!N1181</f>
        <v>フォーク</v>
      </c>
      <c r="E1181">
        <f ca="1">output!J1181</f>
        <v>129</v>
      </c>
      <c r="F1181">
        <f t="shared" ca="1" si="19"/>
        <v>-21</v>
      </c>
    </row>
    <row r="1182" spans="1:6" hidden="1" x14ac:dyDescent="0.4">
      <c r="A1182" t="str">
        <f>output!A1182</f>
        <v>パワプロ2020 - 投球解析 - 2020-08-29 09-46-05-00</v>
      </c>
      <c r="B1182" t="str">
        <f ca="1">output!K1182</f>
        <v>KR001</v>
      </c>
      <c r="C1182">
        <f ca="1">VLOOKUP(B1182,投手データ!B:E,4,)</f>
        <v>150</v>
      </c>
      <c r="D1182" t="str">
        <f ca="1">output!N1182</f>
        <v>フォーク</v>
      </c>
      <c r="E1182">
        <f ca="1">output!J1182</f>
        <v>126</v>
      </c>
      <c r="F1182">
        <f t="shared" ca="1" si="19"/>
        <v>-24</v>
      </c>
    </row>
    <row r="1183" spans="1:6" hidden="1" x14ac:dyDescent="0.4">
      <c r="A1183" t="str">
        <f>output!A1183</f>
        <v>パワプロ2020 - 投球解析 - 2020-08-29 09-46-05-01</v>
      </c>
      <c r="B1183" t="str">
        <f ca="1">output!K1183</f>
        <v>KR001</v>
      </c>
      <c r="C1183">
        <f ca="1">VLOOKUP(B1183,投手データ!B:E,4,)</f>
        <v>150</v>
      </c>
      <c r="D1183" t="str">
        <f ca="1">output!N1183</f>
        <v>フォーク</v>
      </c>
      <c r="E1183">
        <f ca="1">output!J1183</f>
        <v>127</v>
      </c>
      <c r="F1183">
        <f t="shared" ca="1" si="19"/>
        <v>-23</v>
      </c>
    </row>
    <row r="1184" spans="1:6" hidden="1" x14ac:dyDescent="0.4">
      <c r="A1184" t="str">
        <f>output!A1184</f>
        <v>パワプロ2020 - 投球解析 - 2020-08-29 09-46-05-02</v>
      </c>
      <c r="B1184" t="str">
        <f ca="1">output!K1184</f>
        <v>KR001</v>
      </c>
      <c r="C1184">
        <f ca="1">VLOOKUP(B1184,投手データ!B:E,4,)</f>
        <v>150</v>
      </c>
      <c r="D1184" t="str">
        <f ca="1">output!N1184</f>
        <v>フォーク</v>
      </c>
      <c r="E1184">
        <f ca="1">output!J1184</f>
        <v>128</v>
      </c>
      <c r="F1184">
        <f t="shared" ca="1" si="19"/>
        <v>-22</v>
      </c>
    </row>
    <row r="1185" spans="1:6" hidden="1" x14ac:dyDescent="0.4">
      <c r="A1185" t="str">
        <f>output!A1185</f>
        <v>パワプロ2020 - 投球解析 - 2020-08-29 09-46-05-03</v>
      </c>
      <c r="B1185" t="str">
        <f ca="1">output!K1185</f>
        <v>KR001</v>
      </c>
      <c r="C1185">
        <f ca="1">VLOOKUP(B1185,投手データ!B:E,4,)</f>
        <v>150</v>
      </c>
      <c r="D1185" t="str">
        <f ca="1">output!N1185</f>
        <v>フォーク</v>
      </c>
      <c r="E1185">
        <f ca="1">output!J1185</f>
        <v>127</v>
      </c>
      <c r="F1185">
        <f t="shared" ca="1" si="19"/>
        <v>-23</v>
      </c>
    </row>
    <row r="1186" spans="1:6" hidden="1" x14ac:dyDescent="0.4">
      <c r="A1186" t="str">
        <f>output!A1186</f>
        <v>パワプロ2020 - 投球解析 - 2020-08-29 09-46-05-04</v>
      </c>
      <c r="B1186" t="str">
        <f ca="1">output!K1186</f>
        <v>KR001</v>
      </c>
      <c r="C1186">
        <f ca="1">VLOOKUP(B1186,投手データ!B:E,4,)</f>
        <v>150</v>
      </c>
      <c r="D1186" t="str">
        <f ca="1">output!N1186</f>
        <v>フォーク</v>
      </c>
      <c r="E1186">
        <f ca="1">output!J1186</f>
        <v>120</v>
      </c>
      <c r="F1186">
        <f t="shared" ca="1" si="19"/>
        <v>-30</v>
      </c>
    </row>
    <row r="1187" spans="1:6" hidden="1" x14ac:dyDescent="0.4">
      <c r="A1187" t="str">
        <f>output!A1187</f>
        <v>パワプロ2020 - 投球解析 - 2020-08-29 09-46-05-05</v>
      </c>
      <c r="B1187" t="str">
        <f ca="1">output!K1187</f>
        <v>KR001</v>
      </c>
      <c r="C1187">
        <f ca="1">VLOOKUP(B1187,投手データ!B:E,4,)</f>
        <v>150</v>
      </c>
      <c r="D1187" t="str">
        <f ca="1">output!N1187</f>
        <v>フォーク</v>
      </c>
      <c r="E1187">
        <f ca="1">output!J1187</f>
        <v>125</v>
      </c>
      <c r="F1187">
        <f t="shared" ca="1" si="19"/>
        <v>-25</v>
      </c>
    </row>
    <row r="1188" spans="1:6" hidden="1" x14ac:dyDescent="0.4">
      <c r="A1188" t="str">
        <f>output!A1188</f>
        <v>パワプロ2020 - 投球解析 - 2020-08-29 09-46-05-06</v>
      </c>
      <c r="B1188" t="str">
        <f ca="1">output!K1188</f>
        <v>KR001</v>
      </c>
      <c r="C1188">
        <f ca="1">VLOOKUP(B1188,投手データ!B:E,4,)</f>
        <v>150</v>
      </c>
      <c r="D1188" t="str">
        <f ca="1">output!N1188</f>
        <v>フォーク</v>
      </c>
      <c r="E1188">
        <f ca="1">output!J1188</f>
        <v>121</v>
      </c>
      <c r="F1188">
        <f t="shared" ca="1" si="19"/>
        <v>-29</v>
      </c>
    </row>
    <row r="1189" spans="1:6" hidden="1" x14ac:dyDescent="0.4">
      <c r="A1189" t="str">
        <f>output!A1189</f>
        <v>パワプロ2020 - 投球解析 - 2020-08-29 09-46-05-07</v>
      </c>
      <c r="B1189" t="str">
        <f ca="1">output!K1189</f>
        <v>KR001</v>
      </c>
      <c r="C1189">
        <f ca="1">VLOOKUP(B1189,投手データ!B:E,4,)</f>
        <v>150</v>
      </c>
      <c r="D1189" t="str">
        <f ca="1">output!N1189</f>
        <v>フォーク</v>
      </c>
      <c r="E1189">
        <f ca="1">output!J1189</f>
        <v>123</v>
      </c>
      <c r="F1189">
        <f t="shared" ca="1" si="19"/>
        <v>-27</v>
      </c>
    </row>
    <row r="1190" spans="1:6" hidden="1" x14ac:dyDescent="0.4">
      <c r="A1190" t="str">
        <f>output!A1190</f>
        <v>パワプロ2020 - 投球解析 - 2020-08-29 09-46-05-08</v>
      </c>
      <c r="B1190" t="str">
        <f ca="1">output!K1190</f>
        <v>KR001</v>
      </c>
      <c r="C1190">
        <f ca="1">VLOOKUP(B1190,投手データ!B:E,4,)</f>
        <v>150</v>
      </c>
      <c r="D1190" t="str">
        <f ca="1">output!N1190</f>
        <v>フォーク</v>
      </c>
      <c r="E1190">
        <f ca="1">output!J1190</f>
        <v>128</v>
      </c>
      <c r="F1190">
        <f t="shared" ca="1" si="19"/>
        <v>-22</v>
      </c>
    </row>
    <row r="1191" spans="1:6" hidden="1" x14ac:dyDescent="0.4">
      <c r="A1191" t="str">
        <f>output!A1191</f>
        <v>パワプロ2020 - 投球解析 - 2020-08-29 09-46-05-09</v>
      </c>
      <c r="B1191" t="str">
        <f ca="1">output!K1191</f>
        <v>KR001</v>
      </c>
      <c r="C1191">
        <f ca="1">VLOOKUP(B1191,投手データ!B:E,4,)</f>
        <v>150</v>
      </c>
      <c r="D1191" t="str">
        <f ca="1">output!N1191</f>
        <v>フォーク</v>
      </c>
      <c r="E1191">
        <f ca="1">output!J1191</f>
        <v>127</v>
      </c>
      <c r="F1191">
        <f t="shared" ca="1" si="19"/>
        <v>-23</v>
      </c>
    </row>
    <row r="1192" spans="1:6" hidden="1" x14ac:dyDescent="0.4">
      <c r="A1192" t="str">
        <f>output!A1192</f>
        <v>パワプロ2020 - 投球解析 - 2020-08-29 09-48-04-00</v>
      </c>
      <c r="B1192" t="str">
        <f ca="1">output!K1192</f>
        <v>KR001</v>
      </c>
      <c r="C1192">
        <f ca="1">VLOOKUP(B1192,投手データ!B:E,4,)</f>
        <v>150</v>
      </c>
      <c r="D1192" t="str">
        <f ca="1">output!N1192</f>
        <v>フォーク</v>
      </c>
      <c r="E1192">
        <f ca="1">output!J1192</f>
        <v>121</v>
      </c>
      <c r="F1192">
        <f t="shared" ca="1" si="19"/>
        <v>-29</v>
      </c>
    </row>
    <row r="1193" spans="1:6" hidden="1" x14ac:dyDescent="0.4">
      <c r="A1193" t="str">
        <f>output!A1193</f>
        <v>パワプロ2020 - 投球解析 - 2020-08-29 09-48-04-01</v>
      </c>
      <c r="B1193" t="str">
        <f ca="1">output!K1193</f>
        <v>KR001</v>
      </c>
      <c r="C1193">
        <f ca="1">VLOOKUP(B1193,投手データ!B:E,4,)</f>
        <v>150</v>
      </c>
      <c r="D1193" t="str">
        <f ca="1">output!N1193</f>
        <v>フォーク</v>
      </c>
      <c r="E1193">
        <f ca="1">output!J1193</f>
        <v>127</v>
      </c>
      <c r="F1193">
        <f t="shared" ca="1" si="19"/>
        <v>-23</v>
      </c>
    </row>
    <row r="1194" spans="1:6" hidden="1" x14ac:dyDescent="0.4">
      <c r="A1194" t="str">
        <f>output!A1194</f>
        <v>パワプロ2020 - 投球解析 - 2020-08-29 09-48-04-02</v>
      </c>
      <c r="B1194" t="str">
        <f ca="1">output!K1194</f>
        <v>KR001</v>
      </c>
      <c r="C1194">
        <f ca="1">VLOOKUP(B1194,投手データ!B:E,4,)</f>
        <v>150</v>
      </c>
      <c r="D1194" t="str">
        <f ca="1">output!N1194</f>
        <v>フォーク</v>
      </c>
      <c r="E1194">
        <f ca="1">output!J1194</f>
        <v>126</v>
      </c>
      <c r="F1194">
        <f t="shared" ca="1" si="19"/>
        <v>-24</v>
      </c>
    </row>
    <row r="1195" spans="1:6" hidden="1" x14ac:dyDescent="0.4">
      <c r="A1195" t="str">
        <f>output!A1195</f>
        <v>パワプロ2020 - 投球解析 - 2020-08-29 09-48-04-03</v>
      </c>
      <c r="B1195" t="str">
        <f ca="1">output!K1195</f>
        <v>KR001</v>
      </c>
      <c r="C1195">
        <f ca="1">VLOOKUP(B1195,投手データ!B:E,4,)</f>
        <v>150</v>
      </c>
      <c r="D1195" t="str">
        <f ca="1">output!N1195</f>
        <v>フォーク</v>
      </c>
      <c r="E1195">
        <f ca="1">output!J1195</f>
        <v>126</v>
      </c>
      <c r="F1195">
        <f t="shared" ca="1" si="19"/>
        <v>-24</v>
      </c>
    </row>
    <row r="1196" spans="1:6" hidden="1" x14ac:dyDescent="0.4">
      <c r="A1196" t="str">
        <f>output!A1196</f>
        <v>パワプロ2020 - 投球解析 - 2020-08-29 09-48-04-04</v>
      </c>
      <c r="B1196" t="str">
        <f ca="1">output!K1196</f>
        <v>KR001</v>
      </c>
      <c r="C1196">
        <f ca="1">VLOOKUP(B1196,投手データ!B:E,4,)</f>
        <v>150</v>
      </c>
      <c r="D1196" t="str">
        <f ca="1">output!N1196</f>
        <v>フォーク</v>
      </c>
      <c r="E1196">
        <f ca="1">output!J1196</f>
        <v>121</v>
      </c>
      <c r="F1196">
        <f t="shared" ca="1" si="19"/>
        <v>-29</v>
      </c>
    </row>
    <row r="1197" spans="1:6" hidden="1" x14ac:dyDescent="0.4">
      <c r="A1197" t="str">
        <f>output!A1197</f>
        <v>パワプロ2020 - 投球解析 - 2020-08-29 09-48-04-05</v>
      </c>
      <c r="B1197" t="str">
        <f ca="1">output!K1197</f>
        <v>KR001</v>
      </c>
      <c r="C1197">
        <f ca="1">VLOOKUP(B1197,投手データ!B:E,4,)</f>
        <v>150</v>
      </c>
      <c r="D1197" t="str">
        <f ca="1">output!N1197</f>
        <v>フォーク</v>
      </c>
      <c r="E1197">
        <f ca="1">output!J1197</f>
        <v>129</v>
      </c>
      <c r="F1197">
        <f t="shared" ca="1" si="19"/>
        <v>-21</v>
      </c>
    </row>
    <row r="1198" spans="1:6" hidden="1" x14ac:dyDescent="0.4">
      <c r="A1198" t="str">
        <f>output!A1198</f>
        <v>パワプロ2020 - 投球解析 - 2020-08-29 09-48-04-06</v>
      </c>
      <c r="B1198" t="str">
        <f ca="1">output!K1198</f>
        <v>KR001</v>
      </c>
      <c r="C1198">
        <f ca="1">VLOOKUP(B1198,投手データ!B:E,4,)</f>
        <v>150</v>
      </c>
      <c r="D1198" t="str">
        <f ca="1">output!N1198</f>
        <v>フォーク</v>
      </c>
      <c r="E1198">
        <f ca="1">output!J1198</f>
        <v>129</v>
      </c>
      <c r="F1198">
        <f t="shared" ca="1" si="19"/>
        <v>-21</v>
      </c>
    </row>
    <row r="1199" spans="1:6" hidden="1" x14ac:dyDescent="0.4">
      <c r="A1199" t="str">
        <f>output!A1199</f>
        <v>パワプロ2020 - 投球解析 - 2020-08-29 09-48-04-07</v>
      </c>
      <c r="B1199" t="str">
        <f ca="1">output!K1199</f>
        <v>KR001</v>
      </c>
      <c r="C1199">
        <f ca="1">VLOOKUP(B1199,投手データ!B:E,4,)</f>
        <v>150</v>
      </c>
      <c r="D1199" t="str">
        <f ca="1">output!N1199</f>
        <v>フォーク</v>
      </c>
      <c r="E1199">
        <f ca="1">output!J1199</f>
        <v>123</v>
      </c>
      <c r="F1199">
        <f t="shared" ca="1" si="19"/>
        <v>-27</v>
      </c>
    </row>
    <row r="1200" spans="1:6" hidden="1" x14ac:dyDescent="0.4">
      <c r="A1200" t="str">
        <f>output!A1200</f>
        <v>パワプロ2020 - 投球解析 - 2020-08-29 09-48-04-08</v>
      </c>
      <c r="B1200" t="str">
        <f ca="1">output!K1200</f>
        <v>KR001</v>
      </c>
      <c r="C1200">
        <f ca="1">VLOOKUP(B1200,投手データ!B:E,4,)</f>
        <v>150</v>
      </c>
      <c r="D1200" t="str">
        <f ca="1">output!N1200</f>
        <v>フォーク</v>
      </c>
      <c r="E1200">
        <f ca="1">output!J1200</f>
        <v>126</v>
      </c>
      <c r="F1200">
        <f t="shared" ca="1" si="19"/>
        <v>-24</v>
      </c>
    </row>
    <row r="1201" spans="1:6" hidden="1" x14ac:dyDescent="0.4">
      <c r="A1201" t="str">
        <f>output!A1201</f>
        <v>パワプロ2020 - 投球解析 - 2020-08-29 09-48-04-09</v>
      </c>
      <c r="B1201" t="str">
        <f ca="1">output!K1201</f>
        <v>KR001</v>
      </c>
      <c r="C1201">
        <f ca="1">VLOOKUP(B1201,投手データ!B:E,4,)</f>
        <v>150</v>
      </c>
      <c r="D1201" t="str">
        <f ca="1">output!N1201</f>
        <v>フォーク</v>
      </c>
      <c r="E1201">
        <f ca="1">output!J1201</f>
        <v>127</v>
      </c>
      <c r="F1201">
        <f t="shared" ca="1" si="19"/>
        <v>-23</v>
      </c>
    </row>
    <row r="1202" spans="1:6" hidden="1" x14ac:dyDescent="0.4">
      <c r="A1202" t="str">
        <f>output!A1202</f>
        <v>パワプロ2020 - 投球解析 - 2020-08-29 09-49-52-00</v>
      </c>
      <c r="B1202" t="str">
        <f ca="1">output!K1202</f>
        <v>KR001</v>
      </c>
      <c r="C1202">
        <f ca="1">VLOOKUP(B1202,投手データ!B:E,4,)</f>
        <v>150</v>
      </c>
      <c r="D1202" t="str">
        <f ca="1">output!N1202</f>
        <v>フォーク</v>
      </c>
      <c r="E1202">
        <f ca="1">output!J1202</f>
        <v>126</v>
      </c>
      <c r="F1202">
        <f t="shared" ca="1" si="19"/>
        <v>-24</v>
      </c>
    </row>
    <row r="1203" spans="1:6" hidden="1" x14ac:dyDescent="0.4">
      <c r="A1203" t="str">
        <f>output!A1203</f>
        <v>パワプロ2020 - 投球解析 - 2020-08-29 09-49-52-01</v>
      </c>
      <c r="B1203" t="str">
        <f ca="1">output!K1203</f>
        <v>KR001</v>
      </c>
      <c r="C1203">
        <f ca="1">VLOOKUP(B1203,投手データ!B:E,4,)</f>
        <v>150</v>
      </c>
      <c r="D1203" t="str">
        <f ca="1">output!N1203</f>
        <v>フォーク</v>
      </c>
      <c r="E1203">
        <f ca="1">output!J1203</f>
        <v>126</v>
      </c>
      <c r="F1203">
        <f t="shared" ca="1" si="19"/>
        <v>-24</v>
      </c>
    </row>
    <row r="1204" spans="1:6" hidden="1" x14ac:dyDescent="0.4">
      <c r="A1204" t="str">
        <f>output!A1204</f>
        <v>パワプロ2020 - 投球解析 - 2020-08-29 09-49-52-02</v>
      </c>
      <c r="B1204" t="str">
        <f ca="1">output!K1204</f>
        <v>KR001</v>
      </c>
      <c r="C1204">
        <f ca="1">VLOOKUP(B1204,投手データ!B:E,4,)</f>
        <v>150</v>
      </c>
      <c r="D1204" t="str">
        <f ca="1">output!N1204</f>
        <v>フォーク</v>
      </c>
      <c r="E1204">
        <f ca="1">output!J1204</f>
        <v>121</v>
      </c>
      <c r="F1204">
        <f t="shared" ca="1" si="19"/>
        <v>-29</v>
      </c>
    </row>
    <row r="1205" spans="1:6" hidden="1" x14ac:dyDescent="0.4">
      <c r="A1205" t="str">
        <f>output!A1205</f>
        <v>パワプロ2020 - 投球解析 - 2020-08-29 09-49-52-03</v>
      </c>
      <c r="B1205" t="str">
        <f ca="1">output!K1205</f>
        <v>KR001</v>
      </c>
      <c r="C1205">
        <f ca="1">VLOOKUP(B1205,投手データ!B:E,4,)</f>
        <v>150</v>
      </c>
      <c r="D1205" t="str">
        <f ca="1">output!N1205</f>
        <v>フォーク</v>
      </c>
      <c r="E1205">
        <f ca="1">output!J1205</f>
        <v>126</v>
      </c>
      <c r="F1205">
        <f t="shared" ca="1" si="19"/>
        <v>-24</v>
      </c>
    </row>
    <row r="1206" spans="1:6" hidden="1" x14ac:dyDescent="0.4">
      <c r="A1206" t="str">
        <f>output!A1206</f>
        <v>パワプロ2020 - 投球解析 - 2020-08-29 09-49-52-04</v>
      </c>
      <c r="B1206" t="str">
        <f ca="1">output!K1206</f>
        <v>KR001</v>
      </c>
      <c r="C1206">
        <f ca="1">VLOOKUP(B1206,投手データ!B:E,4,)</f>
        <v>150</v>
      </c>
      <c r="D1206" t="str">
        <f ca="1">output!N1206</f>
        <v>フォーク</v>
      </c>
      <c r="E1206">
        <f ca="1">output!J1206</f>
        <v>128</v>
      </c>
      <c r="F1206">
        <f t="shared" ca="1" si="19"/>
        <v>-22</v>
      </c>
    </row>
    <row r="1207" spans="1:6" hidden="1" x14ac:dyDescent="0.4">
      <c r="A1207" t="str">
        <f>output!A1207</f>
        <v>パワプロ2020 - 投球解析 - 2020-08-29 09-49-52-05</v>
      </c>
      <c r="B1207" t="str">
        <f ca="1">output!K1207</f>
        <v>KR001</v>
      </c>
      <c r="C1207">
        <f ca="1">VLOOKUP(B1207,投手データ!B:E,4,)</f>
        <v>150</v>
      </c>
      <c r="D1207" t="str">
        <f ca="1">output!N1207</f>
        <v>フォーク</v>
      </c>
      <c r="E1207">
        <f ca="1">output!J1207</f>
        <v>125</v>
      </c>
      <c r="F1207">
        <f t="shared" ca="1" si="19"/>
        <v>-25</v>
      </c>
    </row>
    <row r="1208" spans="1:6" hidden="1" x14ac:dyDescent="0.4">
      <c r="A1208" t="str">
        <f>output!A1208</f>
        <v>パワプロ2020 - 投球解析 - 2020-08-29 09-49-52-06</v>
      </c>
      <c r="B1208" t="str">
        <f ca="1">output!K1208</f>
        <v>KR001</v>
      </c>
      <c r="C1208">
        <f ca="1">VLOOKUP(B1208,投手データ!B:E,4,)</f>
        <v>150</v>
      </c>
      <c r="D1208" t="str">
        <f ca="1">output!N1208</f>
        <v>フォーク</v>
      </c>
      <c r="E1208">
        <f ca="1">output!J1208</f>
        <v>121</v>
      </c>
      <c r="F1208">
        <f t="shared" ca="1" si="19"/>
        <v>-29</v>
      </c>
    </row>
    <row r="1209" spans="1:6" hidden="1" x14ac:dyDescent="0.4">
      <c r="A1209" t="str">
        <f>output!A1209</f>
        <v>パワプロ2020 - 投球解析 - 2020-08-29 09-49-52-07</v>
      </c>
      <c r="B1209" t="str">
        <f ca="1">output!K1209</f>
        <v>KR001</v>
      </c>
      <c r="C1209">
        <f ca="1">VLOOKUP(B1209,投手データ!B:E,4,)</f>
        <v>150</v>
      </c>
      <c r="D1209" t="str">
        <f ca="1">output!N1209</f>
        <v>フォーク</v>
      </c>
      <c r="E1209">
        <f ca="1">output!J1209</f>
        <v>120</v>
      </c>
      <c r="F1209">
        <f t="shared" ca="1" si="19"/>
        <v>-30</v>
      </c>
    </row>
    <row r="1210" spans="1:6" hidden="1" x14ac:dyDescent="0.4">
      <c r="A1210" t="str">
        <f>output!A1210</f>
        <v>パワプロ2020 - 投球解析 - 2020-08-29 09-49-52-08</v>
      </c>
      <c r="B1210" t="str">
        <f ca="1">output!K1210</f>
        <v>KR001</v>
      </c>
      <c r="C1210">
        <f ca="1">VLOOKUP(B1210,投手データ!B:E,4,)</f>
        <v>150</v>
      </c>
      <c r="D1210" t="str">
        <f ca="1">output!N1210</f>
        <v>フォーク</v>
      </c>
      <c r="E1210">
        <f ca="1">output!J1210</f>
        <v>127</v>
      </c>
      <c r="F1210">
        <f t="shared" ca="1" si="19"/>
        <v>-23</v>
      </c>
    </row>
    <row r="1211" spans="1:6" hidden="1" x14ac:dyDescent="0.4">
      <c r="A1211" t="str">
        <f>output!A1211</f>
        <v>パワプロ2020 - 投球解析 - 2020-08-29 09-49-52-09</v>
      </c>
      <c r="B1211" t="str">
        <f ca="1">output!K1211</f>
        <v>KR001</v>
      </c>
      <c r="C1211">
        <f ca="1">VLOOKUP(B1211,投手データ!B:E,4,)</f>
        <v>150</v>
      </c>
      <c r="D1211" t="str">
        <f ca="1">output!N1211</f>
        <v>フォーク</v>
      </c>
      <c r="E1211">
        <f ca="1">output!J1211</f>
        <v>126</v>
      </c>
      <c r="F1211">
        <f t="shared" ca="1" si="19"/>
        <v>-24</v>
      </c>
    </row>
    <row r="1212" spans="1:6" hidden="1" x14ac:dyDescent="0.4">
      <c r="A1212" t="str">
        <f>output!A1212</f>
        <v>パワプロ2020 - 投球解析 - 2020-08-29 15-42-43-00</v>
      </c>
      <c r="B1212" t="str">
        <f ca="1">output!K1212</f>
        <v>AD001</v>
      </c>
      <c r="C1212">
        <f ca="1">VLOOKUP(B1212,投手データ!B:E,4,)</f>
        <v>175</v>
      </c>
      <c r="D1212" t="str">
        <f ca="1">output!N1212</f>
        <v>ストレート</v>
      </c>
      <c r="E1212">
        <f ca="1">output!J1212</f>
        <v>168</v>
      </c>
      <c r="F1212">
        <f t="shared" ca="1" si="19"/>
        <v>-7</v>
      </c>
    </row>
    <row r="1213" spans="1:6" hidden="1" x14ac:dyDescent="0.4">
      <c r="A1213" t="str">
        <f>output!A1213</f>
        <v>パワプロ2020 - 投球解析 - 2020-08-29 15-42-43-01</v>
      </c>
      <c r="B1213" t="str">
        <f ca="1">output!K1213</f>
        <v>AD001</v>
      </c>
      <c r="C1213">
        <f ca="1">VLOOKUP(B1213,投手データ!B:E,4,)</f>
        <v>175</v>
      </c>
      <c r="D1213" t="str">
        <f ca="1">output!N1213</f>
        <v>ストレート</v>
      </c>
      <c r="E1213">
        <f ca="1">output!J1213</f>
        <v>172</v>
      </c>
      <c r="F1213">
        <f t="shared" ca="1" si="19"/>
        <v>-3</v>
      </c>
    </row>
    <row r="1214" spans="1:6" hidden="1" x14ac:dyDescent="0.4">
      <c r="A1214" t="str">
        <f>output!A1214</f>
        <v>パワプロ2020 - 投球解析 - 2020-08-29 15-42-43-02</v>
      </c>
      <c r="B1214" t="str">
        <f ca="1">output!K1214</f>
        <v>AD001</v>
      </c>
      <c r="C1214">
        <f ca="1">VLOOKUP(B1214,投手データ!B:E,4,)</f>
        <v>175</v>
      </c>
      <c r="D1214" t="str">
        <f ca="1">output!N1214</f>
        <v>ストレート</v>
      </c>
      <c r="E1214">
        <f ca="1">output!J1214</f>
        <v>172</v>
      </c>
      <c r="F1214">
        <f t="shared" ca="1" si="19"/>
        <v>-3</v>
      </c>
    </row>
    <row r="1215" spans="1:6" hidden="1" x14ac:dyDescent="0.4">
      <c r="A1215" t="str">
        <f>output!A1215</f>
        <v>パワプロ2020 - 投球解析 - 2020-08-29 15-42-43-03</v>
      </c>
      <c r="B1215" t="str">
        <f ca="1">output!K1215</f>
        <v>AD001</v>
      </c>
      <c r="C1215">
        <f ca="1">VLOOKUP(B1215,投手データ!B:E,4,)</f>
        <v>175</v>
      </c>
      <c r="D1215" t="str">
        <f ca="1">output!N1215</f>
        <v>ストレート</v>
      </c>
      <c r="E1215">
        <f ca="1">output!J1215</f>
        <v>169</v>
      </c>
      <c r="F1215">
        <f t="shared" ca="1" si="19"/>
        <v>-6</v>
      </c>
    </row>
    <row r="1216" spans="1:6" hidden="1" x14ac:dyDescent="0.4">
      <c r="A1216" t="str">
        <f>output!A1216</f>
        <v>パワプロ2020 - 投球解析 - 2020-08-29 15-42-43-04</v>
      </c>
      <c r="B1216" t="str">
        <f ca="1">output!K1216</f>
        <v>AD001</v>
      </c>
      <c r="C1216">
        <f ca="1">VLOOKUP(B1216,投手データ!B:E,4,)</f>
        <v>175</v>
      </c>
      <c r="D1216" t="str">
        <f ca="1">output!N1216</f>
        <v>ストレート</v>
      </c>
      <c r="E1216">
        <f>output!J1216</f>
        <v>168</v>
      </c>
      <c r="F1216">
        <f t="shared" ca="1" si="19"/>
        <v>-7</v>
      </c>
    </row>
    <row r="1217" spans="1:6" hidden="1" x14ac:dyDescent="0.4">
      <c r="A1217" t="str">
        <f>output!A1217</f>
        <v>パワプロ2020 - 投球解析 - 2020-08-29 15-42-43-05</v>
      </c>
      <c r="B1217" t="str">
        <f ca="1">output!K1217</f>
        <v>AD001</v>
      </c>
      <c r="C1217">
        <f ca="1">VLOOKUP(B1217,投手データ!B:E,4,)</f>
        <v>175</v>
      </c>
      <c r="D1217" t="str">
        <f ca="1">output!N1217</f>
        <v>ストレート</v>
      </c>
      <c r="E1217">
        <f ca="1">output!J1217</f>
        <v>170</v>
      </c>
      <c r="F1217">
        <f t="shared" ca="1" si="19"/>
        <v>-5</v>
      </c>
    </row>
    <row r="1218" spans="1:6" hidden="1" x14ac:dyDescent="0.4">
      <c r="A1218" t="str">
        <f>output!A1218</f>
        <v>パワプロ2020 - 投球解析 - 2020-08-29 15-42-43-06</v>
      </c>
      <c r="B1218" t="str">
        <f ca="1">output!K1218</f>
        <v>AD001</v>
      </c>
      <c r="C1218">
        <f ca="1">VLOOKUP(B1218,投手データ!B:E,4,)</f>
        <v>175</v>
      </c>
      <c r="D1218" t="str">
        <f ca="1">output!N1218</f>
        <v>ストレート</v>
      </c>
      <c r="E1218">
        <f ca="1">output!J1218</f>
        <v>171</v>
      </c>
      <c r="F1218">
        <f t="shared" ca="1" si="19"/>
        <v>-4</v>
      </c>
    </row>
    <row r="1219" spans="1:6" hidden="1" x14ac:dyDescent="0.4">
      <c r="A1219" t="str">
        <f>output!A1219</f>
        <v>パワプロ2020 - 投球解析 - 2020-08-29 15-42-43-07</v>
      </c>
      <c r="B1219" t="str">
        <f ca="1">output!K1219</f>
        <v>AD001</v>
      </c>
      <c r="C1219">
        <f ca="1">VLOOKUP(B1219,投手データ!B:E,4,)</f>
        <v>175</v>
      </c>
      <c r="D1219" t="str">
        <f ca="1">output!N1219</f>
        <v>ストレート</v>
      </c>
      <c r="E1219">
        <f ca="1">output!J1219</f>
        <v>172</v>
      </c>
      <c r="F1219">
        <f t="shared" ca="1" si="19"/>
        <v>-3</v>
      </c>
    </row>
    <row r="1220" spans="1:6" hidden="1" x14ac:dyDescent="0.4">
      <c r="A1220" t="str">
        <f>output!A1220</f>
        <v>パワプロ2020 - 投球解析 - 2020-08-29 15-42-43-08</v>
      </c>
      <c r="B1220" t="str">
        <f ca="1">output!K1220</f>
        <v>AD001</v>
      </c>
      <c r="C1220">
        <f ca="1">VLOOKUP(B1220,投手データ!B:E,4,)</f>
        <v>175</v>
      </c>
      <c r="D1220" t="str">
        <f ca="1">output!N1220</f>
        <v>ストレート</v>
      </c>
      <c r="E1220">
        <f ca="1">output!J1220</f>
        <v>173</v>
      </c>
      <c r="F1220">
        <f t="shared" ca="1" si="19"/>
        <v>-2</v>
      </c>
    </row>
    <row r="1221" spans="1:6" hidden="1" x14ac:dyDescent="0.4">
      <c r="A1221" t="str">
        <f>output!A1221</f>
        <v>パワプロ2020 - 投球解析 - 2020-08-29 15-42-43-09</v>
      </c>
      <c r="B1221" t="e">
        <f ca="1">output!K1221</f>
        <v>#N/A</v>
      </c>
      <c r="C1221" t="e">
        <f ca="1">VLOOKUP(B1221,投手データ!B:E,4,)</f>
        <v>#N/A</v>
      </c>
      <c r="D1221" t="e">
        <f ca="1">output!N1221</f>
        <v>#N/A</v>
      </c>
      <c r="E1221" t="e">
        <f ca="1">output!J1221</f>
        <v>#N/A</v>
      </c>
      <c r="F1221" t="e">
        <f t="shared" ca="1" si="19"/>
        <v>#N/A</v>
      </c>
    </row>
    <row r="1222" spans="1:6" hidden="1" x14ac:dyDescent="0.4">
      <c r="A1222" t="str">
        <f>output!A1222</f>
        <v>パワプロ2020 - 投球解析 - 2020-08-29 15-44-12-00</v>
      </c>
      <c r="B1222" t="str">
        <f ca="1">output!K1222</f>
        <v>DD022</v>
      </c>
      <c r="C1222">
        <f ca="1">VLOOKUP(B1222,投手データ!B:E,4,)</f>
        <v>150</v>
      </c>
      <c r="D1222" t="e">
        <f ca="1">output!N1222</f>
        <v>#N/A</v>
      </c>
      <c r="E1222" t="e">
        <f ca="1">output!J1222</f>
        <v>#N/A</v>
      </c>
      <c r="F1222" t="e">
        <f t="shared" ca="1" si="19"/>
        <v>#N/A</v>
      </c>
    </row>
    <row r="1223" spans="1:6" hidden="1" x14ac:dyDescent="0.4">
      <c r="A1223" t="str">
        <f>output!A1223</f>
        <v>パワプロ2020 - 投球解析 - 2020-08-29 15-44-12-01</v>
      </c>
      <c r="B1223" t="str">
        <f ca="1">output!K1223</f>
        <v>AD001</v>
      </c>
      <c r="C1223">
        <f ca="1">VLOOKUP(B1223,投手データ!B:E,4,)</f>
        <v>175</v>
      </c>
      <c r="D1223" t="str">
        <f ca="1">output!N1223</f>
        <v>全力ストレート</v>
      </c>
      <c r="E1223">
        <f ca="1">output!J1223</f>
        <v>170</v>
      </c>
      <c r="F1223">
        <f t="shared" ca="1" si="19"/>
        <v>-5</v>
      </c>
    </row>
    <row r="1224" spans="1:6" hidden="1" x14ac:dyDescent="0.4">
      <c r="A1224" t="str">
        <f>output!A1224</f>
        <v>パワプロ2020 - 投球解析 - 2020-08-29 15-44-12-02</v>
      </c>
      <c r="B1224" t="str">
        <f ca="1">output!K1224</f>
        <v>AD001</v>
      </c>
      <c r="C1224">
        <f ca="1">VLOOKUP(B1224,投手データ!B:E,4,)</f>
        <v>175</v>
      </c>
      <c r="D1224" t="str">
        <f ca="1">output!N1224</f>
        <v>全力ストレート</v>
      </c>
      <c r="E1224">
        <f ca="1">output!J1224</f>
        <v>169</v>
      </c>
      <c r="F1224">
        <f t="shared" ca="1" si="19"/>
        <v>-6</v>
      </c>
    </row>
    <row r="1225" spans="1:6" hidden="1" x14ac:dyDescent="0.4">
      <c r="A1225" t="str">
        <f>output!A1225</f>
        <v>パワプロ2020 - 投球解析 - 2020-08-29 15-44-12-03</v>
      </c>
      <c r="B1225" t="str">
        <f ca="1">output!K1225</f>
        <v>AD001</v>
      </c>
      <c r="C1225">
        <f ca="1">VLOOKUP(B1225,投手データ!B:E,4,)</f>
        <v>175</v>
      </c>
      <c r="D1225" t="str">
        <f ca="1">output!N1225</f>
        <v>全力ストレート</v>
      </c>
      <c r="E1225">
        <f>output!J1225</f>
        <v>168</v>
      </c>
      <c r="F1225">
        <f t="shared" ca="1" si="19"/>
        <v>-7</v>
      </c>
    </row>
    <row r="1226" spans="1:6" hidden="1" x14ac:dyDescent="0.4">
      <c r="A1226" t="str">
        <f>output!A1226</f>
        <v>パワプロ2020 - 投球解析 - 2020-08-29 15-44-12-04</v>
      </c>
      <c r="B1226" t="str">
        <f ca="1">output!K1226</f>
        <v>AD001</v>
      </c>
      <c r="C1226">
        <f ca="1">VLOOKUP(B1226,投手データ!B:E,4,)</f>
        <v>175</v>
      </c>
      <c r="D1226" t="str">
        <f ca="1">output!N1226</f>
        <v>全力ストレート</v>
      </c>
      <c r="E1226">
        <f ca="1">output!J1226</f>
        <v>169</v>
      </c>
      <c r="F1226">
        <f t="shared" ca="1" si="19"/>
        <v>-6</v>
      </c>
    </row>
    <row r="1227" spans="1:6" hidden="1" x14ac:dyDescent="0.4">
      <c r="A1227" t="str">
        <f>output!A1227</f>
        <v>パワプロ2020 - 投球解析 - 2020-08-29 15-44-12-05</v>
      </c>
      <c r="B1227" t="str">
        <f ca="1">output!K1227</f>
        <v>AD001</v>
      </c>
      <c r="C1227">
        <f ca="1">VLOOKUP(B1227,投手データ!B:E,4,)</f>
        <v>175</v>
      </c>
      <c r="D1227" t="str">
        <f ca="1">output!N1227</f>
        <v>全力ストレート</v>
      </c>
      <c r="E1227">
        <f ca="1">output!J1227</f>
        <v>171</v>
      </c>
      <c r="F1227">
        <f t="shared" ca="1" si="19"/>
        <v>-4</v>
      </c>
    </row>
    <row r="1228" spans="1:6" hidden="1" x14ac:dyDescent="0.4">
      <c r="A1228" t="str">
        <f>output!A1228</f>
        <v>パワプロ2020 - 投球解析 - 2020-08-29 15-44-12-06</v>
      </c>
      <c r="B1228" t="str">
        <f ca="1">output!K1228</f>
        <v>AD001</v>
      </c>
      <c r="C1228">
        <f ca="1">VLOOKUP(B1228,投手データ!B:E,4,)</f>
        <v>175</v>
      </c>
      <c r="D1228" t="str">
        <f ca="1">output!N1228</f>
        <v>全力ストレート</v>
      </c>
      <c r="E1228">
        <f ca="1">output!J1228</f>
        <v>173</v>
      </c>
      <c r="F1228">
        <f t="shared" ca="1" si="19"/>
        <v>-2</v>
      </c>
    </row>
    <row r="1229" spans="1:6" hidden="1" x14ac:dyDescent="0.4">
      <c r="A1229" t="str">
        <f>output!A1229</f>
        <v>パワプロ2020 - 投球解析 - 2020-08-29 15-44-12-07</v>
      </c>
      <c r="B1229" t="str">
        <f ca="1">output!K1229</f>
        <v>AD001</v>
      </c>
      <c r="C1229">
        <f ca="1">VLOOKUP(B1229,投手データ!B:E,4,)</f>
        <v>175</v>
      </c>
      <c r="D1229" t="str">
        <f ca="1">output!N1229</f>
        <v>全力ストレート</v>
      </c>
      <c r="E1229">
        <f ca="1">output!J1229</f>
        <v>173</v>
      </c>
      <c r="F1229">
        <f t="shared" ca="1" si="19"/>
        <v>-2</v>
      </c>
    </row>
    <row r="1230" spans="1:6" hidden="1" x14ac:dyDescent="0.4">
      <c r="A1230" t="str">
        <f>output!A1230</f>
        <v>パワプロ2020 - 投球解析 - 2020-08-29 15-44-12-08</v>
      </c>
      <c r="B1230" t="str">
        <f ca="1">output!K1230</f>
        <v>AD001</v>
      </c>
      <c r="C1230">
        <f ca="1">VLOOKUP(B1230,投手データ!B:E,4,)</f>
        <v>175</v>
      </c>
      <c r="D1230" t="str">
        <f ca="1">output!N1230</f>
        <v>全力ストレート</v>
      </c>
      <c r="E1230">
        <f ca="1">output!J1230</f>
        <v>173</v>
      </c>
      <c r="F1230">
        <f t="shared" ca="1" si="19"/>
        <v>-2</v>
      </c>
    </row>
    <row r="1231" spans="1:6" hidden="1" x14ac:dyDescent="0.4">
      <c r="A1231" t="str">
        <f>output!A1231</f>
        <v>パワプロ2020 - 投球解析 - 2020-08-29 15-44-12-09</v>
      </c>
      <c r="B1231" t="str">
        <f ca="1">output!K1231</f>
        <v>AD001</v>
      </c>
      <c r="C1231">
        <f ca="1">VLOOKUP(B1231,投手データ!B:E,4,)</f>
        <v>175</v>
      </c>
      <c r="D1231" t="str">
        <f ca="1">output!N1231</f>
        <v>全力ストレート</v>
      </c>
      <c r="E1231">
        <f ca="1">output!J1231</f>
        <v>173</v>
      </c>
      <c r="F1231">
        <f t="shared" ca="1" si="19"/>
        <v>-2</v>
      </c>
    </row>
    <row r="1232" spans="1:6" hidden="1" x14ac:dyDescent="0.4">
      <c r="A1232" t="str">
        <f>output!A1232</f>
        <v>パワプロ2020 - 投球解析 - 2020-08-29 15-44-12-10</v>
      </c>
      <c r="B1232" t="str">
        <f ca="1">output!K1232</f>
        <v>AD001</v>
      </c>
      <c r="C1232">
        <f ca="1">VLOOKUP(B1232,投手データ!B:E,4,)</f>
        <v>175</v>
      </c>
      <c r="D1232" t="str">
        <f ca="1">output!N1232</f>
        <v>全力ストレート</v>
      </c>
      <c r="E1232">
        <f ca="1">output!J1232</f>
        <v>170</v>
      </c>
      <c r="F1232">
        <f t="shared" ref="F1232:F1295" ca="1" si="20">E1232-C1232</f>
        <v>-5</v>
      </c>
    </row>
    <row r="1233" spans="1:6" hidden="1" x14ac:dyDescent="0.4">
      <c r="A1233" t="str">
        <f>output!A1233</f>
        <v>パワプロ2020 - 投球解析 - 2020-08-29 15-45-22-00</v>
      </c>
      <c r="B1233" t="str">
        <f ca="1">output!K1233</f>
        <v>AD001</v>
      </c>
      <c r="C1233">
        <f ca="1">VLOOKUP(B1233,投手データ!B:E,4,)</f>
        <v>175</v>
      </c>
      <c r="D1233" t="str">
        <f ca="1">output!N1233</f>
        <v>Hスライダー</v>
      </c>
      <c r="E1233">
        <f ca="1">output!J1233</f>
        <v>160</v>
      </c>
      <c r="F1233">
        <f t="shared" ca="1" si="20"/>
        <v>-15</v>
      </c>
    </row>
    <row r="1234" spans="1:6" hidden="1" x14ac:dyDescent="0.4">
      <c r="A1234" t="str">
        <f>output!A1234</f>
        <v>パワプロ2020 - 投球解析 - 2020-08-29 15-45-22-01</v>
      </c>
      <c r="B1234" t="str">
        <f ca="1">output!K1234</f>
        <v>AD001</v>
      </c>
      <c r="C1234">
        <f ca="1">VLOOKUP(B1234,投手データ!B:E,4,)</f>
        <v>175</v>
      </c>
      <c r="D1234" t="str">
        <f ca="1">output!N1234</f>
        <v>Hスライダー</v>
      </c>
      <c r="E1234">
        <f ca="1">output!J1234</f>
        <v>102</v>
      </c>
      <c r="F1234">
        <f t="shared" ca="1" si="20"/>
        <v>-73</v>
      </c>
    </row>
    <row r="1235" spans="1:6" hidden="1" x14ac:dyDescent="0.4">
      <c r="A1235" t="str">
        <f>output!A1235</f>
        <v>パワプロ2020 - 投球解析 - 2020-08-29 15-45-22-02</v>
      </c>
      <c r="B1235" t="str">
        <f ca="1">output!K1235</f>
        <v>AD001</v>
      </c>
      <c r="C1235">
        <f ca="1">VLOOKUP(B1235,投手データ!B:E,4,)</f>
        <v>175</v>
      </c>
      <c r="D1235" t="str">
        <f ca="1">output!N1235</f>
        <v>Hスライダー</v>
      </c>
      <c r="E1235">
        <f ca="1">output!J1235</f>
        <v>164</v>
      </c>
      <c r="F1235">
        <f t="shared" ca="1" si="20"/>
        <v>-11</v>
      </c>
    </row>
    <row r="1236" spans="1:6" hidden="1" x14ac:dyDescent="0.4">
      <c r="A1236" t="str">
        <f>output!A1236</f>
        <v>パワプロ2020 - 投球解析 - 2020-08-29 15-45-22-03</v>
      </c>
      <c r="B1236" t="str">
        <f ca="1">output!K1236</f>
        <v>AD001</v>
      </c>
      <c r="C1236">
        <f ca="1">VLOOKUP(B1236,投手データ!B:E,4,)</f>
        <v>175</v>
      </c>
      <c r="D1236" t="str">
        <f ca="1">output!N1236</f>
        <v>Hスライダー</v>
      </c>
      <c r="E1236">
        <f ca="1">output!J1236</f>
        <v>162</v>
      </c>
      <c r="F1236">
        <f t="shared" ca="1" si="20"/>
        <v>-13</v>
      </c>
    </row>
    <row r="1237" spans="1:6" hidden="1" x14ac:dyDescent="0.4">
      <c r="A1237" t="str">
        <f>output!A1237</f>
        <v>パワプロ2020 - 投球解析 - 2020-08-29 15-45-22-04</v>
      </c>
      <c r="B1237" t="str">
        <f ca="1">output!K1237</f>
        <v>AD001</v>
      </c>
      <c r="C1237">
        <f ca="1">VLOOKUP(B1237,投手データ!B:E,4,)</f>
        <v>175</v>
      </c>
      <c r="D1237" t="str">
        <f ca="1">output!N1237</f>
        <v>Hスライダー</v>
      </c>
      <c r="E1237">
        <f ca="1">output!J1237</f>
        <v>160</v>
      </c>
      <c r="F1237">
        <f t="shared" ca="1" si="20"/>
        <v>-15</v>
      </c>
    </row>
    <row r="1238" spans="1:6" hidden="1" x14ac:dyDescent="0.4">
      <c r="A1238" t="str">
        <f>output!A1238</f>
        <v>パワプロ2020 - 投球解析 - 2020-08-29 15-45-22-05</v>
      </c>
      <c r="B1238" t="str">
        <f ca="1">output!K1238</f>
        <v>AD001</v>
      </c>
      <c r="C1238">
        <f ca="1">VLOOKUP(B1238,投手データ!B:E,4,)</f>
        <v>175</v>
      </c>
      <c r="D1238" t="str">
        <f ca="1">output!N1238</f>
        <v>Hスライダー</v>
      </c>
      <c r="E1238">
        <f ca="1">output!J1238</f>
        <v>161</v>
      </c>
      <c r="F1238">
        <f t="shared" ca="1" si="20"/>
        <v>-14</v>
      </c>
    </row>
    <row r="1239" spans="1:6" hidden="1" x14ac:dyDescent="0.4">
      <c r="A1239" t="str">
        <f>output!A1239</f>
        <v>パワプロ2020 - 投球解析 - 2020-08-29 15-45-22-06</v>
      </c>
      <c r="B1239" t="str">
        <f ca="1">output!K1239</f>
        <v>AD001</v>
      </c>
      <c r="C1239">
        <f ca="1">VLOOKUP(B1239,投手データ!B:E,4,)</f>
        <v>175</v>
      </c>
      <c r="D1239" t="str">
        <f ca="1">output!N1239</f>
        <v>Hスライダー</v>
      </c>
      <c r="E1239">
        <f ca="1">output!J1239</f>
        <v>164</v>
      </c>
      <c r="F1239">
        <f t="shared" ca="1" si="20"/>
        <v>-11</v>
      </c>
    </row>
    <row r="1240" spans="1:6" hidden="1" x14ac:dyDescent="0.4">
      <c r="A1240" t="str">
        <f>output!A1240</f>
        <v>パワプロ2020 - 投球解析 - 2020-08-29 15-45-22-07</v>
      </c>
      <c r="B1240" t="str">
        <f ca="1">output!K1240</f>
        <v>AD001</v>
      </c>
      <c r="C1240">
        <f ca="1">VLOOKUP(B1240,投手データ!B:E,4,)</f>
        <v>175</v>
      </c>
      <c r="D1240" t="str">
        <f ca="1">output!N1240</f>
        <v>Hスライダー</v>
      </c>
      <c r="E1240">
        <f ca="1">output!J1240</f>
        <v>162</v>
      </c>
      <c r="F1240">
        <f t="shared" ca="1" si="20"/>
        <v>-13</v>
      </c>
    </row>
    <row r="1241" spans="1:6" hidden="1" x14ac:dyDescent="0.4">
      <c r="A1241" t="str">
        <f>output!A1241</f>
        <v>パワプロ2020 - 投球解析 - 2020-08-29 15-45-22-08</v>
      </c>
      <c r="B1241" t="str">
        <f ca="1">output!K1241</f>
        <v>AD001</v>
      </c>
      <c r="C1241">
        <f ca="1">VLOOKUP(B1241,投手データ!B:E,4,)</f>
        <v>175</v>
      </c>
      <c r="D1241" t="str">
        <f ca="1">output!N1241</f>
        <v>Hスライダー</v>
      </c>
      <c r="E1241">
        <f ca="1">output!J1241</f>
        <v>163</v>
      </c>
      <c r="F1241">
        <f t="shared" ca="1" si="20"/>
        <v>-12</v>
      </c>
    </row>
    <row r="1242" spans="1:6" hidden="1" x14ac:dyDescent="0.4">
      <c r="A1242" t="str">
        <f>output!A1242</f>
        <v>パワプロ2020 - 投球解析 - 2020-08-29 15-45-22-09</v>
      </c>
      <c r="B1242" t="e">
        <f ca="1">output!K1242</f>
        <v>#N/A</v>
      </c>
      <c r="C1242" t="e">
        <f ca="1">VLOOKUP(B1242,投手データ!B:E,4,)</f>
        <v>#N/A</v>
      </c>
      <c r="D1242" t="e">
        <f ca="1">output!N1242</f>
        <v>#N/A</v>
      </c>
      <c r="E1242" t="e">
        <f ca="1">output!J1242</f>
        <v>#N/A</v>
      </c>
      <c r="F1242" t="e">
        <f t="shared" ca="1" si="20"/>
        <v>#N/A</v>
      </c>
    </row>
    <row r="1243" spans="1:6" hidden="1" x14ac:dyDescent="0.4">
      <c r="A1243" t="str">
        <f>output!A1243</f>
        <v>パワプロ2020 - 投球解析 - 2020-08-29 15-46-34-00</v>
      </c>
      <c r="B1243" t="str">
        <f ca="1">output!K1243</f>
        <v>AD001</v>
      </c>
      <c r="C1243">
        <f ca="1">VLOOKUP(B1243,投手データ!B:E,4,)</f>
        <v>175</v>
      </c>
      <c r="D1243" t="str">
        <f ca="1">output!N1243</f>
        <v>サークルチェンジ</v>
      </c>
      <c r="E1243">
        <f ca="1">output!J1243</f>
        <v>144</v>
      </c>
      <c r="F1243">
        <f t="shared" ca="1" si="20"/>
        <v>-31</v>
      </c>
    </row>
    <row r="1244" spans="1:6" hidden="1" x14ac:dyDescent="0.4">
      <c r="A1244" t="str">
        <f>output!A1244</f>
        <v>パワプロ2020 - 投球解析 - 2020-08-29 15-46-34-01</v>
      </c>
      <c r="B1244" t="str">
        <f ca="1">output!K1244</f>
        <v>AD001</v>
      </c>
      <c r="C1244">
        <f ca="1">VLOOKUP(B1244,投手データ!B:E,4,)</f>
        <v>175</v>
      </c>
      <c r="D1244" t="str">
        <f ca="1">output!N1244</f>
        <v>サークルチェンジ</v>
      </c>
      <c r="E1244">
        <f ca="1">output!J1244</f>
        <v>142</v>
      </c>
      <c r="F1244">
        <f t="shared" ca="1" si="20"/>
        <v>-33</v>
      </c>
    </row>
    <row r="1245" spans="1:6" hidden="1" x14ac:dyDescent="0.4">
      <c r="A1245" t="str">
        <f>output!A1245</f>
        <v>パワプロ2020 - 投球解析 - 2020-08-29 15-46-34-02</v>
      </c>
      <c r="B1245" t="str">
        <f ca="1">output!K1245</f>
        <v>AD001</v>
      </c>
      <c r="C1245">
        <f ca="1">VLOOKUP(B1245,投手データ!B:E,4,)</f>
        <v>175</v>
      </c>
      <c r="D1245" t="str">
        <f ca="1">output!N1245</f>
        <v>サークルチェンジ</v>
      </c>
      <c r="E1245">
        <f ca="1">output!J1245</f>
        <v>102</v>
      </c>
      <c r="F1245">
        <f t="shared" ca="1" si="20"/>
        <v>-73</v>
      </c>
    </row>
    <row r="1246" spans="1:6" hidden="1" x14ac:dyDescent="0.4">
      <c r="A1246" t="str">
        <f>output!A1246</f>
        <v>パワプロ2020 - 投球解析 - 2020-08-29 15-46-34-03</v>
      </c>
      <c r="B1246" t="str">
        <f ca="1">output!K1246</f>
        <v>AD001</v>
      </c>
      <c r="C1246">
        <f ca="1">VLOOKUP(B1246,投手データ!B:E,4,)</f>
        <v>175</v>
      </c>
      <c r="D1246" t="str">
        <f ca="1">output!N1246</f>
        <v>サークルチェンジ</v>
      </c>
      <c r="E1246">
        <f ca="1">output!J1246</f>
        <v>144</v>
      </c>
      <c r="F1246">
        <f t="shared" ca="1" si="20"/>
        <v>-31</v>
      </c>
    </row>
    <row r="1247" spans="1:6" hidden="1" x14ac:dyDescent="0.4">
      <c r="A1247" t="str">
        <f>output!A1247</f>
        <v>パワプロ2020 - 投球解析 - 2020-08-29 15-46-34-04</v>
      </c>
      <c r="B1247" t="str">
        <f ca="1">output!K1247</f>
        <v>AD001</v>
      </c>
      <c r="C1247">
        <f ca="1">VLOOKUP(B1247,投手データ!B:E,4,)</f>
        <v>175</v>
      </c>
      <c r="D1247" t="str">
        <f ca="1">output!N1247</f>
        <v>サークルチェンジ</v>
      </c>
      <c r="E1247">
        <f ca="1">output!J1247</f>
        <v>98</v>
      </c>
      <c r="F1247">
        <f t="shared" ca="1" si="20"/>
        <v>-77</v>
      </c>
    </row>
    <row r="1248" spans="1:6" hidden="1" x14ac:dyDescent="0.4">
      <c r="A1248" t="str">
        <f>output!A1248</f>
        <v>パワプロ2020 - 投球解析 - 2020-08-29 15-46-34-05</v>
      </c>
      <c r="B1248" t="str">
        <f ca="1">output!K1248</f>
        <v>AD001</v>
      </c>
      <c r="C1248">
        <f ca="1">VLOOKUP(B1248,投手データ!B:E,4,)</f>
        <v>175</v>
      </c>
      <c r="D1248" t="str">
        <f ca="1">output!N1248</f>
        <v>サークルチェンジ</v>
      </c>
      <c r="E1248">
        <f ca="1">output!J1248</f>
        <v>142</v>
      </c>
      <c r="F1248">
        <f t="shared" ca="1" si="20"/>
        <v>-33</v>
      </c>
    </row>
    <row r="1249" spans="1:6" hidden="1" x14ac:dyDescent="0.4">
      <c r="A1249" t="str">
        <f>output!A1249</f>
        <v>パワプロ2020 - 投球解析 - 2020-08-29 15-46-34-06</v>
      </c>
      <c r="B1249" t="str">
        <f ca="1">output!K1249</f>
        <v>AD001</v>
      </c>
      <c r="C1249">
        <f ca="1">VLOOKUP(B1249,投手データ!B:E,4,)</f>
        <v>175</v>
      </c>
      <c r="D1249" t="str">
        <f ca="1">output!N1249</f>
        <v>サークルチェンジ</v>
      </c>
      <c r="E1249">
        <f ca="1">output!J1249</f>
        <v>141</v>
      </c>
      <c r="F1249">
        <f t="shared" ca="1" si="20"/>
        <v>-34</v>
      </c>
    </row>
    <row r="1250" spans="1:6" hidden="1" x14ac:dyDescent="0.4">
      <c r="A1250" t="str">
        <f>output!A1250</f>
        <v>パワプロ2020 - 投球解析 - 2020-08-29 15-46-34-07</v>
      </c>
      <c r="B1250" t="str">
        <f ca="1">output!K1250</f>
        <v>AD001</v>
      </c>
      <c r="C1250">
        <f ca="1">VLOOKUP(B1250,投手データ!B:E,4,)</f>
        <v>175</v>
      </c>
      <c r="D1250" t="str">
        <f ca="1">output!N1250</f>
        <v>サークルチェンジ</v>
      </c>
      <c r="E1250">
        <f ca="1">output!J1250</f>
        <v>144</v>
      </c>
      <c r="F1250">
        <f t="shared" ca="1" si="20"/>
        <v>-31</v>
      </c>
    </row>
    <row r="1251" spans="1:6" hidden="1" x14ac:dyDescent="0.4">
      <c r="A1251" t="str">
        <f>output!A1251</f>
        <v>パワプロ2020 - 投球解析 - 2020-08-29 15-46-34-08</v>
      </c>
      <c r="B1251" t="str">
        <f ca="1">output!K1251</f>
        <v>AD001</v>
      </c>
      <c r="C1251">
        <f ca="1">VLOOKUP(B1251,投手データ!B:E,4,)</f>
        <v>175</v>
      </c>
      <c r="D1251" t="str">
        <f ca="1">output!N1251</f>
        <v>サークルチェンジ</v>
      </c>
      <c r="E1251">
        <f ca="1">output!J1251</f>
        <v>144</v>
      </c>
      <c r="F1251">
        <f t="shared" ca="1" si="20"/>
        <v>-31</v>
      </c>
    </row>
    <row r="1252" spans="1:6" hidden="1" x14ac:dyDescent="0.4">
      <c r="A1252" t="str">
        <f>output!A1252</f>
        <v>パワプロ2020 - 投球解析 - 2020-08-29 15-46-34-09</v>
      </c>
      <c r="B1252" t="str">
        <f ca="1">output!K1252</f>
        <v>AD001</v>
      </c>
      <c r="C1252">
        <f ca="1">VLOOKUP(B1252,投手データ!B:E,4,)</f>
        <v>175</v>
      </c>
      <c r="D1252" t="str">
        <f ca="1">output!N1252</f>
        <v>サークルチェンジ</v>
      </c>
      <c r="E1252">
        <f ca="1">output!J1252</f>
        <v>144</v>
      </c>
      <c r="F1252">
        <f t="shared" ca="1" si="20"/>
        <v>-31</v>
      </c>
    </row>
    <row r="1253" spans="1:6" hidden="1" x14ac:dyDescent="0.4">
      <c r="A1253" t="str">
        <f>output!A1253</f>
        <v>パワプロ2020 - 投球解析 - 2020-08-29 15-48-09-00</v>
      </c>
      <c r="B1253" t="str">
        <f ca="1">output!K1253</f>
        <v>AD002</v>
      </c>
      <c r="C1253">
        <f ca="1">VLOOKUP(B1253,投手データ!B:E,4,)</f>
        <v>145</v>
      </c>
      <c r="D1253" t="str">
        <f ca="1">output!N1253</f>
        <v>ストレート</v>
      </c>
      <c r="E1253">
        <f ca="1">output!J1253</f>
        <v>143</v>
      </c>
      <c r="F1253">
        <f t="shared" ca="1" si="20"/>
        <v>-2</v>
      </c>
    </row>
    <row r="1254" spans="1:6" hidden="1" x14ac:dyDescent="0.4">
      <c r="A1254" t="str">
        <f>output!A1254</f>
        <v>パワプロ2020 - 投球解析 - 2020-08-29 15-48-09-01</v>
      </c>
      <c r="B1254" t="str">
        <f ca="1">output!K1254</f>
        <v>AD002</v>
      </c>
      <c r="C1254">
        <f ca="1">VLOOKUP(B1254,投手データ!B:E,4,)</f>
        <v>145</v>
      </c>
      <c r="D1254" t="str">
        <f ca="1">output!N1254</f>
        <v>ストレート</v>
      </c>
      <c r="E1254">
        <f ca="1">output!J1254</f>
        <v>139</v>
      </c>
      <c r="F1254">
        <f t="shared" ca="1" si="20"/>
        <v>-6</v>
      </c>
    </row>
    <row r="1255" spans="1:6" hidden="1" x14ac:dyDescent="0.4">
      <c r="A1255" t="str">
        <f>output!A1255</f>
        <v>パワプロ2020 - 投球解析 - 2020-08-29 15-48-09-02</v>
      </c>
      <c r="B1255" t="str">
        <f>output!K1255</f>
        <v>AD002</v>
      </c>
      <c r="C1255">
        <f>VLOOKUP(B1255,投手データ!B:E,4,)</f>
        <v>145</v>
      </c>
      <c r="D1255" t="str">
        <f ca="1">output!N1255</f>
        <v>ストレート</v>
      </c>
      <c r="E1255">
        <f>output!J1255</f>
        <v>143</v>
      </c>
      <c r="F1255">
        <f t="shared" si="20"/>
        <v>-2</v>
      </c>
    </row>
    <row r="1256" spans="1:6" hidden="1" x14ac:dyDescent="0.4">
      <c r="A1256" t="str">
        <f>output!A1256</f>
        <v>パワプロ2020 - 投球解析 - 2020-08-29 15-48-09-03</v>
      </c>
      <c r="B1256" t="str">
        <f>output!K1256</f>
        <v>AD002</v>
      </c>
      <c r="C1256">
        <f>VLOOKUP(B1256,投手データ!B:E,4,)</f>
        <v>145</v>
      </c>
      <c r="D1256" t="str">
        <f ca="1">output!N1256</f>
        <v>ストレート</v>
      </c>
      <c r="E1256">
        <f ca="1">output!J1256</f>
        <v>141</v>
      </c>
      <c r="F1256">
        <f t="shared" ca="1" si="20"/>
        <v>-4</v>
      </c>
    </row>
    <row r="1257" spans="1:6" hidden="1" x14ac:dyDescent="0.4">
      <c r="A1257" t="str">
        <f>output!A1257</f>
        <v>パワプロ2020 - 投球解析 - 2020-08-29 15-48-09-04</v>
      </c>
      <c r="B1257" t="str">
        <f>output!K1257</f>
        <v>AD002</v>
      </c>
      <c r="C1257">
        <f>VLOOKUP(B1257,投手データ!B:E,4,)</f>
        <v>145</v>
      </c>
      <c r="D1257" t="str">
        <f ca="1">output!N1257</f>
        <v>ストレート</v>
      </c>
      <c r="E1257">
        <f ca="1">output!J1257</f>
        <v>139</v>
      </c>
      <c r="F1257">
        <f t="shared" ca="1" si="20"/>
        <v>-6</v>
      </c>
    </row>
    <row r="1258" spans="1:6" hidden="1" x14ac:dyDescent="0.4">
      <c r="A1258" t="str">
        <f>output!A1258</f>
        <v>パワプロ2020 - 投球解析 - 2020-08-29 15-48-09-05</v>
      </c>
      <c r="B1258" t="str">
        <f>output!K1258</f>
        <v>AD002</v>
      </c>
      <c r="C1258">
        <f>VLOOKUP(B1258,投手データ!B:E,4,)</f>
        <v>145</v>
      </c>
      <c r="D1258" t="str">
        <f ca="1">output!N1258</f>
        <v>ストレート</v>
      </c>
      <c r="E1258">
        <f ca="1">output!J1258</f>
        <v>139</v>
      </c>
      <c r="F1258">
        <f t="shared" ca="1" si="20"/>
        <v>-6</v>
      </c>
    </row>
    <row r="1259" spans="1:6" hidden="1" x14ac:dyDescent="0.4">
      <c r="A1259" t="str">
        <f>output!A1259</f>
        <v>パワプロ2020 - 投球解析 - 2020-08-29 15-48-09-06</v>
      </c>
      <c r="B1259" t="str">
        <f>output!K1259</f>
        <v>AD002</v>
      </c>
      <c r="C1259">
        <f>VLOOKUP(B1259,投手データ!B:E,4,)</f>
        <v>145</v>
      </c>
      <c r="D1259" t="str">
        <f ca="1">output!N1259</f>
        <v>ストレート</v>
      </c>
      <c r="E1259">
        <f ca="1">output!J1259</f>
        <v>139</v>
      </c>
      <c r="F1259">
        <f t="shared" ca="1" si="20"/>
        <v>-6</v>
      </c>
    </row>
    <row r="1260" spans="1:6" hidden="1" x14ac:dyDescent="0.4">
      <c r="A1260" t="str">
        <f>output!A1260</f>
        <v>パワプロ2020 - 投球解析 - 2020-08-29 15-48-09-07</v>
      </c>
      <c r="B1260" t="str">
        <f>output!K1260</f>
        <v>AD002</v>
      </c>
      <c r="C1260">
        <f>VLOOKUP(B1260,投手データ!B:E,4,)</f>
        <v>145</v>
      </c>
      <c r="D1260" t="str">
        <f ca="1">output!N1260</f>
        <v>ストレート</v>
      </c>
      <c r="E1260">
        <f ca="1">output!J1260</f>
        <v>141</v>
      </c>
      <c r="F1260">
        <f t="shared" ca="1" si="20"/>
        <v>-4</v>
      </c>
    </row>
    <row r="1261" spans="1:6" hidden="1" x14ac:dyDescent="0.4">
      <c r="A1261" t="str">
        <f>output!A1261</f>
        <v>パワプロ2020 - 投球解析 - 2020-08-29 15-48-09-08</v>
      </c>
      <c r="B1261" t="str">
        <f>output!K1261</f>
        <v>AD002</v>
      </c>
      <c r="C1261">
        <f>VLOOKUP(B1261,投手データ!B:E,4,)</f>
        <v>145</v>
      </c>
      <c r="D1261" t="str">
        <f ca="1">output!N1261</f>
        <v>ストレート</v>
      </c>
      <c r="E1261">
        <f ca="1">output!J1261</f>
        <v>142</v>
      </c>
      <c r="F1261">
        <f t="shared" ca="1" si="20"/>
        <v>-3</v>
      </c>
    </row>
    <row r="1262" spans="1:6" hidden="1" x14ac:dyDescent="0.4">
      <c r="A1262" t="str">
        <f>output!A1262</f>
        <v>パワプロ2020 - 投球解析 - 2020-08-29 15-48-09-09</v>
      </c>
      <c r="B1262" t="str">
        <f>output!K1262</f>
        <v>AD002</v>
      </c>
      <c r="C1262">
        <f>VLOOKUP(B1262,投手データ!B:E,4,)</f>
        <v>145</v>
      </c>
      <c r="D1262" t="str">
        <f ca="1">output!N1262</f>
        <v>ストレート</v>
      </c>
      <c r="E1262">
        <f ca="1">output!J1262</f>
        <v>142</v>
      </c>
      <c r="F1262">
        <f t="shared" ca="1" si="20"/>
        <v>-3</v>
      </c>
    </row>
    <row r="1263" spans="1:6" hidden="1" x14ac:dyDescent="0.4">
      <c r="A1263" t="str">
        <f>output!A1263</f>
        <v>パワプロ2020 - 投球解析 - 2020-08-29 15-49-13-00</v>
      </c>
      <c r="B1263" t="str">
        <f>output!K1263</f>
        <v>AD002</v>
      </c>
      <c r="C1263">
        <f>VLOOKUP(B1263,投手データ!B:E,4,)</f>
        <v>145</v>
      </c>
      <c r="D1263" t="str">
        <f ca="1">output!N1263</f>
        <v>全力ストレート</v>
      </c>
      <c r="E1263">
        <f ca="1">output!J1263</f>
        <v>139</v>
      </c>
      <c r="F1263">
        <f t="shared" ca="1" si="20"/>
        <v>-6</v>
      </c>
    </row>
    <row r="1264" spans="1:6" hidden="1" x14ac:dyDescent="0.4">
      <c r="A1264" t="str">
        <f>output!A1264</f>
        <v>パワプロ2020 - 投球解析 - 2020-08-29 15-49-13-01</v>
      </c>
      <c r="B1264" t="str">
        <f>output!K1264</f>
        <v>AD002</v>
      </c>
      <c r="C1264">
        <f>VLOOKUP(B1264,投手データ!B:E,4,)</f>
        <v>145</v>
      </c>
      <c r="D1264" t="str">
        <f ca="1">output!N1264</f>
        <v>全力ストレート</v>
      </c>
      <c r="E1264">
        <f ca="1">output!J1264</f>
        <v>141</v>
      </c>
      <c r="F1264">
        <f t="shared" ca="1" si="20"/>
        <v>-4</v>
      </c>
    </row>
    <row r="1265" spans="1:6" hidden="1" x14ac:dyDescent="0.4">
      <c r="A1265" t="str">
        <f>output!A1265</f>
        <v>パワプロ2020 - 投球解析 - 2020-08-29 15-49-13-02</v>
      </c>
      <c r="B1265" t="str">
        <f>output!K1265</f>
        <v>AD002</v>
      </c>
      <c r="C1265">
        <f>VLOOKUP(B1265,投手データ!B:E,4,)</f>
        <v>145</v>
      </c>
      <c r="D1265" t="str">
        <f ca="1">output!N1265</f>
        <v>全力ストレート</v>
      </c>
      <c r="E1265">
        <f ca="1">output!J1265</f>
        <v>141</v>
      </c>
      <c r="F1265">
        <f t="shared" ca="1" si="20"/>
        <v>-4</v>
      </c>
    </row>
    <row r="1266" spans="1:6" hidden="1" x14ac:dyDescent="0.4">
      <c r="A1266" t="str">
        <f>output!A1266</f>
        <v>パワプロ2020 - 投球解析 - 2020-08-29 15-49-13-03</v>
      </c>
      <c r="B1266" t="str">
        <f>output!K1266</f>
        <v>AD002</v>
      </c>
      <c r="C1266">
        <f>VLOOKUP(B1266,投手データ!B:E,4,)</f>
        <v>145</v>
      </c>
      <c r="D1266" t="str">
        <f ca="1">output!N1266</f>
        <v>全力ストレート</v>
      </c>
      <c r="E1266">
        <f ca="1">output!J1266</f>
        <v>141</v>
      </c>
      <c r="F1266">
        <f t="shared" ca="1" si="20"/>
        <v>-4</v>
      </c>
    </row>
    <row r="1267" spans="1:6" hidden="1" x14ac:dyDescent="0.4">
      <c r="A1267" t="str">
        <f>output!A1267</f>
        <v>パワプロ2020 - 投球解析 - 2020-08-29 15-49-13-04</v>
      </c>
      <c r="B1267" t="str">
        <f>output!K1267</f>
        <v>AD002</v>
      </c>
      <c r="C1267">
        <f>VLOOKUP(B1267,投手データ!B:E,4,)</f>
        <v>145</v>
      </c>
      <c r="D1267" t="str">
        <f ca="1">output!N1267</f>
        <v>全力ストレート</v>
      </c>
      <c r="E1267">
        <f ca="1">output!J1267</f>
        <v>140</v>
      </c>
      <c r="F1267">
        <f t="shared" ca="1" si="20"/>
        <v>-5</v>
      </c>
    </row>
    <row r="1268" spans="1:6" hidden="1" x14ac:dyDescent="0.4">
      <c r="A1268" t="str">
        <f>output!A1268</f>
        <v>パワプロ2020 - 投球解析 - 2020-08-29 15-49-13-05</v>
      </c>
      <c r="B1268" t="str">
        <f>output!K1268</f>
        <v>AD002</v>
      </c>
      <c r="C1268">
        <f>VLOOKUP(B1268,投手データ!B:E,4,)</f>
        <v>145</v>
      </c>
      <c r="D1268" t="str">
        <f ca="1">output!N1268</f>
        <v>全力ストレート</v>
      </c>
      <c r="E1268">
        <f ca="1">output!J1268</f>
        <v>140</v>
      </c>
      <c r="F1268">
        <f t="shared" ca="1" si="20"/>
        <v>-5</v>
      </c>
    </row>
    <row r="1269" spans="1:6" hidden="1" x14ac:dyDescent="0.4">
      <c r="A1269" t="str">
        <f>output!A1269</f>
        <v>パワプロ2020 - 投球解析 - 2020-08-29 15-49-13-06</v>
      </c>
      <c r="B1269" t="str">
        <f>output!K1269</f>
        <v>AD002</v>
      </c>
      <c r="C1269">
        <f>VLOOKUP(B1269,投手データ!B:E,4,)</f>
        <v>145</v>
      </c>
      <c r="D1269" t="str">
        <f ca="1">output!N1269</f>
        <v>全力ストレート</v>
      </c>
      <c r="E1269">
        <f ca="1">output!J1269</f>
        <v>139</v>
      </c>
      <c r="F1269">
        <f t="shared" ca="1" si="20"/>
        <v>-6</v>
      </c>
    </row>
    <row r="1270" spans="1:6" hidden="1" x14ac:dyDescent="0.4">
      <c r="A1270" t="str">
        <f>output!A1270</f>
        <v>パワプロ2020 - 投球解析 - 2020-08-29 15-49-13-07</v>
      </c>
      <c r="B1270" t="str">
        <f>output!K1270</f>
        <v>AD002</v>
      </c>
      <c r="C1270">
        <f>VLOOKUP(B1270,投手データ!B:E,4,)</f>
        <v>145</v>
      </c>
      <c r="D1270" t="str">
        <f ca="1">output!N1270</f>
        <v>全力ストレート</v>
      </c>
      <c r="E1270">
        <f ca="1">output!J1270</f>
        <v>141</v>
      </c>
      <c r="F1270">
        <f t="shared" ca="1" si="20"/>
        <v>-4</v>
      </c>
    </row>
    <row r="1271" spans="1:6" hidden="1" x14ac:dyDescent="0.4">
      <c r="A1271" t="str">
        <f>output!A1271</f>
        <v>パワプロ2020 - 投球解析 - 2020-08-29 15-49-13-08</v>
      </c>
      <c r="B1271" t="str">
        <f>output!K1271</f>
        <v>AD002</v>
      </c>
      <c r="C1271">
        <f>VLOOKUP(B1271,投手データ!B:E,4,)</f>
        <v>145</v>
      </c>
      <c r="D1271" t="str">
        <f ca="1">output!N1271</f>
        <v>全力ストレート</v>
      </c>
      <c r="E1271">
        <f ca="1">output!J1271</f>
        <v>140</v>
      </c>
      <c r="F1271">
        <f t="shared" ca="1" si="20"/>
        <v>-5</v>
      </c>
    </row>
    <row r="1272" spans="1:6" hidden="1" x14ac:dyDescent="0.4">
      <c r="A1272" t="str">
        <f>output!A1272</f>
        <v>パワプロ2020 - 投球解析 - 2020-08-29 15-49-13-09</v>
      </c>
      <c r="B1272" t="str">
        <f>output!K1272</f>
        <v>AD002</v>
      </c>
      <c r="C1272">
        <f>VLOOKUP(B1272,投手データ!B:E,4,)</f>
        <v>145</v>
      </c>
      <c r="D1272" t="str">
        <f ca="1">output!N1272</f>
        <v>全力ストレート</v>
      </c>
      <c r="E1272">
        <f ca="1">output!J1272</f>
        <v>141</v>
      </c>
      <c r="F1272">
        <f t="shared" ca="1" si="20"/>
        <v>-4</v>
      </c>
    </row>
    <row r="1273" spans="1:6" hidden="1" x14ac:dyDescent="0.4">
      <c r="A1273" t="str">
        <f>output!A1273</f>
        <v>パワプロ2020 - 投球解析 - 2020-08-29 15-50-19-00</v>
      </c>
      <c r="B1273" t="str">
        <f>output!K1273</f>
        <v>AD002</v>
      </c>
      <c r="C1273">
        <f>VLOOKUP(B1273,投手データ!B:E,4,)</f>
        <v>145</v>
      </c>
      <c r="D1273" t="str">
        <f ca="1">output!N1273</f>
        <v>スライダー</v>
      </c>
      <c r="E1273">
        <f ca="1">output!J1273</f>
        <v>126</v>
      </c>
      <c r="F1273">
        <f t="shared" ca="1" si="20"/>
        <v>-19</v>
      </c>
    </row>
    <row r="1274" spans="1:6" hidden="1" x14ac:dyDescent="0.4">
      <c r="A1274" t="str">
        <f>output!A1274</f>
        <v>パワプロ2020 - 投球解析 - 2020-08-29 15-50-19-01</v>
      </c>
      <c r="B1274" t="str">
        <f>output!K1274</f>
        <v>AD002</v>
      </c>
      <c r="C1274">
        <f>VLOOKUP(B1274,投手データ!B:E,4,)</f>
        <v>145</v>
      </c>
      <c r="D1274" t="str">
        <f ca="1">output!N1274</f>
        <v>スライダー</v>
      </c>
      <c r="E1274">
        <f ca="1">output!J1274</f>
        <v>127</v>
      </c>
      <c r="F1274">
        <f t="shared" ca="1" si="20"/>
        <v>-18</v>
      </c>
    </row>
    <row r="1275" spans="1:6" hidden="1" x14ac:dyDescent="0.4">
      <c r="A1275" t="str">
        <f>output!A1275</f>
        <v>パワプロ2020 - 投球解析 - 2020-08-29 15-50-19-02</v>
      </c>
      <c r="B1275" t="str">
        <f>output!K1275</f>
        <v>AD002</v>
      </c>
      <c r="C1275">
        <f>VLOOKUP(B1275,投手データ!B:E,4,)</f>
        <v>145</v>
      </c>
      <c r="D1275" t="str">
        <f ca="1">output!N1275</f>
        <v>スライダー</v>
      </c>
      <c r="E1275">
        <f ca="1">output!J1275</f>
        <v>128</v>
      </c>
      <c r="F1275">
        <f t="shared" ca="1" si="20"/>
        <v>-17</v>
      </c>
    </row>
    <row r="1276" spans="1:6" hidden="1" x14ac:dyDescent="0.4">
      <c r="A1276" t="str">
        <f>output!A1276</f>
        <v>パワプロ2020 - 投球解析 - 2020-08-29 15-50-19-03</v>
      </c>
      <c r="B1276" t="str">
        <f>output!K1276</f>
        <v>AD002</v>
      </c>
      <c r="C1276">
        <f>VLOOKUP(B1276,投手データ!B:E,4,)</f>
        <v>145</v>
      </c>
      <c r="D1276" t="str">
        <f ca="1">output!N1276</f>
        <v>スライダー</v>
      </c>
      <c r="E1276">
        <f ca="1">output!J1276</f>
        <v>128</v>
      </c>
      <c r="F1276">
        <f t="shared" ca="1" si="20"/>
        <v>-17</v>
      </c>
    </row>
    <row r="1277" spans="1:6" hidden="1" x14ac:dyDescent="0.4">
      <c r="A1277" t="str">
        <f>output!A1277</f>
        <v>パワプロ2020 - 投球解析 - 2020-08-29 15-50-19-04</v>
      </c>
      <c r="B1277" t="str">
        <f>output!K1277</f>
        <v>AD002</v>
      </c>
      <c r="C1277">
        <f>VLOOKUP(B1277,投手データ!B:E,4,)</f>
        <v>145</v>
      </c>
      <c r="D1277" t="str">
        <f ca="1">output!N1277</f>
        <v>スライダー</v>
      </c>
      <c r="E1277">
        <f ca="1">output!J1277</f>
        <v>129</v>
      </c>
      <c r="F1277">
        <f t="shared" ca="1" si="20"/>
        <v>-16</v>
      </c>
    </row>
    <row r="1278" spans="1:6" hidden="1" x14ac:dyDescent="0.4">
      <c r="A1278" t="str">
        <f>output!A1278</f>
        <v>パワプロ2020 - 投球解析 - 2020-08-29 15-50-19-05</v>
      </c>
      <c r="B1278" t="str">
        <f>output!K1278</f>
        <v>AD002</v>
      </c>
      <c r="C1278">
        <f>VLOOKUP(B1278,投手データ!B:E,4,)</f>
        <v>145</v>
      </c>
      <c r="D1278" t="str">
        <f ca="1">output!N1278</f>
        <v>スライダー</v>
      </c>
      <c r="E1278">
        <f ca="1">output!J1278</f>
        <v>123</v>
      </c>
      <c r="F1278">
        <f t="shared" ca="1" si="20"/>
        <v>-22</v>
      </c>
    </row>
    <row r="1279" spans="1:6" hidden="1" x14ac:dyDescent="0.4">
      <c r="A1279" t="str">
        <f>output!A1279</f>
        <v>パワプロ2020 - 投球解析 - 2020-08-29 15-50-19-06</v>
      </c>
      <c r="B1279" t="str">
        <f>output!K1279</f>
        <v>AD002</v>
      </c>
      <c r="C1279">
        <f>VLOOKUP(B1279,投手データ!B:E,4,)</f>
        <v>145</v>
      </c>
      <c r="D1279" t="str">
        <f ca="1">output!N1279</f>
        <v>スライダー</v>
      </c>
      <c r="E1279">
        <f ca="1">output!J1279</f>
        <v>129</v>
      </c>
      <c r="F1279">
        <f t="shared" ca="1" si="20"/>
        <v>-16</v>
      </c>
    </row>
    <row r="1280" spans="1:6" hidden="1" x14ac:dyDescent="0.4">
      <c r="A1280" t="str">
        <f>output!A1280</f>
        <v>パワプロ2020 - 投球解析 - 2020-08-29 15-50-19-07</v>
      </c>
      <c r="B1280" t="str">
        <f>output!K1280</f>
        <v>AD002</v>
      </c>
      <c r="C1280">
        <f>VLOOKUP(B1280,投手データ!B:E,4,)</f>
        <v>145</v>
      </c>
      <c r="D1280" t="str">
        <f ca="1">output!N1280</f>
        <v>スライダー</v>
      </c>
      <c r="E1280">
        <f ca="1">output!J1280</f>
        <v>126</v>
      </c>
      <c r="F1280">
        <f t="shared" ca="1" si="20"/>
        <v>-19</v>
      </c>
    </row>
    <row r="1281" spans="1:6" hidden="1" x14ac:dyDescent="0.4">
      <c r="A1281" t="str">
        <f>output!A1281</f>
        <v>パワプロ2020 - 投球解析 - 2020-08-29 15-50-19-08</v>
      </c>
      <c r="B1281" t="str">
        <f>output!K1281</f>
        <v>AD002</v>
      </c>
      <c r="C1281">
        <f>VLOOKUP(B1281,投手データ!B:E,4,)</f>
        <v>145</v>
      </c>
      <c r="D1281" t="str">
        <f ca="1">output!N1281</f>
        <v>スライダー</v>
      </c>
      <c r="E1281">
        <f ca="1">output!J1281</f>
        <v>127</v>
      </c>
      <c r="F1281">
        <f t="shared" ca="1" si="20"/>
        <v>-18</v>
      </c>
    </row>
    <row r="1282" spans="1:6" hidden="1" x14ac:dyDescent="0.4">
      <c r="A1282" t="str">
        <f>output!A1282</f>
        <v>パワプロ2020 - 投球解析 - 2020-08-29 15-50-19-09</v>
      </c>
      <c r="B1282" t="str">
        <f>output!K1282</f>
        <v>AD002</v>
      </c>
      <c r="C1282">
        <f>VLOOKUP(B1282,投手データ!B:E,4,)</f>
        <v>145</v>
      </c>
      <c r="D1282" t="str">
        <f ca="1">output!N1282</f>
        <v>スライダー</v>
      </c>
      <c r="E1282">
        <f ca="1">output!J1282</f>
        <v>126</v>
      </c>
      <c r="F1282">
        <f t="shared" ca="1" si="20"/>
        <v>-19</v>
      </c>
    </row>
    <row r="1283" spans="1:6" hidden="1" x14ac:dyDescent="0.4">
      <c r="A1283" t="str">
        <f>output!A1283</f>
        <v>パワプロ2020 - 投球解析 - 2020-08-29 15-51-26-00</v>
      </c>
      <c r="B1283" t="str">
        <f>output!K1283</f>
        <v>AD002</v>
      </c>
      <c r="C1283">
        <f>VLOOKUP(B1283,投手データ!B:E,4,)</f>
        <v>145</v>
      </c>
      <c r="D1283" t="str">
        <f ca="1">output!N1283</f>
        <v>SFF</v>
      </c>
      <c r="E1283">
        <f ca="1">output!J1283</f>
        <v>130</v>
      </c>
      <c r="F1283">
        <f t="shared" ca="1" si="20"/>
        <v>-15</v>
      </c>
    </row>
    <row r="1284" spans="1:6" hidden="1" x14ac:dyDescent="0.4">
      <c r="A1284" t="str">
        <f>output!A1284</f>
        <v>パワプロ2020 - 投球解析 - 2020-08-29 15-51-26-01</v>
      </c>
      <c r="B1284" t="str">
        <f>output!K1284</f>
        <v>AD002</v>
      </c>
      <c r="C1284">
        <f>VLOOKUP(B1284,投手データ!B:E,4,)</f>
        <v>145</v>
      </c>
      <c r="D1284" t="str">
        <f ca="1">output!N1284</f>
        <v>SFF</v>
      </c>
      <c r="E1284">
        <f ca="1">output!J1284</f>
        <v>93</v>
      </c>
      <c r="F1284">
        <f t="shared" ca="1" si="20"/>
        <v>-52</v>
      </c>
    </row>
    <row r="1285" spans="1:6" hidden="1" x14ac:dyDescent="0.4">
      <c r="A1285" t="str">
        <f>output!A1285</f>
        <v>パワプロ2020 - 投球解析 - 2020-08-29 15-51-26-02</v>
      </c>
      <c r="B1285" t="str">
        <f>output!K1285</f>
        <v>AD002</v>
      </c>
      <c r="C1285">
        <f>VLOOKUP(B1285,投手データ!B:E,4,)</f>
        <v>145</v>
      </c>
      <c r="D1285" t="str">
        <f ca="1">output!N1285</f>
        <v>SFF</v>
      </c>
      <c r="E1285">
        <f ca="1">output!J1285</f>
        <v>132</v>
      </c>
      <c r="F1285">
        <f t="shared" ca="1" si="20"/>
        <v>-13</v>
      </c>
    </row>
    <row r="1286" spans="1:6" hidden="1" x14ac:dyDescent="0.4">
      <c r="A1286" t="str">
        <f>output!A1286</f>
        <v>パワプロ2020 - 投球解析 - 2020-08-29 15-51-26-03</v>
      </c>
      <c r="B1286" t="str">
        <f>output!K1286</f>
        <v>AD002</v>
      </c>
      <c r="C1286">
        <f>VLOOKUP(B1286,投手データ!B:E,4,)</f>
        <v>145</v>
      </c>
      <c r="D1286" t="str">
        <f ca="1">output!N1286</f>
        <v>SFF</v>
      </c>
      <c r="E1286">
        <f ca="1">output!J1286</f>
        <v>132</v>
      </c>
      <c r="F1286">
        <f t="shared" ca="1" si="20"/>
        <v>-13</v>
      </c>
    </row>
    <row r="1287" spans="1:6" hidden="1" x14ac:dyDescent="0.4">
      <c r="A1287" t="str">
        <f>output!A1287</f>
        <v>パワプロ2020 - 投球解析 - 2020-08-29 15-51-26-04</v>
      </c>
      <c r="B1287" t="str">
        <f>output!K1287</f>
        <v>AD002</v>
      </c>
      <c r="C1287">
        <f>VLOOKUP(B1287,投手データ!B:E,4,)</f>
        <v>145</v>
      </c>
      <c r="D1287" t="str">
        <f ca="1">output!N1287</f>
        <v>SFF</v>
      </c>
      <c r="E1287">
        <f ca="1">output!J1287</f>
        <v>133</v>
      </c>
      <c r="F1287">
        <f t="shared" ca="1" si="20"/>
        <v>-12</v>
      </c>
    </row>
    <row r="1288" spans="1:6" hidden="1" x14ac:dyDescent="0.4">
      <c r="A1288" t="str">
        <f>output!A1288</f>
        <v>パワプロ2020 - 投球解析 - 2020-08-29 15-51-26-05</v>
      </c>
      <c r="B1288" t="str">
        <f>output!K1288</f>
        <v>AD002</v>
      </c>
      <c r="C1288">
        <f>VLOOKUP(B1288,投手データ!B:E,4,)</f>
        <v>145</v>
      </c>
      <c r="D1288" t="str">
        <f ca="1">output!N1288</f>
        <v>SFF</v>
      </c>
      <c r="E1288">
        <f ca="1">output!J1288</f>
        <v>133</v>
      </c>
      <c r="F1288">
        <f t="shared" ca="1" si="20"/>
        <v>-12</v>
      </c>
    </row>
    <row r="1289" spans="1:6" hidden="1" x14ac:dyDescent="0.4">
      <c r="A1289" t="str">
        <f>output!A1289</f>
        <v>パワプロ2020 - 投球解析 - 2020-08-29 15-51-26-06</v>
      </c>
      <c r="B1289" t="str">
        <f>output!K1289</f>
        <v>AD002</v>
      </c>
      <c r="C1289">
        <f>VLOOKUP(B1289,投手データ!B:E,4,)</f>
        <v>145</v>
      </c>
      <c r="D1289" t="str">
        <f ca="1">output!N1289</f>
        <v>SFF</v>
      </c>
      <c r="E1289">
        <f ca="1">output!J1289</f>
        <v>134</v>
      </c>
      <c r="F1289">
        <f t="shared" ca="1" si="20"/>
        <v>-11</v>
      </c>
    </row>
    <row r="1290" spans="1:6" hidden="1" x14ac:dyDescent="0.4">
      <c r="A1290" t="str">
        <f>output!A1290</f>
        <v>パワプロ2020 - 投球解析 - 2020-08-29 15-51-26-07</v>
      </c>
      <c r="B1290" t="str">
        <f>output!K1290</f>
        <v>AD002</v>
      </c>
      <c r="C1290">
        <f>VLOOKUP(B1290,投手データ!B:E,4,)</f>
        <v>145</v>
      </c>
      <c r="D1290" t="str">
        <f ca="1">output!N1290</f>
        <v>SFF</v>
      </c>
      <c r="E1290">
        <f ca="1">output!J1290</f>
        <v>130</v>
      </c>
      <c r="F1290">
        <f t="shared" ca="1" si="20"/>
        <v>-15</v>
      </c>
    </row>
    <row r="1291" spans="1:6" hidden="1" x14ac:dyDescent="0.4">
      <c r="A1291" t="str">
        <f>output!A1291</f>
        <v>パワプロ2020 - 投球解析 - 2020-08-29 15-51-26-08</v>
      </c>
      <c r="B1291" t="str">
        <f>output!K1291</f>
        <v>AD002</v>
      </c>
      <c r="C1291">
        <f>VLOOKUP(B1291,投手データ!B:E,4,)</f>
        <v>145</v>
      </c>
      <c r="D1291" t="str">
        <f ca="1">output!N1291</f>
        <v>SFF</v>
      </c>
      <c r="E1291">
        <f ca="1">output!J1291</f>
        <v>132</v>
      </c>
      <c r="F1291">
        <f t="shared" ca="1" si="20"/>
        <v>-13</v>
      </c>
    </row>
    <row r="1292" spans="1:6" hidden="1" x14ac:dyDescent="0.4">
      <c r="A1292" t="str">
        <f>output!A1292</f>
        <v>パワプロ2020 - 投球解析 - 2020-08-29 15-51-26-09</v>
      </c>
      <c r="B1292" t="str">
        <f>output!K1292</f>
        <v>AD002</v>
      </c>
      <c r="C1292">
        <f>VLOOKUP(B1292,投手データ!B:E,4,)</f>
        <v>145</v>
      </c>
      <c r="D1292" t="e">
        <f ca="1">output!N1292</f>
        <v>#N/A</v>
      </c>
      <c r="E1292" t="e">
        <f ca="1">output!J1292</f>
        <v>#N/A</v>
      </c>
      <c r="F1292" t="e">
        <f t="shared" ca="1" si="20"/>
        <v>#N/A</v>
      </c>
    </row>
    <row r="1293" spans="1:6" hidden="1" x14ac:dyDescent="0.4">
      <c r="A1293" t="str">
        <f>output!A1293</f>
        <v>パワプロ2020 - 投球解析 - 2020-08-29 15-52-32-00</v>
      </c>
      <c r="B1293" t="str">
        <f>output!K1293</f>
        <v>AD002</v>
      </c>
      <c r="C1293">
        <f>VLOOKUP(B1293,投手データ!B:E,4,)</f>
        <v>145</v>
      </c>
      <c r="D1293" t="str">
        <f ca="1">output!N1293</f>
        <v>シンカー</v>
      </c>
      <c r="E1293">
        <f ca="1">output!J1293</f>
        <v>120</v>
      </c>
      <c r="F1293">
        <f t="shared" ca="1" si="20"/>
        <v>-25</v>
      </c>
    </row>
    <row r="1294" spans="1:6" hidden="1" x14ac:dyDescent="0.4">
      <c r="A1294" t="str">
        <f>output!A1294</f>
        <v>パワプロ2020 - 投球解析 - 2020-08-29 15-52-32-01</v>
      </c>
      <c r="B1294" t="str">
        <f>output!K1294</f>
        <v>AD002</v>
      </c>
      <c r="C1294">
        <f>VLOOKUP(B1294,投手データ!B:E,4,)</f>
        <v>145</v>
      </c>
      <c r="D1294" t="str">
        <f ca="1">output!N1294</f>
        <v>シンカー</v>
      </c>
      <c r="E1294">
        <f ca="1">output!J1294</f>
        <v>119</v>
      </c>
      <c r="F1294">
        <f t="shared" ca="1" si="20"/>
        <v>-26</v>
      </c>
    </row>
    <row r="1295" spans="1:6" hidden="1" x14ac:dyDescent="0.4">
      <c r="A1295" t="str">
        <f>output!A1295</f>
        <v>パワプロ2020 - 投球解析 - 2020-08-29 15-52-32-02</v>
      </c>
      <c r="B1295" t="str">
        <f>output!K1295</f>
        <v>AD002</v>
      </c>
      <c r="C1295">
        <f>VLOOKUP(B1295,投手データ!B:E,4,)</f>
        <v>145</v>
      </c>
      <c r="D1295" t="str">
        <f ca="1">output!N1295</f>
        <v>シンカー</v>
      </c>
      <c r="E1295">
        <f ca="1">output!J1295</f>
        <v>118</v>
      </c>
      <c r="F1295">
        <f t="shared" ca="1" si="20"/>
        <v>-27</v>
      </c>
    </row>
    <row r="1296" spans="1:6" hidden="1" x14ac:dyDescent="0.4">
      <c r="A1296" t="str">
        <f>output!A1296</f>
        <v>パワプロ2020 - 投球解析 - 2020-08-29 15-52-32-03</v>
      </c>
      <c r="B1296" t="str">
        <f>output!K1296</f>
        <v>AD002</v>
      </c>
      <c r="C1296">
        <f>VLOOKUP(B1296,投手データ!B:E,4,)</f>
        <v>145</v>
      </c>
      <c r="D1296" t="str">
        <f ca="1">output!N1296</f>
        <v>シンカー</v>
      </c>
      <c r="E1296">
        <f ca="1">output!J1296</f>
        <v>120</v>
      </c>
      <c r="F1296">
        <f t="shared" ref="F1296:F1359" ca="1" si="21">E1296-C1296</f>
        <v>-25</v>
      </c>
    </row>
    <row r="1297" spans="1:6" hidden="1" x14ac:dyDescent="0.4">
      <c r="A1297" t="str">
        <f>output!A1297</f>
        <v>パワプロ2020 - 投球解析 - 2020-08-29 15-52-32-04</v>
      </c>
      <c r="B1297" t="str">
        <f>output!K1297</f>
        <v>AD002</v>
      </c>
      <c r="C1297">
        <f>VLOOKUP(B1297,投手データ!B:E,4,)</f>
        <v>145</v>
      </c>
      <c r="D1297" t="str">
        <f ca="1">output!N1297</f>
        <v>シンカー</v>
      </c>
      <c r="E1297">
        <f ca="1">output!J1297</f>
        <v>121</v>
      </c>
      <c r="F1297">
        <f t="shared" ca="1" si="21"/>
        <v>-24</v>
      </c>
    </row>
    <row r="1298" spans="1:6" hidden="1" x14ac:dyDescent="0.4">
      <c r="A1298" t="str">
        <f>output!A1298</f>
        <v>パワプロ2020 - 投球解析 - 2020-08-29 15-52-32-05</v>
      </c>
      <c r="B1298" t="str">
        <f>output!K1298</f>
        <v>AD002</v>
      </c>
      <c r="C1298">
        <f>VLOOKUP(B1298,投手データ!B:E,4,)</f>
        <v>145</v>
      </c>
      <c r="D1298" t="str">
        <f ca="1">output!N1298</f>
        <v>シンカー</v>
      </c>
      <c r="E1298">
        <f ca="1">output!J1298</f>
        <v>120</v>
      </c>
      <c r="F1298">
        <f t="shared" ca="1" si="21"/>
        <v>-25</v>
      </c>
    </row>
    <row r="1299" spans="1:6" hidden="1" x14ac:dyDescent="0.4">
      <c r="A1299" t="str">
        <f>output!A1299</f>
        <v>パワプロ2020 - 投球解析 - 2020-08-29 15-52-32-06</v>
      </c>
      <c r="B1299" t="str">
        <f>output!K1299</f>
        <v>AD002</v>
      </c>
      <c r="C1299">
        <f>VLOOKUP(B1299,投手データ!B:E,4,)</f>
        <v>145</v>
      </c>
      <c r="D1299" t="str">
        <f ca="1">output!N1299</f>
        <v>シンカー</v>
      </c>
      <c r="E1299">
        <f ca="1">output!J1299</f>
        <v>119</v>
      </c>
      <c r="F1299">
        <f t="shared" ca="1" si="21"/>
        <v>-26</v>
      </c>
    </row>
    <row r="1300" spans="1:6" hidden="1" x14ac:dyDescent="0.4">
      <c r="A1300" t="str">
        <f>output!A1300</f>
        <v>パワプロ2020 - 投球解析 - 2020-08-29 15-52-32-07</v>
      </c>
      <c r="B1300" t="str">
        <f>output!K1300</f>
        <v>AD002</v>
      </c>
      <c r="C1300">
        <f>VLOOKUP(B1300,投手データ!B:E,4,)</f>
        <v>145</v>
      </c>
      <c r="D1300" t="str">
        <f ca="1">output!N1300</f>
        <v>シンカー</v>
      </c>
      <c r="E1300">
        <f ca="1">output!J1300</f>
        <v>125</v>
      </c>
      <c r="F1300">
        <f t="shared" ca="1" si="21"/>
        <v>-20</v>
      </c>
    </row>
    <row r="1301" spans="1:6" hidden="1" x14ac:dyDescent="0.4">
      <c r="A1301" t="str">
        <f>output!A1301</f>
        <v>パワプロ2020 - 投球解析 - 2020-08-29 15-52-32-08</v>
      </c>
      <c r="B1301" t="str">
        <f>output!K1301</f>
        <v>AD002</v>
      </c>
      <c r="C1301">
        <f>VLOOKUP(B1301,投手データ!B:E,4,)</f>
        <v>145</v>
      </c>
      <c r="D1301" t="str">
        <f ca="1">output!N1301</f>
        <v>シンカー</v>
      </c>
      <c r="E1301">
        <f ca="1">output!J1301</f>
        <v>120</v>
      </c>
      <c r="F1301">
        <f t="shared" ca="1" si="21"/>
        <v>-25</v>
      </c>
    </row>
    <row r="1302" spans="1:6" hidden="1" x14ac:dyDescent="0.4">
      <c r="A1302" t="str">
        <f>output!A1302</f>
        <v>パワプロ2020 - 投球解析 - 2020-08-29 15-52-32-09</v>
      </c>
      <c r="B1302" t="str">
        <f>output!K1302</f>
        <v>AD002</v>
      </c>
      <c r="C1302">
        <f>VLOOKUP(B1302,投手データ!B:E,4,)</f>
        <v>145</v>
      </c>
      <c r="D1302" t="str">
        <f ca="1">output!N1302</f>
        <v>シンカー</v>
      </c>
      <c r="E1302">
        <f ca="1">output!J1302</f>
        <v>120</v>
      </c>
      <c r="F1302">
        <f t="shared" ca="1" si="21"/>
        <v>-25</v>
      </c>
    </row>
    <row r="1303" spans="1:6" hidden="1" x14ac:dyDescent="0.4">
      <c r="A1303" t="str">
        <f>output!A1303</f>
        <v>パワプロ2020 - 投球解析 - 2020-08-29 15-53-40-00</v>
      </c>
      <c r="B1303" t="str">
        <f>output!K1303</f>
        <v>AD002</v>
      </c>
      <c r="C1303">
        <f>VLOOKUP(B1303,投手データ!B:E,4,)</f>
        <v>145</v>
      </c>
      <c r="D1303" t="str">
        <f ca="1">output!N1303</f>
        <v>ツーシームファスト</v>
      </c>
      <c r="E1303">
        <f ca="1">output!J1303</f>
        <v>139</v>
      </c>
      <c r="F1303">
        <f t="shared" ca="1" si="21"/>
        <v>-6</v>
      </c>
    </row>
    <row r="1304" spans="1:6" hidden="1" x14ac:dyDescent="0.4">
      <c r="A1304" t="str">
        <f>output!A1304</f>
        <v>パワプロ2020 - 投球解析 - 2020-08-29 15-53-40-01</v>
      </c>
      <c r="B1304" t="str">
        <f>output!K1304</f>
        <v>AD002</v>
      </c>
      <c r="C1304">
        <f>VLOOKUP(B1304,投手データ!B:E,4,)</f>
        <v>145</v>
      </c>
      <c r="D1304" t="str">
        <f ca="1">output!N1304</f>
        <v>ツーシームファスト</v>
      </c>
      <c r="E1304">
        <f ca="1">output!J1304</f>
        <v>139</v>
      </c>
      <c r="F1304">
        <f t="shared" ca="1" si="21"/>
        <v>-6</v>
      </c>
    </row>
    <row r="1305" spans="1:6" hidden="1" x14ac:dyDescent="0.4">
      <c r="A1305" t="str">
        <f>output!A1305</f>
        <v>パワプロ2020 - 投球解析 - 2020-08-29 15-53-40-02</v>
      </c>
      <c r="B1305" t="str">
        <f>output!K1305</f>
        <v>AD002</v>
      </c>
      <c r="C1305">
        <f>VLOOKUP(B1305,投手データ!B:E,4,)</f>
        <v>145</v>
      </c>
      <c r="D1305" t="str">
        <f ca="1">output!N1305</f>
        <v>ツーシームファスト</v>
      </c>
      <c r="E1305">
        <f ca="1">output!J1305</f>
        <v>136</v>
      </c>
      <c r="F1305">
        <f t="shared" ca="1" si="21"/>
        <v>-9</v>
      </c>
    </row>
    <row r="1306" spans="1:6" hidden="1" x14ac:dyDescent="0.4">
      <c r="A1306" t="str">
        <f>output!A1306</f>
        <v>パワプロ2020 - 投球解析 - 2020-08-29 15-53-40-03</v>
      </c>
      <c r="B1306" t="str">
        <f>output!K1306</f>
        <v>AD002</v>
      </c>
      <c r="C1306">
        <f>VLOOKUP(B1306,投手データ!B:E,4,)</f>
        <v>145</v>
      </c>
      <c r="D1306" t="str">
        <f ca="1">output!N1306</f>
        <v>ツーシームファスト</v>
      </c>
      <c r="E1306">
        <f>output!J1306</f>
        <v>137</v>
      </c>
      <c r="F1306">
        <f t="shared" si="21"/>
        <v>-8</v>
      </c>
    </row>
    <row r="1307" spans="1:6" hidden="1" x14ac:dyDescent="0.4">
      <c r="A1307" t="str">
        <f>output!A1307</f>
        <v>パワプロ2020 - 投球解析 - 2020-08-29 15-53-40-04</v>
      </c>
      <c r="B1307" t="str">
        <f>output!K1307</f>
        <v>AD002</v>
      </c>
      <c r="C1307">
        <f>VLOOKUP(B1307,投手データ!B:E,4,)</f>
        <v>145</v>
      </c>
      <c r="D1307" t="str">
        <f ca="1">output!N1307</f>
        <v>ツーシームファスト</v>
      </c>
      <c r="E1307">
        <f ca="1">output!J1307</f>
        <v>139</v>
      </c>
      <c r="F1307">
        <f t="shared" ca="1" si="21"/>
        <v>-6</v>
      </c>
    </row>
    <row r="1308" spans="1:6" hidden="1" x14ac:dyDescent="0.4">
      <c r="A1308" t="str">
        <f>output!A1308</f>
        <v>パワプロ2020 - 投球解析 - 2020-08-29 15-53-40-05</v>
      </c>
      <c r="B1308" t="str">
        <f>output!K1308</f>
        <v>AD002</v>
      </c>
      <c r="C1308">
        <f>VLOOKUP(B1308,投手データ!B:E,4,)</f>
        <v>145</v>
      </c>
      <c r="D1308" t="str">
        <f ca="1">output!N1308</f>
        <v>ツーシームファスト</v>
      </c>
      <c r="E1308">
        <f>output!J1308</f>
        <v>139</v>
      </c>
      <c r="F1308">
        <f t="shared" si="21"/>
        <v>-6</v>
      </c>
    </row>
    <row r="1309" spans="1:6" hidden="1" x14ac:dyDescent="0.4">
      <c r="A1309" t="str">
        <f>output!A1309</f>
        <v>パワプロ2020 - 投球解析 - 2020-08-29 15-53-40-06</v>
      </c>
      <c r="B1309" t="str">
        <f>output!K1309</f>
        <v>AD002</v>
      </c>
      <c r="C1309">
        <f>VLOOKUP(B1309,投手データ!B:E,4,)</f>
        <v>145</v>
      </c>
      <c r="D1309" t="str">
        <f ca="1">output!N1309</f>
        <v>ツーシームファスト</v>
      </c>
      <c r="E1309">
        <f>output!J1309</f>
        <v>138</v>
      </c>
      <c r="F1309">
        <f t="shared" si="21"/>
        <v>-7</v>
      </c>
    </row>
    <row r="1310" spans="1:6" hidden="1" x14ac:dyDescent="0.4">
      <c r="A1310" t="str">
        <f>output!A1310</f>
        <v>パワプロ2020 - 投球解析 - 2020-08-29 15-53-40-07</v>
      </c>
      <c r="B1310" t="str">
        <f>output!K1310</f>
        <v>AD002</v>
      </c>
      <c r="C1310">
        <f>VLOOKUP(B1310,投手データ!B:E,4,)</f>
        <v>145</v>
      </c>
      <c r="D1310" t="str">
        <f ca="1">output!N1310</f>
        <v>ツーシームファスト</v>
      </c>
      <c r="E1310">
        <f ca="1">output!J1310</f>
        <v>138</v>
      </c>
      <c r="F1310">
        <f t="shared" ca="1" si="21"/>
        <v>-7</v>
      </c>
    </row>
    <row r="1311" spans="1:6" hidden="1" x14ac:dyDescent="0.4">
      <c r="A1311" t="str">
        <f>output!A1311</f>
        <v>パワプロ2020 - 投球解析 - 2020-08-29 15-53-40-08</v>
      </c>
      <c r="B1311" t="str">
        <f>output!K1311</f>
        <v>AD002</v>
      </c>
      <c r="C1311">
        <f>VLOOKUP(B1311,投手データ!B:E,4,)</f>
        <v>145</v>
      </c>
      <c r="D1311" t="str">
        <f ca="1">output!N1311</f>
        <v>ツーシームファスト</v>
      </c>
      <c r="E1311">
        <f ca="1">output!J1311</f>
        <v>135</v>
      </c>
      <c r="F1311">
        <f t="shared" ca="1" si="21"/>
        <v>-10</v>
      </c>
    </row>
    <row r="1312" spans="1:6" hidden="1" x14ac:dyDescent="0.4">
      <c r="A1312" t="str">
        <f>output!A1312</f>
        <v>パワプロ2020 - 投球解析 - 2020-08-29 15-53-40-09</v>
      </c>
      <c r="B1312" t="str">
        <f>output!K1312</f>
        <v>AD002</v>
      </c>
      <c r="C1312">
        <f>VLOOKUP(B1312,投手データ!B:E,4,)</f>
        <v>145</v>
      </c>
      <c r="D1312" t="e">
        <f ca="1">output!N1312</f>
        <v>#N/A</v>
      </c>
      <c r="E1312" t="e">
        <f ca="1">output!J1312</f>
        <v>#N/A</v>
      </c>
      <c r="F1312" t="e">
        <f t="shared" ca="1" si="21"/>
        <v>#N/A</v>
      </c>
    </row>
    <row r="1313" spans="1:6" hidden="1" x14ac:dyDescent="0.4">
      <c r="A1313" t="str">
        <f>output!A1313</f>
        <v>パワプロ2020 - 投球解析 - 2020-08-29 15-55-24-00</v>
      </c>
      <c r="B1313" t="str">
        <f ca="1">output!K1313</f>
        <v>AD003</v>
      </c>
      <c r="C1313">
        <f ca="1">VLOOKUP(B1313,投手データ!B:E,4,)</f>
        <v>165</v>
      </c>
      <c r="D1313" t="str">
        <f ca="1">output!N1313</f>
        <v>ストレート</v>
      </c>
      <c r="E1313">
        <f ca="1">output!J1313</f>
        <v>159</v>
      </c>
      <c r="F1313">
        <f t="shared" ca="1" si="21"/>
        <v>-6</v>
      </c>
    </row>
    <row r="1314" spans="1:6" hidden="1" x14ac:dyDescent="0.4">
      <c r="A1314" t="str">
        <f>output!A1314</f>
        <v>パワプロ2020 - 投球解析 - 2020-08-29 15-55-24-01</v>
      </c>
      <c r="B1314" t="str">
        <f ca="1">output!K1314</f>
        <v>AD003</v>
      </c>
      <c r="C1314">
        <f ca="1">VLOOKUP(B1314,投手データ!B:E,4,)</f>
        <v>165</v>
      </c>
      <c r="D1314" t="str">
        <f ca="1">output!N1314</f>
        <v>ストレート</v>
      </c>
      <c r="E1314">
        <f ca="1">output!J1314</f>
        <v>160</v>
      </c>
      <c r="F1314">
        <f t="shared" ca="1" si="21"/>
        <v>-5</v>
      </c>
    </row>
    <row r="1315" spans="1:6" hidden="1" x14ac:dyDescent="0.4">
      <c r="A1315" t="str">
        <f>output!A1315</f>
        <v>パワプロ2020 - 投球解析 - 2020-08-29 15-55-24-02</v>
      </c>
      <c r="B1315" t="str">
        <f ca="1">output!K1315</f>
        <v>AD003</v>
      </c>
      <c r="C1315">
        <f ca="1">VLOOKUP(B1315,投手データ!B:E,4,)</f>
        <v>165</v>
      </c>
      <c r="D1315" t="str">
        <f ca="1">output!N1315</f>
        <v>ストレート</v>
      </c>
      <c r="E1315">
        <f ca="1">output!J1315</f>
        <v>160</v>
      </c>
      <c r="F1315">
        <f t="shared" ca="1" si="21"/>
        <v>-5</v>
      </c>
    </row>
    <row r="1316" spans="1:6" hidden="1" x14ac:dyDescent="0.4">
      <c r="A1316" t="str">
        <f>output!A1316</f>
        <v>パワプロ2020 - 投球解析 - 2020-08-29 15-55-24-03</v>
      </c>
      <c r="B1316" t="str">
        <f ca="1">output!K1316</f>
        <v>AD003</v>
      </c>
      <c r="C1316">
        <f ca="1">VLOOKUP(B1316,投手データ!B:E,4,)</f>
        <v>165</v>
      </c>
      <c r="D1316" t="str">
        <f ca="1">output!N1316</f>
        <v>ストレート</v>
      </c>
      <c r="E1316">
        <f ca="1">output!J1316</f>
        <v>162</v>
      </c>
      <c r="F1316">
        <f t="shared" ca="1" si="21"/>
        <v>-3</v>
      </c>
    </row>
    <row r="1317" spans="1:6" hidden="1" x14ac:dyDescent="0.4">
      <c r="A1317" t="str">
        <f>output!A1317</f>
        <v>パワプロ2020 - 投球解析 - 2020-08-29 15-55-24-04</v>
      </c>
      <c r="B1317" t="str">
        <f ca="1">output!K1317</f>
        <v>AD003</v>
      </c>
      <c r="C1317">
        <f ca="1">VLOOKUP(B1317,投手データ!B:E,4,)</f>
        <v>165</v>
      </c>
      <c r="D1317" t="str">
        <f ca="1">output!N1317</f>
        <v>ストレート</v>
      </c>
      <c r="E1317">
        <f ca="1">output!J1317</f>
        <v>160</v>
      </c>
      <c r="F1317">
        <f t="shared" ca="1" si="21"/>
        <v>-5</v>
      </c>
    </row>
    <row r="1318" spans="1:6" hidden="1" x14ac:dyDescent="0.4">
      <c r="A1318" t="str">
        <f>output!A1318</f>
        <v>パワプロ2020 - 投球解析 - 2020-08-29 15-55-24-05</v>
      </c>
      <c r="B1318" t="str">
        <f ca="1">output!K1318</f>
        <v>AD003</v>
      </c>
      <c r="C1318">
        <f ca="1">VLOOKUP(B1318,投手データ!B:E,4,)</f>
        <v>165</v>
      </c>
      <c r="D1318" t="str">
        <f ca="1">output!N1318</f>
        <v>ストレート</v>
      </c>
      <c r="E1318">
        <f>output!J1318</f>
        <v>159</v>
      </c>
      <c r="F1318">
        <f t="shared" ca="1" si="21"/>
        <v>-6</v>
      </c>
    </row>
    <row r="1319" spans="1:6" hidden="1" x14ac:dyDescent="0.4">
      <c r="A1319" t="str">
        <f>output!A1319</f>
        <v>パワプロ2020 - 投球解析 - 2020-08-29 15-55-24-06</v>
      </c>
      <c r="B1319" t="str">
        <f ca="1">output!K1319</f>
        <v>AD003</v>
      </c>
      <c r="C1319">
        <f ca="1">VLOOKUP(B1319,投手データ!B:E,4,)</f>
        <v>165</v>
      </c>
      <c r="D1319" t="str">
        <f ca="1">output!N1319</f>
        <v>ストレート</v>
      </c>
      <c r="E1319">
        <f ca="1">output!J1319</f>
        <v>162</v>
      </c>
      <c r="F1319">
        <f t="shared" ca="1" si="21"/>
        <v>-3</v>
      </c>
    </row>
    <row r="1320" spans="1:6" hidden="1" x14ac:dyDescent="0.4">
      <c r="A1320" t="str">
        <f>output!A1320</f>
        <v>パワプロ2020 - 投球解析 - 2020-08-29 15-55-24-07</v>
      </c>
      <c r="B1320" t="str">
        <f ca="1">output!K1320</f>
        <v>AD003</v>
      </c>
      <c r="C1320">
        <f ca="1">VLOOKUP(B1320,投手データ!B:E,4,)</f>
        <v>165</v>
      </c>
      <c r="D1320" t="str">
        <f ca="1">output!N1320</f>
        <v>ストレート</v>
      </c>
      <c r="E1320">
        <f ca="1">output!J1320</f>
        <v>160</v>
      </c>
      <c r="F1320">
        <f t="shared" ca="1" si="21"/>
        <v>-5</v>
      </c>
    </row>
    <row r="1321" spans="1:6" hidden="1" x14ac:dyDescent="0.4">
      <c r="A1321" t="str">
        <f>output!A1321</f>
        <v>パワプロ2020 - 投球解析 - 2020-08-29 15-55-24-08</v>
      </c>
      <c r="B1321" t="str">
        <f ca="1">output!K1321</f>
        <v>AD003</v>
      </c>
      <c r="C1321">
        <f ca="1">VLOOKUP(B1321,投手データ!B:E,4,)</f>
        <v>165</v>
      </c>
      <c r="D1321" t="str">
        <f ca="1">output!N1321</f>
        <v>ストレート</v>
      </c>
      <c r="E1321">
        <f ca="1">output!J1321</f>
        <v>160</v>
      </c>
      <c r="F1321">
        <f t="shared" ca="1" si="21"/>
        <v>-5</v>
      </c>
    </row>
    <row r="1322" spans="1:6" hidden="1" x14ac:dyDescent="0.4">
      <c r="A1322" t="str">
        <f>output!A1322</f>
        <v>パワプロ2020 - 投球解析 - 2020-08-29 15-55-24-09</v>
      </c>
      <c r="B1322" t="str">
        <f ca="1">output!K1322</f>
        <v>AD003</v>
      </c>
      <c r="C1322">
        <f ca="1">VLOOKUP(B1322,投手データ!B:E,4,)</f>
        <v>165</v>
      </c>
      <c r="D1322" t="str">
        <f ca="1">output!N1322</f>
        <v>ストレート</v>
      </c>
      <c r="E1322">
        <f ca="1">output!J1322</f>
        <v>158</v>
      </c>
      <c r="F1322">
        <f t="shared" ca="1" si="21"/>
        <v>-7</v>
      </c>
    </row>
    <row r="1323" spans="1:6" hidden="1" x14ac:dyDescent="0.4">
      <c r="A1323" t="str">
        <f>output!A1323</f>
        <v>パワプロ2020 - 投球解析 - 2020-08-29 15-56-35-00</v>
      </c>
      <c r="B1323" t="str">
        <f ca="1">output!K1323</f>
        <v>AD003</v>
      </c>
      <c r="C1323">
        <f ca="1">VLOOKUP(B1323,投手データ!B:E,4,)</f>
        <v>165</v>
      </c>
      <c r="D1323" t="str">
        <f ca="1">output!N1323</f>
        <v>全力ストレート</v>
      </c>
      <c r="E1323">
        <f ca="1">output!J1323</f>
        <v>159</v>
      </c>
      <c r="F1323">
        <f t="shared" ca="1" si="21"/>
        <v>-6</v>
      </c>
    </row>
    <row r="1324" spans="1:6" hidden="1" x14ac:dyDescent="0.4">
      <c r="A1324" t="str">
        <f>output!A1324</f>
        <v>パワプロ2020 - 投球解析 - 2020-08-29 15-56-35-01</v>
      </c>
      <c r="B1324" t="str">
        <f ca="1">output!K1324</f>
        <v>AD003</v>
      </c>
      <c r="C1324">
        <f ca="1">VLOOKUP(B1324,投手データ!B:E,4,)</f>
        <v>165</v>
      </c>
      <c r="D1324" t="str">
        <f ca="1">output!N1324</f>
        <v>全力ストレート</v>
      </c>
      <c r="E1324">
        <f ca="1">output!J1324</f>
        <v>161</v>
      </c>
      <c r="F1324">
        <f t="shared" ca="1" si="21"/>
        <v>-4</v>
      </c>
    </row>
    <row r="1325" spans="1:6" hidden="1" x14ac:dyDescent="0.4">
      <c r="A1325" t="str">
        <f>output!A1325</f>
        <v>パワプロ2020 - 投球解析 - 2020-08-29 15-56-35-02</v>
      </c>
      <c r="B1325" t="str">
        <f ca="1">output!K1325</f>
        <v>AD003</v>
      </c>
      <c r="C1325">
        <f ca="1">VLOOKUP(B1325,投手データ!B:E,4,)</f>
        <v>165</v>
      </c>
      <c r="D1325" t="str">
        <f ca="1">output!N1325</f>
        <v>全力ストレート</v>
      </c>
      <c r="E1325">
        <f>output!J1325</f>
        <v>159</v>
      </c>
      <c r="F1325">
        <f t="shared" ca="1" si="21"/>
        <v>-6</v>
      </c>
    </row>
    <row r="1326" spans="1:6" hidden="1" x14ac:dyDescent="0.4">
      <c r="A1326" t="str">
        <f>output!A1326</f>
        <v>パワプロ2020 - 投球解析 - 2020-08-29 15-56-35-03</v>
      </c>
      <c r="B1326" t="str">
        <f ca="1">output!K1326</f>
        <v>AD003</v>
      </c>
      <c r="C1326">
        <f ca="1">VLOOKUP(B1326,投手データ!B:E,4,)</f>
        <v>165</v>
      </c>
      <c r="D1326" t="str">
        <f ca="1">output!N1326</f>
        <v>全力ストレート</v>
      </c>
      <c r="E1326">
        <f ca="1">output!J1326</f>
        <v>163</v>
      </c>
      <c r="F1326">
        <f t="shared" ca="1" si="21"/>
        <v>-2</v>
      </c>
    </row>
    <row r="1327" spans="1:6" hidden="1" x14ac:dyDescent="0.4">
      <c r="A1327" t="str">
        <f>output!A1327</f>
        <v>パワプロ2020 - 投球解析 - 2020-08-29 15-56-35-04</v>
      </c>
      <c r="B1327" t="str">
        <f ca="1">output!K1327</f>
        <v>AD003</v>
      </c>
      <c r="C1327">
        <f ca="1">VLOOKUP(B1327,投手データ!B:E,4,)</f>
        <v>165</v>
      </c>
      <c r="D1327" t="str">
        <f ca="1">output!N1327</f>
        <v>全力ストレート</v>
      </c>
      <c r="E1327">
        <f>output!J1327</f>
        <v>161</v>
      </c>
      <c r="F1327">
        <f t="shared" ca="1" si="21"/>
        <v>-4</v>
      </c>
    </row>
    <row r="1328" spans="1:6" hidden="1" x14ac:dyDescent="0.4">
      <c r="A1328" t="str">
        <f>output!A1328</f>
        <v>パワプロ2020 - 投球解析 - 2020-08-29 15-56-35-05</v>
      </c>
      <c r="B1328" t="str">
        <f ca="1">output!K1328</f>
        <v>AD003</v>
      </c>
      <c r="C1328">
        <f ca="1">VLOOKUP(B1328,投手データ!B:E,4,)</f>
        <v>165</v>
      </c>
      <c r="D1328" t="str">
        <f ca="1">output!N1328</f>
        <v>全力ストレート</v>
      </c>
      <c r="E1328">
        <f ca="1">output!J1328</f>
        <v>163</v>
      </c>
      <c r="F1328">
        <f t="shared" ca="1" si="21"/>
        <v>-2</v>
      </c>
    </row>
    <row r="1329" spans="1:6" hidden="1" x14ac:dyDescent="0.4">
      <c r="A1329" t="str">
        <f>output!A1329</f>
        <v>パワプロ2020 - 投球解析 - 2020-08-29 15-56-35-06</v>
      </c>
      <c r="B1329" t="str">
        <f ca="1">output!K1329</f>
        <v>AD003</v>
      </c>
      <c r="C1329">
        <f ca="1">VLOOKUP(B1329,投手データ!B:E,4,)</f>
        <v>165</v>
      </c>
      <c r="D1329" t="str">
        <f ca="1">output!N1329</f>
        <v>全力ストレート</v>
      </c>
      <c r="E1329">
        <f ca="1">output!J1329</f>
        <v>163</v>
      </c>
      <c r="F1329">
        <f t="shared" ca="1" si="21"/>
        <v>-2</v>
      </c>
    </row>
    <row r="1330" spans="1:6" hidden="1" x14ac:dyDescent="0.4">
      <c r="A1330" t="str">
        <f>output!A1330</f>
        <v>パワプロ2020 - 投球解析 - 2020-08-29 15-56-35-07</v>
      </c>
      <c r="B1330" t="str">
        <f ca="1">output!K1330</f>
        <v>AD003</v>
      </c>
      <c r="C1330">
        <f ca="1">VLOOKUP(B1330,投手データ!B:E,4,)</f>
        <v>165</v>
      </c>
      <c r="D1330" t="str">
        <f ca="1">output!N1330</f>
        <v>全力ストレート</v>
      </c>
      <c r="E1330">
        <f ca="1">output!J1330</f>
        <v>159</v>
      </c>
      <c r="F1330">
        <f t="shared" ca="1" si="21"/>
        <v>-6</v>
      </c>
    </row>
    <row r="1331" spans="1:6" hidden="1" x14ac:dyDescent="0.4">
      <c r="A1331" t="str">
        <f>output!A1331</f>
        <v>パワプロ2020 - 投球解析 - 2020-08-29 15-56-35-08</v>
      </c>
      <c r="B1331" t="str">
        <f ca="1">output!K1331</f>
        <v>AD003</v>
      </c>
      <c r="C1331">
        <f ca="1">VLOOKUP(B1331,投手データ!B:E,4,)</f>
        <v>165</v>
      </c>
      <c r="D1331" t="str">
        <f ca="1">output!N1331</f>
        <v>全力ストレート</v>
      </c>
      <c r="E1331">
        <f ca="1">output!J1331</f>
        <v>162</v>
      </c>
      <c r="F1331">
        <f t="shared" ca="1" si="21"/>
        <v>-3</v>
      </c>
    </row>
    <row r="1332" spans="1:6" hidden="1" x14ac:dyDescent="0.4">
      <c r="A1332" t="str">
        <f>output!A1332</f>
        <v>パワプロ2020 - 投球解析 - 2020-08-29 15-56-35-09</v>
      </c>
      <c r="B1332" t="e">
        <f ca="1">output!K1332</f>
        <v>#N/A</v>
      </c>
      <c r="C1332" t="e">
        <f ca="1">VLOOKUP(B1332,投手データ!B:E,4,)</f>
        <v>#N/A</v>
      </c>
      <c r="D1332" t="e">
        <f ca="1">output!N1332</f>
        <v>#N/A</v>
      </c>
      <c r="E1332" t="e">
        <f ca="1">output!J1332</f>
        <v>#N/A</v>
      </c>
      <c r="F1332" t="e">
        <f t="shared" ca="1" si="21"/>
        <v>#N/A</v>
      </c>
    </row>
    <row r="1333" spans="1:6" hidden="1" x14ac:dyDescent="0.4">
      <c r="A1333" t="str">
        <f>output!A1333</f>
        <v>パワプロ2020 - 投球解析 - 2020-08-29 15-57-36-00</v>
      </c>
      <c r="B1333" t="str">
        <f ca="1">output!K1333</f>
        <v>AD003</v>
      </c>
      <c r="C1333">
        <f ca="1">VLOOKUP(B1333,投手データ!B:E,4,)</f>
        <v>165</v>
      </c>
      <c r="D1333" t="str">
        <f ca="1">output!N1333</f>
        <v>Hスライダー</v>
      </c>
      <c r="E1333">
        <f ca="1">output!J1333</f>
        <v>152</v>
      </c>
      <c r="F1333">
        <f t="shared" ca="1" si="21"/>
        <v>-13</v>
      </c>
    </row>
    <row r="1334" spans="1:6" hidden="1" x14ac:dyDescent="0.4">
      <c r="A1334" t="str">
        <f>output!A1334</f>
        <v>パワプロ2020 - 投球解析 - 2020-08-29 15-57-36-01</v>
      </c>
      <c r="B1334" t="str">
        <f ca="1">output!K1334</f>
        <v>AD003</v>
      </c>
      <c r="C1334">
        <f ca="1">VLOOKUP(B1334,投手データ!B:E,4,)</f>
        <v>165</v>
      </c>
      <c r="D1334" t="str">
        <f ca="1">output!N1334</f>
        <v>Hスライダー</v>
      </c>
      <c r="E1334">
        <f ca="1">output!J1334</f>
        <v>93</v>
      </c>
      <c r="F1334">
        <f t="shared" ca="1" si="21"/>
        <v>-72</v>
      </c>
    </row>
    <row r="1335" spans="1:6" hidden="1" x14ac:dyDescent="0.4">
      <c r="A1335" t="str">
        <f>output!A1335</f>
        <v>パワプロ2020 - 投球解析 - 2020-08-29 15-57-36-02</v>
      </c>
      <c r="B1335" t="str">
        <f ca="1">output!K1335</f>
        <v>AD003</v>
      </c>
      <c r="C1335">
        <f ca="1">VLOOKUP(B1335,投手データ!B:E,4,)</f>
        <v>165</v>
      </c>
      <c r="D1335" t="str">
        <f ca="1">output!N1335</f>
        <v>Hスライダー</v>
      </c>
      <c r="E1335">
        <f ca="1">output!J1335</f>
        <v>152</v>
      </c>
      <c r="F1335">
        <f t="shared" ca="1" si="21"/>
        <v>-13</v>
      </c>
    </row>
    <row r="1336" spans="1:6" hidden="1" x14ac:dyDescent="0.4">
      <c r="A1336" t="str">
        <f>output!A1336</f>
        <v>パワプロ2020 - 投球解析 - 2020-08-29 15-57-36-03</v>
      </c>
      <c r="B1336" t="str">
        <f ca="1">output!K1336</f>
        <v>AD003</v>
      </c>
      <c r="C1336">
        <f ca="1">VLOOKUP(B1336,投手データ!B:E,4,)</f>
        <v>165</v>
      </c>
      <c r="D1336" t="str">
        <f ca="1">output!N1336</f>
        <v>Hスライダー</v>
      </c>
      <c r="E1336">
        <f ca="1">output!J1336</f>
        <v>154</v>
      </c>
      <c r="F1336">
        <f t="shared" ca="1" si="21"/>
        <v>-11</v>
      </c>
    </row>
    <row r="1337" spans="1:6" hidden="1" x14ac:dyDescent="0.4">
      <c r="A1337" t="str">
        <f>output!A1337</f>
        <v>パワプロ2020 - 投球解析 - 2020-08-29 15-57-36-04</v>
      </c>
      <c r="B1337" t="str">
        <f ca="1">output!K1337</f>
        <v>AD003</v>
      </c>
      <c r="C1337">
        <f ca="1">VLOOKUP(B1337,投手データ!B:E,4,)</f>
        <v>165</v>
      </c>
      <c r="D1337" t="str">
        <f ca="1">output!N1337</f>
        <v>Hスライダー</v>
      </c>
      <c r="E1337">
        <f ca="1">output!J1337</f>
        <v>153</v>
      </c>
      <c r="F1337">
        <f t="shared" ca="1" si="21"/>
        <v>-12</v>
      </c>
    </row>
    <row r="1338" spans="1:6" hidden="1" x14ac:dyDescent="0.4">
      <c r="A1338" t="str">
        <f>output!A1338</f>
        <v>パワプロ2020 - 投球解析 - 2020-08-29 15-57-36-05</v>
      </c>
      <c r="B1338" t="str">
        <f ca="1">output!K1338</f>
        <v>AD003</v>
      </c>
      <c r="C1338">
        <f ca="1">VLOOKUP(B1338,投手データ!B:E,4,)</f>
        <v>165</v>
      </c>
      <c r="D1338" t="str">
        <f ca="1">output!N1338</f>
        <v>Hスライダー</v>
      </c>
      <c r="E1338">
        <f ca="1">output!J1338</f>
        <v>92</v>
      </c>
      <c r="F1338">
        <f t="shared" ca="1" si="21"/>
        <v>-73</v>
      </c>
    </row>
    <row r="1339" spans="1:6" hidden="1" x14ac:dyDescent="0.4">
      <c r="A1339" t="str">
        <f>output!A1339</f>
        <v>パワプロ2020 - 投球解析 - 2020-08-29 15-57-36-06</v>
      </c>
      <c r="B1339" t="str">
        <f ca="1">output!K1339</f>
        <v>AD003</v>
      </c>
      <c r="C1339">
        <f ca="1">VLOOKUP(B1339,投手データ!B:E,4,)</f>
        <v>165</v>
      </c>
      <c r="D1339" t="str">
        <f ca="1">output!N1339</f>
        <v>Hスライダー</v>
      </c>
      <c r="E1339">
        <f ca="1">output!J1339</f>
        <v>154</v>
      </c>
      <c r="F1339">
        <f t="shared" ca="1" si="21"/>
        <v>-11</v>
      </c>
    </row>
    <row r="1340" spans="1:6" hidden="1" x14ac:dyDescent="0.4">
      <c r="A1340" t="str">
        <f>output!A1340</f>
        <v>パワプロ2020 - 投球解析 - 2020-08-29 15-57-36-07</v>
      </c>
      <c r="B1340" t="str">
        <f ca="1">output!K1340</f>
        <v>AD003</v>
      </c>
      <c r="C1340">
        <f ca="1">VLOOKUP(B1340,投手データ!B:E,4,)</f>
        <v>165</v>
      </c>
      <c r="D1340" t="str">
        <f ca="1">output!N1340</f>
        <v>Hスライダー</v>
      </c>
      <c r="E1340">
        <f ca="1">output!J1340</f>
        <v>151</v>
      </c>
      <c r="F1340">
        <f t="shared" ca="1" si="21"/>
        <v>-14</v>
      </c>
    </row>
    <row r="1341" spans="1:6" hidden="1" x14ac:dyDescent="0.4">
      <c r="A1341" t="str">
        <f>output!A1341</f>
        <v>パワプロ2020 - 投球解析 - 2020-08-29 15-57-36-08</v>
      </c>
      <c r="B1341" t="str">
        <f ca="1">output!K1341</f>
        <v>AD003</v>
      </c>
      <c r="C1341">
        <f ca="1">VLOOKUP(B1341,投手データ!B:E,4,)</f>
        <v>165</v>
      </c>
      <c r="D1341" t="str">
        <f ca="1">output!N1341</f>
        <v>Hスライダー</v>
      </c>
      <c r="E1341">
        <f ca="1">output!J1341</f>
        <v>154</v>
      </c>
      <c r="F1341">
        <f t="shared" ca="1" si="21"/>
        <v>-11</v>
      </c>
    </row>
    <row r="1342" spans="1:6" hidden="1" x14ac:dyDescent="0.4">
      <c r="A1342" t="str">
        <f>output!A1342</f>
        <v>パワプロ2020 - 投球解析 - 2020-08-29 15-57-36-09</v>
      </c>
      <c r="B1342" t="str">
        <f ca="1">output!K1342</f>
        <v>AD003</v>
      </c>
      <c r="C1342">
        <f ca="1">VLOOKUP(B1342,投手データ!B:E,4,)</f>
        <v>165</v>
      </c>
      <c r="D1342" t="str">
        <f ca="1">output!N1342</f>
        <v>Hスライダー</v>
      </c>
      <c r="E1342">
        <f ca="1">output!J1342</f>
        <v>151</v>
      </c>
      <c r="F1342">
        <f t="shared" ca="1" si="21"/>
        <v>-14</v>
      </c>
    </row>
    <row r="1343" spans="1:6" hidden="1" x14ac:dyDescent="0.4">
      <c r="A1343" t="str">
        <f>output!A1343</f>
        <v>パワプロ2020 - 投球解析 - 2020-08-29 15-58-43-00</v>
      </c>
      <c r="B1343" t="str">
        <f ca="1">output!K1343</f>
        <v>AD003</v>
      </c>
      <c r="C1343">
        <f ca="1">VLOOKUP(B1343,投手データ!B:E,4,)</f>
        <v>165</v>
      </c>
      <c r="D1343" t="str">
        <f ca="1">output!N1343</f>
        <v>シンキングツーシーム</v>
      </c>
      <c r="E1343">
        <f ca="1">output!J1343</f>
        <v>149</v>
      </c>
      <c r="F1343">
        <f t="shared" ca="1" si="21"/>
        <v>-16</v>
      </c>
    </row>
    <row r="1344" spans="1:6" hidden="1" x14ac:dyDescent="0.4">
      <c r="A1344" t="str">
        <f>output!A1344</f>
        <v>パワプロ2020 - 投球解析 - 2020-08-29 15-58-43-01</v>
      </c>
      <c r="B1344" t="str">
        <f ca="1">output!K1344</f>
        <v>AD003</v>
      </c>
      <c r="C1344">
        <f ca="1">VLOOKUP(B1344,投手データ!B:E,4,)</f>
        <v>165</v>
      </c>
      <c r="D1344" t="str">
        <f ca="1">output!N1344</f>
        <v>シンキングツーシーム</v>
      </c>
      <c r="E1344">
        <f ca="1">output!J1344</f>
        <v>93</v>
      </c>
      <c r="F1344">
        <f t="shared" ca="1" si="21"/>
        <v>-72</v>
      </c>
    </row>
    <row r="1345" spans="1:6" hidden="1" x14ac:dyDescent="0.4">
      <c r="A1345" t="str">
        <f>output!A1345</f>
        <v>パワプロ2020 - 投球解析 - 2020-08-29 15-58-43-02</v>
      </c>
      <c r="B1345" t="str">
        <f ca="1">output!K1345</f>
        <v>AD003</v>
      </c>
      <c r="C1345">
        <f ca="1">VLOOKUP(B1345,投手データ!B:E,4,)</f>
        <v>165</v>
      </c>
      <c r="D1345" t="str">
        <f ca="1">output!N1345</f>
        <v>シンキングツーシーム</v>
      </c>
      <c r="E1345">
        <f ca="1">output!J1345</f>
        <v>145</v>
      </c>
      <c r="F1345">
        <f t="shared" ca="1" si="21"/>
        <v>-20</v>
      </c>
    </row>
    <row r="1346" spans="1:6" hidden="1" x14ac:dyDescent="0.4">
      <c r="A1346" t="str">
        <f>output!A1346</f>
        <v>パワプロ2020 - 投球解析 - 2020-08-29 15-58-43-03</v>
      </c>
      <c r="B1346" t="str">
        <f ca="1">output!K1346</f>
        <v>AD003</v>
      </c>
      <c r="C1346">
        <f ca="1">VLOOKUP(B1346,投手データ!B:E,4,)</f>
        <v>165</v>
      </c>
      <c r="D1346" t="str">
        <f ca="1">output!N1346</f>
        <v>シンキングツーシーム</v>
      </c>
      <c r="E1346">
        <f ca="1">output!J1346</f>
        <v>150</v>
      </c>
      <c r="F1346">
        <f t="shared" ca="1" si="21"/>
        <v>-15</v>
      </c>
    </row>
    <row r="1347" spans="1:6" hidden="1" x14ac:dyDescent="0.4">
      <c r="A1347" t="str">
        <f>output!A1347</f>
        <v>パワプロ2020 - 投球解析 - 2020-08-29 15-58-43-04</v>
      </c>
      <c r="B1347" t="str">
        <f ca="1">output!K1347</f>
        <v>AD003</v>
      </c>
      <c r="C1347">
        <f ca="1">VLOOKUP(B1347,投手データ!B:E,4,)</f>
        <v>165</v>
      </c>
      <c r="D1347" t="str">
        <f ca="1">output!N1347</f>
        <v>シンキングツーシーム</v>
      </c>
      <c r="E1347">
        <f ca="1">output!J1347</f>
        <v>151</v>
      </c>
      <c r="F1347">
        <f t="shared" ca="1" si="21"/>
        <v>-14</v>
      </c>
    </row>
    <row r="1348" spans="1:6" hidden="1" x14ac:dyDescent="0.4">
      <c r="A1348" t="str">
        <f>output!A1348</f>
        <v>パワプロ2020 - 投球解析 - 2020-08-29 15-58-43-05</v>
      </c>
      <c r="B1348" t="str">
        <f ca="1">output!K1348</f>
        <v>AD003</v>
      </c>
      <c r="C1348">
        <f ca="1">VLOOKUP(B1348,投手データ!B:E,4,)</f>
        <v>165</v>
      </c>
      <c r="D1348" t="str">
        <f ca="1">output!N1348</f>
        <v>シンキングツーシーム</v>
      </c>
      <c r="E1348">
        <f ca="1">output!J1348</f>
        <v>151</v>
      </c>
      <c r="F1348">
        <f t="shared" ca="1" si="21"/>
        <v>-14</v>
      </c>
    </row>
    <row r="1349" spans="1:6" hidden="1" x14ac:dyDescent="0.4">
      <c r="A1349" t="str">
        <f>output!A1349</f>
        <v>パワプロ2020 - 投球解析 - 2020-08-29 15-58-43-06</v>
      </c>
      <c r="B1349" t="str">
        <f ca="1">output!K1349</f>
        <v>AD003</v>
      </c>
      <c r="C1349">
        <f ca="1">VLOOKUP(B1349,投手データ!B:E,4,)</f>
        <v>165</v>
      </c>
      <c r="D1349" t="str">
        <f ca="1">output!N1349</f>
        <v>シンキングツーシーム</v>
      </c>
      <c r="E1349">
        <f ca="1">output!J1349</f>
        <v>152</v>
      </c>
      <c r="F1349">
        <f t="shared" ca="1" si="21"/>
        <v>-13</v>
      </c>
    </row>
    <row r="1350" spans="1:6" hidden="1" x14ac:dyDescent="0.4">
      <c r="A1350" t="str">
        <f>output!A1350</f>
        <v>パワプロ2020 - 投球解析 - 2020-08-29 15-58-43-07</v>
      </c>
      <c r="B1350" t="str">
        <f ca="1">output!K1350</f>
        <v>AD003</v>
      </c>
      <c r="C1350">
        <f ca="1">VLOOKUP(B1350,投手データ!B:E,4,)</f>
        <v>165</v>
      </c>
      <c r="D1350" t="str">
        <f ca="1">output!N1350</f>
        <v>シンキングツーシーム</v>
      </c>
      <c r="E1350">
        <f ca="1">output!J1350</f>
        <v>149</v>
      </c>
      <c r="F1350">
        <f t="shared" ca="1" si="21"/>
        <v>-16</v>
      </c>
    </row>
    <row r="1351" spans="1:6" hidden="1" x14ac:dyDescent="0.4">
      <c r="A1351" t="str">
        <f>output!A1351</f>
        <v>パワプロ2020 - 投球解析 - 2020-08-29 15-58-43-08</v>
      </c>
      <c r="B1351" t="str">
        <f ca="1">output!K1351</f>
        <v>AD003</v>
      </c>
      <c r="C1351">
        <f ca="1">VLOOKUP(B1351,投手データ!B:E,4,)</f>
        <v>165</v>
      </c>
      <c r="D1351" t="str">
        <f ca="1">output!N1351</f>
        <v>シンキングツーシーム</v>
      </c>
      <c r="E1351">
        <f ca="1">output!J1351</f>
        <v>152</v>
      </c>
      <c r="F1351">
        <f t="shared" ca="1" si="21"/>
        <v>-13</v>
      </c>
    </row>
    <row r="1352" spans="1:6" hidden="1" x14ac:dyDescent="0.4">
      <c r="A1352" t="str">
        <f>output!A1352</f>
        <v>パワプロ2020 - 投球解析 - 2020-08-29 15-58-43-09</v>
      </c>
      <c r="B1352" t="str">
        <f ca="1">output!K1352</f>
        <v>AD003</v>
      </c>
      <c r="C1352">
        <f ca="1">VLOOKUP(B1352,投手データ!B:E,4,)</f>
        <v>165</v>
      </c>
      <c r="D1352" t="str">
        <f ca="1">output!N1352</f>
        <v>シンキングツーシーム</v>
      </c>
      <c r="E1352">
        <f ca="1">output!J1352</f>
        <v>150</v>
      </c>
      <c r="F1352">
        <f t="shared" ca="1" si="21"/>
        <v>-15</v>
      </c>
    </row>
    <row r="1353" spans="1:6" hidden="1" x14ac:dyDescent="0.4">
      <c r="A1353" t="str">
        <f>output!A1353</f>
        <v>パワプロ2020 - 投球解析 - 2020-08-29 16-00-15-00</v>
      </c>
      <c r="B1353" t="str">
        <f ca="1">output!K1353</f>
        <v>AD004</v>
      </c>
      <c r="C1353">
        <f ca="1">VLOOKUP(B1353,投手データ!B:E,4,)</f>
        <v>135</v>
      </c>
      <c r="D1353" t="str">
        <f ca="1">output!N1353</f>
        <v>ストレート</v>
      </c>
      <c r="E1353">
        <f ca="1">output!J1353</f>
        <v>131</v>
      </c>
      <c r="F1353">
        <f t="shared" ca="1" si="21"/>
        <v>-4</v>
      </c>
    </row>
    <row r="1354" spans="1:6" hidden="1" x14ac:dyDescent="0.4">
      <c r="A1354" t="str">
        <f>output!A1354</f>
        <v>パワプロ2020 - 投球解析 - 2020-08-29 16-00-15-01</v>
      </c>
      <c r="B1354" t="str">
        <f ca="1">output!K1354</f>
        <v>AD004</v>
      </c>
      <c r="C1354">
        <f ca="1">VLOOKUP(B1354,投手データ!B:E,4,)</f>
        <v>135</v>
      </c>
      <c r="D1354" t="str">
        <f ca="1">output!N1354</f>
        <v>ストレート</v>
      </c>
      <c r="E1354">
        <f ca="1">output!J1354</f>
        <v>131</v>
      </c>
      <c r="F1354">
        <f t="shared" ca="1" si="21"/>
        <v>-4</v>
      </c>
    </row>
    <row r="1355" spans="1:6" hidden="1" x14ac:dyDescent="0.4">
      <c r="A1355" t="str">
        <f>output!A1355</f>
        <v>パワプロ2020 - 投球解析 - 2020-08-29 16-00-15-02</v>
      </c>
      <c r="B1355" t="str">
        <f ca="1">output!K1355</f>
        <v>AD004</v>
      </c>
      <c r="C1355">
        <f ca="1">VLOOKUP(B1355,投手データ!B:E,4,)</f>
        <v>135</v>
      </c>
      <c r="D1355" t="str">
        <f ca="1">output!N1355</f>
        <v>ストレート</v>
      </c>
      <c r="E1355">
        <f ca="1">output!J1355</f>
        <v>131</v>
      </c>
      <c r="F1355">
        <f t="shared" ca="1" si="21"/>
        <v>-4</v>
      </c>
    </row>
    <row r="1356" spans="1:6" hidden="1" x14ac:dyDescent="0.4">
      <c r="A1356" t="str">
        <f>output!A1356</f>
        <v>パワプロ2020 - 投球解析 - 2020-08-29 16-00-15-03</v>
      </c>
      <c r="B1356" t="str">
        <f ca="1">output!K1356</f>
        <v>AD004</v>
      </c>
      <c r="C1356">
        <f ca="1">VLOOKUP(B1356,投手データ!B:E,4,)</f>
        <v>135</v>
      </c>
      <c r="D1356" t="str">
        <f ca="1">output!N1356</f>
        <v>ストレート</v>
      </c>
      <c r="E1356">
        <f>output!J1356</f>
        <v>132</v>
      </c>
      <c r="F1356">
        <f t="shared" ca="1" si="21"/>
        <v>-3</v>
      </c>
    </row>
    <row r="1357" spans="1:6" hidden="1" x14ac:dyDescent="0.4">
      <c r="A1357" t="str">
        <f>output!A1357</f>
        <v>パワプロ2020 - 投球解析 - 2020-08-29 16-00-15-04</v>
      </c>
      <c r="B1357" t="str">
        <f ca="1">output!K1357</f>
        <v>AD004</v>
      </c>
      <c r="C1357">
        <f ca="1">VLOOKUP(B1357,投手データ!B:E,4,)</f>
        <v>135</v>
      </c>
      <c r="D1357" t="str">
        <f ca="1">output!N1357</f>
        <v>ストレート</v>
      </c>
      <c r="E1357">
        <f>output!J1357</f>
        <v>133</v>
      </c>
      <c r="F1357">
        <f t="shared" ca="1" si="21"/>
        <v>-2</v>
      </c>
    </row>
    <row r="1358" spans="1:6" hidden="1" x14ac:dyDescent="0.4">
      <c r="A1358" t="str">
        <f>output!A1358</f>
        <v>パワプロ2020 - 投球解析 - 2020-08-29 16-00-15-05</v>
      </c>
      <c r="B1358" t="str">
        <f ca="1">output!K1358</f>
        <v>AD004</v>
      </c>
      <c r="C1358">
        <f ca="1">VLOOKUP(B1358,投手データ!B:E,4,)</f>
        <v>135</v>
      </c>
      <c r="D1358" t="str">
        <f ca="1">output!N1358</f>
        <v>ストレート</v>
      </c>
      <c r="E1358">
        <f ca="1">output!J1358</f>
        <v>129</v>
      </c>
      <c r="F1358">
        <f t="shared" ca="1" si="21"/>
        <v>-6</v>
      </c>
    </row>
    <row r="1359" spans="1:6" hidden="1" x14ac:dyDescent="0.4">
      <c r="A1359" t="str">
        <f>output!A1359</f>
        <v>パワプロ2020 - 投球解析 - 2020-08-29 16-00-15-06</v>
      </c>
      <c r="B1359" t="str">
        <f ca="1">output!K1359</f>
        <v>AD004</v>
      </c>
      <c r="C1359">
        <f ca="1">VLOOKUP(B1359,投手データ!B:E,4,)</f>
        <v>135</v>
      </c>
      <c r="D1359" t="str">
        <f ca="1">output!N1359</f>
        <v>ストレート</v>
      </c>
      <c r="E1359">
        <f>output!J1359</f>
        <v>133</v>
      </c>
      <c r="F1359">
        <f t="shared" ca="1" si="21"/>
        <v>-2</v>
      </c>
    </row>
    <row r="1360" spans="1:6" hidden="1" x14ac:dyDescent="0.4">
      <c r="A1360" t="str">
        <f>output!A1360</f>
        <v>パワプロ2020 - 投球解析 - 2020-08-29 16-00-15-07</v>
      </c>
      <c r="B1360" t="str">
        <f ca="1">output!K1360</f>
        <v>AD004</v>
      </c>
      <c r="C1360">
        <f ca="1">VLOOKUP(B1360,投手データ!B:E,4,)</f>
        <v>135</v>
      </c>
      <c r="D1360" t="str">
        <f ca="1">output!N1360</f>
        <v>ストレート</v>
      </c>
      <c r="E1360">
        <f ca="1">output!J1360</f>
        <v>129</v>
      </c>
      <c r="F1360">
        <f t="shared" ref="F1360:F1423" ca="1" si="22">E1360-C1360</f>
        <v>-6</v>
      </c>
    </row>
    <row r="1361" spans="1:6" hidden="1" x14ac:dyDescent="0.4">
      <c r="A1361" t="str">
        <f>output!A1361</f>
        <v>パワプロ2020 - 投球解析 - 2020-08-29 16-00-15-08</v>
      </c>
      <c r="B1361" t="str">
        <f ca="1">output!K1361</f>
        <v>AD004</v>
      </c>
      <c r="C1361">
        <f ca="1">VLOOKUP(B1361,投手データ!B:E,4,)</f>
        <v>135</v>
      </c>
      <c r="D1361" t="str">
        <f ca="1">output!N1361</f>
        <v>ストレート</v>
      </c>
      <c r="E1361">
        <f>output!J1361</f>
        <v>133</v>
      </c>
      <c r="F1361">
        <f t="shared" ca="1" si="22"/>
        <v>-2</v>
      </c>
    </row>
    <row r="1362" spans="1:6" hidden="1" x14ac:dyDescent="0.4">
      <c r="A1362" t="str">
        <f>output!A1362</f>
        <v>パワプロ2020 - 投球解析 - 2020-08-29 16-00-15-09</v>
      </c>
      <c r="B1362" t="str">
        <f ca="1">output!K1362</f>
        <v>AD004</v>
      </c>
      <c r="C1362">
        <f ca="1">VLOOKUP(B1362,投手データ!B:E,4,)</f>
        <v>135</v>
      </c>
      <c r="D1362" t="str">
        <f ca="1">output!N1362</f>
        <v>ストレート</v>
      </c>
      <c r="E1362">
        <f ca="1">output!J1362</f>
        <v>131</v>
      </c>
      <c r="F1362">
        <f t="shared" ca="1" si="22"/>
        <v>-4</v>
      </c>
    </row>
    <row r="1363" spans="1:6" hidden="1" x14ac:dyDescent="0.4">
      <c r="A1363" t="str">
        <f>output!A1363</f>
        <v>パワプロ2020 - 投球解析 - 2020-08-29 16-01-23-00</v>
      </c>
      <c r="B1363" t="str">
        <f ca="1">output!K1363</f>
        <v>AD004</v>
      </c>
      <c r="C1363">
        <f ca="1">VLOOKUP(B1363,投手データ!B:E,4,)</f>
        <v>135</v>
      </c>
      <c r="D1363" t="str">
        <f ca="1">output!N1363</f>
        <v>全力ストレート</v>
      </c>
      <c r="E1363">
        <f ca="1">output!J1363</f>
        <v>129</v>
      </c>
      <c r="F1363">
        <f t="shared" ca="1" si="22"/>
        <v>-6</v>
      </c>
    </row>
    <row r="1364" spans="1:6" hidden="1" x14ac:dyDescent="0.4">
      <c r="A1364" t="str">
        <f>output!A1364</f>
        <v>パワプロ2020 - 投球解析 - 2020-08-29 16-01-23-01</v>
      </c>
      <c r="B1364" t="str">
        <f ca="1">output!K1364</f>
        <v>AD004</v>
      </c>
      <c r="C1364">
        <f ca="1">VLOOKUP(B1364,投手データ!B:E,4,)</f>
        <v>135</v>
      </c>
      <c r="D1364" t="str">
        <f ca="1">output!N1364</f>
        <v>全力ストレート</v>
      </c>
      <c r="E1364">
        <f ca="1">output!J1364</f>
        <v>131</v>
      </c>
      <c r="F1364">
        <f t="shared" ca="1" si="22"/>
        <v>-4</v>
      </c>
    </row>
    <row r="1365" spans="1:6" hidden="1" x14ac:dyDescent="0.4">
      <c r="A1365" t="str">
        <f>output!A1365</f>
        <v>パワプロ2020 - 投球解析 - 2020-08-29 16-01-23-02</v>
      </c>
      <c r="B1365" t="str">
        <f ca="1">output!K1365</f>
        <v>AD004</v>
      </c>
      <c r="C1365">
        <f ca="1">VLOOKUP(B1365,投手データ!B:E,4,)</f>
        <v>135</v>
      </c>
      <c r="D1365" t="str">
        <f ca="1">output!N1365</f>
        <v>全力ストレート</v>
      </c>
      <c r="E1365">
        <f ca="1">output!J1365</f>
        <v>132</v>
      </c>
      <c r="F1365">
        <f t="shared" ca="1" si="22"/>
        <v>-3</v>
      </c>
    </row>
    <row r="1366" spans="1:6" hidden="1" x14ac:dyDescent="0.4">
      <c r="A1366" t="str">
        <f>output!A1366</f>
        <v>パワプロ2020 - 投球解析 - 2020-08-29 16-01-23-03</v>
      </c>
      <c r="B1366" t="str">
        <f ca="1">output!K1366</f>
        <v>AD004</v>
      </c>
      <c r="C1366">
        <f ca="1">VLOOKUP(B1366,投手データ!B:E,4,)</f>
        <v>135</v>
      </c>
      <c r="D1366" t="str">
        <f ca="1">output!N1366</f>
        <v>全力ストレート</v>
      </c>
      <c r="E1366">
        <f ca="1">output!J1366</f>
        <v>131</v>
      </c>
      <c r="F1366">
        <f t="shared" ca="1" si="22"/>
        <v>-4</v>
      </c>
    </row>
    <row r="1367" spans="1:6" hidden="1" x14ac:dyDescent="0.4">
      <c r="A1367" t="str">
        <f>output!A1367</f>
        <v>パワプロ2020 - 投球解析 - 2020-08-29 16-01-23-04</v>
      </c>
      <c r="B1367" t="str">
        <f ca="1">output!K1367</f>
        <v>AD004</v>
      </c>
      <c r="C1367">
        <f ca="1">VLOOKUP(B1367,投手データ!B:E,4,)</f>
        <v>135</v>
      </c>
      <c r="D1367" t="str">
        <f ca="1">output!N1367</f>
        <v>全力ストレート</v>
      </c>
      <c r="E1367">
        <f ca="1">output!J1367</f>
        <v>133</v>
      </c>
      <c r="F1367">
        <f t="shared" ca="1" si="22"/>
        <v>-2</v>
      </c>
    </row>
    <row r="1368" spans="1:6" hidden="1" x14ac:dyDescent="0.4">
      <c r="A1368" t="str">
        <f>output!A1368</f>
        <v>パワプロ2020 - 投球解析 - 2020-08-29 16-01-23-05</v>
      </c>
      <c r="B1368" t="str">
        <f ca="1">output!K1368</f>
        <v>AD004</v>
      </c>
      <c r="C1368">
        <f ca="1">VLOOKUP(B1368,投手データ!B:E,4,)</f>
        <v>135</v>
      </c>
      <c r="D1368" t="str">
        <f ca="1">output!N1368</f>
        <v>全力ストレート</v>
      </c>
      <c r="E1368">
        <f ca="1">output!J1368</f>
        <v>133</v>
      </c>
      <c r="F1368">
        <f t="shared" ca="1" si="22"/>
        <v>-2</v>
      </c>
    </row>
    <row r="1369" spans="1:6" hidden="1" x14ac:dyDescent="0.4">
      <c r="A1369" t="str">
        <f>output!A1369</f>
        <v>パワプロ2020 - 投球解析 - 2020-08-29 16-01-23-06</v>
      </c>
      <c r="B1369" t="str">
        <f ca="1">output!K1369</f>
        <v>AD004</v>
      </c>
      <c r="C1369">
        <f ca="1">VLOOKUP(B1369,投手データ!B:E,4,)</f>
        <v>135</v>
      </c>
      <c r="D1369" t="str">
        <f ca="1">output!N1369</f>
        <v>全力ストレート</v>
      </c>
      <c r="E1369">
        <f>output!J1369</f>
        <v>131</v>
      </c>
      <c r="F1369">
        <f t="shared" ca="1" si="22"/>
        <v>-4</v>
      </c>
    </row>
    <row r="1370" spans="1:6" hidden="1" x14ac:dyDescent="0.4">
      <c r="A1370" t="str">
        <f>output!A1370</f>
        <v>パワプロ2020 - 投球解析 - 2020-08-29 16-01-23-07</v>
      </c>
      <c r="B1370" t="str">
        <f ca="1">output!K1370</f>
        <v>AD004</v>
      </c>
      <c r="C1370">
        <f ca="1">VLOOKUP(B1370,投手データ!B:E,4,)</f>
        <v>135</v>
      </c>
      <c r="D1370" t="str">
        <f ca="1">output!N1370</f>
        <v>全力ストレート</v>
      </c>
      <c r="E1370">
        <f>output!J1370</f>
        <v>133</v>
      </c>
      <c r="F1370">
        <f t="shared" ca="1" si="22"/>
        <v>-2</v>
      </c>
    </row>
    <row r="1371" spans="1:6" hidden="1" x14ac:dyDescent="0.4">
      <c r="A1371" t="str">
        <f>output!A1371</f>
        <v>パワプロ2020 - 投球解析 - 2020-08-29 16-01-23-08</v>
      </c>
      <c r="B1371" t="str">
        <f ca="1">output!K1371</f>
        <v>AD004</v>
      </c>
      <c r="C1371">
        <f ca="1">VLOOKUP(B1371,投手データ!B:E,4,)</f>
        <v>135</v>
      </c>
      <c r="D1371" t="str">
        <f ca="1">output!N1371</f>
        <v>全力ストレート</v>
      </c>
      <c r="E1371">
        <f ca="1">output!J1371</f>
        <v>129</v>
      </c>
      <c r="F1371">
        <f t="shared" ca="1" si="22"/>
        <v>-6</v>
      </c>
    </row>
    <row r="1372" spans="1:6" hidden="1" x14ac:dyDescent="0.4">
      <c r="A1372" t="str">
        <f>output!A1372</f>
        <v>パワプロ2020 - 投球解析 - 2020-08-29 16-01-23-09</v>
      </c>
      <c r="B1372" t="str">
        <f ca="1">output!K1372</f>
        <v>AD004</v>
      </c>
      <c r="C1372">
        <f ca="1">VLOOKUP(B1372,投手データ!B:E,4,)</f>
        <v>135</v>
      </c>
      <c r="D1372" t="str">
        <f ca="1">output!N1372</f>
        <v>全力ストレート</v>
      </c>
      <c r="E1372">
        <f ca="1">output!J1372</f>
        <v>131</v>
      </c>
      <c r="F1372">
        <f t="shared" ca="1" si="22"/>
        <v>-4</v>
      </c>
    </row>
    <row r="1373" spans="1:6" hidden="1" x14ac:dyDescent="0.4">
      <c r="A1373" t="str">
        <f>output!A1373</f>
        <v>パワプロ2020 - 投球解析 - 2020-08-29 16-06-51-00</v>
      </c>
      <c r="B1373" t="str">
        <f ca="1">output!K1373</f>
        <v>AD004</v>
      </c>
      <c r="C1373">
        <f ca="1">VLOOKUP(B1373,投手データ!B:E,4,)</f>
        <v>135</v>
      </c>
      <c r="D1373" t="str">
        <f ca="1">output!N1373</f>
        <v>ナックルカーブ</v>
      </c>
      <c r="E1373">
        <f ca="1">output!J1373</f>
        <v>111</v>
      </c>
      <c r="F1373">
        <f t="shared" ca="1" si="22"/>
        <v>-24</v>
      </c>
    </row>
    <row r="1374" spans="1:6" hidden="1" x14ac:dyDescent="0.4">
      <c r="A1374" t="str">
        <f>output!A1374</f>
        <v>パワプロ2020 - 投球解析 - 2020-08-29 16-06-51-01</v>
      </c>
      <c r="B1374" t="str">
        <f ca="1">output!K1374</f>
        <v>AD004</v>
      </c>
      <c r="C1374">
        <f ca="1">VLOOKUP(B1374,投手データ!B:E,4,)</f>
        <v>135</v>
      </c>
      <c r="D1374" t="str">
        <f ca="1">output!N1374</f>
        <v>ナックルカーブ</v>
      </c>
      <c r="E1374">
        <f ca="1">output!J1374</f>
        <v>113</v>
      </c>
      <c r="F1374">
        <f t="shared" ca="1" si="22"/>
        <v>-22</v>
      </c>
    </row>
    <row r="1375" spans="1:6" hidden="1" x14ac:dyDescent="0.4">
      <c r="A1375" t="str">
        <f>output!A1375</f>
        <v>パワプロ2020 - 投球解析 - 2020-08-29 16-06-51-02</v>
      </c>
      <c r="B1375" t="str">
        <f ca="1">output!K1375</f>
        <v>AD004</v>
      </c>
      <c r="C1375">
        <f ca="1">VLOOKUP(B1375,投手データ!B:E,4,)</f>
        <v>135</v>
      </c>
      <c r="D1375" t="str">
        <f ca="1">output!N1375</f>
        <v>ナックルカーブ</v>
      </c>
      <c r="E1375">
        <f ca="1">output!J1375</f>
        <v>111</v>
      </c>
      <c r="F1375">
        <f t="shared" ca="1" si="22"/>
        <v>-24</v>
      </c>
    </row>
    <row r="1376" spans="1:6" hidden="1" x14ac:dyDescent="0.4">
      <c r="A1376" t="str">
        <f>output!A1376</f>
        <v>パワプロ2020 - 投球解析 - 2020-08-29 16-06-51-03</v>
      </c>
      <c r="B1376" t="str">
        <f ca="1">output!K1376</f>
        <v>AD004</v>
      </c>
      <c r="C1376">
        <f ca="1">VLOOKUP(B1376,投手データ!B:E,4,)</f>
        <v>135</v>
      </c>
      <c r="D1376" t="str">
        <f ca="1">output!N1376</f>
        <v>ナックルカーブ</v>
      </c>
      <c r="E1376">
        <f ca="1">output!J1376</f>
        <v>110</v>
      </c>
      <c r="F1376">
        <f t="shared" ca="1" si="22"/>
        <v>-25</v>
      </c>
    </row>
    <row r="1377" spans="1:6" hidden="1" x14ac:dyDescent="0.4">
      <c r="A1377" t="str">
        <f>output!A1377</f>
        <v>パワプロ2020 - 投球解析 - 2020-08-29 16-06-51-04</v>
      </c>
      <c r="B1377" t="str">
        <f ca="1">output!K1377</f>
        <v>AD004</v>
      </c>
      <c r="C1377">
        <f ca="1">VLOOKUP(B1377,投手データ!B:E,4,)</f>
        <v>135</v>
      </c>
      <c r="D1377" t="str">
        <f ca="1">output!N1377</f>
        <v>ナックルカーブ</v>
      </c>
      <c r="E1377">
        <f ca="1">output!J1377</f>
        <v>111</v>
      </c>
      <c r="F1377">
        <f t="shared" ca="1" si="22"/>
        <v>-24</v>
      </c>
    </row>
    <row r="1378" spans="1:6" hidden="1" x14ac:dyDescent="0.4">
      <c r="A1378" t="str">
        <f>output!A1378</f>
        <v>パワプロ2020 - 投球解析 - 2020-08-29 16-06-51-05</v>
      </c>
      <c r="B1378" t="str">
        <f ca="1">output!K1378</f>
        <v>AD004</v>
      </c>
      <c r="C1378">
        <f ca="1">VLOOKUP(B1378,投手データ!B:E,4,)</f>
        <v>135</v>
      </c>
      <c r="D1378" t="str">
        <f ca="1">output!N1378</f>
        <v>ナックルカーブ</v>
      </c>
      <c r="E1378">
        <f ca="1">output!J1378</f>
        <v>113</v>
      </c>
      <c r="F1378">
        <f t="shared" ca="1" si="22"/>
        <v>-22</v>
      </c>
    </row>
    <row r="1379" spans="1:6" hidden="1" x14ac:dyDescent="0.4">
      <c r="A1379" t="str">
        <f>output!A1379</f>
        <v>パワプロ2020 - 投球解析 - 2020-08-29 16-06-51-06</v>
      </c>
      <c r="B1379" t="str">
        <f ca="1">output!K1379</f>
        <v>AD004</v>
      </c>
      <c r="C1379">
        <f ca="1">VLOOKUP(B1379,投手データ!B:E,4,)</f>
        <v>135</v>
      </c>
      <c r="D1379" t="str">
        <f ca="1">output!N1379</f>
        <v>ナックルカーブ</v>
      </c>
      <c r="E1379">
        <f ca="1">output!J1379</f>
        <v>113</v>
      </c>
      <c r="F1379">
        <f t="shared" ca="1" si="22"/>
        <v>-22</v>
      </c>
    </row>
    <row r="1380" spans="1:6" hidden="1" x14ac:dyDescent="0.4">
      <c r="A1380" t="str">
        <f>output!A1380</f>
        <v>パワプロ2020 - 投球解析 - 2020-08-29 16-06-51-07</v>
      </c>
      <c r="B1380" t="str">
        <f ca="1">output!K1380</f>
        <v>AD004</v>
      </c>
      <c r="C1380">
        <f ca="1">VLOOKUP(B1380,投手データ!B:E,4,)</f>
        <v>135</v>
      </c>
      <c r="D1380" t="str">
        <f ca="1">output!N1380</f>
        <v>ナックルカーブ</v>
      </c>
      <c r="E1380">
        <f ca="1">output!J1380</f>
        <v>112</v>
      </c>
      <c r="F1380">
        <f t="shared" ca="1" si="22"/>
        <v>-23</v>
      </c>
    </row>
    <row r="1381" spans="1:6" hidden="1" x14ac:dyDescent="0.4">
      <c r="A1381" t="str">
        <f>output!A1381</f>
        <v>パワプロ2020 - 投球解析 - 2020-08-29 16-06-51-08</v>
      </c>
      <c r="B1381" t="str">
        <f ca="1">output!K1381</f>
        <v>AD004</v>
      </c>
      <c r="C1381">
        <f ca="1">VLOOKUP(B1381,投手データ!B:E,4,)</f>
        <v>135</v>
      </c>
      <c r="D1381" t="str">
        <f ca="1">output!N1381</f>
        <v>ナックルカーブ</v>
      </c>
      <c r="E1381">
        <f ca="1">output!J1381</f>
        <v>111</v>
      </c>
      <c r="F1381">
        <f t="shared" ca="1" si="22"/>
        <v>-24</v>
      </c>
    </row>
    <row r="1382" spans="1:6" hidden="1" x14ac:dyDescent="0.4">
      <c r="A1382" t="str">
        <f>output!A1382</f>
        <v>パワプロ2020 - 投球解析 - 2020-08-29 16-06-51-09</v>
      </c>
      <c r="B1382" t="str">
        <f ca="1">output!K1382</f>
        <v>AD004</v>
      </c>
      <c r="C1382">
        <f ca="1">VLOOKUP(B1382,投手データ!B:E,4,)</f>
        <v>135</v>
      </c>
      <c r="D1382" t="str">
        <f ca="1">output!N1382</f>
        <v>ナックルカーブ</v>
      </c>
      <c r="E1382">
        <f ca="1">output!J1382</f>
        <v>110</v>
      </c>
      <c r="F1382">
        <f t="shared" ca="1" si="22"/>
        <v>-25</v>
      </c>
    </row>
    <row r="1383" spans="1:6" hidden="1" x14ac:dyDescent="0.4">
      <c r="A1383" t="str">
        <f>output!A1383</f>
        <v>パワプロ2020 - 投球解析 - 2020-09-08 23-37-52-00</v>
      </c>
      <c r="B1383" t="str">
        <f ca="1">output!K1383</f>
        <v>パワプロ</v>
      </c>
      <c r="C1383">
        <f ca="1">VLOOKUP(B1383,投手データ!B:E,4,)</f>
        <v>145</v>
      </c>
      <c r="D1383" t="str">
        <f ca="1">output!N1383</f>
        <v>ストレート</v>
      </c>
      <c r="E1383">
        <f ca="1">output!J1383</f>
        <v>140</v>
      </c>
      <c r="F1383">
        <f t="shared" ca="1" si="22"/>
        <v>-5</v>
      </c>
    </row>
    <row r="1384" spans="1:6" hidden="1" x14ac:dyDescent="0.4">
      <c r="A1384" t="str">
        <f>output!A1384</f>
        <v>パワプロ2020 - 投球解析 - 2020-09-08 23-37-52-01</v>
      </c>
      <c r="B1384" t="str">
        <f ca="1">output!K1384</f>
        <v>パワプロ</v>
      </c>
      <c r="C1384">
        <f ca="1">VLOOKUP(B1384,投手データ!B:E,4,)</f>
        <v>145</v>
      </c>
      <c r="D1384" t="str">
        <f ca="1">output!N1384</f>
        <v>ストレート</v>
      </c>
      <c r="E1384">
        <f ca="1">output!J1384</f>
        <v>139</v>
      </c>
      <c r="F1384">
        <f t="shared" ca="1" si="22"/>
        <v>-6</v>
      </c>
    </row>
    <row r="1385" spans="1:6" hidden="1" x14ac:dyDescent="0.4">
      <c r="A1385" t="str">
        <f>output!A1385</f>
        <v>パワプロ2020 - 投球解析 - 2020-09-08 23-37-52-02</v>
      </c>
      <c r="B1385" t="str">
        <f ca="1">output!K1385</f>
        <v>パワプロ</v>
      </c>
      <c r="C1385">
        <f ca="1">VLOOKUP(B1385,投手データ!B:E,4,)</f>
        <v>145</v>
      </c>
      <c r="D1385" t="str">
        <f ca="1">output!N1385</f>
        <v>ストレート</v>
      </c>
      <c r="E1385">
        <f ca="1">output!J1385</f>
        <v>140</v>
      </c>
      <c r="F1385">
        <f t="shared" ca="1" si="22"/>
        <v>-5</v>
      </c>
    </row>
    <row r="1386" spans="1:6" hidden="1" x14ac:dyDescent="0.4">
      <c r="A1386" t="str">
        <f>output!A1386</f>
        <v>パワプロ2020 - 投球解析 - 2020-09-08 23-37-52-03</v>
      </c>
      <c r="B1386" t="str">
        <f ca="1">output!K1386</f>
        <v>パワプロ</v>
      </c>
      <c r="C1386">
        <f ca="1">VLOOKUP(B1386,投手データ!B:E,4,)</f>
        <v>145</v>
      </c>
      <c r="D1386" t="str">
        <f ca="1">output!N1386</f>
        <v>ストレート</v>
      </c>
      <c r="E1386">
        <f ca="1">output!J1386</f>
        <v>141</v>
      </c>
      <c r="F1386">
        <f t="shared" ca="1" si="22"/>
        <v>-4</v>
      </c>
    </row>
    <row r="1387" spans="1:6" hidden="1" x14ac:dyDescent="0.4">
      <c r="A1387" t="str">
        <f>output!A1387</f>
        <v>パワプロ2020 - 投球解析 - 2020-09-08 23-37-52-04</v>
      </c>
      <c r="B1387" t="str">
        <f ca="1">output!K1387</f>
        <v>パワプロ</v>
      </c>
      <c r="C1387">
        <f ca="1">VLOOKUP(B1387,投手データ!B:E,4,)</f>
        <v>145</v>
      </c>
      <c r="D1387" t="str">
        <f ca="1">output!N1387</f>
        <v>ストレート</v>
      </c>
      <c r="E1387">
        <f ca="1">output!J1387</f>
        <v>139</v>
      </c>
      <c r="F1387">
        <f t="shared" ca="1" si="22"/>
        <v>-6</v>
      </c>
    </row>
    <row r="1388" spans="1:6" hidden="1" x14ac:dyDescent="0.4">
      <c r="A1388" t="str">
        <f>output!A1388</f>
        <v>パワプロ2020 - 投球解析 - 2020-09-08 23-37-52-05</v>
      </c>
      <c r="B1388" t="str">
        <f ca="1">output!K1388</f>
        <v>パワプロ</v>
      </c>
      <c r="C1388">
        <f ca="1">VLOOKUP(B1388,投手データ!B:E,4,)</f>
        <v>145</v>
      </c>
      <c r="D1388" t="str">
        <f ca="1">output!N1388</f>
        <v>ストレート</v>
      </c>
      <c r="E1388">
        <f ca="1">output!J1388</f>
        <v>140</v>
      </c>
      <c r="F1388">
        <f t="shared" ca="1" si="22"/>
        <v>-5</v>
      </c>
    </row>
    <row r="1389" spans="1:6" hidden="1" x14ac:dyDescent="0.4">
      <c r="A1389" t="str">
        <f>output!A1389</f>
        <v>パワプロ2020 - 投球解析 - 2020-09-08 23-37-52-06</v>
      </c>
      <c r="B1389" t="str">
        <f ca="1">output!K1389</f>
        <v>パワプロ</v>
      </c>
      <c r="C1389">
        <f ca="1">VLOOKUP(B1389,投手データ!B:E,4,)</f>
        <v>145</v>
      </c>
      <c r="D1389" t="str">
        <f ca="1">output!N1389</f>
        <v>ストレート</v>
      </c>
      <c r="E1389">
        <f ca="1">output!J1389</f>
        <v>141</v>
      </c>
      <c r="F1389">
        <f t="shared" ca="1" si="22"/>
        <v>-4</v>
      </c>
    </row>
    <row r="1390" spans="1:6" hidden="1" x14ac:dyDescent="0.4">
      <c r="A1390" t="str">
        <f>output!A1390</f>
        <v>パワプロ2020 - 投球解析 - 2020-09-08 23-37-52-07</v>
      </c>
      <c r="B1390" t="str">
        <f ca="1">output!K1390</f>
        <v>パワプロ</v>
      </c>
      <c r="C1390">
        <f ca="1">VLOOKUP(B1390,投手データ!B:E,4,)</f>
        <v>145</v>
      </c>
      <c r="D1390" t="str">
        <f ca="1">output!N1390</f>
        <v>ストレート</v>
      </c>
      <c r="E1390">
        <f ca="1">output!J1390</f>
        <v>140</v>
      </c>
      <c r="F1390">
        <f t="shared" ca="1" si="22"/>
        <v>-5</v>
      </c>
    </row>
    <row r="1391" spans="1:6" hidden="1" x14ac:dyDescent="0.4">
      <c r="A1391" t="str">
        <f>output!A1391</f>
        <v>パワプロ2020 - 投球解析 - 2020-09-08 23-37-52-08</v>
      </c>
      <c r="B1391" t="str">
        <f ca="1">output!K1391</f>
        <v>パワプロ</v>
      </c>
      <c r="C1391">
        <f ca="1">VLOOKUP(B1391,投手データ!B:E,4,)</f>
        <v>145</v>
      </c>
      <c r="D1391" t="str">
        <f ca="1">output!N1391</f>
        <v>ストレート</v>
      </c>
      <c r="E1391">
        <f ca="1">output!J1391</f>
        <v>140</v>
      </c>
      <c r="F1391">
        <f t="shared" ca="1" si="22"/>
        <v>-5</v>
      </c>
    </row>
    <row r="1392" spans="1:6" hidden="1" x14ac:dyDescent="0.4">
      <c r="A1392" t="str">
        <f>output!A1392</f>
        <v>パワプロ2020 - 投球解析 - 2020-09-08 23-37-52-09</v>
      </c>
      <c r="B1392" t="str">
        <f ca="1">output!K1392</f>
        <v>パワプロ</v>
      </c>
      <c r="C1392">
        <f ca="1">VLOOKUP(B1392,投手データ!B:E,4,)</f>
        <v>145</v>
      </c>
      <c r="D1392" t="str">
        <f ca="1">output!N1392</f>
        <v>ストレート</v>
      </c>
      <c r="E1392">
        <f ca="1">output!J1392</f>
        <v>139</v>
      </c>
      <c r="F1392">
        <f t="shared" ca="1" si="22"/>
        <v>-6</v>
      </c>
    </row>
    <row r="1393" spans="1:6" hidden="1" x14ac:dyDescent="0.4">
      <c r="A1393" t="str">
        <f>output!A1393</f>
        <v>パワプロ2020 - 投球解析 - 2020-09-08 23-39-02-00</v>
      </c>
      <c r="B1393" t="str">
        <f ca="1">output!K1393</f>
        <v>パワプロ</v>
      </c>
      <c r="C1393">
        <f ca="1">VLOOKUP(B1393,投手データ!B:E,4,)</f>
        <v>145</v>
      </c>
      <c r="D1393" t="str">
        <f ca="1">output!N1393</f>
        <v>全力ストレート</v>
      </c>
      <c r="E1393">
        <f ca="1">output!J1393</f>
        <v>142</v>
      </c>
      <c r="F1393">
        <f t="shared" ca="1" si="22"/>
        <v>-3</v>
      </c>
    </row>
    <row r="1394" spans="1:6" hidden="1" x14ac:dyDescent="0.4">
      <c r="A1394" t="str">
        <f>output!A1394</f>
        <v>パワプロ2020 - 投球解析 - 2020-09-08 23-39-02-01</v>
      </c>
      <c r="B1394" t="str">
        <f ca="1">output!K1394</f>
        <v>パワプロ</v>
      </c>
      <c r="C1394">
        <f ca="1">VLOOKUP(B1394,投手データ!B:E,4,)</f>
        <v>145</v>
      </c>
      <c r="D1394" t="str">
        <f ca="1">output!N1394</f>
        <v>全力ストレート</v>
      </c>
      <c r="E1394">
        <f ca="1">output!J1394</f>
        <v>139</v>
      </c>
      <c r="F1394">
        <f t="shared" ca="1" si="22"/>
        <v>-6</v>
      </c>
    </row>
    <row r="1395" spans="1:6" hidden="1" x14ac:dyDescent="0.4">
      <c r="A1395" t="str">
        <f>output!A1395</f>
        <v>パワプロ2020 - 投球解析 - 2020-09-08 23-39-02-02</v>
      </c>
      <c r="B1395" t="str">
        <f ca="1">output!K1395</f>
        <v>パワプロ</v>
      </c>
      <c r="C1395">
        <f ca="1">VLOOKUP(B1395,投手データ!B:E,4,)</f>
        <v>145</v>
      </c>
      <c r="D1395" t="str">
        <f ca="1">output!N1395</f>
        <v>全力ストレート</v>
      </c>
      <c r="E1395">
        <f ca="1">output!J1395</f>
        <v>139</v>
      </c>
      <c r="F1395">
        <f t="shared" ca="1" si="22"/>
        <v>-6</v>
      </c>
    </row>
    <row r="1396" spans="1:6" hidden="1" x14ac:dyDescent="0.4">
      <c r="A1396" t="str">
        <f>output!A1396</f>
        <v>パワプロ2020 - 投球解析 - 2020-09-08 23-39-02-03</v>
      </c>
      <c r="B1396" t="str">
        <f ca="1">output!K1396</f>
        <v>パワプロ</v>
      </c>
      <c r="C1396">
        <f ca="1">VLOOKUP(B1396,投手データ!B:E,4,)</f>
        <v>145</v>
      </c>
      <c r="D1396" t="str">
        <f ca="1">output!N1396</f>
        <v>全力ストレート</v>
      </c>
      <c r="E1396">
        <f ca="1">output!J1396</f>
        <v>141</v>
      </c>
      <c r="F1396">
        <f t="shared" ca="1" si="22"/>
        <v>-4</v>
      </c>
    </row>
    <row r="1397" spans="1:6" hidden="1" x14ac:dyDescent="0.4">
      <c r="A1397" t="str">
        <f>output!A1397</f>
        <v>パワプロ2020 - 投球解析 - 2020-09-08 23-39-02-04</v>
      </c>
      <c r="B1397" t="str">
        <f ca="1">output!K1397</f>
        <v>パワプロ</v>
      </c>
      <c r="C1397">
        <f ca="1">VLOOKUP(B1397,投手データ!B:E,4,)</f>
        <v>145</v>
      </c>
      <c r="D1397" t="str">
        <f ca="1">output!N1397</f>
        <v>全力ストレート</v>
      </c>
      <c r="E1397">
        <f ca="1">output!J1397</f>
        <v>140</v>
      </c>
      <c r="F1397">
        <f t="shared" ca="1" si="22"/>
        <v>-5</v>
      </c>
    </row>
    <row r="1398" spans="1:6" hidden="1" x14ac:dyDescent="0.4">
      <c r="A1398" t="str">
        <f>output!A1398</f>
        <v>パワプロ2020 - 投球解析 - 2020-09-08 23-39-02-05</v>
      </c>
      <c r="B1398" t="str">
        <f ca="1">output!K1398</f>
        <v>パワプロ</v>
      </c>
      <c r="C1398">
        <f ca="1">VLOOKUP(B1398,投手データ!B:E,4,)</f>
        <v>145</v>
      </c>
      <c r="D1398" t="str">
        <f ca="1">output!N1398</f>
        <v>全力ストレート</v>
      </c>
      <c r="E1398">
        <f>output!J1398</f>
        <v>141</v>
      </c>
      <c r="F1398">
        <f t="shared" ca="1" si="22"/>
        <v>-4</v>
      </c>
    </row>
    <row r="1399" spans="1:6" hidden="1" x14ac:dyDescent="0.4">
      <c r="A1399" t="str">
        <f>output!A1399</f>
        <v>パワプロ2020 - 投球解析 - 2020-09-08 23-39-02-06</v>
      </c>
      <c r="B1399" t="str">
        <f ca="1">output!K1399</f>
        <v>パワプロ</v>
      </c>
      <c r="C1399">
        <f ca="1">VLOOKUP(B1399,投手データ!B:E,4,)</f>
        <v>145</v>
      </c>
      <c r="D1399" t="str">
        <f ca="1">output!N1399</f>
        <v>全力ストレート</v>
      </c>
      <c r="E1399">
        <f>output!J1399</f>
        <v>142</v>
      </c>
      <c r="F1399">
        <f t="shared" ca="1" si="22"/>
        <v>-3</v>
      </c>
    </row>
    <row r="1400" spans="1:6" hidden="1" x14ac:dyDescent="0.4">
      <c r="A1400" t="str">
        <f>output!A1400</f>
        <v>パワプロ2020 - 投球解析 - 2020-09-08 23-39-02-07</v>
      </c>
      <c r="B1400" t="str">
        <f ca="1">output!K1400</f>
        <v>パワプロ</v>
      </c>
      <c r="C1400">
        <f ca="1">VLOOKUP(B1400,投手データ!B:E,4,)</f>
        <v>145</v>
      </c>
      <c r="D1400" t="str">
        <f ca="1">output!N1400</f>
        <v>全力ストレート</v>
      </c>
      <c r="E1400">
        <f ca="1">output!J1400</f>
        <v>140</v>
      </c>
      <c r="F1400">
        <f t="shared" ca="1" si="22"/>
        <v>-5</v>
      </c>
    </row>
    <row r="1401" spans="1:6" hidden="1" x14ac:dyDescent="0.4">
      <c r="A1401" t="str">
        <f>output!A1401</f>
        <v>パワプロ2020 - 投球解析 - 2020-09-08 23-39-02-08</v>
      </c>
      <c r="B1401" t="str">
        <f ca="1">output!K1401</f>
        <v>パワプロ</v>
      </c>
      <c r="C1401">
        <f ca="1">VLOOKUP(B1401,投手データ!B:E,4,)</f>
        <v>145</v>
      </c>
      <c r="D1401" t="str">
        <f ca="1">output!N1401</f>
        <v>全力ストレート</v>
      </c>
      <c r="E1401">
        <f ca="1">output!J1401</f>
        <v>143</v>
      </c>
      <c r="F1401">
        <f t="shared" ca="1" si="22"/>
        <v>-2</v>
      </c>
    </row>
    <row r="1402" spans="1:6" hidden="1" x14ac:dyDescent="0.4">
      <c r="A1402" t="str">
        <f>output!A1402</f>
        <v>パワプロ2020 - 投球解析 - 2020-09-08 23-39-02-09</v>
      </c>
      <c r="B1402" t="str">
        <f ca="1">output!K1402</f>
        <v>パワプロ</v>
      </c>
      <c r="C1402">
        <f ca="1">VLOOKUP(B1402,投手データ!B:E,4,)</f>
        <v>145</v>
      </c>
      <c r="D1402" t="str">
        <f ca="1">output!N1402</f>
        <v>全力ストレート</v>
      </c>
      <c r="E1402">
        <f ca="1">output!J1402</f>
        <v>140</v>
      </c>
      <c r="F1402">
        <f t="shared" ca="1" si="22"/>
        <v>-5</v>
      </c>
    </row>
    <row r="1403" spans="1:6" hidden="1" x14ac:dyDescent="0.4">
      <c r="A1403" t="str">
        <f>output!A1403</f>
        <v>パワプロ2020 - 投球解析 - 2020-09-15 23-12-43-00</v>
      </c>
      <c r="B1403" t="str">
        <f ca="1">output!K1403</f>
        <v>DD010</v>
      </c>
      <c r="C1403">
        <f ca="1">VLOOKUP(B1403,投手データ!B:E,4,)</f>
        <v>80</v>
      </c>
      <c r="D1403" t="str">
        <f ca="1">output!N1403</f>
        <v>ストレート</v>
      </c>
      <c r="E1403">
        <f ca="1">output!J1403</f>
        <v>78</v>
      </c>
      <c r="F1403">
        <f t="shared" ca="1" si="22"/>
        <v>-2</v>
      </c>
    </row>
    <row r="1404" spans="1:6" hidden="1" x14ac:dyDescent="0.4">
      <c r="A1404" t="str">
        <f>output!A1404</f>
        <v>パワプロ2020 - 投球解析 - 2020-09-15 23-12-43-01</v>
      </c>
      <c r="B1404" t="str">
        <f ca="1">output!K1404</f>
        <v>DD010</v>
      </c>
      <c r="C1404">
        <f ca="1">VLOOKUP(B1404,投手データ!B:E,4,)</f>
        <v>80</v>
      </c>
      <c r="D1404" t="str">
        <f ca="1">output!N1404</f>
        <v>ストレート</v>
      </c>
      <c r="E1404">
        <f>output!J1404</f>
        <v>78</v>
      </c>
      <c r="F1404">
        <f t="shared" ca="1" si="22"/>
        <v>-2</v>
      </c>
    </row>
    <row r="1405" spans="1:6" hidden="1" x14ac:dyDescent="0.4">
      <c r="A1405" t="str">
        <f>output!A1405</f>
        <v>パワプロ2020 - 投球解析 - 2020-09-15 23-12-43-02</v>
      </c>
      <c r="B1405" t="str">
        <f ca="1">output!K1405</f>
        <v>DD010</v>
      </c>
      <c r="C1405">
        <f ca="1">VLOOKUP(B1405,投手データ!B:E,4,)</f>
        <v>80</v>
      </c>
      <c r="D1405" t="str">
        <f ca="1">output!N1405</f>
        <v>ストレート</v>
      </c>
      <c r="E1405">
        <f ca="1">output!J1405</f>
        <v>78</v>
      </c>
      <c r="F1405">
        <f t="shared" ca="1" si="22"/>
        <v>-2</v>
      </c>
    </row>
    <row r="1406" spans="1:6" hidden="1" x14ac:dyDescent="0.4">
      <c r="A1406" t="str">
        <f>output!A1406</f>
        <v>パワプロ2020 - 投球解析 - 2020-09-15 23-12-43-03</v>
      </c>
      <c r="B1406" t="str">
        <f ca="1">output!K1406</f>
        <v>DD010</v>
      </c>
      <c r="C1406">
        <f ca="1">VLOOKUP(B1406,投手データ!B:E,4,)</f>
        <v>80</v>
      </c>
      <c r="D1406" t="str">
        <f ca="1">output!N1406</f>
        <v>ストレート</v>
      </c>
      <c r="E1406">
        <f ca="1">output!J1406</f>
        <v>78</v>
      </c>
      <c r="F1406">
        <f t="shared" ca="1" si="22"/>
        <v>-2</v>
      </c>
    </row>
    <row r="1407" spans="1:6" hidden="1" x14ac:dyDescent="0.4">
      <c r="A1407" t="str">
        <f>output!A1407</f>
        <v>パワプロ2020 - 投球解析 - 2020-09-15 23-12-43-04</v>
      </c>
      <c r="B1407" t="str">
        <f ca="1">output!K1407</f>
        <v>DD010</v>
      </c>
      <c r="C1407">
        <f ca="1">VLOOKUP(B1407,投手データ!B:E,4,)</f>
        <v>80</v>
      </c>
      <c r="D1407" t="str">
        <f ca="1">output!N1407</f>
        <v>ストレート</v>
      </c>
      <c r="E1407">
        <f>output!J1407</f>
        <v>80</v>
      </c>
      <c r="F1407">
        <f t="shared" ca="1" si="22"/>
        <v>0</v>
      </c>
    </row>
    <row r="1408" spans="1:6" hidden="1" x14ac:dyDescent="0.4">
      <c r="A1408" t="str">
        <f>output!A1408</f>
        <v>パワプロ2020 - 投球解析 - 2020-09-15 23-12-43-05</v>
      </c>
      <c r="B1408" t="str">
        <f ca="1">output!K1408</f>
        <v>DD010</v>
      </c>
      <c r="C1408">
        <f ca="1">VLOOKUP(B1408,投手データ!B:E,4,)</f>
        <v>80</v>
      </c>
      <c r="D1408" t="str">
        <f ca="1">output!N1408</f>
        <v>ストレート</v>
      </c>
      <c r="E1408">
        <f ca="1">output!J1408</f>
        <v>79</v>
      </c>
      <c r="F1408">
        <f t="shared" ca="1" si="22"/>
        <v>-1</v>
      </c>
    </row>
    <row r="1409" spans="1:6" hidden="1" x14ac:dyDescent="0.4">
      <c r="A1409" t="str">
        <f>output!A1409</f>
        <v>パワプロ2020 - 投球解析 - 2020-09-15 23-12-43-06</v>
      </c>
      <c r="B1409" t="str">
        <f ca="1">output!K1409</f>
        <v>DD010</v>
      </c>
      <c r="C1409">
        <f ca="1">VLOOKUP(B1409,投手データ!B:E,4,)</f>
        <v>80</v>
      </c>
      <c r="D1409" t="str">
        <f ca="1">output!N1409</f>
        <v>ストレート</v>
      </c>
      <c r="E1409">
        <f ca="1">output!J1409</f>
        <v>78</v>
      </c>
      <c r="F1409">
        <f t="shared" ca="1" si="22"/>
        <v>-2</v>
      </c>
    </row>
    <row r="1410" spans="1:6" hidden="1" x14ac:dyDescent="0.4">
      <c r="A1410" t="str">
        <f>output!A1410</f>
        <v>パワプロ2020 - 投球解析 - 2020-09-15 23-12-43-07</v>
      </c>
      <c r="B1410" t="str">
        <f ca="1">output!K1410</f>
        <v>DD010</v>
      </c>
      <c r="C1410">
        <f ca="1">VLOOKUP(B1410,投手データ!B:E,4,)</f>
        <v>80</v>
      </c>
      <c r="D1410" t="str">
        <f ca="1">output!N1410</f>
        <v>ストレート</v>
      </c>
      <c r="E1410">
        <f ca="1">output!J1410</f>
        <v>79</v>
      </c>
      <c r="F1410">
        <f t="shared" ca="1" si="22"/>
        <v>-1</v>
      </c>
    </row>
    <row r="1411" spans="1:6" hidden="1" x14ac:dyDescent="0.4">
      <c r="A1411" t="str">
        <f>output!A1411</f>
        <v>パワプロ2020 - 投球解析 - 2020-09-15 23-12-43-08</v>
      </c>
      <c r="B1411" t="str">
        <f ca="1">output!K1411</f>
        <v>DD010</v>
      </c>
      <c r="C1411">
        <f ca="1">VLOOKUP(B1411,投手データ!B:E,4,)</f>
        <v>80</v>
      </c>
      <c r="D1411" t="str">
        <f ca="1">output!N1411</f>
        <v>ストレート</v>
      </c>
      <c r="E1411">
        <f>output!J1411</f>
        <v>80</v>
      </c>
      <c r="F1411">
        <f t="shared" ca="1" si="22"/>
        <v>0</v>
      </c>
    </row>
    <row r="1412" spans="1:6" hidden="1" x14ac:dyDescent="0.4">
      <c r="A1412" t="str">
        <f>output!A1412</f>
        <v>パワプロ2020 - 投球解析 - 2020-09-15 23-12-43-09</v>
      </c>
      <c r="B1412" t="str">
        <f ca="1">output!K1412</f>
        <v>DD010</v>
      </c>
      <c r="C1412">
        <f ca="1">VLOOKUP(B1412,投手データ!B:E,4,)</f>
        <v>80</v>
      </c>
      <c r="D1412" t="str">
        <f ca="1">output!N1412</f>
        <v>ストレート</v>
      </c>
      <c r="E1412">
        <f>output!J1412</f>
        <v>80</v>
      </c>
      <c r="F1412">
        <f t="shared" ca="1" si="22"/>
        <v>0</v>
      </c>
    </row>
    <row r="1413" spans="1:6" hidden="1" x14ac:dyDescent="0.4">
      <c r="A1413" t="str">
        <f>output!A1413</f>
        <v>パワプロ2020 - 投球解析 - 2020-09-15 23-12-43-10</v>
      </c>
      <c r="B1413" t="e">
        <f ca="1">output!K1413</f>
        <v>#N/A</v>
      </c>
      <c r="C1413" t="e">
        <f ca="1">VLOOKUP(B1413,投手データ!B:E,4,)</f>
        <v>#N/A</v>
      </c>
      <c r="D1413" t="e">
        <f ca="1">output!N1413</f>
        <v>#N/A</v>
      </c>
      <c r="E1413" t="e">
        <f ca="1">output!J1413</f>
        <v>#N/A</v>
      </c>
      <c r="F1413" t="e">
        <f t="shared" ca="1" si="22"/>
        <v>#N/A</v>
      </c>
    </row>
    <row r="1414" spans="1:6" hidden="1" x14ac:dyDescent="0.4">
      <c r="A1414" t="str">
        <f>output!A1414</f>
        <v>パワプロ2020 - 投球解析 - 2020-09-15 23-13-52-00</v>
      </c>
      <c r="B1414" t="e">
        <f ca="1">output!K1414</f>
        <v>#N/A</v>
      </c>
      <c r="C1414" t="e">
        <f ca="1">VLOOKUP(B1414,投手データ!B:E,4,)</f>
        <v>#N/A</v>
      </c>
      <c r="D1414" t="str">
        <f ca="1">output!N1414</f>
        <v>全力ストレート</v>
      </c>
      <c r="E1414" t="e">
        <f ca="1">output!J1414</f>
        <v>#N/A</v>
      </c>
      <c r="F1414" t="e">
        <f t="shared" ca="1" si="22"/>
        <v>#N/A</v>
      </c>
    </row>
    <row r="1415" spans="1:6" hidden="1" x14ac:dyDescent="0.4">
      <c r="A1415" t="str">
        <f>output!A1415</f>
        <v>パワプロ2020 - 投球解析 - 2020-09-15 23-13-52-01</v>
      </c>
      <c r="B1415" t="str">
        <f ca="1">output!K1415</f>
        <v>DD010</v>
      </c>
      <c r="C1415">
        <f ca="1">VLOOKUP(B1415,投手データ!B:E,4,)</f>
        <v>80</v>
      </c>
      <c r="D1415" t="str">
        <f ca="1">output!N1415</f>
        <v>全力ストレート</v>
      </c>
      <c r="E1415" t="e">
        <f ca="1">output!J1415</f>
        <v>#N/A</v>
      </c>
      <c r="F1415" t="e">
        <f t="shared" ca="1" si="22"/>
        <v>#N/A</v>
      </c>
    </row>
    <row r="1416" spans="1:6" hidden="1" x14ac:dyDescent="0.4">
      <c r="A1416" t="str">
        <f>output!A1416</f>
        <v>パワプロ2020 - 投球解析 - 2020-09-15 23-13-52-02</v>
      </c>
      <c r="B1416" t="str">
        <f ca="1">output!K1416</f>
        <v>DD010</v>
      </c>
      <c r="C1416">
        <f ca="1">VLOOKUP(B1416,投手データ!B:E,4,)</f>
        <v>80</v>
      </c>
      <c r="D1416" t="str">
        <f ca="1">output!N1416</f>
        <v>全力ストレート</v>
      </c>
      <c r="E1416">
        <f ca="1">output!J1416</f>
        <v>77</v>
      </c>
      <c r="F1416">
        <f t="shared" ca="1" si="22"/>
        <v>-3</v>
      </c>
    </row>
    <row r="1417" spans="1:6" hidden="1" x14ac:dyDescent="0.4">
      <c r="A1417" t="str">
        <f>output!A1417</f>
        <v>パワプロ2020 - 投球解析 - 2020-09-15 23-13-52-03</v>
      </c>
      <c r="B1417" t="e">
        <f ca="1">output!K1417</f>
        <v>#N/A</v>
      </c>
      <c r="C1417" t="e">
        <f ca="1">VLOOKUP(B1417,投手データ!B:E,4,)</f>
        <v>#N/A</v>
      </c>
      <c r="D1417" t="str">
        <f ca="1">output!N1417</f>
        <v>全力ストレート</v>
      </c>
      <c r="E1417">
        <f ca="1">output!J1417</f>
        <v>78</v>
      </c>
      <c r="F1417" t="e">
        <f t="shared" ca="1" si="22"/>
        <v>#N/A</v>
      </c>
    </row>
    <row r="1418" spans="1:6" hidden="1" x14ac:dyDescent="0.4">
      <c r="A1418" t="str">
        <f>output!A1418</f>
        <v>パワプロ2020 - 投球解析 - 2020-09-15 23-13-52-04</v>
      </c>
      <c r="B1418" t="str">
        <f ca="1">output!K1418</f>
        <v>DD010</v>
      </c>
      <c r="C1418">
        <f ca="1">VLOOKUP(B1418,投手データ!B:E,4,)</f>
        <v>80</v>
      </c>
      <c r="D1418" t="str">
        <f ca="1">output!N1418</f>
        <v>全力ストレート</v>
      </c>
      <c r="E1418">
        <f>output!J1418</f>
        <v>78</v>
      </c>
      <c r="F1418">
        <f t="shared" ca="1" si="22"/>
        <v>-2</v>
      </c>
    </row>
    <row r="1419" spans="1:6" hidden="1" x14ac:dyDescent="0.4">
      <c r="A1419" t="str">
        <f>output!A1419</f>
        <v>パワプロ2020 - 投球解析 - 2020-09-15 23-13-52-05</v>
      </c>
      <c r="B1419" t="e">
        <f ca="1">output!K1419</f>
        <v>#N/A</v>
      </c>
      <c r="C1419" t="e">
        <f ca="1">VLOOKUP(B1419,投手データ!B:E,4,)</f>
        <v>#N/A</v>
      </c>
      <c r="D1419" t="str">
        <f ca="1">output!N1419</f>
        <v>全力ストレート</v>
      </c>
      <c r="E1419" t="e">
        <f ca="1">output!J1419</f>
        <v>#N/A</v>
      </c>
      <c r="F1419" t="e">
        <f t="shared" ca="1" si="22"/>
        <v>#N/A</v>
      </c>
    </row>
    <row r="1420" spans="1:6" hidden="1" x14ac:dyDescent="0.4">
      <c r="A1420" t="str">
        <f>output!A1420</f>
        <v>パワプロ2020 - 投球解析 - 2020-09-15 23-13-52-06</v>
      </c>
      <c r="B1420" t="e">
        <f ca="1">output!K1420</f>
        <v>#N/A</v>
      </c>
      <c r="C1420" t="e">
        <f ca="1">VLOOKUP(B1420,投手データ!B:E,4,)</f>
        <v>#N/A</v>
      </c>
      <c r="D1420" t="str">
        <f ca="1">output!N1420</f>
        <v>全力ストレート</v>
      </c>
      <c r="E1420">
        <f ca="1">output!J1420</f>
        <v>78</v>
      </c>
      <c r="F1420" t="e">
        <f t="shared" ca="1" si="22"/>
        <v>#N/A</v>
      </c>
    </row>
    <row r="1421" spans="1:6" hidden="1" x14ac:dyDescent="0.4">
      <c r="A1421" t="str">
        <f>output!A1421</f>
        <v>パワプロ2020 - 投球解析 - 2020-09-15 23-13-52-07</v>
      </c>
      <c r="B1421" t="str">
        <f ca="1">output!K1421</f>
        <v>DD010</v>
      </c>
      <c r="C1421">
        <f ca="1">VLOOKUP(B1421,投手データ!B:E,4,)</f>
        <v>80</v>
      </c>
      <c r="D1421" t="str">
        <f ca="1">output!N1421</f>
        <v>全力ストレート</v>
      </c>
      <c r="E1421">
        <f ca="1">output!J1421</f>
        <v>79</v>
      </c>
      <c r="F1421">
        <f t="shared" ca="1" si="22"/>
        <v>-1</v>
      </c>
    </row>
    <row r="1422" spans="1:6" hidden="1" x14ac:dyDescent="0.4">
      <c r="A1422" t="str">
        <f>output!A1422</f>
        <v>パワプロ2020 - 投球解析 - 2020-09-15 23-13-52-08</v>
      </c>
      <c r="B1422" t="e">
        <f ca="1">output!K1422</f>
        <v>#N/A</v>
      </c>
      <c r="C1422" t="e">
        <f ca="1">VLOOKUP(B1422,投手データ!B:E,4,)</f>
        <v>#N/A</v>
      </c>
      <c r="D1422" t="str">
        <f ca="1">output!N1422</f>
        <v>全力ストレート</v>
      </c>
      <c r="E1422">
        <f ca="1">output!J1422</f>
        <v>79</v>
      </c>
      <c r="F1422" t="e">
        <f t="shared" ca="1" si="22"/>
        <v>#N/A</v>
      </c>
    </row>
    <row r="1423" spans="1:6" hidden="1" x14ac:dyDescent="0.4">
      <c r="A1423" t="str">
        <f>output!A1423</f>
        <v>パワプロ2020 - 投球解析 - 2020-09-15 23-13-52-09</v>
      </c>
      <c r="B1423" t="str">
        <f ca="1">output!K1423</f>
        <v>DD010</v>
      </c>
      <c r="C1423">
        <f ca="1">VLOOKUP(B1423,投手データ!B:E,4,)</f>
        <v>80</v>
      </c>
      <c r="D1423" t="str">
        <f ca="1">output!N1423</f>
        <v>全力ストレート</v>
      </c>
      <c r="E1423">
        <f ca="1">output!J1423</f>
        <v>79</v>
      </c>
      <c r="F1423">
        <f t="shared" ca="1" si="22"/>
        <v>-1</v>
      </c>
    </row>
    <row r="1424" spans="1:6" hidden="1" x14ac:dyDescent="0.4">
      <c r="A1424" t="str">
        <f>output!A1424</f>
        <v>パワプロ2020 - 投球解析 - 2020-09-15 23-15-41-00</v>
      </c>
      <c r="B1424" t="str">
        <f ca="1">output!K1424</f>
        <v>DD013</v>
      </c>
      <c r="C1424">
        <f ca="1">VLOOKUP(B1424,投手データ!B:E,4,)</f>
        <v>100</v>
      </c>
      <c r="D1424" t="str">
        <f ca="1">output!N1424</f>
        <v>ストレート</v>
      </c>
      <c r="E1424">
        <f>output!J1424</f>
        <v>96</v>
      </c>
      <c r="F1424">
        <f t="shared" ref="F1424:F1487" ca="1" si="23">E1424-C1424</f>
        <v>-4</v>
      </c>
    </row>
    <row r="1425" spans="1:6" hidden="1" x14ac:dyDescent="0.4">
      <c r="A1425" t="str">
        <f>output!A1425</f>
        <v>パワプロ2020 - 投球解析 - 2020-09-15 23-15-41-01</v>
      </c>
      <c r="B1425" t="str">
        <f ca="1">output!K1425</f>
        <v>DD013</v>
      </c>
      <c r="C1425">
        <f ca="1">VLOOKUP(B1425,投手データ!B:E,4,)</f>
        <v>100</v>
      </c>
      <c r="D1425" t="str">
        <f ca="1">output!N1425</f>
        <v>ストレート</v>
      </c>
      <c r="E1425">
        <f ca="1">output!J1425</f>
        <v>97</v>
      </c>
      <c r="F1425">
        <f t="shared" ca="1" si="23"/>
        <v>-3</v>
      </c>
    </row>
    <row r="1426" spans="1:6" hidden="1" x14ac:dyDescent="0.4">
      <c r="A1426" t="str">
        <f>output!A1426</f>
        <v>パワプロ2020 - 投球解析 - 2020-09-15 23-15-41-02</v>
      </c>
      <c r="B1426" t="str">
        <f ca="1">output!K1426</f>
        <v>DD013</v>
      </c>
      <c r="C1426">
        <f ca="1">VLOOKUP(B1426,投手データ!B:E,4,)</f>
        <v>100</v>
      </c>
      <c r="D1426" t="str">
        <f ca="1">output!N1426</f>
        <v>ストレート</v>
      </c>
      <c r="E1426">
        <f ca="1">output!J1426</f>
        <v>97</v>
      </c>
      <c r="F1426">
        <f t="shared" ca="1" si="23"/>
        <v>-3</v>
      </c>
    </row>
    <row r="1427" spans="1:6" hidden="1" x14ac:dyDescent="0.4">
      <c r="A1427" t="str">
        <f>output!A1427</f>
        <v>パワプロ2020 - 投球解析 - 2020-09-15 23-15-41-03</v>
      </c>
      <c r="B1427" t="str">
        <f ca="1">output!K1427</f>
        <v>DD013</v>
      </c>
      <c r="C1427">
        <f ca="1">VLOOKUP(B1427,投手データ!B:E,4,)</f>
        <v>100</v>
      </c>
      <c r="D1427" t="str">
        <f ca="1">output!N1427</f>
        <v>ストレート</v>
      </c>
      <c r="E1427">
        <f ca="1">output!J1427</f>
        <v>95</v>
      </c>
      <c r="F1427">
        <f t="shared" ca="1" si="23"/>
        <v>-5</v>
      </c>
    </row>
    <row r="1428" spans="1:6" hidden="1" x14ac:dyDescent="0.4">
      <c r="A1428" t="str">
        <f>output!A1428</f>
        <v>パワプロ2020 - 投球解析 - 2020-09-15 23-15-41-04</v>
      </c>
      <c r="B1428" t="str">
        <f ca="1">output!K1428</f>
        <v>DD013</v>
      </c>
      <c r="C1428">
        <f ca="1">VLOOKUP(B1428,投手データ!B:E,4,)</f>
        <v>100</v>
      </c>
      <c r="D1428" t="str">
        <f ca="1">output!N1428</f>
        <v>ストレート</v>
      </c>
      <c r="E1428">
        <f ca="1">output!J1428</f>
        <v>97</v>
      </c>
      <c r="F1428">
        <f t="shared" ca="1" si="23"/>
        <v>-3</v>
      </c>
    </row>
    <row r="1429" spans="1:6" hidden="1" x14ac:dyDescent="0.4">
      <c r="A1429" t="str">
        <f>output!A1429</f>
        <v>パワプロ2020 - 投球解析 - 2020-09-15 23-15-41-05</v>
      </c>
      <c r="B1429" t="str">
        <f ca="1">output!K1429</f>
        <v>DD013</v>
      </c>
      <c r="C1429">
        <f ca="1">VLOOKUP(B1429,投手データ!B:E,4,)</f>
        <v>100</v>
      </c>
      <c r="D1429" t="str">
        <f ca="1">output!N1429</f>
        <v>ストレート</v>
      </c>
      <c r="E1429">
        <f>output!J1429</f>
        <v>97</v>
      </c>
      <c r="F1429">
        <f t="shared" ca="1" si="23"/>
        <v>-3</v>
      </c>
    </row>
    <row r="1430" spans="1:6" hidden="1" x14ac:dyDescent="0.4">
      <c r="A1430" t="str">
        <f>output!A1430</f>
        <v>パワプロ2020 - 投球解析 - 2020-09-15 23-15-41-06</v>
      </c>
      <c r="B1430" t="str">
        <f ca="1">output!K1430</f>
        <v>DD013</v>
      </c>
      <c r="C1430">
        <f ca="1">VLOOKUP(B1430,投手データ!B:E,4,)</f>
        <v>100</v>
      </c>
      <c r="D1430" t="str">
        <f ca="1">output!N1430</f>
        <v>ストレート</v>
      </c>
      <c r="E1430">
        <f>output!J1430</f>
        <v>96</v>
      </c>
      <c r="F1430">
        <f t="shared" ca="1" si="23"/>
        <v>-4</v>
      </c>
    </row>
    <row r="1431" spans="1:6" hidden="1" x14ac:dyDescent="0.4">
      <c r="A1431" t="str">
        <f>output!A1431</f>
        <v>パワプロ2020 - 投球解析 - 2020-09-15 23-15-41-07</v>
      </c>
      <c r="B1431" t="str">
        <f ca="1">output!K1431</f>
        <v>DD013</v>
      </c>
      <c r="C1431">
        <f ca="1">VLOOKUP(B1431,投手データ!B:E,4,)</f>
        <v>100</v>
      </c>
      <c r="D1431" t="str">
        <f ca="1">output!N1431</f>
        <v>ストレート</v>
      </c>
      <c r="E1431">
        <f ca="1">output!J1431</f>
        <v>97</v>
      </c>
      <c r="F1431">
        <f t="shared" ca="1" si="23"/>
        <v>-3</v>
      </c>
    </row>
    <row r="1432" spans="1:6" hidden="1" x14ac:dyDescent="0.4">
      <c r="A1432" t="str">
        <f>output!A1432</f>
        <v>パワプロ2020 - 投球解析 - 2020-09-15 23-15-41-08</v>
      </c>
      <c r="B1432" t="str">
        <f ca="1">output!K1432</f>
        <v>DD013</v>
      </c>
      <c r="C1432">
        <f ca="1">VLOOKUP(B1432,投手データ!B:E,4,)</f>
        <v>100</v>
      </c>
      <c r="D1432" t="str">
        <f ca="1">output!N1432</f>
        <v>ストレート</v>
      </c>
      <c r="E1432">
        <f>output!J1432</f>
        <v>96</v>
      </c>
      <c r="F1432">
        <f t="shared" ca="1" si="23"/>
        <v>-4</v>
      </c>
    </row>
    <row r="1433" spans="1:6" hidden="1" x14ac:dyDescent="0.4">
      <c r="A1433" t="str">
        <f>output!A1433</f>
        <v>パワプロ2020 - 投球解析 - 2020-09-15 23-15-41-09</v>
      </c>
      <c r="B1433" t="str">
        <f ca="1">output!K1433</f>
        <v>DD013</v>
      </c>
      <c r="C1433">
        <f ca="1">VLOOKUP(B1433,投手データ!B:E,4,)</f>
        <v>100</v>
      </c>
      <c r="D1433" t="str">
        <f ca="1">output!N1433</f>
        <v>ストレート</v>
      </c>
      <c r="E1433">
        <f ca="1">output!J1433</f>
        <v>95</v>
      </c>
      <c r="F1433">
        <f t="shared" ca="1" si="23"/>
        <v>-5</v>
      </c>
    </row>
    <row r="1434" spans="1:6" hidden="1" x14ac:dyDescent="0.4">
      <c r="A1434" t="str">
        <f>output!A1434</f>
        <v>パワプロ2020 - 投球解析 - 2020-09-15 23-15-41-10</v>
      </c>
      <c r="B1434" t="e">
        <f ca="1">output!K1434</f>
        <v>#N/A</v>
      </c>
      <c r="C1434" t="e">
        <f ca="1">VLOOKUP(B1434,投手データ!B:E,4,)</f>
        <v>#N/A</v>
      </c>
      <c r="D1434" t="e">
        <f ca="1">output!N1434</f>
        <v>#N/A</v>
      </c>
      <c r="E1434" t="e">
        <f ca="1">output!J1434</f>
        <v>#N/A</v>
      </c>
      <c r="F1434" t="e">
        <f t="shared" ca="1" si="23"/>
        <v>#N/A</v>
      </c>
    </row>
    <row r="1435" spans="1:6" hidden="1" x14ac:dyDescent="0.4">
      <c r="A1435" t="str">
        <f>output!A1435</f>
        <v>パワプロ2020 - 投球解析 - 2020-09-15 23-16-56-00</v>
      </c>
      <c r="B1435" t="e">
        <f ca="1">output!K1435</f>
        <v>#N/A</v>
      </c>
      <c r="C1435" t="e">
        <f ca="1">VLOOKUP(B1435,投手データ!B:E,4,)</f>
        <v>#N/A</v>
      </c>
      <c r="D1435" t="str">
        <f ca="1">output!N1435</f>
        <v>全力ストレート</v>
      </c>
      <c r="E1435">
        <f ca="1">output!J1435</f>
        <v>97</v>
      </c>
      <c r="F1435" t="e">
        <f t="shared" ca="1" si="23"/>
        <v>#N/A</v>
      </c>
    </row>
    <row r="1436" spans="1:6" hidden="1" x14ac:dyDescent="0.4">
      <c r="A1436" t="str">
        <f>output!A1436</f>
        <v>パワプロ2020 - 投球解析 - 2020-09-15 23-16-56-01</v>
      </c>
      <c r="B1436" t="str">
        <f ca="1">output!K1436</f>
        <v>DD013</v>
      </c>
      <c r="C1436">
        <f ca="1">VLOOKUP(B1436,投手データ!B:E,4,)</f>
        <v>100</v>
      </c>
      <c r="D1436" t="str">
        <f ca="1">output!N1436</f>
        <v>全力ストレート</v>
      </c>
      <c r="E1436" t="e">
        <f ca="1">output!J1436</f>
        <v>#N/A</v>
      </c>
      <c r="F1436" t="e">
        <f t="shared" ca="1" si="23"/>
        <v>#N/A</v>
      </c>
    </row>
    <row r="1437" spans="1:6" hidden="1" x14ac:dyDescent="0.4">
      <c r="A1437" t="str">
        <f>output!A1437</f>
        <v>パワプロ2020 - 投球解析 - 2020-09-15 23-16-56-02</v>
      </c>
      <c r="B1437" t="e">
        <f ca="1">output!K1437</f>
        <v>#N/A</v>
      </c>
      <c r="C1437" t="e">
        <f ca="1">VLOOKUP(B1437,投手データ!B:E,4,)</f>
        <v>#N/A</v>
      </c>
      <c r="D1437" t="str">
        <f ca="1">output!N1437</f>
        <v>全力ストレート</v>
      </c>
      <c r="E1437">
        <f ca="1">output!J1437</f>
        <v>139</v>
      </c>
      <c r="F1437" t="e">
        <f t="shared" ca="1" si="23"/>
        <v>#N/A</v>
      </c>
    </row>
    <row r="1438" spans="1:6" hidden="1" x14ac:dyDescent="0.4">
      <c r="A1438" t="str">
        <f>output!A1438</f>
        <v>パワプロ2020 - 投球解析 - 2020-09-15 23-16-56-03</v>
      </c>
      <c r="B1438" t="str">
        <f ca="1">output!K1438</f>
        <v>DD013</v>
      </c>
      <c r="C1438">
        <f ca="1">VLOOKUP(B1438,投手データ!B:E,4,)</f>
        <v>100</v>
      </c>
      <c r="D1438" t="str">
        <f ca="1">output!N1438</f>
        <v>全力ストレート</v>
      </c>
      <c r="E1438">
        <f ca="1">output!J1438</f>
        <v>98</v>
      </c>
      <c r="F1438">
        <f t="shared" ca="1" si="23"/>
        <v>-2</v>
      </c>
    </row>
    <row r="1439" spans="1:6" hidden="1" x14ac:dyDescent="0.4">
      <c r="A1439" t="str">
        <f>output!A1439</f>
        <v>パワプロ2020 - 投球解析 - 2020-09-15 23-16-56-04</v>
      </c>
      <c r="B1439" t="e">
        <f ca="1">output!K1439</f>
        <v>#N/A</v>
      </c>
      <c r="C1439" t="e">
        <f ca="1">VLOOKUP(B1439,投手データ!B:E,4,)</f>
        <v>#N/A</v>
      </c>
      <c r="D1439" t="str">
        <f ca="1">output!N1439</f>
        <v>全力ストレート</v>
      </c>
      <c r="E1439">
        <f ca="1">output!J1439</f>
        <v>97</v>
      </c>
      <c r="F1439" t="e">
        <f t="shared" ca="1" si="23"/>
        <v>#N/A</v>
      </c>
    </row>
    <row r="1440" spans="1:6" hidden="1" x14ac:dyDescent="0.4">
      <c r="A1440" t="str">
        <f>output!A1440</f>
        <v>パワプロ2020 - 投球解析 - 2020-09-15 23-16-56-05</v>
      </c>
      <c r="B1440" t="e">
        <f ca="1">output!K1440</f>
        <v>#N/A</v>
      </c>
      <c r="C1440" t="e">
        <f ca="1">VLOOKUP(B1440,投手データ!B:E,4,)</f>
        <v>#N/A</v>
      </c>
      <c r="D1440" t="str">
        <f ca="1">output!N1440</f>
        <v>全力ストレート</v>
      </c>
      <c r="E1440">
        <f ca="1">output!J1440</f>
        <v>95</v>
      </c>
      <c r="F1440" t="e">
        <f t="shared" ca="1" si="23"/>
        <v>#N/A</v>
      </c>
    </row>
    <row r="1441" spans="1:6" hidden="1" x14ac:dyDescent="0.4">
      <c r="A1441" t="str">
        <f>output!A1441</f>
        <v>パワプロ2020 - 投球解析 - 2020-09-15 23-16-56-06</v>
      </c>
      <c r="B1441" t="e">
        <f ca="1">output!K1441</f>
        <v>#N/A</v>
      </c>
      <c r="C1441" t="e">
        <f ca="1">VLOOKUP(B1441,投手データ!B:E,4,)</f>
        <v>#N/A</v>
      </c>
      <c r="D1441" t="str">
        <f ca="1">output!N1441</f>
        <v>全力ストレート</v>
      </c>
      <c r="E1441">
        <f ca="1">output!J1441</f>
        <v>97</v>
      </c>
      <c r="F1441" t="e">
        <f t="shared" ca="1" si="23"/>
        <v>#N/A</v>
      </c>
    </row>
    <row r="1442" spans="1:6" hidden="1" x14ac:dyDescent="0.4">
      <c r="A1442" t="str">
        <f>output!A1442</f>
        <v>パワプロ2020 - 投球解析 - 2020-09-15 23-16-56-07</v>
      </c>
      <c r="B1442" t="str">
        <f ca="1">output!K1442</f>
        <v>DD013</v>
      </c>
      <c r="C1442">
        <f ca="1">VLOOKUP(B1442,投手データ!B:E,4,)</f>
        <v>100</v>
      </c>
      <c r="D1442" t="str">
        <f ca="1">output!N1442</f>
        <v>全力ストレート</v>
      </c>
      <c r="E1442" t="e">
        <f ca="1">output!J1442</f>
        <v>#N/A</v>
      </c>
      <c r="F1442" t="e">
        <f t="shared" ca="1" si="23"/>
        <v>#N/A</v>
      </c>
    </row>
    <row r="1443" spans="1:6" hidden="1" x14ac:dyDescent="0.4">
      <c r="A1443" t="str">
        <f>output!A1443</f>
        <v>パワプロ2020 - 投球解析 - 2020-09-15 23-16-56-08</v>
      </c>
      <c r="B1443" t="e">
        <f ca="1">output!K1443</f>
        <v>#N/A</v>
      </c>
      <c r="C1443" t="e">
        <f ca="1">VLOOKUP(B1443,投手データ!B:E,4,)</f>
        <v>#N/A</v>
      </c>
      <c r="D1443" t="str">
        <f ca="1">output!N1443</f>
        <v>全力ストレート</v>
      </c>
      <c r="E1443">
        <f ca="1">output!J1443</f>
        <v>98</v>
      </c>
      <c r="F1443" t="e">
        <f t="shared" ca="1" si="23"/>
        <v>#N/A</v>
      </c>
    </row>
    <row r="1444" spans="1:6" hidden="1" x14ac:dyDescent="0.4">
      <c r="A1444" t="str">
        <f>output!A1444</f>
        <v>パワプロ2020 - 投球解析 - 2020-09-15 23-16-56-09</v>
      </c>
      <c r="B1444" t="e">
        <f ca="1">output!K1444</f>
        <v>#N/A</v>
      </c>
      <c r="C1444" t="e">
        <f ca="1">VLOOKUP(B1444,投手データ!B:E,4,)</f>
        <v>#N/A</v>
      </c>
      <c r="D1444" t="str">
        <f ca="1">output!N1444</f>
        <v>全力ストレート</v>
      </c>
      <c r="E1444">
        <f ca="1">output!J1444</f>
        <v>97</v>
      </c>
      <c r="F1444" t="e">
        <f t="shared" ca="1" si="23"/>
        <v>#N/A</v>
      </c>
    </row>
    <row r="1445" spans="1:6" hidden="1" x14ac:dyDescent="0.4">
      <c r="A1445" t="str">
        <f>output!A1445</f>
        <v>パワプロ2020 - 投球解析 - 2020-09-15 23-18-54-00</v>
      </c>
      <c r="B1445" t="str">
        <f ca="1">output!K1445</f>
        <v>DD024</v>
      </c>
      <c r="C1445">
        <f ca="1">VLOOKUP(B1445,投手データ!B:E,4,)</f>
        <v>119</v>
      </c>
      <c r="D1445" t="str">
        <f ca="1">output!N1445</f>
        <v>ストレート</v>
      </c>
      <c r="E1445">
        <f ca="1">output!J1445</f>
        <v>114</v>
      </c>
      <c r="F1445">
        <f t="shared" ca="1" si="23"/>
        <v>-5</v>
      </c>
    </row>
    <row r="1446" spans="1:6" hidden="1" x14ac:dyDescent="0.4">
      <c r="A1446" t="str">
        <f>output!A1446</f>
        <v>パワプロ2020 - 投球解析 - 2020-09-15 23-18-54-01</v>
      </c>
      <c r="B1446" t="str">
        <f ca="1">output!K1446</f>
        <v>DD024</v>
      </c>
      <c r="C1446">
        <f ca="1">VLOOKUP(B1446,投手データ!B:E,4,)</f>
        <v>119</v>
      </c>
      <c r="D1446" t="str">
        <f ca="1">output!N1446</f>
        <v>ストレート</v>
      </c>
      <c r="E1446">
        <f ca="1">output!J1446</f>
        <v>116</v>
      </c>
      <c r="F1446">
        <f t="shared" ca="1" si="23"/>
        <v>-3</v>
      </c>
    </row>
    <row r="1447" spans="1:6" hidden="1" x14ac:dyDescent="0.4">
      <c r="A1447" t="str">
        <f>output!A1447</f>
        <v>パワプロ2020 - 投球解析 - 2020-09-15 23-18-54-02</v>
      </c>
      <c r="B1447" t="str">
        <f ca="1">output!K1447</f>
        <v>DD024</v>
      </c>
      <c r="C1447">
        <f ca="1">VLOOKUP(B1447,投手データ!B:E,4,)</f>
        <v>119</v>
      </c>
      <c r="D1447" t="str">
        <f ca="1">output!N1447</f>
        <v>ストレート</v>
      </c>
      <c r="E1447">
        <f>output!J1447</f>
        <v>113</v>
      </c>
      <c r="F1447">
        <f t="shared" ca="1" si="23"/>
        <v>-6</v>
      </c>
    </row>
    <row r="1448" spans="1:6" hidden="1" x14ac:dyDescent="0.4">
      <c r="A1448" t="str">
        <f>output!A1448</f>
        <v>パワプロ2020 - 投球解析 - 2020-09-15 23-18-54-03</v>
      </c>
      <c r="B1448" t="str">
        <f ca="1">output!K1448</f>
        <v>DD024</v>
      </c>
      <c r="C1448">
        <f ca="1">VLOOKUP(B1448,投手データ!B:E,4,)</f>
        <v>119</v>
      </c>
      <c r="D1448" t="str">
        <f ca="1">output!N1448</f>
        <v>ストレート</v>
      </c>
      <c r="E1448">
        <f ca="1">output!J1448</f>
        <v>116</v>
      </c>
      <c r="F1448">
        <f t="shared" ca="1" si="23"/>
        <v>-3</v>
      </c>
    </row>
    <row r="1449" spans="1:6" hidden="1" x14ac:dyDescent="0.4">
      <c r="A1449" t="str">
        <f>output!A1449</f>
        <v>パワプロ2020 - 投球解析 - 2020-09-15 23-18-54-04</v>
      </c>
      <c r="B1449" t="str">
        <f ca="1">output!K1449</f>
        <v>DD024</v>
      </c>
      <c r="C1449">
        <f ca="1">VLOOKUP(B1449,投手データ!B:E,4,)</f>
        <v>119</v>
      </c>
      <c r="D1449" t="str">
        <f ca="1">output!N1449</f>
        <v>ストレート</v>
      </c>
      <c r="E1449">
        <f>output!J1449</f>
        <v>113</v>
      </c>
      <c r="F1449">
        <f t="shared" ca="1" si="23"/>
        <v>-6</v>
      </c>
    </row>
    <row r="1450" spans="1:6" hidden="1" x14ac:dyDescent="0.4">
      <c r="A1450" t="str">
        <f>output!A1450</f>
        <v>パワプロ2020 - 投球解析 - 2020-09-15 23-18-54-05</v>
      </c>
      <c r="B1450" t="str">
        <f ca="1">output!K1450</f>
        <v>DD024</v>
      </c>
      <c r="C1450">
        <f ca="1">VLOOKUP(B1450,投手データ!B:E,4,)</f>
        <v>119</v>
      </c>
      <c r="D1450" t="str">
        <f ca="1">output!N1450</f>
        <v>ストレート</v>
      </c>
      <c r="E1450">
        <f ca="1">output!J1450</f>
        <v>113</v>
      </c>
      <c r="F1450">
        <f t="shared" ca="1" si="23"/>
        <v>-6</v>
      </c>
    </row>
    <row r="1451" spans="1:6" hidden="1" x14ac:dyDescent="0.4">
      <c r="A1451" t="str">
        <f>output!A1451</f>
        <v>パワプロ2020 - 投球解析 - 2020-09-15 23-18-54-06</v>
      </c>
      <c r="B1451" t="str">
        <f ca="1">output!K1451</f>
        <v>DD024</v>
      </c>
      <c r="C1451">
        <f ca="1">VLOOKUP(B1451,投手データ!B:E,4,)</f>
        <v>119</v>
      </c>
      <c r="D1451" t="str">
        <f ca="1">output!N1451</f>
        <v>ストレート</v>
      </c>
      <c r="E1451">
        <f>output!J1451</f>
        <v>114</v>
      </c>
      <c r="F1451">
        <f t="shared" ca="1" si="23"/>
        <v>-5</v>
      </c>
    </row>
    <row r="1452" spans="1:6" hidden="1" x14ac:dyDescent="0.4">
      <c r="A1452" t="str">
        <f>output!A1452</f>
        <v>パワプロ2020 - 投球解析 - 2020-09-15 23-18-54-07</v>
      </c>
      <c r="B1452" t="str">
        <f ca="1">output!K1452</f>
        <v>DD024</v>
      </c>
      <c r="C1452">
        <f ca="1">VLOOKUP(B1452,投手データ!B:E,4,)</f>
        <v>119</v>
      </c>
      <c r="D1452" t="str">
        <f ca="1">output!N1452</f>
        <v>ストレート</v>
      </c>
      <c r="E1452">
        <f ca="1">output!J1452</f>
        <v>116</v>
      </c>
      <c r="F1452">
        <f t="shared" ca="1" si="23"/>
        <v>-3</v>
      </c>
    </row>
    <row r="1453" spans="1:6" hidden="1" x14ac:dyDescent="0.4">
      <c r="A1453" t="str">
        <f>output!A1453</f>
        <v>パワプロ2020 - 投球解析 - 2020-09-15 23-18-54-08</v>
      </c>
      <c r="B1453" t="str">
        <f ca="1">output!K1453</f>
        <v>DD024</v>
      </c>
      <c r="C1453">
        <f ca="1">VLOOKUP(B1453,投手データ!B:E,4,)</f>
        <v>119</v>
      </c>
      <c r="D1453" t="str">
        <f ca="1">output!N1453</f>
        <v>ストレート</v>
      </c>
      <c r="E1453">
        <f>output!J1453</f>
        <v>114</v>
      </c>
      <c r="F1453">
        <f t="shared" ca="1" si="23"/>
        <v>-5</v>
      </c>
    </row>
    <row r="1454" spans="1:6" hidden="1" x14ac:dyDescent="0.4">
      <c r="A1454" t="str">
        <f>output!A1454</f>
        <v>パワプロ2020 - 投球解析 - 2020-09-15 23-18-54-09</v>
      </c>
      <c r="B1454" t="str">
        <f ca="1">output!K1454</f>
        <v>DD024</v>
      </c>
      <c r="C1454">
        <f ca="1">VLOOKUP(B1454,投手データ!B:E,4,)</f>
        <v>119</v>
      </c>
      <c r="D1454" t="str">
        <f ca="1">output!N1454</f>
        <v>ストレート</v>
      </c>
      <c r="E1454">
        <f>output!J1454</f>
        <v>116</v>
      </c>
      <c r="F1454">
        <f t="shared" ca="1" si="23"/>
        <v>-3</v>
      </c>
    </row>
    <row r="1455" spans="1:6" hidden="1" x14ac:dyDescent="0.4">
      <c r="A1455" t="str">
        <f>output!A1455</f>
        <v>パワプロ2020 - 投球解析 - 2020-09-15 23-18-54-10</v>
      </c>
      <c r="B1455" t="e">
        <f ca="1">output!K1455</f>
        <v>#N/A</v>
      </c>
      <c r="C1455" t="e">
        <f ca="1">VLOOKUP(B1455,投手データ!B:E,4,)</f>
        <v>#N/A</v>
      </c>
      <c r="D1455" t="e">
        <f ca="1">output!N1455</f>
        <v>#N/A</v>
      </c>
      <c r="E1455" t="e">
        <f ca="1">output!J1455</f>
        <v>#N/A</v>
      </c>
      <c r="F1455" t="e">
        <f t="shared" ca="1" si="23"/>
        <v>#N/A</v>
      </c>
    </row>
    <row r="1456" spans="1:6" hidden="1" x14ac:dyDescent="0.4">
      <c r="A1456" t="str">
        <f>output!A1456</f>
        <v>パワプロ2020 - 投球解析 - 2020-09-15 23-20-06-00</v>
      </c>
      <c r="B1456" t="str">
        <f ca="1">output!K1456</f>
        <v>DD024</v>
      </c>
      <c r="C1456">
        <f ca="1">VLOOKUP(B1456,投手データ!B:E,4,)</f>
        <v>119</v>
      </c>
      <c r="D1456" t="str">
        <f ca="1">output!N1456</f>
        <v>全力ストレート</v>
      </c>
      <c r="E1456">
        <f ca="1">output!J1456</f>
        <v>116</v>
      </c>
      <c r="F1456">
        <f t="shared" ca="1" si="23"/>
        <v>-3</v>
      </c>
    </row>
    <row r="1457" spans="1:6" hidden="1" x14ac:dyDescent="0.4">
      <c r="A1457" t="str">
        <f>output!A1457</f>
        <v>パワプロ2020 - 投球解析 - 2020-09-15 23-20-06-01</v>
      </c>
      <c r="B1457" t="str">
        <f ca="1">output!K1457</f>
        <v>DD024</v>
      </c>
      <c r="C1457">
        <f ca="1">VLOOKUP(B1457,投手データ!B:E,4,)</f>
        <v>119</v>
      </c>
      <c r="D1457" t="str">
        <f ca="1">output!N1457</f>
        <v>全力ストレート</v>
      </c>
      <c r="E1457">
        <f ca="1">output!J1457</f>
        <v>117</v>
      </c>
      <c r="F1457">
        <f t="shared" ca="1" si="23"/>
        <v>-2</v>
      </c>
    </row>
    <row r="1458" spans="1:6" hidden="1" x14ac:dyDescent="0.4">
      <c r="A1458" t="str">
        <f>output!A1458</f>
        <v>パワプロ2020 - 投球解析 - 2020-09-15 23-20-06-02</v>
      </c>
      <c r="B1458" t="str">
        <f ca="1">output!K1458</f>
        <v>DD024</v>
      </c>
      <c r="C1458">
        <f ca="1">VLOOKUP(B1458,投手データ!B:E,4,)</f>
        <v>119</v>
      </c>
      <c r="D1458" t="str">
        <f ca="1">output!N1458</f>
        <v>全力ストレート</v>
      </c>
      <c r="E1458">
        <f ca="1">output!J1458</f>
        <v>117</v>
      </c>
      <c r="F1458">
        <f t="shared" ca="1" si="23"/>
        <v>-2</v>
      </c>
    </row>
    <row r="1459" spans="1:6" hidden="1" x14ac:dyDescent="0.4">
      <c r="A1459" t="str">
        <f>output!A1459</f>
        <v>パワプロ2020 - 投球解析 - 2020-09-15 23-20-06-03</v>
      </c>
      <c r="B1459" t="str">
        <f ca="1">output!K1459</f>
        <v>DD024</v>
      </c>
      <c r="C1459">
        <f ca="1">VLOOKUP(B1459,投手データ!B:E,4,)</f>
        <v>119</v>
      </c>
      <c r="D1459" t="str">
        <f ca="1">output!N1459</f>
        <v>全力ストレート</v>
      </c>
      <c r="E1459">
        <f ca="1">output!J1459</f>
        <v>117</v>
      </c>
      <c r="F1459">
        <f t="shared" ca="1" si="23"/>
        <v>-2</v>
      </c>
    </row>
    <row r="1460" spans="1:6" hidden="1" x14ac:dyDescent="0.4">
      <c r="A1460" t="str">
        <f>output!A1460</f>
        <v>パワプロ2020 - 投球解析 - 2020-09-15 23-20-06-04</v>
      </c>
      <c r="B1460" t="str">
        <f ca="1">output!K1460</f>
        <v>DD024</v>
      </c>
      <c r="C1460">
        <f ca="1">VLOOKUP(B1460,投手データ!B:E,4,)</f>
        <v>119</v>
      </c>
      <c r="D1460" t="str">
        <f ca="1">output!N1460</f>
        <v>全力ストレート</v>
      </c>
      <c r="E1460">
        <f ca="1">output!J1460</f>
        <v>114</v>
      </c>
      <c r="F1460">
        <f t="shared" ca="1" si="23"/>
        <v>-5</v>
      </c>
    </row>
    <row r="1461" spans="1:6" hidden="1" x14ac:dyDescent="0.4">
      <c r="A1461" t="str">
        <f>output!A1461</f>
        <v>パワプロ2020 - 投球解析 - 2020-09-15 23-20-06-05</v>
      </c>
      <c r="B1461" t="str">
        <f ca="1">output!K1461</f>
        <v>DD024</v>
      </c>
      <c r="C1461">
        <f ca="1">VLOOKUP(B1461,投手データ!B:E,4,)</f>
        <v>119</v>
      </c>
      <c r="D1461" t="str">
        <f ca="1">output!N1461</f>
        <v>全力ストレート</v>
      </c>
      <c r="E1461">
        <f>output!J1461</f>
        <v>114</v>
      </c>
      <c r="F1461">
        <f t="shared" ca="1" si="23"/>
        <v>-5</v>
      </c>
    </row>
    <row r="1462" spans="1:6" hidden="1" x14ac:dyDescent="0.4">
      <c r="A1462" t="str">
        <f>output!A1462</f>
        <v>パワプロ2020 - 投球解析 - 2020-09-15 23-20-06-06</v>
      </c>
      <c r="B1462" t="str">
        <f ca="1">output!K1462</f>
        <v>DD024</v>
      </c>
      <c r="C1462">
        <f ca="1">VLOOKUP(B1462,投手データ!B:E,4,)</f>
        <v>119</v>
      </c>
      <c r="D1462" t="str">
        <f ca="1">output!N1462</f>
        <v>全力ストレート</v>
      </c>
      <c r="E1462">
        <f ca="1">output!J1462</f>
        <v>116</v>
      </c>
      <c r="F1462">
        <f t="shared" ca="1" si="23"/>
        <v>-3</v>
      </c>
    </row>
    <row r="1463" spans="1:6" hidden="1" x14ac:dyDescent="0.4">
      <c r="A1463" t="str">
        <f>output!A1463</f>
        <v>パワプロ2020 - 投球解析 - 2020-09-15 23-20-06-07</v>
      </c>
      <c r="B1463" t="str">
        <f ca="1">output!K1463</f>
        <v>DD024</v>
      </c>
      <c r="C1463">
        <f ca="1">VLOOKUP(B1463,投手データ!B:E,4,)</f>
        <v>119</v>
      </c>
      <c r="D1463" t="str">
        <f ca="1">output!N1463</f>
        <v>全力ストレート</v>
      </c>
      <c r="E1463">
        <f ca="1">output!J1463</f>
        <v>117</v>
      </c>
      <c r="F1463">
        <f t="shared" ca="1" si="23"/>
        <v>-2</v>
      </c>
    </row>
    <row r="1464" spans="1:6" hidden="1" x14ac:dyDescent="0.4">
      <c r="A1464" t="str">
        <f>output!A1464</f>
        <v>パワプロ2020 - 投球解析 - 2020-09-15 23-20-06-08</v>
      </c>
      <c r="B1464" t="str">
        <f ca="1">output!K1464</f>
        <v>DD024</v>
      </c>
      <c r="C1464">
        <f ca="1">VLOOKUP(B1464,投手データ!B:E,4,)</f>
        <v>119</v>
      </c>
      <c r="D1464" t="e">
        <f ca="1">output!N1464</f>
        <v>#N/A</v>
      </c>
      <c r="E1464">
        <f ca="1">output!J1464</f>
        <v>115</v>
      </c>
      <c r="F1464">
        <f t="shared" ca="1" si="23"/>
        <v>-4</v>
      </c>
    </row>
    <row r="1465" spans="1:6" hidden="1" x14ac:dyDescent="0.4">
      <c r="A1465" t="str">
        <f>output!A1465</f>
        <v>パワプロ2020 - 投球解析 - 2020-09-15 23-20-06-09</v>
      </c>
      <c r="B1465" t="str">
        <f ca="1">output!K1465</f>
        <v>DD024</v>
      </c>
      <c r="C1465">
        <f ca="1">VLOOKUP(B1465,投手データ!B:E,4,)</f>
        <v>119</v>
      </c>
      <c r="D1465" t="str">
        <f ca="1">output!N1465</f>
        <v>全力ストレート</v>
      </c>
      <c r="E1465" t="e">
        <f ca="1">output!J1465</f>
        <v>#N/A</v>
      </c>
      <c r="F1465" t="e">
        <f t="shared" ca="1" si="23"/>
        <v>#N/A</v>
      </c>
    </row>
    <row r="1466" spans="1:6" hidden="1" x14ac:dyDescent="0.4">
      <c r="A1466" t="str">
        <f>output!A1466</f>
        <v>パワプロ2020 - 投球解析 - 2020-09-15 23-21-40-00</v>
      </c>
      <c r="B1466" t="str">
        <f ca="1">output!K1466</f>
        <v>DD026</v>
      </c>
      <c r="C1466">
        <f ca="1">VLOOKUP(B1466,投手データ!B:E,4,)</f>
        <v>150</v>
      </c>
      <c r="D1466" t="str">
        <f ca="1">output!N1466</f>
        <v>ストレート</v>
      </c>
      <c r="E1466">
        <f>output!J1466</f>
        <v>168</v>
      </c>
      <c r="F1466">
        <f t="shared" ca="1" si="23"/>
        <v>18</v>
      </c>
    </row>
    <row r="1467" spans="1:6" hidden="1" x14ac:dyDescent="0.4">
      <c r="A1467" t="str">
        <f>output!A1467</f>
        <v>パワプロ2020 - 投球解析 - 2020-09-15 23-21-40-01</v>
      </c>
      <c r="B1467" t="str">
        <f ca="1">output!K1467</f>
        <v>DD026</v>
      </c>
      <c r="C1467">
        <f ca="1">VLOOKUP(B1467,投手データ!B:E,4,)</f>
        <v>150</v>
      </c>
      <c r="D1467" t="str">
        <f ca="1">output!N1467</f>
        <v>ストレート</v>
      </c>
      <c r="E1467">
        <f ca="1">output!J1467</f>
        <v>166</v>
      </c>
      <c r="F1467">
        <f t="shared" ca="1" si="23"/>
        <v>16</v>
      </c>
    </row>
    <row r="1468" spans="1:6" hidden="1" x14ac:dyDescent="0.4">
      <c r="A1468" t="str">
        <f>output!A1468</f>
        <v>パワプロ2020 - 投球解析 - 2020-09-15 23-21-40-02</v>
      </c>
      <c r="B1468" t="str">
        <f ca="1">output!K1468</f>
        <v>DD026</v>
      </c>
      <c r="C1468">
        <f ca="1">VLOOKUP(B1468,投手データ!B:E,4,)</f>
        <v>150</v>
      </c>
      <c r="D1468" t="str">
        <f ca="1">output!N1468</f>
        <v>ストレート</v>
      </c>
      <c r="E1468">
        <f>output!J1468</f>
        <v>168</v>
      </c>
      <c r="F1468">
        <f t="shared" ca="1" si="23"/>
        <v>18</v>
      </c>
    </row>
    <row r="1469" spans="1:6" hidden="1" x14ac:dyDescent="0.4">
      <c r="A1469" t="str">
        <f>output!A1469</f>
        <v>パワプロ2020 - 投球解析 - 2020-09-15 23-21-40-03</v>
      </c>
      <c r="B1469" t="str">
        <f ca="1">output!K1469</f>
        <v>DD026</v>
      </c>
      <c r="C1469">
        <f ca="1">VLOOKUP(B1469,投手データ!B:E,4,)</f>
        <v>150</v>
      </c>
      <c r="D1469" t="str">
        <f ca="1">output!N1469</f>
        <v>ストレート</v>
      </c>
      <c r="E1469">
        <f ca="1">output!J1469</f>
        <v>164</v>
      </c>
      <c r="F1469">
        <f t="shared" ca="1" si="23"/>
        <v>14</v>
      </c>
    </row>
    <row r="1470" spans="1:6" hidden="1" x14ac:dyDescent="0.4">
      <c r="A1470" t="str">
        <f>output!A1470</f>
        <v>パワプロ2020 - 投球解析 - 2020-09-15 23-21-40-04</v>
      </c>
      <c r="B1470" t="str">
        <f ca="1">output!K1470</f>
        <v>DD026</v>
      </c>
      <c r="C1470">
        <f ca="1">VLOOKUP(B1470,投手データ!B:E,4,)</f>
        <v>150</v>
      </c>
      <c r="D1470" t="str">
        <f ca="1">output!N1470</f>
        <v>ストレート</v>
      </c>
      <c r="E1470">
        <f ca="1">output!J1470</f>
        <v>164</v>
      </c>
      <c r="F1470">
        <f t="shared" ca="1" si="23"/>
        <v>14</v>
      </c>
    </row>
    <row r="1471" spans="1:6" hidden="1" x14ac:dyDescent="0.4">
      <c r="A1471" t="str">
        <f>output!A1471</f>
        <v>パワプロ2020 - 投球解析 - 2020-09-15 23-21-40-05</v>
      </c>
      <c r="B1471" t="str">
        <f ca="1">output!K1471</f>
        <v>DD026</v>
      </c>
      <c r="C1471">
        <f ca="1">VLOOKUP(B1471,投手データ!B:E,4,)</f>
        <v>150</v>
      </c>
      <c r="D1471" t="str">
        <f ca="1">output!N1471</f>
        <v>ストレート</v>
      </c>
      <c r="E1471">
        <f ca="1">output!J1471</f>
        <v>163</v>
      </c>
      <c r="F1471">
        <f t="shared" ca="1" si="23"/>
        <v>13</v>
      </c>
    </row>
    <row r="1472" spans="1:6" hidden="1" x14ac:dyDescent="0.4">
      <c r="A1472" t="str">
        <f>output!A1472</f>
        <v>パワプロ2020 - 投球解析 - 2020-09-15 23-21-40-06</v>
      </c>
      <c r="B1472" t="str">
        <f ca="1">output!K1472</f>
        <v>DD026</v>
      </c>
      <c r="C1472">
        <f ca="1">VLOOKUP(B1472,投手データ!B:E,4,)</f>
        <v>150</v>
      </c>
      <c r="D1472" t="str">
        <f ca="1">output!N1472</f>
        <v>ストレート</v>
      </c>
      <c r="E1472">
        <f ca="1">output!J1472</f>
        <v>166</v>
      </c>
      <c r="F1472">
        <f t="shared" ca="1" si="23"/>
        <v>16</v>
      </c>
    </row>
    <row r="1473" spans="1:6" hidden="1" x14ac:dyDescent="0.4">
      <c r="A1473" t="str">
        <f>output!A1473</f>
        <v>パワプロ2020 - 投球解析 - 2020-09-15 23-21-40-07</v>
      </c>
      <c r="B1473" t="str">
        <f ca="1">output!K1473</f>
        <v>DD026</v>
      </c>
      <c r="C1473">
        <f ca="1">VLOOKUP(B1473,投手データ!B:E,4,)</f>
        <v>150</v>
      </c>
      <c r="D1473" t="str">
        <f ca="1">output!N1473</f>
        <v>ストレート</v>
      </c>
      <c r="E1473">
        <f>output!J1473</f>
        <v>168</v>
      </c>
      <c r="F1473">
        <f t="shared" ca="1" si="23"/>
        <v>18</v>
      </c>
    </row>
    <row r="1474" spans="1:6" hidden="1" x14ac:dyDescent="0.4">
      <c r="A1474" t="str">
        <f>output!A1474</f>
        <v>パワプロ2020 - 投球解析 - 2020-09-15 23-21-40-08</v>
      </c>
      <c r="B1474" t="str">
        <f ca="1">output!K1474</f>
        <v>DD026</v>
      </c>
      <c r="C1474">
        <f ca="1">VLOOKUP(B1474,投手データ!B:E,4,)</f>
        <v>150</v>
      </c>
      <c r="D1474" t="str">
        <f ca="1">output!N1474</f>
        <v>ストレート</v>
      </c>
      <c r="E1474">
        <f ca="1">output!J1474</f>
        <v>164</v>
      </c>
      <c r="F1474">
        <f t="shared" ca="1" si="23"/>
        <v>14</v>
      </c>
    </row>
    <row r="1475" spans="1:6" hidden="1" x14ac:dyDescent="0.4">
      <c r="A1475" t="str">
        <f>output!A1475</f>
        <v>パワプロ2020 - 投球解析 - 2020-09-15 23-21-40-09</v>
      </c>
      <c r="B1475" t="str">
        <f ca="1">output!K1475</f>
        <v>DD026</v>
      </c>
      <c r="C1475">
        <f ca="1">VLOOKUP(B1475,投手データ!B:E,4,)</f>
        <v>150</v>
      </c>
      <c r="D1475" t="str">
        <f ca="1">output!N1475</f>
        <v>ストレート</v>
      </c>
      <c r="E1475">
        <f ca="1">output!J1475</f>
        <v>166</v>
      </c>
      <c r="F1475">
        <f t="shared" ca="1" si="23"/>
        <v>16</v>
      </c>
    </row>
    <row r="1476" spans="1:6" hidden="1" x14ac:dyDescent="0.4">
      <c r="A1476" t="str">
        <f>output!A1476</f>
        <v>パワプロ2020 - 投球解析 - 2020-09-15 23-21-40-10</v>
      </c>
      <c r="B1476" t="e">
        <f ca="1">output!K1476</f>
        <v>#N/A</v>
      </c>
      <c r="C1476" t="e">
        <f ca="1">VLOOKUP(B1476,投手データ!B:E,4,)</f>
        <v>#N/A</v>
      </c>
      <c r="D1476" t="e">
        <f ca="1">output!N1476</f>
        <v>#N/A</v>
      </c>
      <c r="E1476" t="e">
        <f ca="1">output!J1476</f>
        <v>#N/A</v>
      </c>
      <c r="F1476" t="e">
        <f t="shared" ca="1" si="23"/>
        <v>#N/A</v>
      </c>
    </row>
    <row r="1477" spans="1:6" hidden="1" x14ac:dyDescent="0.4">
      <c r="A1477" t="str">
        <f>output!A1477</f>
        <v>パワプロ2020 - 投球解析 - 2020-09-15 23-21-40-11</v>
      </c>
      <c r="B1477" t="e">
        <f ca="1">output!K1477</f>
        <v>#N/A</v>
      </c>
      <c r="C1477" t="e">
        <f ca="1">VLOOKUP(B1477,投手データ!B:E,4,)</f>
        <v>#N/A</v>
      </c>
      <c r="D1477" t="str">
        <f ca="1">output!N1477</f>
        <v>全力ストレート</v>
      </c>
      <c r="E1477">
        <f ca="1">output!J1477</f>
        <v>165</v>
      </c>
      <c r="F1477" t="e">
        <f t="shared" ca="1" si="23"/>
        <v>#N/A</v>
      </c>
    </row>
    <row r="1478" spans="1:6" hidden="1" x14ac:dyDescent="0.4">
      <c r="A1478" t="str">
        <f>output!A1478</f>
        <v>パワプロ2020 - 投球解析 - 2020-09-15 23-21-40-12</v>
      </c>
      <c r="B1478" t="str">
        <f ca="1">output!K1478</f>
        <v>DD026</v>
      </c>
      <c r="C1478">
        <f ca="1">VLOOKUP(B1478,投手データ!B:E,4,)</f>
        <v>150</v>
      </c>
      <c r="D1478" t="str">
        <f ca="1">output!N1478</f>
        <v>全力ストレート</v>
      </c>
      <c r="E1478" t="e">
        <f ca="1">output!J1478</f>
        <v>#N/A</v>
      </c>
      <c r="F1478" t="e">
        <f t="shared" ca="1" si="23"/>
        <v>#N/A</v>
      </c>
    </row>
    <row r="1479" spans="1:6" hidden="1" x14ac:dyDescent="0.4">
      <c r="A1479" t="str">
        <f>output!A1479</f>
        <v>パワプロ2020 - 投球解析 - 2020-09-15 23-21-40-13</v>
      </c>
      <c r="B1479" t="e">
        <f ca="1">output!K1479</f>
        <v>#N/A</v>
      </c>
      <c r="C1479" t="e">
        <f ca="1">VLOOKUP(B1479,投手データ!B:E,4,)</f>
        <v>#N/A</v>
      </c>
      <c r="D1479" t="e">
        <f ca="1">output!N1479</f>
        <v>#N/A</v>
      </c>
      <c r="E1479" t="e">
        <f ca="1">output!J1479</f>
        <v>#N/A</v>
      </c>
      <c r="F1479" t="e">
        <f t="shared" ca="1" si="23"/>
        <v>#N/A</v>
      </c>
    </row>
    <row r="1480" spans="1:6" hidden="1" x14ac:dyDescent="0.4">
      <c r="A1480" t="str">
        <f>output!A1480</f>
        <v>パワプロ2020 - 投球解析 - 2020-09-15 23-22-58-00</v>
      </c>
      <c r="B1480" t="e">
        <f ca="1">output!K1480</f>
        <v>#N/A</v>
      </c>
      <c r="C1480" t="e">
        <f ca="1">VLOOKUP(B1480,投手データ!B:E,4,)</f>
        <v>#N/A</v>
      </c>
      <c r="D1480" t="str">
        <f ca="1">output!N1480</f>
        <v>全力ストレート</v>
      </c>
      <c r="E1480">
        <f ca="1">output!J1480</f>
        <v>166</v>
      </c>
      <c r="F1480" t="e">
        <f t="shared" ca="1" si="23"/>
        <v>#N/A</v>
      </c>
    </row>
    <row r="1481" spans="1:6" hidden="1" x14ac:dyDescent="0.4">
      <c r="A1481" t="str">
        <f>output!A1481</f>
        <v>パワプロ2020 - 投球解析 - 2020-09-15 23-22-58-01</v>
      </c>
      <c r="B1481" t="str">
        <f ca="1">output!K1481</f>
        <v>DD026</v>
      </c>
      <c r="C1481">
        <f ca="1">VLOOKUP(B1481,投手データ!B:E,4,)</f>
        <v>150</v>
      </c>
      <c r="D1481" t="str">
        <f ca="1">output!N1481</f>
        <v>全力ストレート</v>
      </c>
      <c r="E1481">
        <f>output!J1481</f>
        <v>168</v>
      </c>
      <c r="F1481">
        <f t="shared" ca="1" si="23"/>
        <v>18</v>
      </c>
    </row>
    <row r="1482" spans="1:6" hidden="1" x14ac:dyDescent="0.4">
      <c r="A1482" t="str">
        <f>output!A1482</f>
        <v>パワプロ2020 - 投球解析 - 2020-09-15 23-22-58-02</v>
      </c>
      <c r="B1482" t="str">
        <f ca="1">output!K1482</f>
        <v>DD026</v>
      </c>
      <c r="C1482">
        <f ca="1">VLOOKUP(B1482,投手データ!B:E,4,)</f>
        <v>150</v>
      </c>
      <c r="D1482" t="str">
        <f ca="1">output!N1482</f>
        <v>全力ストレート</v>
      </c>
      <c r="E1482">
        <f>output!J1482</f>
        <v>167</v>
      </c>
      <c r="F1482">
        <f t="shared" ca="1" si="23"/>
        <v>17</v>
      </c>
    </row>
    <row r="1483" spans="1:6" hidden="1" x14ac:dyDescent="0.4">
      <c r="A1483" t="str">
        <f>output!A1483</f>
        <v>パワプロ2020 - 投球解析 - 2020-09-15 23-22-58-03</v>
      </c>
      <c r="B1483" t="str">
        <f ca="1">output!K1483</f>
        <v>DD026</v>
      </c>
      <c r="C1483">
        <f ca="1">VLOOKUP(B1483,投手データ!B:E,4,)</f>
        <v>150</v>
      </c>
      <c r="D1483" t="str">
        <f ca="1">output!N1483</f>
        <v>全力ストレート</v>
      </c>
      <c r="E1483">
        <f ca="1">output!J1483</f>
        <v>163</v>
      </c>
      <c r="F1483">
        <f t="shared" ca="1" si="23"/>
        <v>13</v>
      </c>
    </row>
    <row r="1484" spans="1:6" hidden="1" x14ac:dyDescent="0.4">
      <c r="A1484" t="str">
        <f>output!A1484</f>
        <v>パワプロ2020 - 投球解析 - 2020-09-15 23-22-58-04</v>
      </c>
      <c r="B1484" t="e">
        <f ca="1">output!K1484</f>
        <v>#N/A</v>
      </c>
      <c r="C1484" t="e">
        <f ca="1">VLOOKUP(B1484,投手データ!B:E,4,)</f>
        <v>#N/A</v>
      </c>
      <c r="D1484" t="str">
        <f ca="1">output!N1484</f>
        <v>全力ストレート</v>
      </c>
      <c r="E1484">
        <f ca="1">output!J1484</f>
        <v>165</v>
      </c>
      <c r="F1484" t="e">
        <f t="shared" ca="1" si="23"/>
        <v>#N/A</v>
      </c>
    </row>
    <row r="1485" spans="1:6" hidden="1" x14ac:dyDescent="0.4">
      <c r="A1485" t="str">
        <f>output!A1485</f>
        <v>パワプロ2020 - 投球解析 - 2020-09-15 23-22-58-05</v>
      </c>
      <c r="B1485" t="str">
        <f ca="1">output!K1485</f>
        <v>DD026</v>
      </c>
      <c r="C1485">
        <f ca="1">VLOOKUP(B1485,投手データ!B:E,4,)</f>
        <v>150</v>
      </c>
      <c r="D1485" t="str">
        <f ca="1">output!N1485</f>
        <v>全力ストレート</v>
      </c>
      <c r="E1485">
        <f>output!J1485</f>
        <v>168</v>
      </c>
      <c r="F1485">
        <f t="shared" ca="1" si="23"/>
        <v>18</v>
      </c>
    </row>
    <row r="1486" spans="1:6" hidden="1" x14ac:dyDescent="0.4">
      <c r="A1486" t="str">
        <f>output!A1486</f>
        <v>パワプロ2020 - 投球解析 - 2020-09-15 23-22-58-06</v>
      </c>
      <c r="B1486" t="str">
        <f ca="1">output!K1486</f>
        <v>DD026</v>
      </c>
      <c r="C1486">
        <f ca="1">VLOOKUP(B1486,投手データ!B:E,4,)</f>
        <v>150</v>
      </c>
      <c r="D1486" t="str">
        <f ca="1">output!N1486</f>
        <v>全力ストレート</v>
      </c>
      <c r="E1486">
        <f ca="1">output!J1486</f>
        <v>163</v>
      </c>
      <c r="F1486">
        <f t="shared" ca="1" si="23"/>
        <v>13</v>
      </c>
    </row>
    <row r="1487" spans="1:6" hidden="1" x14ac:dyDescent="0.4">
      <c r="A1487" t="str">
        <f>output!A1487</f>
        <v>パワプロ2020 - 投球解析 - 2020-09-15 23-22-58-07</v>
      </c>
      <c r="B1487" t="e">
        <f ca="1">output!K1487</f>
        <v>#N/A</v>
      </c>
      <c r="C1487" t="e">
        <f ca="1">VLOOKUP(B1487,投手データ!B:E,4,)</f>
        <v>#N/A</v>
      </c>
      <c r="D1487" t="str">
        <f ca="1">output!N1487</f>
        <v>全力ストレート</v>
      </c>
      <c r="E1487">
        <f ca="1">output!J1487</f>
        <v>167</v>
      </c>
      <c r="F1487" t="e">
        <f t="shared" ca="1" si="23"/>
        <v>#N/A</v>
      </c>
    </row>
    <row r="1488" spans="1:6" hidden="1" x14ac:dyDescent="0.4">
      <c r="A1488" t="str">
        <f>output!A1488</f>
        <v>パワプロ2020 - 投球解析 - 2020-09-15 23-22-58-08</v>
      </c>
      <c r="B1488" t="e">
        <f ca="1">output!K1488</f>
        <v>#N/A</v>
      </c>
      <c r="C1488" t="e">
        <f ca="1">VLOOKUP(B1488,投手データ!B:E,4,)</f>
        <v>#N/A</v>
      </c>
      <c r="D1488" t="e">
        <f ca="1">output!N1488</f>
        <v>#N/A</v>
      </c>
      <c r="E1488" t="e">
        <f ca="1">output!J1488</f>
        <v>#N/A</v>
      </c>
      <c r="F1488" t="e">
        <f t="shared" ref="F1488:F1551" ca="1" si="24">E1488-C1488</f>
        <v>#N/A</v>
      </c>
    </row>
    <row r="1489" spans="1:6" hidden="1" x14ac:dyDescent="0.4">
      <c r="A1489" t="str">
        <f>output!A1489</f>
        <v>パワプロ2020 - 投球解析 - 2020-09-27 12-10-22-00</v>
      </c>
      <c r="B1489" t="str">
        <f ca="1">output!K1489</f>
        <v>SD001</v>
      </c>
      <c r="C1489">
        <f ca="1">VLOOKUP(B1489,投手データ!B:E,4,)</f>
        <v>134</v>
      </c>
      <c r="D1489" t="str">
        <f ca="1">output!N1489</f>
        <v>ストレート</v>
      </c>
      <c r="E1489">
        <f>output!J1489</f>
        <v>128</v>
      </c>
      <c r="F1489">
        <f t="shared" ca="1" si="24"/>
        <v>-6</v>
      </c>
    </row>
    <row r="1490" spans="1:6" hidden="1" x14ac:dyDescent="0.4">
      <c r="A1490" t="str">
        <f>output!A1490</f>
        <v>パワプロ2020 - 投球解析 - 2020-09-27 12-10-22-01</v>
      </c>
      <c r="B1490" t="str">
        <f ca="1">output!K1490</f>
        <v>SD001</v>
      </c>
      <c r="C1490">
        <f ca="1">VLOOKUP(B1490,投手データ!B:E,4,)</f>
        <v>134</v>
      </c>
      <c r="D1490" t="str">
        <f ca="1">output!N1490</f>
        <v>ストレート</v>
      </c>
      <c r="E1490">
        <f ca="1">output!J1490</f>
        <v>131</v>
      </c>
      <c r="F1490">
        <f t="shared" ca="1" si="24"/>
        <v>-3</v>
      </c>
    </row>
    <row r="1491" spans="1:6" hidden="1" x14ac:dyDescent="0.4">
      <c r="A1491" t="str">
        <f>output!A1491</f>
        <v>パワプロ2020 - 投球解析 - 2020-09-27 12-10-22-02</v>
      </c>
      <c r="B1491" t="str">
        <f ca="1">output!K1491</f>
        <v>SD001</v>
      </c>
      <c r="C1491">
        <f ca="1">VLOOKUP(B1491,投手データ!B:E,4,)</f>
        <v>134</v>
      </c>
      <c r="D1491" t="str">
        <f ca="1">output!N1491</f>
        <v>ストレート</v>
      </c>
      <c r="E1491">
        <f ca="1">output!J1491</f>
        <v>130</v>
      </c>
      <c r="F1491">
        <f t="shared" ca="1" si="24"/>
        <v>-4</v>
      </c>
    </row>
    <row r="1492" spans="1:6" hidden="1" x14ac:dyDescent="0.4">
      <c r="A1492" t="str">
        <f>output!A1492</f>
        <v>パワプロ2020 - 投球解析 - 2020-09-27 12-10-22-03</v>
      </c>
      <c r="B1492" t="str">
        <f ca="1">output!K1492</f>
        <v>SD001</v>
      </c>
      <c r="C1492">
        <f ca="1">VLOOKUP(B1492,投手データ!B:E,4,)</f>
        <v>134</v>
      </c>
      <c r="D1492" t="str">
        <f ca="1">output!N1492</f>
        <v>ストレート</v>
      </c>
      <c r="E1492">
        <f ca="1">output!J1492</f>
        <v>130</v>
      </c>
      <c r="F1492">
        <f t="shared" ca="1" si="24"/>
        <v>-4</v>
      </c>
    </row>
    <row r="1493" spans="1:6" hidden="1" x14ac:dyDescent="0.4">
      <c r="A1493" t="str">
        <f>output!A1493</f>
        <v>パワプロ2020 - 投球解析 - 2020-09-27 12-10-22-04</v>
      </c>
      <c r="B1493" t="str">
        <f ca="1">output!K1493</f>
        <v>SD001</v>
      </c>
      <c r="C1493">
        <f ca="1">VLOOKUP(B1493,投手データ!B:E,4,)</f>
        <v>134</v>
      </c>
      <c r="D1493" t="str">
        <f ca="1">output!N1493</f>
        <v>ストレート</v>
      </c>
      <c r="E1493">
        <f ca="1">output!J1493</f>
        <v>131</v>
      </c>
      <c r="F1493">
        <f t="shared" ca="1" si="24"/>
        <v>-3</v>
      </c>
    </row>
    <row r="1494" spans="1:6" hidden="1" x14ac:dyDescent="0.4">
      <c r="A1494" t="str">
        <f>output!A1494</f>
        <v>パワプロ2020 - 投球解析 - 2020-09-27 12-10-22-05</v>
      </c>
      <c r="B1494" t="str">
        <f ca="1">output!K1494</f>
        <v>SD001</v>
      </c>
      <c r="C1494">
        <f ca="1">VLOOKUP(B1494,投手データ!B:E,4,)</f>
        <v>134</v>
      </c>
      <c r="D1494" t="str">
        <f ca="1">output!N1494</f>
        <v>ストレート</v>
      </c>
      <c r="E1494">
        <f ca="1">output!J1494</f>
        <v>132</v>
      </c>
      <c r="F1494">
        <f t="shared" ca="1" si="24"/>
        <v>-2</v>
      </c>
    </row>
    <row r="1495" spans="1:6" hidden="1" x14ac:dyDescent="0.4">
      <c r="A1495" t="str">
        <f>output!A1495</f>
        <v>パワプロ2020 - 投球解析 - 2020-09-27 12-10-22-06</v>
      </c>
      <c r="B1495" t="str">
        <f ca="1">output!K1495</f>
        <v>SD001</v>
      </c>
      <c r="C1495">
        <f ca="1">VLOOKUP(B1495,投手データ!B:E,4,)</f>
        <v>134</v>
      </c>
      <c r="D1495" t="str">
        <f ca="1">output!N1495</f>
        <v>ストレート</v>
      </c>
      <c r="E1495">
        <f ca="1">output!J1495</f>
        <v>130</v>
      </c>
      <c r="F1495">
        <f t="shared" ca="1" si="24"/>
        <v>-4</v>
      </c>
    </row>
    <row r="1496" spans="1:6" hidden="1" x14ac:dyDescent="0.4">
      <c r="A1496" t="str">
        <f>output!A1496</f>
        <v>パワプロ2020 - 投球解析 - 2020-09-27 12-10-22-07</v>
      </c>
      <c r="B1496" t="str">
        <f ca="1">output!K1496</f>
        <v>SD001</v>
      </c>
      <c r="C1496">
        <f ca="1">VLOOKUP(B1496,投手データ!B:E,4,)</f>
        <v>134</v>
      </c>
      <c r="D1496" t="str">
        <f ca="1">output!N1496</f>
        <v>ストレート</v>
      </c>
      <c r="E1496">
        <f ca="1">output!J1496</f>
        <v>129</v>
      </c>
      <c r="F1496">
        <f t="shared" ca="1" si="24"/>
        <v>-5</v>
      </c>
    </row>
    <row r="1497" spans="1:6" hidden="1" x14ac:dyDescent="0.4">
      <c r="A1497" t="str">
        <f>output!A1497</f>
        <v>パワプロ2020 - 投球解析 - 2020-09-27 12-10-22-08</v>
      </c>
      <c r="B1497" t="str">
        <f ca="1">output!K1497</f>
        <v>SD001</v>
      </c>
      <c r="C1497">
        <f ca="1">VLOOKUP(B1497,投手データ!B:E,4,)</f>
        <v>134</v>
      </c>
      <c r="D1497" t="str">
        <f ca="1">output!N1497</f>
        <v>ストレート</v>
      </c>
      <c r="E1497">
        <f ca="1">output!J1497</f>
        <v>128</v>
      </c>
      <c r="F1497">
        <f t="shared" ca="1" si="24"/>
        <v>-6</v>
      </c>
    </row>
    <row r="1498" spans="1:6" hidden="1" x14ac:dyDescent="0.4">
      <c r="A1498" t="str">
        <f>output!A1498</f>
        <v>パワプロ2020 - 投球解析 - 2020-09-27 12-10-22-09</v>
      </c>
      <c r="B1498" t="str">
        <f ca="1">output!K1498</f>
        <v>SD001</v>
      </c>
      <c r="C1498">
        <f ca="1">VLOOKUP(B1498,投手データ!B:E,4,)</f>
        <v>134</v>
      </c>
      <c r="D1498" t="str">
        <f ca="1">output!N1498</f>
        <v>ストレート</v>
      </c>
      <c r="E1498">
        <f ca="1">output!J1498</f>
        <v>129</v>
      </c>
      <c r="F1498">
        <f t="shared" ca="1" si="24"/>
        <v>-5</v>
      </c>
    </row>
    <row r="1499" spans="1:6" hidden="1" x14ac:dyDescent="0.4">
      <c r="A1499" t="str">
        <f>output!A1499</f>
        <v>パワプロ2020 - 投球解析 - 2020-09-27 12-11-30-00</v>
      </c>
      <c r="B1499" t="str">
        <f ca="1">output!K1499</f>
        <v>SD001</v>
      </c>
      <c r="C1499">
        <f ca="1">VLOOKUP(B1499,投手データ!B:E,4,)</f>
        <v>134</v>
      </c>
      <c r="D1499" t="str">
        <f ca="1">output!N1499</f>
        <v>全力ストレート</v>
      </c>
      <c r="E1499">
        <f ca="1">output!J1499</f>
        <v>132</v>
      </c>
      <c r="F1499">
        <f t="shared" ca="1" si="24"/>
        <v>-2</v>
      </c>
    </row>
    <row r="1500" spans="1:6" hidden="1" x14ac:dyDescent="0.4">
      <c r="A1500" t="str">
        <f>output!A1500</f>
        <v>パワプロ2020 - 投球解析 - 2020-09-27 12-11-30-01</v>
      </c>
      <c r="B1500" t="str">
        <f ca="1">output!K1500</f>
        <v>SD001</v>
      </c>
      <c r="C1500">
        <f ca="1">VLOOKUP(B1500,投手データ!B:E,4,)</f>
        <v>134</v>
      </c>
      <c r="D1500" t="str">
        <f ca="1">output!N1500</f>
        <v>全力ストレート</v>
      </c>
      <c r="E1500">
        <f ca="1">output!J1500</f>
        <v>129</v>
      </c>
      <c r="F1500">
        <f t="shared" ca="1" si="24"/>
        <v>-5</v>
      </c>
    </row>
    <row r="1501" spans="1:6" hidden="1" x14ac:dyDescent="0.4">
      <c r="A1501" t="str">
        <f>output!A1501</f>
        <v>パワプロ2020 - 投球解析 - 2020-09-27 12-11-30-02</v>
      </c>
      <c r="B1501" t="str">
        <f ca="1">output!K1501</f>
        <v>SD001</v>
      </c>
      <c r="C1501">
        <f ca="1">VLOOKUP(B1501,投手データ!B:E,4,)</f>
        <v>134</v>
      </c>
      <c r="D1501" t="str">
        <f ca="1">output!N1501</f>
        <v>全力ストレート</v>
      </c>
      <c r="E1501">
        <f>output!J1501</f>
        <v>131</v>
      </c>
      <c r="F1501">
        <f t="shared" ca="1" si="24"/>
        <v>-3</v>
      </c>
    </row>
    <row r="1502" spans="1:6" hidden="1" x14ac:dyDescent="0.4">
      <c r="A1502" t="str">
        <f>output!A1502</f>
        <v>パワプロ2020 - 投球解析 - 2020-09-27 12-11-30-03</v>
      </c>
      <c r="B1502" t="str">
        <f ca="1">output!K1502</f>
        <v>SD001</v>
      </c>
      <c r="C1502">
        <f ca="1">VLOOKUP(B1502,投手データ!B:E,4,)</f>
        <v>134</v>
      </c>
      <c r="D1502" t="str">
        <f ca="1">output!N1502</f>
        <v>全力ストレート</v>
      </c>
      <c r="E1502">
        <f ca="1">output!J1502</f>
        <v>132</v>
      </c>
      <c r="F1502">
        <f t="shared" ca="1" si="24"/>
        <v>-2</v>
      </c>
    </row>
    <row r="1503" spans="1:6" hidden="1" x14ac:dyDescent="0.4">
      <c r="A1503" t="str">
        <f>output!A1503</f>
        <v>パワプロ2020 - 投球解析 - 2020-09-27 12-11-30-04</v>
      </c>
      <c r="B1503" t="str">
        <f ca="1">output!K1503</f>
        <v>SD001</v>
      </c>
      <c r="C1503">
        <f ca="1">VLOOKUP(B1503,投手データ!B:E,4,)</f>
        <v>134</v>
      </c>
      <c r="D1503" t="str">
        <f ca="1">output!N1503</f>
        <v>全力ストレート</v>
      </c>
      <c r="E1503">
        <f ca="1">output!J1503</f>
        <v>128</v>
      </c>
      <c r="F1503">
        <f t="shared" ca="1" si="24"/>
        <v>-6</v>
      </c>
    </row>
    <row r="1504" spans="1:6" hidden="1" x14ac:dyDescent="0.4">
      <c r="A1504" t="str">
        <f>output!A1504</f>
        <v>パワプロ2020 - 投球解析 - 2020-09-27 12-11-30-05</v>
      </c>
      <c r="B1504" t="str">
        <f ca="1">output!K1504</f>
        <v>SD001</v>
      </c>
      <c r="C1504">
        <f ca="1">VLOOKUP(B1504,投手データ!B:E,4,)</f>
        <v>134</v>
      </c>
      <c r="D1504" t="str">
        <f ca="1">output!N1504</f>
        <v>全力ストレート</v>
      </c>
      <c r="E1504">
        <f>output!J1504</f>
        <v>128</v>
      </c>
      <c r="F1504">
        <f t="shared" ca="1" si="24"/>
        <v>-6</v>
      </c>
    </row>
    <row r="1505" spans="1:6" hidden="1" x14ac:dyDescent="0.4">
      <c r="A1505" t="str">
        <f>output!A1505</f>
        <v>パワプロ2020 - 投球解析 - 2020-09-27 12-11-30-06</v>
      </c>
      <c r="B1505" t="str">
        <f ca="1">output!K1505</f>
        <v>SD001</v>
      </c>
      <c r="C1505">
        <f ca="1">VLOOKUP(B1505,投手データ!B:E,4,)</f>
        <v>134</v>
      </c>
      <c r="D1505" t="str">
        <f ca="1">output!N1505</f>
        <v>全力ストレート</v>
      </c>
      <c r="E1505">
        <f ca="1">output!J1505</f>
        <v>132</v>
      </c>
      <c r="F1505">
        <f t="shared" ca="1" si="24"/>
        <v>-2</v>
      </c>
    </row>
    <row r="1506" spans="1:6" hidden="1" x14ac:dyDescent="0.4">
      <c r="A1506" t="str">
        <f>output!A1506</f>
        <v>パワプロ2020 - 投球解析 - 2020-09-27 12-11-30-07</v>
      </c>
      <c r="B1506" t="str">
        <f ca="1">output!K1506</f>
        <v>SD001</v>
      </c>
      <c r="C1506">
        <f ca="1">VLOOKUP(B1506,投手データ!B:E,4,)</f>
        <v>134</v>
      </c>
      <c r="D1506" t="str">
        <f ca="1">output!N1506</f>
        <v>全力ストレート</v>
      </c>
      <c r="E1506">
        <f ca="1">output!J1506</f>
        <v>131</v>
      </c>
      <c r="F1506">
        <f t="shared" ca="1" si="24"/>
        <v>-3</v>
      </c>
    </row>
    <row r="1507" spans="1:6" hidden="1" x14ac:dyDescent="0.4">
      <c r="A1507" t="str">
        <f>output!A1507</f>
        <v>パワプロ2020 - 投球解析 - 2020-09-27 12-11-30-08</v>
      </c>
      <c r="B1507" t="str">
        <f ca="1">output!K1507</f>
        <v>SD001</v>
      </c>
      <c r="C1507">
        <f ca="1">VLOOKUP(B1507,投手データ!B:E,4,)</f>
        <v>134</v>
      </c>
      <c r="D1507" t="str">
        <f ca="1">output!N1507</f>
        <v>全力ストレート</v>
      </c>
      <c r="E1507">
        <f ca="1">output!J1507</f>
        <v>132</v>
      </c>
      <c r="F1507">
        <f t="shared" ca="1" si="24"/>
        <v>-2</v>
      </c>
    </row>
    <row r="1508" spans="1:6" hidden="1" x14ac:dyDescent="0.4">
      <c r="A1508" t="str">
        <f>output!A1508</f>
        <v>パワプロ2020 - 投球解析 - 2020-09-27 12-11-30-09</v>
      </c>
      <c r="B1508" t="str">
        <f ca="1">output!K1508</f>
        <v>SD001</v>
      </c>
      <c r="C1508">
        <f ca="1">VLOOKUP(B1508,投手データ!B:E,4,)</f>
        <v>134</v>
      </c>
      <c r="D1508" t="str">
        <f ca="1">output!N1508</f>
        <v>全力ストレート</v>
      </c>
      <c r="E1508">
        <f ca="1">output!J1508</f>
        <v>131</v>
      </c>
      <c r="F1508">
        <f t="shared" ca="1" si="24"/>
        <v>-3</v>
      </c>
    </row>
    <row r="1509" spans="1:6" hidden="1" x14ac:dyDescent="0.4">
      <c r="A1509" t="str">
        <f>output!A1509</f>
        <v>パワプロ2020 - 投球解析 - 2020-09-27 12-13-07-00</v>
      </c>
      <c r="B1509" t="str">
        <f ca="1">output!K1509</f>
        <v>SD002</v>
      </c>
      <c r="C1509">
        <f ca="1">VLOOKUP(B1509,投手データ!B:E,4,)</f>
        <v>147</v>
      </c>
      <c r="D1509" t="str">
        <f ca="1">output!N1509</f>
        <v>ストレート</v>
      </c>
      <c r="E1509">
        <f>output!J1509</f>
        <v>143</v>
      </c>
      <c r="F1509">
        <f t="shared" ca="1" si="24"/>
        <v>-4</v>
      </c>
    </row>
    <row r="1510" spans="1:6" hidden="1" x14ac:dyDescent="0.4">
      <c r="A1510" t="str">
        <f>output!A1510</f>
        <v>パワプロ2020 - 投球解析 - 2020-09-27 12-13-07-01</v>
      </c>
      <c r="B1510" t="str">
        <f ca="1">output!K1510</f>
        <v>SD002</v>
      </c>
      <c r="C1510">
        <f ca="1">VLOOKUP(B1510,投手データ!B:E,4,)</f>
        <v>147</v>
      </c>
      <c r="D1510" t="str">
        <f ca="1">output!N1510</f>
        <v>ストレート</v>
      </c>
      <c r="E1510">
        <f ca="1">output!J1510</f>
        <v>144</v>
      </c>
      <c r="F1510">
        <f t="shared" ca="1" si="24"/>
        <v>-3</v>
      </c>
    </row>
    <row r="1511" spans="1:6" hidden="1" x14ac:dyDescent="0.4">
      <c r="A1511" t="str">
        <f>output!A1511</f>
        <v>パワプロ2020 - 投球解析 - 2020-09-27 12-13-07-02</v>
      </c>
      <c r="B1511" t="str">
        <f ca="1">output!K1511</f>
        <v>SD002</v>
      </c>
      <c r="C1511">
        <f ca="1">VLOOKUP(B1511,投手データ!B:E,4,)</f>
        <v>147</v>
      </c>
      <c r="D1511" t="str">
        <f ca="1">output!N1511</f>
        <v>ストレート</v>
      </c>
      <c r="E1511">
        <f ca="1">output!J1511</f>
        <v>142</v>
      </c>
      <c r="F1511">
        <f t="shared" ca="1" si="24"/>
        <v>-5</v>
      </c>
    </row>
    <row r="1512" spans="1:6" hidden="1" x14ac:dyDescent="0.4">
      <c r="A1512" t="str">
        <f>output!A1512</f>
        <v>パワプロ2020 - 投球解析 - 2020-09-27 12-13-07-03</v>
      </c>
      <c r="B1512" t="str">
        <f ca="1">output!K1512</f>
        <v>SD002</v>
      </c>
      <c r="C1512">
        <f ca="1">VLOOKUP(B1512,投手データ!B:E,4,)</f>
        <v>147</v>
      </c>
      <c r="D1512" t="str">
        <f ca="1">output!N1512</f>
        <v>ストレート</v>
      </c>
      <c r="E1512">
        <f ca="1">output!J1512</f>
        <v>141</v>
      </c>
      <c r="F1512">
        <f t="shared" ca="1" si="24"/>
        <v>-6</v>
      </c>
    </row>
    <row r="1513" spans="1:6" hidden="1" x14ac:dyDescent="0.4">
      <c r="A1513" t="str">
        <f>output!A1513</f>
        <v>パワプロ2020 - 投球解析 - 2020-09-27 12-13-07-04</v>
      </c>
      <c r="B1513" t="str">
        <f ca="1">output!K1513</f>
        <v>SD002</v>
      </c>
      <c r="C1513">
        <f ca="1">VLOOKUP(B1513,投手データ!B:E,4,)</f>
        <v>147</v>
      </c>
      <c r="D1513" t="str">
        <f ca="1">output!N1513</f>
        <v>ストレート</v>
      </c>
      <c r="E1513">
        <f ca="1">output!J1513</f>
        <v>144</v>
      </c>
      <c r="F1513">
        <f t="shared" ca="1" si="24"/>
        <v>-3</v>
      </c>
    </row>
    <row r="1514" spans="1:6" hidden="1" x14ac:dyDescent="0.4">
      <c r="A1514" t="str">
        <f>output!A1514</f>
        <v>パワプロ2020 - 投球解析 - 2020-09-27 12-13-07-05</v>
      </c>
      <c r="B1514" t="str">
        <f ca="1">output!K1514</f>
        <v>SD002</v>
      </c>
      <c r="C1514">
        <f ca="1">VLOOKUP(B1514,投手データ!B:E,4,)</f>
        <v>147</v>
      </c>
      <c r="D1514" t="str">
        <f ca="1">output!N1514</f>
        <v>ストレート</v>
      </c>
      <c r="E1514">
        <f ca="1">output!J1514</f>
        <v>142</v>
      </c>
      <c r="F1514">
        <f t="shared" ca="1" si="24"/>
        <v>-5</v>
      </c>
    </row>
    <row r="1515" spans="1:6" hidden="1" x14ac:dyDescent="0.4">
      <c r="A1515" t="str">
        <f>output!A1515</f>
        <v>パワプロ2020 - 投球解析 - 2020-09-27 12-13-07-06</v>
      </c>
      <c r="B1515" t="str">
        <f ca="1">output!K1515</f>
        <v>SD002</v>
      </c>
      <c r="C1515">
        <f ca="1">VLOOKUP(B1515,投手データ!B:E,4,)</f>
        <v>147</v>
      </c>
      <c r="D1515" t="str">
        <f ca="1">output!N1515</f>
        <v>ストレート</v>
      </c>
      <c r="E1515">
        <f ca="1">output!J1515</f>
        <v>142</v>
      </c>
      <c r="F1515">
        <f t="shared" ca="1" si="24"/>
        <v>-5</v>
      </c>
    </row>
    <row r="1516" spans="1:6" hidden="1" x14ac:dyDescent="0.4">
      <c r="A1516" t="str">
        <f>output!A1516</f>
        <v>パワプロ2020 - 投球解析 - 2020-09-27 12-13-07-07</v>
      </c>
      <c r="B1516" t="str">
        <f ca="1">output!K1516</f>
        <v>SD002</v>
      </c>
      <c r="C1516">
        <f ca="1">VLOOKUP(B1516,投手データ!B:E,4,)</f>
        <v>147</v>
      </c>
      <c r="D1516" t="str">
        <f ca="1">output!N1516</f>
        <v>ストレート</v>
      </c>
      <c r="E1516">
        <f>output!J1516</f>
        <v>142</v>
      </c>
      <c r="F1516">
        <f t="shared" ca="1" si="24"/>
        <v>-5</v>
      </c>
    </row>
    <row r="1517" spans="1:6" hidden="1" x14ac:dyDescent="0.4">
      <c r="A1517" t="str">
        <f>output!A1517</f>
        <v>パワプロ2020 - 投球解析 - 2020-09-27 12-13-07-08</v>
      </c>
      <c r="B1517" t="str">
        <f ca="1">output!K1517</f>
        <v>SD002</v>
      </c>
      <c r="C1517">
        <f ca="1">VLOOKUP(B1517,投手データ!B:E,4,)</f>
        <v>147</v>
      </c>
      <c r="D1517" t="str">
        <f ca="1">output!N1517</f>
        <v>ストレート</v>
      </c>
      <c r="E1517">
        <f ca="1">output!J1517</f>
        <v>142</v>
      </c>
      <c r="F1517">
        <f t="shared" ca="1" si="24"/>
        <v>-5</v>
      </c>
    </row>
    <row r="1518" spans="1:6" hidden="1" x14ac:dyDescent="0.4">
      <c r="A1518" t="str">
        <f>output!A1518</f>
        <v>パワプロ2020 - 投球解析 - 2020-09-27 12-13-07-09</v>
      </c>
      <c r="B1518" t="str">
        <f ca="1">output!K1518</f>
        <v>SD002</v>
      </c>
      <c r="C1518">
        <f ca="1">VLOOKUP(B1518,投手データ!B:E,4,)</f>
        <v>147</v>
      </c>
      <c r="D1518" t="str">
        <f ca="1">output!N1518</f>
        <v>ストレート</v>
      </c>
      <c r="E1518">
        <f ca="1">output!J1518</f>
        <v>141</v>
      </c>
      <c r="F1518">
        <f t="shared" ca="1" si="24"/>
        <v>-6</v>
      </c>
    </row>
    <row r="1519" spans="1:6" hidden="1" x14ac:dyDescent="0.4">
      <c r="A1519" t="str">
        <f>output!A1519</f>
        <v>パワプロ2020 - 投球解析 - 2020-09-27 12-14-14-00</v>
      </c>
      <c r="B1519" t="str">
        <f ca="1">output!K1519</f>
        <v>SD002</v>
      </c>
      <c r="C1519">
        <f ca="1">VLOOKUP(B1519,投手データ!B:E,4,)</f>
        <v>147</v>
      </c>
      <c r="D1519" t="str">
        <f ca="1">output!N1519</f>
        <v>全力ストレート</v>
      </c>
      <c r="E1519">
        <f ca="1">output!J1519</f>
        <v>141</v>
      </c>
      <c r="F1519">
        <f t="shared" ca="1" si="24"/>
        <v>-6</v>
      </c>
    </row>
    <row r="1520" spans="1:6" hidden="1" x14ac:dyDescent="0.4">
      <c r="A1520" t="str">
        <f>output!A1520</f>
        <v>パワプロ2020 - 投球解析 - 2020-09-27 12-14-14-01</v>
      </c>
      <c r="B1520" t="str">
        <f ca="1">output!K1520</f>
        <v>SD002</v>
      </c>
      <c r="C1520">
        <f ca="1">VLOOKUP(B1520,投手データ!B:E,4,)</f>
        <v>147</v>
      </c>
      <c r="D1520" t="str">
        <f ca="1">output!N1520</f>
        <v>全力ストレート</v>
      </c>
      <c r="E1520">
        <f ca="1">output!J1520</f>
        <v>143</v>
      </c>
      <c r="F1520">
        <f t="shared" ca="1" si="24"/>
        <v>-4</v>
      </c>
    </row>
    <row r="1521" spans="1:6" hidden="1" x14ac:dyDescent="0.4">
      <c r="A1521" t="str">
        <f>output!A1521</f>
        <v>パワプロ2020 - 投球解析 - 2020-09-27 12-14-14-02</v>
      </c>
      <c r="B1521" t="str">
        <f ca="1">output!K1521</f>
        <v>SD002</v>
      </c>
      <c r="C1521">
        <f ca="1">VLOOKUP(B1521,投手データ!B:E,4,)</f>
        <v>147</v>
      </c>
      <c r="D1521" t="str">
        <f ca="1">output!N1521</f>
        <v>全力ストレート</v>
      </c>
      <c r="E1521">
        <f ca="1">output!J1521</f>
        <v>142</v>
      </c>
      <c r="F1521">
        <f t="shared" ca="1" si="24"/>
        <v>-5</v>
      </c>
    </row>
    <row r="1522" spans="1:6" hidden="1" x14ac:dyDescent="0.4">
      <c r="A1522" t="str">
        <f>output!A1522</f>
        <v>パワプロ2020 - 投球解析 - 2020-09-27 12-14-14-03</v>
      </c>
      <c r="B1522" t="str">
        <f ca="1">output!K1522</f>
        <v>SD002</v>
      </c>
      <c r="C1522">
        <f ca="1">VLOOKUP(B1522,投手データ!B:E,4,)</f>
        <v>147</v>
      </c>
      <c r="D1522" t="str">
        <f ca="1">output!N1522</f>
        <v>全力ストレート</v>
      </c>
      <c r="E1522">
        <f ca="1">output!J1522</f>
        <v>143</v>
      </c>
      <c r="F1522">
        <f t="shared" ca="1" si="24"/>
        <v>-4</v>
      </c>
    </row>
    <row r="1523" spans="1:6" hidden="1" x14ac:dyDescent="0.4">
      <c r="A1523" t="str">
        <f>output!A1523</f>
        <v>パワプロ2020 - 投球解析 - 2020-09-27 12-14-14-04</v>
      </c>
      <c r="B1523" t="str">
        <f ca="1">output!K1523</f>
        <v>SD002</v>
      </c>
      <c r="C1523">
        <f ca="1">VLOOKUP(B1523,投手データ!B:E,4,)</f>
        <v>147</v>
      </c>
      <c r="D1523" t="str">
        <f ca="1">output!N1523</f>
        <v>全力ストレート</v>
      </c>
      <c r="E1523">
        <f>output!J1523</f>
        <v>144</v>
      </c>
      <c r="F1523">
        <f t="shared" ca="1" si="24"/>
        <v>-3</v>
      </c>
    </row>
    <row r="1524" spans="1:6" hidden="1" x14ac:dyDescent="0.4">
      <c r="A1524" t="str">
        <f>output!A1524</f>
        <v>パワプロ2020 - 投球解析 - 2020-09-27 12-14-14-05</v>
      </c>
      <c r="B1524" t="str">
        <f ca="1">output!K1524</f>
        <v>SD002</v>
      </c>
      <c r="C1524">
        <f ca="1">VLOOKUP(B1524,投手データ!B:E,4,)</f>
        <v>147</v>
      </c>
      <c r="D1524" t="str">
        <f ca="1">output!N1524</f>
        <v>全力ストレート</v>
      </c>
      <c r="E1524">
        <f ca="1">output!J1524</f>
        <v>142</v>
      </c>
      <c r="F1524">
        <f t="shared" ca="1" si="24"/>
        <v>-5</v>
      </c>
    </row>
    <row r="1525" spans="1:6" hidden="1" x14ac:dyDescent="0.4">
      <c r="A1525" t="str">
        <f>output!A1525</f>
        <v>パワプロ2020 - 投球解析 - 2020-09-27 12-14-14-06</v>
      </c>
      <c r="B1525" t="str">
        <f ca="1">output!K1525</f>
        <v>SD002</v>
      </c>
      <c r="C1525">
        <f ca="1">VLOOKUP(B1525,投手データ!B:E,4,)</f>
        <v>147</v>
      </c>
      <c r="D1525" t="str">
        <f ca="1">output!N1525</f>
        <v>全力ストレート</v>
      </c>
      <c r="E1525">
        <f ca="1">output!J1525</f>
        <v>142</v>
      </c>
      <c r="F1525">
        <f t="shared" ca="1" si="24"/>
        <v>-5</v>
      </c>
    </row>
    <row r="1526" spans="1:6" hidden="1" x14ac:dyDescent="0.4">
      <c r="A1526" t="str">
        <f>output!A1526</f>
        <v>パワプロ2020 - 投球解析 - 2020-09-27 12-14-14-07</v>
      </c>
      <c r="B1526" t="str">
        <f ca="1">output!K1526</f>
        <v>SD002</v>
      </c>
      <c r="C1526">
        <f ca="1">VLOOKUP(B1526,投手データ!B:E,4,)</f>
        <v>147</v>
      </c>
      <c r="D1526" t="str">
        <f ca="1">output!N1526</f>
        <v>全力ストレート</v>
      </c>
      <c r="E1526">
        <f>output!J1526</f>
        <v>141</v>
      </c>
      <c r="F1526">
        <f t="shared" ca="1" si="24"/>
        <v>-6</v>
      </c>
    </row>
    <row r="1527" spans="1:6" hidden="1" x14ac:dyDescent="0.4">
      <c r="A1527" t="str">
        <f>output!A1527</f>
        <v>パワプロ2020 - 投球解析 - 2020-09-27 12-14-14-08</v>
      </c>
      <c r="B1527" t="str">
        <f ca="1">output!K1527</f>
        <v>SD002</v>
      </c>
      <c r="C1527">
        <f ca="1">VLOOKUP(B1527,投手データ!B:E,4,)</f>
        <v>147</v>
      </c>
      <c r="D1527" t="str">
        <f ca="1">output!N1527</f>
        <v>全力ストレート</v>
      </c>
      <c r="E1527">
        <f ca="1">output!J1527</f>
        <v>142</v>
      </c>
      <c r="F1527">
        <f t="shared" ca="1" si="24"/>
        <v>-5</v>
      </c>
    </row>
    <row r="1528" spans="1:6" hidden="1" x14ac:dyDescent="0.4">
      <c r="A1528" t="str">
        <f>output!A1528</f>
        <v>パワプロ2020 - 投球解析 - 2020-09-27 12-14-14-09</v>
      </c>
      <c r="B1528" t="str">
        <f ca="1">output!K1528</f>
        <v>SD002</v>
      </c>
      <c r="C1528">
        <f ca="1">VLOOKUP(B1528,投手データ!B:E,4,)</f>
        <v>147</v>
      </c>
      <c r="D1528" t="str">
        <f>output!N1528</f>
        <v>全力ストレート</v>
      </c>
      <c r="E1528">
        <f ca="1">output!J1528</f>
        <v>145</v>
      </c>
      <c r="F1528">
        <f t="shared" ca="1" si="24"/>
        <v>-2</v>
      </c>
    </row>
    <row r="1529" spans="1:6" hidden="1" x14ac:dyDescent="0.4">
      <c r="A1529" t="str">
        <f>output!A1529</f>
        <v>パワプロ2020 - 投球解析 - 2020-09-27 12-15-46-00</v>
      </c>
      <c r="B1529" t="str">
        <f ca="1">output!K1529</f>
        <v>SD003</v>
      </c>
      <c r="C1529">
        <f ca="1">VLOOKUP(B1529,投手データ!B:E,4,)</f>
        <v>154</v>
      </c>
      <c r="D1529" t="str">
        <f ca="1">output!N1529</f>
        <v>ストレート</v>
      </c>
      <c r="E1529">
        <f ca="1">output!J1529</f>
        <v>150</v>
      </c>
      <c r="F1529">
        <f t="shared" ca="1" si="24"/>
        <v>-4</v>
      </c>
    </row>
    <row r="1530" spans="1:6" hidden="1" x14ac:dyDescent="0.4">
      <c r="A1530" t="str">
        <f>output!A1530</f>
        <v>パワプロ2020 - 投球解析 - 2020-09-27 12-15-46-01</v>
      </c>
      <c r="B1530" t="str">
        <f ca="1">output!K1530</f>
        <v>SD003</v>
      </c>
      <c r="C1530">
        <f ca="1">VLOOKUP(B1530,投手データ!B:E,4,)</f>
        <v>154</v>
      </c>
      <c r="D1530" t="str">
        <f ca="1">output!N1530</f>
        <v>ストレート</v>
      </c>
      <c r="E1530">
        <f ca="1">output!J1530</f>
        <v>151</v>
      </c>
      <c r="F1530">
        <f t="shared" ca="1" si="24"/>
        <v>-3</v>
      </c>
    </row>
    <row r="1531" spans="1:6" hidden="1" x14ac:dyDescent="0.4">
      <c r="A1531" t="str">
        <f>output!A1531</f>
        <v>パワプロ2020 - 投球解析 - 2020-09-27 12-15-46-02</v>
      </c>
      <c r="B1531" t="str">
        <f ca="1">output!K1531</f>
        <v>SD003</v>
      </c>
      <c r="C1531">
        <f ca="1">VLOOKUP(B1531,投手データ!B:E,4,)</f>
        <v>154</v>
      </c>
      <c r="D1531" t="str">
        <f ca="1">output!N1531</f>
        <v>ストレート</v>
      </c>
      <c r="E1531">
        <f ca="1">output!J1531</f>
        <v>150</v>
      </c>
      <c r="F1531">
        <f t="shared" ca="1" si="24"/>
        <v>-4</v>
      </c>
    </row>
    <row r="1532" spans="1:6" hidden="1" x14ac:dyDescent="0.4">
      <c r="A1532" t="str">
        <f>output!A1532</f>
        <v>パワプロ2020 - 投球解析 - 2020-09-27 12-15-46-03</v>
      </c>
      <c r="B1532" t="str">
        <f ca="1">output!K1532</f>
        <v>SD003</v>
      </c>
      <c r="C1532">
        <f ca="1">VLOOKUP(B1532,投手データ!B:E,4,)</f>
        <v>154</v>
      </c>
      <c r="D1532" t="str">
        <f ca="1">output!N1532</f>
        <v>ストレート</v>
      </c>
      <c r="E1532">
        <f ca="1">output!J1532</f>
        <v>149</v>
      </c>
      <c r="F1532">
        <f t="shared" ca="1" si="24"/>
        <v>-5</v>
      </c>
    </row>
    <row r="1533" spans="1:6" hidden="1" x14ac:dyDescent="0.4">
      <c r="A1533" t="str">
        <f>output!A1533</f>
        <v>パワプロ2020 - 投球解析 - 2020-09-27 12-15-46-04</v>
      </c>
      <c r="B1533" t="str">
        <f ca="1">output!K1533</f>
        <v>SD003</v>
      </c>
      <c r="C1533">
        <f ca="1">VLOOKUP(B1533,投手データ!B:E,4,)</f>
        <v>154</v>
      </c>
      <c r="D1533" t="str">
        <f ca="1">output!N1533</f>
        <v>ストレート</v>
      </c>
      <c r="E1533">
        <f ca="1">output!J1533</f>
        <v>147</v>
      </c>
      <c r="F1533">
        <f t="shared" ca="1" si="24"/>
        <v>-7</v>
      </c>
    </row>
    <row r="1534" spans="1:6" hidden="1" x14ac:dyDescent="0.4">
      <c r="A1534" t="str">
        <f>output!A1534</f>
        <v>パワプロ2020 - 投球解析 - 2020-09-27 12-15-46-05</v>
      </c>
      <c r="B1534" t="str">
        <f ca="1">output!K1534</f>
        <v>SD003</v>
      </c>
      <c r="C1534">
        <f ca="1">VLOOKUP(B1534,投手データ!B:E,4,)</f>
        <v>154</v>
      </c>
      <c r="D1534" t="str">
        <f ca="1">output!N1534</f>
        <v>ストレート</v>
      </c>
      <c r="E1534">
        <f ca="1">output!J1534</f>
        <v>149</v>
      </c>
      <c r="F1534">
        <f t="shared" ca="1" si="24"/>
        <v>-5</v>
      </c>
    </row>
    <row r="1535" spans="1:6" hidden="1" x14ac:dyDescent="0.4">
      <c r="A1535" t="str">
        <f>output!A1535</f>
        <v>パワプロ2020 - 投球解析 - 2020-09-27 12-15-46-06</v>
      </c>
      <c r="B1535" t="str">
        <f ca="1">output!K1535</f>
        <v>SD003</v>
      </c>
      <c r="C1535">
        <f ca="1">VLOOKUP(B1535,投手データ!B:E,4,)</f>
        <v>154</v>
      </c>
      <c r="D1535" t="str">
        <f ca="1">output!N1535</f>
        <v>ストレート</v>
      </c>
      <c r="E1535">
        <f ca="1">output!J1535</f>
        <v>148</v>
      </c>
      <c r="F1535">
        <f t="shared" ca="1" si="24"/>
        <v>-6</v>
      </c>
    </row>
    <row r="1536" spans="1:6" hidden="1" x14ac:dyDescent="0.4">
      <c r="A1536" t="str">
        <f>output!A1536</f>
        <v>パワプロ2020 - 投球解析 - 2020-09-27 12-15-46-07</v>
      </c>
      <c r="B1536" t="str">
        <f ca="1">output!K1536</f>
        <v>SD003</v>
      </c>
      <c r="C1536">
        <f ca="1">VLOOKUP(B1536,投手データ!B:E,4,)</f>
        <v>154</v>
      </c>
      <c r="D1536" t="str">
        <f ca="1">output!N1536</f>
        <v>ストレート</v>
      </c>
      <c r="E1536">
        <f ca="1">output!J1536</f>
        <v>148</v>
      </c>
      <c r="F1536">
        <f t="shared" ca="1" si="24"/>
        <v>-6</v>
      </c>
    </row>
    <row r="1537" spans="1:6" hidden="1" x14ac:dyDescent="0.4">
      <c r="A1537" t="str">
        <f>output!A1537</f>
        <v>パワプロ2020 - 投球解析 - 2020-09-27 12-15-46-08</v>
      </c>
      <c r="B1537" t="str">
        <f ca="1">output!K1537</f>
        <v>SD003</v>
      </c>
      <c r="C1537">
        <f ca="1">VLOOKUP(B1537,投手データ!B:E,4,)</f>
        <v>154</v>
      </c>
      <c r="D1537" t="str">
        <f ca="1">output!N1537</f>
        <v>ストレート</v>
      </c>
      <c r="E1537">
        <f ca="1">output!J1537</f>
        <v>151</v>
      </c>
      <c r="F1537">
        <f t="shared" ca="1" si="24"/>
        <v>-3</v>
      </c>
    </row>
    <row r="1538" spans="1:6" hidden="1" x14ac:dyDescent="0.4">
      <c r="A1538" t="str">
        <f>output!A1538</f>
        <v>パワプロ2020 - 投球解析 - 2020-09-27 12-15-46-09</v>
      </c>
      <c r="B1538" t="str">
        <f ca="1">output!K1538</f>
        <v>SD003</v>
      </c>
      <c r="C1538">
        <f ca="1">VLOOKUP(B1538,投手データ!B:E,4,)</f>
        <v>154</v>
      </c>
      <c r="D1538" t="str">
        <f ca="1">output!N1538</f>
        <v>ストレート</v>
      </c>
      <c r="E1538">
        <f ca="1">output!J1538</f>
        <v>147</v>
      </c>
      <c r="F1538">
        <f t="shared" ca="1" si="24"/>
        <v>-7</v>
      </c>
    </row>
    <row r="1539" spans="1:6" hidden="1" x14ac:dyDescent="0.4">
      <c r="A1539" t="str">
        <f>output!A1539</f>
        <v>パワプロ2020 - 投球解析 - 2020-09-27 12-16-50-00</v>
      </c>
      <c r="B1539" t="str">
        <f ca="1">output!K1539</f>
        <v>SD003</v>
      </c>
      <c r="C1539">
        <f ca="1">VLOOKUP(B1539,投手データ!B:E,4,)</f>
        <v>154</v>
      </c>
      <c r="D1539" t="str">
        <f ca="1">output!N1539</f>
        <v>全力ストレート</v>
      </c>
      <c r="E1539">
        <f ca="1">output!J1539</f>
        <v>152</v>
      </c>
      <c r="F1539">
        <f t="shared" ca="1" si="24"/>
        <v>-2</v>
      </c>
    </row>
    <row r="1540" spans="1:6" hidden="1" x14ac:dyDescent="0.4">
      <c r="A1540" t="str">
        <f>output!A1540</f>
        <v>パワプロ2020 - 投球解析 - 2020-09-27 12-16-50-01</v>
      </c>
      <c r="B1540" t="str">
        <f ca="1">output!K1540</f>
        <v>SD003</v>
      </c>
      <c r="C1540">
        <f ca="1">VLOOKUP(B1540,投手データ!B:E,4,)</f>
        <v>154</v>
      </c>
      <c r="D1540" t="str">
        <f ca="1">output!N1540</f>
        <v>全力ストレート</v>
      </c>
      <c r="E1540">
        <f ca="1">output!J1540</f>
        <v>150</v>
      </c>
      <c r="F1540">
        <f t="shared" ca="1" si="24"/>
        <v>-4</v>
      </c>
    </row>
    <row r="1541" spans="1:6" hidden="1" x14ac:dyDescent="0.4">
      <c r="A1541" t="str">
        <f>output!A1541</f>
        <v>パワプロ2020 - 投球解析 - 2020-09-27 12-16-50-02</v>
      </c>
      <c r="B1541" t="str">
        <f ca="1">output!K1541</f>
        <v>SD003</v>
      </c>
      <c r="C1541">
        <f ca="1">VLOOKUP(B1541,投手データ!B:E,4,)</f>
        <v>154</v>
      </c>
      <c r="D1541" t="str">
        <f ca="1">output!N1541</f>
        <v>全力ストレート</v>
      </c>
      <c r="E1541">
        <f ca="1">output!J1541</f>
        <v>148</v>
      </c>
      <c r="F1541">
        <f t="shared" ca="1" si="24"/>
        <v>-6</v>
      </c>
    </row>
    <row r="1542" spans="1:6" hidden="1" x14ac:dyDescent="0.4">
      <c r="A1542" t="str">
        <f>output!A1542</f>
        <v>パワプロ2020 - 投球解析 - 2020-09-27 12-16-50-03</v>
      </c>
      <c r="B1542" t="str">
        <f ca="1">output!K1542</f>
        <v>SD003</v>
      </c>
      <c r="C1542">
        <f ca="1">VLOOKUP(B1542,投手データ!B:E,4,)</f>
        <v>154</v>
      </c>
      <c r="D1542" t="str">
        <f ca="1">output!N1542</f>
        <v>全力ストレート</v>
      </c>
      <c r="E1542">
        <f ca="1">output!J1542</f>
        <v>152</v>
      </c>
      <c r="F1542">
        <f t="shared" ca="1" si="24"/>
        <v>-2</v>
      </c>
    </row>
    <row r="1543" spans="1:6" hidden="1" x14ac:dyDescent="0.4">
      <c r="A1543" t="str">
        <f>output!A1543</f>
        <v>パワプロ2020 - 投球解析 - 2020-09-27 12-16-50-04</v>
      </c>
      <c r="B1543" t="str">
        <f ca="1">output!K1543</f>
        <v>SD003</v>
      </c>
      <c r="C1543">
        <f ca="1">VLOOKUP(B1543,投手データ!B:E,4,)</f>
        <v>154</v>
      </c>
      <c r="D1543" t="str">
        <f>output!N1543</f>
        <v>全力ストレート</v>
      </c>
      <c r="E1543">
        <f ca="1">output!J1543</f>
        <v>147</v>
      </c>
      <c r="F1543">
        <f t="shared" ca="1" si="24"/>
        <v>-7</v>
      </c>
    </row>
    <row r="1544" spans="1:6" hidden="1" x14ac:dyDescent="0.4">
      <c r="A1544" t="str">
        <f>output!A1544</f>
        <v>パワプロ2020 - 投球解析 - 2020-09-27 12-16-50-05</v>
      </c>
      <c r="B1544" t="str">
        <f ca="1">output!K1544</f>
        <v>SD003</v>
      </c>
      <c r="C1544">
        <f ca="1">VLOOKUP(B1544,投手データ!B:E,4,)</f>
        <v>154</v>
      </c>
      <c r="D1544" t="str">
        <f ca="1">output!N1544</f>
        <v>全力ストレート</v>
      </c>
      <c r="E1544">
        <f ca="1">output!J1544</f>
        <v>148</v>
      </c>
      <c r="F1544">
        <f t="shared" ca="1" si="24"/>
        <v>-6</v>
      </c>
    </row>
    <row r="1545" spans="1:6" hidden="1" x14ac:dyDescent="0.4">
      <c r="A1545" t="str">
        <f>output!A1545</f>
        <v>パワプロ2020 - 投球解析 - 2020-09-27 12-16-50-06</v>
      </c>
      <c r="B1545" t="str">
        <f ca="1">output!K1545</f>
        <v>SD003</v>
      </c>
      <c r="C1545">
        <f ca="1">VLOOKUP(B1545,投手データ!B:E,4,)</f>
        <v>154</v>
      </c>
      <c r="D1545" t="str">
        <f ca="1">output!N1545</f>
        <v>全力ストレート</v>
      </c>
      <c r="E1545">
        <f ca="1">output!J1545</f>
        <v>149</v>
      </c>
      <c r="F1545">
        <f t="shared" ca="1" si="24"/>
        <v>-5</v>
      </c>
    </row>
    <row r="1546" spans="1:6" hidden="1" x14ac:dyDescent="0.4">
      <c r="A1546" t="str">
        <f>output!A1546</f>
        <v>パワプロ2020 - 投球解析 - 2020-09-27 12-16-50-07</v>
      </c>
      <c r="B1546" t="str">
        <f ca="1">output!K1546</f>
        <v>SD003</v>
      </c>
      <c r="C1546">
        <f ca="1">VLOOKUP(B1546,投手データ!B:E,4,)</f>
        <v>154</v>
      </c>
      <c r="D1546" t="str">
        <f ca="1">output!N1546</f>
        <v>全力ストレート</v>
      </c>
      <c r="E1546">
        <f ca="1">output!J1546</f>
        <v>152</v>
      </c>
      <c r="F1546">
        <f t="shared" ca="1" si="24"/>
        <v>-2</v>
      </c>
    </row>
    <row r="1547" spans="1:6" hidden="1" x14ac:dyDescent="0.4">
      <c r="A1547" t="str">
        <f>output!A1547</f>
        <v>パワプロ2020 - 投球解析 - 2020-09-27 12-16-50-08</v>
      </c>
      <c r="B1547" t="str">
        <f ca="1">output!K1547</f>
        <v>SD003</v>
      </c>
      <c r="C1547">
        <f ca="1">VLOOKUP(B1547,投手データ!B:E,4,)</f>
        <v>154</v>
      </c>
      <c r="D1547" t="str">
        <f ca="1">output!N1547</f>
        <v>全力ストレート</v>
      </c>
      <c r="E1547">
        <f ca="1">output!J1547</f>
        <v>150</v>
      </c>
      <c r="F1547">
        <f t="shared" ca="1" si="24"/>
        <v>-4</v>
      </c>
    </row>
    <row r="1548" spans="1:6" hidden="1" x14ac:dyDescent="0.4">
      <c r="A1548" t="str">
        <f>output!A1548</f>
        <v>パワプロ2020 - 投球解析 - 2020-09-27 12-16-50-09</v>
      </c>
      <c r="B1548" t="str">
        <f ca="1">output!K1548</f>
        <v>SD003</v>
      </c>
      <c r="C1548">
        <f ca="1">VLOOKUP(B1548,投手データ!B:E,4,)</f>
        <v>154</v>
      </c>
      <c r="D1548" t="str">
        <f ca="1">output!N1548</f>
        <v>全力ストレート</v>
      </c>
      <c r="E1548">
        <f ca="1">output!J1548</f>
        <v>147</v>
      </c>
      <c r="F1548">
        <f t="shared" ca="1" si="24"/>
        <v>-7</v>
      </c>
    </row>
    <row r="1549" spans="1:6" hidden="1" x14ac:dyDescent="0.4">
      <c r="A1549" t="str">
        <f>output!A1549</f>
        <v>パワプロ2020 - 投球解析 - 2020-09-27 12-18-28-00</v>
      </c>
      <c r="B1549" t="str">
        <f ca="1">output!K1549</f>
        <v>SD004</v>
      </c>
      <c r="C1549">
        <f ca="1">VLOOKUP(B1549,投手データ!B:E,4,)</f>
        <v>120</v>
      </c>
      <c r="D1549" t="str">
        <f ca="1">output!N1549</f>
        <v>ストレート</v>
      </c>
      <c r="E1549">
        <f ca="1">output!J1549</f>
        <v>115</v>
      </c>
      <c r="F1549">
        <f t="shared" ca="1" si="24"/>
        <v>-5</v>
      </c>
    </row>
    <row r="1550" spans="1:6" hidden="1" x14ac:dyDescent="0.4">
      <c r="A1550" t="str">
        <f>output!A1550</f>
        <v>パワプロ2020 - 投球解析 - 2020-09-27 12-18-28-01</v>
      </c>
      <c r="B1550" t="str">
        <f ca="1">output!K1550</f>
        <v>SD004</v>
      </c>
      <c r="C1550">
        <f ca="1">VLOOKUP(B1550,投手データ!B:E,4,)</f>
        <v>120</v>
      </c>
      <c r="D1550" t="str">
        <f ca="1">output!N1550</f>
        <v>ストレート</v>
      </c>
      <c r="E1550">
        <f ca="1">output!J1550</f>
        <v>115</v>
      </c>
      <c r="F1550">
        <f t="shared" ca="1" si="24"/>
        <v>-5</v>
      </c>
    </row>
    <row r="1551" spans="1:6" hidden="1" x14ac:dyDescent="0.4">
      <c r="A1551" t="str">
        <f>output!A1551</f>
        <v>パワプロ2020 - 投球解析 - 2020-09-27 12-18-28-02</v>
      </c>
      <c r="B1551" t="str">
        <f ca="1">output!K1551</f>
        <v>SD004</v>
      </c>
      <c r="C1551">
        <f ca="1">VLOOKUP(B1551,投手データ!B:E,4,)</f>
        <v>120</v>
      </c>
      <c r="D1551" t="str">
        <f ca="1">output!N1551</f>
        <v>ストレート</v>
      </c>
      <c r="E1551">
        <f ca="1">output!J1551</f>
        <v>115</v>
      </c>
      <c r="F1551">
        <f t="shared" ca="1" si="24"/>
        <v>-5</v>
      </c>
    </row>
    <row r="1552" spans="1:6" hidden="1" x14ac:dyDescent="0.4">
      <c r="A1552" t="str">
        <f>output!A1552</f>
        <v>パワプロ2020 - 投球解析 - 2020-09-27 12-18-28-03</v>
      </c>
      <c r="B1552" t="str">
        <f ca="1">output!K1552</f>
        <v>SD004</v>
      </c>
      <c r="C1552">
        <f ca="1">VLOOKUP(B1552,投手データ!B:E,4,)</f>
        <v>120</v>
      </c>
      <c r="D1552" t="str">
        <f ca="1">output!N1552</f>
        <v>ストレート</v>
      </c>
      <c r="E1552">
        <f ca="1">output!J1552</f>
        <v>117</v>
      </c>
      <c r="F1552">
        <f t="shared" ref="F1552:F1615" ca="1" si="25">E1552-C1552</f>
        <v>-3</v>
      </c>
    </row>
    <row r="1553" spans="1:6" hidden="1" x14ac:dyDescent="0.4">
      <c r="A1553" t="str">
        <f>output!A1553</f>
        <v>パワプロ2020 - 投球解析 - 2020-09-27 12-18-28-04</v>
      </c>
      <c r="B1553" t="str">
        <f ca="1">output!K1553</f>
        <v>SD004</v>
      </c>
      <c r="C1553">
        <f ca="1">VLOOKUP(B1553,投手データ!B:E,4,)</f>
        <v>120</v>
      </c>
      <c r="D1553" t="str">
        <f ca="1">output!N1553</f>
        <v>ストレート</v>
      </c>
      <c r="E1553">
        <f ca="1">output!J1553</f>
        <v>117</v>
      </c>
      <c r="F1553">
        <f t="shared" ca="1" si="25"/>
        <v>-3</v>
      </c>
    </row>
    <row r="1554" spans="1:6" hidden="1" x14ac:dyDescent="0.4">
      <c r="A1554" t="str">
        <f>output!A1554</f>
        <v>パワプロ2020 - 投球解析 - 2020-09-27 12-18-28-05</v>
      </c>
      <c r="B1554" t="str">
        <f ca="1">output!K1554</f>
        <v>SD004</v>
      </c>
      <c r="C1554">
        <f ca="1">VLOOKUP(B1554,投手データ!B:E,4,)</f>
        <v>120</v>
      </c>
      <c r="D1554" t="str">
        <f ca="1">output!N1554</f>
        <v>ストレート</v>
      </c>
      <c r="E1554">
        <f ca="1">output!J1554</f>
        <v>117</v>
      </c>
      <c r="F1554">
        <f t="shared" ca="1" si="25"/>
        <v>-3</v>
      </c>
    </row>
    <row r="1555" spans="1:6" hidden="1" x14ac:dyDescent="0.4">
      <c r="A1555" t="str">
        <f>output!A1555</f>
        <v>パワプロ2020 - 投球解析 - 2020-09-27 12-18-28-06</v>
      </c>
      <c r="B1555" t="str">
        <f ca="1">output!K1555</f>
        <v>SD004</v>
      </c>
      <c r="C1555">
        <f ca="1">VLOOKUP(B1555,投手データ!B:E,4,)</f>
        <v>120</v>
      </c>
      <c r="D1555" t="str">
        <f ca="1">output!N1555</f>
        <v>ストレート</v>
      </c>
      <c r="E1555">
        <f ca="1">output!J1555</f>
        <v>117</v>
      </c>
      <c r="F1555">
        <f t="shared" ca="1" si="25"/>
        <v>-3</v>
      </c>
    </row>
    <row r="1556" spans="1:6" hidden="1" x14ac:dyDescent="0.4">
      <c r="A1556" t="str">
        <f>output!A1556</f>
        <v>パワプロ2020 - 投球解析 - 2020-09-27 12-18-28-07</v>
      </c>
      <c r="B1556" t="str">
        <f ca="1">output!K1556</f>
        <v>SD004</v>
      </c>
      <c r="C1556">
        <f ca="1">VLOOKUP(B1556,投手データ!B:E,4,)</f>
        <v>120</v>
      </c>
      <c r="D1556" t="str">
        <f ca="1">output!N1556</f>
        <v>ストレート</v>
      </c>
      <c r="E1556">
        <f ca="1">output!J1556</f>
        <v>117</v>
      </c>
      <c r="F1556">
        <f t="shared" ca="1" si="25"/>
        <v>-3</v>
      </c>
    </row>
    <row r="1557" spans="1:6" hidden="1" x14ac:dyDescent="0.4">
      <c r="A1557" t="str">
        <f>output!A1557</f>
        <v>パワプロ2020 - 投球解析 - 2020-09-27 12-18-28-08</v>
      </c>
      <c r="B1557" t="str">
        <f ca="1">output!K1557</f>
        <v>SD004</v>
      </c>
      <c r="C1557">
        <f ca="1">VLOOKUP(B1557,投手データ!B:E,4,)</f>
        <v>120</v>
      </c>
      <c r="D1557" t="str">
        <f ca="1">output!N1557</f>
        <v>ストレート</v>
      </c>
      <c r="E1557">
        <f>output!J1557</f>
        <v>114</v>
      </c>
      <c r="F1557">
        <f t="shared" ca="1" si="25"/>
        <v>-6</v>
      </c>
    </row>
    <row r="1558" spans="1:6" hidden="1" x14ac:dyDescent="0.4">
      <c r="A1558" t="str">
        <f>output!A1558</f>
        <v>パワプロ2020 - 投球解析 - 2020-09-27 12-18-28-09</v>
      </c>
      <c r="B1558" t="str">
        <f ca="1">output!K1558</f>
        <v>SD004</v>
      </c>
      <c r="C1558">
        <f ca="1">VLOOKUP(B1558,投手データ!B:E,4,)</f>
        <v>120</v>
      </c>
      <c r="D1558" t="str">
        <f ca="1">output!N1558</f>
        <v>ストレート</v>
      </c>
      <c r="E1558">
        <f ca="1">output!J1558</f>
        <v>117</v>
      </c>
      <c r="F1558">
        <f t="shared" ca="1" si="25"/>
        <v>-3</v>
      </c>
    </row>
    <row r="1559" spans="1:6" hidden="1" x14ac:dyDescent="0.4">
      <c r="A1559" t="str">
        <f>output!A1559</f>
        <v>パワプロ2020 - 投球解析 - 2020-09-27 12-19-42-00</v>
      </c>
      <c r="B1559" t="str">
        <f ca="1">output!K1559</f>
        <v>SD004</v>
      </c>
      <c r="C1559">
        <f ca="1">VLOOKUP(B1559,投手データ!B:E,4,)</f>
        <v>120</v>
      </c>
      <c r="D1559" t="str">
        <f ca="1">output!N1559</f>
        <v>全力ストレート</v>
      </c>
      <c r="E1559">
        <f ca="1">output!J1559</f>
        <v>117</v>
      </c>
      <c r="F1559">
        <f t="shared" ca="1" si="25"/>
        <v>-3</v>
      </c>
    </row>
    <row r="1560" spans="1:6" hidden="1" x14ac:dyDescent="0.4">
      <c r="A1560" t="str">
        <f>output!A1560</f>
        <v>パワプロ2020 - 投球解析 - 2020-09-27 12-19-42-01</v>
      </c>
      <c r="B1560" t="str">
        <f ca="1">output!K1560</f>
        <v>SD004</v>
      </c>
      <c r="C1560">
        <f ca="1">VLOOKUP(B1560,投手データ!B:E,4,)</f>
        <v>120</v>
      </c>
      <c r="D1560" t="str">
        <f ca="1">output!N1560</f>
        <v>全力ストレート</v>
      </c>
      <c r="E1560">
        <f ca="1">output!J1560</f>
        <v>116</v>
      </c>
      <c r="F1560">
        <f t="shared" ca="1" si="25"/>
        <v>-4</v>
      </c>
    </row>
    <row r="1561" spans="1:6" hidden="1" x14ac:dyDescent="0.4">
      <c r="A1561" t="str">
        <f>output!A1561</f>
        <v>パワプロ2020 - 投球解析 - 2020-09-27 12-19-42-02</v>
      </c>
      <c r="B1561" t="str">
        <f ca="1">output!K1561</f>
        <v>SD004</v>
      </c>
      <c r="C1561">
        <f ca="1">VLOOKUP(B1561,投手データ!B:E,4,)</f>
        <v>120</v>
      </c>
      <c r="D1561" t="str">
        <f ca="1">output!N1561</f>
        <v>全力ストレート</v>
      </c>
      <c r="E1561">
        <f ca="1">output!J1561</f>
        <v>117</v>
      </c>
      <c r="F1561">
        <f t="shared" ca="1" si="25"/>
        <v>-3</v>
      </c>
    </row>
    <row r="1562" spans="1:6" hidden="1" x14ac:dyDescent="0.4">
      <c r="A1562" t="str">
        <f>output!A1562</f>
        <v>パワプロ2020 - 投球解析 - 2020-09-27 12-19-42-03</v>
      </c>
      <c r="B1562" t="str">
        <f ca="1">output!K1562</f>
        <v>SD004</v>
      </c>
      <c r="C1562">
        <f ca="1">VLOOKUP(B1562,投手データ!B:E,4,)</f>
        <v>120</v>
      </c>
      <c r="D1562" t="str">
        <f ca="1">output!N1562</f>
        <v>全力ストレート</v>
      </c>
      <c r="E1562">
        <f>output!J1562</f>
        <v>115</v>
      </c>
      <c r="F1562">
        <f t="shared" ca="1" si="25"/>
        <v>-5</v>
      </c>
    </row>
    <row r="1563" spans="1:6" hidden="1" x14ac:dyDescent="0.4">
      <c r="A1563" t="str">
        <f>output!A1563</f>
        <v>パワプロ2020 - 投球解析 - 2020-09-27 12-19-42-04</v>
      </c>
      <c r="B1563" t="str">
        <f ca="1">output!K1563</f>
        <v>SD004</v>
      </c>
      <c r="C1563">
        <f ca="1">VLOOKUP(B1563,投手データ!B:E,4,)</f>
        <v>120</v>
      </c>
      <c r="D1563" t="str">
        <f ca="1">output!N1563</f>
        <v>全力ストレート</v>
      </c>
      <c r="E1563">
        <f ca="1">output!J1563</f>
        <v>116</v>
      </c>
      <c r="F1563">
        <f t="shared" ca="1" si="25"/>
        <v>-4</v>
      </c>
    </row>
    <row r="1564" spans="1:6" hidden="1" x14ac:dyDescent="0.4">
      <c r="A1564" t="str">
        <f>output!A1564</f>
        <v>パワプロ2020 - 投球解析 - 2020-09-27 12-19-42-05</v>
      </c>
      <c r="B1564" t="str">
        <f ca="1">output!K1564</f>
        <v>SD004</v>
      </c>
      <c r="C1564">
        <f ca="1">VLOOKUP(B1564,投手データ!B:E,4,)</f>
        <v>120</v>
      </c>
      <c r="D1564" t="str">
        <f ca="1">output!N1564</f>
        <v>全力ストレート</v>
      </c>
      <c r="E1564">
        <f ca="1">output!J1564</f>
        <v>116</v>
      </c>
      <c r="F1564">
        <f t="shared" ca="1" si="25"/>
        <v>-4</v>
      </c>
    </row>
    <row r="1565" spans="1:6" hidden="1" x14ac:dyDescent="0.4">
      <c r="A1565" t="str">
        <f>output!A1565</f>
        <v>パワプロ2020 - 投球解析 - 2020-09-27 12-19-42-06</v>
      </c>
      <c r="B1565" t="str">
        <f ca="1">output!K1565</f>
        <v>SD004</v>
      </c>
      <c r="C1565">
        <f ca="1">VLOOKUP(B1565,投手データ!B:E,4,)</f>
        <v>120</v>
      </c>
      <c r="D1565" t="str">
        <f ca="1">output!N1565</f>
        <v>全力ストレート</v>
      </c>
      <c r="E1565">
        <f ca="1">output!J1565</f>
        <v>116</v>
      </c>
      <c r="F1565">
        <f t="shared" ca="1" si="25"/>
        <v>-4</v>
      </c>
    </row>
    <row r="1566" spans="1:6" hidden="1" x14ac:dyDescent="0.4">
      <c r="A1566" t="str">
        <f>output!A1566</f>
        <v>パワプロ2020 - 投球解析 - 2020-09-27 12-19-42-07</v>
      </c>
      <c r="B1566" t="str">
        <f ca="1">output!K1566</f>
        <v>SD004</v>
      </c>
      <c r="C1566">
        <f ca="1">VLOOKUP(B1566,投手データ!B:E,4,)</f>
        <v>120</v>
      </c>
      <c r="D1566" t="str">
        <f ca="1">output!N1566</f>
        <v>全力ストレート</v>
      </c>
      <c r="E1566">
        <f>output!J1566</f>
        <v>118</v>
      </c>
      <c r="F1566">
        <f t="shared" ca="1" si="25"/>
        <v>-2</v>
      </c>
    </row>
    <row r="1567" spans="1:6" hidden="1" x14ac:dyDescent="0.4">
      <c r="A1567" t="str">
        <f>output!A1567</f>
        <v>パワプロ2020 - 投球解析 - 2020-09-27 12-19-42-08</v>
      </c>
      <c r="B1567" t="str">
        <f ca="1">output!K1567</f>
        <v>SD004</v>
      </c>
      <c r="C1567">
        <f ca="1">VLOOKUP(B1567,投手データ!B:E,4,)</f>
        <v>120</v>
      </c>
      <c r="D1567" t="str">
        <f ca="1">output!N1567</f>
        <v>全力ストレート</v>
      </c>
      <c r="E1567">
        <f ca="1">output!J1567</f>
        <v>118</v>
      </c>
      <c r="F1567">
        <f t="shared" ca="1" si="25"/>
        <v>-2</v>
      </c>
    </row>
    <row r="1568" spans="1:6" hidden="1" x14ac:dyDescent="0.4">
      <c r="A1568" t="str">
        <f>output!A1568</f>
        <v>パワプロ2020 - 投球解析 - 2020-09-27 12-19-42-09</v>
      </c>
      <c r="B1568" t="str">
        <f ca="1">output!K1568</f>
        <v>SD004</v>
      </c>
      <c r="C1568">
        <f ca="1">VLOOKUP(B1568,投手データ!B:E,4,)</f>
        <v>120</v>
      </c>
      <c r="D1568" t="str">
        <f ca="1">output!N1568</f>
        <v>全力ストレート</v>
      </c>
      <c r="E1568">
        <f>output!J1568</f>
        <v>114</v>
      </c>
      <c r="F1568">
        <f t="shared" ca="1" si="25"/>
        <v>-6</v>
      </c>
    </row>
    <row r="1569" spans="1:6" hidden="1" x14ac:dyDescent="0.4">
      <c r="A1569" t="str">
        <f>output!A1569</f>
        <v>パワプロ2020 - 投球解析 - 2020-09-28 22-42-08-00</v>
      </c>
      <c r="B1569" t="str">
        <f ca="1">output!K1569</f>
        <v>DD027</v>
      </c>
      <c r="C1569">
        <f ca="1">VLOOKUP(B1569,投手データ!B:E,4,)</f>
        <v>126</v>
      </c>
      <c r="D1569" t="str">
        <f ca="1">output!N1569</f>
        <v>ストレート</v>
      </c>
      <c r="E1569">
        <f>output!J1569</f>
        <v>123</v>
      </c>
      <c r="F1569">
        <f t="shared" ca="1" si="25"/>
        <v>-3</v>
      </c>
    </row>
    <row r="1570" spans="1:6" hidden="1" x14ac:dyDescent="0.4">
      <c r="A1570" t="str">
        <f>output!A1570</f>
        <v>パワプロ2020 - 投球解析 - 2020-09-28 22-42-08-01</v>
      </c>
      <c r="B1570" t="str">
        <f ca="1">output!K1570</f>
        <v>DD027</v>
      </c>
      <c r="C1570">
        <f ca="1">VLOOKUP(B1570,投手データ!B:E,4,)</f>
        <v>126</v>
      </c>
      <c r="D1570" t="str">
        <f ca="1">output!N1570</f>
        <v>ストレート</v>
      </c>
      <c r="E1570">
        <f ca="1">output!J1570</f>
        <v>121</v>
      </c>
      <c r="F1570">
        <f t="shared" ca="1" si="25"/>
        <v>-5</v>
      </c>
    </row>
    <row r="1571" spans="1:6" hidden="1" x14ac:dyDescent="0.4">
      <c r="A1571" t="str">
        <f>output!A1571</f>
        <v>パワプロ2020 - 投球解析 - 2020-09-28 22-42-08-02</v>
      </c>
      <c r="B1571" t="str">
        <f ca="1">output!K1571</f>
        <v>DD027</v>
      </c>
      <c r="C1571">
        <f ca="1">VLOOKUP(B1571,投手データ!B:E,4,)</f>
        <v>126</v>
      </c>
      <c r="D1571" t="str">
        <f ca="1">output!N1571</f>
        <v>ストレート</v>
      </c>
      <c r="E1571">
        <f>output!J1571</f>
        <v>120</v>
      </c>
      <c r="F1571">
        <f t="shared" ca="1" si="25"/>
        <v>-6</v>
      </c>
    </row>
    <row r="1572" spans="1:6" hidden="1" x14ac:dyDescent="0.4">
      <c r="A1572" t="str">
        <f>output!A1572</f>
        <v>パワプロ2020 - 投球解析 - 2020-09-28 22-42-08-03</v>
      </c>
      <c r="B1572" t="str">
        <f ca="1">output!K1572</f>
        <v>DD027</v>
      </c>
      <c r="C1572">
        <f ca="1">VLOOKUP(B1572,投手データ!B:E,4,)</f>
        <v>126</v>
      </c>
      <c r="D1572" t="str">
        <f ca="1">output!N1572</f>
        <v>ストレート</v>
      </c>
      <c r="E1572">
        <f ca="1">output!J1572</f>
        <v>122</v>
      </c>
      <c r="F1572">
        <f t="shared" ca="1" si="25"/>
        <v>-4</v>
      </c>
    </row>
    <row r="1573" spans="1:6" hidden="1" x14ac:dyDescent="0.4">
      <c r="A1573" t="str">
        <f>output!A1573</f>
        <v>パワプロ2020 - 投球解析 - 2020-09-28 22-42-08-04</v>
      </c>
      <c r="B1573" t="str">
        <f ca="1">output!K1573</f>
        <v>DD027</v>
      </c>
      <c r="C1573">
        <f ca="1">VLOOKUP(B1573,投手データ!B:E,4,)</f>
        <v>126</v>
      </c>
      <c r="D1573" t="str">
        <f ca="1">output!N1573</f>
        <v>ストレート</v>
      </c>
      <c r="E1573">
        <f>output!J1573</f>
        <v>122</v>
      </c>
      <c r="F1573">
        <f t="shared" ca="1" si="25"/>
        <v>-4</v>
      </c>
    </row>
    <row r="1574" spans="1:6" hidden="1" x14ac:dyDescent="0.4">
      <c r="A1574" t="str">
        <f>output!A1574</f>
        <v>パワプロ2020 - 投球解析 - 2020-09-28 22-42-08-05</v>
      </c>
      <c r="B1574" t="str">
        <f ca="1">output!K1574</f>
        <v>DD027</v>
      </c>
      <c r="C1574">
        <f ca="1">VLOOKUP(B1574,投手データ!B:E,4,)</f>
        <v>126</v>
      </c>
      <c r="D1574" t="str">
        <f ca="1">output!N1574</f>
        <v>ストレート</v>
      </c>
      <c r="E1574">
        <f ca="1">output!J1574</f>
        <v>120</v>
      </c>
      <c r="F1574">
        <f t="shared" ca="1" si="25"/>
        <v>-6</v>
      </c>
    </row>
    <row r="1575" spans="1:6" hidden="1" x14ac:dyDescent="0.4">
      <c r="A1575" t="str">
        <f>output!A1575</f>
        <v>パワプロ2020 - 投球解析 - 2020-09-28 22-42-08-06</v>
      </c>
      <c r="B1575" t="str">
        <f ca="1">output!K1575</f>
        <v>DD027</v>
      </c>
      <c r="C1575">
        <f ca="1">VLOOKUP(B1575,投手データ!B:E,4,)</f>
        <v>126</v>
      </c>
      <c r="D1575" t="str">
        <f ca="1">output!N1575</f>
        <v>ストレート</v>
      </c>
      <c r="E1575">
        <f ca="1">output!J1575</f>
        <v>120</v>
      </c>
      <c r="F1575">
        <f t="shared" ca="1" si="25"/>
        <v>-6</v>
      </c>
    </row>
    <row r="1576" spans="1:6" hidden="1" x14ac:dyDescent="0.4">
      <c r="A1576" t="str">
        <f>output!A1576</f>
        <v>パワプロ2020 - 投球解析 - 2020-09-28 22-42-08-07</v>
      </c>
      <c r="B1576" t="str">
        <f ca="1">output!K1576</f>
        <v>DD027</v>
      </c>
      <c r="C1576">
        <f ca="1">VLOOKUP(B1576,投手データ!B:E,4,)</f>
        <v>126</v>
      </c>
      <c r="D1576" t="str">
        <f ca="1">output!N1576</f>
        <v>ストレート</v>
      </c>
      <c r="E1576">
        <f>output!J1576</f>
        <v>122</v>
      </c>
      <c r="F1576">
        <f t="shared" ca="1" si="25"/>
        <v>-4</v>
      </c>
    </row>
    <row r="1577" spans="1:6" hidden="1" x14ac:dyDescent="0.4">
      <c r="A1577" t="str">
        <f>output!A1577</f>
        <v>パワプロ2020 - 投球解析 - 2020-09-28 22-42-08-08</v>
      </c>
      <c r="B1577" t="str">
        <f ca="1">output!K1577</f>
        <v>DD027</v>
      </c>
      <c r="C1577">
        <f ca="1">VLOOKUP(B1577,投手データ!B:E,4,)</f>
        <v>126</v>
      </c>
      <c r="D1577" t="str">
        <f ca="1">output!N1577</f>
        <v>ストレート</v>
      </c>
      <c r="E1577">
        <f ca="1">output!J1577</f>
        <v>121</v>
      </c>
      <c r="F1577">
        <f t="shared" ca="1" si="25"/>
        <v>-5</v>
      </c>
    </row>
    <row r="1578" spans="1:6" hidden="1" x14ac:dyDescent="0.4">
      <c r="A1578" t="str">
        <f>output!A1578</f>
        <v>パワプロ2020 - 投球解析 - 2020-09-28 22-42-08-09</v>
      </c>
      <c r="B1578" t="str">
        <f ca="1">output!K1578</f>
        <v>DD027</v>
      </c>
      <c r="C1578">
        <f ca="1">VLOOKUP(B1578,投手データ!B:E,4,)</f>
        <v>126</v>
      </c>
      <c r="D1578" t="str">
        <f ca="1">output!N1578</f>
        <v>ストレート</v>
      </c>
      <c r="E1578">
        <f ca="1">output!J1578</f>
        <v>120</v>
      </c>
      <c r="F1578">
        <f t="shared" ca="1" si="25"/>
        <v>-6</v>
      </c>
    </row>
    <row r="1579" spans="1:6" hidden="1" x14ac:dyDescent="0.4">
      <c r="A1579" t="str">
        <f>output!A1579</f>
        <v>パワプロ2020 - 投球解析 - 2020-09-28 22-43-20-00</v>
      </c>
      <c r="B1579" t="str">
        <f ca="1">output!K1579</f>
        <v>DD027</v>
      </c>
      <c r="C1579">
        <f ca="1">VLOOKUP(B1579,投手データ!B:E,4,)</f>
        <v>126</v>
      </c>
      <c r="D1579" t="str">
        <f ca="1">output!N1579</f>
        <v>ツーシームファスト</v>
      </c>
      <c r="E1579">
        <f ca="1">output!J1579</f>
        <v>121</v>
      </c>
      <c r="F1579">
        <f t="shared" ca="1" si="25"/>
        <v>-5</v>
      </c>
    </row>
    <row r="1580" spans="1:6" hidden="1" x14ac:dyDescent="0.4">
      <c r="A1580" t="str">
        <f>output!A1580</f>
        <v>パワプロ2020 - 投球解析 - 2020-09-28 22-43-20-01</v>
      </c>
      <c r="B1580" t="str">
        <f ca="1">output!K1580</f>
        <v>DD027</v>
      </c>
      <c r="C1580">
        <f ca="1">VLOOKUP(B1580,投手データ!B:E,4,)</f>
        <v>126</v>
      </c>
      <c r="D1580" t="str">
        <f ca="1">output!N1580</f>
        <v>ツーシームファスト</v>
      </c>
      <c r="E1580">
        <f ca="1">output!J1580</f>
        <v>118</v>
      </c>
      <c r="F1580">
        <f t="shared" ca="1" si="25"/>
        <v>-8</v>
      </c>
    </row>
    <row r="1581" spans="1:6" hidden="1" x14ac:dyDescent="0.4">
      <c r="A1581" t="str">
        <f>output!A1581</f>
        <v>パワプロ2020 - 投球解析 - 2020-09-28 22-43-20-02</v>
      </c>
      <c r="B1581" t="str">
        <f ca="1">output!K1581</f>
        <v>DD027</v>
      </c>
      <c r="C1581">
        <f ca="1">VLOOKUP(B1581,投手データ!B:E,4,)</f>
        <v>126</v>
      </c>
      <c r="D1581" t="str">
        <f ca="1">output!N1581</f>
        <v>ツーシームファスト</v>
      </c>
      <c r="E1581">
        <f ca="1">output!J1581</f>
        <v>119</v>
      </c>
      <c r="F1581">
        <f t="shared" ca="1" si="25"/>
        <v>-7</v>
      </c>
    </row>
    <row r="1582" spans="1:6" hidden="1" x14ac:dyDescent="0.4">
      <c r="A1582" t="str">
        <f>output!A1582</f>
        <v>パワプロ2020 - 投球解析 - 2020-09-28 22-43-20-03</v>
      </c>
      <c r="B1582" t="str">
        <f ca="1">output!K1582</f>
        <v>DD027</v>
      </c>
      <c r="C1582">
        <f ca="1">VLOOKUP(B1582,投手データ!B:E,4,)</f>
        <v>126</v>
      </c>
      <c r="D1582" t="str">
        <f ca="1">output!N1582</f>
        <v>ツーシームファスト</v>
      </c>
      <c r="E1582">
        <f ca="1">output!J1582</f>
        <v>120</v>
      </c>
      <c r="F1582">
        <f t="shared" ca="1" si="25"/>
        <v>-6</v>
      </c>
    </row>
    <row r="1583" spans="1:6" hidden="1" x14ac:dyDescent="0.4">
      <c r="A1583" t="str">
        <f>output!A1583</f>
        <v>パワプロ2020 - 投球解析 - 2020-09-28 22-43-20-04</v>
      </c>
      <c r="B1583" t="str">
        <f ca="1">output!K1583</f>
        <v>DD027</v>
      </c>
      <c r="C1583">
        <f ca="1">VLOOKUP(B1583,投手データ!B:E,4,)</f>
        <v>126</v>
      </c>
      <c r="D1583" t="str">
        <f ca="1">output!N1583</f>
        <v>ツーシームファスト</v>
      </c>
      <c r="E1583">
        <f ca="1">output!J1583</f>
        <v>121</v>
      </c>
      <c r="F1583">
        <f t="shared" ca="1" si="25"/>
        <v>-5</v>
      </c>
    </row>
    <row r="1584" spans="1:6" hidden="1" x14ac:dyDescent="0.4">
      <c r="A1584" t="str">
        <f>output!A1584</f>
        <v>パワプロ2020 - 投球解析 - 2020-09-28 22-43-20-05</v>
      </c>
      <c r="B1584" t="str">
        <f ca="1">output!K1584</f>
        <v>DD027</v>
      </c>
      <c r="C1584">
        <f ca="1">VLOOKUP(B1584,投手データ!B:E,4,)</f>
        <v>126</v>
      </c>
      <c r="D1584" t="str">
        <f ca="1">output!N1584</f>
        <v>ツーシームファスト</v>
      </c>
      <c r="E1584">
        <f ca="1">output!J1584</f>
        <v>118</v>
      </c>
      <c r="F1584">
        <f t="shared" ca="1" si="25"/>
        <v>-8</v>
      </c>
    </row>
    <row r="1585" spans="1:6" hidden="1" x14ac:dyDescent="0.4">
      <c r="A1585" t="str">
        <f>output!A1585</f>
        <v>パワプロ2020 - 投球解析 - 2020-09-28 22-43-20-06</v>
      </c>
      <c r="B1585" t="str">
        <f ca="1">output!K1585</f>
        <v>DD027</v>
      </c>
      <c r="C1585">
        <f ca="1">VLOOKUP(B1585,投手データ!B:E,4,)</f>
        <v>126</v>
      </c>
      <c r="D1585" t="str">
        <f ca="1">output!N1585</f>
        <v>ツーシームファスト</v>
      </c>
      <c r="E1585">
        <f ca="1">output!J1585</f>
        <v>121</v>
      </c>
      <c r="F1585">
        <f t="shared" ca="1" si="25"/>
        <v>-5</v>
      </c>
    </row>
    <row r="1586" spans="1:6" hidden="1" x14ac:dyDescent="0.4">
      <c r="A1586" t="str">
        <f>output!A1586</f>
        <v>パワプロ2020 - 投球解析 - 2020-09-28 22-43-20-07</v>
      </c>
      <c r="B1586" t="str">
        <f ca="1">output!K1586</f>
        <v>DD027</v>
      </c>
      <c r="C1586">
        <f ca="1">VLOOKUP(B1586,投手データ!B:E,4,)</f>
        <v>126</v>
      </c>
      <c r="D1586" t="str">
        <f ca="1">output!N1586</f>
        <v>ツーシームファスト</v>
      </c>
      <c r="E1586">
        <f ca="1">output!J1586</f>
        <v>121</v>
      </c>
      <c r="F1586">
        <f t="shared" ca="1" si="25"/>
        <v>-5</v>
      </c>
    </row>
    <row r="1587" spans="1:6" hidden="1" x14ac:dyDescent="0.4">
      <c r="A1587" t="str">
        <f>output!A1587</f>
        <v>パワプロ2020 - 投球解析 - 2020-09-28 22-43-20-08</v>
      </c>
      <c r="B1587" t="str">
        <f ca="1">output!K1587</f>
        <v>DD027</v>
      </c>
      <c r="C1587">
        <f ca="1">VLOOKUP(B1587,投手データ!B:E,4,)</f>
        <v>126</v>
      </c>
      <c r="D1587" t="str">
        <f ca="1">output!N1587</f>
        <v>ツーシームファスト</v>
      </c>
      <c r="E1587">
        <f ca="1">output!J1587</f>
        <v>121</v>
      </c>
      <c r="F1587">
        <f t="shared" ca="1" si="25"/>
        <v>-5</v>
      </c>
    </row>
    <row r="1588" spans="1:6" hidden="1" x14ac:dyDescent="0.4">
      <c r="A1588" t="str">
        <f>output!A1588</f>
        <v>パワプロ2020 - 投球解析 - 2020-09-28 22-43-20-09</v>
      </c>
      <c r="B1588" t="str">
        <f ca="1">output!K1588</f>
        <v>DD027</v>
      </c>
      <c r="C1588">
        <f ca="1">VLOOKUP(B1588,投手データ!B:E,4,)</f>
        <v>126</v>
      </c>
      <c r="D1588" t="str">
        <f ca="1">output!N1588</f>
        <v>ツーシームファスト</v>
      </c>
      <c r="E1588">
        <f ca="1">output!J1588</f>
        <v>119</v>
      </c>
      <c r="F1588">
        <f t="shared" ca="1" si="25"/>
        <v>-7</v>
      </c>
    </row>
    <row r="1589" spans="1:6" hidden="1" x14ac:dyDescent="0.4">
      <c r="A1589" t="str">
        <f>output!A1589</f>
        <v>パワプロ2020 - 投球解析 - 2020-09-28 22-44-58-00</v>
      </c>
      <c r="B1589" t="str">
        <f ca="1">output!K1589</f>
        <v>DD028</v>
      </c>
      <c r="C1589">
        <f ca="1">VLOOKUP(B1589,投手データ!B:E,4,)</f>
        <v>175</v>
      </c>
      <c r="D1589" t="str">
        <f ca="1">output!N1589</f>
        <v>ストレート</v>
      </c>
      <c r="E1589">
        <f ca="1">output!J1589</f>
        <v>173</v>
      </c>
      <c r="F1589">
        <f t="shared" ca="1" si="25"/>
        <v>-2</v>
      </c>
    </row>
    <row r="1590" spans="1:6" hidden="1" x14ac:dyDescent="0.4">
      <c r="A1590" t="str">
        <f>output!A1590</f>
        <v>パワプロ2020 - 投球解析 - 2020-09-28 22-44-58-01</v>
      </c>
      <c r="B1590" t="str">
        <f ca="1">output!K1590</f>
        <v>DD028</v>
      </c>
      <c r="C1590">
        <f ca="1">VLOOKUP(B1590,投手データ!B:E,4,)</f>
        <v>175</v>
      </c>
      <c r="D1590" t="str">
        <f ca="1">output!N1590</f>
        <v>ストレート</v>
      </c>
      <c r="E1590">
        <f>output!J1590</f>
        <v>168</v>
      </c>
      <c r="F1590">
        <f t="shared" ca="1" si="25"/>
        <v>-7</v>
      </c>
    </row>
    <row r="1591" spans="1:6" hidden="1" x14ac:dyDescent="0.4">
      <c r="A1591" t="str">
        <f>output!A1591</f>
        <v>パワプロ2020 - 投球解析 - 2020-09-28 22-44-58-02</v>
      </c>
      <c r="B1591" t="str">
        <f ca="1">output!K1591</f>
        <v>DD028</v>
      </c>
      <c r="C1591">
        <f ca="1">VLOOKUP(B1591,投手データ!B:E,4,)</f>
        <v>175</v>
      </c>
      <c r="D1591" t="str">
        <f ca="1">output!N1591</f>
        <v>ストレート</v>
      </c>
      <c r="E1591">
        <f ca="1">output!J1591</f>
        <v>172</v>
      </c>
      <c r="F1591">
        <f t="shared" ca="1" si="25"/>
        <v>-3</v>
      </c>
    </row>
    <row r="1592" spans="1:6" hidden="1" x14ac:dyDescent="0.4">
      <c r="A1592" t="str">
        <f>output!A1592</f>
        <v>パワプロ2020 - 投球解析 - 2020-09-28 22-44-58-03</v>
      </c>
      <c r="B1592" t="str">
        <f ca="1">output!K1592</f>
        <v>DD028</v>
      </c>
      <c r="C1592">
        <f ca="1">VLOOKUP(B1592,投手データ!B:E,4,)</f>
        <v>175</v>
      </c>
      <c r="D1592" t="str">
        <f ca="1">output!N1592</f>
        <v>ストレート</v>
      </c>
      <c r="E1592">
        <f>output!J1592</f>
        <v>169</v>
      </c>
      <c r="F1592">
        <f t="shared" ca="1" si="25"/>
        <v>-6</v>
      </c>
    </row>
    <row r="1593" spans="1:6" hidden="1" x14ac:dyDescent="0.4">
      <c r="A1593" t="str">
        <f>output!A1593</f>
        <v>パワプロ2020 - 投球解析 - 2020-09-28 22-44-58-04</v>
      </c>
      <c r="B1593" t="str">
        <f ca="1">output!K1593</f>
        <v>DD028</v>
      </c>
      <c r="C1593">
        <f ca="1">VLOOKUP(B1593,投手データ!B:E,4,)</f>
        <v>175</v>
      </c>
      <c r="D1593" t="str">
        <f ca="1">output!N1593</f>
        <v>ストレート</v>
      </c>
      <c r="E1593">
        <f ca="1">output!J1593</f>
        <v>170</v>
      </c>
      <c r="F1593">
        <f t="shared" ca="1" si="25"/>
        <v>-5</v>
      </c>
    </row>
    <row r="1594" spans="1:6" hidden="1" x14ac:dyDescent="0.4">
      <c r="A1594" t="str">
        <f>output!A1594</f>
        <v>パワプロ2020 - 投球解析 - 2020-09-28 22-44-58-05</v>
      </c>
      <c r="B1594" t="str">
        <f ca="1">output!K1594</f>
        <v>DD028</v>
      </c>
      <c r="C1594">
        <f ca="1">VLOOKUP(B1594,投手データ!B:E,4,)</f>
        <v>175</v>
      </c>
      <c r="D1594" t="str">
        <f ca="1">output!N1594</f>
        <v>ストレート</v>
      </c>
      <c r="E1594">
        <f ca="1">output!J1594</f>
        <v>170</v>
      </c>
      <c r="F1594">
        <f t="shared" ca="1" si="25"/>
        <v>-5</v>
      </c>
    </row>
    <row r="1595" spans="1:6" hidden="1" x14ac:dyDescent="0.4">
      <c r="A1595" t="str">
        <f>output!A1595</f>
        <v>パワプロ2020 - 投球解析 - 2020-09-28 22-44-58-06</v>
      </c>
      <c r="B1595" t="str">
        <f ca="1">output!K1595</f>
        <v>DD028</v>
      </c>
      <c r="C1595">
        <f ca="1">VLOOKUP(B1595,投手データ!B:E,4,)</f>
        <v>175</v>
      </c>
      <c r="D1595" t="str">
        <f ca="1">output!N1595</f>
        <v>ストレート</v>
      </c>
      <c r="E1595">
        <f ca="1">output!J1595</f>
        <v>171</v>
      </c>
      <c r="F1595">
        <f t="shared" ca="1" si="25"/>
        <v>-4</v>
      </c>
    </row>
    <row r="1596" spans="1:6" hidden="1" x14ac:dyDescent="0.4">
      <c r="A1596" t="str">
        <f>output!A1596</f>
        <v>パワプロ2020 - 投球解析 - 2020-09-28 22-44-58-07</v>
      </c>
      <c r="B1596" t="str">
        <f ca="1">output!K1596</f>
        <v>DD028</v>
      </c>
      <c r="C1596">
        <f ca="1">VLOOKUP(B1596,投手データ!B:E,4,)</f>
        <v>175</v>
      </c>
      <c r="D1596" t="str">
        <f ca="1">output!N1596</f>
        <v>ストレート</v>
      </c>
      <c r="E1596">
        <f ca="1">output!J1596</f>
        <v>172</v>
      </c>
      <c r="F1596">
        <f t="shared" ca="1" si="25"/>
        <v>-3</v>
      </c>
    </row>
    <row r="1597" spans="1:6" hidden="1" x14ac:dyDescent="0.4">
      <c r="A1597" t="str">
        <f>output!A1597</f>
        <v>パワプロ2020 - 投球解析 - 2020-09-28 22-44-58-08</v>
      </c>
      <c r="B1597" t="str">
        <f ca="1">output!K1597</f>
        <v>DD028</v>
      </c>
      <c r="C1597">
        <f ca="1">VLOOKUP(B1597,投手データ!B:E,4,)</f>
        <v>175</v>
      </c>
      <c r="D1597" t="str">
        <f ca="1">output!N1597</f>
        <v>ストレート</v>
      </c>
      <c r="E1597">
        <f ca="1">output!J1597</f>
        <v>171</v>
      </c>
      <c r="F1597">
        <f t="shared" ca="1" si="25"/>
        <v>-4</v>
      </c>
    </row>
    <row r="1598" spans="1:6" hidden="1" x14ac:dyDescent="0.4">
      <c r="A1598" t="str">
        <f>output!A1598</f>
        <v>パワプロ2020 - 投球解析 - 2020-09-28 22-44-58-09</v>
      </c>
      <c r="B1598" t="str">
        <f ca="1">output!K1598</f>
        <v>DD028</v>
      </c>
      <c r="C1598">
        <f ca="1">VLOOKUP(B1598,投手データ!B:E,4,)</f>
        <v>175</v>
      </c>
      <c r="D1598" t="str">
        <f ca="1">output!N1598</f>
        <v>ストレート</v>
      </c>
      <c r="E1598">
        <f>output!J1598</f>
        <v>173</v>
      </c>
      <c r="F1598">
        <f t="shared" ca="1" si="25"/>
        <v>-2</v>
      </c>
    </row>
    <row r="1599" spans="1:6" hidden="1" x14ac:dyDescent="0.4">
      <c r="A1599" t="str">
        <f>output!A1599</f>
        <v>パワプロ2020 - 投球解析 - 2020-09-28 22-46-07-00</v>
      </c>
      <c r="B1599" t="str">
        <f ca="1">output!K1599</f>
        <v>DD028</v>
      </c>
      <c r="C1599">
        <f ca="1">VLOOKUP(B1599,投手データ!B:E,4,)</f>
        <v>175</v>
      </c>
      <c r="D1599" t="str">
        <f ca="1">output!N1599</f>
        <v>ツーシームファスト</v>
      </c>
      <c r="E1599">
        <f ca="1">output!J1599</f>
        <v>168</v>
      </c>
      <c r="F1599">
        <f t="shared" ca="1" si="25"/>
        <v>-7</v>
      </c>
    </row>
    <row r="1600" spans="1:6" hidden="1" x14ac:dyDescent="0.4">
      <c r="A1600" t="str">
        <f>output!A1600</f>
        <v>パワプロ2020 - 投球解析 - 2020-09-28 22-46-07-01</v>
      </c>
      <c r="B1600" t="str">
        <f ca="1">output!K1600</f>
        <v>DD028</v>
      </c>
      <c r="C1600">
        <f ca="1">VLOOKUP(B1600,投手データ!B:E,4,)</f>
        <v>175</v>
      </c>
      <c r="D1600" t="str">
        <f ca="1">output!N1600</f>
        <v>ツーシームファスト</v>
      </c>
      <c r="E1600">
        <f>output!J1600</f>
        <v>168</v>
      </c>
      <c r="F1600">
        <f t="shared" ca="1" si="25"/>
        <v>-7</v>
      </c>
    </row>
    <row r="1601" spans="1:6" hidden="1" x14ac:dyDescent="0.4">
      <c r="A1601" t="str">
        <f>output!A1601</f>
        <v>パワプロ2020 - 投球解析 - 2020-09-28 22-46-07-02</v>
      </c>
      <c r="B1601" t="str">
        <f ca="1">output!K1601</f>
        <v>DD028</v>
      </c>
      <c r="C1601">
        <f ca="1">VLOOKUP(B1601,投手データ!B:E,4,)</f>
        <v>175</v>
      </c>
      <c r="D1601" t="str">
        <f ca="1">output!N1601</f>
        <v>ツーシームファスト</v>
      </c>
      <c r="E1601">
        <f>output!J1601</f>
        <v>168</v>
      </c>
      <c r="F1601">
        <f t="shared" ca="1" si="25"/>
        <v>-7</v>
      </c>
    </row>
    <row r="1602" spans="1:6" hidden="1" x14ac:dyDescent="0.4">
      <c r="A1602" t="str">
        <f>output!A1602</f>
        <v>パワプロ2020 - 投球解析 - 2020-09-28 22-46-07-03</v>
      </c>
      <c r="B1602" t="str">
        <f ca="1">output!K1602</f>
        <v>DD028</v>
      </c>
      <c r="C1602">
        <f ca="1">VLOOKUP(B1602,投手データ!B:E,4,)</f>
        <v>175</v>
      </c>
      <c r="D1602" t="str">
        <f ca="1">output!N1602</f>
        <v>ツーシームファスト</v>
      </c>
      <c r="E1602">
        <f>output!J1602</f>
        <v>168</v>
      </c>
      <c r="F1602">
        <f t="shared" ca="1" si="25"/>
        <v>-7</v>
      </c>
    </row>
    <row r="1603" spans="1:6" hidden="1" x14ac:dyDescent="0.4">
      <c r="A1603" t="str">
        <f>output!A1603</f>
        <v>パワプロ2020 - 投球解析 - 2020-09-28 22-46-07-04</v>
      </c>
      <c r="B1603" t="str">
        <f ca="1">output!K1603</f>
        <v>DD028</v>
      </c>
      <c r="C1603">
        <f ca="1">VLOOKUP(B1603,投手データ!B:E,4,)</f>
        <v>175</v>
      </c>
      <c r="D1603" t="str">
        <f ca="1">output!N1603</f>
        <v>ツーシームファスト</v>
      </c>
      <c r="E1603">
        <f>output!J1603</f>
        <v>167</v>
      </c>
      <c r="F1603">
        <f t="shared" ca="1" si="25"/>
        <v>-8</v>
      </c>
    </row>
    <row r="1604" spans="1:6" hidden="1" x14ac:dyDescent="0.4">
      <c r="A1604" t="str">
        <f>output!A1604</f>
        <v>パワプロ2020 - 投球解析 - 2020-09-28 22-46-07-05</v>
      </c>
      <c r="B1604" t="str">
        <f ca="1">output!K1604</f>
        <v>DD028</v>
      </c>
      <c r="C1604">
        <f ca="1">VLOOKUP(B1604,投手データ!B:E,4,)</f>
        <v>175</v>
      </c>
      <c r="D1604" t="str">
        <f ca="1">output!N1604</f>
        <v>ツーシームファスト</v>
      </c>
      <c r="E1604">
        <f>output!J1604</f>
        <v>165</v>
      </c>
      <c r="F1604">
        <f t="shared" ca="1" si="25"/>
        <v>-10</v>
      </c>
    </row>
    <row r="1605" spans="1:6" hidden="1" x14ac:dyDescent="0.4">
      <c r="A1605" t="str">
        <f>output!A1605</f>
        <v>パワプロ2020 - 投球解析 - 2020-09-28 22-46-07-06</v>
      </c>
      <c r="B1605" t="str">
        <f ca="1">output!K1605</f>
        <v>DD028</v>
      </c>
      <c r="C1605">
        <f ca="1">VLOOKUP(B1605,投手データ!B:E,4,)</f>
        <v>175</v>
      </c>
      <c r="D1605" t="str">
        <f ca="1">output!N1605</f>
        <v>ツーシームファスト</v>
      </c>
      <c r="E1605">
        <f ca="1">output!J1605</f>
        <v>164</v>
      </c>
      <c r="F1605">
        <f t="shared" ca="1" si="25"/>
        <v>-11</v>
      </c>
    </row>
    <row r="1606" spans="1:6" hidden="1" x14ac:dyDescent="0.4">
      <c r="A1606" t="str">
        <f>output!A1606</f>
        <v>パワプロ2020 - 投球解析 - 2020-09-28 22-46-07-07</v>
      </c>
      <c r="B1606" t="str">
        <f ca="1">output!K1606</f>
        <v>DD028</v>
      </c>
      <c r="C1606">
        <f ca="1">VLOOKUP(B1606,投手データ!B:E,4,)</f>
        <v>175</v>
      </c>
      <c r="D1606" t="str">
        <f ca="1">output!N1606</f>
        <v>ツーシームファスト</v>
      </c>
      <c r="E1606">
        <f>output!J1606</f>
        <v>168</v>
      </c>
      <c r="F1606">
        <f t="shared" ca="1" si="25"/>
        <v>-7</v>
      </c>
    </row>
    <row r="1607" spans="1:6" hidden="1" x14ac:dyDescent="0.4">
      <c r="A1607" t="str">
        <f>output!A1607</f>
        <v>パワプロ2020 - 投球解析 - 2020-09-28 22-46-07-08</v>
      </c>
      <c r="B1607" t="str">
        <f ca="1">output!K1607</f>
        <v>DD028</v>
      </c>
      <c r="C1607">
        <f ca="1">VLOOKUP(B1607,投手データ!B:E,4,)</f>
        <v>175</v>
      </c>
      <c r="D1607" t="str">
        <f ca="1">output!N1607</f>
        <v>ツーシームファスト</v>
      </c>
      <c r="E1607">
        <f>output!J1607</f>
        <v>165</v>
      </c>
      <c r="F1607">
        <f t="shared" ca="1" si="25"/>
        <v>-10</v>
      </c>
    </row>
    <row r="1608" spans="1:6" hidden="1" x14ac:dyDescent="0.4">
      <c r="A1608" t="str">
        <f>output!A1608</f>
        <v>パワプロ2020 - 投球解析 - 2020-09-28 22-46-07-09</v>
      </c>
      <c r="B1608" t="str">
        <f ca="1">output!K1608</f>
        <v>DD028</v>
      </c>
      <c r="C1608">
        <f ca="1">VLOOKUP(B1608,投手データ!B:E,4,)</f>
        <v>175</v>
      </c>
      <c r="D1608" t="str">
        <f ca="1">output!N1608</f>
        <v>ツーシームファスト</v>
      </c>
      <c r="E1608">
        <f>output!J1608</f>
        <v>168</v>
      </c>
      <c r="F1608">
        <f t="shared" ca="1" si="25"/>
        <v>-7</v>
      </c>
    </row>
    <row r="1609" spans="1:6" hidden="1" x14ac:dyDescent="0.4">
      <c r="A1609" t="str">
        <f>output!A1609</f>
        <v>パワプロ2020 - 投球解析 - 2020-09-28 22-47-36-00</v>
      </c>
      <c r="B1609" t="str">
        <f>output!K1609</f>
        <v>DD029</v>
      </c>
      <c r="C1609">
        <f>VLOOKUP(B1609,投手データ!B:E,4,)</f>
        <v>163</v>
      </c>
      <c r="D1609" t="str">
        <f ca="1">output!N1609</f>
        <v>ストレート</v>
      </c>
      <c r="E1609">
        <f>output!J1609</f>
        <v>159</v>
      </c>
      <c r="F1609">
        <f t="shared" si="25"/>
        <v>-4</v>
      </c>
    </row>
    <row r="1610" spans="1:6" hidden="1" x14ac:dyDescent="0.4">
      <c r="A1610" t="str">
        <f>output!A1610</f>
        <v>パワプロ2020 - 投球解析 - 2020-09-28 22-47-36-01</v>
      </c>
      <c r="B1610" t="str">
        <f>output!K1610</f>
        <v>DD029</v>
      </c>
      <c r="C1610">
        <f>VLOOKUP(B1610,投手データ!B:E,4,)</f>
        <v>163</v>
      </c>
      <c r="D1610" t="str">
        <f ca="1">output!N1610</f>
        <v>ストレート</v>
      </c>
      <c r="E1610">
        <f ca="1">output!J1610</f>
        <v>159</v>
      </c>
      <c r="F1610">
        <f t="shared" ca="1" si="25"/>
        <v>-4</v>
      </c>
    </row>
    <row r="1611" spans="1:6" hidden="1" x14ac:dyDescent="0.4">
      <c r="A1611" t="str">
        <f>output!A1611</f>
        <v>パワプロ2020 - 投球解析 - 2020-09-28 22-47-36-02</v>
      </c>
      <c r="B1611" t="str">
        <f>output!K1611</f>
        <v>DD029</v>
      </c>
      <c r="C1611">
        <f>VLOOKUP(B1611,投手データ!B:E,4,)</f>
        <v>163</v>
      </c>
      <c r="D1611" t="str">
        <f ca="1">output!N1611</f>
        <v>ストレート</v>
      </c>
      <c r="E1611">
        <f ca="1">output!J1611</f>
        <v>158</v>
      </c>
      <c r="F1611">
        <f t="shared" ca="1" si="25"/>
        <v>-5</v>
      </c>
    </row>
    <row r="1612" spans="1:6" hidden="1" x14ac:dyDescent="0.4">
      <c r="A1612" t="str">
        <f>output!A1612</f>
        <v>パワプロ2020 - 投球解析 - 2020-09-28 22-47-36-03</v>
      </c>
      <c r="B1612" t="str">
        <f>output!K1612</f>
        <v>DD029</v>
      </c>
      <c r="C1612">
        <f>VLOOKUP(B1612,投手データ!B:E,4,)</f>
        <v>163</v>
      </c>
      <c r="D1612" t="str">
        <f ca="1">output!N1612</f>
        <v>ストレート</v>
      </c>
      <c r="E1612">
        <f>output!J1612</f>
        <v>158</v>
      </c>
      <c r="F1612">
        <f t="shared" si="25"/>
        <v>-5</v>
      </c>
    </row>
    <row r="1613" spans="1:6" hidden="1" x14ac:dyDescent="0.4">
      <c r="A1613" t="str">
        <f>output!A1613</f>
        <v>パワプロ2020 - 投球解析 - 2020-09-28 22-47-36-04</v>
      </c>
      <c r="B1613" t="str">
        <f>output!K1613</f>
        <v>DD029</v>
      </c>
      <c r="C1613">
        <f>VLOOKUP(B1613,投手データ!B:E,4,)</f>
        <v>163</v>
      </c>
      <c r="D1613" t="str">
        <f ca="1">output!N1613</f>
        <v>ストレート</v>
      </c>
      <c r="E1613">
        <f>output!J1613</f>
        <v>161</v>
      </c>
      <c r="F1613">
        <f t="shared" si="25"/>
        <v>-2</v>
      </c>
    </row>
    <row r="1614" spans="1:6" hidden="1" x14ac:dyDescent="0.4">
      <c r="A1614" t="str">
        <f>output!A1614</f>
        <v>パワプロ2020 - 投球解析 - 2020-09-28 22-47-36-05</v>
      </c>
      <c r="B1614" t="str">
        <f>output!K1614</f>
        <v>DD029</v>
      </c>
      <c r="C1614">
        <f>VLOOKUP(B1614,投手データ!B:E,4,)</f>
        <v>163</v>
      </c>
      <c r="D1614" t="str">
        <f ca="1">output!N1614</f>
        <v>ストレート</v>
      </c>
      <c r="E1614">
        <f ca="1">output!J1614</f>
        <v>160</v>
      </c>
      <c r="F1614">
        <f t="shared" ca="1" si="25"/>
        <v>-3</v>
      </c>
    </row>
    <row r="1615" spans="1:6" hidden="1" x14ac:dyDescent="0.4">
      <c r="A1615" t="str">
        <f>output!A1615</f>
        <v>パワプロ2020 - 投球解析 - 2020-09-28 22-47-36-06</v>
      </c>
      <c r="B1615" t="str">
        <f>output!K1615</f>
        <v>DD029</v>
      </c>
      <c r="C1615">
        <f>VLOOKUP(B1615,投手データ!B:E,4,)</f>
        <v>163</v>
      </c>
      <c r="D1615" t="str">
        <f ca="1">output!N1615</f>
        <v>ストレート</v>
      </c>
      <c r="E1615">
        <f ca="1">output!J1615</f>
        <v>160</v>
      </c>
      <c r="F1615">
        <f t="shared" ca="1" si="25"/>
        <v>-3</v>
      </c>
    </row>
    <row r="1616" spans="1:6" hidden="1" x14ac:dyDescent="0.4">
      <c r="A1616" t="str">
        <f>output!A1616</f>
        <v>パワプロ2020 - 投球解析 - 2020-09-28 22-47-36-07</v>
      </c>
      <c r="B1616" t="str">
        <f>output!K1616</f>
        <v>DD029</v>
      </c>
      <c r="C1616">
        <f>VLOOKUP(B1616,投手データ!B:E,4,)</f>
        <v>163</v>
      </c>
      <c r="D1616" t="str">
        <f ca="1">output!N1616</f>
        <v>ストレート</v>
      </c>
      <c r="E1616">
        <f ca="1">output!J1616</f>
        <v>160</v>
      </c>
      <c r="F1616">
        <f t="shared" ref="F1616:F1679" ca="1" si="26">E1616-C1616</f>
        <v>-3</v>
      </c>
    </row>
    <row r="1617" spans="1:6" hidden="1" x14ac:dyDescent="0.4">
      <c r="A1617" t="str">
        <f>output!A1617</f>
        <v>パワプロ2020 - 投球解析 - 2020-09-28 22-47-36-08</v>
      </c>
      <c r="B1617" t="str">
        <f>output!K1617</f>
        <v>DD029</v>
      </c>
      <c r="C1617">
        <f>VLOOKUP(B1617,投手データ!B:E,4,)</f>
        <v>163</v>
      </c>
      <c r="D1617" t="str">
        <f ca="1">output!N1617</f>
        <v>ストレート</v>
      </c>
      <c r="E1617">
        <f ca="1">output!J1617</f>
        <v>159</v>
      </c>
      <c r="F1617">
        <f t="shared" ca="1" si="26"/>
        <v>-4</v>
      </c>
    </row>
    <row r="1618" spans="1:6" hidden="1" x14ac:dyDescent="0.4">
      <c r="A1618" t="str">
        <f>output!A1618</f>
        <v>パワプロ2020 - 投球解析 - 2020-09-28 22-47-36-09</v>
      </c>
      <c r="B1618" t="str">
        <f>output!K1618</f>
        <v>DD029</v>
      </c>
      <c r="C1618">
        <f>VLOOKUP(B1618,投手データ!B:E,4,)</f>
        <v>163</v>
      </c>
      <c r="D1618" t="str">
        <f ca="1">output!N1618</f>
        <v>ストレート</v>
      </c>
      <c r="E1618">
        <f ca="1">output!J1618</f>
        <v>157</v>
      </c>
      <c r="F1618">
        <f t="shared" ca="1" si="26"/>
        <v>-6</v>
      </c>
    </row>
    <row r="1619" spans="1:6" hidden="1" x14ac:dyDescent="0.4">
      <c r="A1619" t="str">
        <f>output!A1619</f>
        <v>パワプロ2020 - 投球解析 - 2020-09-28 22-48-45-00</v>
      </c>
      <c r="B1619" t="str">
        <f>output!K1619</f>
        <v>DD029</v>
      </c>
      <c r="C1619">
        <f>VLOOKUP(B1619,投手データ!B:E,4,)</f>
        <v>163</v>
      </c>
      <c r="D1619" t="str">
        <f ca="1">output!N1619</f>
        <v>ツーシームファスト</v>
      </c>
      <c r="E1619">
        <f ca="1">output!J1619</f>
        <v>152</v>
      </c>
      <c r="F1619">
        <f t="shared" ca="1" si="26"/>
        <v>-11</v>
      </c>
    </row>
    <row r="1620" spans="1:6" hidden="1" x14ac:dyDescent="0.4">
      <c r="A1620" t="str">
        <f>output!A1620</f>
        <v>パワプロ2020 - 投球解析 - 2020-09-28 22-48-45-01</v>
      </c>
      <c r="B1620" t="str">
        <f>output!K1620</f>
        <v>DD029</v>
      </c>
      <c r="C1620">
        <f>VLOOKUP(B1620,投手データ!B:E,4,)</f>
        <v>163</v>
      </c>
      <c r="D1620" t="str">
        <f ca="1">output!N1620</f>
        <v>ツーシームファスト</v>
      </c>
      <c r="E1620">
        <f ca="1">output!J1620</f>
        <v>157</v>
      </c>
      <c r="F1620">
        <f t="shared" ca="1" si="26"/>
        <v>-6</v>
      </c>
    </row>
    <row r="1621" spans="1:6" hidden="1" x14ac:dyDescent="0.4">
      <c r="A1621" t="str">
        <f>output!A1621</f>
        <v>パワプロ2020 - 投球解析 - 2020-09-28 22-48-45-02</v>
      </c>
      <c r="B1621" t="str">
        <f>output!K1621</f>
        <v>DD029</v>
      </c>
      <c r="C1621">
        <f>VLOOKUP(B1621,投手データ!B:E,4,)</f>
        <v>163</v>
      </c>
      <c r="D1621" t="str">
        <f ca="1">output!N1621</f>
        <v>ツーシームファスト</v>
      </c>
      <c r="E1621">
        <f ca="1">output!J1621</f>
        <v>155</v>
      </c>
      <c r="F1621">
        <f t="shared" ca="1" si="26"/>
        <v>-8</v>
      </c>
    </row>
    <row r="1622" spans="1:6" hidden="1" x14ac:dyDescent="0.4">
      <c r="A1622" t="str">
        <f>output!A1622</f>
        <v>パワプロ2020 - 投球解析 - 2020-09-28 22-48-45-03</v>
      </c>
      <c r="B1622" t="str">
        <f>output!K1622</f>
        <v>DD029</v>
      </c>
      <c r="C1622">
        <f>VLOOKUP(B1622,投手データ!B:E,4,)</f>
        <v>163</v>
      </c>
      <c r="D1622" t="str">
        <f ca="1">output!N1622</f>
        <v>ツーシームファスト</v>
      </c>
      <c r="E1622">
        <f>output!J1622</f>
        <v>157</v>
      </c>
      <c r="F1622">
        <f t="shared" si="26"/>
        <v>-6</v>
      </c>
    </row>
    <row r="1623" spans="1:6" hidden="1" x14ac:dyDescent="0.4">
      <c r="A1623" t="str">
        <f>output!A1623</f>
        <v>パワプロ2020 - 投球解析 - 2020-09-28 22-48-45-04</v>
      </c>
      <c r="B1623" t="str">
        <f>output!K1623</f>
        <v>DD029</v>
      </c>
      <c r="C1623">
        <f>VLOOKUP(B1623,投手データ!B:E,4,)</f>
        <v>163</v>
      </c>
      <c r="D1623" t="str">
        <f ca="1">output!N1623</f>
        <v>ツーシームファスト</v>
      </c>
      <c r="E1623">
        <f ca="1">output!J1623</f>
        <v>156</v>
      </c>
      <c r="F1623">
        <f t="shared" ca="1" si="26"/>
        <v>-7</v>
      </c>
    </row>
    <row r="1624" spans="1:6" hidden="1" x14ac:dyDescent="0.4">
      <c r="A1624" t="str">
        <f>output!A1624</f>
        <v>パワプロ2020 - 投球解析 - 2020-09-28 22-48-45-05</v>
      </c>
      <c r="B1624" t="str">
        <f>output!K1624</f>
        <v>DD029</v>
      </c>
      <c r="C1624">
        <f>VLOOKUP(B1624,投手データ!B:E,4,)</f>
        <v>163</v>
      </c>
      <c r="D1624" t="str">
        <f ca="1">output!N1624</f>
        <v>ツーシームファスト</v>
      </c>
      <c r="E1624">
        <f>output!J1624</f>
        <v>155</v>
      </c>
      <c r="F1624">
        <f t="shared" si="26"/>
        <v>-8</v>
      </c>
    </row>
    <row r="1625" spans="1:6" hidden="1" x14ac:dyDescent="0.4">
      <c r="A1625" t="str">
        <f>output!A1625</f>
        <v>パワプロ2020 - 投球解析 - 2020-09-28 22-48-45-06</v>
      </c>
      <c r="B1625" t="str">
        <f>output!K1625</f>
        <v>DD029</v>
      </c>
      <c r="C1625">
        <f>VLOOKUP(B1625,投手データ!B:E,4,)</f>
        <v>163</v>
      </c>
      <c r="D1625" t="str">
        <f ca="1">output!N1625</f>
        <v>ツーシームファスト</v>
      </c>
      <c r="E1625">
        <f ca="1">output!J1625</f>
        <v>93</v>
      </c>
      <c r="F1625">
        <f t="shared" ca="1" si="26"/>
        <v>-70</v>
      </c>
    </row>
    <row r="1626" spans="1:6" hidden="1" x14ac:dyDescent="0.4">
      <c r="A1626" t="str">
        <f>output!A1626</f>
        <v>パワプロ2020 - 投球解析 - 2020-09-28 22-48-45-07</v>
      </c>
      <c r="B1626" t="str">
        <f>output!K1626</f>
        <v>DD029</v>
      </c>
      <c r="C1626">
        <f>VLOOKUP(B1626,投手データ!B:E,4,)</f>
        <v>163</v>
      </c>
      <c r="D1626" t="str">
        <f ca="1">output!N1626</f>
        <v>ツーシームファスト</v>
      </c>
      <c r="E1626">
        <f ca="1">output!J1626</f>
        <v>153</v>
      </c>
      <c r="F1626">
        <f t="shared" ca="1" si="26"/>
        <v>-10</v>
      </c>
    </row>
    <row r="1627" spans="1:6" hidden="1" x14ac:dyDescent="0.4">
      <c r="A1627" t="str">
        <f>output!A1627</f>
        <v>パワプロ2020 - 投球解析 - 2020-09-28 22-48-45-08</v>
      </c>
      <c r="B1627" t="str">
        <f>output!K1627</f>
        <v>DD029</v>
      </c>
      <c r="C1627">
        <f>VLOOKUP(B1627,投手データ!B:E,4,)</f>
        <v>163</v>
      </c>
      <c r="D1627" t="str">
        <f ca="1">output!N1627</f>
        <v>ツーシームファスト</v>
      </c>
      <c r="E1627">
        <f ca="1">output!J1627</f>
        <v>155</v>
      </c>
      <c r="F1627">
        <f t="shared" ca="1" si="26"/>
        <v>-8</v>
      </c>
    </row>
    <row r="1628" spans="1:6" hidden="1" x14ac:dyDescent="0.4">
      <c r="A1628" t="str">
        <f>output!A1628</f>
        <v>パワプロ2020 - 投球解析 - 2020-09-28 22-48-45-09</v>
      </c>
      <c r="B1628" t="str">
        <f>output!K1628</f>
        <v>DD029</v>
      </c>
      <c r="C1628">
        <f>VLOOKUP(B1628,投手データ!B:E,4,)</f>
        <v>163</v>
      </c>
      <c r="D1628" t="e">
        <f ca="1">output!N1628</f>
        <v>#N/A</v>
      </c>
      <c r="E1628" t="e">
        <f ca="1">output!J1628</f>
        <v>#N/A</v>
      </c>
      <c r="F1628" t="e">
        <f t="shared" ca="1" si="26"/>
        <v>#N/A</v>
      </c>
    </row>
    <row r="1629" spans="1:6" hidden="1" x14ac:dyDescent="0.4">
      <c r="A1629" t="str">
        <f>output!A1629</f>
        <v>パワプロ2020 - 投球解析 - 2020-09-28 22-50-09-00</v>
      </c>
      <c r="B1629" t="str">
        <f ca="1">output!K1629</f>
        <v>DD030</v>
      </c>
      <c r="C1629">
        <f ca="1">VLOOKUP(B1629,投手データ!B:E,4,)</f>
        <v>134</v>
      </c>
      <c r="D1629" t="str">
        <f ca="1">output!N1629</f>
        <v>ストレート</v>
      </c>
      <c r="E1629">
        <f>output!J1629</f>
        <v>132</v>
      </c>
      <c r="F1629">
        <f t="shared" ca="1" si="26"/>
        <v>-2</v>
      </c>
    </row>
    <row r="1630" spans="1:6" hidden="1" x14ac:dyDescent="0.4">
      <c r="A1630" t="str">
        <f>output!A1630</f>
        <v>パワプロ2020 - 投球解析 - 2020-09-28 22-50-09-01</v>
      </c>
      <c r="B1630" t="str">
        <f ca="1">output!K1630</f>
        <v>DD030</v>
      </c>
      <c r="C1630">
        <f ca="1">VLOOKUP(B1630,投手データ!B:E,4,)</f>
        <v>134</v>
      </c>
      <c r="D1630" t="str">
        <f ca="1">output!N1630</f>
        <v>ストレート</v>
      </c>
      <c r="E1630">
        <f ca="1">output!J1630</f>
        <v>129</v>
      </c>
      <c r="F1630">
        <f t="shared" ca="1" si="26"/>
        <v>-5</v>
      </c>
    </row>
    <row r="1631" spans="1:6" hidden="1" x14ac:dyDescent="0.4">
      <c r="A1631" t="str">
        <f>output!A1631</f>
        <v>パワプロ2020 - 投球解析 - 2020-09-28 22-50-09-02</v>
      </c>
      <c r="B1631" t="str">
        <f ca="1">output!K1631</f>
        <v>DD030</v>
      </c>
      <c r="C1631">
        <f ca="1">VLOOKUP(B1631,投手データ!B:E,4,)</f>
        <v>134</v>
      </c>
      <c r="D1631" t="str">
        <f ca="1">output!N1631</f>
        <v>ストレート</v>
      </c>
      <c r="E1631">
        <f ca="1">output!J1631</f>
        <v>130</v>
      </c>
      <c r="F1631">
        <f t="shared" ca="1" si="26"/>
        <v>-4</v>
      </c>
    </row>
    <row r="1632" spans="1:6" hidden="1" x14ac:dyDescent="0.4">
      <c r="A1632" t="str">
        <f>output!A1632</f>
        <v>パワプロ2020 - 投球解析 - 2020-09-28 22-50-09-03</v>
      </c>
      <c r="B1632" t="str">
        <f ca="1">output!K1632</f>
        <v>DD030</v>
      </c>
      <c r="C1632">
        <f ca="1">VLOOKUP(B1632,投手データ!B:E,4,)</f>
        <v>134</v>
      </c>
      <c r="D1632" t="str">
        <f ca="1">output!N1632</f>
        <v>ストレート</v>
      </c>
      <c r="E1632">
        <f ca="1">output!J1632</f>
        <v>132</v>
      </c>
      <c r="F1632">
        <f t="shared" ca="1" si="26"/>
        <v>-2</v>
      </c>
    </row>
    <row r="1633" spans="1:6" hidden="1" x14ac:dyDescent="0.4">
      <c r="A1633" t="str">
        <f>output!A1633</f>
        <v>パワプロ2020 - 投球解析 - 2020-09-28 22-50-09-04</v>
      </c>
      <c r="B1633" t="str">
        <f ca="1">output!K1633</f>
        <v>DD030</v>
      </c>
      <c r="C1633">
        <f ca="1">VLOOKUP(B1633,投手データ!B:E,4,)</f>
        <v>134</v>
      </c>
      <c r="D1633" t="str">
        <f ca="1">output!N1633</f>
        <v>ストレート</v>
      </c>
      <c r="E1633">
        <f ca="1">output!J1633</f>
        <v>130</v>
      </c>
      <c r="F1633">
        <f t="shared" ca="1" si="26"/>
        <v>-4</v>
      </c>
    </row>
    <row r="1634" spans="1:6" hidden="1" x14ac:dyDescent="0.4">
      <c r="A1634" t="str">
        <f>output!A1634</f>
        <v>パワプロ2020 - 投球解析 - 2020-09-28 22-50-09-05</v>
      </c>
      <c r="B1634" t="str">
        <f ca="1">output!K1634</f>
        <v>DD030</v>
      </c>
      <c r="C1634">
        <f ca="1">VLOOKUP(B1634,投手データ!B:E,4,)</f>
        <v>134</v>
      </c>
      <c r="D1634" t="str">
        <f ca="1">output!N1634</f>
        <v>ストレート</v>
      </c>
      <c r="E1634">
        <f ca="1">output!J1634</f>
        <v>129</v>
      </c>
      <c r="F1634">
        <f t="shared" ca="1" si="26"/>
        <v>-5</v>
      </c>
    </row>
    <row r="1635" spans="1:6" hidden="1" x14ac:dyDescent="0.4">
      <c r="A1635" t="str">
        <f>output!A1635</f>
        <v>パワプロ2020 - 投球解析 - 2020-09-28 22-50-09-06</v>
      </c>
      <c r="B1635" t="str">
        <f ca="1">output!K1635</f>
        <v>DD030</v>
      </c>
      <c r="C1635">
        <f ca="1">VLOOKUP(B1635,投手データ!B:E,4,)</f>
        <v>134</v>
      </c>
      <c r="D1635" t="str">
        <f ca="1">output!N1635</f>
        <v>ストレート</v>
      </c>
      <c r="E1635">
        <f ca="1">output!J1635</f>
        <v>129</v>
      </c>
      <c r="F1635">
        <f t="shared" ca="1" si="26"/>
        <v>-5</v>
      </c>
    </row>
    <row r="1636" spans="1:6" hidden="1" x14ac:dyDescent="0.4">
      <c r="A1636" t="str">
        <f>output!A1636</f>
        <v>パワプロ2020 - 投球解析 - 2020-09-28 22-50-09-07</v>
      </c>
      <c r="B1636" t="str">
        <f ca="1">output!K1636</f>
        <v>DD030</v>
      </c>
      <c r="C1636">
        <f ca="1">VLOOKUP(B1636,投手データ!B:E,4,)</f>
        <v>134</v>
      </c>
      <c r="D1636" t="str">
        <f ca="1">output!N1636</f>
        <v>ストレート</v>
      </c>
      <c r="E1636">
        <f ca="1">output!J1636</f>
        <v>128</v>
      </c>
      <c r="F1636">
        <f t="shared" ca="1" si="26"/>
        <v>-6</v>
      </c>
    </row>
    <row r="1637" spans="1:6" hidden="1" x14ac:dyDescent="0.4">
      <c r="A1637" t="str">
        <f>output!A1637</f>
        <v>パワプロ2020 - 投球解析 - 2020-09-28 22-50-09-08</v>
      </c>
      <c r="B1637" t="str">
        <f ca="1">output!K1637</f>
        <v>DD030</v>
      </c>
      <c r="C1637">
        <f ca="1">VLOOKUP(B1637,投手データ!B:E,4,)</f>
        <v>134</v>
      </c>
      <c r="D1637" t="str">
        <f ca="1">output!N1637</f>
        <v>ストレート</v>
      </c>
      <c r="E1637">
        <f ca="1">output!J1637</f>
        <v>129</v>
      </c>
      <c r="F1637">
        <f t="shared" ca="1" si="26"/>
        <v>-5</v>
      </c>
    </row>
    <row r="1638" spans="1:6" hidden="1" x14ac:dyDescent="0.4">
      <c r="A1638" t="str">
        <f>output!A1638</f>
        <v>パワプロ2020 - 投球解析 - 2020-09-28 22-50-09-09</v>
      </c>
      <c r="B1638" t="str">
        <f ca="1">output!K1638</f>
        <v>DD030</v>
      </c>
      <c r="C1638">
        <f ca="1">VLOOKUP(B1638,投手データ!B:E,4,)</f>
        <v>134</v>
      </c>
      <c r="D1638" t="str">
        <f ca="1">output!N1638</f>
        <v>ストレート</v>
      </c>
      <c r="E1638">
        <f>output!J1638</f>
        <v>132</v>
      </c>
      <c r="F1638">
        <f t="shared" ca="1" si="26"/>
        <v>-2</v>
      </c>
    </row>
    <row r="1639" spans="1:6" hidden="1" x14ac:dyDescent="0.4">
      <c r="A1639" t="str">
        <f>output!A1639</f>
        <v>パワプロ2020 - 投球解析 - 2020-09-28 22-51-15-00</v>
      </c>
      <c r="B1639" t="str">
        <f ca="1">output!K1639</f>
        <v>DD030</v>
      </c>
      <c r="C1639">
        <f ca="1">VLOOKUP(B1639,投手データ!B:E,4,)</f>
        <v>134</v>
      </c>
      <c r="D1639" t="str">
        <f ca="1">output!N1639</f>
        <v>ツーシームファスト</v>
      </c>
      <c r="E1639">
        <f ca="1">output!J1639</f>
        <v>128</v>
      </c>
      <c r="F1639">
        <f t="shared" ca="1" si="26"/>
        <v>-6</v>
      </c>
    </row>
    <row r="1640" spans="1:6" hidden="1" x14ac:dyDescent="0.4">
      <c r="A1640" t="str">
        <f>output!A1640</f>
        <v>パワプロ2020 - 投球解析 - 2020-09-28 22-51-15-01</v>
      </c>
      <c r="B1640" t="str">
        <f ca="1">output!K1640</f>
        <v>DD030</v>
      </c>
      <c r="C1640">
        <f ca="1">VLOOKUP(B1640,投手データ!B:E,4,)</f>
        <v>134</v>
      </c>
      <c r="D1640" t="str">
        <f ca="1">output!N1640</f>
        <v>ツーシームファスト</v>
      </c>
      <c r="E1640">
        <f ca="1">output!J1640</f>
        <v>128</v>
      </c>
      <c r="F1640">
        <f t="shared" ca="1" si="26"/>
        <v>-6</v>
      </c>
    </row>
    <row r="1641" spans="1:6" hidden="1" x14ac:dyDescent="0.4">
      <c r="A1641" t="str">
        <f>output!A1641</f>
        <v>パワプロ2020 - 投球解析 - 2020-09-28 22-51-15-02</v>
      </c>
      <c r="B1641" t="str">
        <f ca="1">output!K1641</f>
        <v>DD030</v>
      </c>
      <c r="C1641">
        <f ca="1">VLOOKUP(B1641,投手データ!B:E,4,)</f>
        <v>134</v>
      </c>
      <c r="D1641" t="str">
        <f ca="1">output!N1641</f>
        <v>ツーシームファスト</v>
      </c>
      <c r="E1641">
        <f ca="1">output!J1641</f>
        <v>126</v>
      </c>
      <c r="F1641">
        <f t="shared" ca="1" si="26"/>
        <v>-8</v>
      </c>
    </row>
    <row r="1642" spans="1:6" hidden="1" x14ac:dyDescent="0.4">
      <c r="A1642" t="str">
        <f>output!A1642</f>
        <v>パワプロ2020 - 投球解析 - 2020-09-28 22-51-15-03</v>
      </c>
      <c r="B1642" t="str">
        <f ca="1">output!K1642</f>
        <v>DD030</v>
      </c>
      <c r="C1642">
        <f ca="1">VLOOKUP(B1642,投手データ!B:E,4,)</f>
        <v>134</v>
      </c>
      <c r="D1642" t="str">
        <f ca="1">output!N1642</f>
        <v>ツーシームファスト</v>
      </c>
      <c r="E1642">
        <f ca="1">output!J1642</f>
        <v>126</v>
      </c>
      <c r="F1642">
        <f t="shared" ca="1" si="26"/>
        <v>-8</v>
      </c>
    </row>
    <row r="1643" spans="1:6" hidden="1" x14ac:dyDescent="0.4">
      <c r="A1643" t="str">
        <f>output!A1643</f>
        <v>パワプロ2020 - 投球解析 - 2020-09-28 22-51-15-04</v>
      </c>
      <c r="B1643" t="str">
        <f ca="1">output!K1643</f>
        <v>DD030</v>
      </c>
      <c r="C1643">
        <f ca="1">VLOOKUP(B1643,投手データ!B:E,4,)</f>
        <v>134</v>
      </c>
      <c r="D1643" t="str">
        <f ca="1">output!N1643</f>
        <v>ツーシームファスト</v>
      </c>
      <c r="E1643">
        <f ca="1">output!J1643</f>
        <v>127</v>
      </c>
      <c r="F1643">
        <f t="shared" ca="1" si="26"/>
        <v>-7</v>
      </c>
    </row>
    <row r="1644" spans="1:6" hidden="1" x14ac:dyDescent="0.4">
      <c r="A1644" t="str">
        <f>output!A1644</f>
        <v>パワプロ2020 - 投球解析 - 2020-09-28 22-51-15-05</v>
      </c>
      <c r="B1644" t="str">
        <f ca="1">output!K1644</f>
        <v>DD030</v>
      </c>
      <c r="C1644">
        <f ca="1">VLOOKUP(B1644,投手データ!B:E,4,)</f>
        <v>134</v>
      </c>
      <c r="D1644" t="str">
        <f ca="1">output!N1644</f>
        <v>ツーシームファスト</v>
      </c>
      <c r="E1644">
        <f ca="1">output!J1644</f>
        <v>126</v>
      </c>
      <c r="F1644">
        <f t="shared" ca="1" si="26"/>
        <v>-8</v>
      </c>
    </row>
    <row r="1645" spans="1:6" hidden="1" x14ac:dyDescent="0.4">
      <c r="A1645" t="str">
        <f>output!A1645</f>
        <v>パワプロ2020 - 投球解析 - 2020-09-28 22-51-15-06</v>
      </c>
      <c r="B1645" t="str">
        <f ca="1">output!K1645</f>
        <v>DD030</v>
      </c>
      <c r="C1645">
        <f ca="1">VLOOKUP(B1645,投手データ!B:E,4,)</f>
        <v>134</v>
      </c>
      <c r="D1645" t="str">
        <f ca="1">output!N1645</f>
        <v>ツーシームファスト</v>
      </c>
      <c r="E1645">
        <f ca="1">output!J1645</f>
        <v>126</v>
      </c>
      <c r="F1645">
        <f t="shared" ca="1" si="26"/>
        <v>-8</v>
      </c>
    </row>
    <row r="1646" spans="1:6" hidden="1" x14ac:dyDescent="0.4">
      <c r="A1646" t="str">
        <f>output!A1646</f>
        <v>パワプロ2020 - 投球解析 - 2020-09-28 22-51-15-07</v>
      </c>
      <c r="B1646" t="str">
        <f ca="1">output!K1646</f>
        <v>DD030</v>
      </c>
      <c r="C1646">
        <f ca="1">VLOOKUP(B1646,投手データ!B:E,4,)</f>
        <v>134</v>
      </c>
      <c r="D1646" t="str">
        <f ca="1">output!N1646</f>
        <v>ツーシームファスト</v>
      </c>
      <c r="E1646">
        <f ca="1">output!J1646</f>
        <v>127</v>
      </c>
      <c r="F1646">
        <f t="shared" ca="1" si="26"/>
        <v>-7</v>
      </c>
    </row>
    <row r="1647" spans="1:6" hidden="1" x14ac:dyDescent="0.4">
      <c r="A1647" t="str">
        <f>output!A1647</f>
        <v>パワプロ2020 - 投球解析 - 2020-09-28 22-51-15-08</v>
      </c>
      <c r="B1647" t="str">
        <f ca="1">output!K1647</f>
        <v>DD030</v>
      </c>
      <c r="C1647">
        <f ca="1">VLOOKUP(B1647,投手データ!B:E,4,)</f>
        <v>134</v>
      </c>
      <c r="D1647" t="str">
        <f ca="1">output!N1647</f>
        <v>ツーシームファスト</v>
      </c>
      <c r="E1647">
        <f ca="1">output!J1647</f>
        <v>126</v>
      </c>
      <c r="F1647">
        <f t="shared" ca="1" si="26"/>
        <v>-8</v>
      </c>
    </row>
    <row r="1648" spans="1:6" hidden="1" x14ac:dyDescent="0.4">
      <c r="A1648" t="str">
        <f>output!A1648</f>
        <v>パワプロ2020 - 投球解析 - 2020-09-28 22-51-15-09</v>
      </c>
      <c r="B1648" t="str">
        <f ca="1">output!K1648</f>
        <v>DD030</v>
      </c>
      <c r="C1648">
        <f ca="1">VLOOKUP(B1648,投手データ!B:E,4,)</f>
        <v>134</v>
      </c>
      <c r="D1648" t="str">
        <f ca="1">output!N1648</f>
        <v>ツーシームファスト</v>
      </c>
      <c r="E1648">
        <f ca="1">output!J1648</f>
        <v>126</v>
      </c>
      <c r="F1648">
        <f t="shared" ca="1" si="26"/>
        <v>-8</v>
      </c>
    </row>
    <row r="1649" spans="1:6" hidden="1" x14ac:dyDescent="0.4">
      <c r="A1649" t="str">
        <f>output!A1649</f>
        <v>パワプロ2020 - 投球解析 - 2020-09-28 22-52-46-00</v>
      </c>
      <c r="B1649" t="str">
        <f ca="1">output!K1649</f>
        <v>DD031</v>
      </c>
      <c r="C1649">
        <f ca="1">VLOOKUP(B1649,投手データ!B:E,4,)</f>
        <v>147</v>
      </c>
      <c r="D1649" t="str">
        <f ca="1">output!N1649</f>
        <v>ストレート</v>
      </c>
      <c r="E1649">
        <f ca="1">output!J1649</f>
        <v>144</v>
      </c>
      <c r="F1649">
        <f t="shared" ca="1" si="26"/>
        <v>-3</v>
      </c>
    </row>
    <row r="1650" spans="1:6" hidden="1" x14ac:dyDescent="0.4">
      <c r="A1650" t="str">
        <f>output!A1650</f>
        <v>パワプロ2020 - 投球解析 - 2020-09-28 22-52-46-01</v>
      </c>
      <c r="B1650" t="str">
        <f ca="1">output!K1650</f>
        <v>DD031</v>
      </c>
      <c r="C1650">
        <f ca="1">VLOOKUP(B1650,投手データ!B:E,4,)</f>
        <v>147</v>
      </c>
      <c r="D1650" t="str">
        <f ca="1">output!N1650</f>
        <v>ストレート</v>
      </c>
      <c r="E1650">
        <f>output!J1650</f>
        <v>142</v>
      </c>
      <c r="F1650">
        <f t="shared" ca="1" si="26"/>
        <v>-5</v>
      </c>
    </row>
    <row r="1651" spans="1:6" hidden="1" x14ac:dyDescent="0.4">
      <c r="A1651" t="str">
        <f>output!A1651</f>
        <v>パワプロ2020 - 投球解析 - 2020-09-28 22-52-46-02</v>
      </c>
      <c r="B1651" t="str">
        <f ca="1">output!K1651</f>
        <v>DD031</v>
      </c>
      <c r="C1651">
        <f ca="1">VLOOKUP(B1651,投手データ!B:E,4,)</f>
        <v>147</v>
      </c>
      <c r="D1651" t="str">
        <f ca="1">output!N1651</f>
        <v>ストレート</v>
      </c>
      <c r="E1651">
        <f ca="1">output!J1651</f>
        <v>144</v>
      </c>
      <c r="F1651">
        <f t="shared" ca="1" si="26"/>
        <v>-3</v>
      </c>
    </row>
    <row r="1652" spans="1:6" hidden="1" x14ac:dyDescent="0.4">
      <c r="A1652" t="str">
        <f>output!A1652</f>
        <v>パワプロ2020 - 投球解析 - 2020-09-28 22-52-46-03</v>
      </c>
      <c r="B1652" t="str">
        <f ca="1">output!K1652</f>
        <v>DD031</v>
      </c>
      <c r="C1652">
        <f ca="1">VLOOKUP(B1652,投手データ!B:E,4,)</f>
        <v>147</v>
      </c>
      <c r="D1652" t="str">
        <f ca="1">output!N1652</f>
        <v>ストレート</v>
      </c>
      <c r="E1652">
        <f ca="1">output!J1652</f>
        <v>144</v>
      </c>
      <c r="F1652">
        <f t="shared" ca="1" si="26"/>
        <v>-3</v>
      </c>
    </row>
    <row r="1653" spans="1:6" hidden="1" x14ac:dyDescent="0.4">
      <c r="A1653" t="str">
        <f>output!A1653</f>
        <v>パワプロ2020 - 投球解析 - 2020-09-28 22-52-46-04</v>
      </c>
      <c r="B1653" t="str">
        <f ca="1">output!K1653</f>
        <v>DD031</v>
      </c>
      <c r="C1653">
        <f ca="1">VLOOKUP(B1653,投手データ!B:E,4,)</f>
        <v>147</v>
      </c>
      <c r="D1653" t="str">
        <f ca="1">output!N1653</f>
        <v>ストレート</v>
      </c>
      <c r="E1653">
        <f ca="1">output!J1653</f>
        <v>141</v>
      </c>
      <c r="F1653">
        <f t="shared" ca="1" si="26"/>
        <v>-6</v>
      </c>
    </row>
    <row r="1654" spans="1:6" hidden="1" x14ac:dyDescent="0.4">
      <c r="A1654" t="str">
        <f>output!A1654</f>
        <v>パワプロ2020 - 投球解析 - 2020-09-28 22-52-46-05</v>
      </c>
      <c r="B1654" t="str">
        <f ca="1">output!K1654</f>
        <v>DD031</v>
      </c>
      <c r="C1654">
        <f ca="1">VLOOKUP(B1654,投手データ!B:E,4,)</f>
        <v>147</v>
      </c>
      <c r="D1654" t="str">
        <f ca="1">output!N1654</f>
        <v>ストレート</v>
      </c>
      <c r="E1654">
        <f>output!J1654</f>
        <v>142</v>
      </c>
      <c r="F1654">
        <f t="shared" ca="1" si="26"/>
        <v>-5</v>
      </c>
    </row>
    <row r="1655" spans="1:6" hidden="1" x14ac:dyDescent="0.4">
      <c r="A1655" t="str">
        <f>output!A1655</f>
        <v>パワプロ2020 - 投球解析 - 2020-09-28 22-52-46-06</v>
      </c>
      <c r="B1655" t="str">
        <f ca="1">output!K1655</f>
        <v>DD031</v>
      </c>
      <c r="C1655">
        <f ca="1">VLOOKUP(B1655,投手データ!B:E,4,)</f>
        <v>147</v>
      </c>
      <c r="D1655" t="str">
        <f ca="1">output!N1655</f>
        <v>ストレート</v>
      </c>
      <c r="E1655">
        <f>output!J1655</f>
        <v>145</v>
      </c>
      <c r="F1655">
        <f t="shared" ca="1" si="26"/>
        <v>-2</v>
      </c>
    </row>
    <row r="1656" spans="1:6" hidden="1" x14ac:dyDescent="0.4">
      <c r="A1656" t="str">
        <f>output!A1656</f>
        <v>パワプロ2020 - 投球解析 - 2020-09-28 22-52-46-07</v>
      </c>
      <c r="B1656" t="str">
        <f ca="1">output!K1656</f>
        <v>DD031</v>
      </c>
      <c r="C1656">
        <f ca="1">VLOOKUP(B1656,投手データ!B:E,4,)</f>
        <v>147</v>
      </c>
      <c r="D1656" t="str">
        <f ca="1">output!N1656</f>
        <v>ストレート</v>
      </c>
      <c r="E1656">
        <f>output!J1656</f>
        <v>144</v>
      </c>
      <c r="F1656">
        <f t="shared" ca="1" si="26"/>
        <v>-3</v>
      </c>
    </row>
    <row r="1657" spans="1:6" hidden="1" x14ac:dyDescent="0.4">
      <c r="A1657" t="str">
        <f>output!A1657</f>
        <v>パワプロ2020 - 投球解析 - 2020-09-28 22-52-46-08</v>
      </c>
      <c r="B1657" t="str">
        <f ca="1">output!K1657</f>
        <v>DD031</v>
      </c>
      <c r="C1657">
        <f ca="1">VLOOKUP(B1657,投手データ!B:E,4,)</f>
        <v>147</v>
      </c>
      <c r="D1657" t="str">
        <f ca="1">output!N1657</f>
        <v>ストレート</v>
      </c>
      <c r="E1657">
        <f ca="1">output!J1657</f>
        <v>143</v>
      </c>
      <c r="F1657">
        <f t="shared" ca="1" si="26"/>
        <v>-4</v>
      </c>
    </row>
    <row r="1658" spans="1:6" hidden="1" x14ac:dyDescent="0.4">
      <c r="A1658" t="str">
        <f>output!A1658</f>
        <v>パワプロ2020 - 投球解析 - 2020-09-28 22-52-46-09</v>
      </c>
      <c r="B1658" t="str">
        <f ca="1">output!K1658</f>
        <v>DD031</v>
      </c>
      <c r="C1658">
        <f ca="1">VLOOKUP(B1658,投手データ!B:E,4,)</f>
        <v>147</v>
      </c>
      <c r="D1658" t="str">
        <f ca="1">output!N1658</f>
        <v>ストレート</v>
      </c>
      <c r="E1658">
        <f ca="1">output!J1658</f>
        <v>144</v>
      </c>
      <c r="F1658">
        <f t="shared" ca="1" si="26"/>
        <v>-3</v>
      </c>
    </row>
    <row r="1659" spans="1:6" hidden="1" x14ac:dyDescent="0.4">
      <c r="A1659" t="str">
        <f>output!A1659</f>
        <v>パワプロ2020 - 投球解析 - 2020-09-28 22-53-54-00</v>
      </c>
      <c r="B1659" t="str">
        <f ca="1">output!K1659</f>
        <v>DD031</v>
      </c>
      <c r="C1659">
        <f ca="1">VLOOKUP(B1659,投手データ!B:E,4,)</f>
        <v>147</v>
      </c>
      <c r="D1659" t="str">
        <f ca="1">output!N1659</f>
        <v>ツーシームファスト</v>
      </c>
      <c r="E1659">
        <f>output!J1659</f>
        <v>140</v>
      </c>
      <c r="F1659">
        <f t="shared" ca="1" si="26"/>
        <v>-7</v>
      </c>
    </row>
    <row r="1660" spans="1:6" hidden="1" x14ac:dyDescent="0.4">
      <c r="A1660" t="str">
        <f>output!A1660</f>
        <v>パワプロ2020 - 投球解析 - 2020-09-28 22-53-54-01</v>
      </c>
      <c r="B1660" t="str">
        <f ca="1">output!K1660</f>
        <v>DD031</v>
      </c>
      <c r="C1660">
        <f ca="1">VLOOKUP(B1660,投手データ!B:E,4,)</f>
        <v>147</v>
      </c>
      <c r="D1660" t="str">
        <f ca="1">output!N1660</f>
        <v>ツーシームファスト</v>
      </c>
      <c r="E1660">
        <f ca="1">output!J1660</f>
        <v>139</v>
      </c>
      <c r="F1660">
        <f t="shared" ca="1" si="26"/>
        <v>-8</v>
      </c>
    </row>
    <row r="1661" spans="1:6" hidden="1" x14ac:dyDescent="0.4">
      <c r="A1661" t="str">
        <f>output!A1661</f>
        <v>パワプロ2020 - 投球解析 - 2020-09-28 22-53-54-02</v>
      </c>
      <c r="B1661" t="str">
        <f ca="1">output!K1661</f>
        <v>DD031</v>
      </c>
      <c r="C1661">
        <f ca="1">VLOOKUP(B1661,投手データ!B:E,4,)</f>
        <v>147</v>
      </c>
      <c r="D1661" t="str">
        <f ca="1">output!N1661</f>
        <v>ツーシームファスト</v>
      </c>
      <c r="E1661">
        <f ca="1">output!J1661</f>
        <v>141</v>
      </c>
      <c r="F1661">
        <f t="shared" ca="1" si="26"/>
        <v>-6</v>
      </c>
    </row>
    <row r="1662" spans="1:6" hidden="1" x14ac:dyDescent="0.4">
      <c r="A1662" t="str">
        <f>output!A1662</f>
        <v>パワプロ2020 - 投球解析 - 2020-09-28 22-53-54-03</v>
      </c>
      <c r="B1662" t="str">
        <f ca="1">output!K1662</f>
        <v>DD031</v>
      </c>
      <c r="C1662">
        <f ca="1">VLOOKUP(B1662,投手データ!B:E,4,)</f>
        <v>147</v>
      </c>
      <c r="D1662" t="str">
        <f ca="1">output!N1662</f>
        <v>ツーシームファスト</v>
      </c>
      <c r="E1662">
        <f>output!J1662</f>
        <v>138</v>
      </c>
      <c r="F1662">
        <f t="shared" ca="1" si="26"/>
        <v>-9</v>
      </c>
    </row>
    <row r="1663" spans="1:6" hidden="1" x14ac:dyDescent="0.4">
      <c r="A1663" t="str">
        <f>output!A1663</f>
        <v>パワプロ2020 - 投球解析 - 2020-09-28 22-53-54-04</v>
      </c>
      <c r="B1663" t="str">
        <f ca="1">output!K1663</f>
        <v>DD031</v>
      </c>
      <c r="C1663">
        <f ca="1">VLOOKUP(B1663,投手データ!B:E,4,)</f>
        <v>147</v>
      </c>
      <c r="D1663" t="str">
        <f ca="1">output!N1663</f>
        <v>ツーシームファスト</v>
      </c>
      <c r="E1663">
        <f ca="1">output!J1663</f>
        <v>139</v>
      </c>
      <c r="F1663">
        <f t="shared" ca="1" si="26"/>
        <v>-8</v>
      </c>
    </row>
    <row r="1664" spans="1:6" hidden="1" x14ac:dyDescent="0.4">
      <c r="A1664" t="str">
        <f>output!A1664</f>
        <v>パワプロ2020 - 投球解析 - 2020-09-28 22-53-54-05</v>
      </c>
      <c r="B1664" t="str">
        <f ca="1">output!K1664</f>
        <v>DD031</v>
      </c>
      <c r="C1664">
        <f ca="1">VLOOKUP(B1664,投手データ!B:E,4,)</f>
        <v>147</v>
      </c>
      <c r="D1664" t="str">
        <f ca="1">output!N1664</f>
        <v>ツーシームファスト</v>
      </c>
      <c r="E1664">
        <f ca="1">output!J1664</f>
        <v>141</v>
      </c>
      <c r="F1664">
        <f t="shared" ca="1" si="26"/>
        <v>-6</v>
      </c>
    </row>
    <row r="1665" spans="1:6" hidden="1" x14ac:dyDescent="0.4">
      <c r="A1665" t="str">
        <f>output!A1665</f>
        <v>パワプロ2020 - 投球解析 - 2020-09-28 22-53-54-06</v>
      </c>
      <c r="B1665" t="str">
        <f ca="1">output!K1665</f>
        <v>DD031</v>
      </c>
      <c r="C1665">
        <f ca="1">VLOOKUP(B1665,投手データ!B:E,4,)</f>
        <v>147</v>
      </c>
      <c r="D1665" t="str">
        <f ca="1">output!N1665</f>
        <v>ツーシームファスト</v>
      </c>
      <c r="E1665">
        <f ca="1">output!J1665</f>
        <v>139</v>
      </c>
      <c r="F1665">
        <f t="shared" ca="1" si="26"/>
        <v>-8</v>
      </c>
    </row>
    <row r="1666" spans="1:6" hidden="1" x14ac:dyDescent="0.4">
      <c r="A1666" t="str">
        <f>output!A1666</f>
        <v>パワプロ2020 - 投球解析 - 2020-09-28 22-53-54-07</v>
      </c>
      <c r="B1666" t="str">
        <f ca="1">output!K1666</f>
        <v>DD031</v>
      </c>
      <c r="C1666">
        <f ca="1">VLOOKUP(B1666,投手データ!B:E,4,)</f>
        <v>147</v>
      </c>
      <c r="D1666" t="str">
        <f ca="1">output!N1666</f>
        <v>ツーシームファスト</v>
      </c>
      <c r="E1666">
        <f ca="1">output!J1666</f>
        <v>139</v>
      </c>
      <c r="F1666">
        <f t="shared" ca="1" si="26"/>
        <v>-8</v>
      </c>
    </row>
    <row r="1667" spans="1:6" hidden="1" x14ac:dyDescent="0.4">
      <c r="A1667" t="str">
        <f>output!A1667</f>
        <v>パワプロ2020 - 投球解析 - 2020-09-28 22-53-54-08</v>
      </c>
      <c r="B1667" t="str">
        <f ca="1">output!K1667</f>
        <v>DD031</v>
      </c>
      <c r="C1667">
        <f ca="1">VLOOKUP(B1667,投手データ!B:E,4,)</f>
        <v>147</v>
      </c>
      <c r="D1667" t="str">
        <f ca="1">output!N1667</f>
        <v>ツーシームファスト</v>
      </c>
      <c r="E1667">
        <f ca="1">output!J1667</f>
        <v>141</v>
      </c>
      <c r="F1667">
        <f t="shared" ca="1" si="26"/>
        <v>-6</v>
      </c>
    </row>
    <row r="1668" spans="1:6" hidden="1" x14ac:dyDescent="0.4">
      <c r="A1668" t="str">
        <f>output!A1668</f>
        <v>パワプロ2020 - 投球解析 - 2020-09-28 22-53-54-09</v>
      </c>
      <c r="B1668" t="str">
        <f ca="1">output!K1668</f>
        <v>DD031</v>
      </c>
      <c r="C1668">
        <f ca="1">VLOOKUP(B1668,投手データ!B:E,4,)</f>
        <v>147</v>
      </c>
      <c r="D1668" t="str">
        <f ca="1">output!N1668</f>
        <v>ツーシームファスト</v>
      </c>
      <c r="E1668">
        <f>output!J1668</f>
        <v>137</v>
      </c>
      <c r="F1668">
        <f t="shared" ca="1" si="26"/>
        <v>-10</v>
      </c>
    </row>
    <row r="1669" spans="1:6" hidden="1" x14ac:dyDescent="0.4">
      <c r="A1669" t="str">
        <f>output!A1669</f>
        <v>パワプロ2020 - 投球解析 - 2020-09-28 22-55-36-00</v>
      </c>
      <c r="B1669" t="str">
        <f ca="1">output!K1669</f>
        <v>DD032</v>
      </c>
      <c r="C1669">
        <f ca="1">VLOOKUP(B1669,投手データ!B:E,4,)</f>
        <v>114</v>
      </c>
      <c r="D1669" t="str">
        <f ca="1">output!N1669</f>
        <v>ストレート</v>
      </c>
      <c r="E1669" t="e">
        <f ca="1">output!J1669</f>
        <v>#N/A</v>
      </c>
      <c r="F1669" t="e">
        <f t="shared" ca="1" si="26"/>
        <v>#N/A</v>
      </c>
    </row>
    <row r="1670" spans="1:6" hidden="1" x14ac:dyDescent="0.4">
      <c r="A1670" t="str">
        <f>output!A1670</f>
        <v>パワプロ2020 - 投球解析 - 2020-09-28 22-55-36-01</v>
      </c>
      <c r="B1670" t="str">
        <f ca="1">output!K1670</f>
        <v>DD032</v>
      </c>
      <c r="C1670">
        <f ca="1">VLOOKUP(B1670,投手データ!B:E,4,)</f>
        <v>114</v>
      </c>
      <c r="D1670" t="str">
        <f ca="1">output!N1670</f>
        <v>ストレート</v>
      </c>
      <c r="E1670" t="e">
        <f ca="1">output!J1670</f>
        <v>#N/A</v>
      </c>
      <c r="F1670" t="e">
        <f t="shared" ca="1" si="26"/>
        <v>#N/A</v>
      </c>
    </row>
    <row r="1671" spans="1:6" hidden="1" x14ac:dyDescent="0.4">
      <c r="A1671" t="str">
        <f>output!A1671</f>
        <v>パワプロ2020 - 投球解析 - 2020-09-28 22-55-36-02</v>
      </c>
      <c r="B1671" t="str">
        <f ca="1">output!K1671</f>
        <v>DD032</v>
      </c>
      <c r="C1671">
        <f ca="1">VLOOKUP(B1671,投手データ!B:E,4,)</f>
        <v>114</v>
      </c>
      <c r="D1671" t="str">
        <f ca="1">output!N1671</f>
        <v>ストレート</v>
      </c>
      <c r="E1671">
        <f>output!J1671</f>
        <v>111</v>
      </c>
      <c r="F1671">
        <f t="shared" ca="1" si="26"/>
        <v>-3</v>
      </c>
    </row>
    <row r="1672" spans="1:6" hidden="1" x14ac:dyDescent="0.4">
      <c r="A1672" t="str">
        <f>output!A1672</f>
        <v>パワプロ2020 - 投球解析 - 2020-09-28 22-55-36-03</v>
      </c>
      <c r="B1672" t="str">
        <f ca="1">output!K1672</f>
        <v>DD032</v>
      </c>
      <c r="C1672">
        <f ca="1">VLOOKUP(B1672,投手データ!B:E,4,)</f>
        <v>114</v>
      </c>
      <c r="D1672" t="str">
        <f ca="1">output!N1672</f>
        <v>ストレート</v>
      </c>
      <c r="E1672">
        <f ca="1">output!J1672</f>
        <v>109</v>
      </c>
      <c r="F1672">
        <f t="shared" ca="1" si="26"/>
        <v>-5</v>
      </c>
    </row>
    <row r="1673" spans="1:6" hidden="1" x14ac:dyDescent="0.4">
      <c r="A1673" t="str">
        <f>output!A1673</f>
        <v>パワプロ2020 - 投球解析 - 2020-09-28 22-55-36-04</v>
      </c>
      <c r="B1673" t="str">
        <f ca="1">output!K1673</f>
        <v>DD032</v>
      </c>
      <c r="C1673">
        <f ca="1">VLOOKUP(B1673,投手データ!B:E,4,)</f>
        <v>114</v>
      </c>
      <c r="D1673" t="str">
        <f ca="1">output!N1673</f>
        <v>ストレート</v>
      </c>
      <c r="E1673">
        <f ca="1">output!J1673</f>
        <v>108</v>
      </c>
      <c r="F1673">
        <f t="shared" ca="1" si="26"/>
        <v>-6</v>
      </c>
    </row>
    <row r="1674" spans="1:6" hidden="1" x14ac:dyDescent="0.4">
      <c r="A1674" t="str">
        <f>output!A1674</f>
        <v>パワプロ2020 - 投球解析 - 2020-09-28 22-55-36-05</v>
      </c>
      <c r="B1674" t="str">
        <f ca="1">output!K1674</f>
        <v>DD032</v>
      </c>
      <c r="C1674">
        <f ca="1">VLOOKUP(B1674,投手データ!B:E,4,)</f>
        <v>114</v>
      </c>
      <c r="D1674" t="str">
        <f ca="1">output!N1674</f>
        <v>ストレート</v>
      </c>
      <c r="E1674">
        <f ca="1">output!J1674</f>
        <v>110</v>
      </c>
      <c r="F1674">
        <f t="shared" ca="1" si="26"/>
        <v>-4</v>
      </c>
    </row>
    <row r="1675" spans="1:6" hidden="1" x14ac:dyDescent="0.4">
      <c r="A1675" t="str">
        <f>output!A1675</f>
        <v>パワプロ2020 - 投球解析 - 2020-09-28 22-55-36-06</v>
      </c>
      <c r="B1675" t="str">
        <f ca="1">output!K1675</f>
        <v>DD032</v>
      </c>
      <c r="C1675">
        <f ca="1">VLOOKUP(B1675,投手データ!B:E,4,)</f>
        <v>114</v>
      </c>
      <c r="D1675" t="str">
        <f ca="1">output!N1675</f>
        <v>ストレート</v>
      </c>
      <c r="E1675">
        <f ca="1">output!J1675</f>
        <v>109</v>
      </c>
      <c r="F1675">
        <f t="shared" ca="1" si="26"/>
        <v>-5</v>
      </c>
    </row>
    <row r="1676" spans="1:6" hidden="1" x14ac:dyDescent="0.4">
      <c r="A1676" t="str">
        <f>output!A1676</f>
        <v>パワプロ2020 - 投球解析 - 2020-09-28 22-55-36-07</v>
      </c>
      <c r="B1676" t="str">
        <f ca="1">output!K1676</f>
        <v>DD032</v>
      </c>
      <c r="C1676">
        <f ca="1">VLOOKUP(B1676,投手データ!B:E,4,)</f>
        <v>114</v>
      </c>
      <c r="D1676" t="str">
        <f ca="1">output!N1676</f>
        <v>ストレート</v>
      </c>
      <c r="E1676">
        <f ca="1">output!J1676</f>
        <v>110</v>
      </c>
      <c r="F1676">
        <f t="shared" ca="1" si="26"/>
        <v>-4</v>
      </c>
    </row>
    <row r="1677" spans="1:6" hidden="1" x14ac:dyDescent="0.4">
      <c r="A1677" t="str">
        <f>output!A1677</f>
        <v>パワプロ2020 - 投球解析 - 2020-09-28 22-55-36-08</v>
      </c>
      <c r="B1677" t="str">
        <f ca="1">output!K1677</f>
        <v>DD032</v>
      </c>
      <c r="C1677">
        <f ca="1">VLOOKUP(B1677,投手データ!B:E,4,)</f>
        <v>114</v>
      </c>
      <c r="D1677" t="str">
        <f ca="1">output!N1677</f>
        <v>ストレート</v>
      </c>
      <c r="E1677">
        <f ca="1">output!J1677</f>
        <v>110</v>
      </c>
      <c r="F1677">
        <f t="shared" ca="1" si="26"/>
        <v>-4</v>
      </c>
    </row>
    <row r="1678" spans="1:6" hidden="1" x14ac:dyDescent="0.4">
      <c r="A1678" t="str">
        <f>output!A1678</f>
        <v>パワプロ2020 - 投球解析 - 2020-09-28 22-56-38-00</v>
      </c>
      <c r="B1678" t="str">
        <f ca="1">output!K1678</f>
        <v>DD032</v>
      </c>
      <c r="C1678">
        <f ca="1">VLOOKUP(B1678,投手データ!B:E,4,)</f>
        <v>114</v>
      </c>
      <c r="D1678" t="str">
        <f ca="1">output!N1678</f>
        <v>ツーシームファスト</v>
      </c>
      <c r="E1678">
        <f ca="1">output!J1678</f>
        <v>107</v>
      </c>
      <c r="F1678">
        <f t="shared" ca="1" si="26"/>
        <v>-7</v>
      </c>
    </row>
    <row r="1679" spans="1:6" hidden="1" x14ac:dyDescent="0.4">
      <c r="A1679" t="str">
        <f>output!A1679</f>
        <v>パワプロ2020 - 投球解析 - 2020-09-28 22-56-38-01</v>
      </c>
      <c r="B1679" t="str">
        <f ca="1">output!K1679</f>
        <v>DD032</v>
      </c>
      <c r="C1679">
        <f ca="1">VLOOKUP(B1679,投手データ!B:E,4,)</f>
        <v>114</v>
      </c>
      <c r="D1679" t="str">
        <f ca="1">output!N1679</f>
        <v>ツーシームファスト</v>
      </c>
      <c r="E1679">
        <f ca="1">output!J1679</f>
        <v>108</v>
      </c>
      <c r="F1679">
        <f t="shared" ca="1" si="26"/>
        <v>-6</v>
      </c>
    </row>
    <row r="1680" spans="1:6" hidden="1" x14ac:dyDescent="0.4">
      <c r="A1680" t="str">
        <f>output!A1680</f>
        <v>パワプロ2020 - 投球解析 - 2020-09-28 22-56-38-02</v>
      </c>
      <c r="B1680" t="str">
        <f ca="1">output!K1680</f>
        <v>DD032</v>
      </c>
      <c r="C1680">
        <f ca="1">VLOOKUP(B1680,投手データ!B:E,4,)</f>
        <v>114</v>
      </c>
      <c r="D1680" t="str">
        <f ca="1">output!N1680</f>
        <v>ツーシームファスト</v>
      </c>
      <c r="E1680">
        <f ca="1">output!J1680</f>
        <v>108</v>
      </c>
      <c r="F1680">
        <f t="shared" ref="F1680:F1743" ca="1" si="27">E1680-C1680</f>
        <v>-6</v>
      </c>
    </row>
    <row r="1681" spans="1:6" hidden="1" x14ac:dyDescent="0.4">
      <c r="A1681" t="str">
        <f>output!A1681</f>
        <v>パワプロ2020 - 投球解析 - 2020-09-28 22-56-38-03</v>
      </c>
      <c r="B1681" t="str">
        <f ca="1">output!K1681</f>
        <v>DD032</v>
      </c>
      <c r="C1681">
        <f ca="1">VLOOKUP(B1681,投手データ!B:E,4,)</f>
        <v>114</v>
      </c>
      <c r="D1681" t="str">
        <f ca="1">output!N1681</f>
        <v>ツーシームファスト</v>
      </c>
      <c r="E1681">
        <f ca="1">output!J1681</f>
        <v>108</v>
      </c>
      <c r="F1681">
        <f t="shared" ca="1" si="27"/>
        <v>-6</v>
      </c>
    </row>
    <row r="1682" spans="1:6" hidden="1" x14ac:dyDescent="0.4">
      <c r="A1682" t="str">
        <f>output!A1682</f>
        <v>パワプロ2020 - 投球解析 - 2020-09-28 22-56-38-04</v>
      </c>
      <c r="B1682" t="str">
        <f ca="1">output!K1682</f>
        <v>DD032</v>
      </c>
      <c r="C1682">
        <f ca="1">VLOOKUP(B1682,投手データ!B:E,4,)</f>
        <v>114</v>
      </c>
      <c r="D1682" t="str">
        <f ca="1">output!N1682</f>
        <v>ツーシームファスト</v>
      </c>
      <c r="E1682">
        <f>output!J1682</f>
        <v>107</v>
      </c>
      <c r="F1682">
        <f t="shared" ca="1" si="27"/>
        <v>-7</v>
      </c>
    </row>
    <row r="1683" spans="1:6" hidden="1" x14ac:dyDescent="0.4">
      <c r="A1683" t="str">
        <f>output!A1683</f>
        <v>パワプロ2020 - 投球解析 - 2020-09-28 22-56-38-05</v>
      </c>
      <c r="B1683" t="str">
        <f ca="1">output!K1683</f>
        <v>DD032</v>
      </c>
      <c r="C1683">
        <f ca="1">VLOOKUP(B1683,投手データ!B:E,4,)</f>
        <v>114</v>
      </c>
      <c r="D1683" t="str">
        <f ca="1">output!N1683</f>
        <v>ツーシームファスト</v>
      </c>
      <c r="E1683">
        <f ca="1">output!J1683</f>
        <v>108</v>
      </c>
      <c r="F1683">
        <f t="shared" ca="1" si="27"/>
        <v>-6</v>
      </c>
    </row>
    <row r="1684" spans="1:6" hidden="1" x14ac:dyDescent="0.4">
      <c r="A1684" t="str">
        <f>output!A1684</f>
        <v>パワプロ2020 - 投球解析 - 2020-09-28 22-56-38-06</v>
      </c>
      <c r="B1684" t="str">
        <f ca="1">output!K1684</f>
        <v>DD032</v>
      </c>
      <c r="C1684">
        <f ca="1">VLOOKUP(B1684,投手データ!B:E,4,)</f>
        <v>114</v>
      </c>
      <c r="D1684" t="str">
        <f ca="1">output!N1684</f>
        <v>ツーシームファスト</v>
      </c>
      <c r="E1684">
        <f ca="1">output!J1684</f>
        <v>109</v>
      </c>
      <c r="F1684">
        <f t="shared" ca="1" si="27"/>
        <v>-5</v>
      </c>
    </row>
    <row r="1685" spans="1:6" hidden="1" x14ac:dyDescent="0.4">
      <c r="A1685" t="str">
        <f>output!A1685</f>
        <v>パワプロ2020 - 投球解析 - 2020-09-28 22-56-38-07</v>
      </c>
      <c r="B1685" t="str">
        <f ca="1">output!K1685</f>
        <v>DD032</v>
      </c>
      <c r="C1685">
        <f ca="1">VLOOKUP(B1685,投手データ!B:E,4,)</f>
        <v>114</v>
      </c>
      <c r="D1685" t="str">
        <f ca="1">output!N1685</f>
        <v>ツーシームファスト</v>
      </c>
      <c r="E1685">
        <f ca="1">output!J1685</f>
        <v>107</v>
      </c>
      <c r="F1685">
        <f t="shared" ca="1" si="27"/>
        <v>-7</v>
      </c>
    </row>
    <row r="1686" spans="1:6" hidden="1" x14ac:dyDescent="0.4">
      <c r="A1686" t="str">
        <f>output!A1686</f>
        <v>パワプロ2020 - 投球解析 - 2020-09-28 22-56-38-08</v>
      </c>
      <c r="B1686" t="str">
        <f ca="1">output!K1686</f>
        <v>DD032</v>
      </c>
      <c r="C1686">
        <f ca="1">VLOOKUP(B1686,投手データ!B:E,4,)</f>
        <v>114</v>
      </c>
      <c r="D1686" t="str">
        <f ca="1">output!N1686</f>
        <v>ツーシームファスト</v>
      </c>
      <c r="E1686">
        <f ca="1">output!J1686</f>
        <v>109</v>
      </c>
      <c r="F1686">
        <f t="shared" ca="1" si="27"/>
        <v>-5</v>
      </c>
    </row>
    <row r="1687" spans="1:6" hidden="1" x14ac:dyDescent="0.4">
      <c r="A1687" t="str">
        <f>output!A1687</f>
        <v>パワプロ2020 - 投球解析 - 2020-09-28 22-56-38-09</v>
      </c>
      <c r="B1687" t="str">
        <f ca="1">output!K1687</f>
        <v>DD032</v>
      </c>
      <c r="C1687">
        <f ca="1">VLOOKUP(B1687,投手データ!B:E,4,)</f>
        <v>114</v>
      </c>
      <c r="D1687" t="str">
        <f ca="1">output!N1687</f>
        <v>ツーシームファスト</v>
      </c>
      <c r="E1687">
        <f>output!J1687</f>
        <v>107</v>
      </c>
      <c r="F1687">
        <f t="shared" ca="1" si="27"/>
        <v>-7</v>
      </c>
    </row>
    <row r="1688" spans="1:6" hidden="1" x14ac:dyDescent="0.4">
      <c r="A1688" t="str">
        <f>output!A1688</f>
        <v>パワプロ2020 - 投球解析 - 2020-10-04 12-22-49-00</v>
      </c>
      <c r="B1688" t="str">
        <f>output!K1688</f>
        <v>dd033</v>
      </c>
      <c r="C1688">
        <f>VLOOKUP(B1688,投手データ!B:E,4,)</f>
        <v>140</v>
      </c>
      <c r="D1688" t="str">
        <f ca="1">output!N1688</f>
        <v>ストレート</v>
      </c>
      <c r="E1688" t="e">
        <f ca="1">output!J1688</f>
        <v>#N/A</v>
      </c>
      <c r="F1688" t="e">
        <f t="shared" ca="1" si="27"/>
        <v>#N/A</v>
      </c>
    </row>
    <row r="1689" spans="1:6" hidden="1" x14ac:dyDescent="0.4">
      <c r="A1689" t="str">
        <f>output!A1689</f>
        <v>パワプロ2020 - 投球解析 - 2020-10-04 12-22-49-01</v>
      </c>
      <c r="B1689" t="str">
        <f ca="1">output!K1689</f>
        <v>DD033</v>
      </c>
      <c r="C1689">
        <f ca="1">VLOOKUP(B1689,投手データ!B:E,4,)</f>
        <v>140</v>
      </c>
      <c r="D1689" t="str">
        <f ca="1">output!N1689</f>
        <v>ストレート</v>
      </c>
      <c r="E1689">
        <f ca="1">output!J1689</f>
        <v>138</v>
      </c>
      <c r="F1689">
        <f t="shared" ca="1" si="27"/>
        <v>-2</v>
      </c>
    </row>
    <row r="1690" spans="1:6" hidden="1" x14ac:dyDescent="0.4">
      <c r="A1690" t="str">
        <f>output!A1690</f>
        <v>パワプロ2020 - 投球解析 - 2020-10-04 12-22-49-02</v>
      </c>
      <c r="B1690" t="str">
        <f ca="1">output!K1690</f>
        <v>DD033</v>
      </c>
      <c r="C1690">
        <f ca="1">VLOOKUP(B1690,投手データ!B:E,4,)</f>
        <v>140</v>
      </c>
      <c r="D1690" t="str">
        <f ca="1">output!N1690</f>
        <v>ストレート</v>
      </c>
      <c r="E1690">
        <f>output!J1690</f>
        <v>135</v>
      </c>
      <c r="F1690">
        <f t="shared" ca="1" si="27"/>
        <v>-5</v>
      </c>
    </row>
    <row r="1691" spans="1:6" hidden="1" x14ac:dyDescent="0.4">
      <c r="A1691" t="str">
        <f>output!A1691</f>
        <v>パワプロ2020 - 投球解析 - 2020-10-04 12-22-49-03</v>
      </c>
      <c r="B1691" t="str">
        <f ca="1">output!K1691</f>
        <v>DD033</v>
      </c>
      <c r="C1691">
        <f ca="1">VLOOKUP(B1691,投手データ!B:E,4,)</f>
        <v>140</v>
      </c>
      <c r="D1691" t="str">
        <f ca="1">output!N1691</f>
        <v>ストレート</v>
      </c>
      <c r="E1691">
        <f>output!J1691</f>
        <v>137</v>
      </c>
      <c r="F1691">
        <f t="shared" ca="1" si="27"/>
        <v>-3</v>
      </c>
    </row>
    <row r="1692" spans="1:6" hidden="1" x14ac:dyDescent="0.4">
      <c r="A1692" t="str">
        <f>output!A1692</f>
        <v>パワプロ2020 - 投球解析 - 2020-10-04 12-22-49-04</v>
      </c>
      <c r="B1692" t="str">
        <f ca="1">output!K1692</f>
        <v>DD033</v>
      </c>
      <c r="C1692">
        <f ca="1">VLOOKUP(B1692,投手データ!B:E,4,)</f>
        <v>140</v>
      </c>
      <c r="D1692" t="str">
        <f ca="1">output!N1692</f>
        <v>ストレート</v>
      </c>
      <c r="E1692">
        <f ca="1">output!J1692</f>
        <v>135</v>
      </c>
      <c r="F1692">
        <f t="shared" ca="1" si="27"/>
        <v>-5</v>
      </c>
    </row>
    <row r="1693" spans="1:6" hidden="1" x14ac:dyDescent="0.4">
      <c r="A1693" t="str">
        <f>output!A1693</f>
        <v>パワプロ2020 - 投球解析 - 2020-10-04 12-22-49-05</v>
      </c>
      <c r="B1693" t="str">
        <f ca="1">output!K1693</f>
        <v>DD033</v>
      </c>
      <c r="C1693">
        <f ca="1">VLOOKUP(B1693,投手データ!B:E,4,)</f>
        <v>140</v>
      </c>
      <c r="D1693" t="str">
        <f ca="1">output!N1693</f>
        <v>ストレート</v>
      </c>
      <c r="E1693">
        <f ca="1">output!J1693</f>
        <v>136</v>
      </c>
      <c r="F1693">
        <f t="shared" ca="1" si="27"/>
        <v>-4</v>
      </c>
    </row>
    <row r="1694" spans="1:6" hidden="1" x14ac:dyDescent="0.4">
      <c r="A1694" t="str">
        <f>output!A1694</f>
        <v>パワプロ2020 - 投球解析 - 2020-10-04 12-22-49-06</v>
      </c>
      <c r="B1694" t="str">
        <f ca="1">output!K1694</f>
        <v>DD033</v>
      </c>
      <c r="C1694">
        <f ca="1">VLOOKUP(B1694,投手データ!B:E,4,)</f>
        <v>140</v>
      </c>
      <c r="D1694" t="str">
        <f ca="1">output!N1694</f>
        <v>ストレート</v>
      </c>
      <c r="E1694">
        <f ca="1">output!J1694</f>
        <v>138</v>
      </c>
      <c r="F1694">
        <f t="shared" ca="1" si="27"/>
        <v>-2</v>
      </c>
    </row>
    <row r="1695" spans="1:6" hidden="1" x14ac:dyDescent="0.4">
      <c r="A1695" t="str">
        <f>output!A1695</f>
        <v>パワプロ2020 - 投球解析 - 2020-10-04 12-22-49-07</v>
      </c>
      <c r="B1695" t="str">
        <f ca="1">output!K1695</f>
        <v>DD033</v>
      </c>
      <c r="C1695">
        <f ca="1">VLOOKUP(B1695,投手データ!B:E,4,)</f>
        <v>140</v>
      </c>
      <c r="D1695" t="str">
        <f ca="1">output!N1695</f>
        <v>ストレート</v>
      </c>
      <c r="E1695">
        <f ca="1">output!J1695</f>
        <v>136</v>
      </c>
      <c r="F1695">
        <f t="shared" ca="1" si="27"/>
        <v>-4</v>
      </c>
    </row>
    <row r="1696" spans="1:6" hidden="1" x14ac:dyDescent="0.4">
      <c r="A1696" t="str">
        <f>output!A1696</f>
        <v>パワプロ2020 - 投球解析 - 2020-10-04 12-22-49-08</v>
      </c>
      <c r="B1696" t="str">
        <f ca="1">output!K1696</f>
        <v>DD033</v>
      </c>
      <c r="C1696">
        <f ca="1">VLOOKUP(B1696,投手データ!B:E,4,)</f>
        <v>140</v>
      </c>
      <c r="D1696" t="str">
        <f ca="1">output!N1696</f>
        <v>ストレート</v>
      </c>
      <c r="E1696">
        <f ca="1">output!J1696</f>
        <v>138</v>
      </c>
      <c r="F1696">
        <f t="shared" ca="1" si="27"/>
        <v>-2</v>
      </c>
    </row>
    <row r="1697" spans="1:6" hidden="1" x14ac:dyDescent="0.4">
      <c r="A1697" t="str">
        <f>output!A1697</f>
        <v>パワプロ2020 - 投球解析 - 2020-10-04 12-22-49-09</v>
      </c>
      <c r="B1697" t="str">
        <f ca="1">output!K1697</f>
        <v>DD033</v>
      </c>
      <c r="C1697">
        <f ca="1">VLOOKUP(B1697,投手データ!B:E,4,)</f>
        <v>140</v>
      </c>
      <c r="D1697" t="str">
        <f ca="1">output!N1697</f>
        <v>ストレート</v>
      </c>
      <c r="E1697">
        <f>output!J1697</f>
        <v>135</v>
      </c>
      <c r="F1697">
        <f t="shared" ca="1" si="27"/>
        <v>-5</v>
      </c>
    </row>
    <row r="1698" spans="1:6" hidden="1" x14ac:dyDescent="0.4">
      <c r="A1698" t="str">
        <f>output!A1698</f>
        <v>パワプロ2020 - 投球解析 - 2020-10-04 12-24-00-00</v>
      </c>
      <c r="B1698" t="str">
        <f ca="1">output!K1698</f>
        <v>DD033</v>
      </c>
      <c r="C1698">
        <f ca="1">VLOOKUP(B1698,投手データ!B:E,4,)</f>
        <v>140</v>
      </c>
      <c r="D1698" t="str">
        <f ca="1">output!N1698</f>
        <v>ムービングファスト</v>
      </c>
      <c r="E1698">
        <f ca="1">output!J1698</f>
        <v>127</v>
      </c>
      <c r="F1698">
        <f t="shared" ca="1" si="27"/>
        <v>-13</v>
      </c>
    </row>
    <row r="1699" spans="1:6" hidden="1" x14ac:dyDescent="0.4">
      <c r="A1699" t="str">
        <f>output!A1699</f>
        <v>パワプロ2020 - 投球解析 - 2020-10-04 12-24-00-01</v>
      </c>
      <c r="B1699" t="str">
        <f ca="1">output!K1699</f>
        <v>DD033</v>
      </c>
      <c r="C1699">
        <f ca="1">VLOOKUP(B1699,投手データ!B:E,4,)</f>
        <v>140</v>
      </c>
      <c r="D1699" t="str">
        <f ca="1">output!N1699</f>
        <v>ムービングファスト</v>
      </c>
      <c r="E1699">
        <f ca="1">output!J1699</f>
        <v>127</v>
      </c>
      <c r="F1699">
        <f t="shared" ca="1" si="27"/>
        <v>-13</v>
      </c>
    </row>
    <row r="1700" spans="1:6" hidden="1" x14ac:dyDescent="0.4">
      <c r="A1700" t="str">
        <f>output!A1700</f>
        <v>パワプロ2020 - 投球解析 - 2020-10-04 12-24-00-02</v>
      </c>
      <c r="B1700" t="str">
        <f ca="1">output!K1700</f>
        <v>DD033</v>
      </c>
      <c r="C1700">
        <f ca="1">VLOOKUP(B1700,投手データ!B:E,4,)</f>
        <v>140</v>
      </c>
      <c r="D1700" t="str">
        <f ca="1">output!N1700</f>
        <v>ムービングファスト</v>
      </c>
      <c r="E1700">
        <f ca="1">output!J1700</f>
        <v>129</v>
      </c>
      <c r="F1700">
        <f t="shared" ca="1" si="27"/>
        <v>-11</v>
      </c>
    </row>
    <row r="1701" spans="1:6" hidden="1" x14ac:dyDescent="0.4">
      <c r="A1701" t="str">
        <f>output!A1701</f>
        <v>パワプロ2020 - 投球解析 - 2020-10-04 12-24-00-03</v>
      </c>
      <c r="B1701" t="str">
        <f ca="1">output!K1701</f>
        <v>DD033</v>
      </c>
      <c r="C1701">
        <f ca="1">VLOOKUP(B1701,投手データ!B:E,4,)</f>
        <v>140</v>
      </c>
      <c r="D1701" t="str">
        <f ca="1">output!N1701</f>
        <v>ムービングファスト</v>
      </c>
      <c r="E1701">
        <f ca="1">output!J1701</f>
        <v>130</v>
      </c>
      <c r="F1701">
        <f t="shared" ca="1" si="27"/>
        <v>-10</v>
      </c>
    </row>
    <row r="1702" spans="1:6" hidden="1" x14ac:dyDescent="0.4">
      <c r="A1702" t="str">
        <f>output!A1702</f>
        <v>パワプロ2020 - 投球解析 - 2020-10-04 12-24-00-04</v>
      </c>
      <c r="B1702" t="str">
        <f ca="1">output!K1702</f>
        <v>DD033</v>
      </c>
      <c r="C1702">
        <f ca="1">VLOOKUP(B1702,投手データ!B:E,4,)</f>
        <v>140</v>
      </c>
      <c r="D1702" t="str">
        <f ca="1">output!N1702</f>
        <v>ムービングファスト</v>
      </c>
      <c r="E1702">
        <f ca="1">output!J1702</f>
        <v>127</v>
      </c>
      <c r="F1702">
        <f t="shared" ca="1" si="27"/>
        <v>-13</v>
      </c>
    </row>
    <row r="1703" spans="1:6" hidden="1" x14ac:dyDescent="0.4">
      <c r="A1703" t="str">
        <f>output!A1703</f>
        <v>パワプロ2020 - 投球解析 - 2020-10-04 12-24-00-05</v>
      </c>
      <c r="B1703" t="str">
        <f ca="1">output!K1703</f>
        <v>DD033</v>
      </c>
      <c r="C1703">
        <f ca="1">VLOOKUP(B1703,投手データ!B:E,4,)</f>
        <v>140</v>
      </c>
      <c r="D1703" t="str">
        <f ca="1">output!N1703</f>
        <v>ムービングファスト</v>
      </c>
      <c r="E1703">
        <f ca="1">output!J1703</f>
        <v>127</v>
      </c>
      <c r="F1703">
        <f t="shared" ca="1" si="27"/>
        <v>-13</v>
      </c>
    </row>
    <row r="1704" spans="1:6" hidden="1" x14ac:dyDescent="0.4">
      <c r="A1704" t="str">
        <f>output!A1704</f>
        <v>パワプロ2020 - 投球解析 - 2020-10-04 12-24-00-06</v>
      </c>
      <c r="B1704" t="str">
        <f ca="1">output!K1704</f>
        <v>DD033</v>
      </c>
      <c r="C1704">
        <f ca="1">VLOOKUP(B1704,投手データ!B:E,4,)</f>
        <v>140</v>
      </c>
      <c r="D1704" t="str">
        <f ca="1">output!N1704</f>
        <v>ムービングファスト</v>
      </c>
      <c r="E1704">
        <f ca="1">output!J1704</f>
        <v>129</v>
      </c>
      <c r="F1704">
        <f t="shared" ca="1" si="27"/>
        <v>-11</v>
      </c>
    </row>
    <row r="1705" spans="1:6" hidden="1" x14ac:dyDescent="0.4">
      <c r="A1705" t="str">
        <f>output!A1705</f>
        <v>パワプロ2020 - 投球解析 - 2020-10-04 12-24-00-07</v>
      </c>
      <c r="B1705" t="str">
        <f ca="1">output!K1705</f>
        <v>DD033</v>
      </c>
      <c r="C1705">
        <f ca="1">VLOOKUP(B1705,投手データ!B:E,4,)</f>
        <v>140</v>
      </c>
      <c r="D1705" t="str">
        <f ca="1">output!N1705</f>
        <v>ムービングファスト</v>
      </c>
      <c r="E1705">
        <f ca="1">output!J1705</f>
        <v>127</v>
      </c>
      <c r="F1705">
        <f t="shared" ca="1" si="27"/>
        <v>-13</v>
      </c>
    </row>
    <row r="1706" spans="1:6" hidden="1" x14ac:dyDescent="0.4">
      <c r="A1706" t="str">
        <f>output!A1706</f>
        <v>パワプロ2020 - 投球解析 - 2020-10-04 12-24-00-08</v>
      </c>
      <c r="B1706" t="str">
        <f ca="1">output!K1706</f>
        <v>DD033</v>
      </c>
      <c r="C1706">
        <f ca="1">VLOOKUP(B1706,投手データ!B:E,4,)</f>
        <v>140</v>
      </c>
      <c r="D1706" t="str">
        <f ca="1">output!N1706</f>
        <v>ムービングファスト</v>
      </c>
      <c r="E1706">
        <f>output!J1706</f>
        <v>130</v>
      </c>
      <c r="F1706">
        <f t="shared" ca="1" si="27"/>
        <v>-10</v>
      </c>
    </row>
    <row r="1707" spans="1:6" hidden="1" x14ac:dyDescent="0.4">
      <c r="A1707" t="str">
        <f>output!A1707</f>
        <v>パワプロ2020 - 投球解析 - 2020-10-04 12-24-00-09</v>
      </c>
      <c r="B1707" t="str">
        <f ca="1">output!K1707</f>
        <v>DD033</v>
      </c>
      <c r="C1707">
        <f ca="1">VLOOKUP(B1707,投手データ!B:E,4,)</f>
        <v>140</v>
      </c>
      <c r="D1707" t="str">
        <f ca="1">output!N1707</f>
        <v>ムービングファスト</v>
      </c>
      <c r="E1707">
        <f ca="1">output!J1707</f>
        <v>129</v>
      </c>
      <c r="F1707">
        <f t="shared" ca="1" si="27"/>
        <v>-11</v>
      </c>
    </row>
    <row r="1708" spans="1:6" hidden="1" x14ac:dyDescent="0.4">
      <c r="A1708" t="str">
        <f>output!A1708</f>
        <v>パワプロ2020 - 投球解析 - 2020-10-04 12-26-38-00</v>
      </c>
      <c r="B1708" t="str">
        <f ca="1">output!K1708</f>
        <v>DD034</v>
      </c>
      <c r="C1708">
        <f ca="1">VLOOKUP(B1708,投手データ!B:E,4,)</f>
        <v>125</v>
      </c>
      <c r="D1708" t="str">
        <f ca="1">output!N1708</f>
        <v>ストレート</v>
      </c>
      <c r="E1708">
        <f ca="1">output!J1708</f>
        <v>121</v>
      </c>
      <c r="F1708">
        <f t="shared" ca="1" si="27"/>
        <v>-4</v>
      </c>
    </row>
    <row r="1709" spans="1:6" hidden="1" x14ac:dyDescent="0.4">
      <c r="A1709" t="str">
        <f>output!A1709</f>
        <v>パワプロ2020 - 投球解析 - 2020-10-04 12-26-38-01</v>
      </c>
      <c r="B1709" t="str">
        <f ca="1">output!K1709</f>
        <v>DD034</v>
      </c>
      <c r="C1709">
        <f ca="1">VLOOKUP(B1709,投手データ!B:E,4,)</f>
        <v>125</v>
      </c>
      <c r="D1709" t="str">
        <f ca="1">output!N1709</f>
        <v>ストレート</v>
      </c>
      <c r="E1709">
        <f ca="1">output!J1709</f>
        <v>119</v>
      </c>
      <c r="F1709">
        <f t="shared" ca="1" si="27"/>
        <v>-6</v>
      </c>
    </row>
    <row r="1710" spans="1:6" hidden="1" x14ac:dyDescent="0.4">
      <c r="A1710" t="str">
        <f>output!A1710</f>
        <v>パワプロ2020 - 投球解析 - 2020-10-04 12-26-38-02</v>
      </c>
      <c r="B1710" t="str">
        <f ca="1">output!K1710</f>
        <v>DD034</v>
      </c>
      <c r="C1710">
        <f ca="1">VLOOKUP(B1710,投手データ!B:E,4,)</f>
        <v>125</v>
      </c>
      <c r="D1710" t="str">
        <f ca="1">output!N1710</f>
        <v>ストレート</v>
      </c>
      <c r="E1710">
        <f ca="1">output!J1710</f>
        <v>119</v>
      </c>
      <c r="F1710">
        <f t="shared" ca="1" si="27"/>
        <v>-6</v>
      </c>
    </row>
    <row r="1711" spans="1:6" hidden="1" x14ac:dyDescent="0.4">
      <c r="A1711" t="str">
        <f>output!A1711</f>
        <v>パワプロ2020 - 投球解析 - 2020-10-04 12-26-38-03</v>
      </c>
      <c r="B1711" t="str">
        <f ca="1">output!K1711</f>
        <v>DD034</v>
      </c>
      <c r="C1711">
        <f ca="1">VLOOKUP(B1711,投手データ!B:E,4,)</f>
        <v>125</v>
      </c>
      <c r="D1711" t="str">
        <f ca="1">output!N1711</f>
        <v>ストレート</v>
      </c>
      <c r="E1711">
        <f ca="1">output!J1711</f>
        <v>123</v>
      </c>
      <c r="F1711">
        <f t="shared" ca="1" si="27"/>
        <v>-2</v>
      </c>
    </row>
    <row r="1712" spans="1:6" hidden="1" x14ac:dyDescent="0.4">
      <c r="A1712" t="str">
        <f>output!A1712</f>
        <v>パワプロ2020 - 投球解析 - 2020-10-04 12-26-38-04</v>
      </c>
      <c r="B1712" t="str">
        <f ca="1">output!K1712</f>
        <v>DD034</v>
      </c>
      <c r="C1712">
        <f ca="1">VLOOKUP(B1712,投手データ!B:E,4,)</f>
        <v>125</v>
      </c>
      <c r="D1712" t="str">
        <f ca="1">output!N1712</f>
        <v>ストレート</v>
      </c>
      <c r="E1712">
        <f ca="1">output!J1712</f>
        <v>121</v>
      </c>
      <c r="F1712">
        <f t="shared" ca="1" si="27"/>
        <v>-4</v>
      </c>
    </row>
    <row r="1713" spans="1:6" hidden="1" x14ac:dyDescent="0.4">
      <c r="A1713" t="str">
        <f>output!A1713</f>
        <v>パワプロ2020 - 投球解析 - 2020-10-04 12-26-38-05</v>
      </c>
      <c r="B1713" t="str">
        <f ca="1">output!K1713</f>
        <v>DD034</v>
      </c>
      <c r="C1713">
        <f ca="1">VLOOKUP(B1713,投手データ!B:E,4,)</f>
        <v>125</v>
      </c>
      <c r="D1713" t="str">
        <f ca="1">output!N1713</f>
        <v>ストレート</v>
      </c>
      <c r="E1713">
        <f ca="1">output!J1713</f>
        <v>120</v>
      </c>
      <c r="F1713">
        <f t="shared" ca="1" si="27"/>
        <v>-5</v>
      </c>
    </row>
    <row r="1714" spans="1:6" hidden="1" x14ac:dyDescent="0.4">
      <c r="A1714" t="str">
        <f>output!A1714</f>
        <v>パワプロ2020 - 投球解析 - 2020-10-04 12-26-38-06</v>
      </c>
      <c r="B1714" t="str">
        <f ca="1">output!K1714</f>
        <v>DD034</v>
      </c>
      <c r="C1714">
        <f ca="1">VLOOKUP(B1714,投手データ!B:E,4,)</f>
        <v>125</v>
      </c>
      <c r="D1714" t="str">
        <f ca="1">output!N1714</f>
        <v>ストレート</v>
      </c>
      <c r="E1714">
        <f>output!J1714</f>
        <v>120</v>
      </c>
      <c r="F1714">
        <f t="shared" ca="1" si="27"/>
        <v>-5</v>
      </c>
    </row>
    <row r="1715" spans="1:6" hidden="1" x14ac:dyDescent="0.4">
      <c r="A1715" t="str">
        <f>output!A1715</f>
        <v>パワプロ2020 - 投球解析 - 2020-10-04 12-26-38-07</v>
      </c>
      <c r="B1715" t="str">
        <f ca="1">output!K1715</f>
        <v>DD034</v>
      </c>
      <c r="C1715">
        <f ca="1">VLOOKUP(B1715,投手データ!B:E,4,)</f>
        <v>125</v>
      </c>
      <c r="D1715" t="str">
        <f ca="1">output!N1715</f>
        <v>ストレート</v>
      </c>
      <c r="E1715">
        <f ca="1">output!J1715</f>
        <v>120</v>
      </c>
      <c r="F1715">
        <f t="shared" ca="1" si="27"/>
        <v>-5</v>
      </c>
    </row>
    <row r="1716" spans="1:6" hidden="1" x14ac:dyDescent="0.4">
      <c r="A1716" t="str">
        <f>output!A1716</f>
        <v>パワプロ2020 - 投球解析 - 2020-10-04 12-26-38-08</v>
      </c>
      <c r="B1716" t="str">
        <f ca="1">output!K1716</f>
        <v>DD034</v>
      </c>
      <c r="C1716">
        <f ca="1">VLOOKUP(B1716,投手データ!B:E,4,)</f>
        <v>125</v>
      </c>
      <c r="D1716" t="str">
        <f ca="1">output!N1716</f>
        <v>ストレート</v>
      </c>
      <c r="E1716">
        <f ca="1">output!J1716</f>
        <v>120</v>
      </c>
      <c r="F1716">
        <f t="shared" ca="1" si="27"/>
        <v>-5</v>
      </c>
    </row>
    <row r="1717" spans="1:6" hidden="1" x14ac:dyDescent="0.4">
      <c r="A1717" t="str">
        <f>output!A1717</f>
        <v>パワプロ2020 - 投球解析 - 2020-10-04 12-26-38-09</v>
      </c>
      <c r="B1717" t="str">
        <f ca="1">output!K1717</f>
        <v>DD034</v>
      </c>
      <c r="C1717">
        <f ca="1">VLOOKUP(B1717,投手データ!B:E,4,)</f>
        <v>125</v>
      </c>
      <c r="D1717" t="str">
        <f ca="1">output!N1717</f>
        <v>ストレート</v>
      </c>
      <c r="E1717">
        <f ca="1">output!J1717</f>
        <v>120</v>
      </c>
      <c r="F1717">
        <f t="shared" ca="1" si="27"/>
        <v>-5</v>
      </c>
    </row>
    <row r="1718" spans="1:6" hidden="1" x14ac:dyDescent="0.4">
      <c r="A1718" t="str">
        <f>output!A1718</f>
        <v>パワプロ2020 - 投球解析 - 2020-10-04 12-27-46-00</v>
      </c>
      <c r="B1718" t="str">
        <f ca="1">output!K1718</f>
        <v>DD034</v>
      </c>
      <c r="C1718">
        <f ca="1">VLOOKUP(B1718,投手データ!B:E,4,)</f>
        <v>125</v>
      </c>
      <c r="D1718" t="str">
        <f ca="1">output!N1718</f>
        <v>ムービングファスト</v>
      </c>
      <c r="E1718">
        <f>output!J1718</f>
        <v>116</v>
      </c>
      <c r="F1718">
        <f t="shared" ca="1" si="27"/>
        <v>-9</v>
      </c>
    </row>
    <row r="1719" spans="1:6" hidden="1" x14ac:dyDescent="0.4">
      <c r="A1719" t="str">
        <f>output!A1719</f>
        <v>パワプロ2020 - 投球解析 - 2020-10-04 12-27-46-01</v>
      </c>
      <c r="B1719" t="str">
        <f ca="1">output!K1719</f>
        <v>DD034</v>
      </c>
      <c r="C1719">
        <f ca="1">VLOOKUP(B1719,投手データ!B:E,4,)</f>
        <v>125</v>
      </c>
      <c r="D1719" t="str">
        <f ca="1">output!N1719</f>
        <v>ムービングファスト</v>
      </c>
      <c r="E1719">
        <f>output!J1719</f>
        <v>114</v>
      </c>
      <c r="F1719">
        <f t="shared" ca="1" si="27"/>
        <v>-11</v>
      </c>
    </row>
    <row r="1720" spans="1:6" hidden="1" x14ac:dyDescent="0.4">
      <c r="A1720" t="str">
        <f>output!A1720</f>
        <v>パワプロ2020 - 投球解析 - 2020-10-04 12-27-46-02</v>
      </c>
      <c r="B1720" t="str">
        <f ca="1">output!K1720</f>
        <v>DD034</v>
      </c>
      <c r="C1720">
        <f ca="1">VLOOKUP(B1720,投手データ!B:E,4,)</f>
        <v>125</v>
      </c>
      <c r="D1720" t="str">
        <f ca="1">output!N1720</f>
        <v>ムービングファスト</v>
      </c>
      <c r="E1720">
        <f ca="1">output!J1720</f>
        <v>115</v>
      </c>
      <c r="F1720">
        <f t="shared" ca="1" si="27"/>
        <v>-10</v>
      </c>
    </row>
    <row r="1721" spans="1:6" hidden="1" x14ac:dyDescent="0.4">
      <c r="A1721" t="str">
        <f>output!A1721</f>
        <v>パワプロ2020 - 投球解析 - 2020-10-04 12-27-46-03</v>
      </c>
      <c r="B1721" t="str">
        <f ca="1">output!K1721</f>
        <v>DD034</v>
      </c>
      <c r="C1721">
        <f ca="1">VLOOKUP(B1721,投手データ!B:E,4,)</f>
        <v>125</v>
      </c>
      <c r="D1721" t="str">
        <f ca="1">output!N1721</f>
        <v>ムービングファスト</v>
      </c>
      <c r="E1721">
        <f ca="1">output!J1721</f>
        <v>116</v>
      </c>
      <c r="F1721">
        <f t="shared" ca="1" si="27"/>
        <v>-9</v>
      </c>
    </row>
    <row r="1722" spans="1:6" hidden="1" x14ac:dyDescent="0.4">
      <c r="A1722" t="str">
        <f>output!A1722</f>
        <v>パワプロ2020 - 投球解析 - 2020-10-04 12-27-46-04</v>
      </c>
      <c r="B1722" t="str">
        <f ca="1">output!K1722</f>
        <v>DD034</v>
      </c>
      <c r="C1722">
        <f ca="1">VLOOKUP(B1722,投手データ!B:E,4,)</f>
        <v>125</v>
      </c>
      <c r="D1722" t="str">
        <f ca="1">output!N1722</f>
        <v>ムービングファスト</v>
      </c>
      <c r="E1722">
        <f>output!J1722</f>
        <v>113</v>
      </c>
      <c r="F1722">
        <f t="shared" ca="1" si="27"/>
        <v>-12</v>
      </c>
    </row>
    <row r="1723" spans="1:6" hidden="1" x14ac:dyDescent="0.4">
      <c r="A1723" t="str">
        <f>output!A1723</f>
        <v>パワプロ2020 - 投球解析 - 2020-10-04 12-27-46-05</v>
      </c>
      <c r="B1723" t="str">
        <f ca="1">output!K1723</f>
        <v>DD034</v>
      </c>
      <c r="C1723">
        <f ca="1">VLOOKUP(B1723,投手データ!B:E,4,)</f>
        <v>125</v>
      </c>
      <c r="D1723" t="str">
        <f ca="1">output!N1723</f>
        <v>ムービングファスト</v>
      </c>
      <c r="E1723">
        <f ca="1">output!J1723</f>
        <v>115</v>
      </c>
      <c r="F1723">
        <f t="shared" ca="1" si="27"/>
        <v>-10</v>
      </c>
    </row>
    <row r="1724" spans="1:6" hidden="1" x14ac:dyDescent="0.4">
      <c r="A1724" t="str">
        <f>output!A1724</f>
        <v>パワプロ2020 - 投球解析 - 2020-10-04 12-27-46-06</v>
      </c>
      <c r="B1724" t="str">
        <f ca="1">output!K1724</f>
        <v>DD034</v>
      </c>
      <c r="C1724">
        <f ca="1">VLOOKUP(B1724,投手データ!B:E,4,)</f>
        <v>125</v>
      </c>
      <c r="D1724" t="str">
        <f ca="1">output!N1724</f>
        <v>ムービングファスト</v>
      </c>
      <c r="E1724">
        <f ca="1">output!J1724</f>
        <v>115</v>
      </c>
      <c r="F1724">
        <f t="shared" ca="1" si="27"/>
        <v>-10</v>
      </c>
    </row>
    <row r="1725" spans="1:6" hidden="1" x14ac:dyDescent="0.4">
      <c r="A1725" t="str">
        <f>output!A1725</f>
        <v>パワプロ2020 - 投球解析 - 2020-10-04 12-27-46-07</v>
      </c>
      <c r="B1725" t="str">
        <f ca="1">output!K1725</f>
        <v>DD034</v>
      </c>
      <c r="C1725">
        <f ca="1">VLOOKUP(B1725,投手データ!B:E,4,)</f>
        <v>125</v>
      </c>
      <c r="D1725" t="str">
        <f ca="1">output!N1725</f>
        <v>ムービングファスト</v>
      </c>
      <c r="E1725">
        <f>output!J1725</f>
        <v>113</v>
      </c>
      <c r="F1725">
        <f t="shared" ca="1" si="27"/>
        <v>-12</v>
      </c>
    </row>
    <row r="1726" spans="1:6" hidden="1" x14ac:dyDescent="0.4">
      <c r="A1726" t="str">
        <f>output!A1726</f>
        <v>パワプロ2020 - 投球解析 - 2020-10-04 12-27-46-08</v>
      </c>
      <c r="B1726" t="str">
        <f ca="1">output!K1726</f>
        <v>DD034</v>
      </c>
      <c r="C1726">
        <f ca="1">VLOOKUP(B1726,投手データ!B:E,4,)</f>
        <v>125</v>
      </c>
      <c r="D1726" t="str">
        <f ca="1">output!N1726</f>
        <v>ムービングファスト</v>
      </c>
      <c r="E1726">
        <f>output!J1726</f>
        <v>115</v>
      </c>
      <c r="F1726">
        <f t="shared" ca="1" si="27"/>
        <v>-10</v>
      </c>
    </row>
    <row r="1727" spans="1:6" hidden="1" x14ac:dyDescent="0.4">
      <c r="A1727" t="str">
        <f>output!A1727</f>
        <v>パワプロ2020 - 投球解析 - 2020-10-04 12-27-46-09</v>
      </c>
      <c r="B1727" t="str">
        <f ca="1">output!K1727</f>
        <v>DD034</v>
      </c>
      <c r="C1727">
        <f ca="1">VLOOKUP(B1727,投手データ!B:E,4,)</f>
        <v>125</v>
      </c>
      <c r="D1727" t="str">
        <f ca="1">output!N1727</f>
        <v>ムービングファスト</v>
      </c>
      <c r="E1727">
        <f ca="1">output!J1727</f>
        <v>116</v>
      </c>
      <c r="F1727">
        <f t="shared" ca="1" si="27"/>
        <v>-9</v>
      </c>
    </row>
    <row r="1728" spans="1:6" hidden="1" x14ac:dyDescent="0.4">
      <c r="A1728" t="str">
        <f>output!A1728</f>
        <v>パワプロ2020 - 投球解析 - 2020-10-04 12-29-40-00</v>
      </c>
      <c r="B1728" t="str">
        <f ca="1">output!K1728</f>
        <v>DD035</v>
      </c>
      <c r="C1728">
        <f ca="1">VLOOKUP(B1728,投手データ!B:E,4,)</f>
        <v>115</v>
      </c>
      <c r="D1728" t="str">
        <f ca="1">output!N1728</f>
        <v>ストレート</v>
      </c>
      <c r="E1728">
        <f ca="1">output!J1728</f>
        <v>113</v>
      </c>
      <c r="F1728">
        <f t="shared" ca="1" si="27"/>
        <v>-2</v>
      </c>
    </row>
    <row r="1729" spans="1:6" hidden="1" x14ac:dyDescent="0.4">
      <c r="A1729" t="str">
        <f>output!A1729</f>
        <v>パワプロ2020 - 投球解析 - 2020-10-04 12-29-40-01</v>
      </c>
      <c r="B1729" t="str">
        <f ca="1">output!K1729</f>
        <v>DD035</v>
      </c>
      <c r="C1729">
        <f ca="1">VLOOKUP(B1729,投手データ!B:E,4,)</f>
        <v>115</v>
      </c>
      <c r="D1729" t="str">
        <f ca="1">output!N1729</f>
        <v>ストレート</v>
      </c>
      <c r="E1729">
        <f>output!J1729</f>
        <v>110</v>
      </c>
      <c r="F1729">
        <f t="shared" ca="1" si="27"/>
        <v>-5</v>
      </c>
    </row>
    <row r="1730" spans="1:6" hidden="1" x14ac:dyDescent="0.4">
      <c r="A1730" t="str">
        <f>output!A1730</f>
        <v>パワプロ2020 - 投球解析 - 2020-10-04 12-29-40-02</v>
      </c>
      <c r="B1730" t="str">
        <f ca="1">output!K1730</f>
        <v>DD035</v>
      </c>
      <c r="C1730">
        <f ca="1">VLOOKUP(B1730,投手データ!B:E,4,)</f>
        <v>115</v>
      </c>
      <c r="D1730" t="str">
        <f ca="1">output!N1730</f>
        <v>ストレート</v>
      </c>
      <c r="E1730">
        <f ca="1">output!J1730</f>
        <v>110</v>
      </c>
      <c r="F1730">
        <f t="shared" ca="1" si="27"/>
        <v>-5</v>
      </c>
    </row>
    <row r="1731" spans="1:6" hidden="1" x14ac:dyDescent="0.4">
      <c r="A1731" t="str">
        <f>output!A1731</f>
        <v>パワプロ2020 - 投球解析 - 2020-10-04 12-29-40-03</v>
      </c>
      <c r="B1731" t="str">
        <f ca="1">output!K1731</f>
        <v>DD035</v>
      </c>
      <c r="C1731">
        <f ca="1">VLOOKUP(B1731,投手データ!B:E,4,)</f>
        <v>115</v>
      </c>
      <c r="D1731" t="str">
        <f ca="1">output!N1731</f>
        <v>ストレート</v>
      </c>
      <c r="E1731">
        <f ca="1">output!J1731</f>
        <v>112</v>
      </c>
      <c r="F1731">
        <f t="shared" ca="1" si="27"/>
        <v>-3</v>
      </c>
    </row>
    <row r="1732" spans="1:6" hidden="1" x14ac:dyDescent="0.4">
      <c r="A1732" t="str">
        <f>output!A1732</f>
        <v>パワプロ2020 - 投球解析 - 2020-10-04 12-29-40-04</v>
      </c>
      <c r="B1732" t="str">
        <f ca="1">output!K1732</f>
        <v>DD035</v>
      </c>
      <c r="C1732">
        <f ca="1">VLOOKUP(B1732,投手データ!B:E,4,)</f>
        <v>115</v>
      </c>
      <c r="D1732" t="str">
        <f ca="1">output!N1732</f>
        <v>ストレート</v>
      </c>
      <c r="E1732">
        <f ca="1">output!J1732</f>
        <v>110</v>
      </c>
      <c r="F1732">
        <f t="shared" ca="1" si="27"/>
        <v>-5</v>
      </c>
    </row>
    <row r="1733" spans="1:6" hidden="1" x14ac:dyDescent="0.4">
      <c r="A1733" t="str">
        <f>output!A1733</f>
        <v>パワプロ2020 - 投球解析 - 2020-10-04 12-29-40-05</v>
      </c>
      <c r="B1733" t="str">
        <f ca="1">output!K1733</f>
        <v>DD035</v>
      </c>
      <c r="C1733">
        <f ca="1">VLOOKUP(B1733,投手データ!B:E,4,)</f>
        <v>115</v>
      </c>
      <c r="D1733" t="str">
        <f ca="1">output!N1733</f>
        <v>ストレート</v>
      </c>
      <c r="E1733">
        <f>output!J1733</f>
        <v>111</v>
      </c>
      <c r="F1733">
        <f t="shared" ca="1" si="27"/>
        <v>-4</v>
      </c>
    </row>
    <row r="1734" spans="1:6" hidden="1" x14ac:dyDescent="0.4">
      <c r="A1734" t="str">
        <f>output!A1734</f>
        <v>パワプロ2020 - 投球解析 - 2020-10-04 12-29-40-06</v>
      </c>
      <c r="B1734" t="str">
        <f ca="1">output!K1734</f>
        <v>DD035</v>
      </c>
      <c r="C1734">
        <f ca="1">VLOOKUP(B1734,投手データ!B:E,4,)</f>
        <v>115</v>
      </c>
      <c r="D1734" t="str">
        <f ca="1">output!N1734</f>
        <v>ストレート</v>
      </c>
      <c r="E1734">
        <f ca="1">output!J1734</f>
        <v>111</v>
      </c>
      <c r="F1734">
        <f t="shared" ca="1" si="27"/>
        <v>-4</v>
      </c>
    </row>
    <row r="1735" spans="1:6" hidden="1" x14ac:dyDescent="0.4">
      <c r="A1735" t="str">
        <f>output!A1735</f>
        <v>パワプロ2020 - 投球解析 - 2020-10-04 12-29-40-07</v>
      </c>
      <c r="B1735" t="str">
        <f ca="1">output!K1735</f>
        <v>DD035</v>
      </c>
      <c r="C1735">
        <f ca="1">VLOOKUP(B1735,投手データ!B:E,4,)</f>
        <v>115</v>
      </c>
      <c r="D1735" t="str">
        <f ca="1">output!N1735</f>
        <v>ストレート</v>
      </c>
      <c r="E1735">
        <f>output!J1735</f>
        <v>111</v>
      </c>
      <c r="F1735">
        <f t="shared" ca="1" si="27"/>
        <v>-4</v>
      </c>
    </row>
    <row r="1736" spans="1:6" hidden="1" x14ac:dyDescent="0.4">
      <c r="A1736" t="str">
        <f>output!A1736</f>
        <v>パワプロ2020 - 投球解析 - 2020-10-04 12-29-40-08</v>
      </c>
      <c r="B1736" t="str">
        <f ca="1">output!K1736</f>
        <v>DD035</v>
      </c>
      <c r="C1736">
        <f ca="1">VLOOKUP(B1736,投手データ!B:E,4,)</f>
        <v>115</v>
      </c>
      <c r="D1736" t="str">
        <f ca="1">output!N1736</f>
        <v>ストレート</v>
      </c>
      <c r="E1736">
        <f>output!J1736</f>
        <v>112</v>
      </c>
      <c r="F1736">
        <f t="shared" ca="1" si="27"/>
        <v>-3</v>
      </c>
    </row>
    <row r="1737" spans="1:6" hidden="1" x14ac:dyDescent="0.4">
      <c r="A1737" t="str">
        <f>output!A1737</f>
        <v>パワプロ2020 - 投球解析 - 2020-10-04 12-29-40-09</v>
      </c>
      <c r="B1737" t="str">
        <f ca="1">output!K1737</f>
        <v>DD035</v>
      </c>
      <c r="C1737">
        <f ca="1">VLOOKUP(B1737,投手データ!B:E,4,)</f>
        <v>115</v>
      </c>
      <c r="D1737" t="str">
        <f ca="1">output!N1737</f>
        <v>ストレート</v>
      </c>
      <c r="E1737">
        <f ca="1">output!J1737</f>
        <v>111</v>
      </c>
      <c r="F1737">
        <f t="shared" ca="1" si="27"/>
        <v>-4</v>
      </c>
    </row>
    <row r="1738" spans="1:6" hidden="1" x14ac:dyDescent="0.4">
      <c r="A1738" t="str">
        <f>output!A1738</f>
        <v>パワプロ2020 - 投球解析 - 2020-10-04 12-31-02-00</v>
      </c>
      <c r="B1738" t="str">
        <f ca="1">output!K1738</f>
        <v>DD035</v>
      </c>
      <c r="C1738">
        <f ca="1">VLOOKUP(B1738,投手データ!B:E,4,)</f>
        <v>115</v>
      </c>
      <c r="D1738" t="str">
        <f ca="1">output!N1738</f>
        <v>ムービングファスト</v>
      </c>
      <c r="E1738">
        <f ca="1">output!J1738</f>
        <v>105</v>
      </c>
      <c r="F1738">
        <f t="shared" ca="1" si="27"/>
        <v>-10</v>
      </c>
    </row>
    <row r="1739" spans="1:6" hidden="1" x14ac:dyDescent="0.4">
      <c r="A1739" t="str">
        <f>output!A1739</f>
        <v>パワプロ2020 - 投球解析 - 2020-10-04 12-31-02-01</v>
      </c>
      <c r="B1739" t="str">
        <f ca="1">output!K1739</f>
        <v>DD035</v>
      </c>
      <c r="C1739">
        <f ca="1">VLOOKUP(B1739,投手データ!B:E,4,)</f>
        <v>115</v>
      </c>
      <c r="D1739" t="str">
        <f ca="1">output!N1739</f>
        <v>ムービングファスト</v>
      </c>
      <c r="E1739">
        <f ca="1">output!J1739</f>
        <v>106</v>
      </c>
      <c r="F1739">
        <f t="shared" ca="1" si="27"/>
        <v>-9</v>
      </c>
    </row>
    <row r="1740" spans="1:6" hidden="1" x14ac:dyDescent="0.4">
      <c r="A1740" t="str">
        <f>output!A1740</f>
        <v>パワプロ2020 - 投球解析 - 2020-10-04 12-31-02-02</v>
      </c>
      <c r="B1740" t="str">
        <f ca="1">output!K1740</f>
        <v>DD035</v>
      </c>
      <c r="C1740">
        <f ca="1">VLOOKUP(B1740,投手データ!B:E,4,)</f>
        <v>115</v>
      </c>
      <c r="D1740" t="str">
        <f ca="1">output!N1740</f>
        <v>ムービングファスト</v>
      </c>
      <c r="E1740">
        <f ca="1">output!J1740</f>
        <v>104</v>
      </c>
      <c r="F1740">
        <f t="shared" ca="1" si="27"/>
        <v>-11</v>
      </c>
    </row>
    <row r="1741" spans="1:6" hidden="1" x14ac:dyDescent="0.4">
      <c r="A1741" t="str">
        <f>output!A1741</f>
        <v>パワプロ2020 - 投球解析 - 2020-10-04 12-31-02-03</v>
      </c>
      <c r="B1741" t="str">
        <f ca="1">output!K1741</f>
        <v>DD035</v>
      </c>
      <c r="C1741">
        <f ca="1">VLOOKUP(B1741,投手データ!B:E,4,)</f>
        <v>115</v>
      </c>
      <c r="D1741" t="str">
        <f ca="1">output!N1741</f>
        <v>ムービングファスト</v>
      </c>
      <c r="E1741">
        <f ca="1">output!J1741</f>
        <v>106</v>
      </c>
      <c r="F1741">
        <f t="shared" ca="1" si="27"/>
        <v>-9</v>
      </c>
    </row>
    <row r="1742" spans="1:6" hidden="1" x14ac:dyDescent="0.4">
      <c r="A1742" t="str">
        <f>output!A1742</f>
        <v>パワプロ2020 - 投球解析 - 2020-10-04 12-31-02-04</v>
      </c>
      <c r="B1742" t="str">
        <f ca="1">output!K1742</f>
        <v>DD035</v>
      </c>
      <c r="C1742">
        <f ca="1">VLOOKUP(B1742,投手データ!B:E,4,)</f>
        <v>115</v>
      </c>
      <c r="D1742" t="str">
        <f ca="1">output!N1742</f>
        <v>ムービングファスト</v>
      </c>
      <c r="E1742">
        <f>output!J1742</f>
        <v>106</v>
      </c>
      <c r="F1742">
        <f t="shared" ca="1" si="27"/>
        <v>-9</v>
      </c>
    </row>
    <row r="1743" spans="1:6" hidden="1" x14ac:dyDescent="0.4">
      <c r="A1743" t="str">
        <f>output!A1743</f>
        <v>パワプロ2020 - 投球解析 - 2020-10-04 12-31-02-05</v>
      </c>
      <c r="B1743" t="str">
        <f ca="1">output!K1743</f>
        <v>DD035</v>
      </c>
      <c r="C1743">
        <f ca="1">VLOOKUP(B1743,投手データ!B:E,4,)</f>
        <v>115</v>
      </c>
      <c r="D1743" t="str">
        <f ca="1">output!N1743</f>
        <v>ムービングファスト</v>
      </c>
      <c r="E1743">
        <f ca="1">output!J1743</f>
        <v>104</v>
      </c>
      <c r="F1743">
        <f t="shared" ca="1" si="27"/>
        <v>-11</v>
      </c>
    </row>
    <row r="1744" spans="1:6" hidden="1" x14ac:dyDescent="0.4">
      <c r="A1744" t="str">
        <f>output!A1744</f>
        <v>パワプロ2020 - 投球解析 - 2020-10-04 12-31-02-06</v>
      </c>
      <c r="B1744" t="str">
        <f ca="1">output!K1744</f>
        <v>DD035</v>
      </c>
      <c r="C1744">
        <f ca="1">VLOOKUP(B1744,投手データ!B:E,4,)</f>
        <v>115</v>
      </c>
      <c r="D1744" t="str">
        <f ca="1">output!N1744</f>
        <v>ムービングファスト</v>
      </c>
      <c r="E1744">
        <f ca="1">output!J1744</f>
        <v>104</v>
      </c>
      <c r="F1744">
        <f t="shared" ref="F1744:F1807" ca="1" si="28">E1744-C1744</f>
        <v>-11</v>
      </c>
    </row>
    <row r="1745" spans="1:6" hidden="1" x14ac:dyDescent="0.4">
      <c r="A1745" t="str">
        <f>output!A1745</f>
        <v>パワプロ2020 - 投球解析 - 2020-10-04 12-31-02-07</v>
      </c>
      <c r="B1745" t="str">
        <f ca="1">output!K1745</f>
        <v>DD035</v>
      </c>
      <c r="C1745">
        <f ca="1">VLOOKUP(B1745,投手データ!B:E,4,)</f>
        <v>115</v>
      </c>
      <c r="D1745" t="str">
        <f ca="1">output!N1745</f>
        <v>ムービングファスト</v>
      </c>
      <c r="E1745">
        <f>output!J1745</f>
        <v>105</v>
      </c>
      <c r="F1745">
        <f t="shared" ca="1" si="28"/>
        <v>-10</v>
      </c>
    </row>
    <row r="1746" spans="1:6" hidden="1" x14ac:dyDescent="0.4">
      <c r="A1746" t="str">
        <f>output!A1746</f>
        <v>パワプロ2020 - 投球解析 - 2020-10-04 12-31-02-08</v>
      </c>
      <c r="B1746" t="str">
        <f ca="1">output!K1746</f>
        <v>DD035</v>
      </c>
      <c r="C1746">
        <f ca="1">VLOOKUP(B1746,投手データ!B:E,4,)</f>
        <v>115</v>
      </c>
      <c r="D1746" t="str">
        <f ca="1">output!N1746</f>
        <v>ムービングファスト</v>
      </c>
      <c r="E1746">
        <f ca="1">output!J1746</f>
        <v>106</v>
      </c>
      <c r="F1746">
        <f t="shared" ca="1" si="28"/>
        <v>-9</v>
      </c>
    </row>
    <row r="1747" spans="1:6" hidden="1" x14ac:dyDescent="0.4">
      <c r="A1747" t="str">
        <f>output!A1747</f>
        <v>パワプロ2020 - 投球解析 - 2020-10-04 12-31-02-09</v>
      </c>
      <c r="B1747" t="str">
        <f ca="1">output!K1747</f>
        <v>DD035</v>
      </c>
      <c r="C1747">
        <f ca="1">VLOOKUP(B1747,投手データ!B:E,4,)</f>
        <v>115</v>
      </c>
      <c r="D1747" t="str">
        <f ca="1">output!N1747</f>
        <v>ムービングファスト</v>
      </c>
      <c r="E1747">
        <f ca="1">output!J1747</f>
        <v>106</v>
      </c>
      <c r="F1747">
        <f t="shared" ca="1" si="28"/>
        <v>-9</v>
      </c>
    </row>
    <row r="1748" spans="1:6" hidden="1" x14ac:dyDescent="0.4">
      <c r="A1748" t="str">
        <f>output!A1748</f>
        <v>パワプロ2020 - 投球解析 - 2020-10-04 12-33-15-00</v>
      </c>
      <c r="B1748" t="str">
        <f ca="1">output!K1748</f>
        <v>DD036</v>
      </c>
      <c r="C1748">
        <f ca="1">VLOOKUP(B1748,投手データ!B:E,4,)</f>
        <v>175</v>
      </c>
      <c r="D1748" t="str">
        <f ca="1">output!N1748</f>
        <v>ストレート</v>
      </c>
      <c r="E1748">
        <f ca="1">output!J1748</f>
        <v>170</v>
      </c>
      <c r="F1748">
        <f t="shared" ca="1" si="28"/>
        <v>-5</v>
      </c>
    </row>
    <row r="1749" spans="1:6" hidden="1" x14ac:dyDescent="0.4">
      <c r="A1749" t="str">
        <f>output!A1749</f>
        <v>パワプロ2020 - 投球解析 - 2020-10-04 12-33-15-01</v>
      </c>
      <c r="B1749" t="str">
        <f ca="1">output!K1749</f>
        <v>DD036</v>
      </c>
      <c r="C1749">
        <f ca="1">VLOOKUP(B1749,投手データ!B:E,4,)</f>
        <v>175</v>
      </c>
      <c r="D1749" t="str">
        <f ca="1">output!N1749</f>
        <v>ストレート</v>
      </c>
      <c r="E1749">
        <f>output!J1749</f>
        <v>172</v>
      </c>
      <c r="F1749">
        <f t="shared" ca="1" si="28"/>
        <v>-3</v>
      </c>
    </row>
    <row r="1750" spans="1:6" hidden="1" x14ac:dyDescent="0.4">
      <c r="A1750" t="str">
        <f>output!A1750</f>
        <v>パワプロ2020 - 投球解析 - 2020-10-04 12-33-15-02</v>
      </c>
      <c r="B1750" t="str">
        <f ca="1">output!K1750</f>
        <v>DD036</v>
      </c>
      <c r="C1750">
        <f ca="1">VLOOKUP(B1750,投手データ!B:E,4,)</f>
        <v>175</v>
      </c>
      <c r="D1750" t="str">
        <f ca="1">output!N1750</f>
        <v>ストレート</v>
      </c>
      <c r="E1750">
        <f>output!J1750</f>
        <v>168</v>
      </c>
      <c r="F1750">
        <f t="shared" ca="1" si="28"/>
        <v>-7</v>
      </c>
    </row>
    <row r="1751" spans="1:6" hidden="1" x14ac:dyDescent="0.4">
      <c r="A1751" t="str">
        <f>output!A1751</f>
        <v>パワプロ2020 - 投球解析 - 2020-10-04 12-33-15-03</v>
      </c>
      <c r="B1751" t="str">
        <f ca="1">output!K1751</f>
        <v>DD036</v>
      </c>
      <c r="C1751">
        <f ca="1">VLOOKUP(B1751,投手データ!B:E,4,)</f>
        <v>175</v>
      </c>
      <c r="D1751" t="str">
        <f ca="1">output!N1751</f>
        <v>ストレート</v>
      </c>
      <c r="E1751">
        <f ca="1">output!J1751</f>
        <v>169</v>
      </c>
      <c r="F1751">
        <f t="shared" ca="1" si="28"/>
        <v>-6</v>
      </c>
    </row>
    <row r="1752" spans="1:6" hidden="1" x14ac:dyDescent="0.4">
      <c r="A1752" t="str">
        <f>output!A1752</f>
        <v>パワプロ2020 - 投球解析 - 2020-10-04 12-33-15-04</v>
      </c>
      <c r="B1752" t="str">
        <f ca="1">output!K1752</f>
        <v>DD036</v>
      </c>
      <c r="C1752">
        <f ca="1">VLOOKUP(B1752,投手データ!B:E,4,)</f>
        <v>175</v>
      </c>
      <c r="D1752" t="str">
        <f ca="1">output!N1752</f>
        <v>ストレート</v>
      </c>
      <c r="E1752">
        <f ca="1">output!J1752</f>
        <v>173</v>
      </c>
      <c r="F1752">
        <f t="shared" ca="1" si="28"/>
        <v>-2</v>
      </c>
    </row>
    <row r="1753" spans="1:6" hidden="1" x14ac:dyDescent="0.4">
      <c r="A1753" t="str">
        <f>output!A1753</f>
        <v>パワプロ2020 - 投球解析 - 2020-10-04 12-33-15-05</v>
      </c>
      <c r="B1753" t="str">
        <f ca="1">output!K1753</f>
        <v>DD036</v>
      </c>
      <c r="C1753">
        <f ca="1">VLOOKUP(B1753,投手データ!B:E,4,)</f>
        <v>175</v>
      </c>
      <c r="D1753" t="str">
        <f ca="1">output!N1753</f>
        <v>ストレート</v>
      </c>
      <c r="E1753">
        <f>output!J1753</f>
        <v>168</v>
      </c>
      <c r="F1753">
        <f t="shared" ca="1" si="28"/>
        <v>-7</v>
      </c>
    </row>
    <row r="1754" spans="1:6" hidden="1" x14ac:dyDescent="0.4">
      <c r="A1754" t="str">
        <f>output!A1754</f>
        <v>パワプロ2020 - 投球解析 - 2020-10-04 12-33-15-06</v>
      </c>
      <c r="B1754" t="str">
        <f ca="1">output!K1754</f>
        <v>DD036</v>
      </c>
      <c r="C1754">
        <f ca="1">VLOOKUP(B1754,投手データ!B:E,4,)</f>
        <v>175</v>
      </c>
      <c r="D1754" t="str">
        <f ca="1">output!N1754</f>
        <v>ストレート</v>
      </c>
      <c r="E1754">
        <f>output!J1754</f>
        <v>172</v>
      </c>
      <c r="F1754">
        <f t="shared" ca="1" si="28"/>
        <v>-3</v>
      </c>
    </row>
    <row r="1755" spans="1:6" hidden="1" x14ac:dyDescent="0.4">
      <c r="A1755" t="str">
        <f>output!A1755</f>
        <v>パワプロ2020 - 投球解析 - 2020-10-04 12-33-15-07</v>
      </c>
      <c r="B1755" t="str">
        <f ca="1">output!K1755</f>
        <v>DD036</v>
      </c>
      <c r="C1755">
        <f ca="1">VLOOKUP(B1755,投手データ!B:E,4,)</f>
        <v>175</v>
      </c>
      <c r="D1755" t="str">
        <f ca="1">output!N1755</f>
        <v>ストレート</v>
      </c>
      <c r="E1755">
        <f ca="1">output!J1755</f>
        <v>173</v>
      </c>
      <c r="F1755">
        <f t="shared" ca="1" si="28"/>
        <v>-2</v>
      </c>
    </row>
    <row r="1756" spans="1:6" hidden="1" x14ac:dyDescent="0.4">
      <c r="A1756" t="str">
        <f>output!A1756</f>
        <v>パワプロ2020 - 投球解析 - 2020-10-04 12-33-15-08</v>
      </c>
      <c r="B1756" t="str">
        <f ca="1">output!K1756</f>
        <v>DD036</v>
      </c>
      <c r="C1756">
        <f ca="1">VLOOKUP(B1756,投手データ!B:E,4,)</f>
        <v>175</v>
      </c>
      <c r="D1756" t="str">
        <f ca="1">output!N1756</f>
        <v>ストレート</v>
      </c>
      <c r="E1756">
        <f>output!J1756</f>
        <v>169</v>
      </c>
      <c r="F1756">
        <f t="shared" ca="1" si="28"/>
        <v>-6</v>
      </c>
    </row>
    <row r="1757" spans="1:6" hidden="1" x14ac:dyDescent="0.4">
      <c r="A1757" t="str">
        <f>output!A1757</f>
        <v>パワプロ2020 - 投球解析 - 2020-10-04 12-33-15-09</v>
      </c>
      <c r="B1757" t="str">
        <f ca="1">output!K1757</f>
        <v>DD036</v>
      </c>
      <c r="C1757">
        <f ca="1">VLOOKUP(B1757,投手データ!B:E,4,)</f>
        <v>175</v>
      </c>
      <c r="D1757" t="str">
        <f ca="1">output!N1757</f>
        <v>ストレート</v>
      </c>
      <c r="E1757">
        <f>output!J1757</f>
        <v>168</v>
      </c>
      <c r="F1757">
        <f t="shared" ca="1" si="28"/>
        <v>-7</v>
      </c>
    </row>
    <row r="1758" spans="1:6" hidden="1" x14ac:dyDescent="0.4">
      <c r="A1758" t="str">
        <f>output!A1758</f>
        <v>パワプロ2020 - 投球解析 - 2020-10-04 12-34-25-00</v>
      </c>
      <c r="B1758" t="str">
        <f ca="1">output!K1758</f>
        <v>DD036</v>
      </c>
      <c r="C1758">
        <f ca="1">VLOOKUP(B1758,投手データ!B:E,4,)</f>
        <v>175</v>
      </c>
      <c r="D1758" t="str">
        <f ca="1">output!N1758</f>
        <v>ムービングファスト</v>
      </c>
      <c r="E1758">
        <f>output!J1758</f>
        <v>159</v>
      </c>
      <c r="F1758">
        <f t="shared" ca="1" si="28"/>
        <v>-16</v>
      </c>
    </row>
    <row r="1759" spans="1:6" hidden="1" x14ac:dyDescent="0.4">
      <c r="A1759" t="str">
        <f>output!A1759</f>
        <v>パワプロ2020 - 投球解析 - 2020-10-04 12-34-25-01</v>
      </c>
      <c r="B1759" t="str">
        <f ca="1">output!K1759</f>
        <v>DD036</v>
      </c>
      <c r="C1759">
        <f ca="1">VLOOKUP(B1759,投手データ!B:E,4,)</f>
        <v>175</v>
      </c>
      <c r="D1759" t="str">
        <f ca="1">output!N1759</f>
        <v>ムービングファスト</v>
      </c>
      <c r="E1759">
        <f>output!J1759</f>
        <v>159</v>
      </c>
      <c r="F1759">
        <f t="shared" ca="1" si="28"/>
        <v>-16</v>
      </c>
    </row>
    <row r="1760" spans="1:6" hidden="1" x14ac:dyDescent="0.4">
      <c r="A1760" t="str">
        <f>output!A1760</f>
        <v>パワプロ2020 - 投球解析 - 2020-10-04 12-34-25-02</v>
      </c>
      <c r="B1760" t="str">
        <f ca="1">output!K1760</f>
        <v>DD036</v>
      </c>
      <c r="C1760">
        <f ca="1">VLOOKUP(B1760,投手データ!B:E,4,)</f>
        <v>175</v>
      </c>
      <c r="D1760" t="str">
        <f ca="1">output!N1760</f>
        <v>ムービングファスト</v>
      </c>
      <c r="E1760">
        <f ca="1">output!J1760</f>
        <v>163</v>
      </c>
      <c r="F1760">
        <f t="shared" ca="1" si="28"/>
        <v>-12</v>
      </c>
    </row>
    <row r="1761" spans="1:6" hidden="1" x14ac:dyDescent="0.4">
      <c r="A1761" t="str">
        <f>output!A1761</f>
        <v>パワプロ2020 - 投球解析 - 2020-10-04 12-34-25-03</v>
      </c>
      <c r="B1761" t="str">
        <f ca="1">output!K1761</f>
        <v>DD036</v>
      </c>
      <c r="C1761">
        <f ca="1">VLOOKUP(B1761,投手データ!B:E,4,)</f>
        <v>175</v>
      </c>
      <c r="D1761" t="str">
        <f ca="1">output!N1761</f>
        <v>ムービングファスト</v>
      </c>
      <c r="E1761">
        <f>output!J1761</f>
        <v>159</v>
      </c>
      <c r="F1761">
        <f t="shared" ca="1" si="28"/>
        <v>-16</v>
      </c>
    </row>
    <row r="1762" spans="1:6" hidden="1" x14ac:dyDescent="0.4">
      <c r="A1762" t="str">
        <f>output!A1762</f>
        <v>パワプロ2020 - 投球解析 - 2020-10-04 12-34-25-04</v>
      </c>
      <c r="B1762" t="str">
        <f ca="1">output!K1762</f>
        <v>DD036</v>
      </c>
      <c r="C1762">
        <f ca="1">VLOOKUP(B1762,投手データ!B:E,4,)</f>
        <v>175</v>
      </c>
      <c r="D1762" t="str">
        <f ca="1">output!N1762</f>
        <v>ムービングファスト</v>
      </c>
      <c r="E1762">
        <f ca="1">output!J1762</f>
        <v>160</v>
      </c>
      <c r="F1762">
        <f t="shared" ca="1" si="28"/>
        <v>-15</v>
      </c>
    </row>
    <row r="1763" spans="1:6" hidden="1" x14ac:dyDescent="0.4">
      <c r="A1763" t="str">
        <f>output!A1763</f>
        <v>パワプロ2020 - 投球解析 - 2020-10-04 12-34-25-05</v>
      </c>
      <c r="B1763" t="str">
        <f ca="1">output!K1763</f>
        <v>DD036</v>
      </c>
      <c r="C1763">
        <f ca="1">VLOOKUP(B1763,投手データ!B:E,4,)</f>
        <v>175</v>
      </c>
      <c r="D1763" t="str">
        <f ca="1">output!N1763</f>
        <v>ムービングファスト</v>
      </c>
      <c r="E1763">
        <f ca="1">output!J1763</f>
        <v>162</v>
      </c>
      <c r="F1763">
        <f t="shared" ca="1" si="28"/>
        <v>-13</v>
      </c>
    </row>
    <row r="1764" spans="1:6" hidden="1" x14ac:dyDescent="0.4">
      <c r="A1764" t="str">
        <f>output!A1764</f>
        <v>パワプロ2020 - 投球解析 - 2020-10-04 12-34-25-06</v>
      </c>
      <c r="B1764" t="str">
        <f ca="1">output!K1764</f>
        <v>DD036</v>
      </c>
      <c r="C1764">
        <f ca="1">VLOOKUP(B1764,投手データ!B:E,4,)</f>
        <v>175</v>
      </c>
      <c r="D1764" t="str">
        <f ca="1">output!N1764</f>
        <v>ムービングファスト</v>
      </c>
      <c r="E1764">
        <f ca="1">output!J1764</f>
        <v>163</v>
      </c>
      <c r="F1764">
        <f t="shared" ca="1" si="28"/>
        <v>-12</v>
      </c>
    </row>
    <row r="1765" spans="1:6" hidden="1" x14ac:dyDescent="0.4">
      <c r="A1765" t="str">
        <f>output!A1765</f>
        <v>パワプロ2020 - 投球解析 - 2020-10-04 12-34-25-07</v>
      </c>
      <c r="B1765" t="str">
        <f ca="1">output!K1765</f>
        <v>DD036</v>
      </c>
      <c r="C1765">
        <f ca="1">VLOOKUP(B1765,投手データ!B:E,4,)</f>
        <v>175</v>
      </c>
      <c r="D1765" t="str">
        <f ca="1">output!N1765</f>
        <v>ムービングファスト</v>
      </c>
      <c r="E1765">
        <f ca="1">output!J1765</f>
        <v>163</v>
      </c>
      <c r="F1765">
        <f t="shared" ca="1" si="28"/>
        <v>-12</v>
      </c>
    </row>
    <row r="1766" spans="1:6" hidden="1" x14ac:dyDescent="0.4">
      <c r="A1766" t="str">
        <f>output!A1766</f>
        <v>パワプロ2020 - 投球解析 - 2020-10-04 12-34-25-08</v>
      </c>
      <c r="B1766" t="str">
        <f ca="1">output!K1766</f>
        <v>DD036</v>
      </c>
      <c r="C1766">
        <f ca="1">VLOOKUP(B1766,投手データ!B:E,4,)</f>
        <v>175</v>
      </c>
      <c r="D1766" t="str">
        <f ca="1">output!N1766</f>
        <v>ムービングファスト</v>
      </c>
      <c r="E1766">
        <f ca="1">output!J1766</f>
        <v>163</v>
      </c>
      <c r="F1766">
        <f t="shared" ca="1" si="28"/>
        <v>-12</v>
      </c>
    </row>
    <row r="1767" spans="1:6" hidden="1" x14ac:dyDescent="0.4">
      <c r="A1767" t="str">
        <f>output!A1767</f>
        <v>パワプロ2020 - 投球解析 - 2020-10-04 12-34-25-09</v>
      </c>
      <c r="B1767" t="str">
        <f ca="1">output!K1767</f>
        <v>DD036</v>
      </c>
      <c r="C1767">
        <f ca="1">VLOOKUP(B1767,投手データ!B:E,4,)</f>
        <v>175</v>
      </c>
      <c r="D1767" t="str">
        <f ca="1">output!N1767</f>
        <v>ムービングファスト</v>
      </c>
      <c r="E1767">
        <f ca="1">output!J1767</f>
        <v>162</v>
      </c>
      <c r="F1767">
        <f t="shared" ca="1" si="28"/>
        <v>-13</v>
      </c>
    </row>
    <row r="1768" spans="1:6" hidden="1" x14ac:dyDescent="0.4">
      <c r="A1768" t="str">
        <f>output!A1768</f>
        <v>パワプロ2020 - 投球解析 - 2020-10-04 12-37-58-00</v>
      </c>
      <c r="B1768" t="str">
        <f ca="1">output!K1768</f>
        <v>DD002</v>
      </c>
      <c r="C1768">
        <f ca="1">VLOOKUP(B1768,投手データ!B:E,4,)</f>
        <v>152</v>
      </c>
      <c r="D1768" t="str">
        <f ca="1">output!N1768</f>
        <v>ストレート</v>
      </c>
      <c r="E1768">
        <f>output!J1768</f>
        <v>148</v>
      </c>
      <c r="F1768">
        <f t="shared" ca="1" si="28"/>
        <v>-4</v>
      </c>
    </row>
    <row r="1769" spans="1:6" hidden="1" x14ac:dyDescent="0.4">
      <c r="A1769" t="str">
        <f>output!A1769</f>
        <v>パワプロ2020 - 投球解析 - 2020-10-04 12-37-58-01</v>
      </c>
      <c r="B1769" t="str">
        <f ca="1">output!K1769</f>
        <v>DD003</v>
      </c>
      <c r="C1769">
        <f ca="1">VLOOKUP(B1769,投手データ!B:E,4,)</f>
        <v>152</v>
      </c>
      <c r="D1769" t="str">
        <f ca="1">output!N1769</f>
        <v>ストレート</v>
      </c>
      <c r="E1769">
        <f ca="1">output!J1769</f>
        <v>148</v>
      </c>
      <c r="F1769">
        <f t="shared" ca="1" si="28"/>
        <v>-4</v>
      </c>
    </row>
    <row r="1770" spans="1:6" hidden="1" x14ac:dyDescent="0.4">
      <c r="A1770" t="str">
        <f>output!A1770</f>
        <v>パワプロ2020 - 投球解析 - 2020-10-04 12-37-58-02</v>
      </c>
      <c r="B1770" t="str">
        <f ca="1">output!K1770</f>
        <v>DD002</v>
      </c>
      <c r="C1770">
        <f ca="1">VLOOKUP(B1770,投手データ!B:E,4,)</f>
        <v>152</v>
      </c>
      <c r="D1770" t="str">
        <f ca="1">output!N1770</f>
        <v>ストレート</v>
      </c>
      <c r="E1770">
        <f ca="1">output!J1770</f>
        <v>150</v>
      </c>
      <c r="F1770">
        <f t="shared" ca="1" si="28"/>
        <v>-2</v>
      </c>
    </row>
    <row r="1771" spans="1:6" hidden="1" x14ac:dyDescent="0.4">
      <c r="A1771" t="str">
        <f>output!A1771</f>
        <v>パワプロ2020 - 投球解析 - 2020-10-04 12-37-58-03</v>
      </c>
      <c r="B1771" t="str">
        <f ca="1">output!K1771</f>
        <v>DD002</v>
      </c>
      <c r="C1771">
        <f ca="1">VLOOKUP(B1771,投手データ!B:E,4,)</f>
        <v>152</v>
      </c>
      <c r="D1771" t="str">
        <f ca="1">output!N1771</f>
        <v>ストレート</v>
      </c>
      <c r="E1771">
        <f ca="1">output!J1771</f>
        <v>146</v>
      </c>
      <c r="F1771">
        <f t="shared" ca="1" si="28"/>
        <v>-6</v>
      </c>
    </row>
    <row r="1772" spans="1:6" hidden="1" x14ac:dyDescent="0.4">
      <c r="A1772" t="str">
        <f>output!A1772</f>
        <v>パワプロ2020 - 投球解析 - 2020-10-04 12-37-58-04</v>
      </c>
      <c r="B1772" t="str">
        <f ca="1">output!K1772</f>
        <v>DD002</v>
      </c>
      <c r="C1772">
        <f ca="1">VLOOKUP(B1772,投手データ!B:E,4,)</f>
        <v>152</v>
      </c>
      <c r="D1772" t="str">
        <f ca="1">output!N1772</f>
        <v>ストレート</v>
      </c>
      <c r="E1772">
        <f ca="1">output!J1772</f>
        <v>147</v>
      </c>
      <c r="F1772">
        <f t="shared" ca="1" si="28"/>
        <v>-5</v>
      </c>
    </row>
    <row r="1773" spans="1:6" hidden="1" x14ac:dyDescent="0.4">
      <c r="A1773" t="str">
        <f>output!A1773</f>
        <v>パワプロ2020 - 投球解析 - 2020-10-04 12-37-58-05</v>
      </c>
      <c r="B1773" t="str">
        <f ca="1">output!K1773</f>
        <v>DD002</v>
      </c>
      <c r="C1773">
        <f ca="1">VLOOKUP(B1773,投手データ!B:E,4,)</f>
        <v>152</v>
      </c>
      <c r="D1773" t="str">
        <f ca="1">output!N1773</f>
        <v>ストレート</v>
      </c>
      <c r="E1773">
        <f ca="1">output!J1773</f>
        <v>145</v>
      </c>
      <c r="F1773">
        <f t="shared" ca="1" si="28"/>
        <v>-7</v>
      </c>
    </row>
    <row r="1774" spans="1:6" hidden="1" x14ac:dyDescent="0.4">
      <c r="A1774" t="str">
        <f>output!A1774</f>
        <v>パワプロ2020 - 投球解析 - 2020-10-04 12-37-58-06</v>
      </c>
      <c r="B1774" t="str">
        <f ca="1">output!K1774</f>
        <v>DD002</v>
      </c>
      <c r="C1774">
        <f ca="1">VLOOKUP(B1774,投手データ!B:E,4,)</f>
        <v>152</v>
      </c>
      <c r="D1774" t="str">
        <f ca="1">output!N1774</f>
        <v>ストレート</v>
      </c>
      <c r="E1774">
        <f ca="1">output!J1774</f>
        <v>147</v>
      </c>
      <c r="F1774">
        <f t="shared" ca="1" si="28"/>
        <v>-5</v>
      </c>
    </row>
    <row r="1775" spans="1:6" hidden="1" x14ac:dyDescent="0.4">
      <c r="A1775" t="str">
        <f>output!A1775</f>
        <v>パワプロ2020 - 投球解析 - 2020-10-04 12-37-58-07</v>
      </c>
      <c r="B1775" t="str">
        <f ca="1">output!K1775</f>
        <v>DD002</v>
      </c>
      <c r="C1775">
        <f ca="1">VLOOKUP(B1775,投手データ!B:E,4,)</f>
        <v>152</v>
      </c>
      <c r="D1775" t="str">
        <f ca="1">output!N1775</f>
        <v>ストレート</v>
      </c>
      <c r="E1775">
        <f ca="1">output!J1775</f>
        <v>150</v>
      </c>
      <c r="F1775">
        <f t="shared" ca="1" si="28"/>
        <v>-2</v>
      </c>
    </row>
    <row r="1776" spans="1:6" hidden="1" x14ac:dyDescent="0.4">
      <c r="A1776" t="str">
        <f>output!A1776</f>
        <v>パワプロ2020 - 投球解析 - 2020-10-04 12-37-58-08</v>
      </c>
      <c r="B1776" t="str">
        <f ca="1">output!K1776</f>
        <v>DD002</v>
      </c>
      <c r="C1776">
        <f ca="1">VLOOKUP(B1776,投手データ!B:E,4,)</f>
        <v>152</v>
      </c>
      <c r="D1776" t="str">
        <f ca="1">output!N1776</f>
        <v>ストレート</v>
      </c>
      <c r="E1776">
        <f ca="1">output!J1776</f>
        <v>149</v>
      </c>
      <c r="F1776">
        <f t="shared" ca="1" si="28"/>
        <v>-3</v>
      </c>
    </row>
    <row r="1777" spans="1:6" hidden="1" x14ac:dyDescent="0.4">
      <c r="A1777" t="str">
        <f>output!A1777</f>
        <v>パワプロ2020 - 投球解析 - 2020-10-04 12-38-58-00</v>
      </c>
      <c r="B1777" t="str">
        <f ca="1">output!K1777</f>
        <v>DD002</v>
      </c>
      <c r="C1777">
        <f ca="1">VLOOKUP(B1777,投手データ!B:E,4,)</f>
        <v>152</v>
      </c>
      <c r="D1777" t="str">
        <f ca="1">output!N1777</f>
        <v>ムービングファスト</v>
      </c>
      <c r="E1777">
        <f ca="1">output!J1777</f>
        <v>140</v>
      </c>
      <c r="F1777">
        <f t="shared" ca="1" si="28"/>
        <v>-12</v>
      </c>
    </row>
    <row r="1778" spans="1:6" hidden="1" x14ac:dyDescent="0.4">
      <c r="A1778" t="str">
        <f>output!A1778</f>
        <v>パワプロ2020 - 投球解析 - 2020-10-04 12-38-58-01</v>
      </c>
      <c r="B1778" t="str">
        <f ca="1">output!K1778</f>
        <v>DD002</v>
      </c>
      <c r="C1778">
        <f ca="1">VLOOKUP(B1778,投手データ!B:E,4,)</f>
        <v>152</v>
      </c>
      <c r="D1778" t="str">
        <f ca="1">output!N1778</f>
        <v>ムービングファスト</v>
      </c>
      <c r="E1778">
        <f ca="1">output!J1778</f>
        <v>142</v>
      </c>
      <c r="F1778">
        <f t="shared" ca="1" si="28"/>
        <v>-10</v>
      </c>
    </row>
    <row r="1779" spans="1:6" hidden="1" x14ac:dyDescent="0.4">
      <c r="A1779" t="str">
        <f>output!A1779</f>
        <v>パワプロ2020 - 投球解析 - 2020-10-04 12-38-58-02</v>
      </c>
      <c r="B1779" t="str">
        <f ca="1">output!K1779</f>
        <v>DD002</v>
      </c>
      <c r="C1779">
        <f ca="1">VLOOKUP(B1779,投手データ!B:E,4,)</f>
        <v>152</v>
      </c>
      <c r="D1779" t="str">
        <f ca="1">output!N1779</f>
        <v>ムービングファスト</v>
      </c>
      <c r="E1779">
        <f ca="1">output!J1779</f>
        <v>141</v>
      </c>
      <c r="F1779">
        <f t="shared" ca="1" si="28"/>
        <v>-11</v>
      </c>
    </row>
    <row r="1780" spans="1:6" hidden="1" x14ac:dyDescent="0.4">
      <c r="A1780" t="str">
        <f>output!A1780</f>
        <v>パワプロ2020 - 投球解析 - 2020-10-04 12-38-58-03</v>
      </c>
      <c r="B1780" t="str">
        <f ca="1">output!K1780</f>
        <v>DD002</v>
      </c>
      <c r="C1780">
        <f ca="1">VLOOKUP(B1780,投手データ!B:E,4,)</f>
        <v>152</v>
      </c>
      <c r="D1780" t="str">
        <f ca="1">output!N1780</f>
        <v>ムービングファスト</v>
      </c>
      <c r="E1780">
        <f>output!J1780</f>
        <v>137</v>
      </c>
      <c r="F1780">
        <f t="shared" ca="1" si="28"/>
        <v>-15</v>
      </c>
    </row>
    <row r="1781" spans="1:6" hidden="1" x14ac:dyDescent="0.4">
      <c r="A1781" t="str">
        <f>output!A1781</f>
        <v>パワプロ2020 - 投球解析 - 2020-10-04 12-38-58-04</v>
      </c>
      <c r="B1781" t="str">
        <f ca="1">output!K1781</f>
        <v>DD002</v>
      </c>
      <c r="C1781">
        <f ca="1">VLOOKUP(B1781,投手データ!B:E,4,)</f>
        <v>152</v>
      </c>
      <c r="D1781" t="str">
        <f ca="1">output!N1781</f>
        <v>ムービングファスト</v>
      </c>
      <c r="E1781">
        <f ca="1">output!J1781</f>
        <v>140</v>
      </c>
      <c r="F1781">
        <f t="shared" ca="1" si="28"/>
        <v>-12</v>
      </c>
    </row>
    <row r="1782" spans="1:6" hidden="1" x14ac:dyDescent="0.4">
      <c r="A1782" t="str">
        <f>output!A1782</f>
        <v>パワプロ2020 - 投球解析 - 2020-10-04 12-38-58-05</v>
      </c>
      <c r="B1782" t="str">
        <f ca="1">output!K1782</f>
        <v>DD002</v>
      </c>
      <c r="C1782">
        <f ca="1">VLOOKUP(B1782,投手データ!B:E,4,)</f>
        <v>152</v>
      </c>
      <c r="D1782" t="str">
        <f ca="1">output!N1782</f>
        <v>ムービングファスト</v>
      </c>
      <c r="E1782">
        <f ca="1">output!J1782</f>
        <v>140</v>
      </c>
      <c r="F1782">
        <f t="shared" ca="1" si="28"/>
        <v>-12</v>
      </c>
    </row>
    <row r="1783" spans="1:6" hidden="1" x14ac:dyDescent="0.4">
      <c r="A1783" t="str">
        <f>output!A1783</f>
        <v>パワプロ2020 - 投球解析 - 2020-10-04 12-38-58-06</v>
      </c>
      <c r="B1783" t="str">
        <f ca="1">output!K1783</f>
        <v>DD002</v>
      </c>
      <c r="C1783">
        <f ca="1">VLOOKUP(B1783,投手データ!B:E,4,)</f>
        <v>152</v>
      </c>
      <c r="D1783" t="str">
        <f ca="1">output!N1783</f>
        <v>ムービングファスト</v>
      </c>
      <c r="E1783">
        <f ca="1">output!J1783</f>
        <v>142</v>
      </c>
      <c r="F1783">
        <f t="shared" ca="1" si="28"/>
        <v>-10</v>
      </c>
    </row>
    <row r="1784" spans="1:6" hidden="1" x14ac:dyDescent="0.4">
      <c r="A1784" t="str">
        <f>output!A1784</f>
        <v>パワプロ2020 - 投球解析 - 2020-10-04 12-38-58-07</v>
      </c>
      <c r="B1784" t="str">
        <f ca="1">output!K1784</f>
        <v>DD002</v>
      </c>
      <c r="C1784">
        <f ca="1">VLOOKUP(B1784,投手データ!B:E,4,)</f>
        <v>152</v>
      </c>
      <c r="D1784" t="str">
        <f ca="1">output!N1784</f>
        <v>ムービングファスト</v>
      </c>
      <c r="E1784">
        <f ca="1">output!J1784</f>
        <v>138</v>
      </c>
      <c r="F1784">
        <f t="shared" ca="1" si="28"/>
        <v>-14</v>
      </c>
    </row>
    <row r="1785" spans="1:6" hidden="1" x14ac:dyDescent="0.4">
      <c r="A1785" t="str">
        <f>output!A1785</f>
        <v>パワプロ2020 - 投球解析 - 2020-10-04 12-38-58-08</v>
      </c>
      <c r="B1785" t="str">
        <f ca="1">output!K1785</f>
        <v>DD002</v>
      </c>
      <c r="C1785">
        <f ca="1">VLOOKUP(B1785,投手データ!B:E,4,)</f>
        <v>152</v>
      </c>
      <c r="D1785" t="str">
        <f ca="1">output!N1785</f>
        <v>ムービングファスト</v>
      </c>
      <c r="E1785">
        <f ca="1">output!J1785</f>
        <v>140</v>
      </c>
      <c r="F1785">
        <f t="shared" ca="1" si="28"/>
        <v>-12</v>
      </c>
    </row>
    <row r="1786" spans="1:6" hidden="1" x14ac:dyDescent="0.4">
      <c r="A1786" t="str">
        <f>output!A1786</f>
        <v>パワプロ2020 - 投球解析 - 2020-10-04 12-38-58-09</v>
      </c>
      <c r="B1786" t="str">
        <f ca="1">output!K1786</f>
        <v>DD002</v>
      </c>
      <c r="C1786">
        <f ca="1">VLOOKUP(B1786,投手データ!B:E,4,)</f>
        <v>152</v>
      </c>
      <c r="D1786" t="str">
        <f ca="1">output!N1786</f>
        <v>ムービングファスト</v>
      </c>
      <c r="E1786">
        <f ca="1">output!J1786</f>
        <v>138</v>
      </c>
      <c r="F1786">
        <f t="shared" ca="1" si="28"/>
        <v>-14</v>
      </c>
    </row>
    <row r="1787" spans="1:6" hidden="1" x14ac:dyDescent="0.4">
      <c r="A1787" t="str">
        <f>output!A1787</f>
        <v>パワプロ2020 - 投球解析 - 2020-10-23 21-40-21-00</v>
      </c>
      <c r="B1787" t="str">
        <f ca="1">output!K1787</f>
        <v>DD037</v>
      </c>
      <c r="C1787">
        <f ca="1">VLOOKUP(B1787,投手データ!B:E,4,)</f>
        <v>135</v>
      </c>
      <c r="D1787" t="str">
        <f ca="1">output!N1787</f>
        <v>超スローボール</v>
      </c>
      <c r="E1787">
        <f>output!J1787</f>
        <v>74</v>
      </c>
      <c r="F1787">
        <f t="shared" ca="1" si="28"/>
        <v>-61</v>
      </c>
    </row>
    <row r="1788" spans="1:6" hidden="1" x14ac:dyDescent="0.4">
      <c r="A1788" t="str">
        <f>output!A1788</f>
        <v>パワプロ2020 - 投球解析 - 2020-10-23 21-40-21-01</v>
      </c>
      <c r="B1788" t="str">
        <f ca="1">output!K1788</f>
        <v>DD037</v>
      </c>
      <c r="C1788">
        <f ca="1">VLOOKUP(B1788,投手データ!B:E,4,)</f>
        <v>135</v>
      </c>
      <c r="D1788" t="str">
        <f ca="1">output!N1788</f>
        <v>超スローボール</v>
      </c>
      <c r="E1788">
        <f>output!J1788</f>
        <v>73</v>
      </c>
      <c r="F1788">
        <f t="shared" ca="1" si="28"/>
        <v>-62</v>
      </c>
    </row>
    <row r="1789" spans="1:6" hidden="1" x14ac:dyDescent="0.4">
      <c r="A1789" t="str">
        <f>output!A1789</f>
        <v>パワプロ2020 - 投球解析 - 2020-10-23 21-40-21-02</v>
      </c>
      <c r="B1789" t="str">
        <f ca="1">output!K1789</f>
        <v>DD037</v>
      </c>
      <c r="C1789">
        <f ca="1">VLOOKUP(B1789,投手データ!B:E,4,)</f>
        <v>135</v>
      </c>
      <c r="D1789" t="str">
        <f ca="1">output!N1789</f>
        <v>超スローボール</v>
      </c>
      <c r="E1789">
        <f ca="1">output!J1789</f>
        <v>74</v>
      </c>
      <c r="F1789">
        <f t="shared" ca="1" si="28"/>
        <v>-61</v>
      </c>
    </row>
    <row r="1790" spans="1:6" hidden="1" x14ac:dyDescent="0.4">
      <c r="A1790" t="str">
        <f>output!A1790</f>
        <v>パワプロ2020 - 投球解析 - 2020-10-23 21-40-21-03</v>
      </c>
      <c r="B1790" t="str">
        <f ca="1">output!K1790</f>
        <v>DD037</v>
      </c>
      <c r="C1790">
        <f ca="1">VLOOKUP(B1790,投手データ!B:E,4,)</f>
        <v>135</v>
      </c>
      <c r="D1790" t="str">
        <f ca="1">output!N1790</f>
        <v>超スローボール</v>
      </c>
      <c r="E1790">
        <f>output!J1790</f>
        <v>73</v>
      </c>
      <c r="F1790">
        <f t="shared" ca="1" si="28"/>
        <v>-62</v>
      </c>
    </row>
    <row r="1791" spans="1:6" hidden="1" x14ac:dyDescent="0.4">
      <c r="A1791" t="str">
        <f>output!A1791</f>
        <v>パワプロ2020 - 投球解析 - 2020-10-23 21-40-21-04</v>
      </c>
      <c r="B1791" t="str">
        <f ca="1">output!K1791</f>
        <v>DD037</v>
      </c>
      <c r="C1791">
        <f ca="1">VLOOKUP(B1791,投手データ!B:E,4,)</f>
        <v>135</v>
      </c>
      <c r="D1791" t="str">
        <f>output!N1791</f>
        <v>超スローボール</v>
      </c>
      <c r="E1791">
        <f ca="1">output!J1791</f>
        <v>73</v>
      </c>
      <c r="F1791">
        <f t="shared" ca="1" si="28"/>
        <v>-62</v>
      </c>
    </row>
    <row r="1792" spans="1:6" hidden="1" x14ac:dyDescent="0.4">
      <c r="A1792" t="str">
        <f>output!A1792</f>
        <v>パワプロ2020 - 投球解析 - 2020-10-23 21-40-21-05</v>
      </c>
      <c r="B1792" t="str">
        <f ca="1">output!K1792</f>
        <v>DD037</v>
      </c>
      <c r="C1792">
        <f ca="1">VLOOKUP(B1792,投手データ!B:E,4,)</f>
        <v>135</v>
      </c>
      <c r="D1792" t="str">
        <f ca="1">output!N1792</f>
        <v>超スローボール</v>
      </c>
      <c r="E1792">
        <f ca="1">output!J1792</f>
        <v>73</v>
      </c>
      <c r="F1792">
        <f t="shared" ca="1" si="28"/>
        <v>-62</v>
      </c>
    </row>
    <row r="1793" spans="1:6" hidden="1" x14ac:dyDescent="0.4">
      <c r="A1793" t="str">
        <f>output!A1793</f>
        <v>パワプロ2020 - 投球解析 - 2020-10-23 21-40-21-06</v>
      </c>
      <c r="B1793" t="str">
        <f ca="1">output!K1793</f>
        <v>DD037</v>
      </c>
      <c r="C1793">
        <f ca="1">VLOOKUP(B1793,投手データ!B:E,4,)</f>
        <v>135</v>
      </c>
      <c r="D1793" t="str">
        <f ca="1">output!N1793</f>
        <v>超スローボール</v>
      </c>
      <c r="E1793">
        <f>output!J1793</f>
        <v>72</v>
      </c>
      <c r="F1793">
        <f t="shared" ca="1" si="28"/>
        <v>-63</v>
      </c>
    </row>
    <row r="1794" spans="1:6" hidden="1" x14ac:dyDescent="0.4">
      <c r="A1794" t="str">
        <f>output!A1794</f>
        <v>パワプロ2020 - 投球解析 - 2020-10-23 21-40-21-07</v>
      </c>
      <c r="B1794" t="str">
        <f ca="1">output!K1794</f>
        <v>DD037</v>
      </c>
      <c r="C1794">
        <f ca="1">VLOOKUP(B1794,投手データ!B:E,4,)</f>
        <v>135</v>
      </c>
      <c r="D1794" t="str">
        <f ca="1">output!N1794</f>
        <v>超スローボール</v>
      </c>
      <c r="E1794">
        <f ca="1">output!J1794</f>
        <v>74</v>
      </c>
      <c r="F1794">
        <f t="shared" ca="1" si="28"/>
        <v>-61</v>
      </c>
    </row>
    <row r="1795" spans="1:6" hidden="1" x14ac:dyDescent="0.4">
      <c r="A1795" t="str">
        <f>output!A1795</f>
        <v>パワプロ2020 - 投球解析 - 2020-10-23 21-40-21-08</v>
      </c>
      <c r="B1795" t="str">
        <f ca="1">output!K1795</f>
        <v>DD037</v>
      </c>
      <c r="C1795">
        <f ca="1">VLOOKUP(B1795,投手データ!B:E,4,)</f>
        <v>135</v>
      </c>
      <c r="D1795" t="str">
        <f ca="1">output!N1795</f>
        <v>超スローボール</v>
      </c>
      <c r="E1795">
        <f>output!J1795</f>
        <v>72</v>
      </c>
      <c r="F1795">
        <f t="shared" ca="1" si="28"/>
        <v>-63</v>
      </c>
    </row>
    <row r="1796" spans="1:6" hidden="1" x14ac:dyDescent="0.4">
      <c r="A1796" t="str">
        <f>output!A1796</f>
        <v>パワプロ2020 - 投球解析 - 2020-10-23 21-40-21-09</v>
      </c>
      <c r="B1796" t="str">
        <f ca="1">output!K1796</f>
        <v>DD037</v>
      </c>
      <c r="C1796">
        <f ca="1">VLOOKUP(B1796,投手データ!B:E,4,)</f>
        <v>135</v>
      </c>
      <c r="D1796" t="str">
        <f ca="1">output!N1796</f>
        <v>超スローボール</v>
      </c>
      <c r="E1796">
        <f ca="1">output!J1796</f>
        <v>74</v>
      </c>
      <c r="F1796">
        <f t="shared" ca="1" si="28"/>
        <v>-61</v>
      </c>
    </row>
    <row r="1797" spans="1:6" hidden="1" x14ac:dyDescent="0.4">
      <c r="A1797" t="str">
        <f>output!A1797</f>
        <v>パワプロ2020 - 投球解析 - 2020-10-23 21-41-59-00</v>
      </c>
      <c r="B1797" t="str">
        <f ca="1">output!K1797</f>
        <v>DD038</v>
      </c>
      <c r="C1797">
        <f ca="1">VLOOKUP(B1797,投手データ!B:E,4,)</f>
        <v>105</v>
      </c>
      <c r="D1797" t="str">
        <f ca="1">output!N1797</f>
        <v>超スローボール</v>
      </c>
      <c r="E1797">
        <f ca="1">output!J1797</f>
        <v>70</v>
      </c>
      <c r="F1797">
        <f t="shared" ca="1" si="28"/>
        <v>-35</v>
      </c>
    </row>
    <row r="1798" spans="1:6" hidden="1" x14ac:dyDescent="0.4">
      <c r="A1798" t="str">
        <f>output!A1798</f>
        <v>パワプロ2020 - 投球解析 - 2020-10-23 21-41-59-01</v>
      </c>
      <c r="B1798" t="str">
        <f ca="1">output!K1798</f>
        <v>DD038</v>
      </c>
      <c r="C1798">
        <f ca="1">VLOOKUP(B1798,投手データ!B:E,4,)</f>
        <v>105</v>
      </c>
      <c r="D1798" t="str">
        <f ca="1">output!N1798</f>
        <v>超スローボール</v>
      </c>
      <c r="E1798">
        <f ca="1">output!J1798</f>
        <v>70</v>
      </c>
      <c r="F1798">
        <f t="shared" ca="1" si="28"/>
        <v>-35</v>
      </c>
    </row>
    <row r="1799" spans="1:6" hidden="1" x14ac:dyDescent="0.4">
      <c r="A1799" t="str">
        <f>output!A1799</f>
        <v>パワプロ2020 - 投球解析 - 2020-10-23 21-41-59-02</v>
      </c>
      <c r="B1799" t="str">
        <f ca="1">output!K1799</f>
        <v>DD038</v>
      </c>
      <c r="C1799">
        <f ca="1">VLOOKUP(B1799,投手データ!B:E,4,)</f>
        <v>105</v>
      </c>
      <c r="D1799" t="str">
        <f>output!N1799</f>
        <v>超スローボール</v>
      </c>
      <c r="E1799">
        <f ca="1">output!J1799</f>
        <v>70</v>
      </c>
      <c r="F1799">
        <f t="shared" ca="1" si="28"/>
        <v>-35</v>
      </c>
    </row>
    <row r="1800" spans="1:6" hidden="1" x14ac:dyDescent="0.4">
      <c r="A1800" t="str">
        <f>output!A1800</f>
        <v>パワプロ2020 - 投球解析 - 2020-10-23 21-41-59-03</v>
      </c>
      <c r="B1800" t="str">
        <f ca="1">output!K1800</f>
        <v>DD038</v>
      </c>
      <c r="C1800">
        <f ca="1">VLOOKUP(B1800,投手データ!B:E,4,)</f>
        <v>105</v>
      </c>
      <c r="D1800" t="str">
        <f ca="1">output!N1800</f>
        <v>超スローボール</v>
      </c>
      <c r="E1800">
        <f ca="1">output!J1800</f>
        <v>70</v>
      </c>
      <c r="F1800">
        <f t="shared" ca="1" si="28"/>
        <v>-35</v>
      </c>
    </row>
    <row r="1801" spans="1:6" hidden="1" x14ac:dyDescent="0.4">
      <c r="A1801" t="str">
        <f>output!A1801</f>
        <v>パワプロ2020 - 投球解析 - 2020-10-23 21-41-59-04</v>
      </c>
      <c r="B1801" t="str">
        <f ca="1">output!K1801</f>
        <v>DD038</v>
      </c>
      <c r="C1801">
        <f ca="1">VLOOKUP(B1801,投手データ!B:E,4,)</f>
        <v>105</v>
      </c>
      <c r="D1801" t="str">
        <f ca="1">output!N1801</f>
        <v>超スローボール</v>
      </c>
      <c r="E1801">
        <f ca="1">output!J1801</f>
        <v>70</v>
      </c>
      <c r="F1801">
        <f t="shared" ca="1" si="28"/>
        <v>-35</v>
      </c>
    </row>
    <row r="1802" spans="1:6" hidden="1" x14ac:dyDescent="0.4">
      <c r="A1802" t="str">
        <f>output!A1802</f>
        <v>パワプロ2020 - 投球解析 - 2020-10-23 21-41-59-05</v>
      </c>
      <c r="B1802" t="str">
        <f ca="1">output!K1802</f>
        <v>DD038</v>
      </c>
      <c r="C1802">
        <f ca="1">VLOOKUP(B1802,投手データ!B:E,4,)</f>
        <v>105</v>
      </c>
      <c r="D1802" t="str">
        <f ca="1">output!N1802</f>
        <v>超スローボール</v>
      </c>
      <c r="E1802">
        <f ca="1">output!J1802</f>
        <v>70</v>
      </c>
      <c r="F1802">
        <f t="shared" ca="1" si="28"/>
        <v>-35</v>
      </c>
    </row>
    <row r="1803" spans="1:6" hidden="1" x14ac:dyDescent="0.4">
      <c r="A1803" t="str">
        <f>output!A1803</f>
        <v>パワプロ2020 - 投球解析 - 2020-10-23 21-41-59-06</v>
      </c>
      <c r="B1803" t="str">
        <f ca="1">output!K1803</f>
        <v>DD038</v>
      </c>
      <c r="C1803">
        <f ca="1">VLOOKUP(B1803,投手データ!B:E,4,)</f>
        <v>105</v>
      </c>
      <c r="D1803" t="str">
        <f ca="1">output!N1803</f>
        <v>超スローボール</v>
      </c>
      <c r="E1803">
        <f ca="1">output!J1803</f>
        <v>70</v>
      </c>
      <c r="F1803">
        <f t="shared" ca="1" si="28"/>
        <v>-35</v>
      </c>
    </row>
    <row r="1804" spans="1:6" hidden="1" x14ac:dyDescent="0.4">
      <c r="A1804" t="str">
        <f>output!A1804</f>
        <v>パワプロ2020 - 投球解析 - 2020-10-23 21-41-59-07</v>
      </c>
      <c r="B1804" t="str">
        <f ca="1">output!K1804</f>
        <v>DD038</v>
      </c>
      <c r="C1804">
        <f ca="1">VLOOKUP(B1804,投手データ!B:E,4,)</f>
        <v>105</v>
      </c>
      <c r="D1804" t="str">
        <f ca="1">output!N1804</f>
        <v>超スローボール</v>
      </c>
      <c r="E1804">
        <f ca="1">output!J1804</f>
        <v>70</v>
      </c>
      <c r="F1804">
        <f t="shared" ca="1" si="28"/>
        <v>-35</v>
      </c>
    </row>
    <row r="1805" spans="1:6" hidden="1" x14ac:dyDescent="0.4">
      <c r="A1805" t="str">
        <f>output!A1805</f>
        <v>パワプロ2020 - 投球解析 - 2020-10-23 21-41-59-08</v>
      </c>
      <c r="B1805" t="str">
        <f ca="1">output!K1805</f>
        <v>DD038</v>
      </c>
      <c r="C1805">
        <f ca="1">VLOOKUP(B1805,投手データ!B:E,4,)</f>
        <v>105</v>
      </c>
      <c r="D1805" t="str">
        <f>output!N1805</f>
        <v>超スローボール</v>
      </c>
      <c r="E1805">
        <f ca="1">output!J1805</f>
        <v>70</v>
      </c>
      <c r="F1805">
        <f t="shared" ca="1" si="28"/>
        <v>-35</v>
      </c>
    </row>
    <row r="1806" spans="1:6" hidden="1" x14ac:dyDescent="0.4">
      <c r="A1806" t="str">
        <f>output!A1806</f>
        <v>パワプロ2020 - 投球解析 - 2020-10-23 21-41-59-09</v>
      </c>
      <c r="B1806" t="str">
        <f ca="1">output!K1806</f>
        <v>DD038</v>
      </c>
      <c r="C1806">
        <f ca="1">VLOOKUP(B1806,投手データ!B:E,4,)</f>
        <v>105</v>
      </c>
      <c r="D1806" t="str">
        <f ca="1">output!N1806</f>
        <v>超スローボール</v>
      </c>
      <c r="E1806">
        <f ca="1">output!J1806</f>
        <v>70</v>
      </c>
      <c r="F1806">
        <f t="shared" ca="1" si="28"/>
        <v>-35</v>
      </c>
    </row>
    <row r="1807" spans="1:6" hidden="1" x14ac:dyDescent="0.4">
      <c r="A1807" t="str">
        <f>output!A1807</f>
        <v>パワプロ2020 - 投球解析 - 2020-10-23 21-43-52-00</v>
      </c>
      <c r="B1807" t="str">
        <f ca="1">output!K1807</f>
        <v>DD039</v>
      </c>
      <c r="C1807">
        <f ca="1">VLOOKUP(B1807,投手データ!B:E,4,)</f>
        <v>142</v>
      </c>
      <c r="D1807" t="str">
        <f ca="1">output!N1807</f>
        <v>超スローボール</v>
      </c>
      <c r="E1807">
        <f>output!J1807</f>
        <v>78</v>
      </c>
      <c r="F1807">
        <f t="shared" ca="1" si="28"/>
        <v>-64</v>
      </c>
    </row>
    <row r="1808" spans="1:6" hidden="1" x14ac:dyDescent="0.4">
      <c r="A1808" t="str">
        <f>output!A1808</f>
        <v>パワプロ2020 - 投球解析 - 2020-10-23 21-43-52-01</v>
      </c>
      <c r="B1808" t="str">
        <f ca="1">output!K1808</f>
        <v>DD039</v>
      </c>
      <c r="C1808">
        <f ca="1">VLOOKUP(B1808,投手データ!B:E,4,)</f>
        <v>142</v>
      </c>
      <c r="D1808" t="str">
        <f ca="1">output!N1808</f>
        <v>超スローボール</v>
      </c>
      <c r="E1808">
        <f>output!J1808</f>
        <v>77</v>
      </c>
      <c r="F1808">
        <f t="shared" ref="F1808:F1856" ca="1" si="29">E1808-C1808</f>
        <v>-65</v>
      </c>
    </row>
    <row r="1809" spans="1:6" hidden="1" x14ac:dyDescent="0.4">
      <c r="A1809" t="str">
        <f>output!A1809</f>
        <v>パワプロ2020 - 投球解析 - 2020-10-23 21-43-52-02</v>
      </c>
      <c r="B1809" t="str">
        <f ca="1">output!K1809</f>
        <v>DD039</v>
      </c>
      <c r="C1809">
        <f ca="1">VLOOKUP(B1809,投手データ!B:E,4,)</f>
        <v>142</v>
      </c>
      <c r="D1809" t="str">
        <f ca="1">output!N1809</f>
        <v>超スローボール</v>
      </c>
      <c r="E1809">
        <f ca="1">output!J1809</f>
        <v>77</v>
      </c>
      <c r="F1809">
        <f t="shared" ca="1" si="29"/>
        <v>-65</v>
      </c>
    </row>
    <row r="1810" spans="1:6" hidden="1" x14ac:dyDescent="0.4">
      <c r="A1810" t="str">
        <f>output!A1810</f>
        <v>パワプロ2020 - 投球解析 - 2020-10-23 21-43-52-03</v>
      </c>
      <c r="B1810" t="str">
        <f ca="1">output!K1810</f>
        <v>DD039</v>
      </c>
      <c r="C1810">
        <f ca="1">VLOOKUP(B1810,投手データ!B:E,4,)</f>
        <v>142</v>
      </c>
      <c r="D1810" t="str">
        <f ca="1">output!N1810</f>
        <v>超スローボール</v>
      </c>
      <c r="E1810">
        <f>output!J1810</f>
        <v>77</v>
      </c>
      <c r="F1810">
        <f t="shared" ca="1" si="29"/>
        <v>-65</v>
      </c>
    </row>
    <row r="1811" spans="1:6" hidden="1" x14ac:dyDescent="0.4">
      <c r="A1811" t="str">
        <f>output!A1811</f>
        <v>パワプロ2020 - 投球解析 - 2020-10-23 21-43-52-04</v>
      </c>
      <c r="B1811" t="str">
        <f ca="1">output!K1811</f>
        <v>DD039</v>
      </c>
      <c r="C1811">
        <f ca="1">VLOOKUP(B1811,投手データ!B:E,4,)</f>
        <v>142</v>
      </c>
      <c r="D1811" t="str">
        <f ca="1">output!N1811</f>
        <v>超スローボール</v>
      </c>
      <c r="E1811">
        <f ca="1">output!J1811</f>
        <v>78</v>
      </c>
      <c r="F1811">
        <f t="shared" ca="1" si="29"/>
        <v>-64</v>
      </c>
    </row>
    <row r="1812" spans="1:6" hidden="1" x14ac:dyDescent="0.4">
      <c r="A1812" t="str">
        <f>output!A1812</f>
        <v>パワプロ2020 - 投球解析 - 2020-10-23 21-43-52-05</v>
      </c>
      <c r="B1812" t="str">
        <f ca="1">output!K1812</f>
        <v>DD039</v>
      </c>
      <c r="C1812">
        <f ca="1">VLOOKUP(B1812,投手データ!B:E,4,)</f>
        <v>142</v>
      </c>
      <c r="D1812" t="str">
        <f ca="1">output!N1812</f>
        <v>超スローボール</v>
      </c>
      <c r="E1812">
        <f>output!J1812</f>
        <v>77</v>
      </c>
      <c r="F1812">
        <f t="shared" ca="1" si="29"/>
        <v>-65</v>
      </c>
    </row>
    <row r="1813" spans="1:6" hidden="1" x14ac:dyDescent="0.4">
      <c r="A1813" t="str">
        <f>output!A1813</f>
        <v>パワプロ2020 - 投球解析 - 2020-10-23 21-43-52-06</v>
      </c>
      <c r="B1813" t="str">
        <f ca="1">output!K1813</f>
        <v>DD039</v>
      </c>
      <c r="C1813">
        <f ca="1">VLOOKUP(B1813,投手データ!B:E,4,)</f>
        <v>142</v>
      </c>
      <c r="D1813" t="str">
        <f ca="1">output!N1813</f>
        <v>超スローボール</v>
      </c>
      <c r="E1813">
        <f ca="1">output!J1813</f>
        <v>78</v>
      </c>
      <c r="F1813">
        <f t="shared" ca="1" si="29"/>
        <v>-64</v>
      </c>
    </row>
    <row r="1814" spans="1:6" hidden="1" x14ac:dyDescent="0.4">
      <c r="A1814" t="str">
        <f>output!A1814</f>
        <v>パワプロ2020 - 投球解析 - 2020-10-23 21-43-52-07</v>
      </c>
      <c r="B1814" t="str">
        <f ca="1">output!K1814</f>
        <v>DD039</v>
      </c>
      <c r="C1814">
        <f ca="1">VLOOKUP(B1814,投手データ!B:E,4,)</f>
        <v>142</v>
      </c>
      <c r="D1814" t="str">
        <f ca="1">output!N1814</f>
        <v>超スローボール</v>
      </c>
      <c r="E1814">
        <f>output!J1814</f>
        <v>76</v>
      </c>
      <c r="F1814">
        <f t="shared" ca="1" si="29"/>
        <v>-66</v>
      </c>
    </row>
    <row r="1815" spans="1:6" hidden="1" x14ac:dyDescent="0.4">
      <c r="A1815" t="str">
        <f>output!A1815</f>
        <v>パワプロ2020 - 投球解析 - 2020-10-23 21-43-52-08</v>
      </c>
      <c r="B1815" t="str">
        <f ca="1">output!K1815</f>
        <v>DD039</v>
      </c>
      <c r="C1815">
        <f ca="1">VLOOKUP(B1815,投手データ!B:E,4,)</f>
        <v>142</v>
      </c>
      <c r="D1815" t="str">
        <f ca="1">output!N1815</f>
        <v>超スローボール</v>
      </c>
      <c r="E1815">
        <f>output!J1815</f>
        <v>76</v>
      </c>
      <c r="F1815">
        <f t="shared" ca="1" si="29"/>
        <v>-66</v>
      </c>
    </row>
    <row r="1816" spans="1:6" hidden="1" x14ac:dyDescent="0.4">
      <c r="A1816" t="str">
        <f>output!A1816</f>
        <v>パワプロ2020 - 投球解析 - 2020-10-23 21-43-52-09</v>
      </c>
      <c r="B1816" t="str">
        <f ca="1">output!K1816</f>
        <v>DD039</v>
      </c>
      <c r="C1816">
        <f ca="1">VLOOKUP(B1816,投手データ!B:E,4,)</f>
        <v>142</v>
      </c>
      <c r="D1816" t="str">
        <f ca="1">output!N1816</f>
        <v>超スローボール</v>
      </c>
      <c r="E1816">
        <f>output!J1816</f>
        <v>77</v>
      </c>
      <c r="F1816">
        <f t="shared" ca="1" si="29"/>
        <v>-65</v>
      </c>
    </row>
    <row r="1817" spans="1:6" hidden="1" x14ac:dyDescent="0.4">
      <c r="A1817" t="str">
        <f>output!A1817</f>
        <v>パワプロ2020 - 投球解析 - 2020-10-23 21-45-41-00</v>
      </c>
      <c r="B1817" t="str">
        <f ca="1">output!K1817</f>
        <v>DD040</v>
      </c>
      <c r="C1817">
        <f ca="1">VLOOKUP(B1817,投手データ!B:E,4,)</f>
        <v>124</v>
      </c>
      <c r="D1817" t="str">
        <f ca="1">output!N1817</f>
        <v>超スローボール</v>
      </c>
      <c r="E1817">
        <f ca="1">output!J1817</f>
        <v>70</v>
      </c>
      <c r="F1817">
        <f t="shared" ca="1" si="29"/>
        <v>-54</v>
      </c>
    </row>
    <row r="1818" spans="1:6" hidden="1" x14ac:dyDescent="0.4">
      <c r="A1818" t="str">
        <f>output!A1818</f>
        <v>パワプロ2020 - 投球解析 - 2020-10-23 21-45-41-01</v>
      </c>
      <c r="B1818" t="str">
        <f ca="1">output!K1818</f>
        <v>DD040</v>
      </c>
      <c r="C1818">
        <f ca="1">VLOOKUP(B1818,投手データ!B:E,4,)</f>
        <v>124</v>
      </c>
      <c r="D1818" t="str">
        <f ca="1">output!N1818</f>
        <v>超スローボール</v>
      </c>
      <c r="E1818">
        <f ca="1">output!J1818</f>
        <v>70</v>
      </c>
      <c r="F1818">
        <f t="shared" ca="1" si="29"/>
        <v>-54</v>
      </c>
    </row>
    <row r="1819" spans="1:6" hidden="1" x14ac:dyDescent="0.4">
      <c r="A1819" t="str">
        <f>output!A1819</f>
        <v>パワプロ2020 - 投球解析 - 2020-10-23 21-45-41-02</v>
      </c>
      <c r="B1819" t="str">
        <f ca="1">output!K1819</f>
        <v>DD040</v>
      </c>
      <c r="C1819">
        <f ca="1">VLOOKUP(B1819,投手データ!B:E,4,)</f>
        <v>124</v>
      </c>
      <c r="D1819" t="str">
        <f ca="1">output!N1819</f>
        <v>超スローボール</v>
      </c>
      <c r="E1819">
        <f ca="1">output!J1819</f>
        <v>70</v>
      </c>
      <c r="F1819">
        <f t="shared" ca="1" si="29"/>
        <v>-54</v>
      </c>
    </row>
    <row r="1820" spans="1:6" hidden="1" x14ac:dyDescent="0.4">
      <c r="A1820" t="str">
        <f>output!A1820</f>
        <v>パワプロ2020 - 投球解析 - 2020-10-23 21-45-41-03</v>
      </c>
      <c r="B1820" t="str">
        <f ca="1">output!K1820</f>
        <v>DD040</v>
      </c>
      <c r="C1820">
        <f ca="1">VLOOKUP(B1820,投手データ!B:E,4,)</f>
        <v>124</v>
      </c>
      <c r="D1820" t="str">
        <f ca="1">output!N1820</f>
        <v>超スローボール</v>
      </c>
      <c r="E1820">
        <f ca="1">output!J1820</f>
        <v>70</v>
      </c>
      <c r="F1820">
        <f t="shared" ca="1" si="29"/>
        <v>-54</v>
      </c>
    </row>
    <row r="1821" spans="1:6" hidden="1" x14ac:dyDescent="0.4">
      <c r="A1821" t="str">
        <f>output!A1821</f>
        <v>パワプロ2020 - 投球解析 - 2020-10-23 21-45-41-04</v>
      </c>
      <c r="B1821" t="str">
        <f ca="1">output!K1821</f>
        <v>DD040</v>
      </c>
      <c r="C1821">
        <f ca="1">VLOOKUP(B1821,投手データ!B:E,4,)</f>
        <v>124</v>
      </c>
      <c r="D1821" t="str">
        <f ca="1">output!N1821</f>
        <v>超スローボール</v>
      </c>
      <c r="E1821">
        <f ca="1">output!J1821</f>
        <v>70</v>
      </c>
      <c r="F1821">
        <f t="shared" ca="1" si="29"/>
        <v>-54</v>
      </c>
    </row>
    <row r="1822" spans="1:6" hidden="1" x14ac:dyDescent="0.4">
      <c r="A1822" t="str">
        <f>output!A1822</f>
        <v>パワプロ2020 - 投球解析 - 2020-10-23 21-45-41-05</v>
      </c>
      <c r="B1822" t="str">
        <f ca="1">output!K1822</f>
        <v>DD040</v>
      </c>
      <c r="C1822">
        <f ca="1">VLOOKUP(B1822,投手データ!B:E,4,)</f>
        <v>124</v>
      </c>
      <c r="D1822" t="str">
        <f ca="1">output!N1822</f>
        <v>超スローボール</v>
      </c>
      <c r="E1822">
        <f ca="1">output!J1822</f>
        <v>70</v>
      </c>
      <c r="F1822">
        <f t="shared" ca="1" si="29"/>
        <v>-54</v>
      </c>
    </row>
    <row r="1823" spans="1:6" hidden="1" x14ac:dyDescent="0.4">
      <c r="A1823" t="str">
        <f>output!A1823</f>
        <v>パワプロ2020 - 投球解析 - 2020-10-23 21-45-41-06</v>
      </c>
      <c r="B1823" t="str">
        <f ca="1">output!K1823</f>
        <v>DD040</v>
      </c>
      <c r="C1823">
        <f ca="1">VLOOKUP(B1823,投手データ!B:E,4,)</f>
        <v>124</v>
      </c>
      <c r="D1823" t="str">
        <f ca="1">output!N1823</f>
        <v>超スローボール</v>
      </c>
      <c r="E1823">
        <f ca="1">output!J1823</f>
        <v>70</v>
      </c>
      <c r="F1823">
        <f t="shared" ca="1" si="29"/>
        <v>-54</v>
      </c>
    </row>
    <row r="1824" spans="1:6" hidden="1" x14ac:dyDescent="0.4">
      <c r="A1824" t="str">
        <f>output!A1824</f>
        <v>パワプロ2020 - 投球解析 - 2020-10-23 21-45-41-07</v>
      </c>
      <c r="B1824" t="str">
        <f ca="1">output!K1824</f>
        <v>DD040</v>
      </c>
      <c r="C1824">
        <f ca="1">VLOOKUP(B1824,投手データ!B:E,4,)</f>
        <v>124</v>
      </c>
      <c r="D1824" t="str">
        <f ca="1">output!N1824</f>
        <v>超スローボール</v>
      </c>
      <c r="E1824">
        <f ca="1">output!J1824</f>
        <v>70</v>
      </c>
      <c r="F1824">
        <f t="shared" ca="1" si="29"/>
        <v>-54</v>
      </c>
    </row>
    <row r="1825" spans="1:6" hidden="1" x14ac:dyDescent="0.4">
      <c r="A1825" t="str">
        <f>output!A1825</f>
        <v>パワプロ2020 - 投球解析 - 2020-10-23 21-45-41-08</v>
      </c>
      <c r="B1825" t="str">
        <f ca="1">output!K1825</f>
        <v>DD040</v>
      </c>
      <c r="C1825">
        <f ca="1">VLOOKUP(B1825,投手データ!B:E,4,)</f>
        <v>124</v>
      </c>
      <c r="D1825" t="str">
        <f ca="1">output!N1825</f>
        <v>超スローボール</v>
      </c>
      <c r="E1825">
        <f ca="1">output!J1825</f>
        <v>70</v>
      </c>
      <c r="F1825">
        <f t="shared" ca="1" si="29"/>
        <v>-54</v>
      </c>
    </row>
    <row r="1826" spans="1:6" hidden="1" x14ac:dyDescent="0.4">
      <c r="A1826" t="str">
        <f>output!A1826</f>
        <v>パワプロ2020 - 投球解析 - 2020-10-23 21-45-41-09</v>
      </c>
      <c r="B1826" t="str">
        <f ca="1">output!K1826</f>
        <v>DD040</v>
      </c>
      <c r="C1826">
        <f ca="1">VLOOKUP(B1826,投手データ!B:E,4,)</f>
        <v>124</v>
      </c>
      <c r="D1826" t="str">
        <f ca="1">output!N1826</f>
        <v>超スローボール</v>
      </c>
      <c r="E1826">
        <f ca="1">output!J1826</f>
        <v>70</v>
      </c>
      <c r="F1826">
        <f t="shared" ca="1" si="29"/>
        <v>-54</v>
      </c>
    </row>
    <row r="1827" spans="1:6" hidden="1" x14ac:dyDescent="0.4">
      <c r="A1827" t="str">
        <f>output!A1827</f>
        <v>パワプロ2020 - 投球解析 - 2020-10-23 21-47-23-00</v>
      </c>
      <c r="B1827" t="str">
        <f ca="1">output!K1827</f>
        <v>DD041</v>
      </c>
      <c r="C1827">
        <f ca="1">VLOOKUP(B1827,投手データ!B:E,4,)</f>
        <v>95</v>
      </c>
      <c r="D1827" t="str">
        <f ca="1">output!N1827</f>
        <v>超スローボール</v>
      </c>
      <c r="E1827">
        <f ca="1">output!J1827</f>
        <v>70</v>
      </c>
      <c r="F1827">
        <f t="shared" ca="1" si="29"/>
        <v>-25</v>
      </c>
    </row>
    <row r="1828" spans="1:6" hidden="1" x14ac:dyDescent="0.4">
      <c r="A1828" t="str">
        <f>output!A1828</f>
        <v>パワプロ2020 - 投球解析 - 2020-10-23 21-47-23-01</v>
      </c>
      <c r="B1828" t="str">
        <f ca="1">output!K1828</f>
        <v>DD041</v>
      </c>
      <c r="C1828">
        <f ca="1">VLOOKUP(B1828,投手データ!B:E,4,)</f>
        <v>95</v>
      </c>
      <c r="D1828" t="str">
        <f ca="1">output!N1828</f>
        <v>超スローボール</v>
      </c>
      <c r="E1828">
        <f ca="1">output!J1828</f>
        <v>70</v>
      </c>
      <c r="F1828">
        <f t="shared" ca="1" si="29"/>
        <v>-25</v>
      </c>
    </row>
    <row r="1829" spans="1:6" hidden="1" x14ac:dyDescent="0.4">
      <c r="A1829" t="str">
        <f>output!A1829</f>
        <v>パワプロ2020 - 投球解析 - 2020-10-23 21-47-23-02</v>
      </c>
      <c r="B1829" t="str">
        <f ca="1">output!K1829</f>
        <v>DD041</v>
      </c>
      <c r="C1829">
        <f ca="1">VLOOKUP(B1829,投手データ!B:E,4,)</f>
        <v>95</v>
      </c>
      <c r="D1829" t="str">
        <f ca="1">output!N1829</f>
        <v>超スローボール</v>
      </c>
      <c r="E1829">
        <f ca="1">output!J1829</f>
        <v>70</v>
      </c>
      <c r="F1829">
        <f t="shared" ca="1" si="29"/>
        <v>-25</v>
      </c>
    </row>
    <row r="1830" spans="1:6" hidden="1" x14ac:dyDescent="0.4">
      <c r="A1830" t="str">
        <f>output!A1830</f>
        <v>パワプロ2020 - 投球解析 - 2020-10-23 21-47-23-03</v>
      </c>
      <c r="B1830" t="str">
        <f ca="1">output!K1830</f>
        <v>DD041</v>
      </c>
      <c r="C1830">
        <f ca="1">VLOOKUP(B1830,投手データ!B:E,4,)</f>
        <v>95</v>
      </c>
      <c r="D1830" t="str">
        <f ca="1">output!N1830</f>
        <v>超スローボール</v>
      </c>
      <c r="E1830">
        <f ca="1">output!J1830</f>
        <v>70</v>
      </c>
      <c r="F1830">
        <f t="shared" ca="1" si="29"/>
        <v>-25</v>
      </c>
    </row>
    <row r="1831" spans="1:6" hidden="1" x14ac:dyDescent="0.4">
      <c r="A1831" t="str">
        <f>output!A1831</f>
        <v>パワプロ2020 - 投球解析 - 2020-10-23 21-47-23-04</v>
      </c>
      <c r="B1831" t="str">
        <f ca="1">output!K1831</f>
        <v>DD041</v>
      </c>
      <c r="C1831">
        <f ca="1">VLOOKUP(B1831,投手データ!B:E,4,)</f>
        <v>95</v>
      </c>
      <c r="D1831" t="str">
        <f ca="1">output!N1831</f>
        <v>超スローボール</v>
      </c>
      <c r="E1831">
        <f ca="1">output!J1831</f>
        <v>70</v>
      </c>
      <c r="F1831">
        <f t="shared" ca="1" si="29"/>
        <v>-25</v>
      </c>
    </row>
    <row r="1832" spans="1:6" hidden="1" x14ac:dyDescent="0.4">
      <c r="A1832" t="str">
        <f>output!A1832</f>
        <v>パワプロ2020 - 投球解析 - 2020-10-23 21-47-23-05</v>
      </c>
      <c r="B1832" t="str">
        <f ca="1">output!K1832</f>
        <v>DD041</v>
      </c>
      <c r="C1832">
        <f ca="1">VLOOKUP(B1832,投手データ!B:E,4,)</f>
        <v>95</v>
      </c>
      <c r="D1832" t="str">
        <f ca="1">output!N1832</f>
        <v>超スローボール</v>
      </c>
      <c r="E1832">
        <f ca="1">output!J1832</f>
        <v>70</v>
      </c>
      <c r="F1832">
        <f t="shared" ca="1" si="29"/>
        <v>-25</v>
      </c>
    </row>
    <row r="1833" spans="1:6" hidden="1" x14ac:dyDescent="0.4">
      <c r="A1833" t="str">
        <f>output!A1833</f>
        <v>パワプロ2020 - 投球解析 - 2020-10-23 21-47-23-06</v>
      </c>
      <c r="B1833" t="str">
        <f ca="1">output!K1833</f>
        <v>DD041</v>
      </c>
      <c r="C1833">
        <f ca="1">VLOOKUP(B1833,投手データ!B:E,4,)</f>
        <v>95</v>
      </c>
      <c r="D1833" t="str">
        <f ca="1">output!N1833</f>
        <v>超スローボール</v>
      </c>
      <c r="E1833">
        <f ca="1">output!J1833</f>
        <v>70</v>
      </c>
      <c r="F1833">
        <f t="shared" ca="1" si="29"/>
        <v>-25</v>
      </c>
    </row>
    <row r="1834" spans="1:6" hidden="1" x14ac:dyDescent="0.4">
      <c r="A1834" t="str">
        <f>output!A1834</f>
        <v>パワプロ2020 - 投球解析 - 2020-10-23 21-47-23-07</v>
      </c>
      <c r="B1834" t="str">
        <f ca="1">output!K1834</f>
        <v>DD041</v>
      </c>
      <c r="C1834">
        <f ca="1">VLOOKUP(B1834,投手データ!B:E,4,)</f>
        <v>95</v>
      </c>
      <c r="D1834" t="str">
        <f>output!N1834</f>
        <v>超スローボール</v>
      </c>
      <c r="E1834">
        <f ca="1">output!J1834</f>
        <v>70</v>
      </c>
      <c r="F1834">
        <f t="shared" ca="1" si="29"/>
        <v>-25</v>
      </c>
    </row>
    <row r="1835" spans="1:6" hidden="1" x14ac:dyDescent="0.4">
      <c r="A1835" t="str">
        <f>output!A1835</f>
        <v>パワプロ2020 - 投球解析 - 2020-10-23 21-47-23-08</v>
      </c>
      <c r="B1835" t="str">
        <f ca="1">output!K1835</f>
        <v>DD041</v>
      </c>
      <c r="C1835">
        <f ca="1">VLOOKUP(B1835,投手データ!B:E,4,)</f>
        <v>95</v>
      </c>
      <c r="D1835" t="str">
        <f ca="1">output!N1835</f>
        <v>超スローボール</v>
      </c>
      <c r="E1835">
        <f ca="1">output!J1835</f>
        <v>70</v>
      </c>
      <c r="F1835">
        <f t="shared" ca="1" si="29"/>
        <v>-25</v>
      </c>
    </row>
    <row r="1836" spans="1:6" hidden="1" x14ac:dyDescent="0.4">
      <c r="A1836" t="str">
        <f>output!A1836</f>
        <v>パワプロ2020 - 投球解析 - 2020-10-23 21-47-23-09</v>
      </c>
      <c r="B1836" t="str">
        <f ca="1">output!K1836</f>
        <v>DD041</v>
      </c>
      <c r="C1836">
        <f ca="1">VLOOKUP(B1836,投手データ!B:E,4,)</f>
        <v>95</v>
      </c>
      <c r="D1836" t="str">
        <f ca="1">output!N1836</f>
        <v>超スローボール</v>
      </c>
      <c r="E1836">
        <f ca="1">output!J1836</f>
        <v>70</v>
      </c>
      <c r="F1836">
        <f t="shared" ca="1" si="29"/>
        <v>-25</v>
      </c>
    </row>
    <row r="1837" spans="1:6" hidden="1" x14ac:dyDescent="0.4">
      <c r="A1837" t="str">
        <f>output!A1837</f>
        <v>パワプロ2020 - 投球解析 - 2020-10-23 21-49-13-00</v>
      </c>
      <c r="B1837" t="str">
        <f>output!K1837</f>
        <v>DD042</v>
      </c>
      <c r="C1837">
        <f>VLOOKUP(B1837,投手データ!B:E,4,)</f>
        <v>161</v>
      </c>
      <c r="D1837" t="str">
        <f ca="1">output!N1837</f>
        <v>超スローボール</v>
      </c>
      <c r="E1837">
        <f>output!J1837</f>
        <v>87</v>
      </c>
      <c r="F1837">
        <f t="shared" si="29"/>
        <v>-74</v>
      </c>
    </row>
    <row r="1838" spans="1:6" hidden="1" x14ac:dyDescent="0.4">
      <c r="A1838" t="str">
        <f>output!A1838</f>
        <v>パワプロ2020 - 投球解析 - 2020-10-23 21-49-13-01</v>
      </c>
      <c r="B1838" t="str">
        <f ca="1">output!K1838</f>
        <v>DD042</v>
      </c>
      <c r="C1838">
        <f ca="1">VLOOKUP(B1838,投手データ!B:E,4,)</f>
        <v>161</v>
      </c>
      <c r="D1838" t="str">
        <f ca="1">output!N1838</f>
        <v>超スローボール</v>
      </c>
      <c r="E1838">
        <f>output!J1838</f>
        <v>87</v>
      </c>
      <c r="F1838">
        <f t="shared" ca="1" si="29"/>
        <v>-74</v>
      </c>
    </row>
    <row r="1839" spans="1:6" hidden="1" x14ac:dyDescent="0.4">
      <c r="A1839" t="str">
        <f>output!A1839</f>
        <v>パワプロ2020 - 投球解析 - 2020-10-23 21-49-13-02</v>
      </c>
      <c r="B1839" t="str">
        <f ca="1">output!K1839</f>
        <v>DD042</v>
      </c>
      <c r="C1839">
        <f ca="1">VLOOKUP(B1839,投手データ!B:E,4,)</f>
        <v>161</v>
      </c>
      <c r="D1839" t="str">
        <f ca="1">output!N1839</f>
        <v>超スローボール</v>
      </c>
      <c r="E1839">
        <f>output!J1839</f>
        <v>88</v>
      </c>
      <c r="F1839">
        <f t="shared" ca="1" si="29"/>
        <v>-73</v>
      </c>
    </row>
    <row r="1840" spans="1:6" hidden="1" x14ac:dyDescent="0.4">
      <c r="A1840" t="str">
        <f>output!A1840</f>
        <v>パワプロ2020 - 投球解析 - 2020-10-23 21-49-13-03</v>
      </c>
      <c r="B1840" t="str">
        <f ca="1">output!K1840</f>
        <v>DD042</v>
      </c>
      <c r="C1840">
        <f ca="1">VLOOKUP(B1840,投手データ!B:E,4,)</f>
        <v>161</v>
      </c>
      <c r="D1840" t="str">
        <f ca="1">output!N1840</f>
        <v>超スローボール</v>
      </c>
      <c r="E1840">
        <f>output!J1840</f>
        <v>88</v>
      </c>
      <c r="F1840">
        <f t="shared" ca="1" si="29"/>
        <v>-73</v>
      </c>
    </row>
    <row r="1841" spans="1:6" hidden="1" x14ac:dyDescent="0.4">
      <c r="A1841" t="str">
        <f>output!A1841</f>
        <v>パワプロ2020 - 投球解析 - 2020-10-23 21-49-13-04</v>
      </c>
      <c r="B1841" t="str">
        <f ca="1">output!K1841</f>
        <v>DD042</v>
      </c>
      <c r="C1841">
        <f ca="1">VLOOKUP(B1841,投手データ!B:E,4,)</f>
        <v>161</v>
      </c>
      <c r="D1841" t="str">
        <f ca="1">output!N1841</f>
        <v>超スローボール</v>
      </c>
      <c r="E1841">
        <f ca="1">output!J1841</f>
        <v>86</v>
      </c>
      <c r="F1841">
        <f t="shared" ca="1" si="29"/>
        <v>-75</v>
      </c>
    </row>
    <row r="1842" spans="1:6" hidden="1" x14ac:dyDescent="0.4">
      <c r="A1842" t="str">
        <f>output!A1842</f>
        <v>パワプロ2020 - 投球解析 - 2020-10-23 21-49-13-05</v>
      </c>
      <c r="B1842" t="str">
        <f ca="1">output!K1842</f>
        <v>DD042</v>
      </c>
      <c r="C1842">
        <f ca="1">VLOOKUP(B1842,投手データ!B:E,4,)</f>
        <v>161</v>
      </c>
      <c r="D1842" t="str">
        <f ca="1">output!N1842</f>
        <v>超スローボール</v>
      </c>
      <c r="E1842">
        <f>output!J1842</f>
        <v>89</v>
      </c>
      <c r="F1842">
        <f t="shared" ca="1" si="29"/>
        <v>-72</v>
      </c>
    </row>
    <row r="1843" spans="1:6" hidden="1" x14ac:dyDescent="0.4">
      <c r="A1843" t="str">
        <f>output!A1843</f>
        <v>パワプロ2020 - 投球解析 - 2020-10-23 21-49-13-06</v>
      </c>
      <c r="B1843" t="str">
        <f ca="1">output!K1843</f>
        <v>DD042</v>
      </c>
      <c r="C1843">
        <f ca="1">VLOOKUP(B1843,投手データ!B:E,4,)</f>
        <v>161</v>
      </c>
      <c r="D1843" t="str">
        <f ca="1">output!N1843</f>
        <v>超スローボール</v>
      </c>
      <c r="E1843">
        <f>output!J1843</f>
        <v>89</v>
      </c>
      <c r="F1843">
        <f t="shared" ca="1" si="29"/>
        <v>-72</v>
      </c>
    </row>
    <row r="1844" spans="1:6" hidden="1" x14ac:dyDescent="0.4">
      <c r="A1844" t="str">
        <f>output!A1844</f>
        <v>パワプロ2020 - 投球解析 - 2020-10-23 21-49-13-07</v>
      </c>
      <c r="B1844" t="str">
        <f ca="1">output!K1844</f>
        <v>DD042</v>
      </c>
      <c r="C1844">
        <f ca="1">VLOOKUP(B1844,投手データ!B:E,4,)</f>
        <v>161</v>
      </c>
      <c r="D1844" t="str">
        <f ca="1">output!N1844</f>
        <v>超スローボール</v>
      </c>
      <c r="E1844">
        <f>output!J1844</f>
        <v>87</v>
      </c>
      <c r="F1844">
        <f t="shared" ca="1" si="29"/>
        <v>-74</v>
      </c>
    </row>
    <row r="1845" spans="1:6" hidden="1" x14ac:dyDescent="0.4">
      <c r="A1845" t="str">
        <f>output!A1845</f>
        <v>パワプロ2020 - 投球解析 - 2020-10-23 21-49-13-08</v>
      </c>
      <c r="B1845" t="str">
        <f ca="1">output!K1845</f>
        <v>DD042</v>
      </c>
      <c r="C1845">
        <f ca="1">VLOOKUP(B1845,投手データ!B:E,4,)</f>
        <v>161</v>
      </c>
      <c r="D1845" t="str">
        <f ca="1">output!N1845</f>
        <v>超スローボール</v>
      </c>
      <c r="E1845">
        <f>output!J1845</f>
        <v>88</v>
      </c>
      <c r="F1845">
        <f t="shared" ca="1" si="29"/>
        <v>-73</v>
      </c>
    </row>
    <row r="1846" spans="1:6" hidden="1" x14ac:dyDescent="0.4">
      <c r="A1846" t="str">
        <f>output!A1846</f>
        <v>パワプロ2020 - 投球解析 - 2020-10-23 21-49-13-09</v>
      </c>
      <c r="B1846" t="str">
        <f>output!K1846</f>
        <v>DD042</v>
      </c>
      <c r="C1846">
        <f>VLOOKUP(B1846,投手データ!B:E,4,)</f>
        <v>161</v>
      </c>
      <c r="D1846" t="str">
        <f ca="1">output!N1846</f>
        <v>超スローボール</v>
      </c>
      <c r="E1846">
        <f>output!J1846</f>
        <v>86</v>
      </c>
      <c r="F1846">
        <f t="shared" si="29"/>
        <v>-75</v>
      </c>
    </row>
    <row r="1847" spans="1:6" hidden="1" x14ac:dyDescent="0.4">
      <c r="A1847" t="str">
        <f>output!A1847</f>
        <v>パワプロ2020 - 投球解析 - 2020-10-23 21-54-50-00</v>
      </c>
      <c r="B1847" t="str">
        <f ca="1">output!K1847</f>
        <v>DD043</v>
      </c>
      <c r="C1847">
        <f ca="1">VLOOKUP(B1847,投手データ!B:E,4,)</f>
        <v>173</v>
      </c>
      <c r="D1847" t="str">
        <f ca="1">output!N1847</f>
        <v>超スローボール</v>
      </c>
      <c r="E1847">
        <f ca="1">output!J1847</f>
        <v>95</v>
      </c>
      <c r="F1847">
        <f t="shared" ca="1" si="29"/>
        <v>-78</v>
      </c>
    </row>
    <row r="1848" spans="1:6" hidden="1" x14ac:dyDescent="0.4">
      <c r="A1848" t="str">
        <f>output!A1848</f>
        <v>パワプロ2020 - 投球解析 - 2020-10-23 21-54-50-01</v>
      </c>
      <c r="B1848" t="str">
        <f ca="1">output!K1848</f>
        <v>DD043</v>
      </c>
      <c r="C1848">
        <f ca="1">VLOOKUP(B1848,投手データ!B:E,4,)</f>
        <v>173</v>
      </c>
      <c r="D1848" t="str">
        <f ca="1">output!N1848</f>
        <v>超スローボール</v>
      </c>
      <c r="E1848">
        <f>output!J1848</f>
        <v>94</v>
      </c>
      <c r="F1848">
        <f t="shared" ca="1" si="29"/>
        <v>-79</v>
      </c>
    </row>
    <row r="1849" spans="1:6" hidden="1" x14ac:dyDescent="0.4">
      <c r="A1849" t="str">
        <f>output!A1849</f>
        <v>パワプロ2020 - 投球解析 - 2020-10-23 21-54-50-02</v>
      </c>
      <c r="B1849" t="str">
        <f ca="1">output!K1849</f>
        <v>DD043</v>
      </c>
      <c r="C1849">
        <f ca="1">VLOOKUP(B1849,投手データ!B:E,4,)</f>
        <v>173</v>
      </c>
      <c r="D1849" t="str">
        <f ca="1">output!N1849</f>
        <v>超スローボール</v>
      </c>
      <c r="E1849">
        <f>output!J1849</f>
        <v>95</v>
      </c>
      <c r="F1849">
        <f t="shared" ca="1" si="29"/>
        <v>-78</v>
      </c>
    </row>
    <row r="1850" spans="1:6" hidden="1" x14ac:dyDescent="0.4">
      <c r="A1850" t="str">
        <f>output!A1850</f>
        <v>パワプロ2020 - 投球解析 - 2020-10-23 21-54-50-03</v>
      </c>
      <c r="B1850" t="str">
        <f ca="1">output!K1850</f>
        <v>DD043</v>
      </c>
      <c r="C1850">
        <f ca="1">VLOOKUP(B1850,投手データ!B:E,4,)</f>
        <v>173</v>
      </c>
      <c r="D1850" t="str">
        <f ca="1">output!N1850</f>
        <v>超スローボール</v>
      </c>
      <c r="E1850">
        <f>output!J1850</f>
        <v>94</v>
      </c>
      <c r="F1850">
        <f t="shared" ca="1" si="29"/>
        <v>-79</v>
      </c>
    </row>
    <row r="1851" spans="1:6" hidden="1" x14ac:dyDescent="0.4">
      <c r="A1851" t="str">
        <f>output!A1851</f>
        <v>パワプロ2020 - 投球解析 - 2020-10-23 21-54-50-04</v>
      </c>
      <c r="B1851" t="str">
        <f ca="1">output!K1851</f>
        <v>DD043</v>
      </c>
      <c r="C1851">
        <f ca="1">VLOOKUP(B1851,投手データ!B:E,4,)</f>
        <v>173</v>
      </c>
      <c r="D1851" t="str">
        <f ca="1">output!N1851</f>
        <v>超スローボール</v>
      </c>
      <c r="E1851">
        <f>output!J1851</f>
        <v>94</v>
      </c>
      <c r="F1851">
        <f t="shared" ca="1" si="29"/>
        <v>-79</v>
      </c>
    </row>
    <row r="1852" spans="1:6" hidden="1" x14ac:dyDescent="0.4">
      <c r="A1852" t="str">
        <f>output!A1852</f>
        <v>パワプロ2020 - 投球解析 - 2020-10-23 21-54-50-05</v>
      </c>
      <c r="B1852" t="str">
        <f ca="1">output!K1852</f>
        <v>DD043</v>
      </c>
      <c r="C1852">
        <f ca="1">VLOOKUP(B1852,投手データ!B:E,4,)</f>
        <v>173</v>
      </c>
      <c r="D1852" t="str">
        <f ca="1">output!N1852</f>
        <v>超スローボール</v>
      </c>
      <c r="E1852">
        <f>output!J1852</f>
        <v>94</v>
      </c>
      <c r="F1852">
        <f t="shared" ca="1" si="29"/>
        <v>-79</v>
      </c>
    </row>
    <row r="1853" spans="1:6" hidden="1" x14ac:dyDescent="0.4">
      <c r="A1853" t="str">
        <f>output!A1853</f>
        <v>パワプロ2020 - 投球解析 - 2020-10-23 21-54-50-06</v>
      </c>
      <c r="B1853" t="str">
        <f ca="1">output!K1853</f>
        <v>DD043</v>
      </c>
      <c r="C1853">
        <f ca="1">VLOOKUP(B1853,投手データ!B:E,4,)</f>
        <v>173</v>
      </c>
      <c r="D1853" t="str">
        <f ca="1">output!N1853</f>
        <v>超スローボール</v>
      </c>
      <c r="E1853">
        <f>output!J1853</f>
        <v>94</v>
      </c>
      <c r="F1853">
        <f t="shared" ca="1" si="29"/>
        <v>-79</v>
      </c>
    </row>
    <row r="1854" spans="1:6" hidden="1" x14ac:dyDescent="0.4">
      <c r="A1854" t="str">
        <f>output!A1854</f>
        <v>パワプロ2020 - 投球解析 - 2020-10-23 21-54-50-07</v>
      </c>
      <c r="B1854" t="str">
        <f ca="1">output!K1854</f>
        <v>DD043</v>
      </c>
      <c r="C1854">
        <f ca="1">VLOOKUP(B1854,投手データ!B:E,4,)</f>
        <v>173</v>
      </c>
      <c r="D1854" t="str">
        <f ca="1">output!N1854</f>
        <v>超スローボール</v>
      </c>
      <c r="E1854">
        <f>output!J1854</f>
        <v>95</v>
      </c>
      <c r="F1854">
        <f t="shared" ca="1" si="29"/>
        <v>-78</v>
      </c>
    </row>
    <row r="1855" spans="1:6" hidden="1" x14ac:dyDescent="0.4">
      <c r="A1855" t="str">
        <f>output!A1855</f>
        <v>パワプロ2020 - 投球解析 - 2020-10-23 21-54-50-08</v>
      </c>
      <c r="B1855" t="str">
        <f ca="1">output!K1855</f>
        <v>DD043</v>
      </c>
      <c r="C1855">
        <f ca="1">VLOOKUP(B1855,投手データ!B:E,4,)</f>
        <v>173</v>
      </c>
      <c r="D1855" t="str">
        <f ca="1">output!N1855</f>
        <v>超スローボール</v>
      </c>
      <c r="E1855">
        <f ca="1">output!J1855</f>
        <v>93</v>
      </c>
      <c r="F1855">
        <f t="shared" ca="1" si="29"/>
        <v>-80</v>
      </c>
    </row>
    <row r="1856" spans="1:6" hidden="1" x14ac:dyDescent="0.4">
      <c r="A1856" t="str">
        <f>output!A1856</f>
        <v>パワプロ2020 - 投球解析 - 2020-10-23 21-54-50-09</v>
      </c>
      <c r="B1856" t="str">
        <f ca="1">output!K1856</f>
        <v>DD043</v>
      </c>
      <c r="C1856">
        <f ca="1">VLOOKUP(B1856,投手データ!B:E,4,)</f>
        <v>173</v>
      </c>
      <c r="D1856" t="str">
        <f ca="1">output!N1856</f>
        <v>超スローボール</v>
      </c>
      <c r="E1856">
        <f ca="1">output!J1856</f>
        <v>95</v>
      </c>
      <c r="F1856">
        <f t="shared" ca="1" si="29"/>
        <v>-78</v>
      </c>
    </row>
  </sheetData>
  <autoFilter ref="A1:H1856" xr:uid="{44225844-E641-4BB1-B203-C4127D815A4C}">
    <filterColumn colId="1">
      <filters>
        <filter val="DD001"/>
        <filter val="DD002"/>
        <filter val="DD003"/>
        <filter val="DD004"/>
        <filter val="DD005"/>
        <filter val="DD006"/>
        <filter val="DD007"/>
        <filter val="DD008"/>
        <filter val="DD009"/>
        <filter val="DD010"/>
        <filter val="DD011"/>
        <filter val="DD012"/>
        <filter val="DD013"/>
        <filter val="DD014"/>
        <filter val="DD015"/>
        <filter val="DD016"/>
        <filter val="DD017"/>
        <filter val="DD018"/>
        <filter val="DD019"/>
        <filter val="DD020"/>
        <filter val="DD021"/>
        <filter val="DD022"/>
        <filter val="DD023"/>
        <filter val="DD024"/>
        <filter val="DD026"/>
      </filters>
    </filterColumn>
    <filterColumn colId="3">
      <filters>
        <filter val="フォーク"/>
      </filters>
    </filterColumn>
  </autoFilter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C7A442-68C9-4E9D-BFAF-10F457B6E19D}">
  <dimension ref="A2:B102"/>
  <sheetViews>
    <sheetView workbookViewId="0">
      <selection activeCell="K19" sqref="K19"/>
    </sheetView>
  </sheetViews>
  <sheetFormatPr defaultRowHeight="18.75" x14ac:dyDescent="0.4"/>
  <cols>
    <col min="2" max="2" width="9.375" bestFit="1" customWidth="1"/>
  </cols>
  <sheetData>
    <row r="2" spans="1:2" x14ac:dyDescent="0.4">
      <c r="A2">
        <v>0</v>
      </c>
      <c r="B2">
        <f t="array" aca="1" ref="B2" ca="1">SUMPRODUCT(IFERROR(投手球速比較!F$2:F$3000=球速分布!A2,0)*(SUBTOTAL(3,INDIRECT("投手球速比較!A"&amp;ROW(投手球速比較!A$2:A$3000)))))</f>
        <v>0</v>
      </c>
    </row>
    <row r="3" spans="1:2" x14ac:dyDescent="0.4">
      <c r="A3">
        <v>-1</v>
      </c>
      <c r="B3">
        <f t="array" aca="1" ref="B3" ca="1">SUMPRODUCT(IFERROR(投手球速比較!F$2:F$3000=球速分布!A3,0)*(SUBTOTAL(3,INDIRECT("投手球速比較!A"&amp;ROW(投手球速比較!A$2:A$3000)))))</f>
        <v>0</v>
      </c>
    </row>
    <row r="4" spans="1:2" x14ac:dyDescent="0.4">
      <c r="A4">
        <v>-2</v>
      </c>
      <c r="B4">
        <f t="array" aca="1" ref="B4" ca="1">SUMPRODUCT(IFERROR(投手球速比較!F$2:F$3000=球速分布!A4,0)*(SUBTOTAL(3,INDIRECT("投手球速比較!A"&amp;ROW(投手球速比較!A$2:A$3000)))))</f>
        <v>0</v>
      </c>
    </row>
    <row r="5" spans="1:2" x14ac:dyDescent="0.4">
      <c r="A5">
        <v>-3</v>
      </c>
      <c r="B5">
        <f t="array" aca="1" ref="B5" ca="1">SUMPRODUCT(IFERROR(投手球速比較!F$2:F$3000=球速分布!A5,0)*(SUBTOTAL(3,INDIRECT("投手球速比較!A"&amp;ROW(投手球速比較!A$2:A$3000)))))</f>
        <v>0</v>
      </c>
    </row>
    <row r="6" spans="1:2" x14ac:dyDescent="0.4">
      <c r="A6">
        <v>-4</v>
      </c>
      <c r="B6">
        <f t="array" aca="1" ref="B6" ca="1">SUMPRODUCT(IFERROR(投手球速比較!F$2:F$3000=球速分布!A6,0)*(SUBTOTAL(3,INDIRECT("投手球速比較!A"&amp;ROW(投手球速比較!A$2:A$3000)))))</f>
        <v>0</v>
      </c>
    </row>
    <row r="7" spans="1:2" x14ac:dyDescent="0.4">
      <c r="A7">
        <v>-5</v>
      </c>
      <c r="B7">
        <f t="array" aca="1" ref="B7" ca="1">SUMPRODUCT(IFERROR(投手球速比較!F$2:F$3000=球速分布!A7,0)*(SUBTOTAL(3,INDIRECT("投手球速比較!A"&amp;ROW(投手球速比較!A$2:A$3000)))))</f>
        <v>0</v>
      </c>
    </row>
    <row r="8" spans="1:2" x14ac:dyDescent="0.4">
      <c r="A8">
        <v>-6</v>
      </c>
      <c r="B8">
        <f t="array" aca="1" ref="B8" ca="1">SUMPRODUCT(IFERROR(投手球速比較!F$2:F$3000=球速分布!A8,0)*(SUBTOTAL(3,INDIRECT("投手球速比較!A"&amp;ROW(投手球速比較!A$2:A$3000)))))</f>
        <v>0</v>
      </c>
    </row>
    <row r="9" spans="1:2" x14ac:dyDescent="0.4">
      <c r="A9">
        <v>-7</v>
      </c>
      <c r="B9">
        <f t="array" aca="1" ref="B9" ca="1">SUMPRODUCT(IFERROR(投手球速比較!F$2:F$3000=球速分布!A9,0)*(SUBTOTAL(3,INDIRECT("投手球速比較!A"&amp;ROW(投手球速比較!A$2:A$3000)))))</f>
        <v>0</v>
      </c>
    </row>
    <row r="10" spans="1:2" x14ac:dyDescent="0.4">
      <c r="A10">
        <v>-8</v>
      </c>
      <c r="B10">
        <f t="array" aca="1" ref="B10" ca="1">SUMPRODUCT(IFERROR(投手球速比較!F$2:F$3000=球速分布!A10,0)*(SUBTOTAL(3,INDIRECT("投手球速比較!A"&amp;ROW(投手球速比較!A$2:A$3000)))))</f>
        <v>0</v>
      </c>
    </row>
    <row r="11" spans="1:2" x14ac:dyDescent="0.4">
      <c r="A11">
        <v>-9</v>
      </c>
      <c r="B11">
        <f t="array" aca="1" ref="B11" ca="1">SUMPRODUCT(IFERROR(投手球速比較!F$2:F$3000=球速分布!A11,0)*(SUBTOTAL(3,INDIRECT("投手球速比較!A"&amp;ROW(投手球速比較!A$2:A$3000)))))</f>
        <v>0</v>
      </c>
    </row>
    <row r="12" spans="1:2" x14ac:dyDescent="0.4">
      <c r="A12">
        <v>-10</v>
      </c>
      <c r="B12">
        <f t="array" aca="1" ref="B12" ca="1">SUMPRODUCT(IFERROR(投手球速比較!F$2:F$3000=球速分布!A12,0)*(SUBTOTAL(3,INDIRECT("投手球速比較!A"&amp;ROW(投手球速比較!A$2:A$3000)))))</f>
        <v>0</v>
      </c>
    </row>
    <row r="13" spans="1:2" x14ac:dyDescent="0.4">
      <c r="A13">
        <v>-11</v>
      </c>
      <c r="B13">
        <f t="array" aca="1" ref="B13" ca="1">SUMPRODUCT(IFERROR(投手球速比較!F$2:F$3000=球速分布!A13,0)*(SUBTOTAL(3,INDIRECT("投手球速比較!A"&amp;ROW(投手球速比較!A$2:A$3000)))))</f>
        <v>0</v>
      </c>
    </row>
    <row r="14" spans="1:2" x14ac:dyDescent="0.4">
      <c r="A14">
        <v>-12</v>
      </c>
      <c r="B14">
        <f t="array" aca="1" ref="B14" ca="1">SUMPRODUCT(IFERROR(投手球速比較!F$2:F$3000=球速分布!A14,0)*(SUBTOTAL(3,INDIRECT("投手球速比較!A"&amp;ROW(投手球速比較!A$2:A$3000)))))</f>
        <v>0</v>
      </c>
    </row>
    <row r="15" spans="1:2" x14ac:dyDescent="0.4">
      <c r="A15">
        <v>-13</v>
      </c>
      <c r="B15">
        <f t="array" aca="1" ref="B15" ca="1">SUMPRODUCT(IFERROR(投手球速比較!F$2:F$3000=球速分布!A15,0)*(SUBTOTAL(3,INDIRECT("投手球速比較!A"&amp;ROW(投手球速比較!A$2:A$3000)))))</f>
        <v>0</v>
      </c>
    </row>
    <row r="16" spans="1:2" x14ac:dyDescent="0.4">
      <c r="A16">
        <v>-14</v>
      </c>
      <c r="B16">
        <f t="array" aca="1" ref="B16" ca="1">SUMPRODUCT(IFERROR(投手球速比較!F$2:F$3000=球速分布!A16,0)*(SUBTOTAL(3,INDIRECT("投手球速比較!A"&amp;ROW(投手球速比較!A$2:A$3000)))))</f>
        <v>0</v>
      </c>
    </row>
    <row r="17" spans="1:2" x14ac:dyDescent="0.4">
      <c r="A17">
        <v>-15</v>
      </c>
      <c r="B17">
        <f t="array" aca="1" ref="B17" ca="1">SUMPRODUCT(IFERROR(投手球速比較!F$2:F$3000=球速分布!A17,0)*(SUBTOTAL(3,INDIRECT("投手球速比較!A"&amp;ROW(投手球速比較!A$2:A$3000)))))</f>
        <v>0</v>
      </c>
    </row>
    <row r="18" spans="1:2" x14ac:dyDescent="0.4">
      <c r="A18">
        <v>-16</v>
      </c>
      <c r="B18">
        <f t="array" aca="1" ref="B18" ca="1">SUMPRODUCT(IFERROR(投手球速比較!F$2:F$3000=球速分布!A18,0)*(SUBTOTAL(3,INDIRECT("投手球速比較!A"&amp;ROW(投手球速比較!A$2:A$3000)))))</f>
        <v>0</v>
      </c>
    </row>
    <row r="19" spans="1:2" x14ac:dyDescent="0.4">
      <c r="A19">
        <v>-17</v>
      </c>
      <c r="B19">
        <f t="array" aca="1" ref="B19" ca="1">SUMPRODUCT(IFERROR(投手球速比較!F$2:F$3000=球速分布!A19,0)*(SUBTOTAL(3,INDIRECT("投手球速比較!A"&amp;ROW(投手球速比較!A$2:A$3000)))))</f>
        <v>0</v>
      </c>
    </row>
    <row r="20" spans="1:2" x14ac:dyDescent="0.4">
      <c r="A20">
        <v>-18</v>
      </c>
      <c r="B20">
        <f t="array" aca="1" ref="B20" ca="1">SUMPRODUCT(IFERROR(投手球速比較!F$2:F$3000=球速分布!A20,0)*(SUBTOTAL(3,INDIRECT("投手球速比較!A"&amp;ROW(投手球速比較!A$2:A$3000)))))</f>
        <v>0</v>
      </c>
    </row>
    <row r="21" spans="1:2" x14ac:dyDescent="0.4">
      <c r="A21">
        <v>-19</v>
      </c>
      <c r="B21">
        <f t="array" aca="1" ref="B21" ca="1">SUMPRODUCT(IFERROR(投手球速比較!F$2:F$3000=球速分布!A21,0)*(SUBTOTAL(3,INDIRECT("投手球速比較!A"&amp;ROW(投手球速比較!A$2:A$3000)))))</f>
        <v>0</v>
      </c>
    </row>
    <row r="22" spans="1:2" x14ac:dyDescent="0.4">
      <c r="A22">
        <v>-20</v>
      </c>
      <c r="B22">
        <f t="array" aca="1" ref="B22" ca="1">SUMPRODUCT(IFERROR(投手球速比較!F$2:F$3000=球速分布!A22,0)*(SUBTOTAL(3,INDIRECT("投手球速比較!A"&amp;ROW(投手球速比較!A$2:A$3000)))))</f>
        <v>1</v>
      </c>
    </row>
    <row r="23" spans="1:2" x14ac:dyDescent="0.4">
      <c r="A23">
        <v>-21</v>
      </c>
      <c r="B23">
        <f t="array" aca="1" ref="B23" ca="1">SUMPRODUCT(IFERROR(投手球速比較!F$2:F$3000=球速分布!A23,0)*(SUBTOTAL(3,INDIRECT("投手球速比較!A"&amp;ROW(投手球速比較!A$2:A$3000)))))</f>
        <v>5</v>
      </c>
    </row>
    <row r="24" spans="1:2" x14ac:dyDescent="0.4">
      <c r="A24">
        <v>-22</v>
      </c>
      <c r="B24">
        <f t="array" aca="1" ref="B24" ca="1">SUMPRODUCT(IFERROR(投手球速比較!F$2:F$3000=球速分布!A24,0)*(SUBTOTAL(3,INDIRECT("投手球速比較!A"&amp;ROW(投手球速比較!A$2:A$3000)))))</f>
        <v>16</v>
      </c>
    </row>
    <row r="25" spans="1:2" x14ac:dyDescent="0.4">
      <c r="A25">
        <v>-23</v>
      </c>
      <c r="B25">
        <f t="array" aca="1" ref="B25" ca="1">SUMPRODUCT(IFERROR(投手球速比較!F$2:F$3000=球速分布!A25,0)*(SUBTOTAL(3,INDIRECT("投手球速比較!A"&amp;ROW(投手球速比較!A$2:A$3000)))))</f>
        <v>9</v>
      </c>
    </row>
    <row r="26" spans="1:2" x14ac:dyDescent="0.4">
      <c r="A26">
        <v>-24</v>
      </c>
      <c r="B26">
        <f t="array" aca="1" ref="B26" ca="1">SUMPRODUCT(IFERROR(投手球速比較!F$2:F$3000=球速分布!A26,0)*(SUBTOTAL(3,INDIRECT("投手球速比較!A"&amp;ROW(投手球速比較!A$2:A$3000)))))</f>
        <v>14</v>
      </c>
    </row>
    <row r="27" spans="1:2" x14ac:dyDescent="0.4">
      <c r="A27">
        <v>-25</v>
      </c>
      <c r="B27">
        <f t="array" aca="1" ref="B27" ca="1">SUMPRODUCT(IFERROR(投手球速比較!F$2:F$3000=球速分布!A27,0)*(SUBTOTAL(3,INDIRECT("投手球速比較!A"&amp;ROW(投手球速比較!A$2:A$3000)))))</f>
        <v>8</v>
      </c>
    </row>
    <row r="28" spans="1:2" x14ac:dyDescent="0.4">
      <c r="A28">
        <v>-26</v>
      </c>
      <c r="B28">
        <f t="array" aca="1" ref="B28" ca="1">SUMPRODUCT(IFERROR(投手球速比較!F$2:F$3000=球速分布!A28,0)*(SUBTOTAL(3,INDIRECT("投手球速比較!A"&amp;ROW(投手球速比較!A$2:A$3000)))))</f>
        <v>0</v>
      </c>
    </row>
    <row r="29" spans="1:2" x14ac:dyDescent="0.4">
      <c r="A29">
        <v>-27</v>
      </c>
      <c r="B29">
        <f t="array" aca="1" ref="B29" ca="1">SUMPRODUCT(IFERROR(投手球速比較!F$2:F$3000=球速分布!A29,0)*(SUBTOTAL(3,INDIRECT("投手球速比較!A"&amp;ROW(投手球速比較!A$2:A$3000)))))</f>
        <v>0</v>
      </c>
    </row>
    <row r="30" spans="1:2" x14ac:dyDescent="0.4">
      <c r="A30">
        <v>-28</v>
      </c>
      <c r="B30">
        <f t="array" aca="1" ref="B30" ca="1">SUMPRODUCT(IFERROR(投手球速比較!F$2:F$3000=球速分布!A30,0)*(SUBTOTAL(3,INDIRECT("投手球速比較!A"&amp;ROW(投手球速比較!A$2:A$3000)))))</f>
        <v>0</v>
      </c>
    </row>
    <row r="31" spans="1:2" x14ac:dyDescent="0.4">
      <c r="A31">
        <v>-29</v>
      </c>
      <c r="B31">
        <f t="array" aca="1" ref="B31" ca="1">SUMPRODUCT(IFERROR(投手球速比較!F$2:F$3000=球速分布!A31,0)*(SUBTOTAL(3,INDIRECT("投手球速比較!A"&amp;ROW(投手球速比較!A$2:A$3000)))))</f>
        <v>4</v>
      </c>
    </row>
    <row r="32" spans="1:2" x14ac:dyDescent="0.4">
      <c r="A32">
        <v>-30</v>
      </c>
      <c r="B32">
        <f t="array" aca="1" ref="B32" ca="1">SUMPRODUCT(IFERROR(投手球速比較!F$2:F$3000=球速分布!A32,0)*(SUBTOTAL(3,INDIRECT("投手球速比較!A"&amp;ROW(投手球速比較!A$2:A$3000)))))</f>
        <v>9</v>
      </c>
    </row>
    <row r="33" spans="1:2" x14ac:dyDescent="0.4">
      <c r="A33">
        <v>-31</v>
      </c>
      <c r="B33">
        <f t="array" aca="1" ref="B33" ca="1">SUMPRODUCT(IFERROR(投手球速比較!F$2:F$3000=球速分布!A33,0)*(SUBTOTAL(3,INDIRECT("投手球速比較!A"&amp;ROW(投手球速比較!A$2:A$3000)))))</f>
        <v>0</v>
      </c>
    </row>
    <row r="34" spans="1:2" x14ac:dyDescent="0.4">
      <c r="A34">
        <v>-32</v>
      </c>
      <c r="B34">
        <f t="array" aca="1" ref="B34" ca="1">SUMPRODUCT(IFERROR(投手球速比較!F$2:F$3000=球速分布!A34,0)*(SUBTOTAL(3,INDIRECT("投手球速比較!A"&amp;ROW(投手球速比較!A$2:A$3000)))))</f>
        <v>0</v>
      </c>
    </row>
    <row r="35" spans="1:2" x14ac:dyDescent="0.4">
      <c r="A35">
        <v>-33</v>
      </c>
      <c r="B35">
        <f t="array" aca="1" ref="B35" ca="1">SUMPRODUCT(IFERROR(投手球速比較!F$2:F$3000=球速分布!A35,0)*(SUBTOTAL(3,INDIRECT("投手球速比較!A"&amp;ROW(投手球速比較!A$2:A$3000)))))</f>
        <v>1</v>
      </c>
    </row>
    <row r="36" spans="1:2" x14ac:dyDescent="0.4">
      <c r="A36">
        <v>-34</v>
      </c>
      <c r="B36">
        <f t="array" aca="1" ref="B36" ca="1">SUMPRODUCT(IFERROR(投手球速比較!F$2:F$3000=球速分布!A36,0)*(SUBTOTAL(3,INDIRECT("投手球速比較!A"&amp;ROW(投手球速比較!A$2:A$3000)))))</f>
        <v>0</v>
      </c>
    </row>
    <row r="37" spans="1:2" x14ac:dyDescent="0.4">
      <c r="A37">
        <v>-35</v>
      </c>
      <c r="B37">
        <f t="array" aca="1" ref="B37" ca="1">SUMPRODUCT(IFERROR(投手球速比較!F$2:F$3000=球速分布!A37,0)*(SUBTOTAL(3,INDIRECT("投手球速比較!A"&amp;ROW(投手球速比較!A$2:A$3000)))))</f>
        <v>0</v>
      </c>
    </row>
    <row r="38" spans="1:2" x14ac:dyDescent="0.4">
      <c r="A38">
        <v>-36</v>
      </c>
      <c r="B38">
        <f t="array" aca="1" ref="B38" ca="1">SUMPRODUCT(IFERROR(投手球速比較!F$2:F$3000=球速分布!A38,0)*(SUBTOTAL(3,INDIRECT("投手球速比較!A"&amp;ROW(投手球速比較!A$2:A$3000)))))</f>
        <v>0</v>
      </c>
    </row>
    <row r="39" spans="1:2" x14ac:dyDescent="0.4">
      <c r="A39">
        <v>-37</v>
      </c>
      <c r="B39">
        <f t="array" aca="1" ref="B39" ca="1">SUMPRODUCT(IFERROR(投手球速比較!F$2:F$3000=球速分布!A39,0)*(SUBTOTAL(3,INDIRECT("投手球速比較!A"&amp;ROW(投手球速比較!A$2:A$3000)))))</f>
        <v>0</v>
      </c>
    </row>
    <row r="40" spans="1:2" x14ac:dyDescent="0.4">
      <c r="A40">
        <v>-38</v>
      </c>
      <c r="B40">
        <f t="array" aca="1" ref="B40" ca="1">SUMPRODUCT(IFERROR(投手球速比較!F$2:F$3000=球速分布!A40,0)*(SUBTOTAL(3,INDIRECT("投手球速比較!A"&amp;ROW(投手球速比較!A$2:A$3000)))))</f>
        <v>0</v>
      </c>
    </row>
    <row r="41" spans="1:2" x14ac:dyDescent="0.4">
      <c r="A41">
        <v>-39</v>
      </c>
      <c r="B41">
        <f t="array" aca="1" ref="B41" ca="1">SUMPRODUCT(IFERROR(投手球速比較!F$2:F$3000=球速分布!A41,0)*(SUBTOTAL(3,INDIRECT("投手球速比較!A"&amp;ROW(投手球速比較!A$2:A$3000)))))</f>
        <v>0</v>
      </c>
    </row>
    <row r="42" spans="1:2" x14ac:dyDescent="0.4">
      <c r="A42">
        <v>-40</v>
      </c>
      <c r="B42">
        <f t="array" aca="1" ref="B42" ca="1">SUMPRODUCT(IFERROR(投手球速比較!F$2:F$3000=球速分布!A42,0)*(SUBTOTAL(3,INDIRECT("投手球速比較!A"&amp;ROW(投手球速比較!A$2:A$3000)))))</f>
        <v>0</v>
      </c>
    </row>
    <row r="43" spans="1:2" x14ac:dyDescent="0.4">
      <c r="A43">
        <v>-41</v>
      </c>
      <c r="B43">
        <f t="array" aca="1" ref="B43" ca="1">SUMPRODUCT(IFERROR(投手球速比較!F$2:F$3000=球速分布!A43,0)*(SUBTOTAL(3,INDIRECT("投手球速比較!A"&amp;ROW(投手球速比較!A$2:A$3000)))))</f>
        <v>0</v>
      </c>
    </row>
    <row r="44" spans="1:2" x14ac:dyDescent="0.4">
      <c r="A44">
        <v>-42</v>
      </c>
      <c r="B44">
        <f t="array" aca="1" ref="B44" ca="1">SUMPRODUCT(IFERROR(投手球速比較!F$2:F$3000=球速分布!A44,0)*(SUBTOTAL(3,INDIRECT("投手球速比較!A"&amp;ROW(投手球速比較!A$2:A$3000)))))</f>
        <v>0</v>
      </c>
    </row>
    <row r="45" spans="1:2" x14ac:dyDescent="0.4">
      <c r="A45">
        <v>-43</v>
      </c>
      <c r="B45">
        <f t="array" aca="1" ref="B45" ca="1">SUMPRODUCT(IFERROR(投手球速比較!F$2:F$3000=球速分布!A45,0)*(SUBTOTAL(3,INDIRECT("投手球速比較!A"&amp;ROW(投手球速比較!A$2:A$3000)))))</f>
        <v>0</v>
      </c>
    </row>
    <row r="46" spans="1:2" x14ac:dyDescent="0.4">
      <c r="A46">
        <v>-44</v>
      </c>
      <c r="B46">
        <f t="array" aca="1" ref="B46" ca="1">SUMPRODUCT(IFERROR(投手球速比較!F$2:F$3000=球速分布!A46,0)*(SUBTOTAL(3,INDIRECT("投手球速比較!A"&amp;ROW(投手球速比較!A$2:A$3000)))))</f>
        <v>0</v>
      </c>
    </row>
    <row r="47" spans="1:2" x14ac:dyDescent="0.4">
      <c r="A47">
        <v>-45</v>
      </c>
      <c r="B47">
        <f t="array" aca="1" ref="B47" ca="1">SUMPRODUCT(IFERROR(投手球速比較!F$2:F$3000=球速分布!A47,0)*(SUBTOTAL(3,INDIRECT("投手球速比較!A"&amp;ROW(投手球速比較!A$2:A$3000)))))</f>
        <v>0</v>
      </c>
    </row>
    <row r="48" spans="1:2" x14ac:dyDescent="0.4">
      <c r="A48">
        <v>-46</v>
      </c>
      <c r="B48">
        <f t="array" aca="1" ref="B48" ca="1">SUMPRODUCT(IFERROR(投手球速比較!F$2:F$3000=球速分布!A48,0)*(SUBTOTAL(3,INDIRECT("投手球速比較!A"&amp;ROW(投手球速比較!A$2:A$3000)))))</f>
        <v>0</v>
      </c>
    </row>
    <row r="49" spans="1:2" x14ac:dyDescent="0.4">
      <c r="A49">
        <v>-47</v>
      </c>
      <c r="B49">
        <f t="array" aca="1" ref="B49" ca="1">SUMPRODUCT(IFERROR(投手球速比較!F$2:F$3000=球速分布!A49,0)*(SUBTOTAL(3,INDIRECT("投手球速比較!A"&amp;ROW(投手球速比較!A$2:A$3000)))))</f>
        <v>0</v>
      </c>
    </row>
    <row r="50" spans="1:2" x14ac:dyDescent="0.4">
      <c r="A50">
        <v>-48</v>
      </c>
      <c r="B50">
        <f t="array" aca="1" ref="B50" ca="1">SUMPRODUCT(IFERROR(投手球速比較!F$2:F$3000=球速分布!A50,0)*(SUBTOTAL(3,INDIRECT("投手球速比較!A"&amp;ROW(投手球速比較!A$2:A$3000)))))</f>
        <v>0</v>
      </c>
    </row>
    <row r="51" spans="1:2" x14ac:dyDescent="0.4">
      <c r="A51">
        <v>-49</v>
      </c>
      <c r="B51">
        <f t="array" aca="1" ref="B51" ca="1">SUMPRODUCT(IFERROR(投手球速比較!F$2:F$3000=球速分布!A51,0)*(SUBTOTAL(3,INDIRECT("投手球速比較!A"&amp;ROW(投手球速比較!A$2:A$3000)))))</f>
        <v>0</v>
      </c>
    </row>
    <row r="52" spans="1:2" x14ac:dyDescent="0.4">
      <c r="A52">
        <v>-50</v>
      </c>
      <c r="B52">
        <f t="array" aca="1" ref="B52" ca="1">SUMPRODUCT(IFERROR(投手球速比較!F$2:F$3000=球速分布!A52,0)*(SUBTOTAL(3,INDIRECT("投手球速比較!A"&amp;ROW(投手球速比較!A$2:A$3000)))))</f>
        <v>0</v>
      </c>
    </row>
    <row r="53" spans="1:2" x14ac:dyDescent="0.4">
      <c r="A53">
        <v>-51</v>
      </c>
      <c r="B53">
        <f t="array" aca="1" ref="B53" ca="1">SUMPRODUCT(IFERROR(投手球速比較!F$2:F$3000=球速分布!A53,0)*(SUBTOTAL(3,INDIRECT("投手球速比較!A"&amp;ROW(投手球速比較!A$2:A$3000)))))</f>
        <v>0</v>
      </c>
    </row>
    <row r="54" spans="1:2" x14ac:dyDescent="0.4">
      <c r="A54">
        <v>-52</v>
      </c>
      <c r="B54">
        <f t="array" aca="1" ref="B54" ca="1">SUMPRODUCT(IFERROR(投手球速比較!F$2:F$3000=球速分布!A54,0)*(SUBTOTAL(3,INDIRECT("投手球速比較!A"&amp;ROW(投手球速比較!A$2:A$3000)))))</f>
        <v>0</v>
      </c>
    </row>
    <row r="55" spans="1:2" x14ac:dyDescent="0.4">
      <c r="A55">
        <v>-53</v>
      </c>
      <c r="B55">
        <f t="array" aca="1" ref="B55" ca="1">SUMPRODUCT(IFERROR(投手球速比較!F$2:F$3000=球速分布!A55,0)*(SUBTOTAL(3,INDIRECT("投手球速比較!A"&amp;ROW(投手球速比較!A$2:A$3000)))))</f>
        <v>0</v>
      </c>
    </row>
    <row r="56" spans="1:2" x14ac:dyDescent="0.4">
      <c r="A56">
        <v>-54</v>
      </c>
      <c r="B56">
        <f t="array" aca="1" ref="B56" ca="1">SUMPRODUCT(IFERROR(投手球速比較!F$2:F$3000=球速分布!A56,0)*(SUBTOTAL(3,INDIRECT("投手球速比較!A"&amp;ROW(投手球速比較!A$2:A$3000)))))</f>
        <v>0</v>
      </c>
    </row>
    <row r="57" spans="1:2" x14ac:dyDescent="0.4">
      <c r="A57">
        <v>-55</v>
      </c>
      <c r="B57">
        <f t="array" aca="1" ref="B57" ca="1">SUMPRODUCT(IFERROR(投手球速比較!F$2:F$3000=球速分布!A57,0)*(SUBTOTAL(3,INDIRECT("投手球速比較!A"&amp;ROW(投手球速比較!A$2:A$3000)))))</f>
        <v>0</v>
      </c>
    </row>
    <row r="58" spans="1:2" x14ac:dyDescent="0.4">
      <c r="A58">
        <v>-56</v>
      </c>
      <c r="B58">
        <f t="array" aca="1" ref="B58" ca="1">SUMPRODUCT(IFERROR(投手球速比較!F$2:F$3000=球速分布!A58,0)*(SUBTOTAL(3,INDIRECT("投手球速比較!A"&amp;ROW(投手球速比較!A$2:A$3000)))))</f>
        <v>0</v>
      </c>
    </row>
    <row r="59" spans="1:2" x14ac:dyDescent="0.4">
      <c r="A59">
        <v>-57</v>
      </c>
      <c r="B59">
        <f t="array" aca="1" ref="B59" ca="1">SUMPRODUCT(IFERROR(投手球速比較!F$2:F$3000=球速分布!A59,0)*(SUBTOTAL(3,INDIRECT("投手球速比較!A"&amp;ROW(投手球速比較!A$2:A$3000)))))</f>
        <v>0</v>
      </c>
    </row>
    <row r="60" spans="1:2" x14ac:dyDescent="0.4">
      <c r="A60">
        <v>-58</v>
      </c>
      <c r="B60">
        <f t="array" aca="1" ref="B60" ca="1">SUMPRODUCT(IFERROR(投手球速比較!F$2:F$3000=球速分布!A60,0)*(SUBTOTAL(3,INDIRECT("投手球速比較!A"&amp;ROW(投手球速比較!A$2:A$3000)))))</f>
        <v>0</v>
      </c>
    </row>
    <row r="61" spans="1:2" x14ac:dyDescent="0.4">
      <c r="A61">
        <v>-59</v>
      </c>
      <c r="B61">
        <f t="array" aca="1" ref="B61" ca="1">SUMPRODUCT(IFERROR(投手球速比較!F$2:F$3000=球速分布!A61,0)*(SUBTOTAL(3,INDIRECT("投手球速比較!A"&amp;ROW(投手球速比較!A$2:A$3000)))))</f>
        <v>0</v>
      </c>
    </row>
    <row r="62" spans="1:2" x14ac:dyDescent="0.4">
      <c r="A62">
        <v>-60</v>
      </c>
      <c r="B62">
        <f t="array" aca="1" ref="B62" ca="1">SUMPRODUCT(IFERROR(投手球速比較!F$2:F$3000=球速分布!A62,0)*(SUBTOTAL(3,INDIRECT("投手球速比較!A"&amp;ROW(投手球速比較!A$2:A$3000)))))</f>
        <v>0</v>
      </c>
    </row>
    <row r="63" spans="1:2" x14ac:dyDescent="0.4">
      <c r="A63">
        <v>-61</v>
      </c>
      <c r="B63">
        <f t="array" aca="1" ref="B63" ca="1">SUMPRODUCT(IFERROR(投手球速比較!F$2:F$3000=球速分布!A63,0)*(SUBTOTAL(3,INDIRECT("投手球速比較!A"&amp;ROW(投手球速比較!A$2:A$3000)))))</f>
        <v>0</v>
      </c>
    </row>
    <row r="64" spans="1:2" x14ac:dyDescent="0.4">
      <c r="A64">
        <v>-62</v>
      </c>
      <c r="B64">
        <f t="array" aca="1" ref="B64" ca="1">SUMPRODUCT(IFERROR(投手球速比較!F$2:F$3000=球速分布!A64,0)*(SUBTOTAL(3,INDIRECT("投手球速比較!A"&amp;ROW(投手球速比較!A$2:A$3000)))))</f>
        <v>0</v>
      </c>
    </row>
    <row r="65" spans="1:2" x14ac:dyDescent="0.4">
      <c r="A65">
        <v>-63</v>
      </c>
      <c r="B65">
        <f t="array" aca="1" ref="B65" ca="1">SUMPRODUCT(IFERROR(投手球速比較!F$2:F$3000=球速分布!A65,0)*(SUBTOTAL(3,INDIRECT("投手球速比較!A"&amp;ROW(投手球速比較!A$2:A$3000)))))</f>
        <v>0</v>
      </c>
    </row>
    <row r="66" spans="1:2" x14ac:dyDescent="0.4">
      <c r="A66">
        <v>-64</v>
      </c>
      <c r="B66">
        <f t="array" aca="1" ref="B66" ca="1">SUMPRODUCT(IFERROR(投手球速比較!F$2:F$3000=球速分布!A66,0)*(SUBTOTAL(3,INDIRECT("投手球速比較!A"&amp;ROW(投手球速比較!A$2:A$3000)))))</f>
        <v>0</v>
      </c>
    </row>
    <row r="67" spans="1:2" x14ac:dyDescent="0.4">
      <c r="A67">
        <v>-65</v>
      </c>
      <c r="B67">
        <f t="array" aca="1" ref="B67" ca="1">SUMPRODUCT(IFERROR(投手球速比較!F$2:F$3000=球速分布!A67,0)*(SUBTOTAL(3,INDIRECT("投手球速比較!A"&amp;ROW(投手球速比較!A$2:A$3000)))))</f>
        <v>0</v>
      </c>
    </row>
    <row r="68" spans="1:2" x14ac:dyDescent="0.4">
      <c r="A68">
        <v>-66</v>
      </c>
      <c r="B68">
        <f t="array" aca="1" ref="B68" ca="1">SUMPRODUCT(IFERROR(投手球速比較!F$2:F$3000=球速分布!A68,0)*(SUBTOTAL(3,INDIRECT("投手球速比較!A"&amp;ROW(投手球速比較!A$2:A$3000)))))</f>
        <v>0</v>
      </c>
    </row>
    <row r="69" spans="1:2" x14ac:dyDescent="0.4">
      <c r="A69">
        <v>-67</v>
      </c>
      <c r="B69">
        <f t="array" aca="1" ref="B69" ca="1">SUMPRODUCT(IFERROR(投手球速比較!F$2:F$3000=球速分布!A69,0)*(SUBTOTAL(3,INDIRECT("投手球速比較!A"&amp;ROW(投手球速比較!A$2:A$3000)))))</f>
        <v>0</v>
      </c>
    </row>
    <row r="70" spans="1:2" x14ac:dyDescent="0.4">
      <c r="A70">
        <v>-68</v>
      </c>
      <c r="B70">
        <f t="array" aca="1" ref="B70" ca="1">SUMPRODUCT(IFERROR(投手球速比較!F$2:F$3000=球速分布!A70,0)*(SUBTOTAL(3,INDIRECT("投手球速比較!A"&amp;ROW(投手球速比較!A$2:A$3000)))))</f>
        <v>0</v>
      </c>
    </row>
    <row r="71" spans="1:2" x14ac:dyDescent="0.4">
      <c r="A71">
        <v>-69</v>
      </c>
      <c r="B71">
        <f t="array" aca="1" ref="B71" ca="1">SUMPRODUCT(IFERROR(投手球速比較!F$2:F$3000=球速分布!A71,0)*(SUBTOTAL(3,INDIRECT("投手球速比較!A"&amp;ROW(投手球速比較!A$2:A$3000)))))</f>
        <v>0</v>
      </c>
    </row>
    <row r="72" spans="1:2" x14ac:dyDescent="0.4">
      <c r="A72">
        <v>-70</v>
      </c>
      <c r="B72">
        <f t="array" aca="1" ref="B72" ca="1">SUMPRODUCT(IFERROR(投手球速比較!F$2:F$3000=球速分布!A72,0)*(SUBTOTAL(3,INDIRECT("投手球速比較!A"&amp;ROW(投手球速比較!A$2:A$3000)))))</f>
        <v>0</v>
      </c>
    </row>
    <row r="73" spans="1:2" x14ac:dyDescent="0.4">
      <c r="A73">
        <v>-71</v>
      </c>
      <c r="B73">
        <f t="array" aca="1" ref="B73" ca="1">SUMPRODUCT(IFERROR(投手球速比較!F$2:F$3000=球速分布!A73,0)*(SUBTOTAL(3,INDIRECT("投手球速比較!A"&amp;ROW(投手球速比較!A$2:A$3000)))))</f>
        <v>0</v>
      </c>
    </row>
    <row r="74" spans="1:2" x14ac:dyDescent="0.4">
      <c r="A74">
        <v>-72</v>
      </c>
      <c r="B74">
        <f t="array" aca="1" ref="B74" ca="1">SUMPRODUCT(IFERROR(投手球速比較!F$2:F$3000=球速分布!A74,0)*(SUBTOTAL(3,INDIRECT("投手球速比較!A"&amp;ROW(投手球速比較!A$2:A$3000)))))</f>
        <v>0</v>
      </c>
    </row>
    <row r="75" spans="1:2" x14ac:dyDescent="0.4">
      <c r="A75">
        <v>-73</v>
      </c>
      <c r="B75">
        <f t="array" aca="1" ref="B75" ca="1">SUMPRODUCT(IFERROR(投手球速比較!F$2:F$3000=球速分布!A75,0)*(SUBTOTAL(3,INDIRECT("投手球速比較!A"&amp;ROW(投手球速比較!A$2:A$3000)))))</f>
        <v>0</v>
      </c>
    </row>
    <row r="76" spans="1:2" x14ac:dyDescent="0.4">
      <c r="A76">
        <v>-74</v>
      </c>
      <c r="B76">
        <f t="array" aca="1" ref="B76" ca="1">SUMPRODUCT(IFERROR(投手球速比較!F$2:F$3000=球速分布!A76,0)*(SUBTOTAL(3,INDIRECT("投手球速比較!A"&amp;ROW(投手球速比較!A$2:A$3000)))))</f>
        <v>0</v>
      </c>
    </row>
    <row r="77" spans="1:2" x14ac:dyDescent="0.4">
      <c r="A77">
        <v>-75</v>
      </c>
      <c r="B77">
        <f t="array" aca="1" ref="B77" ca="1">SUMPRODUCT(IFERROR(投手球速比較!F$2:F$3000=球速分布!A77,0)*(SUBTOTAL(3,INDIRECT("投手球速比較!A"&amp;ROW(投手球速比較!A$2:A$3000)))))</f>
        <v>0</v>
      </c>
    </row>
    <row r="78" spans="1:2" x14ac:dyDescent="0.4">
      <c r="A78">
        <v>-76</v>
      </c>
      <c r="B78">
        <f t="array" aca="1" ref="B78" ca="1">SUMPRODUCT(IFERROR(投手球速比較!F$2:F$3000=球速分布!A78,0)*(SUBTOTAL(3,INDIRECT("投手球速比較!A"&amp;ROW(投手球速比較!A$2:A$3000)))))</f>
        <v>0</v>
      </c>
    </row>
    <row r="79" spans="1:2" x14ac:dyDescent="0.4">
      <c r="A79">
        <v>-77</v>
      </c>
      <c r="B79">
        <f t="array" aca="1" ref="B79" ca="1">SUMPRODUCT(IFERROR(投手球速比較!F$2:F$3000=球速分布!A79,0)*(SUBTOTAL(3,INDIRECT("投手球速比較!A"&amp;ROW(投手球速比較!A$2:A$3000)))))</f>
        <v>0</v>
      </c>
    </row>
    <row r="80" spans="1:2" x14ac:dyDescent="0.4">
      <c r="A80">
        <v>-78</v>
      </c>
      <c r="B80">
        <f t="array" aca="1" ref="B80" ca="1">SUMPRODUCT(IFERROR(投手球速比較!F$2:F$3000=球速分布!A80,0)*(SUBTOTAL(3,INDIRECT("投手球速比較!A"&amp;ROW(投手球速比較!A$2:A$3000)))))</f>
        <v>0</v>
      </c>
    </row>
    <row r="81" spans="1:2" x14ac:dyDescent="0.4">
      <c r="A81">
        <v>-79</v>
      </c>
      <c r="B81">
        <f t="array" aca="1" ref="B81" ca="1">SUMPRODUCT(IFERROR(投手球速比較!F$2:F$3000=球速分布!A81,0)*(SUBTOTAL(3,INDIRECT("投手球速比較!A"&amp;ROW(投手球速比較!A$2:A$3000)))))</f>
        <v>0</v>
      </c>
    </row>
    <row r="82" spans="1:2" x14ac:dyDescent="0.4">
      <c r="A82">
        <v>-80</v>
      </c>
      <c r="B82">
        <f t="array" aca="1" ref="B82" ca="1">SUMPRODUCT(IFERROR(投手球速比較!F$2:F$3000=球速分布!A82,0)*(SUBTOTAL(3,INDIRECT("投手球速比較!A"&amp;ROW(投手球速比較!A$2:A$3000)))))</f>
        <v>0</v>
      </c>
    </row>
    <row r="83" spans="1:2" x14ac:dyDescent="0.4">
      <c r="A83">
        <v>-81</v>
      </c>
      <c r="B83">
        <f t="array" aca="1" ref="B83" ca="1">SUMPRODUCT(IFERROR(投手球速比較!F$2:F$3000=球速分布!A83,0)*(SUBTOTAL(3,INDIRECT("投手球速比較!A"&amp;ROW(投手球速比較!A$2:A$3000)))))</f>
        <v>0</v>
      </c>
    </row>
    <row r="84" spans="1:2" x14ac:dyDescent="0.4">
      <c r="A84">
        <v>-82</v>
      </c>
      <c r="B84">
        <f t="array" aca="1" ref="B84" ca="1">SUMPRODUCT(IFERROR(投手球速比較!F$2:F$3000=球速分布!A84,0)*(SUBTOTAL(3,INDIRECT("投手球速比較!A"&amp;ROW(投手球速比較!A$2:A$3000)))))</f>
        <v>0</v>
      </c>
    </row>
    <row r="85" spans="1:2" x14ac:dyDescent="0.4">
      <c r="A85">
        <v>-83</v>
      </c>
      <c r="B85">
        <f t="array" aca="1" ref="B85" ca="1">SUMPRODUCT(IFERROR(投手球速比較!F$2:F$3000=球速分布!A85,0)*(SUBTOTAL(3,INDIRECT("投手球速比較!A"&amp;ROW(投手球速比較!A$2:A$3000)))))</f>
        <v>0</v>
      </c>
    </row>
    <row r="86" spans="1:2" x14ac:dyDescent="0.4">
      <c r="A86">
        <v>-84</v>
      </c>
      <c r="B86">
        <f t="array" aca="1" ref="B86" ca="1">SUMPRODUCT(IFERROR(投手球速比較!F$2:F$3000=球速分布!A86,0)*(SUBTOTAL(3,INDIRECT("投手球速比較!A"&amp;ROW(投手球速比較!A$2:A$3000)))))</f>
        <v>0</v>
      </c>
    </row>
    <row r="87" spans="1:2" x14ac:dyDescent="0.4">
      <c r="A87">
        <v>-85</v>
      </c>
      <c r="B87">
        <f t="array" aca="1" ref="B87" ca="1">SUMPRODUCT(IFERROR(投手球速比較!F$2:F$3000=球速分布!A87,0)*(SUBTOTAL(3,INDIRECT("投手球速比較!A"&amp;ROW(投手球速比較!A$2:A$3000)))))</f>
        <v>0</v>
      </c>
    </row>
    <row r="88" spans="1:2" x14ac:dyDescent="0.4">
      <c r="A88">
        <v>-86</v>
      </c>
      <c r="B88">
        <f t="array" aca="1" ref="B88" ca="1">SUMPRODUCT(IFERROR(投手球速比較!F$2:F$3000=球速分布!A88,0)*(SUBTOTAL(3,INDIRECT("投手球速比較!A"&amp;ROW(投手球速比較!A$2:A$3000)))))</f>
        <v>0</v>
      </c>
    </row>
    <row r="89" spans="1:2" x14ac:dyDescent="0.4">
      <c r="A89">
        <v>-87</v>
      </c>
      <c r="B89">
        <f t="array" aca="1" ref="B89" ca="1">SUMPRODUCT(IFERROR(投手球速比較!F$2:F$3000=球速分布!A89,0)*(SUBTOTAL(3,INDIRECT("投手球速比較!A"&amp;ROW(投手球速比較!A$2:A$3000)))))</f>
        <v>0</v>
      </c>
    </row>
    <row r="90" spans="1:2" x14ac:dyDescent="0.4">
      <c r="A90">
        <v>-88</v>
      </c>
      <c r="B90">
        <f t="array" aca="1" ref="B90" ca="1">SUMPRODUCT(IFERROR(投手球速比較!F$2:F$3000=球速分布!A90,0)*(SUBTOTAL(3,INDIRECT("投手球速比較!A"&amp;ROW(投手球速比較!A$2:A$3000)))))</f>
        <v>0</v>
      </c>
    </row>
    <row r="91" spans="1:2" x14ac:dyDescent="0.4">
      <c r="A91">
        <v>-89</v>
      </c>
      <c r="B91">
        <f t="array" aca="1" ref="B91" ca="1">SUMPRODUCT(IFERROR(投手球速比較!F$2:F$3000=球速分布!A91,0)*(SUBTOTAL(3,INDIRECT("投手球速比較!A"&amp;ROW(投手球速比較!A$2:A$3000)))))</f>
        <v>0</v>
      </c>
    </row>
    <row r="92" spans="1:2" x14ac:dyDescent="0.4">
      <c r="A92">
        <v>-90</v>
      </c>
      <c r="B92">
        <f t="array" aca="1" ref="B92" ca="1">SUMPRODUCT(IFERROR(投手球速比較!F$2:F$3000=球速分布!A92,0)*(SUBTOTAL(3,INDIRECT("投手球速比較!A"&amp;ROW(投手球速比較!A$2:A$3000)))))</f>
        <v>0</v>
      </c>
    </row>
    <row r="93" spans="1:2" x14ac:dyDescent="0.4">
      <c r="A93">
        <v>-91</v>
      </c>
      <c r="B93">
        <f t="array" aca="1" ref="B93" ca="1">SUMPRODUCT(IFERROR(投手球速比較!F$2:F$3000=球速分布!A93,0)*(SUBTOTAL(3,INDIRECT("投手球速比較!A"&amp;ROW(投手球速比較!A$2:A$3000)))))</f>
        <v>0</v>
      </c>
    </row>
    <row r="94" spans="1:2" x14ac:dyDescent="0.4">
      <c r="A94">
        <v>-92</v>
      </c>
      <c r="B94">
        <f t="array" aca="1" ref="B94" ca="1">SUMPRODUCT(IFERROR(投手球速比較!F$2:F$3000=球速分布!A94,0)*(SUBTOTAL(3,INDIRECT("投手球速比較!A"&amp;ROW(投手球速比較!A$2:A$3000)))))</f>
        <v>0</v>
      </c>
    </row>
    <row r="95" spans="1:2" x14ac:dyDescent="0.4">
      <c r="A95">
        <v>-93</v>
      </c>
      <c r="B95">
        <f t="array" aca="1" ref="B95" ca="1">SUMPRODUCT(IFERROR(投手球速比較!F$2:F$3000=球速分布!A95,0)*(SUBTOTAL(3,INDIRECT("投手球速比較!A"&amp;ROW(投手球速比較!A$2:A$3000)))))</f>
        <v>0</v>
      </c>
    </row>
    <row r="96" spans="1:2" x14ac:dyDescent="0.4">
      <c r="A96">
        <v>-94</v>
      </c>
      <c r="B96">
        <f t="array" aca="1" ref="B96" ca="1">SUMPRODUCT(IFERROR(投手球速比較!F$2:F$3000=球速分布!A96,0)*(SUBTOTAL(3,INDIRECT("投手球速比較!A"&amp;ROW(投手球速比較!A$2:A$3000)))))</f>
        <v>0</v>
      </c>
    </row>
    <row r="97" spans="1:2" x14ac:dyDescent="0.4">
      <c r="A97">
        <v>-95</v>
      </c>
      <c r="B97">
        <f t="array" aca="1" ref="B97" ca="1">SUMPRODUCT(IFERROR(投手球速比較!F$2:F$3000=球速分布!A97,0)*(SUBTOTAL(3,INDIRECT("投手球速比較!A"&amp;ROW(投手球速比較!A$2:A$3000)))))</f>
        <v>0</v>
      </c>
    </row>
    <row r="98" spans="1:2" x14ac:dyDescent="0.4">
      <c r="A98">
        <v>-96</v>
      </c>
      <c r="B98">
        <f t="array" aca="1" ref="B98" ca="1">SUMPRODUCT(IFERROR(投手球速比較!F$2:F$3000=球速分布!A98,0)*(SUBTOTAL(3,INDIRECT("投手球速比較!A"&amp;ROW(投手球速比較!A$2:A$3000)))))</f>
        <v>0</v>
      </c>
    </row>
    <row r="99" spans="1:2" x14ac:dyDescent="0.4">
      <c r="A99">
        <v>-97</v>
      </c>
      <c r="B99">
        <f t="array" aca="1" ref="B99" ca="1">SUMPRODUCT(IFERROR(投手球速比較!F$2:F$3000=球速分布!A99,0)*(SUBTOTAL(3,INDIRECT("投手球速比較!A"&amp;ROW(投手球速比較!A$2:A$3000)))))</f>
        <v>0</v>
      </c>
    </row>
    <row r="100" spans="1:2" x14ac:dyDescent="0.4">
      <c r="A100">
        <v>-98</v>
      </c>
      <c r="B100">
        <f t="array" aca="1" ref="B100" ca="1">SUMPRODUCT(IFERROR(投手球速比較!F$2:F$3000=球速分布!A100,0)*(SUBTOTAL(3,INDIRECT("投手球速比較!A"&amp;ROW(投手球速比較!A$2:A$3000)))))</f>
        <v>0</v>
      </c>
    </row>
    <row r="101" spans="1:2" x14ac:dyDescent="0.4">
      <c r="A101">
        <v>-99</v>
      </c>
      <c r="B101">
        <f t="array" aca="1" ref="B101" ca="1">SUMPRODUCT(IFERROR(投手球速比較!F$2:F$3000=球速分布!A101,0)*(SUBTOTAL(3,INDIRECT("投手球速比較!A"&amp;ROW(投手球速比較!A$2:A$3000)))))</f>
        <v>0</v>
      </c>
    </row>
    <row r="102" spans="1:2" x14ac:dyDescent="0.4">
      <c r="A102">
        <v>-100</v>
      </c>
      <c r="B102">
        <f t="array" aca="1" ref="B102" ca="1">SUMPRODUCT(IFERROR(投手球速比較!F$2:F$3000=球速分布!A102,0)*(SUBTOTAL(3,INDIRECT("投手球速比較!A"&amp;ROW(投手球速比較!A$2:A$3000)))))</f>
        <v>0</v>
      </c>
    </row>
  </sheetData>
  <phoneticPr fontId="1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51AEB5-6E0B-45CD-91A1-60AB86C6F3C1}">
  <sheetPr codeName="Sheet3"/>
  <dimension ref="A1"/>
  <sheetViews>
    <sheetView workbookViewId="0">
      <selection activeCell="R22" sqref="R22"/>
    </sheetView>
  </sheetViews>
  <sheetFormatPr defaultRowHeight="18.75" x14ac:dyDescent="0.4"/>
  <sheetData/>
  <phoneticPr fontId="1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D98613-F3F5-4E72-A7DC-9A539FADD27B}">
  <sheetPr codeName="Sheet8"/>
  <dimension ref="A1"/>
  <sheetViews>
    <sheetView workbookViewId="0">
      <selection activeCell="B28" sqref="B28"/>
    </sheetView>
  </sheetViews>
  <sheetFormatPr defaultRowHeight="18.75" x14ac:dyDescent="0.4"/>
  <sheetData/>
  <phoneticPr fontId="1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B87C79-F5F2-4A25-966E-37AF1CA7A863}">
  <sheetPr codeName="Sheet1"/>
  <dimension ref="A1:B240"/>
  <sheetViews>
    <sheetView topLeftCell="A213" workbookViewId="0">
      <selection activeCell="A220" sqref="A220:XFD220"/>
    </sheetView>
  </sheetViews>
  <sheetFormatPr defaultRowHeight="18.75" x14ac:dyDescent="0.4"/>
  <cols>
    <col min="1" max="1" width="28.25" customWidth="1"/>
    <col min="2" max="2" width="18.25" customWidth="1"/>
  </cols>
  <sheetData>
    <row r="1" spans="1:2" x14ac:dyDescent="0.4">
      <c r="A1" t="s">
        <v>178</v>
      </c>
      <c r="B1" t="s">
        <v>187</v>
      </c>
    </row>
    <row r="2" spans="1:2" x14ac:dyDescent="0.4">
      <c r="A2" t="s">
        <v>179</v>
      </c>
      <c r="B2" t="s">
        <v>187</v>
      </c>
    </row>
    <row r="3" spans="1:2" x14ac:dyDescent="0.4">
      <c r="A3" t="s">
        <v>180</v>
      </c>
      <c r="B3" t="s">
        <v>187</v>
      </c>
    </row>
    <row r="4" spans="1:2" x14ac:dyDescent="0.4">
      <c r="A4" t="s">
        <v>688</v>
      </c>
      <c r="B4" t="s">
        <v>694</v>
      </c>
    </row>
    <row r="5" spans="1:2" x14ac:dyDescent="0.4">
      <c r="A5" t="s">
        <v>689</v>
      </c>
      <c r="B5" t="s">
        <v>694</v>
      </c>
    </row>
    <row r="6" spans="1:2" x14ac:dyDescent="0.4">
      <c r="A6" t="s">
        <v>692</v>
      </c>
      <c r="B6" t="s">
        <v>694</v>
      </c>
    </row>
    <row r="7" spans="1:2" x14ac:dyDescent="0.4">
      <c r="A7" t="s">
        <v>694</v>
      </c>
      <c r="B7" t="s">
        <v>694</v>
      </c>
    </row>
    <row r="8" spans="1:2" x14ac:dyDescent="0.4">
      <c r="A8" t="s">
        <v>695</v>
      </c>
      <c r="B8" t="s">
        <v>694</v>
      </c>
    </row>
    <row r="9" spans="1:2" x14ac:dyDescent="0.4">
      <c r="A9" t="s">
        <v>697</v>
      </c>
      <c r="B9" t="s">
        <v>694</v>
      </c>
    </row>
    <row r="10" spans="1:2" x14ac:dyDescent="0.4">
      <c r="A10" t="s">
        <v>699</v>
      </c>
      <c r="B10" t="s">
        <v>694</v>
      </c>
    </row>
    <row r="11" spans="1:2" x14ac:dyDescent="0.4">
      <c r="A11" t="s">
        <v>135</v>
      </c>
      <c r="B11" t="s">
        <v>135</v>
      </c>
    </row>
    <row r="12" spans="1:2" x14ac:dyDescent="0.4">
      <c r="A12" t="s">
        <v>141</v>
      </c>
      <c r="B12" t="s">
        <v>135</v>
      </c>
    </row>
    <row r="13" spans="1:2" x14ac:dyDescent="0.4">
      <c r="A13" t="s">
        <v>134</v>
      </c>
      <c r="B13" t="s">
        <v>135</v>
      </c>
    </row>
    <row r="14" spans="1:2" x14ac:dyDescent="0.4">
      <c r="A14" t="s">
        <v>120</v>
      </c>
      <c r="B14" t="s">
        <v>119</v>
      </c>
    </row>
    <row r="15" spans="1:2" x14ac:dyDescent="0.4">
      <c r="A15" t="s">
        <v>119</v>
      </c>
      <c r="B15" t="s">
        <v>119</v>
      </c>
    </row>
    <row r="16" spans="1:2" x14ac:dyDescent="0.4">
      <c r="A16" t="s">
        <v>121</v>
      </c>
      <c r="B16" t="s">
        <v>119</v>
      </c>
    </row>
    <row r="17" spans="1:2" x14ac:dyDescent="0.4">
      <c r="A17" t="s">
        <v>122</v>
      </c>
      <c r="B17" t="s">
        <v>119</v>
      </c>
    </row>
    <row r="18" spans="1:2" x14ac:dyDescent="0.4">
      <c r="A18" t="s">
        <v>132</v>
      </c>
      <c r="B18" t="s">
        <v>132</v>
      </c>
    </row>
    <row r="19" spans="1:2" x14ac:dyDescent="0.4">
      <c r="A19" t="s">
        <v>133</v>
      </c>
      <c r="B19" t="s">
        <v>132</v>
      </c>
    </row>
    <row r="20" spans="1:2" x14ac:dyDescent="0.4">
      <c r="A20" t="s">
        <v>176</v>
      </c>
      <c r="B20" t="s">
        <v>132</v>
      </c>
    </row>
    <row r="21" spans="1:2" x14ac:dyDescent="0.4">
      <c r="A21" t="s">
        <v>199</v>
      </c>
      <c r="B21" t="s">
        <v>132</v>
      </c>
    </row>
    <row r="22" spans="1:2" x14ac:dyDescent="0.4">
      <c r="A22" t="s">
        <v>200</v>
      </c>
      <c r="B22" t="s">
        <v>132</v>
      </c>
    </row>
    <row r="23" spans="1:2" x14ac:dyDescent="0.4">
      <c r="A23" t="s">
        <v>206</v>
      </c>
      <c r="B23" t="s">
        <v>132</v>
      </c>
    </row>
    <row r="24" spans="1:2" x14ac:dyDescent="0.4">
      <c r="A24" t="s">
        <v>649</v>
      </c>
      <c r="B24" t="s">
        <v>646</v>
      </c>
    </row>
    <row r="25" spans="1:2" x14ac:dyDescent="0.4">
      <c r="A25" t="s">
        <v>650</v>
      </c>
      <c r="B25" t="s">
        <v>646</v>
      </c>
    </row>
    <row r="26" spans="1:2" x14ac:dyDescent="0.4">
      <c r="A26" t="s">
        <v>207</v>
      </c>
      <c r="B26" t="s">
        <v>213</v>
      </c>
    </row>
    <row r="27" spans="1:2" x14ac:dyDescent="0.4">
      <c r="A27" t="s">
        <v>208</v>
      </c>
      <c r="B27" t="s">
        <v>213</v>
      </c>
    </row>
    <row r="28" spans="1:2" x14ac:dyDescent="0.4">
      <c r="A28" t="s">
        <v>209</v>
      </c>
      <c r="B28" t="s">
        <v>213</v>
      </c>
    </row>
    <row r="29" spans="1:2" x14ac:dyDescent="0.4">
      <c r="A29" t="s">
        <v>210</v>
      </c>
      <c r="B29" t="s">
        <v>213</v>
      </c>
    </row>
    <row r="30" spans="1:2" x14ac:dyDescent="0.4">
      <c r="A30" t="s">
        <v>211</v>
      </c>
      <c r="B30" t="s">
        <v>213</v>
      </c>
    </row>
    <row r="31" spans="1:2" x14ac:dyDescent="0.4">
      <c r="A31" t="s">
        <v>216</v>
      </c>
      <c r="B31" t="s">
        <v>4</v>
      </c>
    </row>
    <row r="32" spans="1:2" x14ac:dyDescent="0.4">
      <c r="A32" t="s">
        <v>344</v>
      </c>
      <c r="B32" t="s">
        <v>4</v>
      </c>
    </row>
    <row r="33" spans="1:2" x14ac:dyDescent="0.4">
      <c r="A33" t="s">
        <v>345</v>
      </c>
      <c r="B33" t="s">
        <v>4</v>
      </c>
    </row>
    <row r="34" spans="1:2" x14ac:dyDescent="0.4">
      <c r="A34" t="s">
        <v>499</v>
      </c>
      <c r="B34" t="s">
        <v>4</v>
      </c>
    </row>
    <row r="35" spans="1:2" x14ac:dyDescent="0.4">
      <c r="A35" t="s">
        <v>128</v>
      </c>
      <c r="B35" t="s">
        <v>128</v>
      </c>
    </row>
    <row r="36" spans="1:2" x14ac:dyDescent="0.4">
      <c r="A36" t="s">
        <v>129</v>
      </c>
      <c r="B36" t="s">
        <v>128</v>
      </c>
    </row>
    <row r="37" spans="1:2" x14ac:dyDescent="0.4">
      <c r="A37" t="s">
        <v>193</v>
      </c>
      <c r="B37" t="s">
        <v>193</v>
      </c>
    </row>
    <row r="38" spans="1:2" x14ac:dyDescent="0.4">
      <c r="A38" t="s">
        <v>182</v>
      </c>
      <c r="B38" t="s">
        <v>183</v>
      </c>
    </row>
    <row r="39" spans="1:2" x14ac:dyDescent="0.4">
      <c r="A39" t="s">
        <v>183</v>
      </c>
      <c r="B39" t="s">
        <v>183</v>
      </c>
    </row>
    <row r="40" spans="1:2" x14ac:dyDescent="0.4">
      <c r="A40" t="s">
        <v>184</v>
      </c>
      <c r="B40" t="s">
        <v>183</v>
      </c>
    </row>
    <row r="41" spans="1:2" x14ac:dyDescent="0.4">
      <c r="A41" t="s">
        <v>186</v>
      </c>
      <c r="B41" t="s">
        <v>183</v>
      </c>
    </row>
    <row r="42" spans="1:2" x14ac:dyDescent="0.4">
      <c r="A42" t="s">
        <v>185</v>
      </c>
      <c r="B42" t="s">
        <v>183</v>
      </c>
    </row>
    <row r="43" spans="1:2" x14ac:dyDescent="0.4">
      <c r="A43" t="s">
        <v>348</v>
      </c>
      <c r="B43" t="s">
        <v>396</v>
      </c>
    </row>
    <row r="44" spans="1:2" x14ac:dyDescent="0.4">
      <c r="A44" t="s">
        <v>349</v>
      </c>
      <c r="B44" t="s">
        <v>396</v>
      </c>
    </row>
    <row r="45" spans="1:2" x14ac:dyDescent="0.4">
      <c r="A45" t="s">
        <v>346</v>
      </c>
      <c r="B45" t="s">
        <v>346</v>
      </c>
    </row>
    <row r="46" spans="1:2" x14ac:dyDescent="0.4">
      <c r="A46" t="s">
        <v>347</v>
      </c>
      <c r="B46" t="s">
        <v>346</v>
      </c>
    </row>
    <row r="47" spans="1:2" x14ac:dyDescent="0.4">
      <c r="A47" t="s">
        <v>1</v>
      </c>
      <c r="B47" t="s">
        <v>1</v>
      </c>
    </row>
    <row r="48" spans="1:2" x14ac:dyDescent="0.4">
      <c r="A48" t="s">
        <v>90</v>
      </c>
      <c r="B48" t="s">
        <v>1</v>
      </c>
    </row>
    <row r="49" spans="1:2" x14ac:dyDescent="0.4">
      <c r="A49" t="s">
        <v>91</v>
      </c>
      <c r="B49" t="s">
        <v>1</v>
      </c>
    </row>
    <row r="50" spans="1:2" x14ac:dyDescent="0.4">
      <c r="A50" t="s">
        <v>49</v>
      </c>
      <c r="B50" t="s">
        <v>1</v>
      </c>
    </row>
    <row r="51" spans="1:2" x14ac:dyDescent="0.4">
      <c r="A51" t="s">
        <v>93</v>
      </c>
      <c r="B51" t="s">
        <v>1</v>
      </c>
    </row>
    <row r="52" spans="1:2" x14ac:dyDescent="0.4">
      <c r="A52" t="s">
        <v>94</v>
      </c>
      <c r="B52" t="s">
        <v>1</v>
      </c>
    </row>
    <row r="53" spans="1:2" x14ac:dyDescent="0.4">
      <c r="A53" t="s">
        <v>100</v>
      </c>
      <c r="B53" t="s">
        <v>1</v>
      </c>
    </row>
    <row r="54" spans="1:2" x14ac:dyDescent="0.4">
      <c r="A54" t="s">
        <v>166</v>
      </c>
      <c r="B54" t="s">
        <v>1</v>
      </c>
    </row>
    <row r="55" spans="1:2" x14ac:dyDescent="0.4">
      <c r="A55" t="s">
        <v>215</v>
      </c>
      <c r="B55" t="s">
        <v>214</v>
      </c>
    </row>
    <row r="56" spans="1:2" x14ac:dyDescent="0.4">
      <c r="A56" t="s">
        <v>389</v>
      </c>
      <c r="B56" t="s">
        <v>342</v>
      </c>
    </row>
    <row r="57" spans="1:2" x14ac:dyDescent="0.4">
      <c r="A57" t="s">
        <v>509</v>
      </c>
      <c r="B57" t="s">
        <v>402</v>
      </c>
    </row>
    <row r="58" spans="1:2" x14ac:dyDescent="0.4">
      <c r="A58" t="s">
        <v>177</v>
      </c>
      <c r="B58" t="s">
        <v>177</v>
      </c>
    </row>
    <row r="59" spans="1:2" x14ac:dyDescent="0.4">
      <c r="A59" t="s">
        <v>153</v>
      </c>
      <c r="B59" t="s">
        <v>153</v>
      </c>
    </row>
    <row r="60" spans="1:2" x14ac:dyDescent="0.4">
      <c r="A60" t="s">
        <v>154</v>
      </c>
      <c r="B60" t="s">
        <v>167</v>
      </c>
    </row>
    <row r="61" spans="1:2" x14ac:dyDescent="0.4">
      <c r="A61" t="s">
        <v>155</v>
      </c>
      <c r="B61" t="s">
        <v>167</v>
      </c>
    </row>
    <row r="62" spans="1:2" x14ac:dyDescent="0.4">
      <c r="A62" t="s">
        <v>156</v>
      </c>
      <c r="B62" t="s">
        <v>167</v>
      </c>
    </row>
    <row r="63" spans="1:2" x14ac:dyDescent="0.4">
      <c r="A63" t="s">
        <v>157</v>
      </c>
      <c r="B63" t="s">
        <v>167</v>
      </c>
    </row>
    <row r="64" spans="1:2" x14ac:dyDescent="0.4">
      <c r="A64" t="s">
        <v>158</v>
      </c>
      <c r="B64" t="s">
        <v>167</v>
      </c>
    </row>
    <row r="65" spans="1:2" x14ac:dyDescent="0.4">
      <c r="A65" t="s">
        <v>159</v>
      </c>
      <c r="B65" t="s">
        <v>167</v>
      </c>
    </row>
    <row r="66" spans="1:2" x14ac:dyDescent="0.4">
      <c r="A66" t="s">
        <v>160</v>
      </c>
      <c r="B66" t="s">
        <v>167</v>
      </c>
    </row>
    <row r="67" spans="1:2" x14ac:dyDescent="0.4">
      <c r="A67" t="s">
        <v>161</v>
      </c>
      <c r="B67" t="s">
        <v>167</v>
      </c>
    </row>
    <row r="68" spans="1:2" x14ac:dyDescent="0.4">
      <c r="A68" t="s">
        <v>162</v>
      </c>
      <c r="B68" t="s">
        <v>167</v>
      </c>
    </row>
    <row r="69" spans="1:2" x14ac:dyDescent="0.4">
      <c r="A69" t="s">
        <v>168</v>
      </c>
      <c r="B69" t="s">
        <v>169</v>
      </c>
    </row>
    <row r="70" spans="1:2" x14ac:dyDescent="0.4">
      <c r="A70" t="s">
        <v>163</v>
      </c>
      <c r="B70" t="s">
        <v>169</v>
      </c>
    </row>
    <row r="71" spans="1:2" x14ac:dyDescent="0.4">
      <c r="A71" t="s">
        <v>164</v>
      </c>
      <c r="B71" t="s">
        <v>169</v>
      </c>
    </row>
    <row r="72" spans="1:2" x14ac:dyDescent="0.4">
      <c r="A72" t="s">
        <v>165</v>
      </c>
      <c r="B72" t="s">
        <v>169</v>
      </c>
    </row>
    <row r="73" spans="1:2" x14ac:dyDescent="0.4">
      <c r="A73">
        <v>4</v>
      </c>
      <c r="B73" t="s">
        <v>198</v>
      </c>
    </row>
    <row r="74" spans="1:2" x14ac:dyDescent="0.4">
      <c r="A74" t="s">
        <v>198</v>
      </c>
      <c r="B74" t="s">
        <v>198</v>
      </c>
    </row>
    <row r="75" spans="1:2" x14ac:dyDescent="0.4">
      <c r="A75" t="s">
        <v>196</v>
      </c>
      <c r="B75" t="s">
        <v>198</v>
      </c>
    </row>
    <row r="76" spans="1:2" x14ac:dyDescent="0.4">
      <c r="A76">
        <v>1</v>
      </c>
      <c r="B76" t="s">
        <v>198</v>
      </c>
    </row>
    <row r="77" spans="1:2" x14ac:dyDescent="0.4">
      <c r="A77" t="s">
        <v>197</v>
      </c>
      <c r="B77" t="s">
        <v>198</v>
      </c>
    </row>
    <row r="78" spans="1:2" x14ac:dyDescent="0.4">
      <c r="A78">
        <v>7</v>
      </c>
      <c r="B78" t="s">
        <v>395</v>
      </c>
    </row>
    <row r="79" spans="1:2" x14ac:dyDescent="0.4">
      <c r="A79" t="s">
        <v>393</v>
      </c>
      <c r="B79" t="s">
        <v>395</v>
      </c>
    </row>
    <row r="80" spans="1:2" x14ac:dyDescent="0.4">
      <c r="A80" t="s">
        <v>194</v>
      </c>
      <c r="B80" t="s">
        <v>194</v>
      </c>
    </row>
    <row r="81" spans="1:2" x14ac:dyDescent="0.4">
      <c r="A81" t="s">
        <v>195</v>
      </c>
      <c r="B81" t="s">
        <v>194</v>
      </c>
    </row>
    <row r="82" spans="1:2" x14ac:dyDescent="0.4">
      <c r="A82" t="s">
        <v>376</v>
      </c>
      <c r="B82" t="s">
        <v>376</v>
      </c>
    </row>
    <row r="83" spans="1:2" x14ac:dyDescent="0.4">
      <c r="A83" t="s">
        <v>377</v>
      </c>
      <c r="B83" t="s">
        <v>376</v>
      </c>
    </row>
    <row r="84" spans="1:2" x14ac:dyDescent="0.4">
      <c r="A84" t="s">
        <v>378</v>
      </c>
      <c r="B84" t="s">
        <v>376</v>
      </c>
    </row>
    <row r="85" spans="1:2" x14ac:dyDescent="0.4">
      <c r="A85" t="s">
        <v>379</v>
      </c>
      <c r="B85" t="s">
        <v>376</v>
      </c>
    </row>
    <row r="86" spans="1:2" x14ac:dyDescent="0.4">
      <c r="A86" t="s">
        <v>380</v>
      </c>
      <c r="B86" t="s">
        <v>376</v>
      </c>
    </row>
    <row r="87" spans="1:2" x14ac:dyDescent="0.4">
      <c r="A87" t="s">
        <v>381</v>
      </c>
      <c r="B87" t="s">
        <v>376</v>
      </c>
    </row>
    <row r="88" spans="1:2" x14ac:dyDescent="0.4">
      <c r="A88" t="s">
        <v>382</v>
      </c>
      <c r="B88" t="s">
        <v>376</v>
      </c>
    </row>
    <row r="89" spans="1:2" x14ac:dyDescent="0.4">
      <c r="A89" t="s">
        <v>174</v>
      </c>
      <c r="B89" t="s">
        <v>174</v>
      </c>
    </row>
    <row r="90" spans="1:2" x14ac:dyDescent="0.4">
      <c r="A90" t="s">
        <v>175</v>
      </c>
      <c r="B90" t="s">
        <v>174</v>
      </c>
    </row>
    <row r="91" spans="1:2" x14ac:dyDescent="0.4">
      <c r="A91" t="s">
        <v>192</v>
      </c>
      <c r="B91" t="s">
        <v>174</v>
      </c>
    </row>
    <row r="92" spans="1:2" x14ac:dyDescent="0.4">
      <c r="A92" t="s">
        <v>140</v>
      </c>
      <c r="B92" t="s">
        <v>140</v>
      </c>
    </row>
    <row r="93" spans="1:2" x14ac:dyDescent="0.4">
      <c r="A93" t="s">
        <v>136</v>
      </c>
      <c r="B93" t="s">
        <v>140</v>
      </c>
    </row>
    <row r="94" spans="1:2" x14ac:dyDescent="0.4">
      <c r="A94" t="s">
        <v>137</v>
      </c>
      <c r="B94" t="s">
        <v>140</v>
      </c>
    </row>
    <row r="95" spans="1:2" x14ac:dyDescent="0.4">
      <c r="A95" t="s">
        <v>138</v>
      </c>
      <c r="B95" t="s">
        <v>140</v>
      </c>
    </row>
    <row r="96" spans="1:2" x14ac:dyDescent="0.4">
      <c r="A96" t="s">
        <v>139</v>
      </c>
      <c r="B96" t="s">
        <v>140</v>
      </c>
    </row>
    <row r="97" spans="1:2" x14ac:dyDescent="0.4">
      <c r="A97" t="s">
        <v>144</v>
      </c>
      <c r="B97" t="s">
        <v>140</v>
      </c>
    </row>
    <row r="98" spans="1:2" x14ac:dyDescent="0.4">
      <c r="A98" t="s">
        <v>145</v>
      </c>
      <c r="B98" t="s">
        <v>140</v>
      </c>
    </row>
    <row r="99" spans="1:2" x14ac:dyDescent="0.4">
      <c r="A99" t="s">
        <v>229</v>
      </c>
      <c r="B99" t="s">
        <v>239</v>
      </c>
    </row>
    <row r="100" spans="1:2" x14ac:dyDescent="0.4">
      <c r="A100" t="s">
        <v>231</v>
      </c>
      <c r="B100" t="s">
        <v>239</v>
      </c>
    </row>
    <row r="101" spans="1:2" x14ac:dyDescent="0.4">
      <c r="A101" t="s">
        <v>228</v>
      </c>
      <c r="B101" t="s">
        <v>239</v>
      </c>
    </row>
    <row r="102" spans="1:2" x14ac:dyDescent="0.4">
      <c r="A102" t="s">
        <v>230</v>
      </c>
      <c r="B102" t="s">
        <v>239</v>
      </c>
    </row>
    <row r="103" spans="1:2" x14ac:dyDescent="0.4">
      <c r="A103" t="s">
        <v>386</v>
      </c>
      <c r="B103" t="s">
        <v>387</v>
      </c>
    </row>
    <row r="104" spans="1:2" x14ac:dyDescent="0.4">
      <c r="A104" t="s">
        <v>388</v>
      </c>
      <c r="B104" t="s">
        <v>387</v>
      </c>
    </row>
    <row r="105" spans="1:2" x14ac:dyDescent="0.4">
      <c r="A105">
        <v>6</v>
      </c>
      <c r="B105" t="s">
        <v>42</v>
      </c>
    </row>
    <row r="106" spans="1:2" x14ac:dyDescent="0.4">
      <c r="A106" t="s">
        <v>718</v>
      </c>
      <c r="B106" t="s">
        <v>42</v>
      </c>
    </row>
    <row r="107" spans="1:2" x14ac:dyDescent="0.4">
      <c r="A107" t="s">
        <v>123</v>
      </c>
      <c r="B107" t="s">
        <v>123</v>
      </c>
    </row>
    <row r="108" spans="1:2" x14ac:dyDescent="0.4">
      <c r="A108" t="s">
        <v>124</v>
      </c>
      <c r="B108" t="s">
        <v>123</v>
      </c>
    </row>
    <row r="109" spans="1:2" x14ac:dyDescent="0.4">
      <c r="A109" t="s">
        <v>125</v>
      </c>
      <c r="B109" t="s">
        <v>123</v>
      </c>
    </row>
    <row r="110" spans="1:2" x14ac:dyDescent="0.4">
      <c r="A110" t="s">
        <v>126</v>
      </c>
      <c r="B110" t="s">
        <v>123</v>
      </c>
    </row>
    <row r="111" spans="1:2" x14ac:dyDescent="0.4">
      <c r="A111" t="s">
        <v>181</v>
      </c>
      <c r="B111" t="s">
        <v>148</v>
      </c>
    </row>
    <row r="112" spans="1:2" x14ac:dyDescent="0.4">
      <c r="A112" t="s">
        <v>375</v>
      </c>
      <c r="B112" t="s">
        <v>123</v>
      </c>
    </row>
    <row r="113" spans="1:2" x14ac:dyDescent="0.4">
      <c r="A113" t="s">
        <v>106</v>
      </c>
      <c r="B113" t="s">
        <v>106</v>
      </c>
    </row>
    <row r="114" spans="1:2" x14ac:dyDescent="0.4">
      <c r="A114" t="s">
        <v>107</v>
      </c>
      <c r="B114" t="s">
        <v>106</v>
      </c>
    </row>
    <row r="115" spans="1:2" x14ac:dyDescent="0.4">
      <c r="A115" t="s">
        <v>108</v>
      </c>
      <c r="B115" t="s">
        <v>106</v>
      </c>
    </row>
    <row r="116" spans="1:2" x14ac:dyDescent="0.4">
      <c r="A116" t="s">
        <v>109</v>
      </c>
      <c r="B116" t="s">
        <v>106</v>
      </c>
    </row>
    <row r="117" spans="1:2" x14ac:dyDescent="0.4">
      <c r="A117" t="s">
        <v>110</v>
      </c>
      <c r="B117" t="s">
        <v>106</v>
      </c>
    </row>
    <row r="118" spans="1:2" x14ac:dyDescent="0.4">
      <c r="A118" t="s">
        <v>127</v>
      </c>
      <c r="B118" t="s">
        <v>127</v>
      </c>
    </row>
    <row r="119" spans="1:2" x14ac:dyDescent="0.4">
      <c r="A119" t="s">
        <v>675</v>
      </c>
      <c r="B119" t="s">
        <v>92</v>
      </c>
    </row>
    <row r="120" spans="1:2" x14ac:dyDescent="0.4">
      <c r="A120" t="s">
        <v>383</v>
      </c>
      <c r="B120" t="s">
        <v>92</v>
      </c>
    </row>
    <row r="121" spans="1:2" x14ac:dyDescent="0.4">
      <c r="A121" t="s">
        <v>384</v>
      </c>
      <c r="B121" t="s">
        <v>92</v>
      </c>
    </row>
    <row r="122" spans="1:2" x14ac:dyDescent="0.4">
      <c r="A122" t="s">
        <v>385</v>
      </c>
      <c r="B122" t="s">
        <v>92</v>
      </c>
    </row>
    <row r="123" spans="1:2" x14ac:dyDescent="0.4">
      <c r="A123" t="s">
        <v>390</v>
      </c>
      <c r="B123" t="s">
        <v>92</v>
      </c>
    </row>
    <row r="124" spans="1:2" x14ac:dyDescent="0.4">
      <c r="A124" t="s">
        <v>391</v>
      </c>
      <c r="B124" t="s">
        <v>92</v>
      </c>
    </row>
    <row r="125" spans="1:2" x14ac:dyDescent="0.4">
      <c r="A125" t="s">
        <v>392</v>
      </c>
      <c r="B125" t="s">
        <v>92</v>
      </c>
    </row>
    <row r="126" spans="1:2" x14ac:dyDescent="0.4">
      <c r="A126" t="s">
        <v>5</v>
      </c>
      <c r="B126" t="s">
        <v>92</v>
      </c>
    </row>
    <row r="127" spans="1:2" x14ac:dyDescent="0.4">
      <c r="A127" t="s">
        <v>92</v>
      </c>
      <c r="B127" t="s">
        <v>92</v>
      </c>
    </row>
    <row r="128" spans="1:2" x14ac:dyDescent="0.4">
      <c r="A128" t="s">
        <v>343</v>
      </c>
      <c r="B128" t="s">
        <v>92</v>
      </c>
    </row>
    <row r="129" spans="1:2" x14ac:dyDescent="0.4">
      <c r="A129" t="s">
        <v>569</v>
      </c>
      <c r="B129" t="s">
        <v>398</v>
      </c>
    </row>
    <row r="130" spans="1:2" x14ac:dyDescent="0.4">
      <c r="A130" t="s">
        <v>617</v>
      </c>
      <c r="B130" t="s">
        <v>398</v>
      </c>
    </row>
    <row r="131" spans="1:2" x14ac:dyDescent="0.4">
      <c r="A131" t="s">
        <v>572</v>
      </c>
      <c r="B131" t="s">
        <v>398</v>
      </c>
    </row>
    <row r="132" spans="1:2" x14ac:dyDescent="0.4">
      <c r="A132" t="s">
        <v>576</v>
      </c>
      <c r="B132" t="s">
        <v>398</v>
      </c>
    </row>
    <row r="133" spans="1:2" x14ac:dyDescent="0.4">
      <c r="A133" t="s">
        <v>545</v>
      </c>
      <c r="B133" t="s">
        <v>398</v>
      </c>
    </row>
    <row r="134" spans="1:2" x14ac:dyDescent="0.4">
      <c r="A134" t="s">
        <v>516</v>
      </c>
      <c r="B134" t="s">
        <v>398</v>
      </c>
    </row>
    <row r="135" spans="1:2" x14ac:dyDescent="0.4">
      <c r="A135" t="s">
        <v>481</v>
      </c>
      <c r="B135" t="s">
        <v>398</v>
      </c>
    </row>
    <row r="136" spans="1:2" x14ac:dyDescent="0.4">
      <c r="A136" t="s">
        <v>762</v>
      </c>
      <c r="B136" t="s">
        <v>680</v>
      </c>
    </row>
    <row r="137" spans="1:2" x14ac:dyDescent="0.4">
      <c r="A137" t="s">
        <v>772</v>
      </c>
      <c r="B137" t="s">
        <v>717</v>
      </c>
    </row>
    <row r="138" spans="1:2" x14ac:dyDescent="0.4">
      <c r="A138" t="s">
        <v>776</v>
      </c>
      <c r="B138" t="s">
        <v>923</v>
      </c>
    </row>
    <row r="139" spans="1:2" x14ac:dyDescent="0.4">
      <c r="A139">
        <v>2</v>
      </c>
      <c r="B139" t="s">
        <v>923</v>
      </c>
    </row>
    <row r="140" spans="1:2" x14ac:dyDescent="0.4">
      <c r="A140" t="s">
        <v>811</v>
      </c>
      <c r="B140" t="s">
        <v>809</v>
      </c>
    </row>
    <row r="141" spans="1:2" x14ac:dyDescent="0.4">
      <c r="A141" t="s">
        <v>834</v>
      </c>
      <c r="B141" t="s">
        <v>398</v>
      </c>
    </row>
    <row r="142" spans="1:2" x14ac:dyDescent="0.4">
      <c r="A142" t="s">
        <v>838</v>
      </c>
      <c r="B142" t="s">
        <v>842</v>
      </c>
    </row>
    <row r="143" spans="1:2" x14ac:dyDescent="0.4">
      <c r="A143" t="s">
        <v>839</v>
      </c>
      <c r="B143" t="s">
        <v>842</v>
      </c>
    </row>
    <row r="144" spans="1:2" x14ac:dyDescent="0.4">
      <c r="A144" t="s">
        <v>841</v>
      </c>
      <c r="B144" t="s">
        <v>842</v>
      </c>
    </row>
    <row r="145" spans="1:2" x14ac:dyDescent="0.4">
      <c r="A145" t="s">
        <v>844</v>
      </c>
      <c r="B145" t="s">
        <v>842</v>
      </c>
    </row>
    <row r="146" spans="1:2" x14ac:dyDescent="0.4">
      <c r="A146" t="s">
        <v>845</v>
      </c>
      <c r="B146" t="s">
        <v>842</v>
      </c>
    </row>
    <row r="147" spans="1:2" x14ac:dyDescent="0.4">
      <c r="A147" t="s">
        <v>847</v>
      </c>
      <c r="B147" t="s">
        <v>782</v>
      </c>
    </row>
    <row r="148" spans="1:2" x14ac:dyDescent="0.4">
      <c r="A148" t="s">
        <v>848</v>
      </c>
      <c r="B148" t="s">
        <v>782</v>
      </c>
    </row>
    <row r="149" spans="1:2" x14ac:dyDescent="0.4">
      <c r="A149" t="s">
        <v>867</v>
      </c>
      <c r="B149" t="s">
        <v>194</v>
      </c>
    </row>
    <row r="150" spans="1:2" x14ac:dyDescent="0.4">
      <c r="A150" t="s">
        <v>870</v>
      </c>
      <c r="B150" t="s">
        <v>871</v>
      </c>
    </row>
    <row r="151" spans="1:2" x14ac:dyDescent="0.4">
      <c r="A151" t="s">
        <v>877</v>
      </c>
      <c r="B151" t="s">
        <v>398</v>
      </c>
    </row>
    <row r="152" spans="1:2" x14ac:dyDescent="0.4">
      <c r="A152" t="s">
        <v>878</v>
      </c>
      <c r="B152" t="s">
        <v>842</v>
      </c>
    </row>
    <row r="153" spans="1:2" x14ac:dyDescent="0.4">
      <c r="A153" t="s">
        <v>879</v>
      </c>
      <c r="B153" t="s">
        <v>842</v>
      </c>
    </row>
    <row r="154" spans="1:2" x14ac:dyDescent="0.4">
      <c r="A154" t="s">
        <v>880</v>
      </c>
      <c r="B154" t="s">
        <v>842</v>
      </c>
    </row>
    <row r="155" spans="1:2" x14ac:dyDescent="0.4">
      <c r="A155" t="s">
        <v>882</v>
      </c>
      <c r="B155" t="s">
        <v>140</v>
      </c>
    </row>
    <row r="156" spans="1:2" x14ac:dyDescent="0.4">
      <c r="A156" t="s">
        <v>884</v>
      </c>
      <c r="B156" t="s">
        <v>140</v>
      </c>
    </row>
    <row r="157" spans="1:2" x14ac:dyDescent="0.4">
      <c r="A157" t="s">
        <v>894</v>
      </c>
      <c r="B157" t="s">
        <v>398</v>
      </c>
    </row>
    <row r="158" spans="1:2" x14ac:dyDescent="0.4">
      <c r="A158" t="s">
        <v>908</v>
      </c>
      <c r="B158" t="s">
        <v>398</v>
      </c>
    </row>
    <row r="159" spans="1:2" x14ac:dyDescent="0.4">
      <c r="A159" t="s">
        <v>926</v>
      </c>
      <c r="B159" t="s">
        <v>398</v>
      </c>
    </row>
    <row r="160" spans="1:2" x14ac:dyDescent="0.4">
      <c r="A160" t="s">
        <v>934</v>
      </c>
      <c r="B160" t="s">
        <v>398</v>
      </c>
    </row>
    <row r="161" spans="1:2" x14ac:dyDescent="0.4">
      <c r="A161" t="s">
        <v>947</v>
      </c>
      <c r="B161" t="s">
        <v>398</v>
      </c>
    </row>
    <row r="162" spans="1:2" x14ac:dyDescent="0.4">
      <c r="A162" t="s">
        <v>948</v>
      </c>
      <c r="B162" t="s">
        <v>398</v>
      </c>
    </row>
    <row r="163" spans="1:2" x14ac:dyDescent="0.4">
      <c r="A163" t="s">
        <v>950</v>
      </c>
      <c r="B163" t="s">
        <v>398</v>
      </c>
    </row>
    <row r="164" spans="1:2" x14ac:dyDescent="0.4">
      <c r="A164" t="s">
        <v>983</v>
      </c>
      <c r="B164" t="s">
        <v>398</v>
      </c>
    </row>
    <row r="165" spans="1:2" x14ac:dyDescent="0.4">
      <c r="A165" t="s">
        <v>986</v>
      </c>
      <c r="B165" t="s">
        <v>398</v>
      </c>
    </row>
    <row r="166" spans="1:2" x14ac:dyDescent="0.4">
      <c r="A166" t="s">
        <v>1025</v>
      </c>
      <c r="B166" t="s">
        <v>398</v>
      </c>
    </row>
    <row r="167" spans="1:2" x14ac:dyDescent="0.4">
      <c r="A167" t="s">
        <v>1029</v>
      </c>
      <c r="B167" t="s">
        <v>398</v>
      </c>
    </row>
    <row r="168" spans="1:2" x14ac:dyDescent="0.4">
      <c r="A168" t="s">
        <v>1030</v>
      </c>
      <c r="B168" t="s">
        <v>398</v>
      </c>
    </row>
    <row r="169" spans="1:2" x14ac:dyDescent="0.4">
      <c r="A169" t="s">
        <v>1037</v>
      </c>
      <c r="B169" t="s">
        <v>398</v>
      </c>
    </row>
    <row r="170" spans="1:2" x14ac:dyDescent="0.4">
      <c r="A170" t="s">
        <v>1039</v>
      </c>
      <c r="B170" t="s">
        <v>398</v>
      </c>
    </row>
    <row r="171" spans="1:2" x14ac:dyDescent="0.4">
      <c r="A171" t="s">
        <v>1040</v>
      </c>
      <c r="B171" t="s">
        <v>398</v>
      </c>
    </row>
    <row r="172" spans="1:2" x14ac:dyDescent="0.4">
      <c r="A172" t="s">
        <v>1046</v>
      </c>
      <c r="B172" t="s">
        <v>398</v>
      </c>
    </row>
    <row r="173" spans="1:2" x14ac:dyDescent="0.4">
      <c r="A173" t="s">
        <v>1050</v>
      </c>
      <c r="B173" t="s">
        <v>398</v>
      </c>
    </row>
    <row r="174" spans="1:2" x14ac:dyDescent="0.4">
      <c r="A174" t="s">
        <v>1051</v>
      </c>
      <c r="B174" t="s">
        <v>1071</v>
      </c>
    </row>
    <row r="175" spans="1:2" x14ac:dyDescent="0.4">
      <c r="A175" t="s">
        <v>1058</v>
      </c>
      <c r="B175" t="s">
        <v>398</v>
      </c>
    </row>
    <row r="176" spans="1:2" x14ac:dyDescent="0.4">
      <c r="A176" t="s">
        <v>1059</v>
      </c>
      <c r="B176" t="s">
        <v>398</v>
      </c>
    </row>
    <row r="177" spans="1:2" x14ac:dyDescent="0.4">
      <c r="A177" t="s">
        <v>1063</v>
      </c>
      <c r="B177" t="s">
        <v>398</v>
      </c>
    </row>
    <row r="178" spans="1:2" x14ac:dyDescent="0.4">
      <c r="A178" t="s">
        <v>941</v>
      </c>
      <c r="B178" t="s">
        <v>1070</v>
      </c>
    </row>
    <row r="179" spans="1:2" x14ac:dyDescent="0.4">
      <c r="A179" t="s">
        <v>956</v>
      </c>
      <c r="B179" t="s">
        <v>1071</v>
      </c>
    </row>
    <row r="180" spans="1:2" x14ac:dyDescent="0.4">
      <c r="A180" t="s">
        <v>1031</v>
      </c>
      <c r="B180" t="s">
        <v>1072</v>
      </c>
    </row>
    <row r="181" spans="1:2" x14ac:dyDescent="0.4">
      <c r="A181" t="s">
        <v>1035</v>
      </c>
      <c r="B181" t="s">
        <v>46</v>
      </c>
    </row>
    <row r="182" spans="1:2" x14ac:dyDescent="0.4">
      <c r="A182" t="s">
        <v>1036</v>
      </c>
      <c r="B182" t="s">
        <v>46</v>
      </c>
    </row>
    <row r="183" spans="1:2" x14ac:dyDescent="0.4">
      <c r="A183" t="s">
        <v>1042</v>
      </c>
      <c r="B183" t="s">
        <v>1073</v>
      </c>
    </row>
    <row r="184" spans="1:2" x14ac:dyDescent="0.4">
      <c r="A184" t="s">
        <v>1043</v>
      </c>
      <c r="B184" t="s">
        <v>1073</v>
      </c>
    </row>
    <row r="185" spans="1:2" x14ac:dyDescent="0.4">
      <c r="A185" t="s">
        <v>1047</v>
      </c>
      <c r="B185" t="s">
        <v>7</v>
      </c>
    </row>
    <row r="186" spans="1:2" x14ac:dyDescent="0.4">
      <c r="A186" t="s">
        <v>1049</v>
      </c>
      <c r="B186" t="s">
        <v>398</v>
      </c>
    </row>
    <row r="187" spans="1:2" x14ac:dyDescent="0.4">
      <c r="A187" t="s">
        <v>1052</v>
      </c>
      <c r="B187" t="s">
        <v>38</v>
      </c>
    </row>
    <row r="188" spans="1:2" x14ac:dyDescent="0.4">
      <c r="A188" t="s">
        <v>1053</v>
      </c>
      <c r="B188" t="s">
        <v>38</v>
      </c>
    </row>
    <row r="189" spans="1:2" x14ac:dyDescent="0.4">
      <c r="A189" t="s">
        <v>1054</v>
      </c>
      <c r="B189" t="s">
        <v>1073</v>
      </c>
    </row>
    <row r="190" spans="1:2" x14ac:dyDescent="0.4">
      <c r="A190" t="s">
        <v>1056</v>
      </c>
      <c r="B190" t="s">
        <v>40</v>
      </c>
    </row>
    <row r="191" spans="1:2" x14ac:dyDescent="0.4">
      <c r="A191" t="s">
        <v>1060</v>
      </c>
      <c r="B191" t="s">
        <v>38</v>
      </c>
    </row>
    <row r="192" spans="1:2" x14ac:dyDescent="0.4">
      <c r="A192" t="s">
        <v>1061</v>
      </c>
      <c r="B192" t="s">
        <v>38</v>
      </c>
    </row>
    <row r="193" spans="1:2" x14ac:dyDescent="0.4">
      <c r="A193" t="s">
        <v>1146</v>
      </c>
      <c r="B193" t="s">
        <v>398</v>
      </c>
    </row>
    <row r="194" spans="1:2" x14ac:dyDescent="0.4">
      <c r="A194" t="s">
        <v>1256</v>
      </c>
      <c r="B194" t="s">
        <v>398</v>
      </c>
    </row>
    <row r="195" spans="1:2" x14ac:dyDescent="0.4">
      <c r="A195" t="s">
        <v>1231</v>
      </c>
      <c r="B195" t="s">
        <v>44</v>
      </c>
    </row>
    <row r="196" spans="1:2" x14ac:dyDescent="0.4">
      <c r="A196" t="s">
        <v>1232</v>
      </c>
      <c r="B196" t="s">
        <v>44</v>
      </c>
    </row>
    <row r="197" spans="1:2" x14ac:dyDescent="0.4">
      <c r="A197" t="s">
        <v>1233</v>
      </c>
      <c r="B197" t="s">
        <v>44</v>
      </c>
    </row>
    <row r="198" spans="1:2" x14ac:dyDescent="0.4">
      <c r="A198" t="s">
        <v>1234</v>
      </c>
      <c r="B198" t="s">
        <v>44</v>
      </c>
    </row>
    <row r="199" spans="1:2" x14ac:dyDescent="0.4">
      <c r="A199" t="s">
        <v>1235</v>
      </c>
      <c r="B199" t="s">
        <v>44</v>
      </c>
    </row>
    <row r="200" spans="1:2" x14ac:dyDescent="0.4">
      <c r="A200" t="s">
        <v>1237</v>
      </c>
      <c r="B200" t="s">
        <v>44</v>
      </c>
    </row>
    <row r="201" spans="1:2" x14ac:dyDescent="0.4">
      <c r="A201" t="s">
        <v>1238</v>
      </c>
      <c r="B201" t="s">
        <v>44</v>
      </c>
    </row>
    <row r="202" spans="1:2" x14ac:dyDescent="0.4">
      <c r="A202" t="s">
        <v>1278</v>
      </c>
      <c r="B202" t="s">
        <v>1278</v>
      </c>
    </row>
    <row r="203" spans="1:2" x14ac:dyDescent="0.4">
      <c r="A203" t="s">
        <v>1275</v>
      </c>
      <c r="B203" t="s">
        <v>398</v>
      </c>
    </row>
    <row r="204" spans="1:2" x14ac:dyDescent="0.4">
      <c r="A204" t="s">
        <v>1336</v>
      </c>
      <c r="B204" t="s">
        <v>1338</v>
      </c>
    </row>
    <row r="205" spans="1:2" x14ac:dyDescent="0.4">
      <c r="A205" t="s">
        <v>1357</v>
      </c>
      <c r="B205" t="s">
        <v>398</v>
      </c>
    </row>
    <row r="206" spans="1:2" x14ac:dyDescent="0.4">
      <c r="A206" t="s">
        <v>1354</v>
      </c>
      <c r="B206" t="s">
        <v>398</v>
      </c>
    </row>
    <row r="207" spans="1:2" x14ac:dyDescent="0.4">
      <c r="A207" t="s">
        <v>1360</v>
      </c>
      <c r="B207" t="s">
        <v>38</v>
      </c>
    </row>
    <row r="208" spans="1:2" x14ac:dyDescent="0.4">
      <c r="A208" t="s">
        <v>1364</v>
      </c>
      <c r="B208" t="s">
        <v>38</v>
      </c>
    </row>
    <row r="209" spans="1:2" x14ac:dyDescent="0.4">
      <c r="A209" t="s">
        <v>1381</v>
      </c>
      <c r="B209" t="s">
        <v>1381</v>
      </c>
    </row>
    <row r="210" spans="1:2" x14ac:dyDescent="0.4">
      <c r="A210" t="s">
        <v>1402</v>
      </c>
      <c r="B210" t="s">
        <v>38</v>
      </c>
    </row>
    <row r="211" spans="1:2" x14ac:dyDescent="0.4">
      <c r="A211" t="s">
        <v>1403</v>
      </c>
      <c r="B211" t="s">
        <v>1433</v>
      </c>
    </row>
    <row r="212" spans="1:2" x14ac:dyDescent="0.4">
      <c r="A212" t="s">
        <v>1418</v>
      </c>
      <c r="B212" t="s">
        <v>1434</v>
      </c>
    </row>
    <row r="213" spans="1:2" x14ac:dyDescent="0.4">
      <c r="A213" t="s">
        <v>1420</v>
      </c>
      <c r="B213" t="s">
        <v>1434</v>
      </c>
    </row>
    <row r="214" spans="1:2" x14ac:dyDescent="0.4">
      <c r="A214" t="s">
        <v>1422</v>
      </c>
      <c r="B214" t="s">
        <v>1434</v>
      </c>
    </row>
    <row r="215" spans="1:2" x14ac:dyDescent="0.4">
      <c r="A215" t="s">
        <v>1425</v>
      </c>
      <c r="B215" t="s">
        <v>1434</v>
      </c>
    </row>
    <row r="216" spans="1:2" x14ac:dyDescent="0.4">
      <c r="A216" t="s">
        <v>1457</v>
      </c>
      <c r="B216" t="s">
        <v>398</v>
      </c>
    </row>
    <row r="217" spans="1:2" x14ac:dyDescent="0.4">
      <c r="A217" t="s">
        <v>1458</v>
      </c>
      <c r="B217" t="s">
        <v>398</v>
      </c>
    </row>
    <row r="218" spans="1:2" x14ac:dyDescent="0.4">
      <c r="A218" t="s">
        <v>4236</v>
      </c>
      <c r="B218" t="s">
        <v>4236</v>
      </c>
    </row>
    <row r="219" spans="1:2" x14ac:dyDescent="0.4">
      <c r="A219" t="s">
        <v>4242</v>
      </c>
      <c r="B219" t="s">
        <v>4236</v>
      </c>
    </row>
    <row r="220" spans="1:2" x14ac:dyDescent="0.4">
      <c r="A220" t="s">
        <v>4251</v>
      </c>
      <c r="B220" t="s">
        <v>4236</v>
      </c>
    </row>
    <row r="221" spans="1:2" x14ac:dyDescent="0.4">
      <c r="A221" t="s">
        <v>4263</v>
      </c>
      <c r="B221" t="s">
        <v>4236</v>
      </c>
    </row>
    <row r="222" spans="1:2" x14ac:dyDescent="0.4">
      <c r="A222" t="s">
        <v>4266</v>
      </c>
      <c r="B222" t="s">
        <v>4236</v>
      </c>
    </row>
    <row r="223" spans="1:2" x14ac:dyDescent="0.4">
      <c r="A223" t="s">
        <v>4269</v>
      </c>
      <c r="B223" t="s">
        <v>4236</v>
      </c>
    </row>
    <row r="224" spans="1:2" x14ac:dyDescent="0.4">
      <c r="A224" t="s">
        <v>4272</v>
      </c>
      <c r="B224" t="s">
        <v>4236</v>
      </c>
    </row>
    <row r="225" spans="1:2" x14ac:dyDescent="0.4">
      <c r="A225" t="s">
        <v>4279</v>
      </c>
      <c r="B225" t="s">
        <v>4236</v>
      </c>
    </row>
    <row r="226" spans="1:2" x14ac:dyDescent="0.4">
      <c r="A226" t="s">
        <v>4283</v>
      </c>
      <c r="B226" t="s">
        <v>4236</v>
      </c>
    </row>
    <row r="227" spans="1:2" x14ac:dyDescent="0.4">
      <c r="A227" t="s">
        <v>4295</v>
      </c>
      <c r="B227" t="s">
        <v>4236</v>
      </c>
    </row>
    <row r="228" spans="1:2" x14ac:dyDescent="0.4">
      <c r="A228" t="s">
        <v>4298</v>
      </c>
      <c r="B228" t="s">
        <v>4236</v>
      </c>
    </row>
    <row r="229" spans="1:2" x14ac:dyDescent="0.4">
      <c r="A229" t="s">
        <v>4302</v>
      </c>
      <c r="B229" t="s">
        <v>4236</v>
      </c>
    </row>
    <row r="230" spans="1:2" x14ac:dyDescent="0.4">
      <c r="A230" t="s">
        <v>4309</v>
      </c>
      <c r="B230" t="s">
        <v>4236</v>
      </c>
    </row>
    <row r="231" spans="1:2" x14ac:dyDescent="0.4">
      <c r="A231" t="s">
        <v>4311</v>
      </c>
      <c r="B231" t="s">
        <v>4236</v>
      </c>
    </row>
    <row r="232" spans="1:2" x14ac:dyDescent="0.4">
      <c r="A232" t="s">
        <v>4320</v>
      </c>
      <c r="B232" t="s">
        <v>4236</v>
      </c>
    </row>
    <row r="233" spans="1:2" x14ac:dyDescent="0.4">
      <c r="A233" t="s">
        <v>4322</v>
      </c>
      <c r="B233" t="s">
        <v>4236</v>
      </c>
    </row>
    <row r="234" spans="1:2" x14ac:dyDescent="0.4">
      <c r="A234" t="s">
        <v>4329</v>
      </c>
      <c r="B234" t="s">
        <v>4236</v>
      </c>
    </row>
    <row r="235" spans="1:2" x14ac:dyDescent="0.4">
      <c r="A235" t="s">
        <v>4342</v>
      </c>
      <c r="B235" t="s">
        <v>4236</v>
      </c>
    </row>
    <row r="236" spans="1:2" x14ac:dyDescent="0.4">
      <c r="A236" t="s">
        <v>4345</v>
      </c>
      <c r="B236" t="s">
        <v>4236</v>
      </c>
    </row>
    <row r="237" spans="1:2" x14ac:dyDescent="0.4">
      <c r="A237" t="s">
        <v>4358</v>
      </c>
      <c r="B237" t="s">
        <v>4236</v>
      </c>
    </row>
    <row r="238" spans="1:2" x14ac:dyDescent="0.4">
      <c r="A238" t="s">
        <v>4360</v>
      </c>
      <c r="B238" t="s">
        <v>4236</v>
      </c>
    </row>
    <row r="239" spans="1:2" x14ac:dyDescent="0.4">
      <c r="A239" t="s">
        <v>4368</v>
      </c>
      <c r="B239" t="s">
        <v>4236</v>
      </c>
    </row>
    <row r="240" spans="1:2" x14ac:dyDescent="0.4">
      <c r="A240" t="s">
        <v>4370</v>
      </c>
      <c r="B240" t="s">
        <v>4236</v>
      </c>
    </row>
  </sheetData>
  <sortState xmlns:xlrd2="http://schemas.microsoft.com/office/spreadsheetml/2017/richdata2" ref="A1:B140">
    <sortCondition ref="B1:B140"/>
  </sortState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36489D-906D-4653-A72A-9A8EB71951EF}">
  <sheetPr codeName="Sheet13"/>
  <dimension ref="A1:B633"/>
  <sheetViews>
    <sheetView topLeftCell="A679" workbookViewId="0">
      <selection activeCell="A679" sqref="A1:B1048576"/>
    </sheetView>
  </sheetViews>
  <sheetFormatPr defaultRowHeight="18.75" x14ac:dyDescent="0.4"/>
  <sheetData>
    <row r="1" spans="1:2" x14ac:dyDescent="0.4">
      <c r="A1" t="s">
        <v>351</v>
      </c>
      <c r="B1" t="s">
        <v>3</v>
      </c>
    </row>
    <row r="2" spans="1:2" x14ac:dyDescent="0.4">
      <c r="A2" t="s">
        <v>353</v>
      </c>
      <c r="B2" t="s">
        <v>352</v>
      </c>
    </row>
    <row r="3" spans="1:2" x14ac:dyDescent="0.4">
      <c r="A3" t="s">
        <v>352</v>
      </c>
      <c r="B3" t="s">
        <v>352</v>
      </c>
    </row>
    <row r="4" spans="1:2" x14ac:dyDescent="0.4">
      <c r="A4" t="s">
        <v>354</v>
      </c>
      <c r="B4" t="s">
        <v>372</v>
      </c>
    </row>
    <row r="5" spans="1:2" x14ac:dyDescent="0.4">
      <c r="A5" t="s">
        <v>355</v>
      </c>
      <c r="B5" t="s">
        <v>373</v>
      </c>
    </row>
    <row r="6" spans="1:2" x14ac:dyDescent="0.4">
      <c r="A6" t="s">
        <v>356</v>
      </c>
      <c r="B6" t="s">
        <v>373</v>
      </c>
    </row>
    <row r="7" spans="1:2" x14ac:dyDescent="0.4">
      <c r="A7" t="s">
        <v>358</v>
      </c>
      <c r="B7" t="s">
        <v>373</v>
      </c>
    </row>
    <row r="8" spans="1:2" x14ac:dyDescent="0.4">
      <c r="A8" t="s">
        <v>359</v>
      </c>
      <c r="B8" t="s">
        <v>373</v>
      </c>
    </row>
    <row r="9" spans="1:2" x14ac:dyDescent="0.4">
      <c r="A9" t="s">
        <v>360</v>
      </c>
      <c r="B9" t="s">
        <v>373</v>
      </c>
    </row>
    <row r="10" spans="1:2" x14ac:dyDescent="0.4">
      <c r="A10" t="s">
        <v>361</v>
      </c>
      <c r="B10" t="s">
        <v>373</v>
      </c>
    </row>
    <row r="11" spans="1:2" x14ac:dyDescent="0.4">
      <c r="A11" t="s">
        <v>357</v>
      </c>
      <c r="B11" t="s">
        <v>373</v>
      </c>
    </row>
    <row r="12" spans="1:2" x14ac:dyDescent="0.4">
      <c r="A12" t="s">
        <v>362</v>
      </c>
      <c r="B12" t="s">
        <v>373</v>
      </c>
    </row>
    <row r="13" spans="1:2" x14ac:dyDescent="0.4">
      <c r="A13" t="s">
        <v>363</v>
      </c>
      <c r="B13" t="s">
        <v>373</v>
      </c>
    </row>
    <row r="14" spans="1:2" x14ac:dyDescent="0.4">
      <c r="A14" t="s">
        <v>364</v>
      </c>
      <c r="B14" t="s">
        <v>373</v>
      </c>
    </row>
    <row r="15" spans="1:2" x14ac:dyDescent="0.4">
      <c r="A15" t="s">
        <v>365</v>
      </c>
      <c r="B15" t="s">
        <v>373</v>
      </c>
    </row>
    <row r="16" spans="1:2" x14ac:dyDescent="0.4">
      <c r="A16" t="s">
        <v>366</v>
      </c>
      <c r="B16" t="s">
        <v>373</v>
      </c>
    </row>
    <row r="17" spans="1:2" x14ac:dyDescent="0.4">
      <c r="A17" t="s">
        <v>367</v>
      </c>
      <c r="B17" t="s">
        <v>373</v>
      </c>
    </row>
    <row r="18" spans="1:2" x14ac:dyDescent="0.4">
      <c r="A18" t="s">
        <v>368</v>
      </c>
      <c r="B18" t="s">
        <v>373</v>
      </c>
    </row>
    <row r="19" spans="1:2" x14ac:dyDescent="0.4">
      <c r="A19" t="s">
        <v>369</v>
      </c>
      <c r="B19" t="s">
        <v>373</v>
      </c>
    </row>
    <row r="20" spans="1:2" x14ac:dyDescent="0.4">
      <c r="A20" t="s">
        <v>370</v>
      </c>
      <c r="B20" t="s">
        <v>373</v>
      </c>
    </row>
    <row r="21" spans="1:2" x14ac:dyDescent="0.4">
      <c r="A21" t="s">
        <v>371</v>
      </c>
      <c r="B21" t="s">
        <v>373</v>
      </c>
    </row>
    <row r="22" spans="1:2" x14ac:dyDescent="0.4">
      <c r="A22" t="s">
        <v>469</v>
      </c>
      <c r="B22" t="s">
        <v>217</v>
      </c>
    </row>
    <row r="23" spans="1:2" x14ac:dyDescent="0.4">
      <c r="A23" t="s">
        <v>470</v>
      </c>
      <c r="B23" t="s">
        <v>217</v>
      </c>
    </row>
    <row r="24" spans="1:2" x14ac:dyDescent="0.4">
      <c r="A24" t="s">
        <v>473</v>
      </c>
      <c r="B24" t="s">
        <v>724</v>
      </c>
    </row>
    <row r="25" spans="1:2" x14ac:dyDescent="0.4">
      <c r="A25" t="s">
        <v>475</v>
      </c>
      <c r="B25" t="s">
        <v>724</v>
      </c>
    </row>
    <row r="26" spans="1:2" x14ac:dyDescent="0.4">
      <c r="A26" t="s">
        <v>476</v>
      </c>
      <c r="B26" t="s">
        <v>724</v>
      </c>
    </row>
    <row r="27" spans="1:2" x14ac:dyDescent="0.4">
      <c r="A27" t="s">
        <v>477</v>
      </c>
      <c r="B27" t="s">
        <v>724</v>
      </c>
    </row>
    <row r="28" spans="1:2" x14ac:dyDescent="0.4">
      <c r="A28" t="s">
        <v>480</v>
      </c>
      <c r="B28" t="s">
        <v>724</v>
      </c>
    </row>
    <row r="29" spans="1:2" x14ac:dyDescent="0.4">
      <c r="A29" t="s">
        <v>482</v>
      </c>
      <c r="B29" t="s">
        <v>724</v>
      </c>
    </row>
    <row r="30" spans="1:2" x14ac:dyDescent="0.4">
      <c r="A30" t="s">
        <v>483</v>
      </c>
      <c r="B30" t="s">
        <v>724</v>
      </c>
    </row>
    <row r="31" spans="1:2" x14ac:dyDescent="0.4">
      <c r="A31" t="s">
        <v>484</v>
      </c>
      <c r="B31" t="s">
        <v>724</v>
      </c>
    </row>
    <row r="32" spans="1:2" x14ac:dyDescent="0.4">
      <c r="A32" t="s">
        <v>485</v>
      </c>
      <c r="B32" t="s">
        <v>724</v>
      </c>
    </row>
    <row r="33" spans="1:2" x14ac:dyDescent="0.4">
      <c r="A33" t="s">
        <v>486</v>
      </c>
      <c r="B33" t="s">
        <v>724</v>
      </c>
    </row>
    <row r="34" spans="1:2" x14ac:dyDescent="0.4">
      <c r="A34" t="s">
        <v>487</v>
      </c>
      <c r="B34" t="s">
        <v>724</v>
      </c>
    </row>
    <row r="35" spans="1:2" x14ac:dyDescent="0.4">
      <c r="A35" t="s">
        <v>488</v>
      </c>
      <c r="B35" t="s">
        <v>724</v>
      </c>
    </row>
    <row r="36" spans="1:2" x14ac:dyDescent="0.4">
      <c r="A36" t="s">
        <v>489</v>
      </c>
      <c r="B36" t="s">
        <v>724</v>
      </c>
    </row>
    <row r="37" spans="1:2" x14ac:dyDescent="0.4">
      <c r="A37" t="s">
        <v>491</v>
      </c>
      <c r="B37" t="s">
        <v>724</v>
      </c>
    </row>
    <row r="38" spans="1:2" x14ac:dyDescent="0.4">
      <c r="A38" t="s">
        <v>493</v>
      </c>
      <c r="B38" t="s">
        <v>724</v>
      </c>
    </row>
    <row r="39" spans="1:2" x14ac:dyDescent="0.4">
      <c r="A39" t="s">
        <v>495</v>
      </c>
      <c r="B39" t="s">
        <v>724</v>
      </c>
    </row>
    <row r="40" spans="1:2" x14ac:dyDescent="0.4">
      <c r="A40" t="s">
        <v>496</v>
      </c>
      <c r="B40" t="s">
        <v>724</v>
      </c>
    </row>
    <row r="41" spans="1:2" x14ac:dyDescent="0.4">
      <c r="A41" t="s">
        <v>497</v>
      </c>
      <c r="B41" t="s">
        <v>724</v>
      </c>
    </row>
    <row r="42" spans="1:2" x14ac:dyDescent="0.4">
      <c r="A42" t="s">
        <v>498</v>
      </c>
      <c r="B42" t="s">
        <v>724</v>
      </c>
    </row>
    <row r="43" spans="1:2" x14ac:dyDescent="0.4">
      <c r="A43" t="s">
        <v>500</v>
      </c>
      <c r="B43" t="s">
        <v>724</v>
      </c>
    </row>
    <row r="44" spans="1:2" x14ac:dyDescent="0.4">
      <c r="A44" t="s">
        <v>501</v>
      </c>
      <c r="B44" t="s">
        <v>724</v>
      </c>
    </row>
    <row r="45" spans="1:2" x14ac:dyDescent="0.4">
      <c r="A45" t="s">
        <v>503</v>
      </c>
      <c r="B45" t="s">
        <v>218</v>
      </c>
    </row>
    <row r="46" spans="1:2" x14ac:dyDescent="0.4">
      <c r="A46" t="s">
        <v>505</v>
      </c>
      <c r="B46" t="s">
        <v>218</v>
      </c>
    </row>
    <row r="47" spans="1:2" x14ac:dyDescent="0.4">
      <c r="A47" t="s">
        <v>507</v>
      </c>
      <c r="B47" t="s">
        <v>218</v>
      </c>
    </row>
    <row r="48" spans="1:2" x14ac:dyDescent="0.4">
      <c r="A48" t="s">
        <v>508</v>
      </c>
      <c r="B48" t="s">
        <v>218</v>
      </c>
    </row>
    <row r="49" spans="1:2" x14ac:dyDescent="0.4">
      <c r="A49" t="s">
        <v>512</v>
      </c>
      <c r="B49" t="s">
        <v>218</v>
      </c>
    </row>
    <row r="50" spans="1:2" x14ac:dyDescent="0.4">
      <c r="A50" t="s">
        <v>514</v>
      </c>
      <c r="B50" t="s">
        <v>218</v>
      </c>
    </row>
    <row r="51" spans="1:2" x14ac:dyDescent="0.4">
      <c r="A51" t="s">
        <v>520</v>
      </c>
      <c r="B51" t="s">
        <v>218</v>
      </c>
    </row>
    <row r="52" spans="1:2" x14ac:dyDescent="0.4">
      <c r="A52" t="s">
        <v>523</v>
      </c>
      <c r="B52" t="s">
        <v>218</v>
      </c>
    </row>
    <row r="53" spans="1:2" x14ac:dyDescent="0.4">
      <c r="A53" t="s">
        <v>525</v>
      </c>
      <c r="B53" t="s">
        <v>219</v>
      </c>
    </row>
    <row r="54" spans="1:2" x14ac:dyDescent="0.4">
      <c r="A54" t="s">
        <v>527</v>
      </c>
      <c r="B54" t="s">
        <v>219</v>
      </c>
    </row>
    <row r="55" spans="1:2" x14ac:dyDescent="0.4">
      <c r="A55" t="s">
        <v>529</v>
      </c>
      <c r="B55" t="s">
        <v>219</v>
      </c>
    </row>
    <row r="56" spans="1:2" x14ac:dyDescent="0.4">
      <c r="A56" t="s">
        <v>531</v>
      </c>
      <c r="B56" t="s">
        <v>219</v>
      </c>
    </row>
    <row r="57" spans="1:2" x14ac:dyDescent="0.4">
      <c r="A57" t="s">
        <v>532</v>
      </c>
      <c r="B57" t="s">
        <v>219</v>
      </c>
    </row>
    <row r="58" spans="1:2" x14ac:dyDescent="0.4">
      <c r="A58" t="s">
        <v>533</v>
      </c>
      <c r="B58" t="s">
        <v>219</v>
      </c>
    </row>
    <row r="59" spans="1:2" x14ac:dyDescent="0.4">
      <c r="A59" t="s">
        <v>535</v>
      </c>
      <c r="B59" t="s">
        <v>219</v>
      </c>
    </row>
    <row r="60" spans="1:2" x14ac:dyDescent="0.4">
      <c r="A60" t="s">
        <v>536</v>
      </c>
      <c r="B60" t="s">
        <v>219</v>
      </c>
    </row>
    <row r="61" spans="1:2" x14ac:dyDescent="0.4">
      <c r="A61" t="s">
        <v>538</v>
      </c>
      <c r="B61" t="s">
        <v>219</v>
      </c>
    </row>
    <row r="62" spans="1:2" x14ac:dyDescent="0.4">
      <c r="A62" t="s">
        <v>539</v>
      </c>
      <c r="B62" t="s">
        <v>219</v>
      </c>
    </row>
    <row r="63" spans="1:2" x14ac:dyDescent="0.4">
      <c r="A63" t="s">
        <v>540</v>
      </c>
      <c r="B63" t="s">
        <v>219</v>
      </c>
    </row>
    <row r="64" spans="1:2" x14ac:dyDescent="0.4">
      <c r="A64" t="s">
        <v>542</v>
      </c>
      <c r="B64" t="s">
        <v>219</v>
      </c>
    </row>
    <row r="65" spans="1:2" x14ac:dyDescent="0.4">
      <c r="A65" t="s">
        <v>543</v>
      </c>
      <c r="B65" t="s">
        <v>219</v>
      </c>
    </row>
    <row r="66" spans="1:2" x14ac:dyDescent="0.4">
      <c r="A66" t="s">
        <v>544</v>
      </c>
      <c r="B66" t="s">
        <v>219</v>
      </c>
    </row>
    <row r="67" spans="1:2" x14ac:dyDescent="0.4">
      <c r="A67" t="s">
        <v>546</v>
      </c>
      <c r="B67" t="s">
        <v>725</v>
      </c>
    </row>
    <row r="68" spans="1:2" x14ac:dyDescent="0.4">
      <c r="A68" t="s">
        <v>548</v>
      </c>
      <c r="B68" t="s">
        <v>220</v>
      </c>
    </row>
    <row r="69" spans="1:2" x14ac:dyDescent="0.4">
      <c r="A69" t="s">
        <v>550</v>
      </c>
      <c r="B69" t="s">
        <v>220</v>
      </c>
    </row>
    <row r="70" spans="1:2" x14ac:dyDescent="0.4">
      <c r="A70" t="s">
        <v>551</v>
      </c>
      <c r="B70" t="s">
        <v>220</v>
      </c>
    </row>
    <row r="71" spans="1:2" x14ac:dyDescent="0.4">
      <c r="A71" t="s">
        <v>552</v>
      </c>
      <c r="B71" t="s">
        <v>220</v>
      </c>
    </row>
    <row r="72" spans="1:2" x14ac:dyDescent="0.4">
      <c r="A72" t="s">
        <v>554</v>
      </c>
      <c r="B72" t="s">
        <v>220</v>
      </c>
    </row>
    <row r="73" spans="1:2" x14ac:dyDescent="0.4">
      <c r="A73" t="s">
        <v>556</v>
      </c>
      <c r="B73" t="s">
        <v>220</v>
      </c>
    </row>
    <row r="74" spans="1:2" x14ac:dyDescent="0.4">
      <c r="A74" t="s">
        <v>557</v>
      </c>
      <c r="B74" t="s">
        <v>220</v>
      </c>
    </row>
    <row r="75" spans="1:2" x14ac:dyDescent="0.4">
      <c r="A75" t="s">
        <v>558</v>
      </c>
      <c r="B75" t="s">
        <v>220</v>
      </c>
    </row>
    <row r="76" spans="1:2" x14ac:dyDescent="0.4">
      <c r="A76" t="s">
        <v>559</v>
      </c>
      <c r="B76" t="s">
        <v>220</v>
      </c>
    </row>
    <row r="77" spans="1:2" x14ac:dyDescent="0.4">
      <c r="A77" t="s">
        <v>560</v>
      </c>
      <c r="B77" t="s">
        <v>220</v>
      </c>
    </row>
    <row r="78" spans="1:2" x14ac:dyDescent="0.4">
      <c r="A78" t="s">
        <v>561</v>
      </c>
      <c r="B78" t="s">
        <v>220</v>
      </c>
    </row>
    <row r="79" spans="1:2" x14ac:dyDescent="0.4">
      <c r="A79" t="s">
        <v>563</v>
      </c>
      <c r="B79" t="s">
        <v>220</v>
      </c>
    </row>
    <row r="80" spans="1:2" x14ac:dyDescent="0.4">
      <c r="A80" t="s">
        <v>565</v>
      </c>
      <c r="B80" t="s">
        <v>220</v>
      </c>
    </row>
    <row r="81" spans="1:2" x14ac:dyDescent="0.4">
      <c r="A81" t="s">
        <v>566</v>
      </c>
      <c r="B81" t="s">
        <v>220</v>
      </c>
    </row>
    <row r="82" spans="1:2" x14ac:dyDescent="0.4">
      <c r="A82" t="s">
        <v>568</v>
      </c>
      <c r="B82" t="s">
        <v>220</v>
      </c>
    </row>
    <row r="83" spans="1:2" x14ac:dyDescent="0.4">
      <c r="A83" t="s">
        <v>570</v>
      </c>
      <c r="B83" t="s">
        <v>221</v>
      </c>
    </row>
    <row r="84" spans="1:2" x14ac:dyDescent="0.4">
      <c r="A84" t="s">
        <v>571</v>
      </c>
      <c r="B84" t="s">
        <v>221</v>
      </c>
    </row>
    <row r="85" spans="1:2" x14ac:dyDescent="0.4">
      <c r="A85" t="s">
        <v>573</v>
      </c>
      <c r="B85" t="s">
        <v>221</v>
      </c>
    </row>
    <row r="86" spans="1:2" x14ac:dyDescent="0.4">
      <c r="A86" t="s">
        <v>575</v>
      </c>
      <c r="B86" t="s">
        <v>221</v>
      </c>
    </row>
    <row r="87" spans="1:2" x14ac:dyDescent="0.4">
      <c r="A87" t="s">
        <v>577</v>
      </c>
      <c r="B87" t="s">
        <v>221</v>
      </c>
    </row>
    <row r="88" spans="1:2" x14ac:dyDescent="0.4">
      <c r="A88" t="s">
        <v>578</v>
      </c>
      <c r="B88" t="s">
        <v>221</v>
      </c>
    </row>
    <row r="89" spans="1:2" x14ac:dyDescent="0.4">
      <c r="A89" t="s">
        <v>579</v>
      </c>
      <c r="B89" t="s">
        <v>221</v>
      </c>
    </row>
    <row r="90" spans="1:2" x14ac:dyDescent="0.4">
      <c r="A90" t="s">
        <v>580</v>
      </c>
      <c r="B90" t="s">
        <v>221</v>
      </c>
    </row>
    <row r="91" spans="1:2" x14ac:dyDescent="0.4">
      <c r="A91" t="s">
        <v>581</v>
      </c>
      <c r="B91" t="s">
        <v>221</v>
      </c>
    </row>
    <row r="92" spans="1:2" x14ac:dyDescent="0.4">
      <c r="A92" t="s">
        <v>582</v>
      </c>
      <c r="B92" t="s">
        <v>221</v>
      </c>
    </row>
    <row r="93" spans="1:2" x14ac:dyDescent="0.4">
      <c r="A93" t="s">
        <v>583</v>
      </c>
      <c r="B93" t="s">
        <v>221</v>
      </c>
    </row>
    <row r="94" spans="1:2" x14ac:dyDescent="0.4">
      <c r="A94" t="s">
        <v>584</v>
      </c>
      <c r="B94" t="s">
        <v>221</v>
      </c>
    </row>
    <row r="95" spans="1:2" x14ac:dyDescent="0.4">
      <c r="A95" t="s">
        <v>586</v>
      </c>
      <c r="B95" t="s">
        <v>221</v>
      </c>
    </row>
    <row r="96" spans="1:2" x14ac:dyDescent="0.4">
      <c r="A96" t="s">
        <v>589</v>
      </c>
      <c r="B96" t="s">
        <v>221</v>
      </c>
    </row>
    <row r="97" spans="1:2" x14ac:dyDescent="0.4">
      <c r="A97" t="s">
        <v>590</v>
      </c>
      <c r="B97" t="s">
        <v>221</v>
      </c>
    </row>
    <row r="98" spans="1:2" x14ac:dyDescent="0.4">
      <c r="A98" t="s">
        <v>591</v>
      </c>
      <c r="B98" t="s">
        <v>221</v>
      </c>
    </row>
    <row r="99" spans="1:2" x14ac:dyDescent="0.4">
      <c r="A99" t="s">
        <v>592</v>
      </c>
      <c r="B99" t="s">
        <v>221</v>
      </c>
    </row>
    <row r="100" spans="1:2" x14ac:dyDescent="0.4">
      <c r="A100" t="s">
        <v>594</v>
      </c>
      <c r="B100" t="s">
        <v>221</v>
      </c>
    </row>
    <row r="101" spans="1:2" x14ac:dyDescent="0.4">
      <c r="A101" t="s">
        <v>596</v>
      </c>
      <c r="B101" t="s">
        <v>221</v>
      </c>
    </row>
    <row r="102" spans="1:2" x14ac:dyDescent="0.4">
      <c r="A102" t="s">
        <v>597</v>
      </c>
      <c r="B102" t="s">
        <v>232</v>
      </c>
    </row>
    <row r="103" spans="1:2" x14ac:dyDescent="0.4">
      <c r="A103" t="s">
        <v>598</v>
      </c>
      <c r="B103" t="s">
        <v>232</v>
      </c>
    </row>
    <row r="104" spans="1:2" x14ac:dyDescent="0.4">
      <c r="A104" t="s">
        <v>599</v>
      </c>
      <c r="B104" t="s">
        <v>232</v>
      </c>
    </row>
    <row r="105" spans="1:2" x14ac:dyDescent="0.4">
      <c r="A105" t="s">
        <v>601</v>
      </c>
      <c r="B105" t="s">
        <v>232</v>
      </c>
    </row>
    <row r="106" spans="1:2" x14ac:dyDescent="0.4">
      <c r="A106" t="s">
        <v>602</v>
      </c>
      <c r="B106" t="s">
        <v>232</v>
      </c>
    </row>
    <row r="107" spans="1:2" x14ac:dyDescent="0.4">
      <c r="A107" t="s">
        <v>604</v>
      </c>
      <c r="B107" t="s">
        <v>232</v>
      </c>
    </row>
    <row r="108" spans="1:2" x14ac:dyDescent="0.4">
      <c r="A108" t="s">
        <v>605</v>
      </c>
      <c r="B108" t="s">
        <v>232</v>
      </c>
    </row>
    <row r="109" spans="1:2" x14ac:dyDescent="0.4">
      <c r="A109" t="s">
        <v>606</v>
      </c>
      <c r="B109" t="s">
        <v>232</v>
      </c>
    </row>
    <row r="110" spans="1:2" x14ac:dyDescent="0.4">
      <c r="A110" t="s">
        <v>607</v>
      </c>
      <c r="B110" t="s">
        <v>232</v>
      </c>
    </row>
    <row r="111" spans="1:2" x14ac:dyDescent="0.4">
      <c r="A111" t="s">
        <v>609</v>
      </c>
      <c r="B111" t="s">
        <v>232</v>
      </c>
    </row>
    <row r="112" spans="1:2" x14ac:dyDescent="0.4">
      <c r="A112" t="s">
        <v>610</v>
      </c>
      <c r="B112" t="s">
        <v>232</v>
      </c>
    </row>
    <row r="113" spans="1:2" x14ac:dyDescent="0.4">
      <c r="A113" t="s">
        <v>612</v>
      </c>
      <c r="B113" t="s">
        <v>232</v>
      </c>
    </row>
    <row r="114" spans="1:2" x14ac:dyDescent="0.4">
      <c r="A114" t="s">
        <v>613</v>
      </c>
      <c r="B114" t="s">
        <v>232</v>
      </c>
    </row>
    <row r="115" spans="1:2" x14ac:dyDescent="0.4">
      <c r="A115" t="s">
        <v>615</v>
      </c>
      <c r="B115" t="s">
        <v>232</v>
      </c>
    </row>
    <row r="116" spans="1:2" x14ac:dyDescent="0.4">
      <c r="A116" t="s">
        <v>616</v>
      </c>
      <c r="B116" t="s">
        <v>232</v>
      </c>
    </row>
    <row r="117" spans="1:2" x14ac:dyDescent="0.4">
      <c r="A117" t="s">
        <v>619</v>
      </c>
      <c r="B117" t="s">
        <v>232</v>
      </c>
    </row>
    <row r="118" spans="1:2" x14ac:dyDescent="0.4">
      <c r="A118" t="s">
        <v>620</v>
      </c>
      <c r="B118" t="s">
        <v>232</v>
      </c>
    </row>
    <row r="119" spans="1:2" x14ac:dyDescent="0.4">
      <c r="A119" t="s">
        <v>621</v>
      </c>
      <c r="B119" t="s">
        <v>232</v>
      </c>
    </row>
    <row r="120" spans="1:2" x14ac:dyDescent="0.4">
      <c r="A120" t="s">
        <v>622</v>
      </c>
      <c r="B120" t="s">
        <v>232</v>
      </c>
    </row>
    <row r="121" spans="1:2" x14ac:dyDescent="0.4">
      <c r="A121" t="s">
        <v>623</v>
      </c>
      <c r="B121" t="s">
        <v>232</v>
      </c>
    </row>
    <row r="122" spans="1:2" x14ac:dyDescent="0.4">
      <c r="A122" t="s">
        <v>624</v>
      </c>
      <c r="B122" t="s">
        <v>232</v>
      </c>
    </row>
    <row r="123" spans="1:2" x14ac:dyDescent="0.4">
      <c r="A123" t="s">
        <v>625</v>
      </c>
      <c r="B123" t="s">
        <v>232</v>
      </c>
    </row>
    <row r="124" spans="1:2" x14ac:dyDescent="0.4">
      <c r="A124" t="s">
        <v>626</v>
      </c>
      <c r="B124" t="s">
        <v>232</v>
      </c>
    </row>
    <row r="125" spans="1:2" x14ac:dyDescent="0.4">
      <c r="A125" t="s">
        <v>627</v>
      </c>
      <c r="B125" t="s">
        <v>232</v>
      </c>
    </row>
    <row r="126" spans="1:2" x14ac:dyDescent="0.4">
      <c r="A126" t="s">
        <v>629</v>
      </c>
      <c r="B126" t="s">
        <v>232</v>
      </c>
    </row>
    <row r="127" spans="1:2" x14ac:dyDescent="0.4">
      <c r="A127" t="s">
        <v>630</v>
      </c>
      <c r="B127" t="s">
        <v>232</v>
      </c>
    </row>
    <row r="128" spans="1:2" x14ac:dyDescent="0.4">
      <c r="A128" t="s">
        <v>631</v>
      </c>
      <c r="B128" t="s">
        <v>726</v>
      </c>
    </row>
    <row r="129" spans="1:2" x14ac:dyDescent="0.4">
      <c r="A129" t="s">
        <v>632</v>
      </c>
      <c r="B129" t="s">
        <v>726</v>
      </c>
    </row>
    <row r="130" spans="1:2" x14ac:dyDescent="0.4">
      <c r="A130" t="s">
        <v>633</v>
      </c>
      <c r="B130" t="s">
        <v>203</v>
      </c>
    </row>
    <row r="131" spans="1:2" x14ac:dyDescent="0.4">
      <c r="A131" t="s">
        <v>634</v>
      </c>
      <c r="B131" t="s">
        <v>203</v>
      </c>
    </row>
    <row r="132" spans="1:2" x14ac:dyDescent="0.4">
      <c r="A132" t="s">
        <v>636</v>
      </c>
      <c r="B132" t="s">
        <v>203</v>
      </c>
    </row>
    <row r="133" spans="1:2" x14ac:dyDescent="0.4">
      <c r="A133" t="s">
        <v>637</v>
      </c>
      <c r="B133" t="s">
        <v>203</v>
      </c>
    </row>
    <row r="134" spans="1:2" x14ac:dyDescent="0.4">
      <c r="A134" t="s">
        <v>638</v>
      </c>
      <c r="B134" t="s">
        <v>203</v>
      </c>
    </row>
    <row r="135" spans="1:2" x14ac:dyDescent="0.4">
      <c r="A135" t="s">
        <v>639</v>
      </c>
      <c r="B135" t="s">
        <v>203</v>
      </c>
    </row>
    <row r="136" spans="1:2" x14ac:dyDescent="0.4">
      <c r="A136" t="s">
        <v>640</v>
      </c>
      <c r="B136" t="s">
        <v>203</v>
      </c>
    </row>
    <row r="137" spans="1:2" x14ac:dyDescent="0.4">
      <c r="A137" t="s">
        <v>641</v>
      </c>
      <c r="B137" t="s">
        <v>203</v>
      </c>
    </row>
    <row r="138" spans="1:2" x14ac:dyDescent="0.4">
      <c r="A138" t="s">
        <v>642</v>
      </c>
      <c r="B138" t="s">
        <v>203</v>
      </c>
    </row>
    <row r="139" spans="1:2" x14ac:dyDescent="0.4">
      <c r="A139" t="s">
        <v>643</v>
      </c>
      <c r="B139" t="s">
        <v>203</v>
      </c>
    </row>
    <row r="140" spans="1:2" x14ac:dyDescent="0.4">
      <c r="A140" t="s">
        <v>645</v>
      </c>
      <c r="B140" t="s">
        <v>203</v>
      </c>
    </row>
    <row r="141" spans="1:2" x14ac:dyDescent="0.4">
      <c r="A141" t="s">
        <v>648</v>
      </c>
      <c r="B141" t="s">
        <v>203</v>
      </c>
    </row>
    <row r="142" spans="1:2" x14ac:dyDescent="0.4">
      <c r="A142" t="s">
        <v>652</v>
      </c>
      <c r="B142" t="s">
        <v>203</v>
      </c>
    </row>
    <row r="143" spans="1:2" x14ac:dyDescent="0.4">
      <c r="A143" t="s">
        <v>653</v>
      </c>
      <c r="B143" t="s">
        <v>203</v>
      </c>
    </row>
    <row r="144" spans="1:2" x14ac:dyDescent="0.4">
      <c r="A144" t="s">
        <v>654</v>
      </c>
      <c r="B144" t="s">
        <v>203</v>
      </c>
    </row>
    <row r="145" spans="1:2" x14ac:dyDescent="0.4">
      <c r="A145" t="s">
        <v>655</v>
      </c>
      <c r="B145" t="s">
        <v>203</v>
      </c>
    </row>
    <row r="146" spans="1:2" x14ac:dyDescent="0.4">
      <c r="A146" t="s">
        <v>656</v>
      </c>
      <c r="B146" t="s">
        <v>203</v>
      </c>
    </row>
    <row r="147" spans="1:2" x14ac:dyDescent="0.4">
      <c r="A147" t="s">
        <v>657</v>
      </c>
      <c r="B147" t="s">
        <v>203</v>
      </c>
    </row>
    <row r="148" spans="1:2" x14ac:dyDescent="0.4">
      <c r="A148" t="s">
        <v>658</v>
      </c>
      <c r="B148" t="s">
        <v>728</v>
      </c>
    </row>
    <row r="149" spans="1:2" x14ac:dyDescent="0.4">
      <c r="A149" t="s">
        <v>660</v>
      </c>
      <c r="B149" t="s">
        <v>728</v>
      </c>
    </row>
    <row r="150" spans="1:2" x14ac:dyDescent="0.4">
      <c r="A150" t="s">
        <v>661</v>
      </c>
      <c r="B150" t="s">
        <v>727</v>
      </c>
    </row>
    <row r="151" spans="1:2" x14ac:dyDescent="0.4">
      <c r="A151" t="s">
        <v>662</v>
      </c>
      <c r="B151" t="s">
        <v>727</v>
      </c>
    </row>
    <row r="152" spans="1:2" x14ac:dyDescent="0.4">
      <c r="A152" t="s">
        <v>663</v>
      </c>
      <c r="B152" t="s">
        <v>727</v>
      </c>
    </row>
    <row r="153" spans="1:2" x14ac:dyDescent="0.4">
      <c r="A153" t="s">
        <v>664</v>
      </c>
      <c r="B153" t="s">
        <v>727</v>
      </c>
    </row>
    <row r="154" spans="1:2" x14ac:dyDescent="0.4">
      <c r="A154" t="s">
        <v>666</v>
      </c>
      <c r="B154" t="s">
        <v>727</v>
      </c>
    </row>
    <row r="155" spans="1:2" x14ac:dyDescent="0.4">
      <c r="A155" t="s">
        <v>667</v>
      </c>
      <c r="B155" t="s">
        <v>727</v>
      </c>
    </row>
    <row r="156" spans="1:2" x14ac:dyDescent="0.4">
      <c r="A156" t="s">
        <v>668</v>
      </c>
      <c r="B156" t="s">
        <v>727</v>
      </c>
    </row>
    <row r="157" spans="1:2" x14ac:dyDescent="0.4">
      <c r="A157" t="s">
        <v>670</v>
      </c>
      <c r="B157" t="s">
        <v>727</v>
      </c>
    </row>
    <row r="158" spans="1:2" x14ac:dyDescent="0.4">
      <c r="A158" t="s">
        <v>672</v>
      </c>
      <c r="B158" t="s">
        <v>727</v>
      </c>
    </row>
    <row r="159" spans="1:2" x14ac:dyDescent="0.4">
      <c r="A159" t="s">
        <v>673</v>
      </c>
      <c r="B159" t="s">
        <v>727</v>
      </c>
    </row>
    <row r="160" spans="1:2" x14ac:dyDescent="0.4">
      <c r="A160" t="s">
        <v>674</v>
      </c>
      <c r="B160" t="s">
        <v>727</v>
      </c>
    </row>
    <row r="161" spans="1:2" x14ac:dyDescent="0.4">
      <c r="A161" t="s">
        <v>676</v>
      </c>
      <c r="B161" t="s">
        <v>727</v>
      </c>
    </row>
    <row r="162" spans="1:2" x14ac:dyDescent="0.4">
      <c r="A162" t="s">
        <v>677</v>
      </c>
      <c r="B162" t="s">
        <v>727</v>
      </c>
    </row>
    <row r="163" spans="1:2" x14ac:dyDescent="0.4">
      <c r="A163" t="s">
        <v>678</v>
      </c>
      <c r="B163" t="s">
        <v>727</v>
      </c>
    </row>
    <row r="164" spans="1:2" x14ac:dyDescent="0.4">
      <c r="A164" t="s">
        <v>679</v>
      </c>
      <c r="B164" t="s">
        <v>727</v>
      </c>
    </row>
    <row r="165" spans="1:2" x14ac:dyDescent="0.4">
      <c r="A165" t="s">
        <v>681</v>
      </c>
      <c r="B165" t="s">
        <v>727</v>
      </c>
    </row>
    <row r="166" spans="1:2" x14ac:dyDescent="0.4">
      <c r="A166" t="s">
        <v>682</v>
      </c>
      <c r="B166" t="s">
        <v>727</v>
      </c>
    </row>
    <row r="167" spans="1:2" x14ac:dyDescent="0.4">
      <c r="A167" t="s">
        <v>683</v>
      </c>
      <c r="B167" t="s">
        <v>727</v>
      </c>
    </row>
    <row r="168" spans="1:2" x14ac:dyDescent="0.4">
      <c r="A168" t="s">
        <v>684</v>
      </c>
      <c r="B168" t="s">
        <v>727</v>
      </c>
    </row>
    <row r="169" spans="1:2" x14ac:dyDescent="0.4">
      <c r="A169" t="s">
        <v>685</v>
      </c>
      <c r="B169" t="s">
        <v>727</v>
      </c>
    </row>
    <row r="170" spans="1:2" x14ac:dyDescent="0.4">
      <c r="A170" t="s">
        <v>686</v>
      </c>
      <c r="B170" t="s">
        <v>727</v>
      </c>
    </row>
    <row r="171" spans="1:2" x14ac:dyDescent="0.4">
      <c r="A171" t="s">
        <v>687</v>
      </c>
      <c r="B171" t="s">
        <v>727</v>
      </c>
    </row>
    <row r="172" spans="1:2" x14ac:dyDescent="0.4">
      <c r="A172" t="s">
        <v>691</v>
      </c>
      <c r="B172" t="s">
        <v>727</v>
      </c>
    </row>
    <row r="173" spans="1:2" x14ac:dyDescent="0.4">
      <c r="A173" t="s">
        <v>693</v>
      </c>
      <c r="B173" t="s">
        <v>727</v>
      </c>
    </row>
    <row r="174" spans="1:2" x14ac:dyDescent="0.4">
      <c r="A174" t="s">
        <v>696</v>
      </c>
      <c r="B174" t="s">
        <v>727</v>
      </c>
    </row>
    <row r="175" spans="1:2" x14ac:dyDescent="0.4">
      <c r="A175" t="s">
        <v>698</v>
      </c>
      <c r="B175" t="s">
        <v>727</v>
      </c>
    </row>
    <row r="176" spans="1:2" x14ac:dyDescent="0.4">
      <c r="A176" t="s">
        <v>700</v>
      </c>
      <c r="B176" t="s">
        <v>727</v>
      </c>
    </row>
    <row r="177" spans="1:2" x14ac:dyDescent="0.4">
      <c r="A177" t="s">
        <v>701</v>
      </c>
      <c r="B177" t="s">
        <v>727</v>
      </c>
    </row>
    <row r="178" spans="1:2" x14ac:dyDescent="0.4">
      <c r="A178" t="s">
        <v>702</v>
      </c>
      <c r="B178" t="s">
        <v>708</v>
      </c>
    </row>
    <row r="179" spans="1:2" x14ac:dyDescent="0.4">
      <c r="A179" t="s">
        <v>703</v>
      </c>
      <c r="B179" t="s">
        <v>708</v>
      </c>
    </row>
    <row r="180" spans="1:2" x14ac:dyDescent="0.4">
      <c r="A180" t="s">
        <v>705</v>
      </c>
      <c r="B180" t="s">
        <v>401</v>
      </c>
    </row>
    <row r="181" spans="1:2" x14ac:dyDescent="0.4">
      <c r="A181" t="s">
        <v>706</v>
      </c>
      <c r="B181" t="s">
        <v>401</v>
      </c>
    </row>
    <row r="182" spans="1:2" x14ac:dyDescent="0.4">
      <c r="A182" t="s">
        <v>707</v>
      </c>
      <c r="B182" t="s">
        <v>401</v>
      </c>
    </row>
    <row r="183" spans="1:2" x14ac:dyDescent="0.4">
      <c r="A183" t="s">
        <v>708</v>
      </c>
      <c r="B183" t="s">
        <v>401</v>
      </c>
    </row>
    <row r="184" spans="1:2" x14ac:dyDescent="0.4">
      <c r="A184" t="s">
        <v>709</v>
      </c>
      <c r="B184" t="s">
        <v>401</v>
      </c>
    </row>
    <row r="185" spans="1:2" x14ac:dyDescent="0.4">
      <c r="A185" t="s">
        <v>710</v>
      </c>
      <c r="B185" t="s">
        <v>401</v>
      </c>
    </row>
    <row r="186" spans="1:2" x14ac:dyDescent="0.4">
      <c r="A186">
        <v>190</v>
      </c>
      <c r="B186" t="s">
        <v>401</v>
      </c>
    </row>
    <row r="187" spans="1:2" x14ac:dyDescent="0.4">
      <c r="A187" t="s">
        <v>711</v>
      </c>
      <c r="B187" t="s">
        <v>401</v>
      </c>
    </row>
    <row r="188" spans="1:2" x14ac:dyDescent="0.4">
      <c r="A188">
        <v>110</v>
      </c>
      <c r="B188" t="s">
        <v>401</v>
      </c>
    </row>
    <row r="189" spans="1:2" x14ac:dyDescent="0.4">
      <c r="A189" t="s">
        <v>713</v>
      </c>
      <c r="B189" t="s">
        <v>401</v>
      </c>
    </row>
    <row r="190" spans="1:2" x14ac:dyDescent="0.4">
      <c r="A190" t="s">
        <v>714</v>
      </c>
      <c r="B190" t="s">
        <v>401</v>
      </c>
    </row>
    <row r="191" spans="1:2" x14ac:dyDescent="0.4">
      <c r="A191" t="s">
        <v>715</v>
      </c>
      <c r="B191" t="s">
        <v>401</v>
      </c>
    </row>
    <row r="192" spans="1:2" x14ac:dyDescent="0.4">
      <c r="A192" t="s">
        <v>716</v>
      </c>
      <c r="B192" t="s">
        <v>401</v>
      </c>
    </row>
    <row r="193" spans="1:2" x14ac:dyDescent="0.4">
      <c r="A193">
        <v>90</v>
      </c>
      <c r="B193" t="s">
        <v>401</v>
      </c>
    </row>
    <row r="194" spans="1:2" x14ac:dyDescent="0.4">
      <c r="A194">
        <v>0</v>
      </c>
      <c r="B194" t="s">
        <v>401</v>
      </c>
    </row>
    <row r="195" spans="1:2" x14ac:dyDescent="0.4">
      <c r="A195" t="s">
        <v>719</v>
      </c>
      <c r="B195" t="s">
        <v>401</v>
      </c>
    </row>
    <row r="196" spans="1:2" x14ac:dyDescent="0.4">
      <c r="A196" t="s">
        <v>721</v>
      </c>
      <c r="B196" t="s">
        <v>401</v>
      </c>
    </row>
    <row r="197" spans="1:2" x14ac:dyDescent="0.4">
      <c r="A197" t="s">
        <v>739</v>
      </c>
      <c r="B197" t="s">
        <v>737</v>
      </c>
    </row>
    <row r="198" spans="1:2" x14ac:dyDescent="0.4">
      <c r="A198" t="s">
        <v>740</v>
      </c>
      <c r="B198" t="s">
        <v>737</v>
      </c>
    </row>
    <row r="199" spans="1:2" x14ac:dyDescent="0.4">
      <c r="A199" t="s">
        <v>741</v>
      </c>
      <c r="B199" t="s">
        <v>736</v>
      </c>
    </row>
    <row r="200" spans="1:2" x14ac:dyDescent="0.4">
      <c r="A200" t="s">
        <v>742</v>
      </c>
      <c r="B200" t="s">
        <v>736</v>
      </c>
    </row>
    <row r="201" spans="1:2" x14ac:dyDescent="0.4">
      <c r="A201" t="s">
        <v>743</v>
      </c>
      <c r="B201" t="s">
        <v>736</v>
      </c>
    </row>
    <row r="202" spans="1:2" x14ac:dyDescent="0.4">
      <c r="A202" t="s">
        <v>744</v>
      </c>
      <c r="B202" t="s">
        <v>736</v>
      </c>
    </row>
    <row r="203" spans="1:2" x14ac:dyDescent="0.4">
      <c r="A203" t="s">
        <v>746</v>
      </c>
      <c r="B203" t="s">
        <v>736</v>
      </c>
    </row>
    <row r="204" spans="1:2" x14ac:dyDescent="0.4">
      <c r="A204" t="s">
        <v>747</v>
      </c>
      <c r="B204" t="s">
        <v>736</v>
      </c>
    </row>
    <row r="205" spans="1:2" x14ac:dyDescent="0.4">
      <c r="A205" t="s">
        <v>749</v>
      </c>
      <c r="B205" t="s">
        <v>736</v>
      </c>
    </row>
    <row r="206" spans="1:2" x14ac:dyDescent="0.4">
      <c r="A206" t="s">
        <v>750</v>
      </c>
      <c r="B206" t="s">
        <v>736</v>
      </c>
    </row>
    <row r="207" spans="1:2" x14ac:dyDescent="0.4">
      <c r="A207" t="s">
        <v>751</v>
      </c>
      <c r="B207" t="s">
        <v>736</v>
      </c>
    </row>
    <row r="208" spans="1:2" x14ac:dyDescent="0.4">
      <c r="A208" t="s">
        <v>753</v>
      </c>
      <c r="B208" t="s">
        <v>736</v>
      </c>
    </row>
    <row r="209" spans="1:2" x14ac:dyDescent="0.4">
      <c r="A209" t="s">
        <v>754</v>
      </c>
      <c r="B209" t="s">
        <v>736</v>
      </c>
    </row>
    <row r="210" spans="1:2" x14ac:dyDescent="0.4">
      <c r="A210" t="s">
        <v>755</v>
      </c>
      <c r="B210" t="s">
        <v>736</v>
      </c>
    </row>
    <row r="211" spans="1:2" x14ac:dyDescent="0.4">
      <c r="A211" t="s">
        <v>756</v>
      </c>
      <c r="B211" t="s">
        <v>736</v>
      </c>
    </row>
    <row r="212" spans="1:2" x14ac:dyDescent="0.4">
      <c r="A212" t="s">
        <v>757</v>
      </c>
      <c r="B212" t="s">
        <v>736</v>
      </c>
    </row>
    <row r="213" spans="1:2" x14ac:dyDescent="0.4">
      <c r="A213" t="s">
        <v>758</v>
      </c>
      <c r="B213" t="s">
        <v>736</v>
      </c>
    </row>
    <row r="214" spans="1:2" x14ac:dyDescent="0.4">
      <c r="A214" t="s">
        <v>759</v>
      </c>
      <c r="B214" t="s">
        <v>736</v>
      </c>
    </row>
    <row r="215" spans="1:2" x14ac:dyDescent="0.4">
      <c r="A215" t="s">
        <v>761</v>
      </c>
      <c r="B215" t="s">
        <v>736</v>
      </c>
    </row>
    <row r="216" spans="1:2" x14ac:dyDescent="0.4">
      <c r="A216" t="s">
        <v>763</v>
      </c>
      <c r="B216" t="s">
        <v>736</v>
      </c>
    </row>
    <row r="217" spans="1:2" x14ac:dyDescent="0.4">
      <c r="A217" t="s">
        <v>764</v>
      </c>
      <c r="B217" t="s">
        <v>736</v>
      </c>
    </row>
    <row r="218" spans="1:2" x14ac:dyDescent="0.4">
      <c r="A218" t="s">
        <v>766</v>
      </c>
      <c r="B218" t="s">
        <v>736</v>
      </c>
    </row>
    <row r="219" spans="1:2" x14ac:dyDescent="0.4">
      <c r="A219" t="s">
        <v>768</v>
      </c>
      <c r="B219" t="s">
        <v>912</v>
      </c>
    </row>
    <row r="220" spans="1:2" x14ac:dyDescent="0.4">
      <c r="A220" t="s">
        <v>769</v>
      </c>
      <c r="B220" t="s">
        <v>233</v>
      </c>
    </row>
    <row r="221" spans="1:2" x14ac:dyDescent="0.4">
      <c r="A221" t="s">
        <v>774</v>
      </c>
      <c r="B221" t="s">
        <v>233</v>
      </c>
    </row>
    <row r="222" spans="1:2" x14ac:dyDescent="0.4">
      <c r="A222" t="s">
        <v>777</v>
      </c>
      <c r="B222" t="s">
        <v>913</v>
      </c>
    </row>
    <row r="223" spans="1:2" x14ac:dyDescent="0.4">
      <c r="A223" t="s">
        <v>778</v>
      </c>
      <c r="B223" t="s">
        <v>235</v>
      </c>
    </row>
    <row r="224" spans="1:2" x14ac:dyDescent="0.4">
      <c r="A224" t="s">
        <v>780</v>
      </c>
      <c r="B224" t="s">
        <v>235</v>
      </c>
    </row>
    <row r="225" spans="1:2" x14ac:dyDescent="0.4">
      <c r="A225" t="s">
        <v>787</v>
      </c>
      <c r="B225" t="s">
        <v>914</v>
      </c>
    </row>
    <row r="226" spans="1:2" x14ac:dyDescent="0.4">
      <c r="A226" t="s">
        <v>788</v>
      </c>
      <c r="B226" t="s">
        <v>914</v>
      </c>
    </row>
    <row r="227" spans="1:2" x14ac:dyDescent="0.4">
      <c r="A227" t="s">
        <v>790</v>
      </c>
      <c r="B227" t="s">
        <v>237</v>
      </c>
    </row>
    <row r="228" spans="1:2" x14ac:dyDescent="0.4">
      <c r="A228" t="s">
        <v>794</v>
      </c>
      <c r="B228" t="s">
        <v>237</v>
      </c>
    </row>
    <row r="229" spans="1:2" x14ac:dyDescent="0.4">
      <c r="A229" t="s">
        <v>796</v>
      </c>
      <c r="B229" t="s">
        <v>237</v>
      </c>
    </row>
    <row r="230" spans="1:2" x14ac:dyDescent="0.4">
      <c r="A230" t="s">
        <v>797</v>
      </c>
      <c r="B230" t="s">
        <v>915</v>
      </c>
    </row>
    <row r="231" spans="1:2" x14ac:dyDescent="0.4">
      <c r="A231" t="s">
        <v>798</v>
      </c>
      <c r="B231" t="s">
        <v>915</v>
      </c>
    </row>
    <row r="232" spans="1:2" x14ac:dyDescent="0.4">
      <c r="A232" t="s">
        <v>800</v>
      </c>
      <c r="B232" t="s">
        <v>204</v>
      </c>
    </row>
    <row r="233" spans="1:2" x14ac:dyDescent="0.4">
      <c r="A233" t="s">
        <v>801</v>
      </c>
      <c r="B233" t="s">
        <v>204</v>
      </c>
    </row>
    <row r="234" spans="1:2" x14ac:dyDescent="0.4">
      <c r="A234" t="s">
        <v>802</v>
      </c>
      <c r="B234" t="s">
        <v>204</v>
      </c>
    </row>
    <row r="235" spans="1:2" x14ac:dyDescent="0.4">
      <c r="A235" t="s">
        <v>804</v>
      </c>
      <c r="B235" t="s">
        <v>204</v>
      </c>
    </row>
    <row r="236" spans="1:2" x14ac:dyDescent="0.4">
      <c r="A236" t="s">
        <v>805</v>
      </c>
      <c r="B236" t="s">
        <v>204</v>
      </c>
    </row>
    <row r="237" spans="1:2" x14ac:dyDescent="0.4">
      <c r="A237" t="s">
        <v>806</v>
      </c>
      <c r="B237" t="s">
        <v>204</v>
      </c>
    </row>
    <row r="238" spans="1:2" x14ac:dyDescent="0.4">
      <c r="A238" t="s">
        <v>807</v>
      </c>
      <c r="B238" t="s">
        <v>204</v>
      </c>
    </row>
    <row r="239" spans="1:2" x14ac:dyDescent="0.4">
      <c r="A239" t="s">
        <v>808</v>
      </c>
      <c r="B239" t="s">
        <v>204</v>
      </c>
    </row>
    <row r="240" spans="1:2" x14ac:dyDescent="0.4">
      <c r="A240" t="s">
        <v>810</v>
      </c>
      <c r="B240" t="s">
        <v>204</v>
      </c>
    </row>
    <row r="241" spans="1:2" x14ac:dyDescent="0.4">
      <c r="A241" t="s">
        <v>813</v>
      </c>
      <c r="B241" t="s">
        <v>916</v>
      </c>
    </row>
    <row r="242" spans="1:2" x14ac:dyDescent="0.4">
      <c r="A242" t="s">
        <v>814</v>
      </c>
      <c r="B242" t="s">
        <v>916</v>
      </c>
    </row>
    <row r="243" spans="1:2" x14ac:dyDescent="0.4">
      <c r="A243" t="s">
        <v>815</v>
      </c>
      <c r="B243" t="s">
        <v>724</v>
      </c>
    </row>
    <row r="244" spans="1:2" x14ac:dyDescent="0.4">
      <c r="A244" t="s">
        <v>816</v>
      </c>
      <c r="B244" t="s">
        <v>724</v>
      </c>
    </row>
    <row r="245" spans="1:2" x14ac:dyDescent="0.4">
      <c r="A245" t="s">
        <v>817</v>
      </c>
      <c r="B245" t="s">
        <v>724</v>
      </c>
    </row>
    <row r="246" spans="1:2" x14ac:dyDescent="0.4">
      <c r="A246" t="s">
        <v>819</v>
      </c>
      <c r="B246" t="s">
        <v>724</v>
      </c>
    </row>
    <row r="247" spans="1:2" x14ac:dyDescent="0.4">
      <c r="A247" t="s">
        <v>820</v>
      </c>
      <c r="B247" t="s">
        <v>724</v>
      </c>
    </row>
    <row r="248" spans="1:2" x14ac:dyDescent="0.4">
      <c r="A248" t="s">
        <v>823</v>
      </c>
      <c r="B248" t="s">
        <v>724</v>
      </c>
    </row>
    <row r="249" spans="1:2" x14ac:dyDescent="0.4">
      <c r="A249" t="s">
        <v>824</v>
      </c>
      <c r="B249" t="s">
        <v>724</v>
      </c>
    </row>
    <row r="250" spans="1:2" x14ac:dyDescent="0.4">
      <c r="A250" t="s">
        <v>825</v>
      </c>
      <c r="B250" t="s">
        <v>918</v>
      </c>
    </row>
    <row r="251" spans="1:2" x14ac:dyDescent="0.4">
      <c r="A251" t="s">
        <v>826</v>
      </c>
      <c r="B251" t="s">
        <v>918</v>
      </c>
    </row>
    <row r="252" spans="1:2" x14ac:dyDescent="0.4">
      <c r="A252" t="s">
        <v>828</v>
      </c>
      <c r="B252" t="s">
        <v>917</v>
      </c>
    </row>
    <row r="253" spans="1:2" x14ac:dyDescent="0.4">
      <c r="A253" t="s">
        <v>829</v>
      </c>
      <c r="B253" t="s">
        <v>917</v>
      </c>
    </row>
    <row r="254" spans="1:2" x14ac:dyDescent="0.4">
      <c r="A254" t="s">
        <v>830</v>
      </c>
      <c r="B254" t="s">
        <v>917</v>
      </c>
    </row>
    <row r="255" spans="1:2" x14ac:dyDescent="0.4">
      <c r="A255" t="s">
        <v>831</v>
      </c>
      <c r="B255" t="s">
        <v>917</v>
      </c>
    </row>
    <row r="256" spans="1:2" x14ac:dyDescent="0.4">
      <c r="A256" t="s">
        <v>832</v>
      </c>
      <c r="B256" t="s">
        <v>917</v>
      </c>
    </row>
    <row r="257" spans="1:2" x14ac:dyDescent="0.4">
      <c r="A257" t="s">
        <v>835</v>
      </c>
      <c r="B257" t="s">
        <v>917</v>
      </c>
    </row>
    <row r="258" spans="1:2" x14ac:dyDescent="0.4">
      <c r="A258" t="s">
        <v>836</v>
      </c>
      <c r="B258" t="s">
        <v>917</v>
      </c>
    </row>
    <row r="259" spans="1:2" x14ac:dyDescent="0.4">
      <c r="A259" t="s">
        <v>840</v>
      </c>
      <c r="B259" t="s">
        <v>917</v>
      </c>
    </row>
    <row r="260" spans="1:2" x14ac:dyDescent="0.4">
      <c r="A260" t="s">
        <v>846</v>
      </c>
      <c r="B260" t="s">
        <v>917</v>
      </c>
    </row>
    <row r="261" spans="1:2" x14ac:dyDescent="0.4">
      <c r="A261" t="s">
        <v>852</v>
      </c>
      <c r="B261" t="s">
        <v>917</v>
      </c>
    </row>
    <row r="262" spans="1:2" x14ac:dyDescent="0.4">
      <c r="A262" t="s">
        <v>855</v>
      </c>
      <c r="B262" t="s">
        <v>917</v>
      </c>
    </row>
    <row r="263" spans="1:2" x14ac:dyDescent="0.4">
      <c r="A263" t="s">
        <v>856</v>
      </c>
      <c r="B263" t="s">
        <v>919</v>
      </c>
    </row>
    <row r="264" spans="1:2" x14ac:dyDescent="0.4">
      <c r="A264" t="s">
        <v>857</v>
      </c>
      <c r="B264" t="s">
        <v>201</v>
      </c>
    </row>
    <row r="265" spans="1:2" x14ac:dyDescent="0.4">
      <c r="A265" t="s">
        <v>858</v>
      </c>
      <c r="B265" t="s">
        <v>201</v>
      </c>
    </row>
    <row r="266" spans="1:2" x14ac:dyDescent="0.4">
      <c r="A266" t="s">
        <v>860</v>
      </c>
      <c r="B266" t="s">
        <v>201</v>
      </c>
    </row>
    <row r="267" spans="1:2" x14ac:dyDescent="0.4">
      <c r="A267" t="s">
        <v>861</v>
      </c>
      <c r="B267" t="s">
        <v>201</v>
      </c>
    </row>
    <row r="268" spans="1:2" x14ac:dyDescent="0.4">
      <c r="A268" t="s">
        <v>862</v>
      </c>
      <c r="B268" t="s">
        <v>201</v>
      </c>
    </row>
    <row r="269" spans="1:2" x14ac:dyDescent="0.4">
      <c r="A269" t="s">
        <v>863</v>
      </c>
      <c r="B269" t="s">
        <v>201</v>
      </c>
    </row>
    <row r="270" spans="1:2" x14ac:dyDescent="0.4">
      <c r="A270" t="s">
        <v>864</v>
      </c>
      <c r="B270" t="s">
        <v>201</v>
      </c>
    </row>
    <row r="271" spans="1:2" x14ac:dyDescent="0.4">
      <c r="A271" t="s">
        <v>865</v>
      </c>
      <c r="B271" t="s">
        <v>201</v>
      </c>
    </row>
    <row r="272" spans="1:2" x14ac:dyDescent="0.4">
      <c r="A272" t="s">
        <v>869</v>
      </c>
      <c r="B272" t="s">
        <v>201</v>
      </c>
    </row>
    <row r="273" spans="1:2" x14ac:dyDescent="0.4">
      <c r="A273" t="s">
        <v>872</v>
      </c>
      <c r="B273" t="s">
        <v>201</v>
      </c>
    </row>
    <row r="274" spans="1:2" x14ac:dyDescent="0.4">
      <c r="A274" t="s">
        <v>873</v>
      </c>
      <c r="B274" t="s">
        <v>920</v>
      </c>
    </row>
    <row r="275" spans="1:2" x14ac:dyDescent="0.4">
      <c r="A275" t="s">
        <v>874</v>
      </c>
      <c r="B275" t="s">
        <v>234</v>
      </c>
    </row>
    <row r="276" spans="1:2" x14ac:dyDescent="0.4">
      <c r="A276" t="s">
        <v>875</v>
      </c>
      <c r="B276" t="s">
        <v>234</v>
      </c>
    </row>
    <row r="277" spans="1:2" x14ac:dyDescent="0.4">
      <c r="A277" t="s">
        <v>883</v>
      </c>
      <c r="B277" t="s">
        <v>234</v>
      </c>
    </row>
    <row r="278" spans="1:2" x14ac:dyDescent="0.4">
      <c r="A278" t="s">
        <v>885</v>
      </c>
      <c r="B278" t="s">
        <v>921</v>
      </c>
    </row>
    <row r="279" spans="1:2" x14ac:dyDescent="0.4">
      <c r="A279" t="s">
        <v>886</v>
      </c>
      <c r="B279" t="s">
        <v>921</v>
      </c>
    </row>
    <row r="280" spans="1:2" x14ac:dyDescent="0.4">
      <c r="A280" t="s">
        <v>887</v>
      </c>
      <c r="B280" t="s">
        <v>236</v>
      </c>
    </row>
    <row r="281" spans="1:2" x14ac:dyDescent="0.4">
      <c r="A281" t="s">
        <v>888</v>
      </c>
      <c r="B281" t="s">
        <v>236</v>
      </c>
    </row>
    <row r="282" spans="1:2" x14ac:dyDescent="0.4">
      <c r="A282" t="s">
        <v>889</v>
      </c>
      <c r="B282" t="s">
        <v>236</v>
      </c>
    </row>
    <row r="283" spans="1:2" x14ac:dyDescent="0.4">
      <c r="A283" t="s">
        <v>890</v>
      </c>
      <c r="B283" t="s">
        <v>236</v>
      </c>
    </row>
    <row r="284" spans="1:2" x14ac:dyDescent="0.4">
      <c r="A284" t="s">
        <v>891</v>
      </c>
      <c r="B284" t="s">
        <v>236</v>
      </c>
    </row>
    <row r="285" spans="1:2" x14ac:dyDescent="0.4">
      <c r="A285" t="s">
        <v>892</v>
      </c>
      <c r="B285" t="s">
        <v>236</v>
      </c>
    </row>
    <row r="286" spans="1:2" x14ac:dyDescent="0.4">
      <c r="A286" t="s">
        <v>893</v>
      </c>
      <c r="B286" t="s">
        <v>236</v>
      </c>
    </row>
    <row r="287" spans="1:2" x14ac:dyDescent="0.4">
      <c r="A287" t="s">
        <v>895</v>
      </c>
      <c r="B287" t="s">
        <v>236</v>
      </c>
    </row>
    <row r="288" spans="1:2" x14ac:dyDescent="0.4">
      <c r="A288" t="s">
        <v>896</v>
      </c>
      <c r="B288" t="s">
        <v>236</v>
      </c>
    </row>
    <row r="289" spans="1:2" x14ac:dyDescent="0.4">
      <c r="A289" t="s">
        <v>897</v>
      </c>
      <c r="B289" t="s">
        <v>236</v>
      </c>
    </row>
    <row r="290" spans="1:2" x14ac:dyDescent="0.4">
      <c r="A290" t="s">
        <v>898</v>
      </c>
      <c r="B290" t="s">
        <v>236</v>
      </c>
    </row>
    <row r="291" spans="1:2" x14ac:dyDescent="0.4">
      <c r="A291" t="s">
        <v>900</v>
      </c>
      <c r="B291" t="s">
        <v>236</v>
      </c>
    </row>
    <row r="292" spans="1:2" x14ac:dyDescent="0.4">
      <c r="A292" t="s">
        <v>901</v>
      </c>
      <c r="B292" t="s">
        <v>236</v>
      </c>
    </row>
    <row r="293" spans="1:2" x14ac:dyDescent="0.4">
      <c r="A293" t="s">
        <v>902</v>
      </c>
      <c r="B293" t="s">
        <v>922</v>
      </c>
    </row>
    <row r="294" spans="1:2" x14ac:dyDescent="0.4">
      <c r="A294" t="s">
        <v>212</v>
      </c>
      <c r="B294" t="s">
        <v>212</v>
      </c>
    </row>
    <row r="295" spans="1:2" x14ac:dyDescent="0.4">
      <c r="A295" t="s">
        <v>905</v>
      </c>
      <c r="B295" t="s">
        <v>212</v>
      </c>
    </row>
    <row r="296" spans="1:2" x14ac:dyDescent="0.4">
      <c r="A296" t="s">
        <v>906</v>
      </c>
      <c r="B296" t="s">
        <v>212</v>
      </c>
    </row>
    <row r="297" spans="1:2" x14ac:dyDescent="0.4">
      <c r="A297" t="s">
        <v>907</v>
      </c>
      <c r="B297" t="s">
        <v>212</v>
      </c>
    </row>
    <row r="298" spans="1:2" x14ac:dyDescent="0.4">
      <c r="A298" t="s">
        <v>909</v>
      </c>
      <c r="B298" t="s">
        <v>212</v>
      </c>
    </row>
    <row r="299" spans="1:2" x14ac:dyDescent="0.4">
      <c r="A299" t="s">
        <v>910</v>
      </c>
      <c r="B299" t="s">
        <v>212</v>
      </c>
    </row>
    <row r="300" spans="1:2" x14ac:dyDescent="0.4">
      <c r="A300" t="s">
        <v>933</v>
      </c>
      <c r="B300" t="s">
        <v>1066</v>
      </c>
    </row>
    <row r="301" spans="1:2" x14ac:dyDescent="0.4">
      <c r="A301" t="s">
        <v>946</v>
      </c>
      <c r="B301" t="s">
        <v>238</v>
      </c>
    </row>
    <row r="302" spans="1:2" x14ac:dyDescent="0.4">
      <c r="A302" t="s">
        <v>949</v>
      </c>
      <c r="B302" t="s">
        <v>238</v>
      </c>
    </row>
    <row r="303" spans="1:2" x14ac:dyDescent="0.4">
      <c r="A303" t="s">
        <v>952</v>
      </c>
      <c r="B303" t="s">
        <v>202</v>
      </c>
    </row>
    <row r="304" spans="1:2" x14ac:dyDescent="0.4">
      <c r="A304" t="s">
        <v>953</v>
      </c>
      <c r="B304" t="s">
        <v>202</v>
      </c>
    </row>
    <row r="305" spans="1:2" x14ac:dyDescent="0.4">
      <c r="A305" t="s">
        <v>954</v>
      </c>
      <c r="B305" t="s">
        <v>202</v>
      </c>
    </row>
    <row r="306" spans="1:2" x14ac:dyDescent="0.4">
      <c r="A306" t="s">
        <v>955</v>
      </c>
      <c r="B306" t="s">
        <v>202</v>
      </c>
    </row>
    <row r="307" spans="1:2" x14ac:dyDescent="0.4">
      <c r="A307" t="s">
        <v>959</v>
      </c>
      <c r="B307" t="s">
        <v>202</v>
      </c>
    </row>
    <row r="308" spans="1:2" x14ac:dyDescent="0.4">
      <c r="A308" t="s">
        <v>960</v>
      </c>
      <c r="B308" t="s">
        <v>202</v>
      </c>
    </row>
    <row r="309" spans="1:2" x14ac:dyDescent="0.4">
      <c r="A309" t="s">
        <v>961</v>
      </c>
      <c r="B309" t="s">
        <v>1067</v>
      </c>
    </row>
    <row r="310" spans="1:2" x14ac:dyDescent="0.4">
      <c r="A310" t="s">
        <v>962</v>
      </c>
      <c r="B310" t="s">
        <v>1067</v>
      </c>
    </row>
    <row r="311" spans="1:2" x14ac:dyDescent="0.4">
      <c r="A311" t="s">
        <v>964</v>
      </c>
      <c r="B311" t="s">
        <v>724</v>
      </c>
    </row>
    <row r="312" spans="1:2" x14ac:dyDescent="0.4">
      <c r="A312" t="s">
        <v>966</v>
      </c>
      <c r="B312" t="s">
        <v>724</v>
      </c>
    </row>
    <row r="313" spans="1:2" x14ac:dyDescent="0.4">
      <c r="A313" t="s">
        <v>967</v>
      </c>
      <c r="B313" t="s">
        <v>724</v>
      </c>
    </row>
    <row r="314" spans="1:2" x14ac:dyDescent="0.4">
      <c r="A314" t="s">
        <v>968</v>
      </c>
      <c r="B314" t="s">
        <v>724</v>
      </c>
    </row>
    <row r="315" spans="1:2" x14ac:dyDescent="0.4">
      <c r="A315" t="s">
        <v>969</v>
      </c>
      <c r="B315" t="s">
        <v>724</v>
      </c>
    </row>
    <row r="316" spans="1:2" x14ac:dyDescent="0.4">
      <c r="A316" t="s">
        <v>970</v>
      </c>
      <c r="B316" t="s">
        <v>724</v>
      </c>
    </row>
    <row r="317" spans="1:2" x14ac:dyDescent="0.4">
      <c r="A317" t="s">
        <v>972</v>
      </c>
      <c r="B317" t="s">
        <v>724</v>
      </c>
    </row>
    <row r="318" spans="1:2" x14ac:dyDescent="0.4">
      <c r="A318" t="s">
        <v>973</v>
      </c>
      <c r="B318" t="s">
        <v>724</v>
      </c>
    </row>
    <row r="319" spans="1:2" x14ac:dyDescent="0.4">
      <c r="A319" t="s">
        <v>974</v>
      </c>
      <c r="B319" t="s">
        <v>724</v>
      </c>
    </row>
    <row r="320" spans="1:2" x14ac:dyDescent="0.4">
      <c r="A320" t="s">
        <v>975</v>
      </c>
      <c r="B320" t="s">
        <v>724</v>
      </c>
    </row>
    <row r="321" spans="1:2" x14ac:dyDescent="0.4">
      <c r="A321" t="s">
        <v>976</v>
      </c>
      <c r="B321" t="s">
        <v>724</v>
      </c>
    </row>
    <row r="322" spans="1:2" x14ac:dyDescent="0.4">
      <c r="A322" t="s">
        <v>977</v>
      </c>
      <c r="B322" t="s">
        <v>724</v>
      </c>
    </row>
    <row r="323" spans="1:2" x14ac:dyDescent="0.4">
      <c r="A323" t="s">
        <v>978</v>
      </c>
      <c r="B323" t="s">
        <v>724</v>
      </c>
    </row>
    <row r="324" spans="1:2" x14ac:dyDescent="0.4">
      <c r="A324" t="s">
        <v>981</v>
      </c>
      <c r="B324" t="s">
        <v>218</v>
      </c>
    </row>
    <row r="325" spans="1:2" x14ac:dyDescent="0.4">
      <c r="A325" t="s">
        <v>985</v>
      </c>
      <c r="B325" t="s">
        <v>218</v>
      </c>
    </row>
    <row r="326" spans="1:2" x14ac:dyDescent="0.4">
      <c r="A326" t="s">
        <v>400</v>
      </c>
      <c r="B326" t="s">
        <v>1068</v>
      </c>
    </row>
    <row r="327" spans="1:2" x14ac:dyDescent="0.4">
      <c r="A327" t="s">
        <v>989</v>
      </c>
      <c r="B327" t="s">
        <v>219</v>
      </c>
    </row>
    <row r="328" spans="1:2" x14ac:dyDescent="0.4">
      <c r="A328" t="s">
        <v>990</v>
      </c>
      <c r="B328" t="s">
        <v>219</v>
      </c>
    </row>
    <row r="329" spans="1:2" x14ac:dyDescent="0.4">
      <c r="A329" t="s">
        <v>991</v>
      </c>
      <c r="B329" t="s">
        <v>219</v>
      </c>
    </row>
    <row r="330" spans="1:2" x14ac:dyDescent="0.4">
      <c r="A330" t="s">
        <v>992</v>
      </c>
      <c r="B330" t="s">
        <v>219</v>
      </c>
    </row>
    <row r="331" spans="1:2" x14ac:dyDescent="0.4">
      <c r="A331" t="s">
        <v>993</v>
      </c>
      <c r="B331" t="s">
        <v>219</v>
      </c>
    </row>
    <row r="332" spans="1:2" x14ac:dyDescent="0.4">
      <c r="A332" t="s">
        <v>994</v>
      </c>
      <c r="B332" t="s">
        <v>219</v>
      </c>
    </row>
    <row r="333" spans="1:2" x14ac:dyDescent="0.4">
      <c r="A333" t="s">
        <v>995</v>
      </c>
      <c r="B333" t="s">
        <v>219</v>
      </c>
    </row>
    <row r="334" spans="1:2" x14ac:dyDescent="0.4">
      <c r="A334" t="s">
        <v>997</v>
      </c>
      <c r="B334" t="s">
        <v>219</v>
      </c>
    </row>
    <row r="335" spans="1:2" x14ac:dyDescent="0.4">
      <c r="A335" t="s">
        <v>998</v>
      </c>
      <c r="B335" t="s">
        <v>219</v>
      </c>
    </row>
    <row r="336" spans="1:2" x14ac:dyDescent="0.4">
      <c r="A336" t="s">
        <v>999</v>
      </c>
      <c r="B336" t="s">
        <v>219</v>
      </c>
    </row>
    <row r="337" spans="1:2" x14ac:dyDescent="0.4">
      <c r="A337" t="s">
        <v>1000</v>
      </c>
      <c r="B337" t="s">
        <v>219</v>
      </c>
    </row>
    <row r="338" spans="1:2" x14ac:dyDescent="0.4">
      <c r="A338" t="s">
        <v>1002</v>
      </c>
      <c r="B338" t="s">
        <v>219</v>
      </c>
    </row>
    <row r="339" spans="1:2" x14ac:dyDescent="0.4">
      <c r="A339" t="s">
        <v>1004</v>
      </c>
      <c r="B339" t="s">
        <v>219</v>
      </c>
    </row>
    <row r="340" spans="1:2" x14ac:dyDescent="0.4">
      <c r="A340" t="s">
        <v>1005</v>
      </c>
      <c r="B340" t="s">
        <v>1069</v>
      </c>
    </row>
    <row r="341" spans="1:2" x14ac:dyDescent="0.4">
      <c r="A341" t="s">
        <v>1007</v>
      </c>
      <c r="B341" t="s">
        <v>220</v>
      </c>
    </row>
    <row r="342" spans="1:2" x14ac:dyDescent="0.4">
      <c r="A342" t="s">
        <v>1008</v>
      </c>
      <c r="B342" t="s">
        <v>220</v>
      </c>
    </row>
    <row r="343" spans="1:2" x14ac:dyDescent="0.4">
      <c r="A343" t="s">
        <v>1010</v>
      </c>
      <c r="B343" t="s">
        <v>220</v>
      </c>
    </row>
    <row r="344" spans="1:2" x14ac:dyDescent="0.4">
      <c r="A344" t="s">
        <v>1011</v>
      </c>
      <c r="B344" t="s">
        <v>220</v>
      </c>
    </row>
    <row r="345" spans="1:2" x14ac:dyDescent="0.4">
      <c r="A345" t="s">
        <v>1012</v>
      </c>
      <c r="B345" t="s">
        <v>220</v>
      </c>
    </row>
    <row r="346" spans="1:2" x14ac:dyDescent="0.4">
      <c r="A346" t="s">
        <v>1013</v>
      </c>
      <c r="B346" t="s">
        <v>220</v>
      </c>
    </row>
    <row r="347" spans="1:2" x14ac:dyDescent="0.4">
      <c r="A347" t="s">
        <v>575</v>
      </c>
      <c r="B347" t="s">
        <v>220</v>
      </c>
    </row>
    <row r="348" spans="1:2" x14ac:dyDescent="0.4">
      <c r="A348" t="s">
        <v>1015</v>
      </c>
      <c r="B348" t="s">
        <v>220</v>
      </c>
    </row>
    <row r="349" spans="1:2" x14ac:dyDescent="0.4">
      <c r="A349" t="s">
        <v>1016</v>
      </c>
      <c r="B349" t="s">
        <v>220</v>
      </c>
    </row>
    <row r="350" spans="1:2" x14ac:dyDescent="0.4">
      <c r="A350" t="s">
        <v>1017</v>
      </c>
      <c r="B350" t="s">
        <v>220</v>
      </c>
    </row>
    <row r="351" spans="1:2" x14ac:dyDescent="0.4">
      <c r="A351" t="s">
        <v>1018</v>
      </c>
      <c r="B351" t="s">
        <v>220</v>
      </c>
    </row>
    <row r="352" spans="1:2" x14ac:dyDescent="0.4">
      <c r="A352" t="s">
        <v>1020</v>
      </c>
      <c r="B352" t="s">
        <v>220</v>
      </c>
    </row>
    <row r="353" spans="1:2" x14ac:dyDescent="0.4">
      <c r="A353" t="s">
        <v>606</v>
      </c>
      <c r="B353" t="s">
        <v>220</v>
      </c>
    </row>
    <row r="354" spans="1:2" x14ac:dyDescent="0.4">
      <c r="A354" t="s">
        <v>1021</v>
      </c>
      <c r="B354" t="s">
        <v>220</v>
      </c>
    </row>
    <row r="355" spans="1:2" x14ac:dyDescent="0.4">
      <c r="A355" t="s">
        <v>1022</v>
      </c>
      <c r="B355" t="s">
        <v>220</v>
      </c>
    </row>
    <row r="356" spans="1:2" x14ac:dyDescent="0.4">
      <c r="A356" t="s">
        <v>1127</v>
      </c>
      <c r="B356" t="s">
        <v>1209</v>
      </c>
    </row>
    <row r="357" spans="1:2" x14ac:dyDescent="0.4">
      <c r="A357" t="s">
        <v>1128</v>
      </c>
      <c r="B357" t="s">
        <v>1211</v>
      </c>
    </row>
    <row r="358" spans="1:2" x14ac:dyDescent="0.4">
      <c r="A358" t="s">
        <v>1129</v>
      </c>
      <c r="B358" t="s">
        <v>1211</v>
      </c>
    </row>
    <row r="359" spans="1:2" x14ac:dyDescent="0.4">
      <c r="A359" t="s">
        <v>1130</v>
      </c>
      <c r="B359" t="s">
        <v>1210</v>
      </c>
    </row>
    <row r="360" spans="1:2" x14ac:dyDescent="0.4">
      <c r="A360" t="s">
        <v>1131</v>
      </c>
      <c r="B360" t="s">
        <v>1210</v>
      </c>
    </row>
    <row r="361" spans="1:2" x14ac:dyDescent="0.4">
      <c r="A361" t="s">
        <v>1132</v>
      </c>
      <c r="B361" t="s">
        <v>1210</v>
      </c>
    </row>
    <row r="362" spans="1:2" x14ac:dyDescent="0.4">
      <c r="A362" t="s">
        <v>1133</v>
      </c>
      <c r="B362" t="s">
        <v>1210</v>
      </c>
    </row>
    <row r="363" spans="1:2" x14ac:dyDescent="0.4">
      <c r="A363" t="s">
        <v>1134</v>
      </c>
      <c r="B363" t="s">
        <v>1210</v>
      </c>
    </row>
    <row r="364" spans="1:2" x14ac:dyDescent="0.4">
      <c r="A364" t="s">
        <v>1135</v>
      </c>
      <c r="B364" t="s">
        <v>1210</v>
      </c>
    </row>
    <row r="365" spans="1:2" x14ac:dyDescent="0.4">
      <c r="A365" t="s">
        <v>1137</v>
      </c>
      <c r="B365" t="s">
        <v>1210</v>
      </c>
    </row>
    <row r="366" spans="1:2" x14ac:dyDescent="0.4">
      <c r="A366" t="s">
        <v>1138</v>
      </c>
      <c r="B366" t="s">
        <v>1213</v>
      </c>
    </row>
    <row r="367" spans="1:2" x14ac:dyDescent="0.4">
      <c r="A367" t="s">
        <v>1139</v>
      </c>
      <c r="B367" t="s">
        <v>1213</v>
      </c>
    </row>
    <row r="368" spans="1:2" x14ac:dyDescent="0.4">
      <c r="A368" t="s">
        <v>1140</v>
      </c>
      <c r="B368" t="s">
        <v>1212</v>
      </c>
    </row>
    <row r="369" spans="1:2" x14ac:dyDescent="0.4">
      <c r="A369" t="s">
        <v>1141</v>
      </c>
      <c r="B369" t="s">
        <v>1212</v>
      </c>
    </row>
    <row r="370" spans="1:2" x14ac:dyDescent="0.4">
      <c r="A370" t="s">
        <v>1143</v>
      </c>
      <c r="B370" t="s">
        <v>1214</v>
      </c>
    </row>
    <row r="371" spans="1:2" x14ac:dyDescent="0.4">
      <c r="A371" t="s">
        <v>1144</v>
      </c>
      <c r="B371" t="s">
        <v>1214</v>
      </c>
    </row>
    <row r="372" spans="1:2" x14ac:dyDescent="0.4">
      <c r="A372" t="s">
        <v>1147</v>
      </c>
      <c r="B372" t="s">
        <v>1143</v>
      </c>
    </row>
    <row r="373" spans="1:2" x14ac:dyDescent="0.4">
      <c r="A373" t="s">
        <v>1149</v>
      </c>
      <c r="B373" t="s">
        <v>1143</v>
      </c>
    </row>
    <row r="374" spans="1:2" x14ac:dyDescent="0.4">
      <c r="A374" t="s">
        <v>1152</v>
      </c>
      <c r="B374" t="s">
        <v>1143</v>
      </c>
    </row>
    <row r="375" spans="1:2" x14ac:dyDescent="0.4">
      <c r="A375" t="s">
        <v>1153</v>
      </c>
      <c r="B375" t="s">
        <v>1143</v>
      </c>
    </row>
    <row r="376" spans="1:2" x14ac:dyDescent="0.4">
      <c r="A376" t="s">
        <v>1226</v>
      </c>
      <c r="B376" t="s">
        <v>1262</v>
      </c>
    </row>
    <row r="377" spans="1:2" x14ac:dyDescent="0.4">
      <c r="A377" t="s">
        <v>1227</v>
      </c>
      <c r="B377" t="s">
        <v>1262</v>
      </c>
    </row>
    <row r="378" spans="1:2" x14ac:dyDescent="0.4">
      <c r="A378" t="s">
        <v>1228</v>
      </c>
      <c r="B378" t="s">
        <v>1261</v>
      </c>
    </row>
    <row r="379" spans="1:2" x14ac:dyDescent="0.4">
      <c r="A379" t="s">
        <v>1229</v>
      </c>
      <c r="B379" t="s">
        <v>1261</v>
      </c>
    </row>
    <row r="380" spans="1:2" x14ac:dyDescent="0.4">
      <c r="A380" t="s">
        <v>1230</v>
      </c>
      <c r="B380" t="s">
        <v>1261</v>
      </c>
    </row>
    <row r="381" spans="1:2" x14ac:dyDescent="0.4">
      <c r="A381" t="s">
        <v>1236</v>
      </c>
      <c r="B381" t="s">
        <v>1261</v>
      </c>
    </row>
    <row r="382" spans="1:2" x14ac:dyDescent="0.4">
      <c r="A382">
        <v>0</v>
      </c>
      <c r="B382" t="s">
        <v>1261</v>
      </c>
    </row>
    <row r="383" spans="1:2" x14ac:dyDescent="0.4">
      <c r="A383" t="s">
        <v>1241</v>
      </c>
      <c r="B383" t="s">
        <v>1261</v>
      </c>
    </row>
    <row r="384" spans="1:2" x14ac:dyDescent="0.4">
      <c r="A384" t="s">
        <v>1245</v>
      </c>
      <c r="B384" t="s">
        <v>1261</v>
      </c>
    </row>
    <row r="385" spans="1:2" x14ac:dyDescent="0.4">
      <c r="A385" t="s">
        <v>1249</v>
      </c>
      <c r="B385" t="s">
        <v>1264</v>
      </c>
    </row>
    <row r="386" spans="1:2" x14ac:dyDescent="0.4">
      <c r="A386" t="s">
        <v>1250</v>
      </c>
      <c r="B386" t="s">
        <v>1263</v>
      </c>
    </row>
    <row r="387" spans="1:2" x14ac:dyDescent="0.4">
      <c r="A387" t="s">
        <v>1252</v>
      </c>
      <c r="B387" t="s">
        <v>1263</v>
      </c>
    </row>
    <row r="388" spans="1:2" x14ac:dyDescent="0.4">
      <c r="A388" t="s">
        <v>1266</v>
      </c>
      <c r="B388" t="s">
        <v>1288</v>
      </c>
    </row>
    <row r="389" spans="1:2" x14ac:dyDescent="0.4">
      <c r="A389" t="s">
        <v>1267</v>
      </c>
      <c r="B389" t="s">
        <v>1288</v>
      </c>
    </row>
    <row r="390" spans="1:2" x14ac:dyDescent="0.4">
      <c r="A390" t="s">
        <v>1268</v>
      </c>
      <c r="B390" t="s">
        <v>1287</v>
      </c>
    </row>
    <row r="391" spans="1:2" x14ac:dyDescent="0.4">
      <c r="A391" t="s">
        <v>1269</v>
      </c>
      <c r="B391" t="s">
        <v>1287</v>
      </c>
    </row>
    <row r="392" spans="1:2" x14ac:dyDescent="0.4">
      <c r="A392" t="s">
        <v>1270</v>
      </c>
      <c r="B392" t="s">
        <v>1287</v>
      </c>
    </row>
    <row r="393" spans="1:2" x14ac:dyDescent="0.4">
      <c r="A393" t="s">
        <v>1271</v>
      </c>
      <c r="B393" t="s">
        <v>1287</v>
      </c>
    </row>
    <row r="394" spans="1:2" x14ac:dyDescent="0.4">
      <c r="A394" t="s">
        <v>1272</v>
      </c>
      <c r="B394" t="s">
        <v>1287</v>
      </c>
    </row>
    <row r="395" spans="1:2" x14ac:dyDescent="0.4">
      <c r="A395" t="s">
        <v>1273</v>
      </c>
      <c r="B395" t="s">
        <v>1287</v>
      </c>
    </row>
    <row r="396" spans="1:2" x14ac:dyDescent="0.4">
      <c r="A396" t="s">
        <v>1276</v>
      </c>
      <c r="B396" t="s">
        <v>1287</v>
      </c>
    </row>
    <row r="397" spans="1:2" x14ac:dyDescent="0.4">
      <c r="A397" t="s">
        <v>1277</v>
      </c>
      <c r="B397" t="s">
        <v>1287</v>
      </c>
    </row>
    <row r="398" spans="1:2" x14ac:dyDescent="0.4">
      <c r="A398" t="s">
        <v>1279</v>
      </c>
      <c r="B398" t="s">
        <v>1287</v>
      </c>
    </row>
    <row r="399" spans="1:2" x14ac:dyDescent="0.4">
      <c r="A399" t="s">
        <v>1283</v>
      </c>
      <c r="B399" t="s">
        <v>1287</v>
      </c>
    </row>
    <row r="400" spans="1:2" x14ac:dyDescent="0.4">
      <c r="A400" t="s">
        <v>1285</v>
      </c>
      <c r="B400" t="s">
        <v>1287</v>
      </c>
    </row>
    <row r="401" spans="1:2" x14ac:dyDescent="0.4">
      <c r="A401" t="s">
        <v>1326</v>
      </c>
      <c r="B401" t="s">
        <v>1287</v>
      </c>
    </row>
    <row r="402" spans="1:2" x14ac:dyDescent="0.4">
      <c r="A402" t="s">
        <v>1327</v>
      </c>
      <c r="B402" t="s">
        <v>1287</v>
      </c>
    </row>
    <row r="403" spans="1:2" x14ac:dyDescent="0.4">
      <c r="A403" t="s">
        <v>1328</v>
      </c>
      <c r="B403" t="s">
        <v>1287</v>
      </c>
    </row>
    <row r="404" spans="1:2" x14ac:dyDescent="0.4">
      <c r="A404" t="s">
        <v>1329</v>
      </c>
      <c r="B404" t="s">
        <v>1287</v>
      </c>
    </row>
    <row r="405" spans="1:2" x14ac:dyDescent="0.4">
      <c r="A405" t="s">
        <v>1330</v>
      </c>
      <c r="B405" t="s">
        <v>1287</v>
      </c>
    </row>
    <row r="406" spans="1:2" x14ac:dyDescent="0.4">
      <c r="A406" t="s">
        <v>1331</v>
      </c>
      <c r="B406" t="s">
        <v>1287</v>
      </c>
    </row>
    <row r="407" spans="1:2" x14ac:dyDescent="0.4">
      <c r="A407" t="s">
        <v>1334</v>
      </c>
      <c r="B407" t="s">
        <v>1287</v>
      </c>
    </row>
    <row r="408" spans="1:2" x14ac:dyDescent="0.4">
      <c r="A408" t="s">
        <v>1320</v>
      </c>
      <c r="B408" t="s">
        <v>1337</v>
      </c>
    </row>
    <row r="409" spans="1:2" x14ac:dyDescent="0.4">
      <c r="A409" t="s">
        <v>1321</v>
      </c>
      <c r="B409" t="s">
        <v>1295</v>
      </c>
    </row>
    <row r="410" spans="1:2" x14ac:dyDescent="0.4">
      <c r="A410" t="s">
        <v>1323</v>
      </c>
      <c r="B410" t="s">
        <v>1295</v>
      </c>
    </row>
    <row r="411" spans="1:2" x14ac:dyDescent="0.4">
      <c r="A411" t="s">
        <v>1324</v>
      </c>
      <c r="B411" t="s">
        <v>1295</v>
      </c>
    </row>
    <row r="412" spans="1:2" x14ac:dyDescent="0.4">
      <c r="A412" t="s">
        <v>1340</v>
      </c>
      <c r="B412" t="s">
        <v>1430</v>
      </c>
    </row>
    <row r="413" spans="1:2" x14ac:dyDescent="0.4">
      <c r="A413" t="s">
        <v>1342</v>
      </c>
      <c r="B413" t="s">
        <v>1430</v>
      </c>
    </row>
    <row r="414" spans="1:2" x14ac:dyDescent="0.4">
      <c r="A414" t="s">
        <v>1344</v>
      </c>
      <c r="B414" t="s">
        <v>1429</v>
      </c>
    </row>
    <row r="415" spans="1:2" x14ac:dyDescent="0.4">
      <c r="A415" t="s">
        <v>1345</v>
      </c>
      <c r="B415" t="s">
        <v>1429</v>
      </c>
    </row>
    <row r="416" spans="1:2" x14ac:dyDescent="0.4">
      <c r="A416" t="s">
        <v>1346</v>
      </c>
      <c r="B416" t="s">
        <v>1429</v>
      </c>
    </row>
    <row r="417" spans="1:2" x14ac:dyDescent="0.4">
      <c r="A417" t="s">
        <v>1347</v>
      </c>
      <c r="B417" t="s">
        <v>1429</v>
      </c>
    </row>
    <row r="418" spans="1:2" x14ac:dyDescent="0.4">
      <c r="A418" t="s">
        <v>1349</v>
      </c>
      <c r="B418" t="s">
        <v>1429</v>
      </c>
    </row>
    <row r="419" spans="1:2" x14ac:dyDescent="0.4">
      <c r="A419" t="s">
        <v>1352</v>
      </c>
      <c r="B419" t="s">
        <v>1429</v>
      </c>
    </row>
    <row r="420" spans="1:2" x14ac:dyDescent="0.4">
      <c r="A420" t="s">
        <v>1353</v>
      </c>
      <c r="B420" t="s">
        <v>1429</v>
      </c>
    </row>
    <row r="421" spans="1:2" x14ac:dyDescent="0.4">
      <c r="A421" t="s">
        <v>1355</v>
      </c>
      <c r="B421" t="s">
        <v>1429</v>
      </c>
    </row>
    <row r="422" spans="1:2" x14ac:dyDescent="0.4">
      <c r="A422" t="s">
        <v>1359</v>
      </c>
      <c r="B422" t="s">
        <v>1429</v>
      </c>
    </row>
    <row r="423" spans="1:2" x14ac:dyDescent="0.4">
      <c r="A423" t="s">
        <v>1362</v>
      </c>
      <c r="B423" t="s">
        <v>1429</v>
      </c>
    </row>
    <row r="424" spans="1:2" x14ac:dyDescent="0.4">
      <c r="A424" t="s">
        <v>1366</v>
      </c>
      <c r="B424" t="s">
        <v>1429</v>
      </c>
    </row>
    <row r="425" spans="1:2" x14ac:dyDescent="0.4">
      <c r="A425" t="s">
        <v>1368</v>
      </c>
      <c r="B425" t="s">
        <v>1429</v>
      </c>
    </row>
    <row r="426" spans="1:2" x14ac:dyDescent="0.4">
      <c r="A426" t="s">
        <v>1369</v>
      </c>
      <c r="B426" t="s">
        <v>1429</v>
      </c>
    </row>
    <row r="427" spans="1:2" x14ac:dyDescent="0.4">
      <c r="A427" t="s">
        <v>1370</v>
      </c>
      <c r="B427" t="s">
        <v>1429</v>
      </c>
    </row>
    <row r="428" spans="1:2" x14ac:dyDescent="0.4">
      <c r="A428" t="s">
        <v>1371</v>
      </c>
      <c r="B428" t="s">
        <v>1429</v>
      </c>
    </row>
    <row r="429" spans="1:2" x14ac:dyDescent="0.4">
      <c r="A429" t="s">
        <v>1372</v>
      </c>
      <c r="B429" t="s">
        <v>1429</v>
      </c>
    </row>
    <row r="430" spans="1:2" x14ac:dyDescent="0.4">
      <c r="A430" t="s">
        <v>1373</v>
      </c>
      <c r="B430" t="s">
        <v>1429</v>
      </c>
    </row>
    <row r="431" spans="1:2" x14ac:dyDescent="0.4">
      <c r="A431" t="s">
        <v>1374</v>
      </c>
      <c r="B431" t="s">
        <v>1304</v>
      </c>
    </row>
    <row r="432" spans="1:2" x14ac:dyDescent="0.4">
      <c r="A432" t="s">
        <v>1375</v>
      </c>
      <c r="B432" t="s">
        <v>1304</v>
      </c>
    </row>
    <row r="433" spans="1:2" x14ac:dyDescent="0.4">
      <c r="A433" t="s">
        <v>365</v>
      </c>
      <c r="B433" t="s">
        <v>1304</v>
      </c>
    </row>
    <row r="434" spans="1:2" x14ac:dyDescent="0.4">
      <c r="A434" t="s">
        <v>1376</v>
      </c>
      <c r="B434" t="s">
        <v>1304</v>
      </c>
    </row>
    <row r="435" spans="1:2" x14ac:dyDescent="0.4">
      <c r="A435" t="s">
        <v>1339</v>
      </c>
      <c r="B435" t="s">
        <v>1304</v>
      </c>
    </row>
    <row r="436" spans="1:2" x14ac:dyDescent="0.4">
      <c r="A436" t="s">
        <v>1377</v>
      </c>
      <c r="B436" t="s">
        <v>1304</v>
      </c>
    </row>
    <row r="437" spans="1:2" x14ac:dyDescent="0.4">
      <c r="A437" t="s">
        <v>1379</v>
      </c>
      <c r="B437" t="s">
        <v>1304</v>
      </c>
    </row>
    <row r="438" spans="1:2" x14ac:dyDescent="0.4">
      <c r="A438" t="s">
        <v>1383</v>
      </c>
      <c r="B438" t="s">
        <v>1431</v>
      </c>
    </row>
    <row r="439" spans="1:2" x14ac:dyDescent="0.4">
      <c r="A439" t="s">
        <v>1384</v>
      </c>
      <c r="B439" t="s">
        <v>1431</v>
      </c>
    </row>
    <row r="440" spans="1:2" x14ac:dyDescent="0.4">
      <c r="A440" t="s">
        <v>1385</v>
      </c>
      <c r="B440" t="s">
        <v>1431</v>
      </c>
    </row>
    <row r="441" spans="1:2" x14ac:dyDescent="0.4">
      <c r="A441" t="s">
        <v>1386</v>
      </c>
      <c r="B441" t="s">
        <v>1431</v>
      </c>
    </row>
    <row r="442" spans="1:2" x14ac:dyDescent="0.4">
      <c r="A442" t="s">
        <v>1387</v>
      </c>
      <c r="B442" t="s">
        <v>1431</v>
      </c>
    </row>
    <row r="443" spans="1:2" x14ac:dyDescent="0.4">
      <c r="A443" t="s">
        <v>1388</v>
      </c>
      <c r="B443" t="s">
        <v>1431</v>
      </c>
    </row>
    <row r="444" spans="1:2" x14ac:dyDescent="0.4">
      <c r="A444" t="s">
        <v>1389</v>
      </c>
      <c r="B444" t="s">
        <v>1431</v>
      </c>
    </row>
    <row r="445" spans="1:2" x14ac:dyDescent="0.4">
      <c r="A445" t="s">
        <v>1390</v>
      </c>
      <c r="B445" t="s">
        <v>1431</v>
      </c>
    </row>
    <row r="446" spans="1:2" x14ac:dyDescent="0.4">
      <c r="A446" t="s">
        <v>1392</v>
      </c>
      <c r="B446" t="s">
        <v>1431</v>
      </c>
    </row>
    <row r="447" spans="1:2" x14ac:dyDescent="0.4">
      <c r="A447" t="s">
        <v>1393</v>
      </c>
      <c r="B447" t="s">
        <v>1431</v>
      </c>
    </row>
    <row r="448" spans="1:2" x14ac:dyDescent="0.4">
      <c r="A448" t="s">
        <v>1394</v>
      </c>
      <c r="B448" t="s">
        <v>1431</v>
      </c>
    </row>
    <row r="449" spans="1:2" x14ac:dyDescent="0.4">
      <c r="A449" t="s">
        <v>1395</v>
      </c>
      <c r="B449" t="s">
        <v>1431</v>
      </c>
    </row>
    <row r="450" spans="1:2" x14ac:dyDescent="0.4">
      <c r="A450" t="s">
        <v>1397</v>
      </c>
      <c r="B450" t="s">
        <v>1431</v>
      </c>
    </row>
    <row r="451" spans="1:2" x14ac:dyDescent="0.4">
      <c r="A451" t="s">
        <v>1398</v>
      </c>
      <c r="B451" t="s">
        <v>1431</v>
      </c>
    </row>
    <row r="452" spans="1:2" x14ac:dyDescent="0.4">
      <c r="A452" t="s">
        <v>1399</v>
      </c>
      <c r="B452" t="s">
        <v>1431</v>
      </c>
    </row>
    <row r="453" spans="1:2" x14ac:dyDescent="0.4">
      <c r="A453" t="s">
        <v>1401</v>
      </c>
      <c r="B453" t="s">
        <v>1431</v>
      </c>
    </row>
    <row r="454" spans="1:2" x14ac:dyDescent="0.4">
      <c r="A454" t="s">
        <v>1404</v>
      </c>
      <c r="B454" t="s">
        <v>1431</v>
      </c>
    </row>
    <row r="455" spans="1:2" x14ac:dyDescent="0.4">
      <c r="A455" t="s">
        <v>1405</v>
      </c>
      <c r="B455" t="s">
        <v>1432</v>
      </c>
    </row>
    <row r="456" spans="1:2" x14ac:dyDescent="0.4">
      <c r="A456" t="s">
        <v>1406</v>
      </c>
      <c r="B456" t="s">
        <v>1432</v>
      </c>
    </row>
    <row r="457" spans="1:2" x14ac:dyDescent="0.4">
      <c r="A457" t="s">
        <v>1407</v>
      </c>
      <c r="B457" t="s">
        <v>1432</v>
      </c>
    </row>
    <row r="458" spans="1:2" x14ac:dyDescent="0.4">
      <c r="A458" t="s">
        <v>1408</v>
      </c>
      <c r="B458" t="s">
        <v>1432</v>
      </c>
    </row>
    <row r="459" spans="1:2" x14ac:dyDescent="0.4">
      <c r="A459" t="s">
        <v>1409</v>
      </c>
      <c r="B459" t="s">
        <v>1432</v>
      </c>
    </row>
    <row r="460" spans="1:2" x14ac:dyDescent="0.4">
      <c r="A460" t="s">
        <v>1410</v>
      </c>
      <c r="B460" t="s">
        <v>1432</v>
      </c>
    </row>
    <row r="461" spans="1:2" x14ac:dyDescent="0.4">
      <c r="A461" t="s">
        <v>1411</v>
      </c>
      <c r="B461" t="s">
        <v>1432</v>
      </c>
    </row>
    <row r="462" spans="1:2" x14ac:dyDescent="0.4">
      <c r="A462" t="s">
        <v>1412</v>
      </c>
      <c r="B462" t="s">
        <v>1432</v>
      </c>
    </row>
    <row r="463" spans="1:2" x14ac:dyDescent="0.4">
      <c r="A463" t="s">
        <v>1413</v>
      </c>
      <c r="B463" t="s">
        <v>1432</v>
      </c>
    </row>
    <row r="464" spans="1:2" x14ac:dyDescent="0.4">
      <c r="A464" t="s">
        <v>1414</v>
      </c>
      <c r="B464" t="s">
        <v>1432</v>
      </c>
    </row>
    <row r="465" spans="1:2" x14ac:dyDescent="0.4">
      <c r="A465" t="s">
        <v>1415</v>
      </c>
      <c r="B465" t="s">
        <v>1432</v>
      </c>
    </row>
    <row r="466" spans="1:2" x14ac:dyDescent="0.4">
      <c r="A466" t="s">
        <v>1416</v>
      </c>
      <c r="B466" t="s">
        <v>1432</v>
      </c>
    </row>
    <row r="467" spans="1:2" x14ac:dyDescent="0.4">
      <c r="A467" t="s">
        <v>1424</v>
      </c>
      <c r="B467" t="s">
        <v>1432</v>
      </c>
    </row>
    <row r="468" spans="1:2" x14ac:dyDescent="0.4">
      <c r="A468" t="s">
        <v>1427</v>
      </c>
      <c r="B468" t="s">
        <v>1432</v>
      </c>
    </row>
    <row r="469" spans="1:2" x14ac:dyDescent="0.4">
      <c r="A469" t="s">
        <v>1472</v>
      </c>
      <c r="B469" t="s">
        <v>1479</v>
      </c>
    </row>
    <row r="470" spans="1:2" x14ac:dyDescent="0.4">
      <c r="A470" t="s">
        <v>1473</v>
      </c>
      <c r="B470" t="s">
        <v>1479</v>
      </c>
    </row>
    <row r="471" spans="1:2" x14ac:dyDescent="0.4">
      <c r="A471" t="s">
        <v>1474</v>
      </c>
      <c r="B471" t="s">
        <v>1295</v>
      </c>
    </row>
    <row r="472" spans="1:2" x14ac:dyDescent="0.4">
      <c r="A472" t="s">
        <v>1475</v>
      </c>
      <c r="B472" t="s">
        <v>1295</v>
      </c>
    </row>
    <row r="473" spans="1:2" x14ac:dyDescent="0.4">
      <c r="A473" t="s">
        <v>1476</v>
      </c>
      <c r="B473" t="s">
        <v>1295</v>
      </c>
    </row>
    <row r="474" spans="1:2" x14ac:dyDescent="0.4">
      <c r="A474" t="s">
        <v>1477</v>
      </c>
      <c r="B474" t="s">
        <v>1295</v>
      </c>
    </row>
    <row r="475" spans="1:2" x14ac:dyDescent="0.4">
      <c r="A475" t="s">
        <v>1478</v>
      </c>
      <c r="B475" t="s">
        <v>1295</v>
      </c>
    </row>
    <row r="476" spans="1:2" x14ac:dyDescent="0.4">
      <c r="A476" t="s">
        <v>1465</v>
      </c>
      <c r="B476" t="s">
        <v>1480</v>
      </c>
    </row>
    <row r="477" spans="1:2" x14ac:dyDescent="0.4">
      <c r="A477" t="s">
        <v>1460</v>
      </c>
      <c r="B477" t="s">
        <v>1480</v>
      </c>
    </row>
    <row r="478" spans="1:2" x14ac:dyDescent="0.4">
      <c r="A478" t="s">
        <v>1466</v>
      </c>
      <c r="B478" t="s">
        <v>220</v>
      </c>
    </row>
    <row r="479" spans="1:2" x14ac:dyDescent="0.4">
      <c r="A479" t="s">
        <v>1467</v>
      </c>
      <c r="B479" t="s">
        <v>220</v>
      </c>
    </row>
    <row r="480" spans="1:2" x14ac:dyDescent="0.4">
      <c r="A480" t="s">
        <v>1468</v>
      </c>
      <c r="B480" t="s">
        <v>220</v>
      </c>
    </row>
    <row r="481" spans="1:2" x14ac:dyDescent="0.4">
      <c r="A481" t="s">
        <v>1469</v>
      </c>
      <c r="B481" t="s">
        <v>220</v>
      </c>
    </row>
    <row r="482" spans="1:2" x14ac:dyDescent="0.4">
      <c r="A482" t="s">
        <v>1470</v>
      </c>
      <c r="B482" t="s">
        <v>220</v>
      </c>
    </row>
    <row r="483" spans="1:2" x14ac:dyDescent="0.4">
      <c r="A483" t="s">
        <v>1471</v>
      </c>
      <c r="B483" t="s">
        <v>220</v>
      </c>
    </row>
    <row r="484" spans="1:2" x14ac:dyDescent="0.4">
      <c r="A484" t="s">
        <v>1461</v>
      </c>
      <c r="B484" t="s">
        <v>724</v>
      </c>
    </row>
    <row r="485" spans="1:2" x14ac:dyDescent="0.4">
      <c r="A485" t="s">
        <v>1462</v>
      </c>
      <c r="B485" t="s">
        <v>724</v>
      </c>
    </row>
    <row r="486" spans="1:2" x14ac:dyDescent="0.4">
      <c r="A486" t="s">
        <v>1463</v>
      </c>
      <c r="B486" t="s">
        <v>724</v>
      </c>
    </row>
    <row r="487" spans="1:2" x14ac:dyDescent="0.4">
      <c r="A487" t="s">
        <v>1464</v>
      </c>
      <c r="B487" t="s">
        <v>724</v>
      </c>
    </row>
    <row r="488" spans="1:2" x14ac:dyDescent="0.4">
      <c r="A488" t="s">
        <v>1459</v>
      </c>
      <c r="B488" t="s">
        <v>724</v>
      </c>
    </row>
    <row r="489" spans="1:2" x14ac:dyDescent="0.4">
      <c r="A489" t="s">
        <v>3520</v>
      </c>
      <c r="B489" t="s">
        <v>3544</v>
      </c>
    </row>
    <row r="490" spans="1:2" x14ac:dyDescent="0.4">
      <c r="A490" t="s">
        <v>3521</v>
      </c>
      <c r="B490" t="s">
        <v>3544</v>
      </c>
    </row>
    <row r="491" spans="1:2" x14ac:dyDescent="0.4">
      <c r="A491" t="s">
        <v>3523</v>
      </c>
      <c r="B491" t="s">
        <v>3543</v>
      </c>
    </row>
    <row r="492" spans="1:2" x14ac:dyDescent="0.4">
      <c r="A492" t="s">
        <v>3524</v>
      </c>
      <c r="B492" t="s">
        <v>3543</v>
      </c>
    </row>
    <row r="493" spans="1:2" x14ac:dyDescent="0.4">
      <c r="A493" t="s">
        <v>3525</v>
      </c>
      <c r="B493" t="s">
        <v>3546</v>
      </c>
    </row>
    <row r="494" spans="1:2" x14ac:dyDescent="0.4">
      <c r="A494" t="s">
        <v>3526</v>
      </c>
      <c r="B494" t="s">
        <v>3545</v>
      </c>
    </row>
    <row r="495" spans="1:2" x14ac:dyDescent="0.4">
      <c r="A495" t="s">
        <v>3527</v>
      </c>
      <c r="B495" t="s">
        <v>3545</v>
      </c>
    </row>
    <row r="496" spans="1:2" x14ac:dyDescent="0.4">
      <c r="A496" t="s">
        <v>3528</v>
      </c>
      <c r="B496" t="s">
        <v>3545</v>
      </c>
    </row>
    <row r="497" spans="1:2" x14ac:dyDescent="0.4">
      <c r="A497" t="s">
        <v>3529</v>
      </c>
      <c r="B497" t="s">
        <v>3545</v>
      </c>
    </row>
    <row r="498" spans="1:2" x14ac:dyDescent="0.4">
      <c r="A498" t="s">
        <v>3530</v>
      </c>
      <c r="B498" t="s">
        <v>3545</v>
      </c>
    </row>
    <row r="499" spans="1:2" x14ac:dyDescent="0.4">
      <c r="A499" t="s">
        <v>3531</v>
      </c>
      <c r="B499" t="s">
        <v>3547</v>
      </c>
    </row>
    <row r="500" spans="1:2" x14ac:dyDescent="0.4">
      <c r="A500" t="s">
        <v>3532</v>
      </c>
      <c r="B500" t="s">
        <v>3547</v>
      </c>
    </row>
    <row r="501" spans="1:2" x14ac:dyDescent="0.4">
      <c r="A501" t="s">
        <v>3533</v>
      </c>
      <c r="B501" t="s">
        <v>3547</v>
      </c>
    </row>
    <row r="502" spans="1:2" x14ac:dyDescent="0.4">
      <c r="A502" t="s">
        <v>3534</v>
      </c>
      <c r="B502" t="s">
        <v>3547</v>
      </c>
    </row>
    <row r="503" spans="1:2" x14ac:dyDescent="0.4">
      <c r="A503" t="s">
        <v>3535</v>
      </c>
      <c r="B503" t="s">
        <v>3547</v>
      </c>
    </row>
    <row r="504" spans="1:2" x14ac:dyDescent="0.4">
      <c r="A504" t="s">
        <v>3536</v>
      </c>
      <c r="B504" t="s">
        <v>3547</v>
      </c>
    </row>
    <row r="505" spans="1:2" x14ac:dyDescent="0.4">
      <c r="A505" t="s">
        <v>3537</v>
      </c>
      <c r="B505" t="s">
        <v>3547</v>
      </c>
    </row>
    <row r="506" spans="1:2" x14ac:dyDescent="0.4">
      <c r="A506" t="s">
        <v>3538</v>
      </c>
      <c r="B506" t="s">
        <v>3548</v>
      </c>
    </row>
    <row r="507" spans="1:2" x14ac:dyDescent="0.4">
      <c r="A507" t="s">
        <v>3539</v>
      </c>
      <c r="B507" t="s">
        <v>3541</v>
      </c>
    </row>
    <row r="508" spans="1:2" x14ac:dyDescent="0.4">
      <c r="A508" t="s">
        <v>3540</v>
      </c>
      <c r="B508" t="s">
        <v>3541</v>
      </c>
    </row>
    <row r="509" spans="1:2" x14ac:dyDescent="0.4">
      <c r="A509" t="s">
        <v>3541</v>
      </c>
      <c r="B509" t="s">
        <v>3541</v>
      </c>
    </row>
    <row r="510" spans="1:2" x14ac:dyDescent="0.4">
      <c r="A510" t="s">
        <v>3542</v>
      </c>
      <c r="B510" t="s">
        <v>3541</v>
      </c>
    </row>
    <row r="511" spans="1:2" x14ac:dyDescent="0.4">
      <c r="A511" t="s">
        <v>3672</v>
      </c>
      <c r="B511" t="s">
        <v>3719</v>
      </c>
    </row>
    <row r="512" spans="1:2" x14ac:dyDescent="0.4">
      <c r="A512" t="s">
        <v>3673</v>
      </c>
      <c r="B512" t="s">
        <v>3718</v>
      </c>
    </row>
    <row r="513" spans="1:2" x14ac:dyDescent="0.4">
      <c r="A513" t="s">
        <v>3674</v>
      </c>
      <c r="B513" t="s">
        <v>3721</v>
      </c>
    </row>
    <row r="514" spans="1:2" x14ac:dyDescent="0.4">
      <c r="A514">
        <v>9002</v>
      </c>
      <c r="B514" t="s">
        <v>3721</v>
      </c>
    </row>
    <row r="515" spans="1:2" x14ac:dyDescent="0.4">
      <c r="A515" t="s">
        <v>3675</v>
      </c>
      <c r="B515" t="s">
        <v>3720</v>
      </c>
    </row>
    <row r="516" spans="1:2" x14ac:dyDescent="0.4">
      <c r="A516" t="s">
        <v>3676</v>
      </c>
      <c r="B516" t="s">
        <v>3720</v>
      </c>
    </row>
    <row r="517" spans="1:2" x14ac:dyDescent="0.4">
      <c r="A517" t="s">
        <v>3677</v>
      </c>
      <c r="B517" t="s">
        <v>3720</v>
      </c>
    </row>
    <row r="518" spans="1:2" x14ac:dyDescent="0.4">
      <c r="A518" t="s">
        <v>3678</v>
      </c>
      <c r="B518" t="s">
        <v>3720</v>
      </c>
    </row>
    <row r="519" spans="1:2" x14ac:dyDescent="0.4">
      <c r="A519" t="s">
        <v>3679</v>
      </c>
      <c r="B519" t="s">
        <v>3720</v>
      </c>
    </row>
    <row r="520" spans="1:2" x14ac:dyDescent="0.4">
      <c r="A520" t="s">
        <v>3680</v>
      </c>
      <c r="B520" t="s">
        <v>3720</v>
      </c>
    </row>
    <row r="521" spans="1:2" x14ac:dyDescent="0.4">
      <c r="A521" t="s">
        <v>3681</v>
      </c>
      <c r="B521" t="s">
        <v>3720</v>
      </c>
    </row>
    <row r="522" spans="1:2" x14ac:dyDescent="0.4">
      <c r="A522" t="s">
        <v>3682</v>
      </c>
      <c r="B522" t="s">
        <v>3720</v>
      </c>
    </row>
    <row r="523" spans="1:2" x14ac:dyDescent="0.4">
      <c r="A523" t="s">
        <v>3683</v>
      </c>
      <c r="B523" t="s">
        <v>3720</v>
      </c>
    </row>
    <row r="524" spans="1:2" x14ac:dyDescent="0.4">
      <c r="A524" t="s">
        <v>3684</v>
      </c>
      <c r="B524" t="s">
        <v>3720</v>
      </c>
    </row>
    <row r="525" spans="1:2" x14ac:dyDescent="0.4">
      <c r="A525" t="s">
        <v>3685</v>
      </c>
      <c r="B525" t="s">
        <v>3720</v>
      </c>
    </row>
    <row r="526" spans="1:2" x14ac:dyDescent="0.4">
      <c r="A526" t="s">
        <v>3686</v>
      </c>
      <c r="B526" t="s">
        <v>3720</v>
      </c>
    </row>
    <row r="527" spans="1:2" x14ac:dyDescent="0.4">
      <c r="A527" t="s">
        <v>3687</v>
      </c>
      <c r="B527" t="s">
        <v>3720</v>
      </c>
    </row>
    <row r="528" spans="1:2" x14ac:dyDescent="0.4">
      <c r="A528" t="s">
        <v>3688</v>
      </c>
      <c r="B528" t="s">
        <v>3720</v>
      </c>
    </row>
    <row r="529" spans="1:2" x14ac:dyDescent="0.4">
      <c r="A529" t="s">
        <v>3689</v>
      </c>
      <c r="B529" t="s">
        <v>3720</v>
      </c>
    </row>
    <row r="530" spans="1:2" x14ac:dyDescent="0.4">
      <c r="A530" t="s">
        <v>3690</v>
      </c>
      <c r="B530" t="s">
        <v>3720</v>
      </c>
    </row>
    <row r="531" spans="1:2" x14ac:dyDescent="0.4">
      <c r="A531" t="s">
        <v>3691</v>
      </c>
      <c r="B531" t="s">
        <v>3720</v>
      </c>
    </row>
    <row r="532" spans="1:2" x14ac:dyDescent="0.4">
      <c r="A532" t="s">
        <v>3692</v>
      </c>
      <c r="B532" t="s">
        <v>3727</v>
      </c>
    </row>
    <row r="533" spans="1:2" x14ac:dyDescent="0.4">
      <c r="A533" t="s">
        <v>3693</v>
      </c>
      <c r="B533" t="s">
        <v>3727</v>
      </c>
    </row>
    <row r="534" spans="1:2" x14ac:dyDescent="0.4">
      <c r="A534" t="s">
        <v>3694</v>
      </c>
      <c r="B534" t="s">
        <v>3723</v>
      </c>
    </row>
    <row r="535" spans="1:2" x14ac:dyDescent="0.4">
      <c r="A535" t="s">
        <v>3695</v>
      </c>
      <c r="B535" t="s">
        <v>3723</v>
      </c>
    </row>
    <row r="536" spans="1:2" x14ac:dyDescent="0.4">
      <c r="A536" t="s">
        <v>3696</v>
      </c>
      <c r="B536" t="s">
        <v>3723</v>
      </c>
    </row>
    <row r="537" spans="1:2" x14ac:dyDescent="0.4">
      <c r="A537" t="s">
        <v>3697</v>
      </c>
      <c r="B537" t="s">
        <v>3723</v>
      </c>
    </row>
    <row r="538" spans="1:2" x14ac:dyDescent="0.4">
      <c r="A538" t="s">
        <v>3698</v>
      </c>
      <c r="B538" t="s">
        <v>3728</v>
      </c>
    </row>
    <row r="539" spans="1:2" x14ac:dyDescent="0.4">
      <c r="A539" t="s">
        <v>3699</v>
      </c>
      <c r="B539" t="s">
        <v>3728</v>
      </c>
    </row>
    <row r="540" spans="1:2" x14ac:dyDescent="0.4">
      <c r="A540" t="s">
        <v>3700</v>
      </c>
      <c r="B540" t="s">
        <v>3724</v>
      </c>
    </row>
    <row r="541" spans="1:2" x14ac:dyDescent="0.4">
      <c r="A541" t="s">
        <v>3701</v>
      </c>
      <c r="B541" t="s">
        <v>3724</v>
      </c>
    </row>
    <row r="542" spans="1:2" x14ac:dyDescent="0.4">
      <c r="A542" t="s">
        <v>3702</v>
      </c>
      <c r="B542" t="s">
        <v>3729</v>
      </c>
    </row>
    <row r="543" spans="1:2" x14ac:dyDescent="0.4">
      <c r="A543" t="s">
        <v>3703</v>
      </c>
      <c r="B543" t="s">
        <v>3729</v>
      </c>
    </row>
    <row r="544" spans="1:2" x14ac:dyDescent="0.4">
      <c r="A544" t="s">
        <v>3704</v>
      </c>
      <c r="B544" t="s">
        <v>3725</v>
      </c>
    </row>
    <row r="545" spans="1:2" x14ac:dyDescent="0.4">
      <c r="A545" t="s">
        <v>3705</v>
      </c>
      <c r="B545" t="s">
        <v>3725</v>
      </c>
    </row>
    <row r="546" spans="1:2" x14ac:dyDescent="0.4">
      <c r="A546" t="s">
        <v>3706</v>
      </c>
      <c r="B546" t="s">
        <v>3725</v>
      </c>
    </row>
    <row r="547" spans="1:2" x14ac:dyDescent="0.4">
      <c r="A547" t="s">
        <v>3707</v>
      </c>
      <c r="B547" t="s">
        <v>3725</v>
      </c>
    </row>
    <row r="548" spans="1:2" x14ac:dyDescent="0.4">
      <c r="A548" t="s">
        <v>3708</v>
      </c>
      <c r="B548" t="s">
        <v>3725</v>
      </c>
    </row>
    <row r="549" spans="1:2" x14ac:dyDescent="0.4">
      <c r="A549" t="s">
        <v>3709</v>
      </c>
      <c r="B549" t="s">
        <v>3725</v>
      </c>
    </row>
    <row r="550" spans="1:2" x14ac:dyDescent="0.4">
      <c r="A550" t="s">
        <v>3710</v>
      </c>
      <c r="B550" t="s">
        <v>3725</v>
      </c>
    </row>
    <row r="551" spans="1:2" x14ac:dyDescent="0.4">
      <c r="A551" t="s">
        <v>3711</v>
      </c>
      <c r="B551" t="s">
        <v>3725</v>
      </c>
    </row>
    <row r="552" spans="1:2" x14ac:dyDescent="0.4">
      <c r="A552" t="s">
        <v>3712</v>
      </c>
      <c r="B552" t="s">
        <v>3725</v>
      </c>
    </row>
    <row r="553" spans="1:2" x14ac:dyDescent="0.4">
      <c r="A553" t="s">
        <v>3713</v>
      </c>
      <c r="B553" t="s">
        <v>3725</v>
      </c>
    </row>
    <row r="554" spans="1:2" x14ac:dyDescent="0.4">
      <c r="A554" t="s">
        <v>3714</v>
      </c>
      <c r="B554" t="s">
        <v>3725</v>
      </c>
    </row>
    <row r="555" spans="1:2" x14ac:dyDescent="0.4">
      <c r="A555" t="s">
        <v>3715</v>
      </c>
      <c r="B555" t="s">
        <v>3725</v>
      </c>
    </row>
    <row r="556" spans="1:2" x14ac:dyDescent="0.4">
      <c r="A556" t="s">
        <v>3716</v>
      </c>
      <c r="B556" t="s">
        <v>3725</v>
      </c>
    </row>
    <row r="557" spans="1:2" x14ac:dyDescent="0.4">
      <c r="A557" t="s">
        <v>3717</v>
      </c>
      <c r="B557" t="s">
        <v>3725</v>
      </c>
    </row>
    <row r="558" spans="1:2" x14ac:dyDescent="0.4">
      <c r="A558" t="s">
        <v>3920</v>
      </c>
      <c r="B558" t="s">
        <v>3731</v>
      </c>
    </row>
    <row r="559" spans="1:2" x14ac:dyDescent="0.4">
      <c r="A559" t="s">
        <v>3921</v>
      </c>
      <c r="B559" t="s">
        <v>3731</v>
      </c>
    </row>
    <row r="560" spans="1:2" x14ac:dyDescent="0.4">
      <c r="A560" t="s">
        <v>3922</v>
      </c>
      <c r="B560" t="s">
        <v>3731</v>
      </c>
    </row>
    <row r="561" spans="1:2" x14ac:dyDescent="0.4">
      <c r="A561" t="s">
        <v>3923</v>
      </c>
      <c r="B561" t="s">
        <v>3731</v>
      </c>
    </row>
    <row r="562" spans="1:2" x14ac:dyDescent="0.4">
      <c r="A562" t="s">
        <v>3924</v>
      </c>
      <c r="B562" t="s">
        <v>3731</v>
      </c>
    </row>
    <row r="563" spans="1:2" x14ac:dyDescent="0.4">
      <c r="A563" t="s">
        <v>3925</v>
      </c>
      <c r="B563" t="s">
        <v>3731</v>
      </c>
    </row>
    <row r="564" spans="1:2" x14ac:dyDescent="0.4">
      <c r="A564" t="s">
        <v>3926</v>
      </c>
      <c r="B564" t="s">
        <v>3731</v>
      </c>
    </row>
    <row r="565" spans="1:2" x14ac:dyDescent="0.4">
      <c r="A565" t="s">
        <v>3927</v>
      </c>
      <c r="B565" t="s">
        <v>3731</v>
      </c>
    </row>
    <row r="566" spans="1:2" x14ac:dyDescent="0.4">
      <c r="A566" t="s">
        <v>3928</v>
      </c>
      <c r="B566" t="s">
        <v>3731</v>
      </c>
    </row>
    <row r="567" spans="1:2" x14ac:dyDescent="0.4">
      <c r="A567" t="s">
        <v>3929</v>
      </c>
      <c r="B567" t="s">
        <v>3731</v>
      </c>
    </row>
    <row r="568" spans="1:2" x14ac:dyDescent="0.4">
      <c r="A568" t="s">
        <v>3930</v>
      </c>
      <c r="B568" t="s">
        <v>3731</v>
      </c>
    </row>
    <row r="569" spans="1:2" x14ac:dyDescent="0.4">
      <c r="A569" t="s">
        <v>3931</v>
      </c>
      <c r="B569" t="s">
        <v>3731</v>
      </c>
    </row>
    <row r="570" spans="1:2" x14ac:dyDescent="0.4">
      <c r="A570" t="s">
        <v>3932</v>
      </c>
      <c r="B570" t="s">
        <v>3731</v>
      </c>
    </row>
    <row r="571" spans="1:2" x14ac:dyDescent="0.4">
      <c r="A571" t="s">
        <v>3933</v>
      </c>
      <c r="B571" t="s">
        <v>3733</v>
      </c>
    </row>
    <row r="572" spans="1:2" x14ac:dyDescent="0.4">
      <c r="A572" t="s">
        <v>3934</v>
      </c>
      <c r="B572" t="s">
        <v>3733</v>
      </c>
    </row>
    <row r="573" spans="1:2" x14ac:dyDescent="0.4">
      <c r="A573" t="s">
        <v>3935</v>
      </c>
      <c r="B573" t="s">
        <v>3733</v>
      </c>
    </row>
    <row r="574" spans="1:2" x14ac:dyDescent="0.4">
      <c r="A574" t="s">
        <v>3936</v>
      </c>
      <c r="B574" t="s">
        <v>3733</v>
      </c>
    </row>
    <row r="575" spans="1:2" x14ac:dyDescent="0.4">
      <c r="A575" t="s">
        <v>3937</v>
      </c>
      <c r="B575" t="s">
        <v>3733</v>
      </c>
    </row>
    <row r="576" spans="1:2" x14ac:dyDescent="0.4">
      <c r="A576" t="s">
        <v>3938</v>
      </c>
      <c r="B576" t="s">
        <v>3733</v>
      </c>
    </row>
    <row r="577" spans="1:2" x14ac:dyDescent="0.4">
      <c r="A577" t="s">
        <v>3939</v>
      </c>
      <c r="B577" t="s">
        <v>3733</v>
      </c>
    </row>
    <row r="578" spans="1:2" x14ac:dyDescent="0.4">
      <c r="A578" t="s">
        <v>3940</v>
      </c>
      <c r="B578" t="s">
        <v>3733</v>
      </c>
    </row>
    <row r="579" spans="1:2" x14ac:dyDescent="0.4">
      <c r="A579" t="s">
        <v>3941</v>
      </c>
      <c r="B579" t="s">
        <v>3733</v>
      </c>
    </row>
    <row r="580" spans="1:2" x14ac:dyDescent="0.4">
      <c r="A580" t="s">
        <v>3942</v>
      </c>
      <c r="B580" t="s">
        <v>3733</v>
      </c>
    </row>
    <row r="581" spans="1:2" x14ac:dyDescent="0.4">
      <c r="A581" t="s">
        <v>3943</v>
      </c>
      <c r="B581" t="s">
        <v>3733</v>
      </c>
    </row>
    <row r="582" spans="1:2" x14ac:dyDescent="0.4">
      <c r="A582" t="s">
        <v>3944</v>
      </c>
      <c r="B582" t="s">
        <v>3735</v>
      </c>
    </row>
    <row r="583" spans="1:2" x14ac:dyDescent="0.4">
      <c r="A583" t="s">
        <v>3945</v>
      </c>
      <c r="B583" t="s">
        <v>3735</v>
      </c>
    </row>
    <row r="584" spans="1:2" x14ac:dyDescent="0.4">
      <c r="A584" t="s">
        <v>3946</v>
      </c>
      <c r="B584" t="s">
        <v>3735</v>
      </c>
    </row>
    <row r="585" spans="1:2" x14ac:dyDescent="0.4">
      <c r="A585" t="s">
        <v>3947</v>
      </c>
      <c r="B585" t="s">
        <v>3735</v>
      </c>
    </row>
    <row r="586" spans="1:2" x14ac:dyDescent="0.4">
      <c r="A586" t="s">
        <v>3948</v>
      </c>
      <c r="B586" t="s">
        <v>3735</v>
      </c>
    </row>
    <row r="587" spans="1:2" x14ac:dyDescent="0.4">
      <c r="A587" t="s">
        <v>3949</v>
      </c>
      <c r="B587" t="s">
        <v>3735</v>
      </c>
    </row>
    <row r="588" spans="1:2" x14ac:dyDescent="0.4">
      <c r="A588" t="s">
        <v>3950</v>
      </c>
      <c r="B588" t="s">
        <v>3735</v>
      </c>
    </row>
    <row r="589" spans="1:2" x14ac:dyDescent="0.4">
      <c r="A589" t="s">
        <v>3951</v>
      </c>
      <c r="B589" t="s">
        <v>3735</v>
      </c>
    </row>
    <row r="590" spans="1:2" x14ac:dyDescent="0.4">
      <c r="A590" t="s">
        <v>3952</v>
      </c>
      <c r="B590" t="s">
        <v>3735</v>
      </c>
    </row>
    <row r="591" spans="1:2" x14ac:dyDescent="0.4">
      <c r="A591" t="s">
        <v>3953</v>
      </c>
      <c r="B591" t="s">
        <v>3735</v>
      </c>
    </row>
    <row r="592" spans="1:2" x14ac:dyDescent="0.4">
      <c r="A592" t="s">
        <v>3954</v>
      </c>
      <c r="B592" t="s">
        <v>3735</v>
      </c>
    </row>
    <row r="593" spans="1:2" x14ac:dyDescent="0.4">
      <c r="A593" t="s">
        <v>3955</v>
      </c>
      <c r="B593" t="s">
        <v>3735</v>
      </c>
    </row>
    <row r="594" spans="1:2" x14ac:dyDescent="0.4">
      <c r="A594" t="s">
        <v>3956</v>
      </c>
      <c r="B594" t="s">
        <v>3735</v>
      </c>
    </row>
    <row r="595" spans="1:2" x14ac:dyDescent="0.4">
      <c r="A595" t="s">
        <v>3957</v>
      </c>
      <c r="B595" t="s">
        <v>3735</v>
      </c>
    </row>
    <row r="596" spans="1:2" x14ac:dyDescent="0.4">
      <c r="A596" t="s">
        <v>3958</v>
      </c>
      <c r="B596" t="s">
        <v>3735</v>
      </c>
    </row>
    <row r="597" spans="1:2" x14ac:dyDescent="0.4">
      <c r="A597" t="s">
        <v>3959</v>
      </c>
      <c r="B597" t="s">
        <v>3735</v>
      </c>
    </row>
    <row r="598" spans="1:2" x14ac:dyDescent="0.4">
      <c r="A598" t="s">
        <v>3960</v>
      </c>
      <c r="B598" t="s">
        <v>3735</v>
      </c>
    </row>
    <row r="599" spans="1:2" x14ac:dyDescent="0.4">
      <c r="A599" t="s">
        <v>3961</v>
      </c>
      <c r="B599" t="s">
        <v>3735</v>
      </c>
    </row>
    <row r="600" spans="1:2" x14ac:dyDescent="0.4">
      <c r="A600" t="s">
        <v>3962</v>
      </c>
      <c r="B600" t="s">
        <v>3737</v>
      </c>
    </row>
    <row r="601" spans="1:2" x14ac:dyDescent="0.4">
      <c r="A601" t="s">
        <v>3963</v>
      </c>
      <c r="B601" t="s">
        <v>3737</v>
      </c>
    </row>
    <row r="602" spans="1:2" x14ac:dyDescent="0.4">
      <c r="A602" t="s">
        <v>3964</v>
      </c>
      <c r="B602" t="s">
        <v>3737</v>
      </c>
    </row>
    <row r="603" spans="1:2" x14ac:dyDescent="0.4">
      <c r="A603" t="s">
        <v>3965</v>
      </c>
      <c r="B603" t="s">
        <v>3737</v>
      </c>
    </row>
    <row r="604" spans="1:2" x14ac:dyDescent="0.4">
      <c r="A604" t="s">
        <v>3966</v>
      </c>
      <c r="B604" t="s">
        <v>3737</v>
      </c>
    </row>
    <row r="605" spans="1:2" x14ac:dyDescent="0.4">
      <c r="A605" t="s">
        <v>3967</v>
      </c>
      <c r="B605" t="s">
        <v>3737</v>
      </c>
    </row>
    <row r="606" spans="1:2" x14ac:dyDescent="0.4">
      <c r="A606" t="s">
        <v>4238</v>
      </c>
      <c r="B606" t="s">
        <v>3972</v>
      </c>
    </row>
    <row r="607" spans="1:2" x14ac:dyDescent="0.4">
      <c r="A607" t="s">
        <v>4246</v>
      </c>
      <c r="B607" t="s">
        <v>3971</v>
      </c>
    </row>
    <row r="608" spans="1:2" x14ac:dyDescent="0.4">
      <c r="A608" t="s">
        <v>4255</v>
      </c>
      <c r="B608" t="s">
        <v>3980</v>
      </c>
    </row>
    <row r="609" spans="1:2" x14ac:dyDescent="0.4">
      <c r="A609" t="s">
        <v>4257</v>
      </c>
      <c r="B609" t="s">
        <v>3980</v>
      </c>
    </row>
    <row r="610" spans="1:2" x14ac:dyDescent="0.4">
      <c r="A610" t="s">
        <v>4259</v>
      </c>
      <c r="B610" t="s">
        <v>3980</v>
      </c>
    </row>
    <row r="611" spans="1:2" x14ac:dyDescent="0.4">
      <c r="A611" t="s">
        <v>4261</v>
      </c>
      <c r="B611" t="s">
        <v>3980</v>
      </c>
    </row>
    <row r="612" spans="1:2" x14ac:dyDescent="0.4">
      <c r="A612" t="s">
        <v>4264</v>
      </c>
      <c r="B612" t="s">
        <v>3980</v>
      </c>
    </row>
    <row r="613" spans="1:2" x14ac:dyDescent="0.4">
      <c r="A613" t="s">
        <v>4267</v>
      </c>
      <c r="B613" t="s">
        <v>3980</v>
      </c>
    </row>
    <row r="614" spans="1:2" x14ac:dyDescent="0.4">
      <c r="A614" t="s">
        <v>4270</v>
      </c>
      <c r="B614" t="s">
        <v>3980</v>
      </c>
    </row>
    <row r="615" spans="1:2" x14ac:dyDescent="0.4">
      <c r="A615" t="s">
        <v>4273</v>
      </c>
      <c r="B615" t="s">
        <v>3980</v>
      </c>
    </row>
    <row r="616" spans="1:2" x14ac:dyDescent="0.4">
      <c r="A616" t="s">
        <v>4275</v>
      </c>
      <c r="B616" t="s">
        <v>3980</v>
      </c>
    </row>
    <row r="617" spans="1:2" x14ac:dyDescent="0.4">
      <c r="A617" t="s">
        <v>4277</v>
      </c>
      <c r="B617" t="s">
        <v>3980</v>
      </c>
    </row>
    <row r="618" spans="1:2" x14ac:dyDescent="0.4">
      <c r="A618" t="s">
        <v>4281</v>
      </c>
      <c r="B618" t="s">
        <v>3983</v>
      </c>
    </row>
    <row r="619" spans="1:2" x14ac:dyDescent="0.4">
      <c r="A619" t="s">
        <v>4285</v>
      </c>
      <c r="B619" t="s">
        <v>3983</v>
      </c>
    </row>
    <row r="620" spans="1:2" x14ac:dyDescent="0.4">
      <c r="A620" t="s">
        <v>4287</v>
      </c>
      <c r="B620" t="s">
        <v>3983</v>
      </c>
    </row>
    <row r="621" spans="1:2" x14ac:dyDescent="0.4">
      <c r="A621" t="s">
        <v>4291</v>
      </c>
      <c r="B621" t="s">
        <v>3983</v>
      </c>
    </row>
    <row r="622" spans="1:2" x14ac:dyDescent="0.4">
      <c r="A622" t="s">
        <v>4296</v>
      </c>
      <c r="B622" t="s">
        <v>3983</v>
      </c>
    </row>
    <row r="623" spans="1:2" x14ac:dyDescent="0.4">
      <c r="A623" t="s">
        <v>3985</v>
      </c>
      <c r="B623" t="s">
        <v>3985</v>
      </c>
    </row>
    <row r="624" spans="1:2" x14ac:dyDescent="0.4">
      <c r="A624" t="s">
        <v>4316</v>
      </c>
      <c r="B624" t="s">
        <v>3988</v>
      </c>
    </row>
    <row r="625" spans="1:2" x14ac:dyDescent="0.4">
      <c r="A625" t="s">
        <v>4323</v>
      </c>
      <c r="B625" t="s">
        <v>3987</v>
      </c>
    </row>
    <row r="626" spans="1:2" x14ac:dyDescent="0.4">
      <c r="A626" t="s">
        <v>4332</v>
      </c>
      <c r="B626" t="s">
        <v>3990</v>
      </c>
    </row>
    <row r="627" spans="1:2" x14ac:dyDescent="0.4">
      <c r="A627" t="s">
        <v>4337</v>
      </c>
      <c r="B627" t="s">
        <v>3989</v>
      </c>
    </row>
    <row r="628" spans="1:2" x14ac:dyDescent="0.4">
      <c r="A628" t="s">
        <v>4351</v>
      </c>
      <c r="B628" t="s">
        <v>3991</v>
      </c>
    </row>
    <row r="629" spans="1:2" x14ac:dyDescent="0.4">
      <c r="A629" t="s">
        <v>4353</v>
      </c>
      <c r="B629" t="s">
        <v>3991</v>
      </c>
    </row>
    <row r="630" spans="1:2" x14ac:dyDescent="0.4">
      <c r="A630" t="s">
        <v>4355</v>
      </c>
      <c r="B630" t="s">
        <v>3991</v>
      </c>
    </row>
    <row r="631" spans="1:2" x14ac:dyDescent="0.4">
      <c r="A631" t="s">
        <v>4361</v>
      </c>
      <c r="B631" t="s">
        <v>3991</v>
      </c>
    </row>
    <row r="632" spans="1:2" x14ac:dyDescent="0.4">
      <c r="A632" t="s">
        <v>4364</v>
      </c>
      <c r="B632" t="s">
        <v>3991</v>
      </c>
    </row>
    <row r="633" spans="1:2" x14ac:dyDescent="0.4">
      <c r="A633" t="s">
        <v>4366</v>
      </c>
      <c r="B633" t="s">
        <v>3991</v>
      </c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7ECC71-9663-4D50-9C12-7EC4872AEED2}">
  <sheetPr codeName="Sheet12"/>
  <dimension ref="A1:J3101"/>
  <sheetViews>
    <sheetView workbookViewId="0">
      <selection activeCell="F1" sqref="F1:M1048576"/>
    </sheetView>
  </sheetViews>
  <sheetFormatPr defaultRowHeight="18.75" x14ac:dyDescent="0.4"/>
  <cols>
    <col min="1" max="1" width="8.625" style="10"/>
    <col min="6" max="6" width="8.625" style="10"/>
    <col min="7" max="7" width="8.625" style="2"/>
    <col min="9" max="9" width="8.625" style="10"/>
    <col min="10" max="10" width="8.625" style="2"/>
  </cols>
  <sheetData>
    <row r="1" spans="1:10" x14ac:dyDescent="0.4">
      <c r="A1" s="10">
        <v>49</v>
      </c>
      <c r="B1">
        <v>99</v>
      </c>
      <c r="D1">
        <f ca="1">SUMPRODUCT(ISERROR(output!J:J)*1)</f>
        <v>40</v>
      </c>
      <c r="G1"/>
      <c r="J1"/>
    </row>
    <row r="2" spans="1:10" x14ac:dyDescent="0.4">
      <c r="A2" s="10">
        <v>56</v>
      </c>
      <c r="B2">
        <v>96</v>
      </c>
      <c r="G2"/>
      <c r="J2"/>
    </row>
    <row r="3" spans="1:10" x14ac:dyDescent="0.4">
      <c r="A3" s="10" t="s">
        <v>1154</v>
      </c>
      <c r="B3" s="11">
        <v>70</v>
      </c>
      <c r="G3"/>
      <c r="J3"/>
    </row>
    <row r="4" spans="1:10" x14ac:dyDescent="0.4">
      <c r="A4" s="10" t="s">
        <v>1155</v>
      </c>
      <c r="B4" s="11">
        <v>71</v>
      </c>
      <c r="G4"/>
      <c r="J4"/>
    </row>
    <row r="5" spans="1:10" x14ac:dyDescent="0.4">
      <c r="A5" s="10" t="s">
        <v>1156</v>
      </c>
      <c r="B5" s="11">
        <v>72</v>
      </c>
      <c r="G5"/>
      <c r="J5"/>
    </row>
    <row r="6" spans="1:10" x14ac:dyDescent="0.4">
      <c r="A6" s="10" t="s">
        <v>1157</v>
      </c>
      <c r="B6" s="11">
        <v>73</v>
      </c>
      <c r="G6"/>
      <c r="J6"/>
    </row>
    <row r="7" spans="1:10" x14ac:dyDescent="0.4">
      <c r="A7" s="10" t="s">
        <v>1158</v>
      </c>
      <c r="B7" s="11">
        <v>74</v>
      </c>
      <c r="G7"/>
      <c r="J7"/>
    </row>
    <row r="8" spans="1:10" x14ac:dyDescent="0.4">
      <c r="A8" s="10" t="s">
        <v>1159</v>
      </c>
      <c r="B8" s="11">
        <v>75</v>
      </c>
      <c r="G8"/>
      <c r="J8"/>
    </row>
    <row r="9" spans="1:10" x14ac:dyDescent="0.4">
      <c r="A9" s="10" t="s">
        <v>1160</v>
      </c>
      <c r="B9" s="11">
        <v>76</v>
      </c>
      <c r="G9"/>
      <c r="J9"/>
    </row>
    <row r="10" spans="1:10" x14ac:dyDescent="0.4">
      <c r="A10" s="10" t="s">
        <v>1100</v>
      </c>
      <c r="B10" s="11">
        <v>77</v>
      </c>
      <c r="G10"/>
      <c r="J10"/>
    </row>
    <row r="11" spans="1:10" x14ac:dyDescent="0.4">
      <c r="A11" s="10" t="s">
        <v>1099</v>
      </c>
      <c r="B11" s="11">
        <v>78</v>
      </c>
      <c r="G11"/>
      <c r="J11"/>
    </row>
    <row r="12" spans="1:10" x14ac:dyDescent="0.4">
      <c r="A12" s="10" t="s">
        <v>1098</v>
      </c>
      <c r="B12" s="11">
        <v>79</v>
      </c>
      <c r="G12"/>
      <c r="J12"/>
    </row>
    <row r="13" spans="1:10" x14ac:dyDescent="0.4">
      <c r="A13" s="10" t="s">
        <v>1161</v>
      </c>
      <c r="B13" s="11">
        <v>80</v>
      </c>
      <c r="G13"/>
      <c r="J13"/>
    </row>
    <row r="14" spans="1:10" x14ac:dyDescent="0.4">
      <c r="A14" s="10" t="s">
        <v>1162</v>
      </c>
      <c r="B14" s="11">
        <v>81</v>
      </c>
      <c r="G14"/>
      <c r="J14"/>
    </row>
    <row r="15" spans="1:10" x14ac:dyDescent="0.4">
      <c r="A15" s="10" t="s">
        <v>1163</v>
      </c>
      <c r="B15" s="11">
        <v>82</v>
      </c>
      <c r="G15"/>
      <c r="J15"/>
    </row>
    <row r="16" spans="1:10" x14ac:dyDescent="0.4">
      <c r="A16" s="10" t="s">
        <v>1101</v>
      </c>
      <c r="B16" s="11">
        <v>83</v>
      </c>
      <c r="G16"/>
      <c r="J16"/>
    </row>
    <row r="17" spans="1:10" x14ac:dyDescent="0.4">
      <c r="A17" s="10" t="s">
        <v>1164</v>
      </c>
      <c r="B17" s="11">
        <v>84</v>
      </c>
      <c r="G17"/>
      <c r="J17"/>
    </row>
    <row r="18" spans="1:10" x14ac:dyDescent="0.4">
      <c r="A18" s="10" t="s">
        <v>1103</v>
      </c>
      <c r="B18" s="11">
        <v>85</v>
      </c>
      <c r="G18"/>
      <c r="J18"/>
    </row>
    <row r="19" spans="1:10" x14ac:dyDescent="0.4">
      <c r="A19" s="10" t="s">
        <v>1102</v>
      </c>
      <c r="B19" s="11">
        <v>86</v>
      </c>
      <c r="G19"/>
      <c r="J19"/>
    </row>
    <row r="20" spans="1:10" x14ac:dyDescent="0.4">
      <c r="A20" s="10" t="s">
        <v>1165</v>
      </c>
      <c r="B20" s="11">
        <v>87</v>
      </c>
      <c r="G20"/>
      <c r="J20"/>
    </row>
    <row r="21" spans="1:10" x14ac:dyDescent="0.4">
      <c r="A21" s="10" t="s">
        <v>1166</v>
      </c>
      <c r="B21" s="11">
        <v>88</v>
      </c>
      <c r="G21"/>
      <c r="J21"/>
    </row>
    <row r="22" spans="1:10" x14ac:dyDescent="0.4">
      <c r="A22" s="10" t="s">
        <v>1167</v>
      </c>
      <c r="B22" s="11">
        <v>89</v>
      </c>
      <c r="G22"/>
      <c r="J22"/>
    </row>
    <row r="23" spans="1:10" x14ac:dyDescent="0.4">
      <c r="A23" s="10" t="s">
        <v>1104</v>
      </c>
      <c r="B23" s="11">
        <v>90</v>
      </c>
      <c r="G23"/>
      <c r="J23"/>
    </row>
    <row r="24" spans="1:10" x14ac:dyDescent="0.4">
      <c r="A24" s="10" t="s">
        <v>1168</v>
      </c>
      <c r="B24" s="11">
        <v>91</v>
      </c>
      <c r="G24"/>
      <c r="J24"/>
    </row>
    <row r="25" spans="1:10" x14ac:dyDescent="0.4">
      <c r="A25" s="10" t="s">
        <v>1169</v>
      </c>
      <c r="B25" s="11">
        <v>92</v>
      </c>
      <c r="G25"/>
      <c r="J25"/>
    </row>
    <row r="26" spans="1:10" x14ac:dyDescent="0.4">
      <c r="A26" s="10" t="s">
        <v>1105</v>
      </c>
      <c r="B26" s="11">
        <v>93</v>
      </c>
      <c r="G26"/>
      <c r="J26"/>
    </row>
    <row r="27" spans="1:10" x14ac:dyDescent="0.4">
      <c r="A27" s="10" t="s">
        <v>1170</v>
      </c>
      <c r="B27" s="11">
        <v>94</v>
      </c>
      <c r="G27"/>
      <c r="J27"/>
    </row>
    <row r="28" spans="1:10" x14ac:dyDescent="0.4">
      <c r="A28" s="10" t="s">
        <v>1107</v>
      </c>
      <c r="B28" s="11">
        <v>95</v>
      </c>
      <c r="G28"/>
      <c r="J28"/>
    </row>
    <row r="29" spans="1:10" x14ac:dyDescent="0.4">
      <c r="A29" s="10" t="s">
        <v>1106</v>
      </c>
      <c r="B29" s="11">
        <v>96</v>
      </c>
      <c r="G29"/>
      <c r="J29"/>
    </row>
    <row r="30" spans="1:10" x14ac:dyDescent="0.4">
      <c r="A30" s="10" t="s">
        <v>1171</v>
      </c>
      <c r="B30" s="11">
        <v>97</v>
      </c>
      <c r="G30"/>
      <c r="J30"/>
    </row>
    <row r="31" spans="1:10" x14ac:dyDescent="0.4">
      <c r="A31" s="10" t="s">
        <v>1172</v>
      </c>
      <c r="B31" s="11">
        <v>98</v>
      </c>
      <c r="G31"/>
      <c r="J31"/>
    </row>
    <row r="32" spans="1:10" x14ac:dyDescent="0.4">
      <c r="A32" s="10" t="s">
        <v>1173</v>
      </c>
      <c r="B32" s="11">
        <v>99</v>
      </c>
      <c r="G32"/>
      <c r="J32"/>
    </row>
    <row r="33" spans="1:10" x14ac:dyDescent="0.4">
      <c r="A33" s="10" t="s">
        <v>1109</v>
      </c>
      <c r="B33" s="11">
        <v>100</v>
      </c>
      <c r="G33"/>
      <c r="J33"/>
    </row>
    <row r="34" spans="1:10" x14ac:dyDescent="0.4">
      <c r="A34" s="10" t="s">
        <v>1108</v>
      </c>
      <c r="B34" s="11">
        <v>101</v>
      </c>
      <c r="G34"/>
      <c r="J34"/>
    </row>
    <row r="35" spans="1:10" x14ac:dyDescent="0.4">
      <c r="A35" s="10" t="s">
        <v>1174</v>
      </c>
      <c r="B35" s="11">
        <v>102</v>
      </c>
      <c r="G35"/>
      <c r="J35"/>
    </row>
    <row r="36" spans="1:10" x14ac:dyDescent="0.4">
      <c r="A36" s="10" t="s">
        <v>1175</v>
      </c>
      <c r="B36" s="11">
        <v>103</v>
      </c>
      <c r="G36"/>
      <c r="J36"/>
    </row>
    <row r="37" spans="1:10" x14ac:dyDescent="0.4">
      <c r="A37" s="10" t="s">
        <v>1176</v>
      </c>
      <c r="B37" s="11">
        <v>104</v>
      </c>
      <c r="G37"/>
      <c r="J37"/>
    </row>
    <row r="38" spans="1:10" x14ac:dyDescent="0.4">
      <c r="A38" s="10" t="s">
        <v>1110</v>
      </c>
      <c r="B38" s="11">
        <v>105</v>
      </c>
      <c r="G38"/>
      <c r="J38"/>
    </row>
    <row r="39" spans="1:10" x14ac:dyDescent="0.4">
      <c r="A39" s="10" t="s">
        <v>1112</v>
      </c>
      <c r="B39" s="11">
        <v>106</v>
      </c>
      <c r="G39"/>
      <c r="J39"/>
    </row>
    <row r="40" spans="1:10" x14ac:dyDescent="0.4">
      <c r="A40" s="10" t="s">
        <v>1113</v>
      </c>
      <c r="B40" s="11">
        <v>107</v>
      </c>
      <c r="G40"/>
      <c r="J40"/>
    </row>
    <row r="41" spans="1:10" x14ac:dyDescent="0.4">
      <c r="A41" s="10" t="s">
        <v>1111</v>
      </c>
      <c r="B41" s="11">
        <v>108</v>
      </c>
      <c r="G41"/>
      <c r="J41"/>
    </row>
    <row r="42" spans="1:10" x14ac:dyDescent="0.4">
      <c r="A42" s="10" t="s">
        <v>1177</v>
      </c>
      <c r="B42" s="11">
        <v>109</v>
      </c>
      <c r="G42"/>
      <c r="J42"/>
    </row>
    <row r="43" spans="1:10" x14ac:dyDescent="0.4">
      <c r="A43" s="10" t="s">
        <v>1178</v>
      </c>
      <c r="B43" s="11">
        <v>110</v>
      </c>
      <c r="G43"/>
      <c r="J43"/>
    </row>
    <row r="44" spans="1:10" x14ac:dyDescent="0.4">
      <c r="A44" s="10" t="s">
        <v>1179</v>
      </c>
      <c r="B44" s="11">
        <v>111</v>
      </c>
      <c r="G44"/>
      <c r="J44"/>
    </row>
    <row r="45" spans="1:10" x14ac:dyDescent="0.4">
      <c r="A45" s="10" t="s">
        <v>1180</v>
      </c>
      <c r="B45" s="11">
        <v>112</v>
      </c>
      <c r="G45"/>
      <c r="J45"/>
    </row>
    <row r="46" spans="1:10" x14ac:dyDescent="0.4">
      <c r="A46" s="10" t="s">
        <v>1082</v>
      </c>
      <c r="B46" s="11">
        <v>113</v>
      </c>
      <c r="G46"/>
      <c r="J46"/>
    </row>
    <row r="47" spans="1:10" x14ac:dyDescent="0.4">
      <c r="A47" s="10" t="s">
        <v>1080</v>
      </c>
      <c r="B47" s="11">
        <v>114</v>
      </c>
      <c r="G47"/>
      <c r="J47"/>
    </row>
    <row r="48" spans="1:10" x14ac:dyDescent="0.4">
      <c r="A48" s="10" t="s">
        <v>1081</v>
      </c>
      <c r="B48" s="11">
        <v>115</v>
      </c>
      <c r="G48"/>
      <c r="J48"/>
    </row>
    <row r="49" spans="1:10" x14ac:dyDescent="0.4">
      <c r="A49" s="10" t="s">
        <v>1123</v>
      </c>
      <c r="B49" s="11">
        <v>116</v>
      </c>
      <c r="G49"/>
      <c r="J49"/>
    </row>
    <row r="50" spans="1:10" x14ac:dyDescent="0.4">
      <c r="A50" s="10" t="s">
        <v>1181</v>
      </c>
      <c r="B50" s="11">
        <v>117</v>
      </c>
      <c r="G50"/>
      <c r="J50"/>
    </row>
    <row r="51" spans="1:10" x14ac:dyDescent="0.4">
      <c r="A51" s="10" t="s">
        <v>1088</v>
      </c>
      <c r="B51" s="11">
        <v>118</v>
      </c>
      <c r="G51"/>
      <c r="J51"/>
    </row>
    <row r="52" spans="1:10" x14ac:dyDescent="0.4">
      <c r="A52" s="10" t="s">
        <v>1086</v>
      </c>
      <c r="B52" s="11">
        <v>119</v>
      </c>
      <c r="G52"/>
      <c r="J52"/>
    </row>
    <row r="53" spans="1:10" x14ac:dyDescent="0.4">
      <c r="A53" s="10" t="s">
        <v>1087</v>
      </c>
      <c r="B53" s="11">
        <v>120</v>
      </c>
      <c r="G53"/>
      <c r="J53"/>
    </row>
    <row r="54" spans="1:10" x14ac:dyDescent="0.4">
      <c r="A54" s="10" t="s">
        <v>1085</v>
      </c>
      <c r="B54" s="11">
        <v>121</v>
      </c>
      <c r="G54"/>
      <c r="J54"/>
    </row>
    <row r="55" spans="1:10" x14ac:dyDescent="0.4">
      <c r="A55" s="10" t="s">
        <v>1182</v>
      </c>
      <c r="B55" s="11">
        <v>122</v>
      </c>
      <c r="G55"/>
      <c r="J55"/>
    </row>
    <row r="56" spans="1:10" x14ac:dyDescent="0.4">
      <c r="A56" s="10" t="s">
        <v>1083</v>
      </c>
      <c r="B56" s="11">
        <v>123</v>
      </c>
      <c r="G56"/>
      <c r="J56"/>
    </row>
    <row r="57" spans="1:10" x14ac:dyDescent="0.4">
      <c r="A57" s="10" t="s">
        <v>1084</v>
      </c>
      <c r="B57" s="11">
        <v>124</v>
      </c>
      <c r="G57"/>
      <c r="J57"/>
    </row>
    <row r="58" spans="1:10" x14ac:dyDescent="0.4">
      <c r="A58" s="10" t="s">
        <v>1093</v>
      </c>
      <c r="B58" s="11">
        <v>125</v>
      </c>
      <c r="G58"/>
      <c r="J58"/>
    </row>
    <row r="59" spans="1:10" x14ac:dyDescent="0.4">
      <c r="A59" s="10" t="s">
        <v>1078</v>
      </c>
      <c r="B59" s="11">
        <v>126</v>
      </c>
      <c r="G59"/>
      <c r="J59"/>
    </row>
    <row r="60" spans="1:10" x14ac:dyDescent="0.4">
      <c r="A60" s="10" t="s">
        <v>1079</v>
      </c>
      <c r="B60" s="11">
        <v>127</v>
      </c>
      <c r="G60"/>
      <c r="J60"/>
    </row>
    <row r="61" spans="1:10" x14ac:dyDescent="0.4">
      <c r="A61" s="10" t="s">
        <v>1119</v>
      </c>
      <c r="B61" s="11">
        <v>128</v>
      </c>
      <c r="G61"/>
      <c r="J61"/>
    </row>
    <row r="62" spans="1:10" x14ac:dyDescent="0.4">
      <c r="A62" s="10" t="s">
        <v>1077</v>
      </c>
      <c r="B62" s="11">
        <v>129</v>
      </c>
      <c r="G62"/>
      <c r="J62"/>
    </row>
    <row r="63" spans="1:10" x14ac:dyDescent="0.4">
      <c r="A63" s="10" t="s">
        <v>1090</v>
      </c>
      <c r="B63" s="11">
        <v>130</v>
      </c>
      <c r="G63"/>
      <c r="J63"/>
    </row>
    <row r="64" spans="1:10" x14ac:dyDescent="0.4">
      <c r="A64" s="10" t="s">
        <v>1091</v>
      </c>
      <c r="B64" s="11">
        <v>131</v>
      </c>
      <c r="G64"/>
      <c r="J64"/>
    </row>
    <row r="65" spans="1:10" x14ac:dyDescent="0.4">
      <c r="A65" s="10" t="s">
        <v>1089</v>
      </c>
      <c r="B65" s="11">
        <v>132</v>
      </c>
      <c r="G65"/>
      <c r="J65"/>
    </row>
    <row r="66" spans="1:10" x14ac:dyDescent="0.4">
      <c r="A66" s="10" t="s">
        <v>1121</v>
      </c>
      <c r="B66" s="11">
        <v>133</v>
      </c>
      <c r="G66"/>
      <c r="J66"/>
    </row>
    <row r="67" spans="1:10" x14ac:dyDescent="0.4">
      <c r="A67" s="10" t="s">
        <v>1183</v>
      </c>
      <c r="B67" s="11">
        <v>134</v>
      </c>
      <c r="G67"/>
      <c r="J67"/>
    </row>
    <row r="68" spans="1:10" x14ac:dyDescent="0.4">
      <c r="A68" s="10" t="s">
        <v>1116</v>
      </c>
      <c r="B68" s="11">
        <v>135</v>
      </c>
      <c r="G68"/>
      <c r="J68"/>
    </row>
    <row r="69" spans="1:10" x14ac:dyDescent="0.4">
      <c r="A69" s="10" t="s">
        <v>1117</v>
      </c>
      <c r="B69" s="11">
        <v>136</v>
      </c>
      <c r="G69"/>
      <c r="J69"/>
    </row>
    <row r="70" spans="1:10" x14ac:dyDescent="0.4">
      <c r="A70" s="10" t="s">
        <v>1184</v>
      </c>
      <c r="B70" s="11">
        <v>137</v>
      </c>
      <c r="G70"/>
      <c r="J70"/>
    </row>
    <row r="71" spans="1:10" x14ac:dyDescent="0.4">
      <c r="A71" s="10" t="s">
        <v>1118</v>
      </c>
      <c r="B71" s="11">
        <v>138</v>
      </c>
      <c r="G71"/>
      <c r="J71"/>
    </row>
    <row r="72" spans="1:10" x14ac:dyDescent="0.4">
      <c r="A72" s="10" t="s">
        <v>1076</v>
      </c>
      <c r="B72" s="11">
        <v>139</v>
      </c>
      <c r="G72"/>
      <c r="J72"/>
    </row>
    <row r="73" spans="1:10" x14ac:dyDescent="0.4">
      <c r="A73" s="10" t="s">
        <v>1075</v>
      </c>
      <c r="B73" s="11">
        <v>140</v>
      </c>
      <c r="G73"/>
      <c r="J73"/>
    </row>
    <row r="74" spans="1:10" x14ac:dyDescent="0.4">
      <c r="A74" s="10" t="s">
        <v>1185</v>
      </c>
      <c r="B74" s="11">
        <v>141</v>
      </c>
      <c r="G74"/>
      <c r="J74"/>
    </row>
    <row r="75" spans="1:10" x14ac:dyDescent="0.4">
      <c r="A75" s="10" t="s">
        <v>1186</v>
      </c>
      <c r="B75" s="11">
        <v>142</v>
      </c>
      <c r="G75"/>
      <c r="J75"/>
    </row>
    <row r="76" spans="1:10" x14ac:dyDescent="0.4">
      <c r="A76" s="10" t="s">
        <v>1122</v>
      </c>
      <c r="B76" s="11">
        <v>143</v>
      </c>
      <c r="G76"/>
      <c r="J76"/>
    </row>
    <row r="77" spans="1:10" x14ac:dyDescent="0.4">
      <c r="A77" s="10" t="s">
        <v>1124</v>
      </c>
      <c r="B77" s="11">
        <v>144</v>
      </c>
      <c r="G77"/>
      <c r="J77"/>
    </row>
    <row r="78" spans="1:10" x14ac:dyDescent="0.4">
      <c r="A78" s="10" t="s">
        <v>1120</v>
      </c>
      <c r="B78" s="11">
        <v>145</v>
      </c>
      <c r="G78"/>
      <c r="J78"/>
    </row>
    <row r="79" spans="1:10" x14ac:dyDescent="0.4">
      <c r="A79" s="10" t="s">
        <v>1092</v>
      </c>
      <c r="B79" s="11">
        <v>146</v>
      </c>
      <c r="G79"/>
      <c r="J79"/>
    </row>
    <row r="80" spans="1:10" x14ac:dyDescent="0.4">
      <c r="A80" s="10" t="s">
        <v>1187</v>
      </c>
      <c r="B80" s="11">
        <v>147</v>
      </c>
      <c r="G80"/>
      <c r="J80"/>
    </row>
    <row r="81" spans="1:10" x14ac:dyDescent="0.4">
      <c r="A81" s="10" t="s">
        <v>1094</v>
      </c>
      <c r="B81" s="11">
        <v>148</v>
      </c>
      <c r="G81"/>
      <c r="J81"/>
    </row>
    <row r="82" spans="1:10" x14ac:dyDescent="0.4">
      <c r="A82" s="10" t="s">
        <v>1095</v>
      </c>
      <c r="B82" s="11">
        <v>149</v>
      </c>
      <c r="G82"/>
      <c r="J82"/>
    </row>
    <row r="83" spans="1:10" x14ac:dyDescent="0.4">
      <c r="A83" s="10" t="s">
        <v>1096</v>
      </c>
      <c r="B83" s="11">
        <v>150</v>
      </c>
      <c r="G83"/>
      <c r="J83"/>
    </row>
    <row r="84" spans="1:10" x14ac:dyDescent="0.4">
      <c r="A84" s="10" t="s">
        <v>1188</v>
      </c>
      <c r="B84" s="11">
        <v>151</v>
      </c>
      <c r="G84"/>
      <c r="J84"/>
    </row>
    <row r="85" spans="1:10" x14ac:dyDescent="0.4">
      <c r="A85" s="10" t="s">
        <v>1114</v>
      </c>
      <c r="B85" s="11">
        <v>152</v>
      </c>
      <c r="G85"/>
      <c r="J85"/>
    </row>
    <row r="86" spans="1:10" x14ac:dyDescent="0.4">
      <c r="A86" s="10" t="s">
        <v>1115</v>
      </c>
      <c r="B86" s="11">
        <v>153</v>
      </c>
      <c r="G86"/>
      <c r="J86"/>
    </row>
    <row r="87" spans="1:10" x14ac:dyDescent="0.4">
      <c r="A87" s="10" t="s">
        <v>1189</v>
      </c>
      <c r="B87" s="11">
        <v>154</v>
      </c>
      <c r="G87"/>
      <c r="J87"/>
    </row>
    <row r="88" spans="1:10" x14ac:dyDescent="0.4">
      <c r="A88" s="10" t="s">
        <v>1125</v>
      </c>
      <c r="B88" s="11">
        <v>155</v>
      </c>
      <c r="G88"/>
      <c r="J88"/>
    </row>
    <row r="89" spans="1:10" x14ac:dyDescent="0.4">
      <c r="A89" s="10" t="s">
        <v>1126</v>
      </c>
      <c r="B89" s="11">
        <v>156</v>
      </c>
      <c r="G89"/>
      <c r="J89"/>
    </row>
    <row r="90" spans="1:10" x14ac:dyDescent="0.4">
      <c r="A90" s="10" t="s">
        <v>1190</v>
      </c>
      <c r="B90" s="11">
        <v>157</v>
      </c>
      <c r="G90"/>
      <c r="J90"/>
    </row>
    <row r="91" spans="1:10" x14ac:dyDescent="0.4">
      <c r="A91" s="10" t="s">
        <v>1191</v>
      </c>
      <c r="B91" s="11">
        <v>158</v>
      </c>
      <c r="G91"/>
      <c r="J91"/>
    </row>
    <row r="92" spans="1:10" x14ac:dyDescent="0.4">
      <c r="A92" s="10" t="s">
        <v>1192</v>
      </c>
      <c r="B92" s="11">
        <v>159</v>
      </c>
      <c r="G92"/>
      <c r="J92"/>
    </row>
    <row r="93" spans="1:10" x14ac:dyDescent="0.4">
      <c r="A93" s="10" t="s">
        <v>1193</v>
      </c>
      <c r="B93" s="11">
        <v>160</v>
      </c>
      <c r="G93"/>
      <c r="J93"/>
    </row>
    <row r="94" spans="1:10" x14ac:dyDescent="0.4">
      <c r="A94" s="10" t="s">
        <v>1194</v>
      </c>
      <c r="B94" s="11">
        <v>161</v>
      </c>
      <c r="G94"/>
      <c r="J94"/>
    </row>
    <row r="95" spans="1:10" x14ac:dyDescent="0.4">
      <c r="A95" s="10" t="s">
        <v>1195</v>
      </c>
      <c r="B95" s="11">
        <v>162</v>
      </c>
      <c r="G95"/>
      <c r="J95"/>
    </row>
    <row r="96" spans="1:10" x14ac:dyDescent="0.4">
      <c r="A96" s="10" t="s">
        <v>1196</v>
      </c>
      <c r="B96" s="11">
        <v>163</v>
      </c>
      <c r="G96"/>
      <c r="J96"/>
    </row>
    <row r="97" spans="1:10" x14ac:dyDescent="0.4">
      <c r="A97" s="10" t="s">
        <v>1197</v>
      </c>
      <c r="B97" s="11">
        <v>164</v>
      </c>
      <c r="G97"/>
      <c r="J97"/>
    </row>
    <row r="98" spans="1:10" x14ac:dyDescent="0.4">
      <c r="A98" s="10" t="s">
        <v>1198</v>
      </c>
      <c r="B98" s="11">
        <v>165</v>
      </c>
      <c r="G98"/>
      <c r="J98"/>
    </row>
    <row r="99" spans="1:10" x14ac:dyDescent="0.4">
      <c r="A99" s="10" t="s">
        <v>1199</v>
      </c>
      <c r="B99" s="11">
        <v>166</v>
      </c>
      <c r="G99"/>
      <c r="J99"/>
    </row>
    <row r="100" spans="1:10" x14ac:dyDescent="0.4">
      <c r="A100" s="10" t="s">
        <v>1200</v>
      </c>
      <c r="B100" s="11">
        <v>167</v>
      </c>
      <c r="G100"/>
      <c r="J100"/>
    </row>
    <row r="101" spans="1:10" x14ac:dyDescent="0.4">
      <c r="A101" s="10" t="s">
        <v>1201</v>
      </c>
      <c r="B101" s="11">
        <v>168</v>
      </c>
      <c r="G101"/>
      <c r="J101"/>
    </row>
    <row r="102" spans="1:10" x14ac:dyDescent="0.4">
      <c r="A102" s="10" t="s">
        <v>1202</v>
      </c>
      <c r="B102" s="11">
        <v>169</v>
      </c>
      <c r="G102"/>
      <c r="J102"/>
    </row>
    <row r="103" spans="1:10" x14ac:dyDescent="0.4">
      <c r="A103" s="10" t="s">
        <v>1203</v>
      </c>
      <c r="B103" s="11">
        <v>170</v>
      </c>
      <c r="G103"/>
      <c r="J103"/>
    </row>
    <row r="104" spans="1:10" x14ac:dyDescent="0.4">
      <c r="A104" s="10" t="s">
        <v>1204</v>
      </c>
      <c r="B104" s="11">
        <v>171</v>
      </c>
      <c r="G104"/>
      <c r="J104"/>
    </row>
    <row r="105" spans="1:10" x14ac:dyDescent="0.4">
      <c r="A105" s="10" t="s">
        <v>1205</v>
      </c>
      <c r="B105" s="11">
        <v>172</v>
      </c>
      <c r="G105"/>
      <c r="J105"/>
    </row>
    <row r="106" spans="1:10" x14ac:dyDescent="0.4">
      <c r="A106" s="10" t="s">
        <v>1206</v>
      </c>
      <c r="B106" s="11">
        <v>173</v>
      </c>
      <c r="G106"/>
      <c r="J106"/>
    </row>
    <row r="107" spans="1:10" x14ac:dyDescent="0.4">
      <c r="A107" s="10" t="s">
        <v>1207</v>
      </c>
      <c r="B107" s="11">
        <v>174</v>
      </c>
      <c r="G107"/>
      <c r="J107"/>
    </row>
    <row r="108" spans="1:10" x14ac:dyDescent="0.4">
      <c r="A108" s="10" t="s">
        <v>1208</v>
      </c>
      <c r="B108" s="11">
        <v>175</v>
      </c>
      <c r="G108"/>
      <c r="J108"/>
    </row>
    <row r="109" spans="1:10" x14ac:dyDescent="0.4">
      <c r="A109" s="10" t="s">
        <v>979</v>
      </c>
      <c r="B109">
        <v>85</v>
      </c>
      <c r="G109"/>
      <c r="J109"/>
    </row>
    <row r="110" spans="1:10" x14ac:dyDescent="0.4">
      <c r="A110" s="10" t="s">
        <v>417</v>
      </c>
      <c r="B110">
        <v>115</v>
      </c>
      <c r="G110"/>
      <c r="J110"/>
    </row>
    <row r="111" spans="1:10" x14ac:dyDescent="0.4">
      <c r="A111" s="10" t="s">
        <v>519</v>
      </c>
      <c r="B111">
        <v>86</v>
      </c>
      <c r="G111"/>
      <c r="J111"/>
    </row>
    <row r="112" spans="1:10" x14ac:dyDescent="0.4">
      <c r="A112" s="10" t="s">
        <v>1045</v>
      </c>
      <c r="B112">
        <v>122</v>
      </c>
      <c r="G112"/>
      <c r="J112"/>
    </row>
    <row r="113" spans="1:10" x14ac:dyDescent="0.4">
      <c r="A113" s="10" t="s">
        <v>397</v>
      </c>
      <c r="B113">
        <v>146</v>
      </c>
      <c r="G113"/>
      <c r="J113"/>
    </row>
    <row r="114" spans="1:10" x14ac:dyDescent="0.4">
      <c r="A114" s="10" t="s">
        <v>822</v>
      </c>
      <c r="B114">
        <v>132</v>
      </c>
      <c r="G114"/>
      <c r="J114"/>
    </row>
    <row r="115" spans="1:10" x14ac:dyDescent="0.4">
      <c r="A115" s="10" t="s">
        <v>690</v>
      </c>
      <c r="B115">
        <v>132</v>
      </c>
      <c r="G115"/>
      <c r="J115"/>
    </row>
    <row r="116" spans="1:10" x14ac:dyDescent="0.4">
      <c r="A116" s="10" t="s">
        <v>1055</v>
      </c>
      <c r="B116">
        <v>122</v>
      </c>
      <c r="G116"/>
      <c r="J116"/>
    </row>
    <row r="117" spans="1:10" x14ac:dyDescent="0.4">
      <c r="A117" s="10" t="s">
        <v>522</v>
      </c>
      <c r="B117">
        <v>86</v>
      </c>
      <c r="G117"/>
      <c r="J117"/>
    </row>
    <row r="118" spans="1:10" x14ac:dyDescent="0.4">
      <c r="A118" s="10" t="s">
        <v>564</v>
      </c>
      <c r="B118">
        <v>96</v>
      </c>
      <c r="G118"/>
      <c r="J118"/>
    </row>
    <row r="119" spans="1:10" x14ac:dyDescent="0.4">
      <c r="A119" s="10" t="s">
        <v>471</v>
      </c>
      <c r="B119">
        <v>79</v>
      </c>
      <c r="G119"/>
      <c r="J119"/>
    </row>
    <row r="120" spans="1:10" x14ac:dyDescent="0.4">
      <c r="A120" s="10" t="s">
        <v>465</v>
      </c>
      <c r="B120">
        <v>126</v>
      </c>
      <c r="G120"/>
      <c r="J120"/>
    </row>
    <row r="121" spans="1:10" x14ac:dyDescent="0.4">
      <c r="A121" s="10" t="s">
        <v>463</v>
      </c>
      <c r="B121">
        <v>125</v>
      </c>
      <c r="G121"/>
      <c r="J121"/>
    </row>
    <row r="122" spans="1:10" x14ac:dyDescent="0.4">
      <c r="A122" s="10" t="s">
        <v>399</v>
      </c>
      <c r="B122">
        <v>113</v>
      </c>
      <c r="G122"/>
      <c r="J122"/>
    </row>
    <row r="123" spans="1:10" x14ac:dyDescent="0.4">
      <c r="A123" s="10" t="s">
        <v>812</v>
      </c>
      <c r="B123">
        <v>126</v>
      </c>
      <c r="G123"/>
      <c r="J123"/>
    </row>
    <row r="124" spans="1:10" x14ac:dyDescent="0.4">
      <c r="A124" s="10" t="s">
        <v>785</v>
      </c>
      <c r="B124">
        <v>122</v>
      </c>
      <c r="G124"/>
      <c r="J124"/>
    </row>
    <row r="125" spans="1:10" x14ac:dyDescent="0.4">
      <c r="A125" s="10" t="s">
        <v>444</v>
      </c>
      <c r="B125">
        <v>125</v>
      </c>
      <c r="G125"/>
      <c r="J125"/>
    </row>
    <row r="126" spans="1:10" x14ac:dyDescent="0.4">
      <c r="A126" s="10" t="s">
        <v>1064</v>
      </c>
      <c r="B126">
        <v>126</v>
      </c>
      <c r="G126"/>
      <c r="J126"/>
    </row>
    <row r="127" spans="1:10" x14ac:dyDescent="0.4">
      <c r="A127" s="10" t="s">
        <v>458</v>
      </c>
      <c r="B127">
        <v>122</v>
      </c>
      <c r="G127"/>
      <c r="J127"/>
    </row>
    <row r="128" spans="1:10" x14ac:dyDescent="0.4">
      <c r="A128" s="10" t="s">
        <v>786</v>
      </c>
      <c r="B128">
        <v>122</v>
      </c>
      <c r="G128"/>
      <c r="J128"/>
    </row>
    <row r="129" spans="1:10" x14ac:dyDescent="0.4">
      <c r="A129" s="10" t="s">
        <v>771</v>
      </c>
      <c r="B129">
        <v>145</v>
      </c>
      <c r="G129"/>
      <c r="J129"/>
    </row>
    <row r="130" spans="1:10" x14ac:dyDescent="0.4">
      <c r="A130" s="10" t="s">
        <v>1033</v>
      </c>
      <c r="B130">
        <v>144</v>
      </c>
      <c r="G130"/>
      <c r="J130"/>
    </row>
    <row r="131" spans="1:10" x14ac:dyDescent="0.4">
      <c r="A131" s="10" t="s">
        <v>781</v>
      </c>
      <c r="B131">
        <v>145</v>
      </c>
      <c r="G131"/>
      <c r="J131"/>
    </row>
    <row r="132" spans="1:10" x14ac:dyDescent="0.4">
      <c r="A132" s="10" t="s">
        <v>789</v>
      </c>
      <c r="B132">
        <v>144</v>
      </c>
      <c r="G132"/>
      <c r="J132"/>
    </row>
    <row r="133" spans="1:10" x14ac:dyDescent="0.4">
      <c r="A133" s="10" t="s">
        <v>803</v>
      </c>
      <c r="B133">
        <v>149</v>
      </c>
      <c r="G133"/>
      <c r="J133"/>
    </row>
    <row r="134" spans="1:10" x14ac:dyDescent="0.4">
      <c r="A134" s="10" t="s">
        <v>455</v>
      </c>
      <c r="B134">
        <v>146</v>
      </c>
      <c r="G134"/>
      <c r="J134"/>
    </row>
    <row r="135" spans="1:10" x14ac:dyDescent="0.4">
      <c r="A135" s="10" t="s">
        <v>439</v>
      </c>
      <c r="B135">
        <v>146</v>
      </c>
      <c r="G135"/>
      <c r="J135"/>
    </row>
    <row r="136" spans="1:10" x14ac:dyDescent="0.4">
      <c r="A136" s="10" t="s">
        <v>437</v>
      </c>
      <c r="B136">
        <v>148</v>
      </c>
      <c r="G136"/>
      <c r="J136"/>
    </row>
    <row r="137" spans="1:10" x14ac:dyDescent="0.4">
      <c r="A137" s="10" t="s">
        <v>779</v>
      </c>
      <c r="B137">
        <v>148</v>
      </c>
      <c r="G137"/>
      <c r="J137"/>
    </row>
    <row r="138" spans="1:10" x14ac:dyDescent="0.4">
      <c r="A138" s="10" t="s">
        <v>430</v>
      </c>
      <c r="B138">
        <v>148</v>
      </c>
      <c r="G138"/>
      <c r="J138"/>
    </row>
    <row r="139" spans="1:10" x14ac:dyDescent="0.4">
      <c r="A139" s="10" t="s">
        <v>665</v>
      </c>
      <c r="B139">
        <v>148</v>
      </c>
      <c r="G139"/>
      <c r="J139"/>
    </row>
    <row r="140" spans="1:10" x14ac:dyDescent="0.4">
      <c r="A140" s="10" t="s">
        <v>441</v>
      </c>
      <c r="B140">
        <v>126</v>
      </c>
      <c r="G140"/>
      <c r="J140"/>
    </row>
    <row r="141" spans="1:10" x14ac:dyDescent="0.4">
      <c r="A141" s="10" t="s">
        <v>449</v>
      </c>
      <c r="B141">
        <v>115</v>
      </c>
      <c r="G141"/>
      <c r="J141"/>
    </row>
    <row r="142" spans="1:10" x14ac:dyDescent="0.4">
      <c r="A142" s="10" t="s">
        <v>603</v>
      </c>
      <c r="B142">
        <v>105</v>
      </c>
      <c r="G142"/>
      <c r="J142"/>
    </row>
    <row r="143" spans="1:10" x14ac:dyDescent="0.4">
      <c r="A143" s="10" t="s">
        <v>1024</v>
      </c>
      <c r="B143">
        <v>100</v>
      </c>
      <c r="G143"/>
      <c r="J143"/>
    </row>
    <row r="144" spans="1:10" x14ac:dyDescent="0.4">
      <c r="A144" s="10" t="s">
        <v>611</v>
      </c>
      <c r="B144">
        <v>106</v>
      </c>
      <c r="G144"/>
      <c r="J144"/>
    </row>
    <row r="145" spans="1:10" x14ac:dyDescent="0.4">
      <c r="A145" s="10" t="s">
        <v>1014</v>
      </c>
      <c r="B145">
        <v>96</v>
      </c>
      <c r="G145"/>
      <c r="J145"/>
    </row>
    <row r="146" spans="1:10" x14ac:dyDescent="0.4">
      <c r="A146" s="10" t="s">
        <v>783</v>
      </c>
      <c r="B146">
        <v>126</v>
      </c>
      <c r="G146"/>
      <c r="J146"/>
    </row>
    <row r="147" spans="1:10" x14ac:dyDescent="0.4">
      <c r="A147" s="10" t="s">
        <v>868</v>
      </c>
      <c r="B147">
        <v>126</v>
      </c>
      <c r="G147"/>
      <c r="J147"/>
    </row>
    <row r="148" spans="1:10" x14ac:dyDescent="0.4">
      <c r="A148" s="10" t="s">
        <v>849</v>
      </c>
      <c r="B148">
        <v>126</v>
      </c>
      <c r="G148"/>
      <c r="J148"/>
    </row>
    <row r="149" spans="1:10" x14ac:dyDescent="0.4">
      <c r="A149" s="10" t="s">
        <v>939</v>
      </c>
      <c r="B149">
        <v>125</v>
      </c>
      <c r="G149"/>
      <c r="J149"/>
    </row>
    <row r="150" spans="1:10" x14ac:dyDescent="0.4">
      <c r="A150" s="10" t="s">
        <v>767</v>
      </c>
      <c r="B150">
        <v>116</v>
      </c>
      <c r="G150"/>
      <c r="J150"/>
    </row>
    <row r="151" spans="1:10" x14ac:dyDescent="0.4">
      <c r="A151" s="10" t="s">
        <v>940</v>
      </c>
      <c r="B151">
        <v>126</v>
      </c>
      <c r="G151"/>
      <c r="J151"/>
    </row>
    <row r="152" spans="1:10" x14ac:dyDescent="0.4">
      <c r="A152" s="10" t="s">
        <v>760</v>
      </c>
      <c r="B152">
        <v>118</v>
      </c>
      <c r="G152"/>
      <c r="J152"/>
    </row>
    <row r="153" spans="1:10" x14ac:dyDescent="0.4">
      <c r="A153" s="10" t="s">
        <v>765</v>
      </c>
      <c r="B153">
        <v>118</v>
      </c>
      <c r="G153"/>
      <c r="J153"/>
    </row>
    <row r="154" spans="1:10" x14ac:dyDescent="0.4">
      <c r="A154" s="10" t="s">
        <v>425</v>
      </c>
      <c r="B154">
        <v>118</v>
      </c>
      <c r="G154"/>
      <c r="J154"/>
    </row>
    <row r="155" spans="1:10" x14ac:dyDescent="0.4">
      <c r="A155" s="10" t="s">
        <v>608</v>
      </c>
      <c r="B155">
        <v>106</v>
      </c>
      <c r="G155"/>
      <c r="J155"/>
    </row>
    <row r="156" spans="1:10" x14ac:dyDescent="0.4">
      <c r="A156" s="10" t="s">
        <v>943</v>
      </c>
      <c r="B156">
        <v>115</v>
      </c>
      <c r="G156"/>
      <c r="J156"/>
    </row>
    <row r="157" spans="1:10" x14ac:dyDescent="0.4">
      <c r="A157" s="10" t="s">
        <v>1028</v>
      </c>
      <c r="B157">
        <v>106</v>
      </c>
      <c r="G157"/>
      <c r="J157"/>
    </row>
    <row r="158" spans="1:10" x14ac:dyDescent="0.4">
      <c r="A158" s="10" t="s">
        <v>593</v>
      </c>
      <c r="B158">
        <v>100</v>
      </c>
      <c r="G158"/>
      <c r="J158"/>
    </row>
    <row r="159" spans="1:10" x14ac:dyDescent="0.4">
      <c r="A159" s="10" t="s">
        <v>588</v>
      </c>
      <c r="B159">
        <v>100</v>
      </c>
      <c r="G159"/>
      <c r="J159"/>
    </row>
    <row r="160" spans="1:10" x14ac:dyDescent="0.4">
      <c r="A160" s="10" t="s">
        <v>600</v>
      </c>
      <c r="B160">
        <v>107</v>
      </c>
      <c r="G160"/>
      <c r="J160"/>
    </row>
    <row r="161" spans="1:10" x14ac:dyDescent="0.4">
      <c r="A161" s="10" t="s">
        <v>464</v>
      </c>
      <c r="B161">
        <v>124</v>
      </c>
      <c r="G161"/>
      <c r="J161"/>
    </row>
    <row r="162" spans="1:10" x14ac:dyDescent="0.4">
      <c r="A162" s="10" t="s">
        <v>446</v>
      </c>
      <c r="B162">
        <v>126</v>
      </c>
      <c r="G162"/>
      <c r="J162"/>
    </row>
    <row r="163" spans="1:10" x14ac:dyDescent="0.4">
      <c r="A163" s="10" t="s">
        <v>793</v>
      </c>
      <c r="B163">
        <v>120</v>
      </c>
      <c r="G163"/>
      <c r="J163"/>
    </row>
    <row r="164" spans="1:10" x14ac:dyDescent="0.4">
      <c r="A164" s="10" t="s">
        <v>418</v>
      </c>
      <c r="B164">
        <v>123</v>
      </c>
      <c r="G164"/>
      <c r="J164"/>
    </row>
    <row r="165" spans="1:10" x14ac:dyDescent="0.4">
      <c r="A165" s="10" t="s">
        <v>423</v>
      </c>
      <c r="B165">
        <v>122</v>
      </c>
      <c r="G165"/>
      <c r="J165"/>
    </row>
    <row r="166" spans="1:10" x14ac:dyDescent="0.4">
      <c r="A166" s="10" t="s">
        <v>445</v>
      </c>
      <c r="B166">
        <v>125</v>
      </c>
      <c r="G166"/>
      <c r="J166"/>
    </row>
    <row r="167" spans="1:10" x14ac:dyDescent="0.4">
      <c r="A167" s="10" t="s">
        <v>412</v>
      </c>
      <c r="B167">
        <v>128</v>
      </c>
      <c r="G167"/>
      <c r="J167"/>
    </row>
    <row r="168" spans="1:10" x14ac:dyDescent="0.4">
      <c r="A168" s="10" t="s">
        <v>773</v>
      </c>
      <c r="B168">
        <v>123</v>
      </c>
      <c r="G168"/>
      <c r="J168"/>
    </row>
    <row r="169" spans="1:10" x14ac:dyDescent="0.4">
      <c r="A169" s="10" t="s">
        <v>936</v>
      </c>
      <c r="B169">
        <v>126</v>
      </c>
      <c r="G169"/>
      <c r="J169"/>
    </row>
    <row r="170" spans="1:10" x14ac:dyDescent="0.4">
      <c r="A170" s="10" t="s">
        <v>1057</v>
      </c>
      <c r="B170">
        <v>125</v>
      </c>
      <c r="G170"/>
      <c r="J170"/>
    </row>
    <row r="171" spans="1:10" x14ac:dyDescent="0.4">
      <c r="A171" s="10" t="s">
        <v>958</v>
      </c>
      <c r="B171">
        <v>124</v>
      </c>
      <c r="G171"/>
      <c r="J171"/>
    </row>
    <row r="172" spans="1:10" x14ac:dyDescent="0.4">
      <c r="A172" s="10" t="s">
        <v>853</v>
      </c>
      <c r="B172">
        <v>124</v>
      </c>
      <c r="G172"/>
      <c r="J172"/>
    </row>
    <row r="173" spans="1:10" x14ac:dyDescent="0.4">
      <c r="A173" s="10" t="s">
        <v>403</v>
      </c>
      <c r="B173">
        <v>140</v>
      </c>
      <c r="G173"/>
      <c r="J173"/>
    </row>
    <row r="174" spans="1:10" x14ac:dyDescent="0.4">
      <c r="A174" s="10" t="s">
        <v>409</v>
      </c>
      <c r="B174">
        <v>126</v>
      </c>
      <c r="G174"/>
      <c r="J174"/>
    </row>
    <row r="175" spans="1:10" x14ac:dyDescent="0.4">
      <c r="A175" s="10" t="s">
        <v>466</v>
      </c>
      <c r="B175">
        <v>124</v>
      </c>
      <c r="G175"/>
      <c r="J175"/>
    </row>
    <row r="176" spans="1:10" x14ac:dyDescent="0.4">
      <c r="A176" s="10" t="s">
        <v>424</v>
      </c>
      <c r="B176">
        <v>120</v>
      </c>
      <c r="G176"/>
      <c r="J176"/>
    </row>
    <row r="177" spans="1:10" x14ac:dyDescent="0.4">
      <c r="A177" s="10" t="s">
        <v>442</v>
      </c>
      <c r="B177">
        <v>128</v>
      </c>
      <c r="G177"/>
      <c r="J177"/>
    </row>
    <row r="178" spans="1:10" x14ac:dyDescent="0.4">
      <c r="A178" s="10" t="s">
        <v>859</v>
      </c>
      <c r="B178">
        <v>148</v>
      </c>
      <c r="G178"/>
      <c r="J178"/>
    </row>
    <row r="179" spans="1:10" x14ac:dyDescent="0.4">
      <c r="A179" s="10" t="s">
        <v>937</v>
      </c>
      <c r="B179">
        <v>128</v>
      </c>
      <c r="G179"/>
      <c r="J179"/>
    </row>
    <row r="180" spans="1:10" x14ac:dyDescent="0.4">
      <c r="A180" s="10" t="s">
        <v>1034</v>
      </c>
      <c r="B180">
        <v>126</v>
      </c>
      <c r="G180"/>
      <c r="J180"/>
    </row>
    <row r="181" spans="1:10" x14ac:dyDescent="0.4">
      <c r="A181" s="10" t="s">
        <v>587</v>
      </c>
      <c r="B181">
        <v>102</v>
      </c>
      <c r="G181"/>
      <c r="J181"/>
    </row>
    <row r="182" spans="1:10" x14ac:dyDescent="0.4">
      <c r="A182" s="10" t="s">
        <v>518</v>
      </c>
      <c r="B182">
        <v>84</v>
      </c>
      <c r="G182"/>
      <c r="J182"/>
    </row>
    <row r="183" spans="1:10" x14ac:dyDescent="0.4">
      <c r="A183" s="10" t="s">
        <v>618</v>
      </c>
      <c r="B183">
        <v>108</v>
      </c>
      <c r="G183"/>
      <c r="J183"/>
    </row>
    <row r="184" spans="1:10" x14ac:dyDescent="0.4">
      <c r="A184" s="10" t="s">
        <v>448</v>
      </c>
      <c r="B184">
        <v>117</v>
      </c>
      <c r="G184"/>
      <c r="J184"/>
    </row>
    <row r="185" spans="1:10" x14ac:dyDescent="0.4">
      <c r="A185" s="10" t="s">
        <v>447</v>
      </c>
      <c r="B185">
        <v>117</v>
      </c>
      <c r="G185"/>
      <c r="J185"/>
    </row>
    <row r="186" spans="1:10" x14ac:dyDescent="0.4">
      <c r="A186" s="10" t="s">
        <v>982</v>
      </c>
      <c r="B186">
        <v>84</v>
      </c>
      <c r="G186"/>
      <c r="J186"/>
    </row>
    <row r="187" spans="1:10" x14ac:dyDescent="0.4">
      <c r="A187" s="10" t="s">
        <v>504</v>
      </c>
      <c r="B187">
        <v>84</v>
      </c>
      <c r="G187"/>
      <c r="J187"/>
    </row>
    <row r="188" spans="1:10" x14ac:dyDescent="0.4">
      <c r="A188" s="10" t="s">
        <v>547</v>
      </c>
      <c r="B188">
        <v>98</v>
      </c>
      <c r="G188"/>
      <c r="J188"/>
    </row>
    <row r="189" spans="1:10" x14ac:dyDescent="0.4">
      <c r="A189" s="10" t="s">
        <v>567</v>
      </c>
      <c r="B189">
        <v>95</v>
      </c>
      <c r="G189"/>
      <c r="J189"/>
    </row>
    <row r="190" spans="1:10" x14ac:dyDescent="0.4">
      <c r="A190" s="10" t="s">
        <v>980</v>
      </c>
      <c r="B190">
        <v>85</v>
      </c>
      <c r="G190"/>
      <c r="J190"/>
    </row>
    <row r="191" spans="1:10" x14ac:dyDescent="0.4">
      <c r="A191" s="10" t="s">
        <v>521</v>
      </c>
      <c r="B191">
        <v>85</v>
      </c>
      <c r="G191"/>
      <c r="J191"/>
    </row>
    <row r="192" spans="1:10" x14ac:dyDescent="0.4">
      <c r="A192" s="10" t="s">
        <v>1062</v>
      </c>
      <c r="B192">
        <v>144</v>
      </c>
      <c r="G192"/>
      <c r="J192"/>
    </row>
    <row r="193" spans="1:10" x14ac:dyDescent="0.4">
      <c r="A193" s="10" t="s">
        <v>843</v>
      </c>
      <c r="B193">
        <v>141</v>
      </c>
      <c r="G193"/>
      <c r="J193"/>
    </row>
    <row r="194" spans="1:10" x14ac:dyDescent="0.4">
      <c r="A194" s="10" t="s">
        <v>957</v>
      </c>
      <c r="B194">
        <v>141</v>
      </c>
      <c r="G194"/>
      <c r="J194"/>
    </row>
    <row r="195" spans="1:10" x14ac:dyDescent="0.4">
      <c r="A195" s="10" t="s">
        <v>436</v>
      </c>
      <c r="B195">
        <v>144</v>
      </c>
      <c r="G195"/>
      <c r="J195"/>
    </row>
    <row r="196" spans="1:10" x14ac:dyDescent="0.4">
      <c r="A196" s="10" t="s">
        <v>792</v>
      </c>
      <c r="B196">
        <v>144</v>
      </c>
      <c r="G196"/>
      <c r="J196"/>
    </row>
    <row r="197" spans="1:10" x14ac:dyDescent="0.4">
      <c r="A197" s="10" t="s">
        <v>405</v>
      </c>
      <c r="B197">
        <v>141</v>
      </c>
      <c r="G197"/>
      <c r="J197"/>
    </row>
    <row r="198" spans="1:10" x14ac:dyDescent="0.4">
      <c r="A198" s="10" t="s">
        <v>438</v>
      </c>
      <c r="B198">
        <v>145</v>
      </c>
      <c r="G198"/>
      <c r="J198"/>
    </row>
    <row r="199" spans="1:10" x14ac:dyDescent="0.4">
      <c r="A199" s="10" t="s">
        <v>407</v>
      </c>
      <c r="B199">
        <v>143</v>
      </c>
      <c r="G199"/>
      <c r="J199"/>
    </row>
    <row r="200" spans="1:10" x14ac:dyDescent="0.4">
      <c r="A200" s="10" t="s">
        <v>932</v>
      </c>
      <c r="B200">
        <v>118</v>
      </c>
      <c r="G200"/>
      <c r="J200"/>
    </row>
    <row r="201" spans="1:10" x14ac:dyDescent="0.4">
      <c r="A201" s="10" t="s">
        <v>799</v>
      </c>
      <c r="B201">
        <v>149</v>
      </c>
      <c r="G201"/>
      <c r="J201"/>
    </row>
    <row r="202" spans="1:10" x14ac:dyDescent="0.4">
      <c r="A202" s="10" t="s">
        <v>459</v>
      </c>
      <c r="B202">
        <v>149</v>
      </c>
      <c r="G202"/>
      <c r="J202"/>
    </row>
    <row r="203" spans="1:10" x14ac:dyDescent="0.4">
      <c r="A203" s="10" t="s">
        <v>818</v>
      </c>
      <c r="B203">
        <v>145</v>
      </c>
      <c r="G203"/>
      <c r="J203"/>
    </row>
    <row r="204" spans="1:10" x14ac:dyDescent="0.4">
      <c r="A204" s="10" t="s">
        <v>406</v>
      </c>
      <c r="B204">
        <v>140</v>
      </c>
      <c r="G204"/>
      <c r="J204"/>
    </row>
    <row r="205" spans="1:10" x14ac:dyDescent="0.4">
      <c r="A205" s="10" t="s">
        <v>453</v>
      </c>
      <c r="B205">
        <v>143</v>
      </c>
      <c r="G205"/>
      <c r="J205"/>
    </row>
    <row r="206" spans="1:10" x14ac:dyDescent="0.4">
      <c r="A206" s="10" t="s">
        <v>712</v>
      </c>
      <c r="B206">
        <v>143</v>
      </c>
      <c r="G206"/>
      <c r="J206"/>
    </row>
    <row r="207" spans="1:10" x14ac:dyDescent="0.4">
      <c r="A207" s="10" t="s">
        <v>433</v>
      </c>
      <c r="B207">
        <v>145</v>
      </c>
      <c r="G207"/>
      <c r="J207"/>
    </row>
    <row r="208" spans="1:10" x14ac:dyDescent="0.4">
      <c r="A208" s="10" t="s">
        <v>704</v>
      </c>
      <c r="B208">
        <v>145</v>
      </c>
      <c r="G208"/>
      <c r="J208"/>
    </row>
    <row r="209" spans="1:10" x14ac:dyDescent="0.4">
      <c r="A209" s="10" t="s">
        <v>440</v>
      </c>
      <c r="B209">
        <v>146</v>
      </c>
      <c r="G209"/>
      <c r="J209"/>
    </row>
    <row r="210" spans="1:10" x14ac:dyDescent="0.4">
      <c r="A210" s="10" t="s">
        <v>432</v>
      </c>
      <c r="B210">
        <v>146</v>
      </c>
      <c r="G210"/>
      <c r="J210"/>
    </row>
    <row r="211" spans="1:10" x14ac:dyDescent="0.4">
      <c r="A211" s="10" t="s">
        <v>413</v>
      </c>
      <c r="B211">
        <v>115</v>
      </c>
      <c r="G211"/>
      <c r="J211"/>
    </row>
    <row r="212" spans="1:10" x14ac:dyDescent="0.4">
      <c r="A212" s="10" t="s">
        <v>945</v>
      </c>
      <c r="B212">
        <v>114</v>
      </c>
      <c r="G212"/>
      <c r="J212"/>
    </row>
    <row r="213" spans="1:10" x14ac:dyDescent="0.4">
      <c r="A213" s="10" t="s">
        <v>451</v>
      </c>
      <c r="B213">
        <v>114</v>
      </c>
      <c r="G213"/>
      <c r="J213"/>
    </row>
    <row r="214" spans="1:10" x14ac:dyDescent="0.4">
      <c r="A214" s="10" t="s">
        <v>461</v>
      </c>
      <c r="B214">
        <v>141</v>
      </c>
      <c r="G214"/>
      <c r="J214"/>
    </row>
    <row r="215" spans="1:10" x14ac:dyDescent="0.4">
      <c r="A215" s="10" t="s">
        <v>462</v>
      </c>
      <c r="B215">
        <v>141</v>
      </c>
      <c r="G215"/>
      <c r="J215"/>
    </row>
    <row r="216" spans="1:10" x14ac:dyDescent="0.4">
      <c r="A216" s="10" t="s">
        <v>770</v>
      </c>
      <c r="B216">
        <v>143</v>
      </c>
      <c r="G216"/>
      <c r="J216"/>
    </row>
    <row r="217" spans="1:10" x14ac:dyDescent="0.4">
      <c r="A217" s="10" t="s">
        <v>1044</v>
      </c>
      <c r="B217">
        <v>144</v>
      </c>
      <c r="G217"/>
      <c r="J217"/>
    </row>
    <row r="218" spans="1:10" x14ac:dyDescent="0.4">
      <c r="A218" s="10" t="s">
        <v>452</v>
      </c>
      <c r="B218">
        <v>148</v>
      </c>
      <c r="G218"/>
      <c r="J218"/>
    </row>
    <row r="219" spans="1:10" x14ac:dyDescent="0.4">
      <c r="A219" s="10" t="s">
        <v>791</v>
      </c>
      <c r="B219">
        <v>144</v>
      </c>
      <c r="G219"/>
      <c r="J219"/>
    </row>
    <row r="220" spans="1:10" x14ac:dyDescent="0.4">
      <c r="A220" s="10" t="s">
        <v>1032</v>
      </c>
      <c r="B220">
        <v>144</v>
      </c>
      <c r="G220"/>
      <c r="J220"/>
    </row>
    <row r="221" spans="1:10" x14ac:dyDescent="0.4">
      <c r="A221" s="10" t="s">
        <v>457</v>
      </c>
      <c r="B221">
        <v>148</v>
      </c>
      <c r="G221"/>
      <c r="J221"/>
    </row>
    <row r="222" spans="1:10" x14ac:dyDescent="0.4">
      <c r="A222" s="10" t="s">
        <v>431</v>
      </c>
      <c r="B222">
        <v>147</v>
      </c>
      <c r="G222"/>
      <c r="J222"/>
    </row>
    <row r="223" spans="1:10" x14ac:dyDescent="0.4">
      <c r="A223" s="10" t="s">
        <v>669</v>
      </c>
      <c r="B223">
        <v>144</v>
      </c>
      <c r="G223"/>
      <c r="J223"/>
    </row>
    <row r="224" spans="1:10" x14ac:dyDescent="0.4">
      <c r="A224" s="10" t="s">
        <v>837</v>
      </c>
      <c r="B224">
        <v>147</v>
      </c>
      <c r="G224"/>
      <c r="J224"/>
    </row>
    <row r="225" spans="1:10" x14ac:dyDescent="0.4">
      <c r="A225" s="10" t="s">
        <v>635</v>
      </c>
      <c r="B225">
        <v>151</v>
      </c>
      <c r="G225"/>
      <c r="J225"/>
    </row>
    <row r="226" spans="1:10" x14ac:dyDescent="0.4">
      <c r="A226" s="10" t="s">
        <v>585</v>
      </c>
      <c r="B226">
        <v>139</v>
      </c>
      <c r="G226"/>
      <c r="J226"/>
    </row>
    <row r="227" spans="1:10" x14ac:dyDescent="0.4">
      <c r="A227" s="10" t="s">
        <v>1023</v>
      </c>
      <c r="B227">
        <v>99</v>
      </c>
      <c r="G227"/>
      <c r="J227"/>
    </row>
    <row r="228" spans="1:10" x14ac:dyDescent="0.4">
      <c r="A228" s="10" t="s">
        <v>1009</v>
      </c>
      <c r="B228">
        <v>98</v>
      </c>
      <c r="G228"/>
      <c r="J228"/>
    </row>
    <row r="229" spans="1:10" x14ac:dyDescent="0.4">
      <c r="A229" s="10" t="s">
        <v>450</v>
      </c>
      <c r="B229">
        <v>114</v>
      </c>
      <c r="G229"/>
      <c r="J229"/>
    </row>
    <row r="230" spans="1:10" x14ac:dyDescent="0.4">
      <c r="A230" s="10" t="s">
        <v>944</v>
      </c>
      <c r="B230">
        <v>114</v>
      </c>
      <c r="G230"/>
      <c r="J230"/>
    </row>
    <row r="231" spans="1:10" x14ac:dyDescent="0.4">
      <c r="A231" s="10" t="s">
        <v>435</v>
      </c>
      <c r="B231">
        <v>144</v>
      </c>
      <c r="G231"/>
      <c r="J231"/>
    </row>
    <row r="232" spans="1:10" x14ac:dyDescent="0.4">
      <c r="A232" s="10" t="s">
        <v>659</v>
      </c>
      <c r="B232">
        <v>144</v>
      </c>
      <c r="G232"/>
      <c r="J232"/>
    </row>
    <row r="233" spans="1:10" x14ac:dyDescent="0.4">
      <c r="A233" s="10" t="s">
        <v>574</v>
      </c>
      <c r="B233">
        <v>95</v>
      </c>
      <c r="G233"/>
      <c r="J233"/>
    </row>
    <row r="234" spans="1:10" x14ac:dyDescent="0.4">
      <c r="A234" s="10" t="s">
        <v>541</v>
      </c>
      <c r="B234">
        <v>93</v>
      </c>
      <c r="G234"/>
      <c r="J234"/>
    </row>
    <row r="235" spans="1:10" x14ac:dyDescent="0.4">
      <c r="A235" s="10" t="s">
        <v>1001</v>
      </c>
      <c r="B235">
        <v>93</v>
      </c>
      <c r="G235"/>
      <c r="J235"/>
    </row>
    <row r="236" spans="1:10" x14ac:dyDescent="0.4">
      <c r="A236" s="10" t="s">
        <v>562</v>
      </c>
      <c r="B236">
        <v>98</v>
      </c>
      <c r="G236"/>
      <c r="J236"/>
    </row>
    <row r="237" spans="1:10" x14ac:dyDescent="0.4">
      <c r="A237" s="10" t="s">
        <v>404</v>
      </c>
      <c r="B237">
        <v>139</v>
      </c>
      <c r="G237"/>
      <c r="J237"/>
    </row>
    <row r="238" spans="1:10" x14ac:dyDescent="0.4">
      <c r="A238" s="10" t="s">
        <v>595</v>
      </c>
      <c r="B238">
        <v>99</v>
      </c>
      <c r="G238"/>
      <c r="J238"/>
    </row>
    <row r="239" spans="1:10" x14ac:dyDescent="0.4">
      <c r="A239" s="10" t="s">
        <v>530</v>
      </c>
      <c r="B239">
        <v>91</v>
      </c>
      <c r="G239"/>
      <c r="J239"/>
    </row>
    <row r="240" spans="1:10" x14ac:dyDescent="0.4">
      <c r="A240" s="10" t="s">
        <v>553</v>
      </c>
      <c r="B240">
        <v>96</v>
      </c>
      <c r="G240"/>
      <c r="J240"/>
    </row>
    <row r="241" spans="1:10" x14ac:dyDescent="0.4">
      <c r="A241" s="10" t="s">
        <v>408</v>
      </c>
      <c r="B241">
        <v>139</v>
      </c>
      <c r="G241"/>
      <c r="J241"/>
    </row>
    <row r="242" spans="1:10" x14ac:dyDescent="0.4">
      <c r="A242" s="10" t="s">
        <v>745</v>
      </c>
      <c r="B242">
        <v>135</v>
      </c>
      <c r="G242"/>
      <c r="J242"/>
    </row>
    <row r="243" spans="1:10" x14ac:dyDescent="0.4">
      <c r="A243" s="10" t="s">
        <v>537</v>
      </c>
      <c r="B243">
        <v>92</v>
      </c>
      <c r="G243"/>
      <c r="J243"/>
    </row>
    <row r="244" spans="1:10" x14ac:dyDescent="0.4">
      <c r="A244" s="10" t="s">
        <v>996</v>
      </c>
      <c r="B244">
        <v>92</v>
      </c>
      <c r="G244"/>
      <c r="J244"/>
    </row>
    <row r="245" spans="1:10" x14ac:dyDescent="0.4">
      <c r="A245" s="10" t="s">
        <v>528</v>
      </c>
      <c r="B245">
        <v>90</v>
      </c>
      <c r="G245"/>
      <c r="J245"/>
    </row>
    <row r="246" spans="1:10" x14ac:dyDescent="0.4">
      <c r="A246" s="10" t="s">
        <v>526</v>
      </c>
      <c r="B246">
        <v>91</v>
      </c>
      <c r="G246"/>
      <c r="J246"/>
    </row>
    <row r="247" spans="1:10" x14ac:dyDescent="0.4">
      <c r="A247" s="10" t="s">
        <v>988</v>
      </c>
      <c r="B247">
        <v>91</v>
      </c>
      <c r="G247"/>
      <c r="J247"/>
    </row>
    <row r="248" spans="1:10" x14ac:dyDescent="0.4">
      <c r="A248" s="10" t="s">
        <v>795</v>
      </c>
      <c r="B248">
        <v>134</v>
      </c>
      <c r="G248"/>
      <c r="J248"/>
    </row>
    <row r="249" spans="1:10" x14ac:dyDescent="0.4">
      <c r="A249" s="10" t="s">
        <v>651</v>
      </c>
      <c r="B249">
        <v>134</v>
      </c>
      <c r="G249"/>
      <c r="J249"/>
    </row>
    <row r="250" spans="1:10" x14ac:dyDescent="0.4">
      <c r="A250" s="10" t="s">
        <v>821</v>
      </c>
      <c r="B250">
        <v>132</v>
      </c>
      <c r="G250"/>
      <c r="J250"/>
    </row>
    <row r="251" spans="1:10" x14ac:dyDescent="0.4">
      <c r="A251" s="10" t="s">
        <v>524</v>
      </c>
      <c r="B251">
        <v>92</v>
      </c>
      <c r="G251"/>
      <c r="J251"/>
    </row>
    <row r="252" spans="1:10" x14ac:dyDescent="0.4">
      <c r="A252" s="10" t="s">
        <v>752</v>
      </c>
      <c r="B252">
        <v>135</v>
      </c>
      <c r="G252"/>
      <c r="J252"/>
    </row>
    <row r="253" spans="1:10" x14ac:dyDescent="0.4">
      <c r="A253" s="10" t="s">
        <v>534</v>
      </c>
      <c r="B253">
        <v>90</v>
      </c>
      <c r="G253"/>
      <c r="J253"/>
    </row>
    <row r="254" spans="1:10" x14ac:dyDescent="0.4">
      <c r="A254" s="10" t="s">
        <v>903</v>
      </c>
      <c r="B254">
        <v>154</v>
      </c>
      <c r="G254"/>
      <c r="J254"/>
    </row>
    <row r="255" spans="1:10" x14ac:dyDescent="0.4">
      <c r="A255" s="10" t="s">
        <v>428</v>
      </c>
      <c r="B255">
        <v>132</v>
      </c>
      <c r="G255"/>
      <c r="J255"/>
    </row>
    <row r="256" spans="1:10" x14ac:dyDescent="0.4">
      <c r="A256" s="10" t="s">
        <v>427</v>
      </c>
      <c r="B256">
        <v>118</v>
      </c>
      <c r="G256"/>
      <c r="J256"/>
    </row>
    <row r="257" spans="1:10" x14ac:dyDescent="0.4">
      <c r="A257" s="10" t="s">
        <v>549</v>
      </c>
      <c r="B257">
        <v>97</v>
      </c>
      <c r="G257"/>
      <c r="J257"/>
    </row>
    <row r="258" spans="1:10" x14ac:dyDescent="0.4">
      <c r="A258" s="10" t="s">
        <v>628</v>
      </c>
      <c r="B258">
        <v>97</v>
      </c>
      <c r="G258"/>
      <c r="J258"/>
    </row>
    <row r="259" spans="1:10" x14ac:dyDescent="0.4">
      <c r="A259" s="10" t="s">
        <v>555</v>
      </c>
      <c r="B259">
        <v>98</v>
      </c>
      <c r="G259"/>
      <c r="J259"/>
    </row>
    <row r="260" spans="1:10" x14ac:dyDescent="0.4">
      <c r="A260" s="10" t="s">
        <v>1006</v>
      </c>
      <c r="B260">
        <v>97</v>
      </c>
      <c r="G260"/>
      <c r="J260"/>
    </row>
    <row r="261" spans="1:10" x14ac:dyDescent="0.4">
      <c r="A261" s="10" t="s">
        <v>984</v>
      </c>
      <c r="B261">
        <v>85</v>
      </c>
      <c r="G261"/>
      <c r="J261"/>
    </row>
    <row r="262" spans="1:10" x14ac:dyDescent="0.4">
      <c r="A262" s="10" t="s">
        <v>515</v>
      </c>
      <c r="B262">
        <v>84</v>
      </c>
      <c r="G262"/>
      <c r="J262"/>
    </row>
    <row r="263" spans="1:10" x14ac:dyDescent="0.4">
      <c r="A263" s="10" t="s">
        <v>506</v>
      </c>
      <c r="B263">
        <v>84</v>
      </c>
      <c r="G263"/>
      <c r="J263"/>
    </row>
    <row r="264" spans="1:10" x14ac:dyDescent="0.4">
      <c r="A264" s="10" t="s">
        <v>510</v>
      </c>
      <c r="B264">
        <v>83</v>
      </c>
      <c r="G264"/>
      <c r="J264"/>
    </row>
    <row r="265" spans="1:10" x14ac:dyDescent="0.4">
      <c r="A265" s="10" t="s">
        <v>511</v>
      </c>
      <c r="B265">
        <v>84</v>
      </c>
      <c r="G265"/>
      <c r="J265"/>
    </row>
    <row r="266" spans="1:10" x14ac:dyDescent="0.4">
      <c r="A266" s="10" t="s">
        <v>517</v>
      </c>
      <c r="B266">
        <v>84</v>
      </c>
      <c r="G266"/>
      <c r="J266"/>
    </row>
    <row r="267" spans="1:10" x14ac:dyDescent="0.4">
      <c r="A267" s="10" t="s">
        <v>513</v>
      </c>
      <c r="B267">
        <v>86</v>
      </c>
      <c r="G267"/>
      <c r="J267"/>
    </row>
    <row r="268" spans="1:10" x14ac:dyDescent="0.4">
      <c r="A268" s="10" t="s">
        <v>987</v>
      </c>
      <c r="B268">
        <v>86</v>
      </c>
      <c r="G268"/>
      <c r="J268"/>
    </row>
    <row r="269" spans="1:10" x14ac:dyDescent="0.4">
      <c r="A269" s="10" t="s">
        <v>927</v>
      </c>
      <c r="B269">
        <v>115</v>
      </c>
      <c r="G269"/>
      <c r="J269"/>
    </row>
    <row r="270" spans="1:10" x14ac:dyDescent="0.4">
      <c r="A270" s="10" t="s">
        <v>929</v>
      </c>
      <c r="B270">
        <v>113</v>
      </c>
      <c r="G270"/>
      <c r="J270"/>
    </row>
    <row r="271" spans="1:10" x14ac:dyDescent="0.4">
      <c r="A271" s="10" t="s">
        <v>419</v>
      </c>
      <c r="B271">
        <v>122</v>
      </c>
      <c r="G271"/>
      <c r="J271"/>
    </row>
    <row r="272" spans="1:10" x14ac:dyDescent="0.4">
      <c r="A272" s="10" t="s">
        <v>502</v>
      </c>
      <c r="B272">
        <v>85</v>
      </c>
      <c r="G272"/>
      <c r="J272"/>
    </row>
    <row r="273" spans="1:10" x14ac:dyDescent="0.4">
      <c r="A273" s="10" t="s">
        <v>647</v>
      </c>
      <c r="B273">
        <v>135</v>
      </c>
      <c r="G273"/>
      <c r="J273"/>
    </row>
    <row r="274" spans="1:10" x14ac:dyDescent="0.4">
      <c r="A274" s="10" t="s">
        <v>492</v>
      </c>
      <c r="B274">
        <v>70</v>
      </c>
      <c r="G274"/>
      <c r="J274"/>
    </row>
    <row r="275" spans="1:10" x14ac:dyDescent="0.4">
      <c r="A275" s="10" t="s">
        <v>1027</v>
      </c>
      <c r="B275">
        <v>106</v>
      </c>
      <c r="G275"/>
      <c r="J275"/>
    </row>
    <row r="276" spans="1:10" x14ac:dyDescent="0.4">
      <c r="A276" s="10" t="s">
        <v>1026</v>
      </c>
      <c r="B276">
        <v>107</v>
      </c>
      <c r="G276"/>
      <c r="J276"/>
    </row>
    <row r="277" spans="1:10" x14ac:dyDescent="0.4">
      <c r="A277" s="10" t="s">
        <v>951</v>
      </c>
      <c r="B277">
        <v>122</v>
      </c>
      <c r="G277"/>
      <c r="J277"/>
    </row>
    <row r="278" spans="1:10" x14ac:dyDescent="0.4">
      <c r="A278" s="10" t="s">
        <v>748</v>
      </c>
      <c r="B278">
        <v>136</v>
      </c>
      <c r="G278"/>
      <c r="J278"/>
    </row>
    <row r="279" spans="1:10" x14ac:dyDescent="0.4">
      <c r="A279" s="10" t="s">
        <v>1003</v>
      </c>
      <c r="B279">
        <v>90</v>
      </c>
      <c r="G279"/>
      <c r="J279"/>
    </row>
    <row r="280" spans="1:10" x14ac:dyDescent="0.4">
      <c r="A280" s="10" t="s">
        <v>904</v>
      </c>
      <c r="B280">
        <v>157</v>
      </c>
      <c r="G280"/>
      <c r="J280"/>
    </row>
    <row r="281" spans="1:10" x14ac:dyDescent="0.4">
      <c r="A281" s="10" t="s">
        <v>1038</v>
      </c>
      <c r="B281">
        <v>116</v>
      </c>
      <c r="G281"/>
      <c r="J281"/>
    </row>
    <row r="282" spans="1:10" x14ac:dyDescent="0.4">
      <c r="A282" s="10" t="s">
        <v>720</v>
      </c>
      <c r="B282">
        <v>116</v>
      </c>
      <c r="G282"/>
      <c r="J282"/>
    </row>
    <row r="283" spans="1:10" x14ac:dyDescent="0.4">
      <c r="A283" s="10" t="s">
        <v>426</v>
      </c>
      <c r="B283">
        <v>118</v>
      </c>
      <c r="G283"/>
      <c r="J283"/>
    </row>
    <row r="284" spans="1:10" x14ac:dyDescent="0.4">
      <c r="A284" s="10" t="s">
        <v>722</v>
      </c>
      <c r="B284">
        <v>118</v>
      </c>
      <c r="G284"/>
      <c r="J284"/>
    </row>
    <row r="285" spans="1:10" x14ac:dyDescent="0.4">
      <c r="A285" s="10" t="s">
        <v>931</v>
      </c>
      <c r="B285">
        <v>118</v>
      </c>
      <c r="G285"/>
      <c r="J285"/>
    </row>
    <row r="286" spans="1:10" x14ac:dyDescent="0.4">
      <c r="A286" s="10" t="s">
        <v>414</v>
      </c>
      <c r="B286">
        <v>113</v>
      </c>
      <c r="G286"/>
      <c r="J286"/>
    </row>
    <row r="287" spans="1:10" x14ac:dyDescent="0.4">
      <c r="A287" s="10" t="s">
        <v>928</v>
      </c>
      <c r="B287">
        <v>113</v>
      </c>
      <c r="G287"/>
      <c r="J287"/>
    </row>
    <row r="288" spans="1:10" x14ac:dyDescent="0.4">
      <c r="A288" s="10" t="s">
        <v>416</v>
      </c>
      <c r="B288">
        <v>113</v>
      </c>
      <c r="G288"/>
      <c r="J288"/>
    </row>
    <row r="289" spans="1:10" x14ac:dyDescent="0.4">
      <c r="A289" s="10" t="s">
        <v>614</v>
      </c>
      <c r="B289">
        <v>107</v>
      </c>
      <c r="G289"/>
      <c r="J289"/>
    </row>
    <row r="290" spans="1:10" x14ac:dyDescent="0.4">
      <c r="A290" s="10" t="s">
        <v>1019</v>
      </c>
      <c r="B290">
        <v>95</v>
      </c>
      <c r="G290"/>
      <c r="J290"/>
    </row>
    <row r="291" spans="1:10" x14ac:dyDescent="0.4">
      <c r="A291" s="10" t="s">
        <v>410</v>
      </c>
      <c r="B291">
        <v>127</v>
      </c>
      <c r="G291"/>
      <c r="J291"/>
    </row>
    <row r="292" spans="1:10" x14ac:dyDescent="0.4">
      <c r="A292" s="10" t="s">
        <v>422</v>
      </c>
      <c r="B292">
        <v>121</v>
      </c>
      <c r="G292"/>
      <c r="J292"/>
    </row>
    <row r="293" spans="1:10" x14ac:dyDescent="0.4">
      <c r="A293" s="10" t="s">
        <v>443</v>
      </c>
      <c r="B293">
        <v>128</v>
      </c>
      <c r="G293"/>
      <c r="J293"/>
    </row>
    <row r="294" spans="1:10" x14ac:dyDescent="0.4">
      <c r="A294" s="10" t="s">
        <v>421</v>
      </c>
      <c r="B294">
        <v>123</v>
      </c>
      <c r="G294"/>
      <c r="J294"/>
    </row>
    <row r="295" spans="1:10" x14ac:dyDescent="0.4">
      <c r="A295" s="10" t="s">
        <v>420</v>
      </c>
      <c r="B295">
        <v>122</v>
      </c>
      <c r="G295"/>
      <c r="J295"/>
    </row>
    <row r="296" spans="1:10" x14ac:dyDescent="0.4">
      <c r="A296" s="10" t="s">
        <v>775</v>
      </c>
      <c r="B296">
        <v>123</v>
      </c>
      <c r="G296"/>
      <c r="J296"/>
    </row>
    <row r="297" spans="1:10" x14ac:dyDescent="0.4">
      <c r="A297" s="10" t="s">
        <v>467</v>
      </c>
      <c r="B297">
        <v>127</v>
      </c>
      <c r="G297"/>
      <c r="J297"/>
    </row>
    <row r="298" spans="1:10" x14ac:dyDescent="0.4">
      <c r="A298" s="10" t="s">
        <v>930</v>
      </c>
      <c r="B298">
        <v>122</v>
      </c>
      <c r="G298"/>
      <c r="J298"/>
    </row>
    <row r="299" spans="1:10" x14ac:dyDescent="0.4">
      <c r="A299" s="10" t="s">
        <v>899</v>
      </c>
      <c r="B299">
        <v>122</v>
      </c>
      <c r="G299"/>
      <c r="J299"/>
    </row>
    <row r="300" spans="1:10" x14ac:dyDescent="0.4">
      <c r="A300" s="10" t="s">
        <v>1048</v>
      </c>
      <c r="B300">
        <v>128</v>
      </c>
      <c r="G300"/>
      <c r="J300"/>
    </row>
    <row r="301" spans="1:10" x14ac:dyDescent="0.4">
      <c r="A301" s="10" t="s">
        <v>454</v>
      </c>
      <c r="B301">
        <v>144</v>
      </c>
      <c r="G301"/>
      <c r="J301"/>
    </row>
    <row r="302" spans="1:10" x14ac:dyDescent="0.4">
      <c r="A302" s="10" t="s">
        <v>938</v>
      </c>
      <c r="B302">
        <v>125</v>
      </c>
      <c r="G302"/>
      <c r="J302"/>
    </row>
    <row r="303" spans="1:10" x14ac:dyDescent="0.4">
      <c r="A303" s="10" t="s">
        <v>1041</v>
      </c>
      <c r="B303">
        <v>126</v>
      </c>
      <c r="G303"/>
      <c r="J303"/>
    </row>
    <row r="304" spans="1:10" x14ac:dyDescent="0.4">
      <c r="A304" s="10" t="s">
        <v>671</v>
      </c>
      <c r="B304">
        <v>144</v>
      </c>
      <c r="G304"/>
      <c r="J304"/>
    </row>
    <row r="305" spans="1:10" x14ac:dyDescent="0.4">
      <c r="A305" s="10" t="s">
        <v>876</v>
      </c>
      <c r="B305">
        <v>144</v>
      </c>
      <c r="G305"/>
      <c r="J305"/>
    </row>
    <row r="306" spans="1:10" x14ac:dyDescent="0.4">
      <c r="A306" s="10" t="s">
        <v>415</v>
      </c>
      <c r="B306">
        <v>113</v>
      </c>
      <c r="G306"/>
      <c r="J306"/>
    </row>
    <row r="307" spans="1:10" x14ac:dyDescent="0.4">
      <c r="A307" s="10" t="s">
        <v>851</v>
      </c>
      <c r="B307">
        <v>127</v>
      </c>
      <c r="G307"/>
      <c r="J307"/>
    </row>
    <row r="308" spans="1:10" x14ac:dyDescent="0.4">
      <c r="A308" s="10" t="s">
        <v>478</v>
      </c>
      <c r="B308">
        <v>78</v>
      </c>
      <c r="G308"/>
      <c r="J308"/>
    </row>
    <row r="309" spans="1:10" x14ac:dyDescent="0.4">
      <c r="A309" s="10" t="s">
        <v>468</v>
      </c>
      <c r="B309">
        <v>79</v>
      </c>
      <c r="G309"/>
      <c r="J309"/>
    </row>
    <row r="310" spans="1:10" x14ac:dyDescent="0.4">
      <c r="A310" s="10" t="s">
        <v>479</v>
      </c>
      <c r="B310">
        <v>79</v>
      </c>
      <c r="G310"/>
      <c r="J310"/>
    </row>
    <row r="311" spans="1:10" x14ac:dyDescent="0.4">
      <c r="A311" s="10" t="s">
        <v>963</v>
      </c>
      <c r="B311">
        <v>79</v>
      </c>
      <c r="G311"/>
      <c r="J311"/>
    </row>
    <row r="312" spans="1:10" x14ac:dyDescent="0.4">
      <c r="A312" s="10" t="s">
        <v>472</v>
      </c>
      <c r="B312">
        <v>78</v>
      </c>
      <c r="G312"/>
      <c r="J312"/>
    </row>
    <row r="313" spans="1:10" x14ac:dyDescent="0.4">
      <c r="A313" s="10" t="s">
        <v>490</v>
      </c>
      <c r="B313">
        <v>70</v>
      </c>
      <c r="G313"/>
      <c r="J313"/>
    </row>
    <row r="314" spans="1:10" x14ac:dyDescent="0.4">
      <c r="A314" s="10" t="s">
        <v>833</v>
      </c>
      <c r="B314">
        <v>146</v>
      </c>
      <c r="G314"/>
      <c r="J314"/>
    </row>
    <row r="315" spans="1:10" x14ac:dyDescent="0.4">
      <c r="A315" s="10" t="s">
        <v>474</v>
      </c>
      <c r="B315">
        <v>78</v>
      </c>
      <c r="G315"/>
      <c r="J315"/>
    </row>
    <row r="316" spans="1:10" x14ac:dyDescent="0.4">
      <c r="A316" s="10" t="s">
        <v>784</v>
      </c>
      <c r="B316">
        <v>126</v>
      </c>
      <c r="G316"/>
      <c r="J316"/>
    </row>
    <row r="317" spans="1:10" x14ac:dyDescent="0.4">
      <c r="A317" s="10" t="s">
        <v>644</v>
      </c>
      <c r="B317">
        <v>148</v>
      </c>
      <c r="G317"/>
      <c r="J317"/>
    </row>
    <row r="318" spans="1:10" x14ac:dyDescent="0.4">
      <c r="A318" s="10" t="s">
        <v>854</v>
      </c>
      <c r="B318">
        <v>122</v>
      </c>
      <c r="G318"/>
      <c r="J318"/>
    </row>
    <row r="319" spans="1:10" x14ac:dyDescent="0.4">
      <c r="A319" s="10" t="s">
        <v>850</v>
      </c>
      <c r="B319">
        <v>127</v>
      </c>
      <c r="G319"/>
      <c r="J319"/>
    </row>
    <row r="320" spans="1:10" x14ac:dyDescent="0.4">
      <c r="A320" s="10" t="s">
        <v>935</v>
      </c>
      <c r="B320">
        <v>144</v>
      </c>
      <c r="G320"/>
      <c r="J320"/>
    </row>
    <row r="321" spans="1:10" x14ac:dyDescent="0.4">
      <c r="A321" s="10" t="s">
        <v>866</v>
      </c>
      <c r="B321">
        <v>138</v>
      </c>
      <c r="G321"/>
      <c r="J321"/>
    </row>
    <row r="322" spans="1:10" x14ac:dyDescent="0.4">
      <c r="A322" s="10" t="s">
        <v>881</v>
      </c>
      <c r="B322">
        <v>138</v>
      </c>
      <c r="G322"/>
      <c r="J322"/>
    </row>
    <row r="323" spans="1:10" x14ac:dyDescent="0.4">
      <c r="A323" s="10" t="s">
        <v>942</v>
      </c>
      <c r="B323">
        <v>118</v>
      </c>
      <c r="G323"/>
      <c r="J323"/>
    </row>
    <row r="324" spans="1:10" x14ac:dyDescent="0.4">
      <c r="A324" s="10" t="s">
        <v>723</v>
      </c>
      <c r="B324">
        <v>142</v>
      </c>
      <c r="G324"/>
      <c r="J324"/>
    </row>
    <row r="325" spans="1:10" x14ac:dyDescent="0.4">
      <c r="A325" s="10" t="s">
        <v>460</v>
      </c>
      <c r="B325">
        <v>142</v>
      </c>
      <c r="G325"/>
      <c r="J325"/>
    </row>
    <row r="326" spans="1:10" x14ac:dyDescent="0.4">
      <c r="A326" s="10" t="s">
        <v>429</v>
      </c>
      <c r="B326">
        <v>132</v>
      </c>
      <c r="G326"/>
      <c r="J326"/>
    </row>
    <row r="327" spans="1:10" x14ac:dyDescent="0.4">
      <c r="A327" s="10" t="s">
        <v>827</v>
      </c>
      <c r="B327">
        <v>148</v>
      </c>
      <c r="G327"/>
      <c r="J327"/>
    </row>
    <row r="328" spans="1:10" x14ac:dyDescent="0.4">
      <c r="A328" s="10" t="s">
        <v>456</v>
      </c>
      <c r="B328">
        <v>147</v>
      </c>
      <c r="G328"/>
      <c r="J328"/>
    </row>
    <row r="329" spans="1:10" x14ac:dyDescent="0.4">
      <c r="A329" s="10" t="s">
        <v>971</v>
      </c>
      <c r="B329">
        <v>78</v>
      </c>
      <c r="G329"/>
      <c r="J329"/>
    </row>
    <row r="330" spans="1:10" x14ac:dyDescent="0.4">
      <c r="A330" s="10" t="s">
        <v>965</v>
      </c>
      <c r="B330">
        <v>78</v>
      </c>
      <c r="G330"/>
      <c r="J330"/>
    </row>
    <row r="331" spans="1:10" x14ac:dyDescent="0.4">
      <c r="A331" s="10" t="s">
        <v>494</v>
      </c>
      <c r="B331">
        <v>70</v>
      </c>
      <c r="G331"/>
      <c r="J331"/>
    </row>
    <row r="332" spans="1:10" x14ac:dyDescent="0.4">
      <c r="A332" s="10" t="s">
        <v>434</v>
      </c>
      <c r="B332">
        <v>147</v>
      </c>
      <c r="G332"/>
      <c r="J332"/>
    </row>
    <row r="333" spans="1:10" x14ac:dyDescent="0.4">
      <c r="A333" s="10" t="s">
        <v>1136</v>
      </c>
      <c r="B333">
        <v>144</v>
      </c>
      <c r="G333"/>
      <c r="J333"/>
    </row>
    <row r="334" spans="1:10" x14ac:dyDescent="0.4">
      <c r="A334" s="10" t="s">
        <v>1142</v>
      </c>
      <c r="B334">
        <v>116</v>
      </c>
      <c r="G334"/>
      <c r="J334"/>
    </row>
    <row r="335" spans="1:10" x14ac:dyDescent="0.4">
      <c r="A335" s="10" t="s">
        <v>1145</v>
      </c>
      <c r="B335">
        <v>116</v>
      </c>
      <c r="G335"/>
      <c r="J335"/>
    </row>
    <row r="336" spans="1:10" x14ac:dyDescent="0.4">
      <c r="A336" s="10" t="s">
        <v>1148</v>
      </c>
      <c r="B336">
        <v>116</v>
      </c>
      <c r="G336"/>
      <c r="J336"/>
    </row>
    <row r="337" spans="1:10" x14ac:dyDescent="0.4">
      <c r="A337" s="10" t="s">
        <v>1150</v>
      </c>
      <c r="B337">
        <v>114</v>
      </c>
      <c r="G337"/>
      <c r="J337"/>
    </row>
    <row r="338" spans="1:10" x14ac:dyDescent="0.4">
      <c r="A338" s="10" t="s">
        <v>1151</v>
      </c>
      <c r="B338">
        <v>113</v>
      </c>
      <c r="G338"/>
      <c r="J338"/>
    </row>
    <row r="339" spans="1:10" x14ac:dyDescent="0.4">
      <c r="A339" s="10" t="s">
        <v>1239</v>
      </c>
      <c r="B339">
        <v>101</v>
      </c>
      <c r="G339"/>
      <c r="J339"/>
    </row>
    <row r="340" spans="1:10" x14ac:dyDescent="0.4">
      <c r="A340" s="10" t="s">
        <v>1240</v>
      </c>
      <c r="B340">
        <v>106</v>
      </c>
      <c r="G340"/>
      <c r="J340"/>
    </row>
    <row r="341" spans="1:10" x14ac:dyDescent="0.4">
      <c r="A341" s="10" t="s">
        <v>1242</v>
      </c>
      <c r="B341">
        <v>106</v>
      </c>
      <c r="G341"/>
      <c r="J341"/>
    </row>
    <row r="342" spans="1:10" x14ac:dyDescent="0.4">
      <c r="A342" s="10" t="s">
        <v>1243</v>
      </c>
      <c r="B342">
        <v>107</v>
      </c>
      <c r="G342"/>
      <c r="J342"/>
    </row>
    <row r="343" spans="1:10" x14ac:dyDescent="0.4">
      <c r="A343" s="10" t="s">
        <v>1244</v>
      </c>
      <c r="B343">
        <v>106</v>
      </c>
      <c r="G343"/>
      <c r="J343"/>
    </row>
    <row r="344" spans="1:10" x14ac:dyDescent="0.4">
      <c r="A344" s="10" t="s">
        <v>1246</v>
      </c>
      <c r="B344">
        <v>106</v>
      </c>
      <c r="G344"/>
      <c r="J344"/>
    </row>
    <row r="345" spans="1:10" x14ac:dyDescent="0.4">
      <c r="A345" s="10" t="s">
        <v>1247</v>
      </c>
      <c r="B345">
        <v>106</v>
      </c>
      <c r="G345"/>
      <c r="J345"/>
    </row>
    <row r="346" spans="1:10" x14ac:dyDescent="0.4">
      <c r="A346" s="10" t="s">
        <v>1248</v>
      </c>
      <c r="B346">
        <v>113</v>
      </c>
      <c r="G346"/>
      <c r="J346"/>
    </row>
    <row r="347" spans="1:10" x14ac:dyDescent="0.4">
      <c r="A347" s="10" t="s">
        <v>1251</v>
      </c>
      <c r="B347">
        <v>114</v>
      </c>
      <c r="G347"/>
      <c r="J347"/>
    </row>
    <row r="348" spans="1:10" x14ac:dyDescent="0.4">
      <c r="A348" s="10" t="s">
        <v>1253</v>
      </c>
      <c r="B348">
        <v>116</v>
      </c>
      <c r="G348"/>
      <c r="J348"/>
    </row>
    <row r="349" spans="1:10" x14ac:dyDescent="0.4">
      <c r="A349" s="10" t="s">
        <v>1254</v>
      </c>
      <c r="B349">
        <v>116</v>
      </c>
      <c r="G349"/>
      <c r="J349"/>
    </row>
    <row r="350" spans="1:10" x14ac:dyDescent="0.4">
      <c r="A350" s="10" t="s">
        <v>1255</v>
      </c>
      <c r="B350">
        <v>114</v>
      </c>
      <c r="G350"/>
      <c r="J350"/>
    </row>
    <row r="351" spans="1:10" x14ac:dyDescent="0.4">
      <c r="A351" s="10" t="s">
        <v>1257</v>
      </c>
      <c r="B351">
        <v>107</v>
      </c>
      <c r="G351"/>
      <c r="J351"/>
    </row>
    <row r="352" spans="1:10" x14ac:dyDescent="0.4">
      <c r="A352" s="10" t="s">
        <v>1258</v>
      </c>
      <c r="B352">
        <v>107</v>
      </c>
      <c r="G352"/>
      <c r="J352"/>
    </row>
    <row r="353" spans="1:10" x14ac:dyDescent="0.4">
      <c r="A353" s="10" t="s">
        <v>1259</v>
      </c>
      <c r="B353">
        <v>109</v>
      </c>
      <c r="G353"/>
      <c r="J353"/>
    </row>
    <row r="354" spans="1:10" x14ac:dyDescent="0.4">
      <c r="A354" s="10" t="s">
        <v>1260</v>
      </c>
      <c r="B354">
        <v>94</v>
      </c>
      <c r="G354"/>
      <c r="J354"/>
    </row>
    <row r="355" spans="1:10" x14ac:dyDescent="0.4">
      <c r="A355" s="10" t="s">
        <v>1274</v>
      </c>
      <c r="B355">
        <v>144</v>
      </c>
      <c r="G355"/>
      <c r="J355"/>
    </row>
    <row r="356" spans="1:10" x14ac:dyDescent="0.4">
      <c r="A356" s="10" t="s">
        <v>1280</v>
      </c>
      <c r="B356">
        <v>116</v>
      </c>
      <c r="G356"/>
      <c r="J356"/>
    </row>
    <row r="357" spans="1:10" x14ac:dyDescent="0.4">
      <c r="A357" s="10" t="s">
        <v>1281</v>
      </c>
      <c r="B357">
        <v>118</v>
      </c>
      <c r="G357"/>
      <c r="J357"/>
    </row>
    <row r="358" spans="1:10" x14ac:dyDescent="0.4">
      <c r="A358" s="10" t="s">
        <v>1282</v>
      </c>
      <c r="B358">
        <v>118</v>
      </c>
      <c r="G358"/>
      <c r="J358"/>
    </row>
    <row r="359" spans="1:10" x14ac:dyDescent="0.4">
      <c r="A359" s="10" t="s">
        <v>1284</v>
      </c>
      <c r="B359">
        <v>129</v>
      </c>
      <c r="G359"/>
      <c r="J359"/>
    </row>
    <row r="360" spans="1:10" x14ac:dyDescent="0.4">
      <c r="A360" s="10" t="s">
        <v>1286</v>
      </c>
      <c r="B360">
        <v>126</v>
      </c>
      <c r="G360"/>
      <c r="J360"/>
    </row>
    <row r="361" spans="1:10" x14ac:dyDescent="0.4">
      <c r="A361" s="10" t="s">
        <v>1322</v>
      </c>
      <c r="B361">
        <v>126</v>
      </c>
      <c r="G361"/>
      <c r="J361"/>
    </row>
    <row r="362" spans="1:10" x14ac:dyDescent="0.4">
      <c r="A362" s="10" t="s">
        <v>1325</v>
      </c>
      <c r="B362">
        <v>126</v>
      </c>
      <c r="G362"/>
      <c r="J362"/>
    </row>
    <row r="363" spans="1:10" x14ac:dyDescent="0.4">
      <c r="A363" s="10" t="s">
        <v>411</v>
      </c>
      <c r="B363">
        <v>128</v>
      </c>
      <c r="G363"/>
      <c r="J363"/>
    </row>
    <row r="364" spans="1:10" x14ac:dyDescent="0.4">
      <c r="A364" s="10" t="s">
        <v>1332</v>
      </c>
      <c r="B364">
        <v>126</v>
      </c>
      <c r="G364"/>
      <c r="J364"/>
    </row>
    <row r="365" spans="1:10" x14ac:dyDescent="0.4">
      <c r="A365" s="10" t="s">
        <v>1333</v>
      </c>
      <c r="B365">
        <v>127</v>
      </c>
      <c r="G365"/>
      <c r="J365"/>
    </row>
    <row r="366" spans="1:10" x14ac:dyDescent="0.4">
      <c r="A366" s="10" t="s">
        <v>1335</v>
      </c>
      <c r="B366">
        <v>126</v>
      </c>
      <c r="G366"/>
      <c r="J366"/>
    </row>
    <row r="367" spans="1:10" x14ac:dyDescent="0.4">
      <c r="A367" s="10" t="s">
        <v>1341</v>
      </c>
      <c r="B367">
        <v>172</v>
      </c>
      <c r="G367"/>
      <c r="J367"/>
    </row>
    <row r="368" spans="1:10" x14ac:dyDescent="0.4">
      <c r="A368" s="10" t="s">
        <v>1343</v>
      </c>
      <c r="B368">
        <v>172</v>
      </c>
      <c r="G368"/>
      <c r="J368"/>
    </row>
    <row r="369" spans="1:10" x14ac:dyDescent="0.4">
      <c r="A369" s="10" t="s">
        <v>1348</v>
      </c>
      <c r="B369">
        <v>171</v>
      </c>
      <c r="G369"/>
      <c r="J369"/>
    </row>
    <row r="370" spans="1:10" x14ac:dyDescent="0.4">
      <c r="A370" s="10" t="s">
        <v>1350</v>
      </c>
      <c r="B370">
        <v>172</v>
      </c>
      <c r="G370"/>
      <c r="J370"/>
    </row>
    <row r="371" spans="1:10" x14ac:dyDescent="0.4">
      <c r="A371" s="10" t="s">
        <v>1351</v>
      </c>
      <c r="B371">
        <v>169</v>
      </c>
      <c r="G371"/>
      <c r="J371"/>
    </row>
    <row r="372" spans="1:10" x14ac:dyDescent="0.4">
      <c r="A372" s="10" t="s">
        <v>1356</v>
      </c>
      <c r="B372">
        <v>173</v>
      </c>
      <c r="G372"/>
      <c r="J372"/>
    </row>
    <row r="373" spans="1:10" x14ac:dyDescent="0.4">
      <c r="A373" s="10" t="s">
        <v>1358</v>
      </c>
      <c r="B373">
        <v>160</v>
      </c>
      <c r="G373"/>
      <c r="J373"/>
    </row>
    <row r="374" spans="1:10" x14ac:dyDescent="0.4">
      <c r="A374" s="10" t="s">
        <v>1361</v>
      </c>
      <c r="B374">
        <v>164</v>
      </c>
      <c r="G374"/>
      <c r="J374"/>
    </row>
    <row r="375" spans="1:10" x14ac:dyDescent="0.4">
      <c r="A375" s="10" t="s">
        <v>1363</v>
      </c>
      <c r="B375">
        <v>162</v>
      </c>
      <c r="G375"/>
      <c r="J375"/>
    </row>
    <row r="376" spans="1:10" x14ac:dyDescent="0.4">
      <c r="A376" s="10" t="s">
        <v>1365</v>
      </c>
      <c r="B376">
        <v>161</v>
      </c>
      <c r="G376"/>
      <c r="J376"/>
    </row>
    <row r="377" spans="1:10" x14ac:dyDescent="0.4">
      <c r="A377" s="10" t="s">
        <v>1367</v>
      </c>
      <c r="B377">
        <v>163</v>
      </c>
      <c r="G377"/>
      <c r="J377"/>
    </row>
    <row r="378" spans="1:10" x14ac:dyDescent="0.4">
      <c r="A378" s="10" t="s">
        <v>1378</v>
      </c>
      <c r="B378">
        <v>127</v>
      </c>
      <c r="G378"/>
      <c r="J378"/>
    </row>
    <row r="379" spans="1:10" x14ac:dyDescent="0.4">
      <c r="A379" s="10" t="s">
        <v>1380</v>
      </c>
      <c r="B379">
        <v>118</v>
      </c>
      <c r="G379"/>
      <c r="J379"/>
    </row>
    <row r="380" spans="1:10" x14ac:dyDescent="0.4">
      <c r="A380" s="10" t="s">
        <v>1382</v>
      </c>
      <c r="B380">
        <v>159</v>
      </c>
      <c r="G380"/>
      <c r="J380"/>
    </row>
    <row r="381" spans="1:10" x14ac:dyDescent="0.4">
      <c r="A381" s="10" t="s">
        <v>1391</v>
      </c>
      <c r="B381">
        <v>158</v>
      </c>
      <c r="G381"/>
      <c r="J381"/>
    </row>
    <row r="382" spans="1:10" x14ac:dyDescent="0.4">
      <c r="A382" s="10" t="s">
        <v>1396</v>
      </c>
      <c r="B382">
        <v>162</v>
      </c>
      <c r="G382"/>
      <c r="J382"/>
    </row>
    <row r="383" spans="1:10" x14ac:dyDescent="0.4">
      <c r="A383" s="10" t="s">
        <v>1400</v>
      </c>
      <c r="B383">
        <v>153</v>
      </c>
      <c r="G383"/>
      <c r="J383"/>
    </row>
    <row r="384" spans="1:10" x14ac:dyDescent="0.4">
      <c r="A384" s="10" t="s">
        <v>1417</v>
      </c>
      <c r="B384">
        <v>111</v>
      </c>
      <c r="G384"/>
      <c r="J384"/>
    </row>
    <row r="385" spans="1:10" x14ac:dyDescent="0.4">
      <c r="A385" s="10" t="s">
        <v>1419</v>
      </c>
      <c r="B385">
        <v>110</v>
      </c>
      <c r="G385"/>
      <c r="J385"/>
    </row>
    <row r="386" spans="1:10" x14ac:dyDescent="0.4">
      <c r="A386" s="10" t="s">
        <v>1421</v>
      </c>
      <c r="B386">
        <v>113</v>
      </c>
      <c r="G386"/>
      <c r="J386"/>
    </row>
    <row r="387" spans="1:10" x14ac:dyDescent="0.4">
      <c r="A387" s="10" t="s">
        <v>1423</v>
      </c>
      <c r="B387">
        <v>112</v>
      </c>
      <c r="G387"/>
      <c r="J387"/>
    </row>
    <row r="388" spans="1:10" x14ac:dyDescent="0.4">
      <c r="A388" s="10" t="s">
        <v>1426</v>
      </c>
      <c r="B388">
        <v>111</v>
      </c>
      <c r="G388"/>
      <c r="J388"/>
    </row>
    <row r="389" spans="1:10" x14ac:dyDescent="0.4">
      <c r="A389" s="10" t="s">
        <v>3522</v>
      </c>
      <c r="B389">
        <v>128</v>
      </c>
      <c r="G389"/>
      <c r="J389"/>
    </row>
    <row r="390" spans="1:10" x14ac:dyDescent="0.4">
      <c r="A390"/>
      <c r="G390"/>
      <c r="J390"/>
    </row>
    <row r="391" spans="1:10" x14ac:dyDescent="0.4">
      <c r="A391"/>
      <c r="G391"/>
      <c r="J391"/>
    </row>
    <row r="392" spans="1:10" x14ac:dyDescent="0.4">
      <c r="A392"/>
      <c r="G392"/>
      <c r="J392"/>
    </row>
    <row r="393" spans="1:10" x14ac:dyDescent="0.4">
      <c r="A393"/>
      <c r="G393"/>
      <c r="J393"/>
    </row>
    <row r="394" spans="1:10" x14ac:dyDescent="0.4">
      <c r="A394"/>
      <c r="G394"/>
      <c r="J394"/>
    </row>
    <row r="395" spans="1:10" x14ac:dyDescent="0.4">
      <c r="A395"/>
      <c r="G395"/>
      <c r="J395"/>
    </row>
    <row r="396" spans="1:10" x14ac:dyDescent="0.4">
      <c r="A396"/>
      <c r="G396"/>
      <c r="J396"/>
    </row>
    <row r="397" spans="1:10" x14ac:dyDescent="0.4">
      <c r="A397"/>
      <c r="G397"/>
      <c r="J397"/>
    </row>
    <row r="398" spans="1:10" x14ac:dyDescent="0.4">
      <c r="A398"/>
      <c r="G398"/>
      <c r="J398"/>
    </row>
    <row r="399" spans="1:10" x14ac:dyDescent="0.4">
      <c r="A399"/>
      <c r="G399"/>
      <c r="J399"/>
    </row>
    <row r="400" spans="1:10" x14ac:dyDescent="0.4">
      <c r="A400"/>
      <c r="G400"/>
      <c r="J400"/>
    </row>
    <row r="401" spans="1:10" x14ac:dyDescent="0.4">
      <c r="A401"/>
      <c r="G401"/>
      <c r="J401"/>
    </row>
    <row r="402" spans="1:10" x14ac:dyDescent="0.4">
      <c r="A402"/>
      <c r="G402"/>
      <c r="J402"/>
    </row>
    <row r="403" spans="1:10" x14ac:dyDescent="0.4">
      <c r="A403"/>
      <c r="G403"/>
      <c r="J403"/>
    </row>
    <row r="404" spans="1:10" x14ac:dyDescent="0.4">
      <c r="A404"/>
      <c r="G404"/>
      <c r="J404"/>
    </row>
    <row r="405" spans="1:10" x14ac:dyDescent="0.4">
      <c r="A405"/>
      <c r="G405"/>
      <c r="J405"/>
    </row>
    <row r="406" spans="1:10" x14ac:dyDescent="0.4">
      <c r="A406"/>
      <c r="G406"/>
      <c r="J406"/>
    </row>
    <row r="407" spans="1:10" x14ac:dyDescent="0.4">
      <c r="A407"/>
      <c r="G407"/>
      <c r="J407"/>
    </row>
    <row r="408" spans="1:10" x14ac:dyDescent="0.4">
      <c r="A408"/>
      <c r="G408"/>
      <c r="J408"/>
    </row>
    <row r="409" spans="1:10" x14ac:dyDescent="0.4">
      <c r="A409"/>
      <c r="G409"/>
      <c r="J409"/>
    </row>
    <row r="410" spans="1:10" x14ac:dyDescent="0.4">
      <c r="A410"/>
      <c r="G410"/>
      <c r="J410"/>
    </row>
    <row r="411" spans="1:10" x14ac:dyDescent="0.4">
      <c r="A411"/>
      <c r="G411"/>
      <c r="J411"/>
    </row>
    <row r="412" spans="1:10" x14ac:dyDescent="0.4">
      <c r="A412"/>
      <c r="G412"/>
      <c r="J412"/>
    </row>
    <row r="413" spans="1:10" x14ac:dyDescent="0.4">
      <c r="A413"/>
      <c r="G413"/>
      <c r="J413"/>
    </row>
    <row r="414" spans="1:10" x14ac:dyDescent="0.4">
      <c r="A414"/>
      <c r="G414"/>
      <c r="J414"/>
    </row>
    <row r="415" spans="1:10" x14ac:dyDescent="0.4">
      <c r="A415"/>
      <c r="G415"/>
      <c r="J415"/>
    </row>
    <row r="416" spans="1:10" x14ac:dyDescent="0.4">
      <c r="A416"/>
      <c r="G416"/>
      <c r="J416"/>
    </row>
    <row r="417" spans="1:10" x14ac:dyDescent="0.4">
      <c r="A417"/>
      <c r="G417"/>
      <c r="J417"/>
    </row>
    <row r="418" spans="1:10" x14ac:dyDescent="0.4">
      <c r="A418"/>
      <c r="G418"/>
      <c r="J418"/>
    </row>
    <row r="419" spans="1:10" x14ac:dyDescent="0.4">
      <c r="A419"/>
      <c r="G419"/>
      <c r="J419"/>
    </row>
    <row r="420" spans="1:10" x14ac:dyDescent="0.4">
      <c r="A420"/>
      <c r="G420"/>
      <c r="J420"/>
    </row>
    <row r="421" spans="1:10" x14ac:dyDescent="0.4">
      <c r="A421"/>
      <c r="G421"/>
      <c r="J421"/>
    </row>
    <row r="422" spans="1:10" x14ac:dyDescent="0.4">
      <c r="A422"/>
      <c r="G422"/>
      <c r="J422"/>
    </row>
    <row r="423" spans="1:10" x14ac:dyDescent="0.4">
      <c r="A423"/>
      <c r="G423"/>
      <c r="J423"/>
    </row>
    <row r="424" spans="1:10" x14ac:dyDescent="0.4">
      <c r="A424"/>
      <c r="G424"/>
      <c r="J424"/>
    </row>
    <row r="425" spans="1:10" x14ac:dyDescent="0.4">
      <c r="A425"/>
      <c r="G425"/>
      <c r="J425"/>
    </row>
    <row r="426" spans="1:10" x14ac:dyDescent="0.4">
      <c r="A426"/>
      <c r="G426"/>
      <c r="J426"/>
    </row>
    <row r="427" spans="1:10" x14ac:dyDescent="0.4">
      <c r="A427"/>
      <c r="G427"/>
      <c r="J427"/>
    </row>
    <row r="428" spans="1:10" x14ac:dyDescent="0.4">
      <c r="A428"/>
      <c r="G428"/>
      <c r="J428"/>
    </row>
    <row r="429" spans="1:10" x14ac:dyDescent="0.4">
      <c r="A429"/>
      <c r="G429"/>
      <c r="J429"/>
    </row>
    <row r="430" spans="1:10" x14ac:dyDescent="0.4">
      <c r="A430"/>
      <c r="G430"/>
      <c r="J430"/>
    </row>
    <row r="431" spans="1:10" x14ac:dyDescent="0.4">
      <c r="A431"/>
      <c r="G431"/>
      <c r="J431"/>
    </row>
    <row r="432" spans="1:10" x14ac:dyDescent="0.4">
      <c r="A432"/>
      <c r="G432"/>
      <c r="J432"/>
    </row>
    <row r="433" spans="1:10" x14ac:dyDescent="0.4">
      <c r="A433"/>
      <c r="G433"/>
      <c r="J433"/>
    </row>
    <row r="434" spans="1:10" x14ac:dyDescent="0.4">
      <c r="G434"/>
      <c r="J434"/>
    </row>
    <row r="435" spans="1:10" x14ac:dyDescent="0.4">
      <c r="G435"/>
      <c r="J435"/>
    </row>
    <row r="436" spans="1:10" x14ac:dyDescent="0.4">
      <c r="G436"/>
      <c r="J436"/>
    </row>
    <row r="437" spans="1:10" x14ac:dyDescent="0.4">
      <c r="G437"/>
      <c r="J437"/>
    </row>
    <row r="438" spans="1:10" x14ac:dyDescent="0.4">
      <c r="G438"/>
      <c r="J438"/>
    </row>
    <row r="439" spans="1:10" x14ac:dyDescent="0.4">
      <c r="G439"/>
      <c r="I439"/>
      <c r="J439"/>
    </row>
    <row r="440" spans="1:10" x14ac:dyDescent="0.4">
      <c r="G440"/>
    </row>
    <row r="441" spans="1:10" x14ac:dyDescent="0.4">
      <c r="G441"/>
      <c r="I441"/>
      <c r="J441"/>
    </row>
    <row r="442" spans="1:10" x14ac:dyDescent="0.4">
      <c r="G442"/>
      <c r="I442"/>
      <c r="J442"/>
    </row>
    <row r="443" spans="1:10" x14ac:dyDescent="0.4">
      <c r="G443"/>
      <c r="I443"/>
      <c r="J443"/>
    </row>
    <row r="444" spans="1:10" x14ac:dyDescent="0.4">
      <c r="G444"/>
      <c r="I444"/>
      <c r="J444"/>
    </row>
    <row r="445" spans="1:10" x14ac:dyDescent="0.4">
      <c r="G445"/>
      <c r="I445"/>
      <c r="J445"/>
    </row>
    <row r="446" spans="1:10" x14ac:dyDescent="0.4">
      <c r="G446"/>
      <c r="I446"/>
      <c r="J446"/>
    </row>
    <row r="447" spans="1:10" x14ac:dyDescent="0.4">
      <c r="G447"/>
      <c r="I447"/>
      <c r="J447"/>
    </row>
    <row r="448" spans="1:10" x14ac:dyDescent="0.4">
      <c r="G448"/>
      <c r="I448"/>
      <c r="J448"/>
    </row>
    <row r="449" spans="7:10" x14ac:dyDescent="0.4">
      <c r="G449"/>
      <c r="I449"/>
      <c r="J449"/>
    </row>
    <row r="450" spans="7:10" x14ac:dyDescent="0.4">
      <c r="G450"/>
      <c r="I450"/>
      <c r="J450"/>
    </row>
    <row r="451" spans="7:10" x14ac:dyDescent="0.4">
      <c r="G451"/>
      <c r="I451"/>
      <c r="J451"/>
    </row>
    <row r="452" spans="7:10" x14ac:dyDescent="0.4">
      <c r="G452"/>
      <c r="I452"/>
      <c r="J452"/>
    </row>
    <row r="453" spans="7:10" x14ac:dyDescent="0.4">
      <c r="G453"/>
      <c r="I453"/>
      <c r="J453"/>
    </row>
    <row r="454" spans="7:10" x14ac:dyDescent="0.4">
      <c r="G454"/>
      <c r="I454"/>
      <c r="J454"/>
    </row>
    <row r="455" spans="7:10" x14ac:dyDescent="0.4">
      <c r="G455"/>
      <c r="I455"/>
      <c r="J455"/>
    </row>
    <row r="456" spans="7:10" x14ac:dyDescent="0.4">
      <c r="G456"/>
      <c r="I456"/>
      <c r="J456"/>
    </row>
    <row r="457" spans="7:10" x14ac:dyDescent="0.4">
      <c r="G457"/>
      <c r="I457"/>
      <c r="J457"/>
    </row>
    <row r="458" spans="7:10" x14ac:dyDescent="0.4">
      <c r="G458"/>
      <c r="I458"/>
      <c r="J458"/>
    </row>
    <row r="459" spans="7:10" x14ac:dyDescent="0.4">
      <c r="G459"/>
      <c r="I459"/>
      <c r="J459"/>
    </row>
    <row r="460" spans="7:10" x14ac:dyDescent="0.4">
      <c r="G460"/>
      <c r="I460"/>
      <c r="J460"/>
    </row>
    <row r="461" spans="7:10" x14ac:dyDescent="0.4">
      <c r="G461"/>
      <c r="I461"/>
      <c r="J461"/>
    </row>
    <row r="462" spans="7:10" x14ac:dyDescent="0.4">
      <c r="G462"/>
      <c r="I462"/>
      <c r="J462"/>
    </row>
    <row r="463" spans="7:10" x14ac:dyDescent="0.4">
      <c r="G463"/>
      <c r="I463"/>
      <c r="J463"/>
    </row>
    <row r="464" spans="7:10" x14ac:dyDescent="0.4">
      <c r="G464"/>
      <c r="I464"/>
      <c r="J464"/>
    </row>
    <row r="465" spans="7:10" x14ac:dyDescent="0.4">
      <c r="G465"/>
      <c r="I465"/>
      <c r="J465"/>
    </row>
    <row r="466" spans="7:10" x14ac:dyDescent="0.4">
      <c r="G466"/>
      <c r="I466"/>
      <c r="J466"/>
    </row>
    <row r="467" spans="7:10" x14ac:dyDescent="0.4">
      <c r="G467"/>
      <c r="I467"/>
      <c r="J467"/>
    </row>
    <row r="468" spans="7:10" x14ac:dyDescent="0.4">
      <c r="G468"/>
      <c r="I468"/>
      <c r="J468"/>
    </row>
    <row r="469" spans="7:10" x14ac:dyDescent="0.4">
      <c r="G469"/>
      <c r="I469"/>
      <c r="J469"/>
    </row>
    <row r="470" spans="7:10" x14ac:dyDescent="0.4">
      <c r="G470"/>
      <c r="I470"/>
      <c r="J470"/>
    </row>
    <row r="471" spans="7:10" x14ac:dyDescent="0.4">
      <c r="G471"/>
      <c r="I471"/>
      <c r="J471"/>
    </row>
    <row r="472" spans="7:10" x14ac:dyDescent="0.4">
      <c r="G472"/>
      <c r="I472"/>
      <c r="J472"/>
    </row>
    <row r="473" spans="7:10" x14ac:dyDescent="0.4">
      <c r="G473"/>
      <c r="I473"/>
      <c r="J473"/>
    </row>
    <row r="474" spans="7:10" x14ac:dyDescent="0.4">
      <c r="G474"/>
      <c r="I474"/>
      <c r="J474"/>
    </row>
    <row r="475" spans="7:10" x14ac:dyDescent="0.4">
      <c r="G475"/>
      <c r="I475"/>
      <c r="J475"/>
    </row>
    <row r="476" spans="7:10" x14ac:dyDescent="0.4">
      <c r="G476"/>
      <c r="I476"/>
      <c r="J476"/>
    </row>
    <row r="477" spans="7:10" x14ac:dyDescent="0.4">
      <c r="G477"/>
      <c r="I477"/>
      <c r="J477"/>
    </row>
    <row r="478" spans="7:10" x14ac:dyDescent="0.4">
      <c r="G478"/>
      <c r="I478"/>
      <c r="J478"/>
    </row>
    <row r="479" spans="7:10" x14ac:dyDescent="0.4">
      <c r="G479"/>
      <c r="I479"/>
      <c r="J479"/>
    </row>
    <row r="480" spans="7:10" x14ac:dyDescent="0.4">
      <c r="G480"/>
      <c r="I480"/>
      <c r="J480"/>
    </row>
    <row r="481" spans="7:10" x14ac:dyDescent="0.4">
      <c r="G481"/>
      <c r="I481"/>
      <c r="J481"/>
    </row>
    <row r="482" spans="7:10" x14ac:dyDescent="0.4">
      <c r="G482"/>
      <c r="I482"/>
      <c r="J482"/>
    </row>
    <row r="483" spans="7:10" x14ac:dyDescent="0.4">
      <c r="G483"/>
      <c r="I483"/>
      <c r="J483"/>
    </row>
    <row r="484" spans="7:10" x14ac:dyDescent="0.4">
      <c r="G484"/>
      <c r="I484"/>
      <c r="J484"/>
    </row>
    <row r="485" spans="7:10" x14ac:dyDescent="0.4">
      <c r="G485"/>
      <c r="I485"/>
      <c r="J485"/>
    </row>
    <row r="486" spans="7:10" x14ac:dyDescent="0.4">
      <c r="G486"/>
      <c r="I486"/>
      <c r="J486"/>
    </row>
    <row r="487" spans="7:10" x14ac:dyDescent="0.4">
      <c r="G487"/>
      <c r="I487"/>
      <c r="J487"/>
    </row>
    <row r="488" spans="7:10" x14ac:dyDescent="0.4">
      <c r="G488"/>
      <c r="I488"/>
      <c r="J488"/>
    </row>
    <row r="489" spans="7:10" x14ac:dyDescent="0.4">
      <c r="G489"/>
      <c r="I489"/>
      <c r="J489"/>
    </row>
    <row r="490" spans="7:10" x14ac:dyDescent="0.4">
      <c r="G490"/>
      <c r="I490"/>
      <c r="J490"/>
    </row>
    <row r="491" spans="7:10" x14ac:dyDescent="0.4">
      <c r="G491"/>
      <c r="I491"/>
      <c r="J491"/>
    </row>
    <row r="492" spans="7:10" x14ac:dyDescent="0.4">
      <c r="G492"/>
      <c r="I492"/>
      <c r="J492"/>
    </row>
    <row r="493" spans="7:10" x14ac:dyDescent="0.4">
      <c r="G493"/>
      <c r="I493"/>
      <c r="J493"/>
    </row>
    <row r="494" spans="7:10" x14ac:dyDescent="0.4">
      <c r="G494"/>
      <c r="I494"/>
      <c r="J494"/>
    </row>
    <row r="495" spans="7:10" x14ac:dyDescent="0.4">
      <c r="G495"/>
      <c r="I495"/>
      <c r="J495"/>
    </row>
    <row r="496" spans="7:10" x14ac:dyDescent="0.4">
      <c r="G496"/>
      <c r="I496"/>
      <c r="J496"/>
    </row>
    <row r="497" spans="7:10" x14ac:dyDescent="0.4">
      <c r="G497"/>
      <c r="I497"/>
      <c r="J497"/>
    </row>
    <row r="498" spans="7:10" x14ac:dyDescent="0.4">
      <c r="G498"/>
      <c r="I498"/>
      <c r="J498"/>
    </row>
    <row r="499" spans="7:10" x14ac:dyDescent="0.4">
      <c r="G499"/>
      <c r="I499"/>
      <c r="J499"/>
    </row>
    <row r="500" spans="7:10" x14ac:dyDescent="0.4">
      <c r="G500"/>
      <c r="I500"/>
      <c r="J500"/>
    </row>
    <row r="501" spans="7:10" x14ac:dyDescent="0.4">
      <c r="G501"/>
      <c r="I501"/>
      <c r="J501"/>
    </row>
    <row r="502" spans="7:10" x14ac:dyDescent="0.4">
      <c r="G502"/>
      <c r="I502"/>
      <c r="J502"/>
    </row>
    <row r="503" spans="7:10" x14ac:dyDescent="0.4">
      <c r="G503"/>
      <c r="I503"/>
      <c r="J503"/>
    </row>
    <row r="504" spans="7:10" x14ac:dyDescent="0.4">
      <c r="G504"/>
      <c r="I504"/>
      <c r="J504"/>
    </row>
    <row r="505" spans="7:10" x14ac:dyDescent="0.4">
      <c r="G505"/>
      <c r="I505"/>
      <c r="J505"/>
    </row>
    <row r="506" spans="7:10" x14ac:dyDescent="0.4">
      <c r="G506"/>
      <c r="I506"/>
      <c r="J506"/>
    </row>
    <row r="507" spans="7:10" x14ac:dyDescent="0.4">
      <c r="G507"/>
      <c r="I507"/>
      <c r="J507"/>
    </row>
    <row r="508" spans="7:10" x14ac:dyDescent="0.4">
      <c r="G508"/>
      <c r="I508"/>
      <c r="J508"/>
    </row>
    <row r="509" spans="7:10" x14ac:dyDescent="0.4">
      <c r="G509"/>
      <c r="I509"/>
      <c r="J509"/>
    </row>
    <row r="510" spans="7:10" x14ac:dyDescent="0.4">
      <c r="G510"/>
      <c r="I510"/>
      <c r="J510"/>
    </row>
    <row r="511" spans="7:10" x14ac:dyDescent="0.4">
      <c r="G511"/>
      <c r="I511"/>
      <c r="J511"/>
    </row>
    <row r="512" spans="7:10" x14ac:dyDescent="0.4">
      <c r="G512"/>
      <c r="I512"/>
      <c r="J512"/>
    </row>
    <row r="513" spans="7:10" x14ac:dyDescent="0.4">
      <c r="G513"/>
      <c r="I513"/>
      <c r="J513"/>
    </row>
    <row r="514" spans="7:10" x14ac:dyDescent="0.4">
      <c r="G514"/>
      <c r="I514"/>
      <c r="J514"/>
    </row>
    <row r="515" spans="7:10" x14ac:dyDescent="0.4">
      <c r="G515"/>
      <c r="I515"/>
      <c r="J515"/>
    </row>
    <row r="516" spans="7:10" x14ac:dyDescent="0.4">
      <c r="G516"/>
      <c r="I516"/>
      <c r="J516"/>
    </row>
    <row r="517" spans="7:10" x14ac:dyDescent="0.4">
      <c r="G517"/>
      <c r="I517"/>
      <c r="J517"/>
    </row>
    <row r="518" spans="7:10" x14ac:dyDescent="0.4">
      <c r="G518"/>
      <c r="I518"/>
      <c r="J518"/>
    </row>
    <row r="519" spans="7:10" x14ac:dyDescent="0.4">
      <c r="G519"/>
      <c r="I519"/>
      <c r="J519"/>
    </row>
    <row r="520" spans="7:10" x14ac:dyDescent="0.4">
      <c r="G520"/>
      <c r="I520"/>
      <c r="J520"/>
    </row>
    <row r="521" spans="7:10" x14ac:dyDescent="0.4">
      <c r="G521"/>
      <c r="I521"/>
      <c r="J521"/>
    </row>
    <row r="522" spans="7:10" x14ac:dyDescent="0.4">
      <c r="G522"/>
      <c r="I522"/>
      <c r="J522"/>
    </row>
    <row r="523" spans="7:10" x14ac:dyDescent="0.4">
      <c r="G523"/>
      <c r="I523"/>
      <c r="J523"/>
    </row>
    <row r="524" spans="7:10" x14ac:dyDescent="0.4">
      <c r="G524"/>
      <c r="I524"/>
      <c r="J524"/>
    </row>
    <row r="525" spans="7:10" x14ac:dyDescent="0.4">
      <c r="G525"/>
      <c r="I525"/>
      <c r="J525"/>
    </row>
    <row r="526" spans="7:10" x14ac:dyDescent="0.4">
      <c r="G526"/>
      <c r="I526"/>
      <c r="J526"/>
    </row>
    <row r="527" spans="7:10" x14ac:dyDescent="0.4">
      <c r="G527"/>
      <c r="I527"/>
      <c r="J527"/>
    </row>
    <row r="528" spans="7:10" x14ac:dyDescent="0.4">
      <c r="G528"/>
      <c r="I528"/>
      <c r="J528"/>
    </row>
    <row r="529" spans="7:10" x14ac:dyDescent="0.4">
      <c r="G529"/>
      <c r="I529"/>
      <c r="J529"/>
    </row>
    <row r="530" spans="7:10" x14ac:dyDescent="0.4">
      <c r="G530"/>
      <c r="I530"/>
      <c r="J530"/>
    </row>
    <row r="531" spans="7:10" x14ac:dyDescent="0.4">
      <c r="G531"/>
      <c r="I531"/>
      <c r="J531"/>
    </row>
    <row r="532" spans="7:10" x14ac:dyDescent="0.4">
      <c r="G532"/>
      <c r="I532"/>
      <c r="J532"/>
    </row>
    <row r="533" spans="7:10" x14ac:dyDescent="0.4">
      <c r="G533"/>
      <c r="I533"/>
      <c r="J533"/>
    </row>
    <row r="534" spans="7:10" x14ac:dyDescent="0.4">
      <c r="G534"/>
      <c r="I534"/>
      <c r="J534"/>
    </row>
    <row r="535" spans="7:10" x14ac:dyDescent="0.4">
      <c r="G535"/>
      <c r="I535"/>
      <c r="J535"/>
    </row>
    <row r="536" spans="7:10" x14ac:dyDescent="0.4">
      <c r="G536"/>
      <c r="I536"/>
      <c r="J536"/>
    </row>
    <row r="537" spans="7:10" x14ac:dyDescent="0.4">
      <c r="G537"/>
      <c r="I537"/>
      <c r="J537"/>
    </row>
    <row r="538" spans="7:10" x14ac:dyDescent="0.4">
      <c r="G538"/>
      <c r="I538"/>
      <c r="J538"/>
    </row>
    <row r="539" spans="7:10" x14ac:dyDescent="0.4">
      <c r="G539"/>
      <c r="I539"/>
      <c r="J539"/>
    </row>
    <row r="540" spans="7:10" x14ac:dyDescent="0.4">
      <c r="G540"/>
      <c r="I540"/>
      <c r="J540"/>
    </row>
    <row r="541" spans="7:10" x14ac:dyDescent="0.4">
      <c r="G541"/>
      <c r="I541"/>
      <c r="J541"/>
    </row>
    <row r="542" spans="7:10" x14ac:dyDescent="0.4">
      <c r="G542"/>
      <c r="I542"/>
      <c r="J542"/>
    </row>
    <row r="543" spans="7:10" x14ac:dyDescent="0.4">
      <c r="G543"/>
      <c r="I543"/>
      <c r="J543"/>
    </row>
    <row r="544" spans="7:10" x14ac:dyDescent="0.4">
      <c r="G544"/>
      <c r="I544"/>
      <c r="J544"/>
    </row>
    <row r="545" spans="7:10" x14ac:dyDescent="0.4">
      <c r="G545"/>
      <c r="I545"/>
      <c r="J545"/>
    </row>
    <row r="546" spans="7:10" x14ac:dyDescent="0.4">
      <c r="G546"/>
      <c r="I546"/>
      <c r="J546"/>
    </row>
    <row r="547" spans="7:10" x14ac:dyDescent="0.4">
      <c r="G547"/>
      <c r="I547"/>
      <c r="J547"/>
    </row>
    <row r="548" spans="7:10" x14ac:dyDescent="0.4">
      <c r="G548"/>
      <c r="I548"/>
      <c r="J548"/>
    </row>
    <row r="549" spans="7:10" x14ac:dyDescent="0.4">
      <c r="G549"/>
      <c r="I549"/>
      <c r="J549"/>
    </row>
    <row r="550" spans="7:10" x14ac:dyDescent="0.4">
      <c r="G550"/>
      <c r="I550"/>
      <c r="J550"/>
    </row>
    <row r="551" spans="7:10" x14ac:dyDescent="0.4">
      <c r="G551"/>
      <c r="I551"/>
      <c r="J551"/>
    </row>
    <row r="552" spans="7:10" x14ac:dyDescent="0.4">
      <c r="G552"/>
      <c r="I552"/>
      <c r="J552"/>
    </row>
    <row r="553" spans="7:10" x14ac:dyDescent="0.4">
      <c r="G553"/>
      <c r="I553"/>
      <c r="J553"/>
    </row>
    <row r="554" spans="7:10" x14ac:dyDescent="0.4">
      <c r="G554"/>
      <c r="I554"/>
      <c r="J554"/>
    </row>
    <row r="555" spans="7:10" x14ac:dyDescent="0.4">
      <c r="G555"/>
      <c r="I555"/>
      <c r="J555"/>
    </row>
    <row r="556" spans="7:10" x14ac:dyDescent="0.4">
      <c r="G556"/>
      <c r="I556"/>
      <c r="J556"/>
    </row>
    <row r="557" spans="7:10" x14ac:dyDescent="0.4">
      <c r="G557"/>
      <c r="I557"/>
      <c r="J557"/>
    </row>
    <row r="558" spans="7:10" x14ac:dyDescent="0.4">
      <c r="G558"/>
      <c r="I558"/>
      <c r="J558"/>
    </row>
    <row r="559" spans="7:10" x14ac:dyDescent="0.4">
      <c r="G559"/>
      <c r="I559"/>
      <c r="J559"/>
    </row>
    <row r="560" spans="7:10" x14ac:dyDescent="0.4">
      <c r="G560"/>
      <c r="I560"/>
      <c r="J560"/>
    </row>
    <row r="561" spans="7:10" x14ac:dyDescent="0.4">
      <c r="G561"/>
      <c r="I561"/>
      <c r="J561"/>
    </row>
    <row r="562" spans="7:10" x14ac:dyDescent="0.4">
      <c r="G562"/>
      <c r="I562"/>
      <c r="J562"/>
    </row>
    <row r="563" spans="7:10" x14ac:dyDescent="0.4">
      <c r="G563"/>
      <c r="I563"/>
      <c r="J563"/>
    </row>
    <row r="564" spans="7:10" x14ac:dyDescent="0.4">
      <c r="G564"/>
      <c r="I564"/>
      <c r="J564"/>
    </row>
    <row r="565" spans="7:10" x14ac:dyDescent="0.4">
      <c r="G565"/>
      <c r="I565"/>
      <c r="J565"/>
    </row>
    <row r="566" spans="7:10" x14ac:dyDescent="0.4">
      <c r="G566"/>
      <c r="I566"/>
      <c r="J566"/>
    </row>
    <row r="567" spans="7:10" x14ac:dyDescent="0.4">
      <c r="G567"/>
      <c r="I567"/>
      <c r="J567"/>
    </row>
    <row r="568" spans="7:10" x14ac:dyDescent="0.4">
      <c r="G568"/>
      <c r="I568"/>
      <c r="J568"/>
    </row>
    <row r="569" spans="7:10" x14ac:dyDescent="0.4">
      <c r="G569"/>
      <c r="I569"/>
      <c r="J569"/>
    </row>
    <row r="570" spans="7:10" x14ac:dyDescent="0.4">
      <c r="G570"/>
      <c r="I570"/>
      <c r="J570"/>
    </row>
    <row r="571" spans="7:10" x14ac:dyDescent="0.4">
      <c r="G571"/>
      <c r="I571"/>
      <c r="J571"/>
    </row>
    <row r="572" spans="7:10" x14ac:dyDescent="0.4">
      <c r="G572"/>
      <c r="I572"/>
      <c r="J572"/>
    </row>
    <row r="573" spans="7:10" x14ac:dyDescent="0.4">
      <c r="G573"/>
      <c r="I573"/>
      <c r="J573"/>
    </row>
    <row r="574" spans="7:10" x14ac:dyDescent="0.4">
      <c r="G574"/>
      <c r="I574"/>
      <c r="J574"/>
    </row>
    <row r="575" spans="7:10" x14ac:dyDescent="0.4">
      <c r="G575"/>
      <c r="I575"/>
      <c r="J575"/>
    </row>
    <row r="576" spans="7:10" x14ac:dyDescent="0.4">
      <c r="G576"/>
      <c r="I576"/>
      <c r="J576"/>
    </row>
    <row r="577" spans="7:10" x14ac:dyDescent="0.4">
      <c r="G577"/>
      <c r="I577"/>
      <c r="J577"/>
    </row>
    <row r="578" spans="7:10" x14ac:dyDescent="0.4">
      <c r="G578"/>
      <c r="I578"/>
      <c r="J578"/>
    </row>
    <row r="579" spans="7:10" x14ac:dyDescent="0.4">
      <c r="G579"/>
      <c r="I579"/>
      <c r="J579"/>
    </row>
    <row r="580" spans="7:10" x14ac:dyDescent="0.4">
      <c r="G580"/>
      <c r="I580"/>
      <c r="J580"/>
    </row>
    <row r="581" spans="7:10" x14ac:dyDescent="0.4">
      <c r="G581"/>
      <c r="I581"/>
      <c r="J581"/>
    </row>
    <row r="582" spans="7:10" x14ac:dyDescent="0.4">
      <c r="G582"/>
      <c r="I582"/>
      <c r="J582"/>
    </row>
    <row r="583" spans="7:10" x14ac:dyDescent="0.4">
      <c r="G583"/>
      <c r="I583"/>
      <c r="J583"/>
    </row>
    <row r="584" spans="7:10" x14ac:dyDescent="0.4">
      <c r="G584"/>
      <c r="I584"/>
      <c r="J584"/>
    </row>
    <row r="585" spans="7:10" x14ac:dyDescent="0.4">
      <c r="G585"/>
      <c r="I585"/>
      <c r="J585"/>
    </row>
    <row r="586" spans="7:10" x14ac:dyDescent="0.4">
      <c r="G586"/>
      <c r="I586"/>
      <c r="J586"/>
    </row>
    <row r="587" spans="7:10" x14ac:dyDescent="0.4">
      <c r="G587"/>
      <c r="I587"/>
      <c r="J587"/>
    </row>
    <row r="588" spans="7:10" x14ac:dyDescent="0.4">
      <c r="G588"/>
      <c r="I588"/>
      <c r="J588"/>
    </row>
    <row r="589" spans="7:10" x14ac:dyDescent="0.4">
      <c r="G589"/>
      <c r="I589"/>
      <c r="J589"/>
    </row>
    <row r="590" spans="7:10" x14ac:dyDescent="0.4">
      <c r="G590"/>
      <c r="I590"/>
      <c r="J590"/>
    </row>
    <row r="591" spans="7:10" x14ac:dyDescent="0.4">
      <c r="G591"/>
      <c r="I591"/>
      <c r="J591"/>
    </row>
    <row r="592" spans="7:10" x14ac:dyDescent="0.4">
      <c r="G592"/>
      <c r="I592"/>
      <c r="J592"/>
    </row>
    <row r="593" spans="7:10" x14ac:dyDescent="0.4">
      <c r="G593"/>
      <c r="I593"/>
      <c r="J593"/>
    </row>
    <row r="594" spans="7:10" x14ac:dyDescent="0.4">
      <c r="G594"/>
      <c r="I594"/>
      <c r="J594"/>
    </row>
    <row r="595" spans="7:10" x14ac:dyDescent="0.4">
      <c r="G595"/>
      <c r="I595"/>
      <c r="J595"/>
    </row>
    <row r="596" spans="7:10" x14ac:dyDescent="0.4">
      <c r="G596"/>
      <c r="I596"/>
      <c r="J596"/>
    </row>
    <row r="597" spans="7:10" x14ac:dyDescent="0.4">
      <c r="G597"/>
      <c r="I597"/>
      <c r="J597"/>
    </row>
    <row r="598" spans="7:10" x14ac:dyDescent="0.4">
      <c r="G598"/>
      <c r="I598"/>
      <c r="J598"/>
    </row>
    <row r="599" spans="7:10" x14ac:dyDescent="0.4">
      <c r="G599"/>
      <c r="I599"/>
      <c r="J599"/>
    </row>
    <row r="600" spans="7:10" x14ac:dyDescent="0.4">
      <c r="G600"/>
      <c r="I600"/>
      <c r="J600"/>
    </row>
    <row r="601" spans="7:10" x14ac:dyDescent="0.4">
      <c r="G601"/>
      <c r="I601"/>
      <c r="J601"/>
    </row>
    <row r="602" spans="7:10" x14ac:dyDescent="0.4">
      <c r="G602"/>
      <c r="I602"/>
      <c r="J602"/>
    </row>
    <row r="603" spans="7:10" x14ac:dyDescent="0.4">
      <c r="G603"/>
      <c r="I603"/>
      <c r="J603"/>
    </row>
    <row r="604" spans="7:10" x14ac:dyDescent="0.4">
      <c r="G604"/>
      <c r="I604"/>
      <c r="J604"/>
    </row>
    <row r="605" spans="7:10" x14ac:dyDescent="0.4">
      <c r="G605"/>
      <c r="I605"/>
      <c r="J605"/>
    </row>
    <row r="606" spans="7:10" x14ac:dyDescent="0.4">
      <c r="G606"/>
      <c r="I606"/>
      <c r="J606"/>
    </row>
    <row r="607" spans="7:10" x14ac:dyDescent="0.4">
      <c r="G607"/>
      <c r="I607"/>
      <c r="J607"/>
    </row>
    <row r="608" spans="7:10" x14ac:dyDescent="0.4">
      <c r="G608"/>
      <c r="I608"/>
      <c r="J608"/>
    </row>
    <row r="609" spans="7:10" x14ac:dyDescent="0.4">
      <c r="G609"/>
      <c r="I609"/>
      <c r="J609"/>
    </row>
    <row r="610" spans="7:10" x14ac:dyDescent="0.4">
      <c r="G610"/>
      <c r="I610"/>
      <c r="J610"/>
    </row>
    <row r="611" spans="7:10" x14ac:dyDescent="0.4">
      <c r="G611"/>
      <c r="I611"/>
      <c r="J611"/>
    </row>
    <row r="612" spans="7:10" x14ac:dyDescent="0.4">
      <c r="G612"/>
      <c r="I612"/>
      <c r="J612"/>
    </row>
    <row r="613" spans="7:10" x14ac:dyDescent="0.4">
      <c r="G613"/>
      <c r="I613"/>
      <c r="J613"/>
    </row>
    <row r="614" spans="7:10" x14ac:dyDescent="0.4">
      <c r="G614"/>
      <c r="I614"/>
      <c r="J614"/>
    </row>
    <row r="615" spans="7:10" x14ac:dyDescent="0.4">
      <c r="G615"/>
      <c r="I615"/>
      <c r="J615"/>
    </row>
    <row r="616" spans="7:10" x14ac:dyDescent="0.4">
      <c r="G616"/>
      <c r="I616"/>
      <c r="J616"/>
    </row>
    <row r="617" spans="7:10" x14ac:dyDescent="0.4">
      <c r="G617"/>
      <c r="I617"/>
      <c r="J617"/>
    </row>
    <row r="618" spans="7:10" x14ac:dyDescent="0.4">
      <c r="G618"/>
      <c r="I618"/>
      <c r="J618"/>
    </row>
    <row r="619" spans="7:10" x14ac:dyDescent="0.4">
      <c r="G619"/>
      <c r="I619"/>
      <c r="J619"/>
    </row>
    <row r="620" spans="7:10" x14ac:dyDescent="0.4">
      <c r="G620"/>
      <c r="I620"/>
      <c r="J620"/>
    </row>
    <row r="621" spans="7:10" x14ac:dyDescent="0.4">
      <c r="G621"/>
      <c r="I621"/>
      <c r="J621"/>
    </row>
    <row r="622" spans="7:10" x14ac:dyDescent="0.4">
      <c r="G622"/>
      <c r="I622"/>
      <c r="J622"/>
    </row>
    <row r="623" spans="7:10" x14ac:dyDescent="0.4">
      <c r="G623"/>
      <c r="I623"/>
      <c r="J623"/>
    </row>
    <row r="624" spans="7:10" x14ac:dyDescent="0.4">
      <c r="G624"/>
      <c r="I624"/>
      <c r="J624"/>
    </row>
    <row r="625" spans="7:10" x14ac:dyDescent="0.4">
      <c r="G625"/>
      <c r="I625"/>
      <c r="J625"/>
    </row>
    <row r="626" spans="7:10" x14ac:dyDescent="0.4">
      <c r="G626"/>
      <c r="I626"/>
      <c r="J626"/>
    </row>
    <row r="627" spans="7:10" x14ac:dyDescent="0.4">
      <c r="G627"/>
      <c r="I627"/>
      <c r="J627"/>
    </row>
    <row r="628" spans="7:10" x14ac:dyDescent="0.4">
      <c r="G628"/>
      <c r="I628"/>
      <c r="J628"/>
    </row>
    <row r="629" spans="7:10" x14ac:dyDescent="0.4">
      <c r="G629"/>
      <c r="I629"/>
      <c r="J629"/>
    </row>
    <row r="630" spans="7:10" x14ac:dyDescent="0.4">
      <c r="G630"/>
      <c r="I630"/>
      <c r="J630"/>
    </row>
    <row r="631" spans="7:10" x14ac:dyDescent="0.4">
      <c r="G631"/>
      <c r="I631"/>
      <c r="J631"/>
    </row>
    <row r="632" spans="7:10" x14ac:dyDescent="0.4">
      <c r="G632"/>
      <c r="I632"/>
      <c r="J632"/>
    </row>
    <row r="633" spans="7:10" x14ac:dyDescent="0.4">
      <c r="G633"/>
      <c r="I633"/>
      <c r="J633"/>
    </row>
    <row r="634" spans="7:10" x14ac:dyDescent="0.4">
      <c r="G634"/>
      <c r="I634"/>
      <c r="J634"/>
    </row>
    <row r="635" spans="7:10" x14ac:dyDescent="0.4">
      <c r="G635"/>
      <c r="I635"/>
      <c r="J635"/>
    </row>
    <row r="636" spans="7:10" x14ac:dyDescent="0.4">
      <c r="G636"/>
      <c r="I636"/>
      <c r="J636"/>
    </row>
    <row r="637" spans="7:10" x14ac:dyDescent="0.4">
      <c r="G637"/>
      <c r="I637"/>
      <c r="J637"/>
    </row>
    <row r="638" spans="7:10" x14ac:dyDescent="0.4">
      <c r="G638"/>
      <c r="I638"/>
      <c r="J638"/>
    </row>
    <row r="639" spans="7:10" x14ac:dyDescent="0.4">
      <c r="G639"/>
      <c r="I639"/>
      <c r="J639"/>
    </row>
    <row r="640" spans="7:10" x14ac:dyDescent="0.4">
      <c r="G640"/>
      <c r="I640"/>
      <c r="J640"/>
    </row>
    <row r="641" spans="7:10" x14ac:dyDescent="0.4">
      <c r="G641"/>
      <c r="I641"/>
      <c r="J641"/>
    </row>
    <row r="642" spans="7:10" x14ac:dyDescent="0.4">
      <c r="G642"/>
      <c r="I642"/>
      <c r="J642"/>
    </row>
    <row r="643" spans="7:10" x14ac:dyDescent="0.4">
      <c r="G643"/>
      <c r="I643"/>
      <c r="J643"/>
    </row>
    <row r="644" spans="7:10" x14ac:dyDescent="0.4">
      <c r="G644"/>
      <c r="I644"/>
      <c r="J644"/>
    </row>
    <row r="645" spans="7:10" x14ac:dyDescent="0.4">
      <c r="G645"/>
      <c r="I645"/>
      <c r="J645"/>
    </row>
    <row r="646" spans="7:10" x14ac:dyDescent="0.4">
      <c r="G646"/>
      <c r="I646"/>
      <c r="J646"/>
    </row>
    <row r="647" spans="7:10" x14ac:dyDescent="0.4">
      <c r="G647"/>
      <c r="I647"/>
      <c r="J647"/>
    </row>
    <row r="648" spans="7:10" x14ac:dyDescent="0.4">
      <c r="G648"/>
      <c r="I648"/>
      <c r="J648"/>
    </row>
    <row r="649" spans="7:10" x14ac:dyDescent="0.4">
      <c r="G649"/>
      <c r="I649"/>
      <c r="J649"/>
    </row>
    <row r="650" spans="7:10" x14ac:dyDescent="0.4">
      <c r="G650"/>
      <c r="I650"/>
      <c r="J650"/>
    </row>
    <row r="651" spans="7:10" x14ac:dyDescent="0.4">
      <c r="G651"/>
      <c r="I651"/>
      <c r="J651"/>
    </row>
    <row r="652" spans="7:10" x14ac:dyDescent="0.4">
      <c r="G652"/>
      <c r="I652"/>
      <c r="J652"/>
    </row>
    <row r="653" spans="7:10" x14ac:dyDescent="0.4">
      <c r="G653"/>
      <c r="I653"/>
      <c r="J653"/>
    </row>
    <row r="654" spans="7:10" x14ac:dyDescent="0.4">
      <c r="G654"/>
      <c r="I654"/>
      <c r="J654"/>
    </row>
    <row r="655" spans="7:10" x14ac:dyDescent="0.4">
      <c r="G655"/>
      <c r="I655"/>
      <c r="J655"/>
    </row>
    <row r="656" spans="7:10" x14ac:dyDescent="0.4">
      <c r="G656"/>
      <c r="I656"/>
      <c r="J656"/>
    </row>
    <row r="657" spans="7:10" x14ac:dyDescent="0.4">
      <c r="G657"/>
      <c r="I657"/>
      <c r="J657"/>
    </row>
    <row r="658" spans="7:10" x14ac:dyDescent="0.4">
      <c r="G658"/>
      <c r="I658"/>
      <c r="J658"/>
    </row>
    <row r="659" spans="7:10" x14ac:dyDescent="0.4">
      <c r="G659"/>
      <c r="I659"/>
      <c r="J659"/>
    </row>
    <row r="660" spans="7:10" x14ac:dyDescent="0.4">
      <c r="G660"/>
      <c r="I660"/>
      <c r="J660"/>
    </row>
    <row r="661" spans="7:10" x14ac:dyDescent="0.4">
      <c r="G661"/>
      <c r="I661"/>
      <c r="J661"/>
    </row>
    <row r="662" spans="7:10" x14ac:dyDescent="0.4">
      <c r="G662"/>
      <c r="I662"/>
      <c r="J662"/>
    </row>
    <row r="663" spans="7:10" x14ac:dyDescent="0.4">
      <c r="G663"/>
      <c r="I663"/>
      <c r="J663"/>
    </row>
    <row r="664" spans="7:10" x14ac:dyDescent="0.4">
      <c r="G664"/>
      <c r="I664"/>
      <c r="J664"/>
    </row>
    <row r="665" spans="7:10" x14ac:dyDescent="0.4">
      <c r="G665"/>
      <c r="I665"/>
      <c r="J665"/>
    </row>
    <row r="666" spans="7:10" x14ac:dyDescent="0.4">
      <c r="G666"/>
      <c r="I666"/>
      <c r="J666"/>
    </row>
    <row r="667" spans="7:10" x14ac:dyDescent="0.4">
      <c r="G667"/>
      <c r="I667"/>
      <c r="J667"/>
    </row>
    <row r="668" spans="7:10" x14ac:dyDescent="0.4">
      <c r="G668"/>
      <c r="I668"/>
      <c r="J668"/>
    </row>
    <row r="669" spans="7:10" x14ac:dyDescent="0.4">
      <c r="G669"/>
      <c r="I669"/>
      <c r="J669"/>
    </row>
    <row r="670" spans="7:10" x14ac:dyDescent="0.4">
      <c r="G670"/>
      <c r="I670"/>
      <c r="J670"/>
    </row>
    <row r="671" spans="7:10" x14ac:dyDescent="0.4">
      <c r="G671"/>
      <c r="I671"/>
      <c r="J671"/>
    </row>
    <row r="672" spans="7:10" x14ac:dyDescent="0.4">
      <c r="G672"/>
      <c r="I672"/>
      <c r="J672"/>
    </row>
    <row r="673" spans="7:10" x14ac:dyDescent="0.4">
      <c r="G673"/>
      <c r="I673"/>
      <c r="J673"/>
    </row>
    <row r="674" spans="7:10" x14ac:dyDescent="0.4">
      <c r="G674"/>
      <c r="I674"/>
      <c r="J674"/>
    </row>
    <row r="675" spans="7:10" x14ac:dyDescent="0.4">
      <c r="G675"/>
      <c r="I675"/>
      <c r="J675"/>
    </row>
    <row r="676" spans="7:10" x14ac:dyDescent="0.4">
      <c r="G676"/>
      <c r="I676"/>
      <c r="J676"/>
    </row>
    <row r="677" spans="7:10" x14ac:dyDescent="0.4">
      <c r="G677"/>
      <c r="I677"/>
      <c r="J677"/>
    </row>
    <row r="678" spans="7:10" x14ac:dyDescent="0.4">
      <c r="G678"/>
      <c r="I678"/>
      <c r="J678"/>
    </row>
    <row r="679" spans="7:10" x14ac:dyDescent="0.4">
      <c r="G679"/>
      <c r="I679"/>
      <c r="J679"/>
    </row>
    <row r="680" spans="7:10" x14ac:dyDescent="0.4">
      <c r="G680"/>
      <c r="I680"/>
      <c r="J680"/>
    </row>
    <row r="681" spans="7:10" x14ac:dyDescent="0.4">
      <c r="G681"/>
      <c r="I681"/>
      <c r="J681"/>
    </row>
    <row r="682" spans="7:10" x14ac:dyDescent="0.4">
      <c r="G682"/>
      <c r="I682"/>
      <c r="J682"/>
    </row>
    <row r="683" spans="7:10" x14ac:dyDescent="0.4">
      <c r="G683"/>
      <c r="I683"/>
      <c r="J683"/>
    </row>
    <row r="684" spans="7:10" x14ac:dyDescent="0.4">
      <c r="G684"/>
      <c r="I684"/>
      <c r="J684"/>
    </row>
    <row r="685" spans="7:10" x14ac:dyDescent="0.4">
      <c r="G685"/>
      <c r="I685"/>
      <c r="J685"/>
    </row>
    <row r="686" spans="7:10" x14ac:dyDescent="0.4">
      <c r="G686"/>
      <c r="I686"/>
      <c r="J686"/>
    </row>
    <row r="687" spans="7:10" x14ac:dyDescent="0.4">
      <c r="G687"/>
      <c r="I687"/>
      <c r="J687"/>
    </row>
    <row r="688" spans="7:10" x14ac:dyDescent="0.4">
      <c r="G688"/>
      <c r="I688"/>
      <c r="J688"/>
    </row>
    <row r="689" spans="7:10" x14ac:dyDescent="0.4">
      <c r="G689"/>
      <c r="I689"/>
      <c r="J689"/>
    </row>
    <row r="690" spans="7:10" x14ac:dyDescent="0.4">
      <c r="G690"/>
      <c r="I690"/>
      <c r="J690"/>
    </row>
    <row r="691" spans="7:10" x14ac:dyDescent="0.4">
      <c r="G691"/>
      <c r="I691"/>
      <c r="J691"/>
    </row>
    <row r="692" spans="7:10" x14ac:dyDescent="0.4">
      <c r="G692"/>
      <c r="I692"/>
      <c r="J692"/>
    </row>
    <row r="693" spans="7:10" x14ac:dyDescent="0.4">
      <c r="G693"/>
      <c r="I693"/>
      <c r="J693"/>
    </row>
    <row r="694" spans="7:10" x14ac:dyDescent="0.4">
      <c r="G694"/>
      <c r="I694"/>
      <c r="J694"/>
    </row>
    <row r="695" spans="7:10" x14ac:dyDescent="0.4">
      <c r="G695"/>
      <c r="I695"/>
      <c r="J695"/>
    </row>
    <row r="696" spans="7:10" x14ac:dyDescent="0.4">
      <c r="G696"/>
      <c r="I696"/>
      <c r="J696"/>
    </row>
    <row r="697" spans="7:10" x14ac:dyDescent="0.4">
      <c r="G697"/>
      <c r="I697"/>
      <c r="J697"/>
    </row>
    <row r="698" spans="7:10" x14ac:dyDescent="0.4">
      <c r="G698"/>
      <c r="I698"/>
      <c r="J698"/>
    </row>
    <row r="699" spans="7:10" x14ac:dyDescent="0.4">
      <c r="G699"/>
      <c r="I699"/>
      <c r="J699"/>
    </row>
    <row r="700" spans="7:10" x14ac:dyDescent="0.4">
      <c r="G700"/>
      <c r="I700"/>
      <c r="J700"/>
    </row>
    <row r="701" spans="7:10" x14ac:dyDescent="0.4">
      <c r="G701"/>
      <c r="I701"/>
      <c r="J701"/>
    </row>
    <row r="702" spans="7:10" x14ac:dyDescent="0.4">
      <c r="G702"/>
      <c r="I702"/>
      <c r="J702"/>
    </row>
    <row r="703" spans="7:10" x14ac:dyDescent="0.4">
      <c r="G703"/>
      <c r="I703"/>
      <c r="J703"/>
    </row>
    <row r="704" spans="7:10" x14ac:dyDescent="0.4">
      <c r="G704"/>
      <c r="I704"/>
      <c r="J704"/>
    </row>
    <row r="705" spans="7:10" x14ac:dyDescent="0.4">
      <c r="G705"/>
      <c r="I705"/>
      <c r="J705"/>
    </row>
    <row r="706" spans="7:10" x14ac:dyDescent="0.4">
      <c r="G706"/>
      <c r="I706"/>
      <c r="J706"/>
    </row>
    <row r="707" spans="7:10" x14ac:dyDescent="0.4">
      <c r="G707"/>
      <c r="I707"/>
      <c r="J707"/>
    </row>
    <row r="708" spans="7:10" x14ac:dyDescent="0.4">
      <c r="G708"/>
      <c r="I708"/>
      <c r="J708"/>
    </row>
    <row r="709" spans="7:10" x14ac:dyDescent="0.4">
      <c r="G709"/>
      <c r="I709"/>
      <c r="J709"/>
    </row>
    <row r="710" spans="7:10" x14ac:dyDescent="0.4">
      <c r="G710"/>
      <c r="I710"/>
      <c r="J710"/>
    </row>
    <row r="711" spans="7:10" x14ac:dyDescent="0.4">
      <c r="G711"/>
      <c r="I711"/>
      <c r="J711"/>
    </row>
    <row r="712" spans="7:10" x14ac:dyDescent="0.4">
      <c r="G712"/>
      <c r="I712"/>
      <c r="J712"/>
    </row>
    <row r="713" spans="7:10" x14ac:dyDescent="0.4">
      <c r="G713"/>
      <c r="I713"/>
      <c r="J713"/>
    </row>
    <row r="714" spans="7:10" x14ac:dyDescent="0.4">
      <c r="G714"/>
      <c r="I714"/>
      <c r="J714"/>
    </row>
    <row r="715" spans="7:10" x14ac:dyDescent="0.4">
      <c r="G715"/>
      <c r="I715"/>
      <c r="J715"/>
    </row>
    <row r="716" spans="7:10" x14ac:dyDescent="0.4">
      <c r="G716"/>
      <c r="I716"/>
      <c r="J716"/>
    </row>
    <row r="717" spans="7:10" x14ac:dyDescent="0.4">
      <c r="G717"/>
      <c r="I717"/>
      <c r="J717"/>
    </row>
    <row r="718" spans="7:10" x14ac:dyDescent="0.4">
      <c r="G718"/>
      <c r="I718"/>
      <c r="J718"/>
    </row>
    <row r="719" spans="7:10" x14ac:dyDescent="0.4">
      <c r="G719"/>
      <c r="I719"/>
      <c r="J719"/>
    </row>
    <row r="720" spans="7:10" x14ac:dyDescent="0.4">
      <c r="G720"/>
      <c r="I720"/>
      <c r="J720"/>
    </row>
    <row r="721" spans="7:10" x14ac:dyDescent="0.4">
      <c r="G721"/>
      <c r="I721"/>
      <c r="J721"/>
    </row>
    <row r="722" spans="7:10" x14ac:dyDescent="0.4">
      <c r="G722"/>
      <c r="I722"/>
      <c r="J722"/>
    </row>
    <row r="723" spans="7:10" x14ac:dyDescent="0.4">
      <c r="G723"/>
      <c r="I723"/>
      <c r="J723"/>
    </row>
    <row r="724" spans="7:10" x14ac:dyDescent="0.4">
      <c r="G724"/>
      <c r="I724"/>
      <c r="J724"/>
    </row>
    <row r="725" spans="7:10" x14ac:dyDescent="0.4">
      <c r="G725"/>
      <c r="I725"/>
      <c r="J725"/>
    </row>
    <row r="726" spans="7:10" x14ac:dyDescent="0.4">
      <c r="G726"/>
      <c r="I726"/>
      <c r="J726"/>
    </row>
    <row r="727" spans="7:10" x14ac:dyDescent="0.4">
      <c r="G727"/>
      <c r="I727"/>
      <c r="J727"/>
    </row>
    <row r="728" spans="7:10" x14ac:dyDescent="0.4">
      <c r="G728"/>
      <c r="I728"/>
      <c r="J728"/>
    </row>
    <row r="729" spans="7:10" x14ac:dyDescent="0.4">
      <c r="G729"/>
      <c r="I729"/>
      <c r="J729"/>
    </row>
    <row r="730" spans="7:10" x14ac:dyDescent="0.4">
      <c r="G730"/>
      <c r="I730"/>
      <c r="J730"/>
    </row>
    <row r="731" spans="7:10" x14ac:dyDescent="0.4">
      <c r="G731"/>
      <c r="I731"/>
      <c r="J731"/>
    </row>
    <row r="732" spans="7:10" x14ac:dyDescent="0.4">
      <c r="G732"/>
      <c r="I732"/>
      <c r="J732"/>
    </row>
    <row r="733" spans="7:10" x14ac:dyDescent="0.4">
      <c r="G733"/>
      <c r="I733"/>
      <c r="J733"/>
    </row>
    <row r="734" spans="7:10" x14ac:dyDescent="0.4">
      <c r="G734"/>
      <c r="I734"/>
      <c r="J734"/>
    </row>
    <row r="735" spans="7:10" x14ac:dyDescent="0.4">
      <c r="G735"/>
      <c r="I735"/>
      <c r="J735"/>
    </row>
    <row r="736" spans="7:10" x14ac:dyDescent="0.4">
      <c r="G736"/>
      <c r="I736"/>
      <c r="J736"/>
    </row>
    <row r="737" spans="7:10" x14ac:dyDescent="0.4">
      <c r="G737"/>
      <c r="I737"/>
      <c r="J737"/>
    </row>
    <row r="738" spans="7:10" x14ac:dyDescent="0.4">
      <c r="G738"/>
      <c r="I738"/>
      <c r="J738"/>
    </row>
    <row r="739" spans="7:10" x14ac:dyDescent="0.4">
      <c r="G739"/>
      <c r="I739"/>
      <c r="J739"/>
    </row>
    <row r="740" spans="7:10" x14ac:dyDescent="0.4">
      <c r="G740"/>
      <c r="I740"/>
      <c r="J740"/>
    </row>
    <row r="741" spans="7:10" x14ac:dyDescent="0.4">
      <c r="G741"/>
      <c r="I741"/>
      <c r="J741"/>
    </row>
    <row r="742" spans="7:10" x14ac:dyDescent="0.4">
      <c r="G742"/>
      <c r="I742"/>
      <c r="J742"/>
    </row>
    <row r="743" spans="7:10" x14ac:dyDescent="0.4">
      <c r="G743"/>
      <c r="I743"/>
      <c r="J743"/>
    </row>
    <row r="744" spans="7:10" x14ac:dyDescent="0.4">
      <c r="G744"/>
      <c r="I744"/>
      <c r="J744"/>
    </row>
    <row r="745" spans="7:10" x14ac:dyDescent="0.4">
      <c r="G745"/>
      <c r="I745"/>
      <c r="J745"/>
    </row>
    <row r="746" spans="7:10" x14ac:dyDescent="0.4">
      <c r="G746"/>
      <c r="I746"/>
      <c r="J746"/>
    </row>
    <row r="747" spans="7:10" x14ac:dyDescent="0.4">
      <c r="G747"/>
      <c r="I747"/>
      <c r="J747"/>
    </row>
    <row r="748" spans="7:10" x14ac:dyDescent="0.4">
      <c r="G748"/>
      <c r="I748"/>
      <c r="J748"/>
    </row>
    <row r="749" spans="7:10" x14ac:dyDescent="0.4">
      <c r="G749"/>
      <c r="I749"/>
      <c r="J749"/>
    </row>
    <row r="750" spans="7:10" x14ac:dyDescent="0.4">
      <c r="G750"/>
      <c r="I750"/>
      <c r="J750"/>
    </row>
    <row r="751" spans="7:10" x14ac:dyDescent="0.4">
      <c r="G751"/>
      <c r="I751"/>
      <c r="J751"/>
    </row>
    <row r="752" spans="7:10" x14ac:dyDescent="0.4">
      <c r="G752"/>
      <c r="I752"/>
      <c r="J752"/>
    </row>
    <row r="753" spans="7:10" x14ac:dyDescent="0.4">
      <c r="G753"/>
      <c r="I753"/>
      <c r="J753"/>
    </row>
    <row r="754" spans="7:10" x14ac:dyDescent="0.4">
      <c r="G754"/>
      <c r="I754"/>
      <c r="J754"/>
    </row>
    <row r="755" spans="7:10" x14ac:dyDescent="0.4">
      <c r="G755"/>
      <c r="I755"/>
      <c r="J755"/>
    </row>
    <row r="756" spans="7:10" x14ac:dyDescent="0.4">
      <c r="G756"/>
      <c r="I756"/>
      <c r="J756"/>
    </row>
    <row r="757" spans="7:10" x14ac:dyDescent="0.4">
      <c r="G757"/>
      <c r="I757"/>
      <c r="J757"/>
    </row>
    <row r="758" spans="7:10" x14ac:dyDescent="0.4">
      <c r="G758"/>
      <c r="I758"/>
      <c r="J758"/>
    </row>
    <row r="759" spans="7:10" x14ac:dyDescent="0.4">
      <c r="G759"/>
      <c r="I759"/>
      <c r="J759"/>
    </row>
    <row r="760" spans="7:10" x14ac:dyDescent="0.4">
      <c r="G760"/>
      <c r="I760"/>
      <c r="J760"/>
    </row>
    <row r="761" spans="7:10" x14ac:dyDescent="0.4">
      <c r="G761"/>
      <c r="I761"/>
      <c r="J761"/>
    </row>
    <row r="762" spans="7:10" x14ac:dyDescent="0.4">
      <c r="G762"/>
      <c r="I762"/>
      <c r="J762"/>
    </row>
    <row r="763" spans="7:10" x14ac:dyDescent="0.4">
      <c r="G763"/>
      <c r="I763"/>
      <c r="J763"/>
    </row>
    <row r="764" spans="7:10" x14ac:dyDescent="0.4">
      <c r="G764"/>
      <c r="I764"/>
      <c r="J764"/>
    </row>
    <row r="765" spans="7:10" x14ac:dyDescent="0.4">
      <c r="G765"/>
      <c r="I765"/>
      <c r="J765"/>
    </row>
    <row r="766" spans="7:10" x14ac:dyDescent="0.4">
      <c r="G766"/>
      <c r="I766"/>
      <c r="J766"/>
    </row>
    <row r="767" spans="7:10" x14ac:dyDescent="0.4">
      <c r="G767"/>
      <c r="I767"/>
      <c r="J767"/>
    </row>
    <row r="768" spans="7:10" x14ac:dyDescent="0.4">
      <c r="G768"/>
      <c r="I768"/>
      <c r="J768"/>
    </row>
    <row r="769" spans="7:10" x14ac:dyDescent="0.4">
      <c r="G769"/>
      <c r="I769"/>
      <c r="J769"/>
    </row>
    <row r="770" spans="7:10" x14ac:dyDescent="0.4">
      <c r="G770"/>
      <c r="I770"/>
      <c r="J770"/>
    </row>
    <row r="771" spans="7:10" x14ac:dyDescent="0.4">
      <c r="G771"/>
      <c r="I771"/>
      <c r="J771"/>
    </row>
    <row r="772" spans="7:10" x14ac:dyDescent="0.4">
      <c r="G772"/>
      <c r="I772"/>
      <c r="J772"/>
    </row>
    <row r="773" spans="7:10" x14ac:dyDescent="0.4">
      <c r="G773"/>
      <c r="I773"/>
      <c r="J773"/>
    </row>
    <row r="774" spans="7:10" x14ac:dyDescent="0.4">
      <c r="G774"/>
      <c r="I774"/>
      <c r="J774"/>
    </row>
    <row r="775" spans="7:10" x14ac:dyDescent="0.4">
      <c r="G775"/>
      <c r="I775"/>
      <c r="J775"/>
    </row>
    <row r="776" spans="7:10" x14ac:dyDescent="0.4">
      <c r="G776"/>
      <c r="I776"/>
      <c r="J776"/>
    </row>
    <row r="777" spans="7:10" x14ac:dyDescent="0.4">
      <c r="G777"/>
      <c r="I777"/>
      <c r="J777"/>
    </row>
    <row r="778" spans="7:10" x14ac:dyDescent="0.4">
      <c r="G778"/>
      <c r="I778"/>
      <c r="J778"/>
    </row>
    <row r="779" spans="7:10" x14ac:dyDescent="0.4">
      <c r="G779"/>
      <c r="I779"/>
      <c r="J779"/>
    </row>
    <row r="780" spans="7:10" x14ac:dyDescent="0.4">
      <c r="G780"/>
      <c r="I780"/>
      <c r="J780"/>
    </row>
    <row r="781" spans="7:10" x14ac:dyDescent="0.4">
      <c r="G781"/>
      <c r="I781"/>
      <c r="J781"/>
    </row>
    <row r="782" spans="7:10" x14ac:dyDescent="0.4">
      <c r="G782"/>
      <c r="I782"/>
      <c r="J782"/>
    </row>
    <row r="783" spans="7:10" x14ac:dyDescent="0.4">
      <c r="G783"/>
      <c r="I783"/>
      <c r="J783"/>
    </row>
    <row r="784" spans="7:10" x14ac:dyDescent="0.4">
      <c r="G784"/>
      <c r="I784"/>
      <c r="J784"/>
    </row>
    <row r="785" spans="7:10" x14ac:dyDescent="0.4">
      <c r="G785"/>
      <c r="I785"/>
      <c r="J785"/>
    </row>
    <row r="786" spans="7:10" x14ac:dyDescent="0.4">
      <c r="G786"/>
      <c r="I786"/>
      <c r="J786"/>
    </row>
    <row r="787" spans="7:10" x14ac:dyDescent="0.4">
      <c r="G787"/>
      <c r="I787"/>
      <c r="J787"/>
    </row>
    <row r="788" spans="7:10" x14ac:dyDescent="0.4">
      <c r="G788"/>
      <c r="I788"/>
      <c r="J788"/>
    </row>
    <row r="789" spans="7:10" x14ac:dyDescent="0.4">
      <c r="G789"/>
      <c r="I789"/>
      <c r="J789"/>
    </row>
    <row r="790" spans="7:10" x14ac:dyDescent="0.4">
      <c r="G790"/>
      <c r="I790"/>
      <c r="J790"/>
    </row>
    <row r="791" spans="7:10" x14ac:dyDescent="0.4">
      <c r="G791"/>
      <c r="I791"/>
      <c r="J791"/>
    </row>
    <row r="792" spans="7:10" x14ac:dyDescent="0.4">
      <c r="G792"/>
      <c r="I792"/>
      <c r="J792"/>
    </row>
    <row r="793" spans="7:10" x14ac:dyDescent="0.4">
      <c r="G793"/>
      <c r="I793"/>
      <c r="J793"/>
    </row>
    <row r="794" spans="7:10" x14ac:dyDescent="0.4">
      <c r="G794"/>
      <c r="I794"/>
      <c r="J794"/>
    </row>
    <row r="795" spans="7:10" x14ac:dyDescent="0.4">
      <c r="G795"/>
      <c r="I795"/>
      <c r="J795"/>
    </row>
    <row r="796" spans="7:10" x14ac:dyDescent="0.4">
      <c r="G796"/>
      <c r="I796"/>
      <c r="J796"/>
    </row>
    <row r="797" spans="7:10" x14ac:dyDescent="0.4">
      <c r="G797"/>
      <c r="I797"/>
      <c r="J797"/>
    </row>
    <row r="798" spans="7:10" x14ac:dyDescent="0.4">
      <c r="G798"/>
      <c r="I798"/>
      <c r="J798"/>
    </row>
    <row r="799" spans="7:10" x14ac:dyDescent="0.4">
      <c r="G799"/>
      <c r="I799"/>
      <c r="J799"/>
    </row>
    <row r="800" spans="7:10" x14ac:dyDescent="0.4">
      <c r="G800"/>
      <c r="I800"/>
      <c r="J800"/>
    </row>
    <row r="801" spans="7:10" x14ac:dyDescent="0.4">
      <c r="G801"/>
      <c r="I801"/>
      <c r="J801"/>
    </row>
    <row r="802" spans="7:10" x14ac:dyDescent="0.4">
      <c r="G802"/>
      <c r="I802"/>
      <c r="J802"/>
    </row>
    <row r="803" spans="7:10" x14ac:dyDescent="0.4">
      <c r="G803"/>
      <c r="I803"/>
      <c r="J803"/>
    </row>
    <row r="804" spans="7:10" x14ac:dyDescent="0.4">
      <c r="G804"/>
      <c r="I804"/>
      <c r="J804"/>
    </row>
    <row r="805" spans="7:10" x14ac:dyDescent="0.4">
      <c r="G805"/>
      <c r="I805"/>
      <c r="J805"/>
    </row>
    <row r="806" spans="7:10" x14ac:dyDescent="0.4">
      <c r="G806"/>
      <c r="I806"/>
      <c r="J806"/>
    </row>
    <row r="807" spans="7:10" x14ac:dyDescent="0.4">
      <c r="G807"/>
      <c r="I807"/>
      <c r="J807"/>
    </row>
    <row r="808" spans="7:10" x14ac:dyDescent="0.4">
      <c r="G808"/>
      <c r="I808"/>
      <c r="J808"/>
    </row>
    <row r="809" spans="7:10" x14ac:dyDescent="0.4">
      <c r="G809"/>
      <c r="I809"/>
      <c r="J809"/>
    </row>
    <row r="810" spans="7:10" x14ac:dyDescent="0.4">
      <c r="G810"/>
      <c r="I810"/>
      <c r="J810"/>
    </row>
    <row r="811" spans="7:10" x14ac:dyDescent="0.4">
      <c r="G811"/>
      <c r="I811"/>
      <c r="J811"/>
    </row>
    <row r="812" spans="7:10" x14ac:dyDescent="0.4">
      <c r="G812"/>
      <c r="I812"/>
      <c r="J812"/>
    </row>
    <row r="813" spans="7:10" x14ac:dyDescent="0.4">
      <c r="G813"/>
      <c r="I813"/>
      <c r="J813"/>
    </row>
    <row r="814" spans="7:10" x14ac:dyDescent="0.4">
      <c r="G814"/>
      <c r="I814"/>
      <c r="J814"/>
    </row>
    <row r="815" spans="7:10" x14ac:dyDescent="0.4">
      <c r="G815"/>
      <c r="I815"/>
      <c r="J815"/>
    </row>
    <row r="816" spans="7:10" x14ac:dyDescent="0.4">
      <c r="G816"/>
      <c r="I816"/>
      <c r="J816"/>
    </row>
    <row r="817" spans="7:10" x14ac:dyDescent="0.4">
      <c r="G817"/>
      <c r="I817"/>
      <c r="J817"/>
    </row>
    <row r="818" spans="7:10" x14ac:dyDescent="0.4">
      <c r="G818"/>
      <c r="I818"/>
      <c r="J818"/>
    </row>
    <row r="819" spans="7:10" x14ac:dyDescent="0.4">
      <c r="G819"/>
      <c r="I819"/>
      <c r="J819"/>
    </row>
    <row r="820" spans="7:10" x14ac:dyDescent="0.4">
      <c r="G820"/>
      <c r="I820"/>
      <c r="J820"/>
    </row>
    <row r="821" spans="7:10" x14ac:dyDescent="0.4">
      <c r="G821"/>
      <c r="I821"/>
      <c r="J821"/>
    </row>
    <row r="822" spans="7:10" x14ac:dyDescent="0.4">
      <c r="G822"/>
      <c r="I822"/>
      <c r="J822"/>
    </row>
    <row r="823" spans="7:10" x14ac:dyDescent="0.4">
      <c r="G823"/>
      <c r="I823"/>
      <c r="J823"/>
    </row>
    <row r="824" spans="7:10" x14ac:dyDescent="0.4">
      <c r="G824"/>
      <c r="I824"/>
      <c r="J824"/>
    </row>
    <row r="825" spans="7:10" x14ac:dyDescent="0.4">
      <c r="G825"/>
      <c r="I825"/>
      <c r="J825"/>
    </row>
    <row r="826" spans="7:10" x14ac:dyDescent="0.4">
      <c r="G826"/>
      <c r="I826"/>
      <c r="J826"/>
    </row>
    <row r="827" spans="7:10" x14ac:dyDescent="0.4">
      <c r="G827"/>
      <c r="I827"/>
      <c r="J827"/>
    </row>
    <row r="828" spans="7:10" x14ac:dyDescent="0.4">
      <c r="G828"/>
      <c r="I828"/>
      <c r="J828"/>
    </row>
    <row r="829" spans="7:10" x14ac:dyDescent="0.4">
      <c r="G829"/>
      <c r="I829"/>
      <c r="J829"/>
    </row>
    <row r="830" spans="7:10" x14ac:dyDescent="0.4">
      <c r="G830"/>
      <c r="I830"/>
      <c r="J830"/>
    </row>
    <row r="831" spans="7:10" x14ac:dyDescent="0.4">
      <c r="G831"/>
      <c r="I831"/>
      <c r="J831"/>
    </row>
    <row r="832" spans="7:10" x14ac:dyDescent="0.4">
      <c r="G832"/>
      <c r="I832"/>
      <c r="J832"/>
    </row>
    <row r="833" spans="7:10" x14ac:dyDescent="0.4">
      <c r="G833"/>
      <c r="I833"/>
      <c r="J833"/>
    </row>
    <row r="834" spans="7:10" x14ac:dyDescent="0.4">
      <c r="G834"/>
      <c r="I834"/>
      <c r="J834"/>
    </row>
    <row r="835" spans="7:10" x14ac:dyDescent="0.4">
      <c r="G835"/>
      <c r="I835"/>
      <c r="J835"/>
    </row>
    <row r="836" spans="7:10" x14ac:dyDescent="0.4">
      <c r="G836"/>
      <c r="I836"/>
      <c r="J836"/>
    </row>
    <row r="837" spans="7:10" x14ac:dyDescent="0.4">
      <c r="G837"/>
      <c r="I837"/>
      <c r="J837"/>
    </row>
    <row r="838" spans="7:10" x14ac:dyDescent="0.4">
      <c r="G838"/>
      <c r="I838"/>
      <c r="J838"/>
    </row>
    <row r="839" spans="7:10" x14ac:dyDescent="0.4">
      <c r="G839"/>
      <c r="I839"/>
      <c r="J839"/>
    </row>
    <row r="840" spans="7:10" x14ac:dyDescent="0.4">
      <c r="G840"/>
      <c r="I840"/>
      <c r="J840"/>
    </row>
    <row r="841" spans="7:10" x14ac:dyDescent="0.4">
      <c r="G841"/>
      <c r="I841"/>
      <c r="J841"/>
    </row>
    <row r="842" spans="7:10" x14ac:dyDescent="0.4">
      <c r="G842"/>
      <c r="I842"/>
      <c r="J842"/>
    </row>
    <row r="843" spans="7:10" x14ac:dyDescent="0.4">
      <c r="G843"/>
      <c r="I843"/>
      <c r="J843"/>
    </row>
    <row r="844" spans="7:10" x14ac:dyDescent="0.4">
      <c r="G844"/>
      <c r="I844"/>
      <c r="J844"/>
    </row>
    <row r="845" spans="7:10" x14ac:dyDescent="0.4">
      <c r="G845"/>
      <c r="I845"/>
      <c r="J845"/>
    </row>
    <row r="846" spans="7:10" x14ac:dyDescent="0.4">
      <c r="G846"/>
      <c r="I846"/>
      <c r="J846"/>
    </row>
    <row r="847" spans="7:10" x14ac:dyDescent="0.4">
      <c r="G847"/>
      <c r="I847"/>
      <c r="J847"/>
    </row>
    <row r="848" spans="7:10" x14ac:dyDescent="0.4">
      <c r="G848"/>
      <c r="I848"/>
      <c r="J848"/>
    </row>
    <row r="849" spans="7:10" x14ac:dyDescent="0.4">
      <c r="G849"/>
      <c r="I849"/>
      <c r="J849"/>
    </row>
    <row r="850" spans="7:10" x14ac:dyDescent="0.4">
      <c r="G850"/>
      <c r="I850"/>
      <c r="J850"/>
    </row>
    <row r="851" spans="7:10" x14ac:dyDescent="0.4">
      <c r="G851"/>
      <c r="I851"/>
      <c r="J851"/>
    </row>
    <row r="852" spans="7:10" x14ac:dyDescent="0.4">
      <c r="G852"/>
      <c r="I852"/>
      <c r="J852"/>
    </row>
    <row r="853" spans="7:10" x14ac:dyDescent="0.4">
      <c r="G853"/>
      <c r="I853"/>
      <c r="J853"/>
    </row>
    <row r="854" spans="7:10" x14ac:dyDescent="0.4">
      <c r="G854"/>
      <c r="I854"/>
      <c r="J854"/>
    </row>
    <row r="855" spans="7:10" x14ac:dyDescent="0.4">
      <c r="G855"/>
      <c r="I855"/>
      <c r="J855"/>
    </row>
    <row r="856" spans="7:10" x14ac:dyDescent="0.4">
      <c r="G856"/>
      <c r="I856"/>
      <c r="J856"/>
    </row>
    <row r="857" spans="7:10" x14ac:dyDescent="0.4">
      <c r="G857"/>
      <c r="I857"/>
      <c r="J857"/>
    </row>
    <row r="858" spans="7:10" x14ac:dyDescent="0.4">
      <c r="G858"/>
      <c r="I858"/>
      <c r="J858"/>
    </row>
    <row r="859" spans="7:10" x14ac:dyDescent="0.4">
      <c r="G859"/>
      <c r="I859"/>
      <c r="J859"/>
    </row>
    <row r="860" spans="7:10" x14ac:dyDescent="0.4">
      <c r="G860"/>
      <c r="I860"/>
      <c r="J860"/>
    </row>
    <row r="861" spans="7:10" x14ac:dyDescent="0.4">
      <c r="G861"/>
      <c r="I861"/>
      <c r="J861"/>
    </row>
    <row r="862" spans="7:10" x14ac:dyDescent="0.4">
      <c r="G862"/>
      <c r="I862"/>
      <c r="J862"/>
    </row>
    <row r="863" spans="7:10" x14ac:dyDescent="0.4">
      <c r="G863"/>
      <c r="I863"/>
      <c r="J863"/>
    </row>
    <row r="864" spans="7:10" x14ac:dyDescent="0.4">
      <c r="G864"/>
      <c r="I864"/>
      <c r="J864"/>
    </row>
    <row r="865" spans="7:10" x14ac:dyDescent="0.4">
      <c r="G865"/>
      <c r="I865"/>
      <c r="J865"/>
    </row>
    <row r="866" spans="7:10" x14ac:dyDescent="0.4">
      <c r="G866"/>
      <c r="I866"/>
      <c r="J866"/>
    </row>
    <row r="867" spans="7:10" x14ac:dyDescent="0.4">
      <c r="G867"/>
      <c r="I867"/>
      <c r="J867"/>
    </row>
    <row r="868" spans="7:10" x14ac:dyDescent="0.4">
      <c r="G868"/>
      <c r="I868"/>
      <c r="J868"/>
    </row>
    <row r="869" spans="7:10" x14ac:dyDescent="0.4">
      <c r="G869"/>
      <c r="I869"/>
      <c r="J869"/>
    </row>
    <row r="870" spans="7:10" x14ac:dyDescent="0.4">
      <c r="G870"/>
      <c r="I870"/>
      <c r="J870"/>
    </row>
    <row r="871" spans="7:10" x14ac:dyDescent="0.4">
      <c r="G871"/>
      <c r="I871"/>
      <c r="J871"/>
    </row>
    <row r="872" spans="7:10" x14ac:dyDescent="0.4">
      <c r="G872"/>
      <c r="I872"/>
      <c r="J872"/>
    </row>
    <row r="873" spans="7:10" x14ac:dyDescent="0.4">
      <c r="G873"/>
      <c r="I873"/>
      <c r="J873"/>
    </row>
    <row r="874" spans="7:10" x14ac:dyDescent="0.4">
      <c r="G874"/>
      <c r="I874"/>
      <c r="J874"/>
    </row>
    <row r="875" spans="7:10" x14ac:dyDescent="0.4">
      <c r="G875"/>
      <c r="I875"/>
      <c r="J875"/>
    </row>
    <row r="876" spans="7:10" x14ac:dyDescent="0.4">
      <c r="G876"/>
      <c r="I876"/>
      <c r="J876"/>
    </row>
    <row r="877" spans="7:10" x14ac:dyDescent="0.4">
      <c r="G877"/>
      <c r="I877"/>
      <c r="J877"/>
    </row>
    <row r="878" spans="7:10" x14ac:dyDescent="0.4">
      <c r="G878"/>
      <c r="I878"/>
      <c r="J878"/>
    </row>
    <row r="879" spans="7:10" x14ac:dyDescent="0.4">
      <c r="G879"/>
      <c r="I879"/>
      <c r="J879"/>
    </row>
    <row r="880" spans="7:10" x14ac:dyDescent="0.4">
      <c r="G880"/>
      <c r="I880"/>
      <c r="J880"/>
    </row>
    <row r="881" spans="7:10" x14ac:dyDescent="0.4">
      <c r="G881"/>
      <c r="I881"/>
      <c r="J881"/>
    </row>
    <row r="882" spans="7:10" x14ac:dyDescent="0.4">
      <c r="G882"/>
      <c r="I882"/>
      <c r="J882"/>
    </row>
    <row r="883" spans="7:10" x14ac:dyDescent="0.4">
      <c r="G883"/>
      <c r="I883"/>
      <c r="J883"/>
    </row>
    <row r="884" spans="7:10" x14ac:dyDescent="0.4">
      <c r="G884"/>
      <c r="I884"/>
      <c r="J884"/>
    </row>
    <row r="885" spans="7:10" x14ac:dyDescent="0.4">
      <c r="G885"/>
      <c r="I885"/>
      <c r="J885"/>
    </row>
    <row r="886" spans="7:10" x14ac:dyDescent="0.4">
      <c r="G886"/>
      <c r="I886"/>
      <c r="J886"/>
    </row>
    <row r="887" spans="7:10" x14ac:dyDescent="0.4">
      <c r="G887"/>
      <c r="I887"/>
      <c r="J887"/>
    </row>
    <row r="888" spans="7:10" x14ac:dyDescent="0.4">
      <c r="G888"/>
      <c r="I888"/>
      <c r="J888"/>
    </row>
    <row r="889" spans="7:10" x14ac:dyDescent="0.4">
      <c r="G889"/>
      <c r="I889"/>
      <c r="J889"/>
    </row>
    <row r="890" spans="7:10" x14ac:dyDescent="0.4">
      <c r="G890"/>
      <c r="I890"/>
      <c r="J890"/>
    </row>
    <row r="891" spans="7:10" x14ac:dyDescent="0.4">
      <c r="G891"/>
      <c r="I891"/>
      <c r="J891"/>
    </row>
    <row r="892" spans="7:10" x14ac:dyDescent="0.4">
      <c r="G892"/>
      <c r="I892"/>
      <c r="J892"/>
    </row>
    <row r="893" spans="7:10" x14ac:dyDescent="0.4">
      <c r="G893"/>
      <c r="I893"/>
      <c r="J893"/>
    </row>
    <row r="894" spans="7:10" x14ac:dyDescent="0.4">
      <c r="G894"/>
      <c r="I894"/>
      <c r="J894"/>
    </row>
    <row r="895" spans="7:10" x14ac:dyDescent="0.4">
      <c r="G895"/>
      <c r="I895"/>
      <c r="J895"/>
    </row>
    <row r="896" spans="7:10" x14ac:dyDescent="0.4">
      <c r="G896"/>
      <c r="I896"/>
      <c r="J896"/>
    </row>
    <row r="897" spans="6:10" x14ac:dyDescent="0.4">
      <c r="G897"/>
      <c r="I897"/>
      <c r="J897"/>
    </row>
    <row r="898" spans="6:10" x14ac:dyDescent="0.4">
      <c r="G898"/>
      <c r="I898"/>
      <c r="J898"/>
    </row>
    <row r="899" spans="6:10" x14ac:dyDescent="0.4">
      <c r="G899"/>
      <c r="I899"/>
      <c r="J899"/>
    </row>
    <row r="900" spans="6:10" x14ac:dyDescent="0.4">
      <c r="G900"/>
      <c r="I900"/>
      <c r="J900"/>
    </row>
    <row r="901" spans="6:10" x14ac:dyDescent="0.4">
      <c r="G901"/>
      <c r="I901"/>
      <c r="J901"/>
    </row>
    <row r="902" spans="6:10" x14ac:dyDescent="0.4">
      <c r="F902"/>
      <c r="G902"/>
      <c r="I902"/>
      <c r="J902"/>
    </row>
    <row r="903" spans="6:10" x14ac:dyDescent="0.4">
      <c r="G903"/>
      <c r="I903"/>
      <c r="J903"/>
    </row>
    <row r="904" spans="6:10" x14ac:dyDescent="0.4">
      <c r="G904"/>
      <c r="I904"/>
      <c r="J904"/>
    </row>
    <row r="905" spans="6:10" x14ac:dyDescent="0.4">
      <c r="G905"/>
      <c r="I905"/>
      <c r="J905"/>
    </row>
    <row r="906" spans="6:10" x14ac:dyDescent="0.4">
      <c r="G906"/>
      <c r="I906"/>
      <c r="J906"/>
    </row>
    <row r="907" spans="6:10" x14ac:dyDescent="0.4">
      <c r="G907"/>
      <c r="I907"/>
      <c r="J907"/>
    </row>
    <row r="908" spans="6:10" x14ac:dyDescent="0.4">
      <c r="G908"/>
      <c r="I908"/>
      <c r="J908"/>
    </row>
    <row r="909" spans="6:10" x14ac:dyDescent="0.4">
      <c r="G909"/>
      <c r="I909"/>
      <c r="J909"/>
    </row>
    <row r="910" spans="6:10" x14ac:dyDescent="0.4">
      <c r="G910"/>
      <c r="I910"/>
      <c r="J910"/>
    </row>
    <row r="911" spans="6:10" x14ac:dyDescent="0.4">
      <c r="G911"/>
      <c r="I911"/>
      <c r="J911"/>
    </row>
    <row r="912" spans="6:10" x14ac:dyDescent="0.4">
      <c r="G912"/>
      <c r="I912"/>
      <c r="J912"/>
    </row>
    <row r="913" spans="7:10" x14ac:dyDescent="0.4">
      <c r="G913"/>
      <c r="I913"/>
      <c r="J913"/>
    </row>
    <row r="914" spans="7:10" x14ac:dyDescent="0.4">
      <c r="G914"/>
      <c r="I914"/>
      <c r="J914"/>
    </row>
    <row r="915" spans="7:10" x14ac:dyDescent="0.4">
      <c r="G915"/>
      <c r="I915"/>
      <c r="J915"/>
    </row>
    <row r="916" spans="7:10" x14ac:dyDescent="0.4">
      <c r="G916"/>
      <c r="I916"/>
      <c r="J916"/>
    </row>
    <row r="917" spans="7:10" x14ac:dyDescent="0.4">
      <c r="G917"/>
      <c r="I917"/>
      <c r="J917"/>
    </row>
    <row r="918" spans="7:10" x14ac:dyDescent="0.4">
      <c r="G918"/>
      <c r="I918"/>
      <c r="J918"/>
    </row>
    <row r="919" spans="7:10" x14ac:dyDescent="0.4">
      <c r="G919"/>
      <c r="I919"/>
      <c r="J919"/>
    </row>
    <row r="920" spans="7:10" x14ac:dyDescent="0.4">
      <c r="G920"/>
      <c r="I920"/>
      <c r="J920"/>
    </row>
    <row r="921" spans="7:10" x14ac:dyDescent="0.4">
      <c r="G921"/>
      <c r="I921"/>
      <c r="J921"/>
    </row>
    <row r="922" spans="7:10" x14ac:dyDescent="0.4">
      <c r="G922"/>
      <c r="I922"/>
      <c r="J922"/>
    </row>
    <row r="923" spans="7:10" x14ac:dyDescent="0.4">
      <c r="G923"/>
      <c r="I923"/>
      <c r="J923"/>
    </row>
    <row r="924" spans="7:10" x14ac:dyDescent="0.4">
      <c r="G924"/>
      <c r="I924"/>
      <c r="J924"/>
    </row>
    <row r="925" spans="7:10" x14ac:dyDescent="0.4">
      <c r="G925"/>
      <c r="I925"/>
      <c r="J925"/>
    </row>
    <row r="926" spans="7:10" x14ac:dyDescent="0.4">
      <c r="G926"/>
      <c r="I926"/>
      <c r="J926"/>
    </row>
    <row r="927" spans="7:10" x14ac:dyDescent="0.4">
      <c r="G927"/>
      <c r="I927"/>
      <c r="J927"/>
    </row>
    <row r="928" spans="7:10" x14ac:dyDescent="0.4">
      <c r="G928"/>
      <c r="I928"/>
      <c r="J928"/>
    </row>
    <row r="929" spans="7:10" x14ac:dyDescent="0.4">
      <c r="G929"/>
      <c r="I929"/>
      <c r="J929"/>
    </row>
    <row r="930" spans="7:10" x14ac:dyDescent="0.4">
      <c r="G930"/>
      <c r="I930"/>
      <c r="J930"/>
    </row>
    <row r="931" spans="7:10" x14ac:dyDescent="0.4">
      <c r="G931"/>
      <c r="I931"/>
      <c r="J931"/>
    </row>
    <row r="932" spans="7:10" x14ac:dyDescent="0.4">
      <c r="G932"/>
      <c r="I932"/>
      <c r="J932"/>
    </row>
    <row r="933" spans="7:10" x14ac:dyDescent="0.4">
      <c r="G933"/>
      <c r="I933"/>
      <c r="J933"/>
    </row>
    <row r="934" spans="7:10" x14ac:dyDescent="0.4">
      <c r="G934"/>
      <c r="I934"/>
      <c r="J934"/>
    </row>
    <row r="935" spans="7:10" x14ac:dyDescent="0.4">
      <c r="G935"/>
      <c r="I935"/>
      <c r="J935"/>
    </row>
    <row r="936" spans="7:10" x14ac:dyDescent="0.4">
      <c r="G936"/>
      <c r="I936"/>
      <c r="J936"/>
    </row>
    <row r="937" spans="7:10" x14ac:dyDescent="0.4">
      <c r="G937"/>
      <c r="I937"/>
      <c r="J937"/>
    </row>
    <row r="938" spans="7:10" x14ac:dyDescent="0.4">
      <c r="G938"/>
      <c r="I938"/>
      <c r="J938"/>
    </row>
    <row r="939" spans="7:10" x14ac:dyDescent="0.4">
      <c r="G939"/>
      <c r="I939"/>
      <c r="J939"/>
    </row>
    <row r="940" spans="7:10" x14ac:dyDescent="0.4">
      <c r="G940"/>
      <c r="I940"/>
      <c r="J940"/>
    </row>
    <row r="941" spans="7:10" x14ac:dyDescent="0.4">
      <c r="G941"/>
      <c r="I941"/>
      <c r="J941"/>
    </row>
    <row r="942" spans="7:10" x14ac:dyDescent="0.4">
      <c r="G942"/>
      <c r="I942"/>
      <c r="J942"/>
    </row>
    <row r="943" spans="7:10" x14ac:dyDescent="0.4">
      <c r="G943"/>
      <c r="I943"/>
      <c r="J943"/>
    </row>
    <row r="944" spans="7:10" x14ac:dyDescent="0.4">
      <c r="G944"/>
      <c r="I944"/>
      <c r="J944"/>
    </row>
    <row r="945" spans="7:10" x14ac:dyDescent="0.4">
      <c r="G945"/>
      <c r="I945"/>
      <c r="J945"/>
    </row>
    <row r="946" spans="7:10" x14ac:dyDescent="0.4">
      <c r="G946"/>
      <c r="I946"/>
      <c r="J946"/>
    </row>
    <row r="947" spans="7:10" x14ac:dyDescent="0.4">
      <c r="G947"/>
      <c r="I947"/>
      <c r="J947"/>
    </row>
    <row r="948" spans="7:10" x14ac:dyDescent="0.4">
      <c r="G948"/>
      <c r="I948"/>
      <c r="J948"/>
    </row>
    <row r="949" spans="7:10" x14ac:dyDescent="0.4">
      <c r="G949"/>
      <c r="I949"/>
      <c r="J949"/>
    </row>
    <row r="950" spans="7:10" x14ac:dyDescent="0.4">
      <c r="G950"/>
      <c r="I950"/>
      <c r="J950"/>
    </row>
    <row r="951" spans="7:10" x14ac:dyDescent="0.4">
      <c r="G951"/>
      <c r="I951"/>
      <c r="J951"/>
    </row>
    <row r="952" spans="7:10" x14ac:dyDescent="0.4">
      <c r="G952"/>
      <c r="I952"/>
      <c r="J952"/>
    </row>
    <row r="953" spans="7:10" x14ac:dyDescent="0.4">
      <c r="G953"/>
      <c r="I953"/>
      <c r="J953"/>
    </row>
    <row r="954" spans="7:10" x14ac:dyDescent="0.4">
      <c r="G954"/>
      <c r="I954"/>
      <c r="J954"/>
    </row>
    <row r="955" spans="7:10" x14ac:dyDescent="0.4">
      <c r="G955"/>
      <c r="I955"/>
      <c r="J955"/>
    </row>
    <row r="956" spans="7:10" x14ac:dyDescent="0.4">
      <c r="G956"/>
      <c r="I956"/>
      <c r="J956"/>
    </row>
    <row r="957" spans="7:10" x14ac:dyDescent="0.4">
      <c r="G957"/>
      <c r="I957"/>
      <c r="J957"/>
    </row>
    <row r="958" spans="7:10" x14ac:dyDescent="0.4">
      <c r="G958"/>
      <c r="I958"/>
      <c r="J958"/>
    </row>
    <row r="959" spans="7:10" x14ac:dyDescent="0.4">
      <c r="G959"/>
      <c r="I959"/>
      <c r="J959"/>
    </row>
    <row r="960" spans="7:10" x14ac:dyDescent="0.4">
      <c r="G960"/>
      <c r="I960"/>
      <c r="J960"/>
    </row>
    <row r="961" spans="7:10" x14ac:dyDescent="0.4">
      <c r="G961"/>
      <c r="I961"/>
      <c r="J961"/>
    </row>
    <row r="962" spans="7:10" x14ac:dyDescent="0.4">
      <c r="G962"/>
      <c r="I962"/>
      <c r="J962"/>
    </row>
    <row r="963" spans="7:10" x14ac:dyDescent="0.4">
      <c r="G963"/>
      <c r="I963"/>
      <c r="J963"/>
    </row>
    <row r="964" spans="7:10" x14ac:dyDescent="0.4">
      <c r="G964"/>
      <c r="I964"/>
      <c r="J964"/>
    </row>
    <row r="965" spans="7:10" x14ac:dyDescent="0.4">
      <c r="G965"/>
      <c r="I965"/>
      <c r="J965"/>
    </row>
    <row r="966" spans="7:10" x14ac:dyDescent="0.4">
      <c r="G966"/>
      <c r="I966"/>
      <c r="J966"/>
    </row>
    <row r="967" spans="7:10" x14ac:dyDescent="0.4">
      <c r="G967"/>
      <c r="I967"/>
      <c r="J967"/>
    </row>
    <row r="968" spans="7:10" x14ac:dyDescent="0.4">
      <c r="G968"/>
      <c r="I968"/>
      <c r="J968"/>
    </row>
    <row r="969" spans="7:10" x14ac:dyDescent="0.4">
      <c r="G969"/>
      <c r="I969"/>
      <c r="J969"/>
    </row>
    <row r="970" spans="7:10" x14ac:dyDescent="0.4">
      <c r="G970"/>
      <c r="I970"/>
      <c r="J970"/>
    </row>
    <row r="971" spans="7:10" x14ac:dyDescent="0.4">
      <c r="G971"/>
      <c r="I971"/>
      <c r="J971"/>
    </row>
    <row r="972" spans="7:10" x14ac:dyDescent="0.4">
      <c r="G972"/>
      <c r="I972"/>
      <c r="J972"/>
    </row>
    <row r="973" spans="7:10" x14ac:dyDescent="0.4">
      <c r="G973"/>
      <c r="I973"/>
      <c r="J973"/>
    </row>
    <row r="974" spans="7:10" x14ac:dyDescent="0.4">
      <c r="G974"/>
      <c r="I974"/>
      <c r="J974"/>
    </row>
    <row r="975" spans="7:10" x14ac:dyDescent="0.4">
      <c r="G975"/>
      <c r="I975"/>
      <c r="J975"/>
    </row>
    <row r="976" spans="7:10" x14ac:dyDescent="0.4">
      <c r="G976"/>
      <c r="I976"/>
      <c r="J976"/>
    </row>
    <row r="977" spans="7:10" x14ac:dyDescent="0.4">
      <c r="G977"/>
      <c r="I977"/>
      <c r="J977"/>
    </row>
    <row r="978" spans="7:10" x14ac:dyDescent="0.4">
      <c r="G978"/>
      <c r="I978"/>
      <c r="J978"/>
    </row>
    <row r="979" spans="7:10" x14ac:dyDescent="0.4">
      <c r="G979"/>
      <c r="I979"/>
      <c r="J979"/>
    </row>
    <row r="980" spans="7:10" x14ac:dyDescent="0.4">
      <c r="G980"/>
      <c r="I980"/>
      <c r="J980"/>
    </row>
    <row r="981" spans="7:10" x14ac:dyDescent="0.4">
      <c r="G981"/>
      <c r="I981"/>
      <c r="J981"/>
    </row>
    <row r="982" spans="7:10" x14ac:dyDescent="0.4">
      <c r="G982"/>
      <c r="I982"/>
      <c r="J982"/>
    </row>
    <row r="983" spans="7:10" x14ac:dyDescent="0.4">
      <c r="G983"/>
      <c r="I983"/>
      <c r="J983"/>
    </row>
    <row r="984" spans="7:10" x14ac:dyDescent="0.4">
      <c r="G984"/>
      <c r="I984"/>
      <c r="J984"/>
    </row>
    <row r="985" spans="7:10" x14ac:dyDescent="0.4">
      <c r="G985"/>
      <c r="I985"/>
      <c r="J985"/>
    </row>
    <row r="986" spans="7:10" x14ac:dyDescent="0.4">
      <c r="G986"/>
      <c r="I986"/>
      <c r="J986"/>
    </row>
    <row r="987" spans="7:10" x14ac:dyDescent="0.4">
      <c r="G987"/>
      <c r="I987"/>
      <c r="J987"/>
    </row>
    <row r="988" spans="7:10" x14ac:dyDescent="0.4">
      <c r="G988"/>
      <c r="I988"/>
      <c r="J988"/>
    </row>
    <row r="989" spans="7:10" x14ac:dyDescent="0.4">
      <c r="G989"/>
      <c r="I989"/>
      <c r="J989"/>
    </row>
    <row r="990" spans="7:10" x14ac:dyDescent="0.4">
      <c r="G990"/>
      <c r="I990"/>
      <c r="J990"/>
    </row>
    <row r="991" spans="7:10" x14ac:dyDescent="0.4">
      <c r="G991"/>
      <c r="I991"/>
      <c r="J991"/>
    </row>
    <row r="992" spans="7:10" x14ac:dyDescent="0.4">
      <c r="G992"/>
      <c r="I992"/>
      <c r="J992"/>
    </row>
    <row r="993" spans="7:10" x14ac:dyDescent="0.4">
      <c r="G993"/>
      <c r="I993"/>
      <c r="J993"/>
    </row>
    <row r="994" spans="7:10" x14ac:dyDescent="0.4">
      <c r="G994"/>
      <c r="I994"/>
      <c r="J994"/>
    </row>
    <row r="995" spans="7:10" x14ac:dyDescent="0.4">
      <c r="G995"/>
      <c r="I995"/>
      <c r="J995"/>
    </row>
    <row r="996" spans="7:10" x14ac:dyDescent="0.4">
      <c r="G996"/>
      <c r="I996"/>
      <c r="J996"/>
    </row>
    <row r="997" spans="7:10" x14ac:dyDescent="0.4">
      <c r="G997"/>
      <c r="I997"/>
      <c r="J997"/>
    </row>
    <row r="998" spans="7:10" x14ac:dyDescent="0.4">
      <c r="G998"/>
      <c r="I998"/>
      <c r="J998"/>
    </row>
    <row r="999" spans="7:10" x14ac:dyDescent="0.4">
      <c r="G999"/>
      <c r="I999"/>
      <c r="J999"/>
    </row>
    <row r="1000" spans="7:10" x14ac:dyDescent="0.4">
      <c r="G1000"/>
      <c r="I1000"/>
      <c r="J1000"/>
    </row>
    <row r="1001" spans="7:10" x14ac:dyDescent="0.4">
      <c r="G1001"/>
      <c r="I1001"/>
      <c r="J1001"/>
    </row>
    <row r="1002" spans="7:10" x14ac:dyDescent="0.4">
      <c r="G1002"/>
      <c r="I1002"/>
      <c r="J1002"/>
    </row>
    <row r="1003" spans="7:10" x14ac:dyDescent="0.4">
      <c r="G1003"/>
      <c r="I1003"/>
      <c r="J1003"/>
    </row>
    <row r="1004" spans="7:10" x14ac:dyDescent="0.4">
      <c r="G1004"/>
      <c r="I1004"/>
      <c r="J1004"/>
    </row>
    <row r="1005" spans="7:10" x14ac:dyDescent="0.4">
      <c r="G1005"/>
      <c r="I1005"/>
      <c r="J1005"/>
    </row>
    <row r="1006" spans="7:10" x14ac:dyDescent="0.4">
      <c r="G1006"/>
      <c r="I1006"/>
      <c r="J1006"/>
    </row>
    <row r="1007" spans="7:10" x14ac:dyDescent="0.4">
      <c r="G1007"/>
      <c r="I1007"/>
      <c r="J1007"/>
    </row>
    <row r="1008" spans="7:10" x14ac:dyDescent="0.4">
      <c r="G1008"/>
      <c r="I1008"/>
      <c r="J1008"/>
    </row>
    <row r="1009" spans="7:10" x14ac:dyDescent="0.4">
      <c r="G1009"/>
      <c r="I1009"/>
      <c r="J1009"/>
    </row>
    <row r="1010" spans="7:10" x14ac:dyDescent="0.4">
      <c r="G1010"/>
      <c r="I1010"/>
      <c r="J1010"/>
    </row>
    <row r="1011" spans="7:10" x14ac:dyDescent="0.4">
      <c r="G1011"/>
      <c r="I1011"/>
      <c r="J1011"/>
    </row>
    <row r="1012" spans="7:10" x14ac:dyDescent="0.4">
      <c r="G1012"/>
      <c r="I1012"/>
      <c r="J1012"/>
    </row>
    <row r="1013" spans="7:10" x14ac:dyDescent="0.4">
      <c r="G1013"/>
      <c r="I1013"/>
      <c r="J1013"/>
    </row>
    <row r="1014" spans="7:10" x14ac:dyDescent="0.4">
      <c r="G1014"/>
      <c r="I1014"/>
      <c r="J1014"/>
    </row>
    <row r="1015" spans="7:10" x14ac:dyDescent="0.4">
      <c r="G1015"/>
      <c r="I1015"/>
      <c r="J1015"/>
    </row>
    <row r="1016" spans="7:10" x14ac:dyDescent="0.4">
      <c r="G1016"/>
      <c r="I1016"/>
      <c r="J1016"/>
    </row>
    <row r="1017" spans="7:10" x14ac:dyDescent="0.4">
      <c r="G1017"/>
      <c r="I1017"/>
      <c r="J1017"/>
    </row>
    <row r="1018" spans="7:10" x14ac:dyDescent="0.4">
      <c r="G1018"/>
      <c r="I1018"/>
      <c r="J1018"/>
    </row>
    <row r="1019" spans="7:10" x14ac:dyDescent="0.4">
      <c r="G1019"/>
      <c r="I1019"/>
      <c r="J1019"/>
    </row>
    <row r="1020" spans="7:10" x14ac:dyDescent="0.4">
      <c r="G1020"/>
      <c r="I1020"/>
      <c r="J1020"/>
    </row>
    <row r="1021" spans="7:10" x14ac:dyDescent="0.4">
      <c r="G1021"/>
      <c r="I1021"/>
      <c r="J1021"/>
    </row>
    <row r="1022" spans="7:10" x14ac:dyDescent="0.4">
      <c r="G1022"/>
      <c r="I1022"/>
      <c r="J1022"/>
    </row>
    <row r="1023" spans="7:10" x14ac:dyDescent="0.4">
      <c r="G1023"/>
      <c r="I1023"/>
      <c r="J1023"/>
    </row>
    <row r="1024" spans="7:10" x14ac:dyDescent="0.4">
      <c r="G1024"/>
      <c r="I1024"/>
      <c r="J1024"/>
    </row>
    <row r="1025" spans="7:10" x14ac:dyDescent="0.4">
      <c r="G1025"/>
      <c r="I1025"/>
      <c r="J1025"/>
    </row>
    <row r="1026" spans="7:10" x14ac:dyDescent="0.4">
      <c r="G1026"/>
      <c r="I1026"/>
      <c r="J1026"/>
    </row>
    <row r="1027" spans="7:10" x14ac:dyDescent="0.4">
      <c r="G1027"/>
      <c r="I1027"/>
      <c r="J1027"/>
    </row>
    <row r="1028" spans="7:10" x14ac:dyDescent="0.4">
      <c r="G1028"/>
      <c r="I1028"/>
      <c r="J1028"/>
    </row>
    <row r="1029" spans="7:10" x14ac:dyDescent="0.4">
      <c r="G1029"/>
      <c r="I1029"/>
      <c r="J1029"/>
    </row>
    <row r="1030" spans="7:10" x14ac:dyDescent="0.4">
      <c r="G1030"/>
      <c r="I1030"/>
      <c r="J1030"/>
    </row>
    <row r="1031" spans="7:10" x14ac:dyDescent="0.4">
      <c r="G1031"/>
      <c r="I1031"/>
      <c r="J1031"/>
    </row>
    <row r="1032" spans="7:10" x14ac:dyDescent="0.4">
      <c r="G1032"/>
      <c r="I1032"/>
      <c r="J1032"/>
    </row>
    <row r="1033" spans="7:10" x14ac:dyDescent="0.4">
      <c r="G1033"/>
      <c r="I1033"/>
      <c r="J1033"/>
    </row>
    <row r="1034" spans="7:10" x14ac:dyDescent="0.4">
      <c r="G1034"/>
      <c r="I1034"/>
      <c r="J1034"/>
    </row>
    <row r="1035" spans="7:10" x14ac:dyDescent="0.4">
      <c r="G1035"/>
      <c r="I1035"/>
      <c r="J1035"/>
    </row>
    <row r="1036" spans="7:10" x14ac:dyDescent="0.4">
      <c r="G1036"/>
      <c r="I1036"/>
      <c r="J1036"/>
    </row>
    <row r="1037" spans="7:10" x14ac:dyDescent="0.4">
      <c r="G1037"/>
      <c r="I1037"/>
      <c r="J1037"/>
    </row>
    <row r="1038" spans="7:10" x14ac:dyDescent="0.4">
      <c r="G1038"/>
      <c r="I1038"/>
      <c r="J1038"/>
    </row>
    <row r="1039" spans="7:10" x14ac:dyDescent="0.4">
      <c r="G1039"/>
      <c r="I1039"/>
      <c r="J1039"/>
    </row>
    <row r="1040" spans="7:10" x14ac:dyDescent="0.4">
      <c r="G1040"/>
      <c r="I1040"/>
      <c r="J1040"/>
    </row>
    <row r="1041" spans="7:10" x14ac:dyDescent="0.4">
      <c r="G1041"/>
      <c r="I1041"/>
      <c r="J1041"/>
    </row>
    <row r="1042" spans="7:10" x14ac:dyDescent="0.4">
      <c r="G1042"/>
      <c r="I1042"/>
      <c r="J1042"/>
    </row>
    <row r="1043" spans="7:10" x14ac:dyDescent="0.4">
      <c r="G1043"/>
      <c r="I1043"/>
      <c r="J1043"/>
    </row>
    <row r="1044" spans="7:10" x14ac:dyDescent="0.4">
      <c r="G1044"/>
      <c r="I1044"/>
      <c r="J1044"/>
    </row>
    <row r="1045" spans="7:10" x14ac:dyDescent="0.4">
      <c r="G1045"/>
      <c r="I1045"/>
      <c r="J1045"/>
    </row>
    <row r="1046" spans="7:10" x14ac:dyDescent="0.4">
      <c r="G1046"/>
      <c r="I1046"/>
      <c r="J1046"/>
    </row>
    <row r="1047" spans="7:10" x14ac:dyDescent="0.4">
      <c r="G1047"/>
      <c r="I1047"/>
      <c r="J1047"/>
    </row>
    <row r="1048" spans="7:10" x14ac:dyDescent="0.4">
      <c r="G1048"/>
      <c r="I1048"/>
      <c r="J1048"/>
    </row>
    <row r="1049" spans="7:10" x14ac:dyDescent="0.4">
      <c r="G1049"/>
      <c r="I1049"/>
      <c r="J1049"/>
    </row>
    <row r="1050" spans="7:10" x14ac:dyDescent="0.4">
      <c r="G1050"/>
      <c r="I1050"/>
      <c r="J1050"/>
    </row>
    <row r="1051" spans="7:10" x14ac:dyDescent="0.4">
      <c r="G1051"/>
      <c r="I1051"/>
      <c r="J1051"/>
    </row>
    <row r="1052" spans="7:10" x14ac:dyDescent="0.4">
      <c r="G1052"/>
      <c r="I1052"/>
      <c r="J1052"/>
    </row>
    <row r="1053" spans="7:10" x14ac:dyDescent="0.4">
      <c r="G1053"/>
      <c r="I1053"/>
      <c r="J1053"/>
    </row>
    <row r="1054" spans="7:10" x14ac:dyDescent="0.4">
      <c r="G1054"/>
      <c r="I1054"/>
      <c r="J1054"/>
    </row>
    <row r="1055" spans="7:10" x14ac:dyDescent="0.4">
      <c r="G1055"/>
      <c r="I1055"/>
      <c r="J1055"/>
    </row>
    <row r="1056" spans="7:10" x14ac:dyDescent="0.4">
      <c r="G1056"/>
      <c r="I1056"/>
      <c r="J1056"/>
    </row>
    <row r="1057" spans="7:10" x14ac:dyDescent="0.4">
      <c r="G1057"/>
      <c r="I1057"/>
      <c r="J1057"/>
    </row>
    <row r="1058" spans="7:10" x14ac:dyDescent="0.4">
      <c r="G1058"/>
      <c r="I1058"/>
      <c r="J1058"/>
    </row>
    <row r="1059" spans="7:10" x14ac:dyDescent="0.4">
      <c r="G1059"/>
      <c r="I1059"/>
      <c r="J1059"/>
    </row>
    <row r="1060" spans="7:10" x14ac:dyDescent="0.4">
      <c r="G1060"/>
      <c r="I1060"/>
      <c r="J1060"/>
    </row>
    <row r="1061" spans="7:10" x14ac:dyDescent="0.4">
      <c r="G1061"/>
      <c r="I1061"/>
      <c r="J1061"/>
    </row>
    <row r="1062" spans="7:10" x14ac:dyDescent="0.4">
      <c r="G1062"/>
      <c r="I1062"/>
      <c r="J1062"/>
    </row>
    <row r="1063" spans="7:10" x14ac:dyDescent="0.4">
      <c r="G1063"/>
      <c r="I1063"/>
      <c r="J1063"/>
    </row>
    <row r="1064" spans="7:10" x14ac:dyDescent="0.4">
      <c r="G1064"/>
      <c r="I1064"/>
      <c r="J1064"/>
    </row>
    <row r="1065" spans="7:10" x14ac:dyDescent="0.4">
      <c r="G1065"/>
      <c r="I1065"/>
      <c r="J1065"/>
    </row>
    <row r="1066" spans="7:10" x14ac:dyDescent="0.4">
      <c r="G1066"/>
      <c r="I1066"/>
      <c r="J1066"/>
    </row>
    <row r="1067" spans="7:10" x14ac:dyDescent="0.4">
      <c r="G1067"/>
      <c r="I1067"/>
      <c r="J1067"/>
    </row>
    <row r="1068" spans="7:10" x14ac:dyDescent="0.4">
      <c r="G1068"/>
      <c r="I1068"/>
      <c r="J1068"/>
    </row>
    <row r="1069" spans="7:10" x14ac:dyDescent="0.4">
      <c r="G1069"/>
      <c r="I1069"/>
      <c r="J1069"/>
    </row>
    <row r="1070" spans="7:10" x14ac:dyDescent="0.4">
      <c r="G1070"/>
      <c r="I1070"/>
      <c r="J1070"/>
    </row>
    <row r="1071" spans="7:10" x14ac:dyDescent="0.4">
      <c r="G1071"/>
      <c r="I1071"/>
      <c r="J1071"/>
    </row>
    <row r="1072" spans="7:10" x14ac:dyDescent="0.4">
      <c r="G1072"/>
      <c r="I1072"/>
      <c r="J1072"/>
    </row>
    <row r="1073" spans="7:10" x14ac:dyDescent="0.4">
      <c r="G1073"/>
      <c r="I1073"/>
      <c r="J1073"/>
    </row>
    <row r="1074" spans="7:10" x14ac:dyDescent="0.4">
      <c r="G1074"/>
      <c r="I1074"/>
      <c r="J1074"/>
    </row>
    <row r="1075" spans="7:10" x14ac:dyDescent="0.4">
      <c r="G1075"/>
      <c r="I1075"/>
      <c r="J1075"/>
    </row>
    <row r="1076" spans="7:10" x14ac:dyDescent="0.4">
      <c r="G1076"/>
      <c r="I1076"/>
      <c r="J1076"/>
    </row>
    <row r="1077" spans="7:10" x14ac:dyDescent="0.4">
      <c r="G1077"/>
      <c r="I1077"/>
      <c r="J1077"/>
    </row>
    <row r="1078" spans="7:10" x14ac:dyDescent="0.4">
      <c r="G1078"/>
      <c r="I1078"/>
      <c r="J1078"/>
    </row>
    <row r="1079" spans="7:10" x14ac:dyDescent="0.4">
      <c r="G1079"/>
      <c r="I1079"/>
      <c r="J1079"/>
    </row>
    <row r="1080" spans="7:10" x14ac:dyDescent="0.4">
      <c r="G1080"/>
      <c r="I1080"/>
      <c r="J1080"/>
    </row>
    <row r="1081" spans="7:10" x14ac:dyDescent="0.4">
      <c r="G1081"/>
      <c r="I1081"/>
      <c r="J1081"/>
    </row>
    <row r="1082" spans="7:10" x14ac:dyDescent="0.4">
      <c r="G1082"/>
      <c r="I1082"/>
      <c r="J1082"/>
    </row>
    <row r="1083" spans="7:10" x14ac:dyDescent="0.4">
      <c r="G1083"/>
      <c r="I1083"/>
      <c r="J1083"/>
    </row>
    <row r="1084" spans="7:10" x14ac:dyDescent="0.4">
      <c r="G1084"/>
      <c r="I1084"/>
      <c r="J1084"/>
    </row>
    <row r="1085" spans="7:10" x14ac:dyDescent="0.4">
      <c r="G1085"/>
      <c r="I1085"/>
      <c r="J1085"/>
    </row>
    <row r="1086" spans="7:10" x14ac:dyDescent="0.4">
      <c r="G1086"/>
      <c r="I1086"/>
      <c r="J1086"/>
    </row>
    <row r="1087" spans="7:10" x14ac:dyDescent="0.4">
      <c r="G1087"/>
      <c r="I1087"/>
      <c r="J1087"/>
    </row>
    <row r="1088" spans="7:10" x14ac:dyDescent="0.4">
      <c r="G1088"/>
      <c r="I1088"/>
      <c r="J1088"/>
    </row>
    <row r="1089" spans="7:10" x14ac:dyDescent="0.4">
      <c r="G1089"/>
      <c r="I1089"/>
      <c r="J1089"/>
    </row>
    <row r="1090" spans="7:10" x14ac:dyDescent="0.4">
      <c r="G1090"/>
      <c r="I1090"/>
      <c r="J1090"/>
    </row>
    <row r="1091" spans="7:10" x14ac:dyDescent="0.4">
      <c r="G1091"/>
      <c r="I1091"/>
      <c r="J1091"/>
    </row>
    <row r="1092" spans="7:10" x14ac:dyDescent="0.4">
      <c r="G1092"/>
      <c r="I1092"/>
      <c r="J1092"/>
    </row>
    <row r="1093" spans="7:10" x14ac:dyDescent="0.4">
      <c r="G1093"/>
      <c r="I1093"/>
      <c r="J1093"/>
    </row>
    <row r="1094" spans="7:10" x14ac:dyDescent="0.4">
      <c r="G1094"/>
      <c r="I1094"/>
      <c r="J1094"/>
    </row>
    <row r="1095" spans="7:10" x14ac:dyDescent="0.4">
      <c r="G1095"/>
      <c r="I1095"/>
      <c r="J1095"/>
    </row>
    <row r="1096" spans="7:10" x14ac:dyDescent="0.4">
      <c r="G1096"/>
      <c r="I1096"/>
      <c r="J1096"/>
    </row>
    <row r="1097" spans="7:10" x14ac:dyDescent="0.4">
      <c r="G1097"/>
      <c r="I1097"/>
      <c r="J1097"/>
    </row>
    <row r="1098" spans="7:10" x14ac:dyDescent="0.4">
      <c r="G1098"/>
      <c r="I1098"/>
      <c r="J1098"/>
    </row>
    <row r="1099" spans="7:10" x14ac:dyDescent="0.4">
      <c r="G1099"/>
      <c r="I1099"/>
      <c r="J1099"/>
    </row>
    <row r="1100" spans="7:10" x14ac:dyDescent="0.4">
      <c r="G1100"/>
      <c r="I1100"/>
      <c r="J1100"/>
    </row>
    <row r="1101" spans="7:10" x14ac:dyDescent="0.4">
      <c r="G1101"/>
      <c r="I1101"/>
      <c r="J1101"/>
    </row>
    <row r="1102" spans="7:10" x14ac:dyDescent="0.4">
      <c r="G1102"/>
      <c r="I1102"/>
      <c r="J1102"/>
    </row>
    <row r="1103" spans="7:10" x14ac:dyDescent="0.4">
      <c r="G1103"/>
      <c r="I1103"/>
      <c r="J1103"/>
    </row>
    <row r="1104" spans="7:10" x14ac:dyDescent="0.4">
      <c r="G1104"/>
      <c r="I1104"/>
      <c r="J1104"/>
    </row>
    <row r="1105" spans="7:10" x14ac:dyDescent="0.4">
      <c r="G1105"/>
      <c r="I1105"/>
      <c r="J1105"/>
    </row>
    <row r="1106" spans="7:10" x14ac:dyDescent="0.4">
      <c r="G1106"/>
      <c r="I1106"/>
      <c r="J1106"/>
    </row>
    <row r="1107" spans="7:10" x14ac:dyDescent="0.4">
      <c r="G1107"/>
      <c r="I1107"/>
      <c r="J1107"/>
    </row>
    <row r="1108" spans="7:10" x14ac:dyDescent="0.4">
      <c r="G1108"/>
      <c r="I1108"/>
      <c r="J1108"/>
    </row>
    <row r="1109" spans="7:10" x14ac:dyDescent="0.4">
      <c r="G1109"/>
      <c r="I1109"/>
      <c r="J1109"/>
    </row>
    <row r="1110" spans="7:10" x14ac:dyDescent="0.4">
      <c r="G1110"/>
      <c r="I1110"/>
      <c r="J1110"/>
    </row>
    <row r="1111" spans="7:10" x14ac:dyDescent="0.4">
      <c r="G1111"/>
      <c r="I1111"/>
      <c r="J1111"/>
    </row>
    <row r="1112" spans="7:10" x14ac:dyDescent="0.4">
      <c r="G1112"/>
      <c r="I1112"/>
      <c r="J1112"/>
    </row>
    <row r="1113" spans="7:10" x14ac:dyDescent="0.4">
      <c r="G1113"/>
      <c r="I1113"/>
      <c r="J1113"/>
    </row>
    <row r="1114" spans="7:10" x14ac:dyDescent="0.4">
      <c r="G1114"/>
      <c r="I1114"/>
      <c r="J1114"/>
    </row>
    <row r="1115" spans="7:10" x14ac:dyDescent="0.4">
      <c r="G1115"/>
      <c r="I1115"/>
      <c r="J1115"/>
    </row>
    <row r="1116" spans="7:10" x14ac:dyDescent="0.4">
      <c r="G1116"/>
      <c r="I1116"/>
      <c r="J1116"/>
    </row>
    <row r="1117" spans="7:10" x14ac:dyDescent="0.4">
      <c r="G1117"/>
      <c r="I1117"/>
      <c r="J1117"/>
    </row>
    <row r="1118" spans="7:10" x14ac:dyDescent="0.4">
      <c r="G1118"/>
      <c r="I1118"/>
      <c r="J1118"/>
    </row>
    <row r="1119" spans="7:10" x14ac:dyDescent="0.4">
      <c r="G1119"/>
      <c r="I1119"/>
      <c r="J1119"/>
    </row>
    <row r="1120" spans="7:10" x14ac:dyDescent="0.4">
      <c r="G1120"/>
      <c r="I1120"/>
      <c r="J1120"/>
    </row>
    <row r="1121" spans="7:10" x14ac:dyDescent="0.4">
      <c r="G1121"/>
      <c r="I1121"/>
      <c r="J1121"/>
    </row>
    <row r="1122" spans="7:10" x14ac:dyDescent="0.4">
      <c r="G1122"/>
      <c r="I1122"/>
      <c r="J1122"/>
    </row>
    <row r="1123" spans="7:10" x14ac:dyDescent="0.4">
      <c r="G1123"/>
      <c r="I1123"/>
      <c r="J1123"/>
    </row>
    <row r="1124" spans="7:10" x14ac:dyDescent="0.4">
      <c r="G1124"/>
      <c r="I1124"/>
      <c r="J1124"/>
    </row>
    <row r="1125" spans="7:10" x14ac:dyDescent="0.4">
      <c r="G1125"/>
      <c r="I1125"/>
      <c r="J1125"/>
    </row>
    <row r="1126" spans="7:10" x14ac:dyDescent="0.4">
      <c r="G1126"/>
      <c r="I1126"/>
      <c r="J1126"/>
    </row>
    <row r="1127" spans="7:10" x14ac:dyDescent="0.4">
      <c r="G1127"/>
      <c r="I1127"/>
      <c r="J1127"/>
    </row>
    <row r="1128" spans="7:10" x14ac:dyDescent="0.4">
      <c r="G1128"/>
      <c r="I1128"/>
      <c r="J1128"/>
    </row>
    <row r="1129" spans="7:10" x14ac:dyDescent="0.4">
      <c r="G1129"/>
      <c r="I1129"/>
      <c r="J1129"/>
    </row>
    <row r="1130" spans="7:10" x14ac:dyDescent="0.4">
      <c r="G1130"/>
      <c r="I1130"/>
      <c r="J1130"/>
    </row>
    <row r="1131" spans="7:10" x14ac:dyDescent="0.4">
      <c r="G1131"/>
      <c r="I1131"/>
      <c r="J1131"/>
    </row>
    <row r="1132" spans="7:10" x14ac:dyDescent="0.4">
      <c r="G1132"/>
      <c r="I1132"/>
      <c r="J1132"/>
    </row>
    <row r="1133" spans="7:10" x14ac:dyDescent="0.4">
      <c r="G1133"/>
      <c r="I1133"/>
      <c r="J1133"/>
    </row>
    <row r="1134" spans="7:10" x14ac:dyDescent="0.4">
      <c r="G1134"/>
      <c r="I1134"/>
      <c r="J1134"/>
    </row>
    <row r="1135" spans="7:10" x14ac:dyDescent="0.4">
      <c r="G1135"/>
      <c r="I1135"/>
      <c r="J1135"/>
    </row>
    <row r="1136" spans="7:10" x14ac:dyDescent="0.4">
      <c r="G1136"/>
      <c r="I1136"/>
      <c r="J1136"/>
    </row>
    <row r="1137" spans="7:10" x14ac:dyDescent="0.4">
      <c r="G1137"/>
      <c r="I1137"/>
      <c r="J1137"/>
    </row>
    <row r="1138" spans="7:10" x14ac:dyDescent="0.4">
      <c r="G1138"/>
      <c r="I1138"/>
      <c r="J1138"/>
    </row>
    <row r="1139" spans="7:10" x14ac:dyDescent="0.4">
      <c r="G1139"/>
      <c r="I1139"/>
      <c r="J1139"/>
    </row>
    <row r="1140" spans="7:10" x14ac:dyDescent="0.4">
      <c r="G1140"/>
      <c r="I1140"/>
      <c r="J1140"/>
    </row>
    <row r="1141" spans="7:10" x14ac:dyDescent="0.4">
      <c r="G1141"/>
      <c r="I1141"/>
      <c r="J1141"/>
    </row>
    <row r="1142" spans="7:10" x14ac:dyDescent="0.4">
      <c r="G1142"/>
      <c r="I1142"/>
      <c r="J1142"/>
    </row>
    <row r="1143" spans="7:10" x14ac:dyDescent="0.4">
      <c r="G1143"/>
      <c r="I1143"/>
      <c r="J1143"/>
    </row>
    <row r="1144" spans="7:10" x14ac:dyDescent="0.4">
      <c r="G1144"/>
      <c r="I1144"/>
      <c r="J1144"/>
    </row>
    <row r="1145" spans="7:10" x14ac:dyDescent="0.4">
      <c r="G1145"/>
      <c r="I1145"/>
      <c r="J1145"/>
    </row>
    <row r="1146" spans="7:10" x14ac:dyDescent="0.4">
      <c r="G1146"/>
      <c r="I1146"/>
      <c r="J1146"/>
    </row>
    <row r="1147" spans="7:10" x14ac:dyDescent="0.4">
      <c r="G1147"/>
      <c r="I1147"/>
      <c r="J1147"/>
    </row>
    <row r="1148" spans="7:10" x14ac:dyDescent="0.4">
      <c r="G1148"/>
      <c r="I1148"/>
      <c r="J1148"/>
    </row>
    <row r="1149" spans="7:10" x14ac:dyDescent="0.4">
      <c r="G1149"/>
      <c r="I1149"/>
      <c r="J1149"/>
    </row>
    <row r="1150" spans="7:10" x14ac:dyDescent="0.4">
      <c r="G1150"/>
      <c r="I1150"/>
      <c r="J1150"/>
    </row>
    <row r="1151" spans="7:10" x14ac:dyDescent="0.4">
      <c r="G1151"/>
      <c r="I1151"/>
      <c r="J1151"/>
    </row>
    <row r="1152" spans="7:10" x14ac:dyDescent="0.4">
      <c r="G1152"/>
      <c r="I1152"/>
      <c r="J1152"/>
    </row>
    <row r="1153" spans="7:10" x14ac:dyDescent="0.4">
      <c r="G1153"/>
      <c r="I1153"/>
      <c r="J1153"/>
    </row>
    <row r="1154" spans="7:10" x14ac:dyDescent="0.4">
      <c r="G1154"/>
      <c r="I1154"/>
      <c r="J1154"/>
    </row>
    <row r="1155" spans="7:10" x14ac:dyDescent="0.4">
      <c r="G1155"/>
      <c r="I1155"/>
      <c r="J1155"/>
    </row>
    <row r="1156" spans="7:10" x14ac:dyDescent="0.4">
      <c r="G1156"/>
      <c r="I1156"/>
      <c r="J1156"/>
    </row>
    <row r="1157" spans="7:10" x14ac:dyDescent="0.4">
      <c r="G1157"/>
      <c r="I1157"/>
      <c r="J1157"/>
    </row>
    <row r="1158" spans="7:10" x14ac:dyDescent="0.4">
      <c r="G1158"/>
      <c r="I1158"/>
      <c r="J1158"/>
    </row>
    <row r="1159" spans="7:10" x14ac:dyDescent="0.4">
      <c r="G1159"/>
      <c r="I1159"/>
      <c r="J1159"/>
    </row>
    <row r="1160" spans="7:10" x14ac:dyDescent="0.4">
      <c r="G1160"/>
      <c r="I1160"/>
      <c r="J1160"/>
    </row>
    <row r="1161" spans="7:10" x14ac:dyDescent="0.4">
      <c r="G1161"/>
      <c r="I1161"/>
      <c r="J1161"/>
    </row>
    <row r="1162" spans="7:10" x14ac:dyDescent="0.4">
      <c r="G1162"/>
      <c r="I1162"/>
      <c r="J1162"/>
    </row>
    <row r="1163" spans="7:10" x14ac:dyDescent="0.4">
      <c r="G1163"/>
      <c r="I1163"/>
      <c r="J1163"/>
    </row>
    <row r="1164" spans="7:10" x14ac:dyDescent="0.4">
      <c r="G1164"/>
      <c r="I1164"/>
      <c r="J1164"/>
    </row>
    <row r="1165" spans="7:10" x14ac:dyDescent="0.4">
      <c r="G1165"/>
      <c r="I1165"/>
      <c r="J1165"/>
    </row>
    <row r="1166" spans="7:10" x14ac:dyDescent="0.4">
      <c r="G1166"/>
      <c r="I1166"/>
      <c r="J1166"/>
    </row>
    <row r="1167" spans="7:10" x14ac:dyDescent="0.4">
      <c r="G1167"/>
      <c r="I1167"/>
      <c r="J1167"/>
    </row>
    <row r="1168" spans="7:10" x14ac:dyDescent="0.4">
      <c r="G1168"/>
      <c r="I1168"/>
      <c r="J1168"/>
    </row>
    <row r="1169" spans="7:10" x14ac:dyDescent="0.4">
      <c r="G1169"/>
      <c r="I1169"/>
      <c r="J1169"/>
    </row>
    <row r="1170" spans="7:10" x14ac:dyDescent="0.4">
      <c r="G1170"/>
      <c r="I1170"/>
      <c r="J1170"/>
    </row>
    <row r="1171" spans="7:10" x14ac:dyDescent="0.4">
      <c r="G1171"/>
      <c r="I1171"/>
      <c r="J1171"/>
    </row>
    <row r="1172" spans="7:10" x14ac:dyDescent="0.4">
      <c r="G1172"/>
      <c r="I1172"/>
      <c r="J1172"/>
    </row>
    <row r="1173" spans="7:10" x14ac:dyDescent="0.4">
      <c r="G1173"/>
      <c r="I1173"/>
      <c r="J1173"/>
    </row>
    <row r="1174" spans="7:10" x14ac:dyDescent="0.4">
      <c r="G1174"/>
      <c r="I1174"/>
      <c r="J1174"/>
    </row>
    <row r="1175" spans="7:10" x14ac:dyDescent="0.4">
      <c r="G1175"/>
      <c r="I1175"/>
      <c r="J1175"/>
    </row>
    <row r="1176" spans="7:10" x14ac:dyDescent="0.4">
      <c r="G1176"/>
      <c r="I1176"/>
      <c r="J1176"/>
    </row>
    <row r="1177" spans="7:10" x14ac:dyDescent="0.4">
      <c r="G1177"/>
      <c r="I1177"/>
      <c r="J1177"/>
    </row>
    <row r="1178" spans="7:10" x14ac:dyDescent="0.4">
      <c r="G1178"/>
      <c r="I1178"/>
      <c r="J1178"/>
    </row>
    <row r="1179" spans="7:10" x14ac:dyDescent="0.4">
      <c r="G1179"/>
      <c r="I1179"/>
      <c r="J1179"/>
    </row>
    <row r="1180" spans="7:10" x14ac:dyDescent="0.4">
      <c r="G1180"/>
      <c r="I1180"/>
      <c r="J1180"/>
    </row>
    <row r="1181" spans="7:10" x14ac:dyDescent="0.4">
      <c r="G1181"/>
      <c r="I1181"/>
      <c r="J1181"/>
    </row>
    <row r="1182" spans="7:10" x14ac:dyDescent="0.4">
      <c r="G1182"/>
      <c r="I1182"/>
      <c r="J1182"/>
    </row>
    <row r="1183" spans="7:10" x14ac:dyDescent="0.4">
      <c r="G1183"/>
      <c r="I1183"/>
      <c r="J1183"/>
    </row>
    <row r="1184" spans="7:10" x14ac:dyDescent="0.4">
      <c r="G1184"/>
      <c r="I1184"/>
      <c r="J1184"/>
    </row>
    <row r="1185" spans="7:10" x14ac:dyDescent="0.4">
      <c r="G1185"/>
      <c r="I1185"/>
      <c r="J1185"/>
    </row>
    <row r="1186" spans="7:10" x14ac:dyDescent="0.4">
      <c r="G1186"/>
      <c r="I1186"/>
      <c r="J1186"/>
    </row>
    <row r="1187" spans="7:10" x14ac:dyDescent="0.4">
      <c r="G1187"/>
      <c r="I1187"/>
      <c r="J1187"/>
    </row>
    <row r="1188" spans="7:10" x14ac:dyDescent="0.4">
      <c r="G1188"/>
      <c r="I1188"/>
      <c r="J1188"/>
    </row>
    <row r="1189" spans="7:10" x14ac:dyDescent="0.4">
      <c r="G1189"/>
      <c r="I1189"/>
      <c r="J1189"/>
    </row>
    <row r="1190" spans="7:10" x14ac:dyDescent="0.4">
      <c r="G1190"/>
      <c r="I1190"/>
      <c r="J1190"/>
    </row>
    <row r="1191" spans="7:10" x14ac:dyDescent="0.4">
      <c r="G1191"/>
      <c r="I1191"/>
      <c r="J1191"/>
    </row>
    <row r="1192" spans="7:10" x14ac:dyDescent="0.4">
      <c r="G1192"/>
      <c r="I1192"/>
      <c r="J1192"/>
    </row>
    <row r="1193" spans="7:10" x14ac:dyDescent="0.4">
      <c r="G1193"/>
      <c r="I1193"/>
      <c r="J1193"/>
    </row>
    <row r="1194" spans="7:10" x14ac:dyDescent="0.4">
      <c r="G1194"/>
      <c r="I1194"/>
      <c r="J1194"/>
    </row>
    <row r="1195" spans="7:10" x14ac:dyDescent="0.4">
      <c r="G1195"/>
      <c r="I1195"/>
      <c r="J1195"/>
    </row>
    <row r="1196" spans="7:10" x14ac:dyDescent="0.4">
      <c r="G1196"/>
      <c r="I1196"/>
      <c r="J1196"/>
    </row>
    <row r="1197" spans="7:10" x14ac:dyDescent="0.4">
      <c r="G1197"/>
      <c r="I1197"/>
      <c r="J1197"/>
    </row>
    <row r="1198" spans="7:10" x14ac:dyDescent="0.4">
      <c r="G1198"/>
      <c r="I1198"/>
      <c r="J1198"/>
    </row>
    <row r="1199" spans="7:10" x14ac:dyDescent="0.4">
      <c r="G1199"/>
      <c r="I1199"/>
      <c r="J1199"/>
    </row>
    <row r="1200" spans="7:10" x14ac:dyDescent="0.4">
      <c r="G1200"/>
      <c r="I1200"/>
      <c r="J1200"/>
    </row>
    <row r="1201" spans="7:10" x14ac:dyDescent="0.4">
      <c r="G1201"/>
      <c r="I1201"/>
      <c r="J1201"/>
    </row>
    <row r="1202" spans="7:10" x14ac:dyDescent="0.4">
      <c r="G1202"/>
      <c r="I1202"/>
      <c r="J1202"/>
    </row>
    <row r="1203" spans="7:10" x14ac:dyDescent="0.4">
      <c r="G1203"/>
      <c r="I1203"/>
      <c r="J1203"/>
    </row>
    <row r="1204" spans="7:10" x14ac:dyDescent="0.4">
      <c r="G1204"/>
      <c r="I1204"/>
      <c r="J1204"/>
    </row>
    <row r="1205" spans="7:10" x14ac:dyDescent="0.4">
      <c r="G1205"/>
      <c r="I1205"/>
      <c r="J1205"/>
    </row>
    <row r="1206" spans="7:10" x14ac:dyDescent="0.4">
      <c r="G1206"/>
      <c r="I1206"/>
      <c r="J1206"/>
    </row>
    <row r="1207" spans="7:10" x14ac:dyDescent="0.4">
      <c r="G1207"/>
      <c r="I1207"/>
      <c r="J1207"/>
    </row>
    <row r="1208" spans="7:10" x14ac:dyDescent="0.4">
      <c r="G1208"/>
      <c r="I1208"/>
      <c r="J1208"/>
    </row>
    <row r="1209" spans="7:10" x14ac:dyDescent="0.4">
      <c r="G1209"/>
      <c r="I1209"/>
      <c r="J1209"/>
    </row>
    <row r="1210" spans="7:10" x14ac:dyDescent="0.4">
      <c r="G1210"/>
      <c r="I1210"/>
      <c r="J1210"/>
    </row>
    <row r="1211" spans="7:10" x14ac:dyDescent="0.4">
      <c r="G1211"/>
      <c r="I1211"/>
      <c r="J1211"/>
    </row>
    <row r="1212" spans="7:10" x14ac:dyDescent="0.4">
      <c r="G1212"/>
      <c r="I1212"/>
      <c r="J1212"/>
    </row>
    <row r="1213" spans="7:10" x14ac:dyDescent="0.4">
      <c r="G1213"/>
      <c r="I1213"/>
      <c r="J1213"/>
    </row>
    <row r="1214" spans="7:10" x14ac:dyDescent="0.4">
      <c r="G1214"/>
      <c r="I1214"/>
      <c r="J1214"/>
    </row>
    <row r="1215" spans="7:10" x14ac:dyDescent="0.4">
      <c r="G1215"/>
      <c r="I1215"/>
      <c r="J1215"/>
    </row>
    <row r="1216" spans="7:10" x14ac:dyDescent="0.4">
      <c r="G1216"/>
      <c r="I1216"/>
      <c r="J1216"/>
    </row>
    <row r="1217" spans="7:10" x14ac:dyDescent="0.4">
      <c r="G1217"/>
      <c r="I1217"/>
      <c r="J1217"/>
    </row>
    <row r="1218" spans="7:10" x14ac:dyDescent="0.4">
      <c r="G1218"/>
      <c r="I1218"/>
      <c r="J1218"/>
    </row>
    <row r="1219" spans="7:10" x14ac:dyDescent="0.4">
      <c r="G1219"/>
      <c r="I1219"/>
      <c r="J1219"/>
    </row>
    <row r="1220" spans="7:10" x14ac:dyDescent="0.4">
      <c r="G1220"/>
      <c r="I1220"/>
      <c r="J1220"/>
    </row>
    <row r="1221" spans="7:10" x14ac:dyDescent="0.4">
      <c r="G1221"/>
      <c r="I1221"/>
      <c r="J1221"/>
    </row>
    <row r="1222" spans="7:10" x14ac:dyDescent="0.4">
      <c r="G1222"/>
      <c r="I1222"/>
      <c r="J1222"/>
    </row>
    <row r="1223" spans="7:10" x14ac:dyDescent="0.4">
      <c r="G1223"/>
      <c r="I1223"/>
      <c r="J1223"/>
    </row>
    <row r="1224" spans="7:10" x14ac:dyDescent="0.4">
      <c r="G1224"/>
      <c r="I1224"/>
      <c r="J1224"/>
    </row>
    <row r="1225" spans="7:10" x14ac:dyDescent="0.4">
      <c r="G1225"/>
      <c r="I1225"/>
      <c r="J1225"/>
    </row>
    <row r="1226" spans="7:10" x14ac:dyDescent="0.4">
      <c r="G1226"/>
      <c r="I1226"/>
      <c r="J1226"/>
    </row>
    <row r="1227" spans="7:10" x14ac:dyDescent="0.4">
      <c r="G1227"/>
      <c r="I1227"/>
      <c r="J1227"/>
    </row>
    <row r="1228" spans="7:10" x14ac:dyDescent="0.4">
      <c r="G1228"/>
      <c r="I1228"/>
      <c r="J1228"/>
    </row>
    <row r="1229" spans="7:10" x14ac:dyDescent="0.4">
      <c r="G1229"/>
      <c r="I1229"/>
      <c r="J1229"/>
    </row>
    <row r="1230" spans="7:10" x14ac:dyDescent="0.4">
      <c r="G1230"/>
      <c r="I1230"/>
      <c r="J1230"/>
    </row>
    <row r="1231" spans="7:10" x14ac:dyDescent="0.4">
      <c r="G1231"/>
      <c r="I1231"/>
      <c r="J1231"/>
    </row>
    <row r="1232" spans="7:10" x14ac:dyDescent="0.4">
      <c r="G1232"/>
      <c r="I1232"/>
      <c r="J1232"/>
    </row>
    <row r="1233" spans="7:10" x14ac:dyDescent="0.4">
      <c r="G1233"/>
      <c r="I1233"/>
      <c r="J1233"/>
    </row>
    <row r="1234" spans="7:10" x14ac:dyDescent="0.4">
      <c r="G1234"/>
      <c r="I1234"/>
      <c r="J1234"/>
    </row>
    <row r="1235" spans="7:10" x14ac:dyDescent="0.4">
      <c r="G1235"/>
      <c r="I1235"/>
      <c r="J1235"/>
    </row>
    <row r="1236" spans="7:10" x14ac:dyDescent="0.4">
      <c r="G1236"/>
      <c r="I1236"/>
      <c r="J1236"/>
    </row>
    <row r="1237" spans="7:10" x14ac:dyDescent="0.4">
      <c r="G1237"/>
      <c r="I1237"/>
      <c r="J1237"/>
    </row>
    <row r="1238" spans="7:10" x14ac:dyDescent="0.4">
      <c r="G1238"/>
      <c r="I1238"/>
      <c r="J1238"/>
    </row>
    <row r="1239" spans="7:10" x14ac:dyDescent="0.4">
      <c r="G1239"/>
      <c r="I1239"/>
      <c r="J1239"/>
    </row>
    <row r="1240" spans="7:10" x14ac:dyDescent="0.4">
      <c r="G1240"/>
      <c r="I1240"/>
      <c r="J1240"/>
    </row>
    <row r="1241" spans="7:10" x14ac:dyDescent="0.4">
      <c r="G1241"/>
      <c r="I1241"/>
      <c r="J1241"/>
    </row>
    <row r="1242" spans="7:10" x14ac:dyDescent="0.4">
      <c r="G1242"/>
      <c r="I1242"/>
      <c r="J1242"/>
    </row>
    <row r="1243" spans="7:10" x14ac:dyDescent="0.4">
      <c r="G1243"/>
      <c r="I1243"/>
      <c r="J1243"/>
    </row>
    <row r="1244" spans="7:10" x14ac:dyDescent="0.4">
      <c r="G1244"/>
      <c r="I1244"/>
      <c r="J1244"/>
    </row>
    <row r="1245" spans="7:10" x14ac:dyDescent="0.4">
      <c r="G1245"/>
      <c r="I1245"/>
      <c r="J1245"/>
    </row>
    <row r="1246" spans="7:10" x14ac:dyDescent="0.4">
      <c r="G1246"/>
      <c r="I1246"/>
      <c r="J1246"/>
    </row>
    <row r="1247" spans="7:10" x14ac:dyDescent="0.4">
      <c r="G1247"/>
      <c r="I1247"/>
      <c r="J1247"/>
    </row>
    <row r="1248" spans="7:10" x14ac:dyDescent="0.4">
      <c r="G1248"/>
      <c r="I1248"/>
      <c r="J1248"/>
    </row>
    <row r="1249" spans="7:10" x14ac:dyDescent="0.4">
      <c r="G1249"/>
      <c r="I1249"/>
      <c r="J1249"/>
    </row>
    <row r="1250" spans="7:10" x14ac:dyDescent="0.4">
      <c r="G1250"/>
      <c r="I1250"/>
      <c r="J1250"/>
    </row>
    <row r="1251" spans="7:10" x14ac:dyDescent="0.4">
      <c r="G1251"/>
      <c r="I1251"/>
      <c r="J1251"/>
    </row>
    <row r="1252" spans="7:10" x14ac:dyDescent="0.4">
      <c r="G1252"/>
      <c r="I1252"/>
      <c r="J1252"/>
    </row>
    <row r="1253" spans="7:10" x14ac:dyDescent="0.4">
      <c r="G1253"/>
      <c r="I1253"/>
      <c r="J1253"/>
    </row>
    <row r="1254" spans="7:10" x14ac:dyDescent="0.4">
      <c r="G1254"/>
      <c r="I1254"/>
      <c r="J1254"/>
    </row>
    <row r="1255" spans="7:10" x14ac:dyDescent="0.4">
      <c r="G1255"/>
      <c r="I1255"/>
      <c r="J1255"/>
    </row>
    <row r="1256" spans="7:10" x14ac:dyDescent="0.4">
      <c r="G1256"/>
      <c r="I1256"/>
      <c r="J1256"/>
    </row>
    <row r="1257" spans="7:10" x14ac:dyDescent="0.4">
      <c r="G1257"/>
      <c r="I1257"/>
      <c r="J1257"/>
    </row>
    <row r="1258" spans="7:10" x14ac:dyDescent="0.4">
      <c r="G1258"/>
      <c r="I1258"/>
      <c r="J1258"/>
    </row>
    <row r="1259" spans="7:10" x14ac:dyDescent="0.4">
      <c r="G1259"/>
      <c r="I1259"/>
      <c r="J1259"/>
    </row>
    <row r="1260" spans="7:10" x14ac:dyDescent="0.4">
      <c r="G1260"/>
      <c r="I1260"/>
      <c r="J1260"/>
    </row>
    <row r="1261" spans="7:10" x14ac:dyDescent="0.4">
      <c r="G1261"/>
      <c r="I1261"/>
      <c r="J1261"/>
    </row>
    <row r="1262" spans="7:10" x14ac:dyDescent="0.4">
      <c r="G1262"/>
      <c r="I1262"/>
      <c r="J1262"/>
    </row>
    <row r="1263" spans="7:10" x14ac:dyDescent="0.4">
      <c r="G1263"/>
      <c r="I1263"/>
      <c r="J1263"/>
    </row>
    <row r="1264" spans="7:10" x14ac:dyDescent="0.4">
      <c r="G1264"/>
      <c r="I1264"/>
      <c r="J1264"/>
    </row>
    <row r="1265" spans="7:10" x14ac:dyDescent="0.4">
      <c r="G1265"/>
      <c r="I1265"/>
      <c r="J1265"/>
    </row>
    <row r="1266" spans="7:10" x14ac:dyDescent="0.4">
      <c r="G1266"/>
      <c r="I1266"/>
      <c r="J1266"/>
    </row>
    <row r="1267" spans="7:10" x14ac:dyDescent="0.4">
      <c r="G1267"/>
      <c r="I1267"/>
      <c r="J1267"/>
    </row>
    <row r="1268" spans="7:10" x14ac:dyDescent="0.4">
      <c r="G1268"/>
      <c r="I1268"/>
      <c r="J1268"/>
    </row>
    <row r="1269" spans="7:10" x14ac:dyDescent="0.4">
      <c r="G1269"/>
      <c r="I1269"/>
      <c r="J1269"/>
    </row>
    <row r="1270" spans="7:10" x14ac:dyDescent="0.4">
      <c r="G1270"/>
      <c r="I1270"/>
      <c r="J1270"/>
    </row>
    <row r="1271" spans="7:10" x14ac:dyDescent="0.4">
      <c r="G1271"/>
      <c r="I1271"/>
      <c r="J1271"/>
    </row>
    <row r="1272" spans="7:10" x14ac:dyDescent="0.4">
      <c r="G1272"/>
      <c r="I1272"/>
      <c r="J1272"/>
    </row>
    <row r="1273" spans="7:10" x14ac:dyDescent="0.4">
      <c r="G1273"/>
      <c r="I1273"/>
      <c r="J1273"/>
    </row>
    <row r="1274" spans="7:10" x14ac:dyDescent="0.4">
      <c r="G1274"/>
      <c r="I1274"/>
      <c r="J1274"/>
    </row>
    <row r="1275" spans="7:10" x14ac:dyDescent="0.4">
      <c r="G1275"/>
      <c r="I1275"/>
      <c r="J1275"/>
    </row>
    <row r="1276" spans="7:10" x14ac:dyDescent="0.4">
      <c r="G1276"/>
      <c r="I1276"/>
      <c r="J1276"/>
    </row>
    <row r="1277" spans="7:10" x14ac:dyDescent="0.4">
      <c r="G1277"/>
      <c r="I1277"/>
      <c r="J1277"/>
    </row>
    <row r="1278" spans="7:10" x14ac:dyDescent="0.4">
      <c r="G1278"/>
      <c r="I1278"/>
      <c r="J1278"/>
    </row>
    <row r="1279" spans="7:10" x14ac:dyDescent="0.4">
      <c r="G1279"/>
      <c r="I1279"/>
      <c r="J1279"/>
    </row>
    <row r="1280" spans="7:10" x14ac:dyDescent="0.4">
      <c r="G1280"/>
      <c r="I1280"/>
      <c r="J1280"/>
    </row>
    <row r="1281" spans="7:10" x14ac:dyDescent="0.4">
      <c r="G1281"/>
      <c r="I1281"/>
      <c r="J1281"/>
    </row>
    <row r="1282" spans="7:10" x14ac:dyDescent="0.4">
      <c r="G1282"/>
      <c r="I1282"/>
      <c r="J1282"/>
    </row>
    <row r="1283" spans="7:10" x14ac:dyDescent="0.4">
      <c r="G1283"/>
      <c r="I1283"/>
      <c r="J1283"/>
    </row>
    <row r="1284" spans="7:10" x14ac:dyDescent="0.4">
      <c r="G1284"/>
      <c r="I1284"/>
      <c r="J1284"/>
    </row>
    <row r="1285" spans="7:10" x14ac:dyDescent="0.4">
      <c r="G1285"/>
      <c r="I1285"/>
      <c r="J1285"/>
    </row>
    <row r="1286" spans="7:10" x14ac:dyDescent="0.4">
      <c r="G1286"/>
      <c r="I1286"/>
      <c r="J1286"/>
    </row>
    <row r="1287" spans="7:10" x14ac:dyDescent="0.4">
      <c r="G1287"/>
      <c r="I1287"/>
      <c r="J1287"/>
    </row>
    <row r="1288" spans="7:10" x14ac:dyDescent="0.4">
      <c r="G1288"/>
      <c r="I1288"/>
      <c r="J1288"/>
    </row>
    <row r="1289" spans="7:10" x14ac:dyDescent="0.4">
      <c r="G1289"/>
      <c r="I1289"/>
      <c r="J1289"/>
    </row>
    <row r="1290" spans="7:10" x14ac:dyDescent="0.4">
      <c r="G1290"/>
      <c r="I1290"/>
      <c r="J1290"/>
    </row>
    <row r="1291" spans="7:10" x14ac:dyDescent="0.4">
      <c r="G1291"/>
      <c r="I1291"/>
      <c r="J1291"/>
    </row>
    <row r="1292" spans="7:10" x14ac:dyDescent="0.4">
      <c r="G1292"/>
      <c r="I1292"/>
      <c r="J1292"/>
    </row>
    <row r="1293" spans="7:10" x14ac:dyDescent="0.4">
      <c r="G1293"/>
      <c r="I1293"/>
      <c r="J1293"/>
    </row>
    <row r="1294" spans="7:10" x14ac:dyDescent="0.4">
      <c r="G1294"/>
      <c r="I1294"/>
      <c r="J1294"/>
    </row>
    <row r="1295" spans="7:10" x14ac:dyDescent="0.4">
      <c r="G1295"/>
      <c r="I1295"/>
      <c r="J1295"/>
    </row>
    <row r="1296" spans="7:10" x14ac:dyDescent="0.4">
      <c r="G1296"/>
      <c r="I1296"/>
      <c r="J1296"/>
    </row>
    <row r="1297" spans="7:10" x14ac:dyDescent="0.4">
      <c r="G1297"/>
      <c r="I1297"/>
      <c r="J1297"/>
    </row>
    <row r="1298" spans="7:10" x14ac:dyDescent="0.4">
      <c r="G1298"/>
      <c r="I1298"/>
      <c r="J1298"/>
    </row>
    <row r="1299" spans="7:10" x14ac:dyDescent="0.4">
      <c r="G1299"/>
      <c r="I1299"/>
      <c r="J1299"/>
    </row>
    <row r="1300" spans="7:10" x14ac:dyDescent="0.4">
      <c r="G1300"/>
      <c r="I1300"/>
      <c r="J1300"/>
    </row>
    <row r="1301" spans="7:10" x14ac:dyDescent="0.4">
      <c r="G1301"/>
      <c r="I1301"/>
      <c r="J1301"/>
    </row>
    <row r="1302" spans="7:10" x14ac:dyDescent="0.4">
      <c r="G1302"/>
      <c r="I1302"/>
      <c r="J1302"/>
    </row>
    <row r="1303" spans="7:10" x14ac:dyDescent="0.4">
      <c r="G1303"/>
      <c r="I1303"/>
      <c r="J1303"/>
    </row>
    <row r="1304" spans="7:10" x14ac:dyDescent="0.4">
      <c r="G1304"/>
      <c r="I1304"/>
      <c r="J1304"/>
    </row>
    <row r="1305" spans="7:10" x14ac:dyDescent="0.4">
      <c r="G1305"/>
      <c r="I1305"/>
      <c r="J1305"/>
    </row>
    <row r="1306" spans="7:10" x14ac:dyDescent="0.4">
      <c r="G1306"/>
      <c r="I1306"/>
      <c r="J1306"/>
    </row>
    <row r="1307" spans="7:10" x14ac:dyDescent="0.4">
      <c r="G1307"/>
      <c r="I1307"/>
      <c r="J1307"/>
    </row>
    <row r="1308" spans="7:10" x14ac:dyDescent="0.4">
      <c r="G1308"/>
      <c r="I1308"/>
      <c r="J1308"/>
    </row>
    <row r="1309" spans="7:10" x14ac:dyDescent="0.4">
      <c r="G1309"/>
      <c r="I1309"/>
      <c r="J1309"/>
    </row>
    <row r="1310" spans="7:10" x14ac:dyDescent="0.4">
      <c r="G1310"/>
      <c r="I1310"/>
      <c r="J1310"/>
    </row>
    <row r="1311" spans="7:10" x14ac:dyDescent="0.4">
      <c r="G1311"/>
      <c r="I1311"/>
      <c r="J1311"/>
    </row>
    <row r="1312" spans="7:10" x14ac:dyDescent="0.4">
      <c r="G1312"/>
      <c r="I1312"/>
      <c r="J1312"/>
    </row>
    <row r="1313" spans="7:10" x14ac:dyDescent="0.4">
      <c r="G1313"/>
      <c r="I1313"/>
      <c r="J1313"/>
    </row>
    <row r="1314" spans="7:10" x14ac:dyDescent="0.4">
      <c r="G1314"/>
      <c r="I1314"/>
      <c r="J1314"/>
    </row>
    <row r="1315" spans="7:10" x14ac:dyDescent="0.4">
      <c r="G1315"/>
      <c r="I1315"/>
      <c r="J1315"/>
    </row>
    <row r="1316" spans="7:10" x14ac:dyDescent="0.4">
      <c r="G1316"/>
      <c r="I1316"/>
      <c r="J1316"/>
    </row>
    <row r="1317" spans="7:10" x14ac:dyDescent="0.4">
      <c r="G1317"/>
      <c r="I1317"/>
      <c r="J1317"/>
    </row>
    <row r="1318" spans="7:10" x14ac:dyDescent="0.4">
      <c r="G1318"/>
      <c r="I1318"/>
      <c r="J1318"/>
    </row>
    <row r="1319" spans="7:10" x14ac:dyDescent="0.4">
      <c r="G1319"/>
      <c r="I1319"/>
      <c r="J1319"/>
    </row>
    <row r="1320" spans="7:10" x14ac:dyDescent="0.4">
      <c r="G1320"/>
      <c r="I1320"/>
      <c r="J1320"/>
    </row>
    <row r="1321" spans="7:10" x14ac:dyDescent="0.4">
      <c r="G1321"/>
      <c r="I1321"/>
      <c r="J1321"/>
    </row>
    <row r="1322" spans="7:10" x14ac:dyDescent="0.4">
      <c r="G1322"/>
      <c r="I1322"/>
      <c r="J1322"/>
    </row>
    <row r="1323" spans="7:10" x14ac:dyDescent="0.4">
      <c r="G1323"/>
      <c r="I1323"/>
      <c r="J1323"/>
    </row>
    <row r="1324" spans="7:10" x14ac:dyDescent="0.4">
      <c r="G1324"/>
      <c r="I1324"/>
      <c r="J1324"/>
    </row>
    <row r="1325" spans="7:10" x14ac:dyDescent="0.4">
      <c r="G1325"/>
      <c r="I1325"/>
      <c r="J1325"/>
    </row>
    <row r="1326" spans="7:10" x14ac:dyDescent="0.4">
      <c r="G1326"/>
      <c r="I1326"/>
      <c r="J1326"/>
    </row>
    <row r="1327" spans="7:10" x14ac:dyDescent="0.4">
      <c r="G1327"/>
      <c r="I1327"/>
      <c r="J1327"/>
    </row>
    <row r="1328" spans="7:10" x14ac:dyDescent="0.4">
      <c r="G1328"/>
      <c r="I1328"/>
      <c r="J1328"/>
    </row>
    <row r="1329" spans="7:10" x14ac:dyDescent="0.4">
      <c r="G1329"/>
      <c r="I1329"/>
      <c r="J1329"/>
    </row>
    <row r="1330" spans="7:10" x14ac:dyDescent="0.4">
      <c r="G1330"/>
      <c r="I1330"/>
      <c r="J1330"/>
    </row>
    <row r="1331" spans="7:10" x14ac:dyDescent="0.4">
      <c r="G1331"/>
      <c r="I1331"/>
      <c r="J1331"/>
    </row>
    <row r="1332" spans="7:10" x14ac:dyDescent="0.4">
      <c r="G1332"/>
      <c r="I1332"/>
      <c r="J1332"/>
    </row>
    <row r="1333" spans="7:10" x14ac:dyDescent="0.4">
      <c r="G1333"/>
      <c r="I1333"/>
      <c r="J1333"/>
    </row>
    <row r="1334" spans="7:10" x14ac:dyDescent="0.4">
      <c r="G1334"/>
      <c r="I1334"/>
      <c r="J1334"/>
    </row>
    <row r="1335" spans="7:10" x14ac:dyDescent="0.4">
      <c r="G1335"/>
      <c r="I1335"/>
      <c r="J1335"/>
    </row>
    <row r="1336" spans="7:10" x14ac:dyDescent="0.4">
      <c r="G1336"/>
      <c r="I1336"/>
      <c r="J1336"/>
    </row>
    <row r="1337" spans="7:10" x14ac:dyDescent="0.4">
      <c r="G1337"/>
      <c r="I1337"/>
      <c r="J1337"/>
    </row>
    <row r="1338" spans="7:10" x14ac:dyDescent="0.4">
      <c r="G1338"/>
      <c r="I1338"/>
      <c r="J1338"/>
    </row>
    <row r="1339" spans="7:10" x14ac:dyDescent="0.4">
      <c r="G1339"/>
      <c r="I1339"/>
      <c r="J1339"/>
    </row>
    <row r="1340" spans="7:10" x14ac:dyDescent="0.4">
      <c r="G1340"/>
      <c r="I1340"/>
      <c r="J1340"/>
    </row>
    <row r="1341" spans="7:10" x14ac:dyDescent="0.4">
      <c r="G1341"/>
      <c r="I1341"/>
      <c r="J1341"/>
    </row>
    <row r="1342" spans="7:10" x14ac:dyDescent="0.4">
      <c r="G1342"/>
      <c r="I1342"/>
      <c r="J1342"/>
    </row>
    <row r="1343" spans="7:10" x14ac:dyDescent="0.4">
      <c r="G1343"/>
      <c r="I1343"/>
      <c r="J1343"/>
    </row>
    <row r="1344" spans="7:10" x14ac:dyDescent="0.4">
      <c r="G1344"/>
      <c r="I1344"/>
      <c r="J1344"/>
    </row>
    <row r="1345" spans="7:10" x14ac:dyDescent="0.4">
      <c r="G1345"/>
      <c r="I1345"/>
      <c r="J1345"/>
    </row>
    <row r="1346" spans="7:10" x14ac:dyDescent="0.4">
      <c r="G1346"/>
      <c r="I1346"/>
      <c r="J1346"/>
    </row>
    <row r="1347" spans="7:10" x14ac:dyDescent="0.4">
      <c r="G1347"/>
      <c r="I1347"/>
      <c r="J1347"/>
    </row>
    <row r="1348" spans="7:10" x14ac:dyDescent="0.4">
      <c r="G1348"/>
      <c r="I1348"/>
      <c r="J1348"/>
    </row>
    <row r="1349" spans="7:10" x14ac:dyDescent="0.4">
      <c r="G1349"/>
      <c r="I1349"/>
      <c r="J1349"/>
    </row>
    <row r="1350" spans="7:10" x14ac:dyDescent="0.4">
      <c r="G1350"/>
      <c r="I1350"/>
      <c r="J1350"/>
    </row>
    <row r="1351" spans="7:10" x14ac:dyDescent="0.4">
      <c r="G1351"/>
      <c r="I1351"/>
      <c r="J1351"/>
    </row>
    <row r="1352" spans="7:10" x14ac:dyDescent="0.4">
      <c r="G1352"/>
      <c r="I1352"/>
      <c r="J1352"/>
    </row>
    <row r="1353" spans="7:10" x14ac:dyDescent="0.4">
      <c r="G1353"/>
      <c r="I1353"/>
      <c r="J1353"/>
    </row>
    <row r="1354" spans="7:10" x14ac:dyDescent="0.4">
      <c r="G1354"/>
      <c r="I1354"/>
      <c r="J1354"/>
    </row>
    <row r="1355" spans="7:10" x14ac:dyDescent="0.4">
      <c r="G1355"/>
      <c r="I1355"/>
      <c r="J1355"/>
    </row>
    <row r="1356" spans="7:10" x14ac:dyDescent="0.4">
      <c r="G1356"/>
      <c r="I1356"/>
      <c r="J1356"/>
    </row>
    <row r="1357" spans="7:10" x14ac:dyDescent="0.4">
      <c r="G1357"/>
      <c r="I1357"/>
      <c r="J1357"/>
    </row>
    <row r="1358" spans="7:10" x14ac:dyDescent="0.4">
      <c r="G1358"/>
      <c r="I1358"/>
      <c r="J1358"/>
    </row>
    <row r="1359" spans="7:10" x14ac:dyDescent="0.4">
      <c r="G1359"/>
      <c r="I1359"/>
      <c r="J1359"/>
    </row>
    <row r="1360" spans="7:10" x14ac:dyDescent="0.4">
      <c r="G1360"/>
      <c r="I1360"/>
      <c r="J1360"/>
    </row>
    <row r="1361" spans="7:10" x14ac:dyDescent="0.4">
      <c r="G1361"/>
      <c r="I1361"/>
      <c r="J1361"/>
    </row>
    <row r="1362" spans="7:10" x14ac:dyDescent="0.4">
      <c r="G1362"/>
      <c r="I1362"/>
      <c r="J1362"/>
    </row>
    <row r="1363" spans="7:10" x14ac:dyDescent="0.4">
      <c r="G1363"/>
      <c r="I1363"/>
      <c r="J1363"/>
    </row>
    <row r="1364" spans="7:10" x14ac:dyDescent="0.4">
      <c r="G1364"/>
      <c r="I1364"/>
      <c r="J1364"/>
    </row>
    <row r="1365" spans="7:10" x14ac:dyDescent="0.4">
      <c r="G1365"/>
      <c r="I1365"/>
      <c r="J1365"/>
    </row>
    <row r="1366" spans="7:10" x14ac:dyDescent="0.4">
      <c r="G1366"/>
      <c r="I1366"/>
      <c r="J1366"/>
    </row>
    <row r="1367" spans="7:10" x14ac:dyDescent="0.4">
      <c r="G1367"/>
      <c r="I1367"/>
      <c r="J1367"/>
    </row>
    <row r="1368" spans="7:10" x14ac:dyDescent="0.4">
      <c r="G1368"/>
      <c r="I1368"/>
      <c r="J1368"/>
    </row>
    <row r="1369" spans="7:10" x14ac:dyDescent="0.4">
      <c r="G1369"/>
      <c r="I1369"/>
      <c r="J1369"/>
    </row>
    <row r="1370" spans="7:10" x14ac:dyDescent="0.4">
      <c r="G1370"/>
      <c r="I1370"/>
      <c r="J1370"/>
    </row>
    <row r="1371" spans="7:10" x14ac:dyDescent="0.4">
      <c r="G1371"/>
      <c r="I1371"/>
      <c r="J1371"/>
    </row>
    <row r="1372" spans="7:10" x14ac:dyDescent="0.4">
      <c r="G1372"/>
      <c r="I1372"/>
      <c r="J1372"/>
    </row>
    <row r="1373" spans="7:10" x14ac:dyDescent="0.4">
      <c r="G1373"/>
      <c r="I1373"/>
      <c r="J1373"/>
    </row>
    <row r="1374" spans="7:10" x14ac:dyDescent="0.4">
      <c r="G1374"/>
      <c r="I1374"/>
      <c r="J1374"/>
    </row>
    <row r="1375" spans="7:10" x14ac:dyDescent="0.4">
      <c r="G1375"/>
      <c r="I1375"/>
      <c r="J1375"/>
    </row>
    <row r="1376" spans="7:10" x14ac:dyDescent="0.4">
      <c r="G1376"/>
      <c r="I1376"/>
      <c r="J1376"/>
    </row>
    <row r="1377" spans="7:10" x14ac:dyDescent="0.4">
      <c r="G1377"/>
      <c r="I1377"/>
      <c r="J1377"/>
    </row>
    <row r="1378" spans="7:10" x14ac:dyDescent="0.4">
      <c r="G1378"/>
      <c r="I1378"/>
      <c r="J1378"/>
    </row>
    <row r="1379" spans="7:10" x14ac:dyDescent="0.4">
      <c r="G1379"/>
      <c r="I1379"/>
      <c r="J1379"/>
    </row>
    <row r="1380" spans="7:10" x14ac:dyDescent="0.4">
      <c r="G1380"/>
      <c r="I1380"/>
      <c r="J1380"/>
    </row>
    <row r="1381" spans="7:10" x14ac:dyDescent="0.4">
      <c r="G1381"/>
      <c r="I1381"/>
      <c r="J1381"/>
    </row>
    <row r="1382" spans="7:10" x14ac:dyDescent="0.4">
      <c r="G1382"/>
      <c r="I1382"/>
      <c r="J1382"/>
    </row>
    <row r="1383" spans="7:10" x14ac:dyDescent="0.4">
      <c r="G1383"/>
      <c r="I1383"/>
      <c r="J1383"/>
    </row>
    <row r="1384" spans="7:10" x14ac:dyDescent="0.4">
      <c r="G1384"/>
      <c r="I1384"/>
      <c r="J1384"/>
    </row>
    <row r="1385" spans="7:10" x14ac:dyDescent="0.4">
      <c r="G1385"/>
      <c r="I1385"/>
      <c r="J1385"/>
    </row>
    <row r="1386" spans="7:10" x14ac:dyDescent="0.4">
      <c r="G1386"/>
      <c r="I1386"/>
      <c r="J1386"/>
    </row>
    <row r="1387" spans="7:10" x14ac:dyDescent="0.4">
      <c r="G1387"/>
      <c r="I1387"/>
      <c r="J1387"/>
    </row>
    <row r="1388" spans="7:10" x14ac:dyDescent="0.4">
      <c r="G1388"/>
      <c r="I1388"/>
      <c r="J1388"/>
    </row>
    <row r="1389" spans="7:10" x14ac:dyDescent="0.4">
      <c r="G1389"/>
      <c r="I1389"/>
      <c r="J1389"/>
    </row>
    <row r="1390" spans="7:10" x14ac:dyDescent="0.4">
      <c r="G1390"/>
      <c r="I1390"/>
      <c r="J1390"/>
    </row>
    <row r="1391" spans="7:10" x14ac:dyDescent="0.4">
      <c r="G1391"/>
      <c r="I1391"/>
      <c r="J1391"/>
    </row>
    <row r="1392" spans="7:10" x14ac:dyDescent="0.4">
      <c r="G1392"/>
      <c r="I1392"/>
      <c r="J1392"/>
    </row>
    <row r="1393" spans="7:10" x14ac:dyDescent="0.4">
      <c r="G1393"/>
      <c r="I1393"/>
      <c r="J1393"/>
    </row>
    <row r="1394" spans="7:10" x14ac:dyDescent="0.4">
      <c r="G1394"/>
      <c r="I1394"/>
      <c r="J1394"/>
    </row>
    <row r="1395" spans="7:10" x14ac:dyDescent="0.4">
      <c r="G1395"/>
      <c r="I1395"/>
      <c r="J1395"/>
    </row>
    <row r="1396" spans="7:10" x14ac:dyDescent="0.4">
      <c r="G1396"/>
      <c r="I1396"/>
      <c r="J1396"/>
    </row>
    <row r="1397" spans="7:10" x14ac:dyDescent="0.4">
      <c r="G1397"/>
      <c r="I1397"/>
      <c r="J1397"/>
    </row>
    <row r="1398" spans="7:10" x14ac:dyDescent="0.4">
      <c r="G1398"/>
      <c r="I1398"/>
      <c r="J1398"/>
    </row>
    <row r="1399" spans="7:10" x14ac:dyDescent="0.4">
      <c r="G1399"/>
      <c r="I1399"/>
      <c r="J1399"/>
    </row>
    <row r="1400" spans="7:10" x14ac:dyDescent="0.4">
      <c r="G1400"/>
      <c r="I1400"/>
      <c r="J1400"/>
    </row>
    <row r="1401" spans="7:10" x14ac:dyDescent="0.4">
      <c r="G1401"/>
      <c r="I1401"/>
      <c r="J1401"/>
    </row>
    <row r="1402" spans="7:10" x14ac:dyDescent="0.4">
      <c r="G1402"/>
      <c r="I1402"/>
      <c r="J1402"/>
    </row>
    <row r="1403" spans="7:10" x14ac:dyDescent="0.4">
      <c r="G1403"/>
      <c r="I1403"/>
      <c r="J1403"/>
    </row>
    <row r="1404" spans="7:10" x14ac:dyDescent="0.4">
      <c r="G1404"/>
      <c r="I1404"/>
      <c r="J1404"/>
    </row>
    <row r="1405" spans="7:10" x14ac:dyDescent="0.4">
      <c r="G1405"/>
      <c r="I1405"/>
      <c r="J1405"/>
    </row>
    <row r="1406" spans="7:10" x14ac:dyDescent="0.4">
      <c r="G1406"/>
      <c r="I1406"/>
      <c r="J1406"/>
    </row>
    <row r="1407" spans="7:10" x14ac:dyDescent="0.4">
      <c r="G1407"/>
      <c r="I1407"/>
      <c r="J1407"/>
    </row>
    <row r="1408" spans="7:10" x14ac:dyDescent="0.4">
      <c r="G1408"/>
      <c r="I1408"/>
      <c r="J1408"/>
    </row>
    <row r="1409" spans="7:10" x14ac:dyDescent="0.4">
      <c r="G1409"/>
      <c r="I1409"/>
      <c r="J1409"/>
    </row>
    <row r="1410" spans="7:10" x14ac:dyDescent="0.4">
      <c r="G1410"/>
      <c r="I1410"/>
      <c r="J1410"/>
    </row>
    <row r="1411" spans="7:10" x14ac:dyDescent="0.4">
      <c r="G1411"/>
      <c r="I1411"/>
      <c r="J1411"/>
    </row>
    <row r="1412" spans="7:10" x14ac:dyDescent="0.4">
      <c r="G1412"/>
      <c r="I1412"/>
      <c r="J1412"/>
    </row>
    <row r="1413" spans="7:10" x14ac:dyDescent="0.4">
      <c r="G1413"/>
      <c r="I1413"/>
      <c r="J1413"/>
    </row>
    <row r="1414" spans="7:10" x14ac:dyDescent="0.4">
      <c r="G1414"/>
      <c r="I1414"/>
      <c r="J1414"/>
    </row>
    <row r="1415" spans="7:10" x14ac:dyDescent="0.4">
      <c r="G1415"/>
      <c r="I1415"/>
      <c r="J1415"/>
    </row>
    <row r="1416" spans="7:10" x14ac:dyDescent="0.4">
      <c r="G1416"/>
      <c r="I1416"/>
      <c r="J1416"/>
    </row>
    <row r="1417" spans="7:10" x14ac:dyDescent="0.4">
      <c r="G1417"/>
      <c r="I1417"/>
      <c r="J1417"/>
    </row>
    <row r="1418" spans="7:10" x14ac:dyDescent="0.4">
      <c r="G1418"/>
      <c r="I1418"/>
      <c r="J1418"/>
    </row>
    <row r="1419" spans="7:10" x14ac:dyDescent="0.4">
      <c r="G1419"/>
      <c r="I1419"/>
      <c r="J1419"/>
    </row>
    <row r="1420" spans="7:10" x14ac:dyDescent="0.4">
      <c r="G1420"/>
      <c r="I1420"/>
      <c r="J1420"/>
    </row>
    <row r="1421" spans="7:10" x14ac:dyDescent="0.4">
      <c r="G1421"/>
      <c r="I1421"/>
      <c r="J1421"/>
    </row>
    <row r="1422" spans="7:10" x14ac:dyDescent="0.4">
      <c r="G1422"/>
      <c r="I1422"/>
      <c r="J1422"/>
    </row>
    <row r="1423" spans="7:10" x14ac:dyDescent="0.4">
      <c r="G1423"/>
      <c r="I1423"/>
      <c r="J1423"/>
    </row>
    <row r="1424" spans="7:10" x14ac:dyDescent="0.4">
      <c r="G1424"/>
      <c r="I1424"/>
      <c r="J1424"/>
    </row>
    <row r="1425" spans="7:10" x14ac:dyDescent="0.4">
      <c r="G1425"/>
      <c r="I1425"/>
      <c r="J1425"/>
    </row>
    <row r="1426" spans="7:10" x14ac:dyDescent="0.4">
      <c r="G1426"/>
      <c r="I1426"/>
      <c r="J1426"/>
    </row>
    <row r="1427" spans="7:10" x14ac:dyDescent="0.4">
      <c r="G1427"/>
      <c r="I1427"/>
      <c r="J1427"/>
    </row>
    <row r="1428" spans="7:10" x14ac:dyDescent="0.4">
      <c r="G1428"/>
      <c r="I1428"/>
      <c r="J1428"/>
    </row>
    <row r="1429" spans="7:10" x14ac:dyDescent="0.4">
      <c r="G1429"/>
      <c r="I1429"/>
      <c r="J1429"/>
    </row>
    <row r="1430" spans="7:10" x14ac:dyDescent="0.4">
      <c r="G1430"/>
      <c r="I1430"/>
      <c r="J1430"/>
    </row>
    <row r="1431" spans="7:10" x14ac:dyDescent="0.4">
      <c r="G1431"/>
      <c r="I1431"/>
      <c r="J1431"/>
    </row>
    <row r="1432" spans="7:10" x14ac:dyDescent="0.4">
      <c r="G1432"/>
      <c r="I1432"/>
      <c r="J1432"/>
    </row>
    <row r="1433" spans="7:10" x14ac:dyDescent="0.4">
      <c r="G1433"/>
      <c r="I1433"/>
      <c r="J1433"/>
    </row>
    <row r="1434" spans="7:10" x14ac:dyDescent="0.4">
      <c r="G1434"/>
      <c r="I1434"/>
      <c r="J1434"/>
    </row>
    <row r="1435" spans="7:10" x14ac:dyDescent="0.4">
      <c r="G1435"/>
      <c r="I1435"/>
      <c r="J1435"/>
    </row>
    <row r="1436" spans="7:10" x14ac:dyDescent="0.4">
      <c r="G1436"/>
      <c r="I1436"/>
      <c r="J1436"/>
    </row>
    <row r="1437" spans="7:10" x14ac:dyDescent="0.4">
      <c r="G1437"/>
      <c r="I1437"/>
      <c r="J1437"/>
    </row>
    <row r="1438" spans="7:10" x14ac:dyDescent="0.4">
      <c r="G1438"/>
      <c r="I1438"/>
      <c r="J1438"/>
    </row>
    <row r="1439" spans="7:10" x14ac:dyDescent="0.4">
      <c r="G1439"/>
      <c r="I1439"/>
      <c r="J1439"/>
    </row>
    <row r="1440" spans="7:10" x14ac:dyDescent="0.4">
      <c r="G1440"/>
      <c r="I1440"/>
      <c r="J1440"/>
    </row>
    <row r="1441" spans="7:10" x14ac:dyDescent="0.4">
      <c r="G1441"/>
      <c r="I1441"/>
      <c r="J1441"/>
    </row>
    <row r="1442" spans="7:10" x14ac:dyDescent="0.4">
      <c r="G1442"/>
      <c r="I1442"/>
      <c r="J1442"/>
    </row>
    <row r="1443" spans="7:10" x14ac:dyDescent="0.4">
      <c r="G1443"/>
      <c r="I1443"/>
      <c r="J1443"/>
    </row>
    <row r="1444" spans="7:10" x14ac:dyDescent="0.4">
      <c r="G1444"/>
      <c r="I1444"/>
      <c r="J1444"/>
    </row>
    <row r="1445" spans="7:10" x14ac:dyDescent="0.4">
      <c r="G1445"/>
      <c r="I1445"/>
      <c r="J1445"/>
    </row>
    <row r="1446" spans="7:10" x14ac:dyDescent="0.4">
      <c r="G1446"/>
      <c r="I1446"/>
      <c r="J1446"/>
    </row>
    <row r="1447" spans="7:10" x14ac:dyDescent="0.4">
      <c r="G1447"/>
      <c r="I1447"/>
      <c r="J1447"/>
    </row>
    <row r="1448" spans="7:10" x14ac:dyDescent="0.4">
      <c r="G1448"/>
      <c r="I1448"/>
      <c r="J1448"/>
    </row>
    <row r="1449" spans="7:10" x14ac:dyDescent="0.4">
      <c r="G1449"/>
      <c r="I1449"/>
      <c r="J1449"/>
    </row>
    <row r="1450" spans="7:10" x14ac:dyDescent="0.4">
      <c r="G1450"/>
      <c r="I1450"/>
      <c r="J1450"/>
    </row>
    <row r="1451" spans="7:10" x14ac:dyDescent="0.4">
      <c r="G1451"/>
      <c r="I1451"/>
      <c r="J1451"/>
    </row>
    <row r="1452" spans="7:10" x14ac:dyDescent="0.4">
      <c r="G1452"/>
      <c r="I1452"/>
      <c r="J1452"/>
    </row>
    <row r="1453" spans="7:10" x14ac:dyDescent="0.4">
      <c r="G1453"/>
      <c r="I1453"/>
      <c r="J1453"/>
    </row>
    <row r="1454" spans="7:10" x14ac:dyDescent="0.4">
      <c r="G1454"/>
      <c r="I1454"/>
      <c r="J1454"/>
    </row>
    <row r="1455" spans="7:10" x14ac:dyDescent="0.4">
      <c r="G1455"/>
      <c r="I1455"/>
      <c r="J1455"/>
    </row>
    <row r="1456" spans="7:10" x14ac:dyDescent="0.4">
      <c r="G1456"/>
      <c r="I1456"/>
      <c r="J1456"/>
    </row>
    <row r="1457" spans="7:10" x14ac:dyDescent="0.4">
      <c r="G1457"/>
      <c r="I1457"/>
      <c r="J1457"/>
    </row>
    <row r="1458" spans="7:10" x14ac:dyDescent="0.4">
      <c r="G1458"/>
      <c r="I1458"/>
      <c r="J1458"/>
    </row>
    <row r="1459" spans="7:10" x14ac:dyDescent="0.4">
      <c r="G1459"/>
      <c r="I1459"/>
      <c r="J1459"/>
    </row>
    <row r="1460" spans="7:10" x14ac:dyDescent="0.4">
      <c r="G1460"/>
      <c r="I1460"/>
      <c r="J1460"/>
    </row>
    <row r="1461" spans="7:10" x14ac:dyDescent="0.4">
      <c r="G1461"/>
      <c r="I1461"/>
      <c r="J1461"/>
    </row>
    <row r="1462" spans="7:10" x14ac:dyDescent="0.4">
      <c r="G1462"/>
      <c r="I1462"/>
      <c r="J1462"/>
    </row>
    <row r="1463" spans="7:10" x14ac:dyDescent="0.4">
      <c r="G1463"/>
      <c r="I1463"/>
      <c r="J1463"/>
    </row>
    <row r="1464" spans="7:10" x14ac:dyDescent="0.4">
      <c r="G1464"/>
      <c r="I1464"/>
      <c r="J1464"/>
    </row>
    <row r="1465" spans="7:10" x14ac:dyDescent="0.4">
      <c r="G1465"/>
      <c r="I1465"/>
      <c r="J1465"/>
    </row>
    <row r="1466" spans="7:10" x14ac:dyDescent="0.4">
      <c r="G1466"/>
      <c r="I1466"/>
      <c r="J1466"/>
    </row>
    <row r="1467" spans="7:10" x14ac:dyDescent="0.4">
      <c r="G1467"/>
      <c r="I1467"/>
      <c r="J1467"/>
    </row>
    <row r="1468" spans="7:10" x14ac:dyDescent="0.4">
      <c r="G1468"/>
      <c r="I1468"/>
      <c r="J1468"/>
    </row>
    <row r="1469" spans="7:10" x14ac:dyDescent="0.4">
      <c r="G1469"/>
      <c r="I1469"/>
      <c r="J1469"/>
    </row>
    <row r="1470" spans="7:10" x14ac:dyDescent="0.4">
      <c r="G1470"/>
      <c r="I1470"/>
      <c r="J1470"/>
    </row>
    <row r="1471" spans="7:10" x14ac:dyDescent="0.4">
      <c r="G1471"/>
      <c r="I1471"/>
      <c r="J1471"/>
    </row>
    <row r="1472" spans="7:10" x14ac:dyDescent="0.4">
      <c r="G1472"/>
      <c r="I1472"/>
      <c r="J1472"/>
    </row>
    <row r="1473" spans="7:10" x14ac:dyDescent="0.4">
      <c r="G1473"/>
      <c r="I1473"/>
      <c r="J1473"/>
    </row>
    <row r="1474" spans="7:10" x14ac:dyDescent="0.4">
      <c r="G1474"/>
      <c r="I1474"/>
      <c r="J1474"/>
    </row>
    <row r="1475" spans="7:10" x14ac:dyDescent="0.4">
      <c r="G1475"/>
      <c r="I1475"/>
      <c r="J1475"/>
    </row>
    <row r="1476" spans="7:10" x14ac:dyDescent="0.4">
      <c r="G1476"/>
      <c r="I1476"/>
      <c r="J1476"/>
    </row>
    <row r="1477" spans="7:10" x14ac:dyDescent="0.4">
      <c r="G1477"/>
      <c r="I1477"/>
      <c r="J1477"/>
    </row>
    <row r="1478" spans="7:10" x14ac:dyDescent="0.4">
      <c r="G1478"/>
      <c r="I1478"/>
      <c r="J1478"/>
    </row>
    <row r="1479" spans="7:10" x14ac:dyDescent="0.4">
      <c r="G1479"/>
      <c r="I1479"/>
      <c r="J1479"/>
    </row>
    <row r="1480" spans="7:10" x14ac:dyDescent="0.4">
      <c r="G1480"/>
      <c r="I1480"/>
      <c r="J1480"/>
    </row>
    <row r="1481" spans="7:10" x14ac:dyDescent="0.4">
      <c r="G1481"/>
      <c r="I1481"/>
      <c r="J1481"/>
    </row>
    <row r="1482" spans="7:10" x14ac:dyDescent="0.4">
      <c r="G1482"/>
      <c r="I1482"/>
      <c r="J1482"/>
    </row>
    <row r="1483" spans="7:10" x14ac:dyDescent="0.4">
      <c r="G1483"/>
      <c r="I1483"/>
      <c r="J1483"/>
    </row>
    <row r="1484" spans="7:10" x14ac:dyDescent="0.4">
      <c r="G1484"/>
      <c r="I1484"/>
      <c r="J1484"/>
    </row>
    <row r="1485" spans="7:10" x14ac:dyDescent="0.4">
      <c r="G1485"/>
      <c r="I1485"/>
      <c r="J1485"/>
    </row>
    <row r="1486" spans="7:10" x14ac:dyDescent="0.4">
      <c r="G1486"/>
      <c r="I1486"/>
      <c r="J1486"/>
    </row>
    <row r="1487" spans="7:10" x14ac:dyDescent="0.4">
      <c r="G1487"/>
      <c r="I1487"/>
      <c r="J1487"/>
    </row>
    <row r="1488" spans="7:10" x14ac:dyDescent="0.4">
      <c r="G1488"/>
      <c r="I1488"/>
      <c r="J1488"/>
    </row>
    <row r="1489" spans="7:10" x14ac:dyDescent="0.4">
      <c r="G1489"/>
      <c r="I1489"/>
      <c r="J1489"/>
    </row>
    <row r="1490" spans="7:10" x14ac:dyDescent="0.4">
      <c r="G1490"/>
      <c r="I1490"/>
      <c r="J1490"/>
    </row>
    <row r="1491" spans="7:10" x14ac:dyDescent="0.4">
      <c r="G1491"/>
      <c r="I1491"/>
      <c r="J1491"/>
    </row>
    <row r="1492" spans="7:10" x14ac:dyDescent="0.4">
      <c r="G1492"/>
      <c r="I1492"/>
      <c r="J1492"/>
    </row>
    <row r="1493" spans="7:10" x14ac:dyDescent="0.4">
      <c r="G1493"/>
      <c r="I1493"/>
      <c r="J1493"/>
    </row>
    <row r="1494" spans="7:10" x14ac:dyDescent="0.4">
      <c r="G1494"/>
      <c r="I1494"/>
      <c r="J1494"/>
    </row>
    <row r="1495" spans="7:10" x14ac:dyDescent="0.4">
      <c r="G1495"/>
      <c r="I1495"/>
      <c r="J1495"/>
    </row>
    <row r="1496" spans="7:10" x14ac:dyDescent="0.4">
      <c r="G1496"/>
      <c r="I1496"/>
      <c r="J1496"/>
    </row>
    <row r="1497" spans="7:10" x14ac:dyDescent="0.4">
      <c r="G1497"/>
      <c r="I1497"/>
      <c r="J1497"/>
    </row>
    <row r="1498" spans="7:10" x14ac:dyDescent="0.4">
      <c r="G1498"/>
      <c r="I1498"/>
      <c r="J1498"/>
    </row>
    <row r="1499" spans="7:10" x14ac:dyDescent="0.4">
      <c r="G1499"/>
      <c r="I1499"/>
      <c r="J1499"/>
    </row>
    <row r="1500" spans="7:10" x14ac:dyDescent="0.4">
      <c r="G1500"/>
      <c r="I1500"/>
      <c r="J1500"/>
    </row>
    <row r="1501" spans="7:10" x14ac:dyDescent="0.4">
      <c r="G1501"/>
      <c r="I1501"/>
      <c r="J1501"/>
    </row>
    <row r="1502" spans="7:10" x14ac:dyDescent="0.4">
      <c r="G1502"/>
      <c r="I1502"/>
      <c r="J1502"/>
    </row>
    <row r="1503" spans="7:10" x14ac:dyDescent="0.4">
      <c r="G1503"/>
      <c r="I1503"/>
      <c r="J1503"/>
    </row>
    <row r="1504" spans="7:10" x14ac:dyDescent="0.4">
      <c r="G1504"/>
      <c r="I1504"/>
      <c r="J1504"/>
    </row>
    <row r="1505" spans="7:10" x14ac:dyDescent="0.4">
      <c r="G1505"/>
      <c r="I1505"/>
      <c r="J1505"/>
    </row>
    <row r="1506" spans="7:10" x14ac:dyDescent="0.4">
      <c r="G1506"/>
      <c r="I1506"/>
      <c r="J1506"/>
    </row>
    <row r="1507" spans="7:10" x14ac:dyDescent="0.4">
      <c r="G1507"/>
      <c r="I1507"/>
      <c r="J1507"/>
    </row>
    <row r="1508" spans="7:10" x14ac:dyDescent="0.4">
      <c r="G1508"/>
      <c r="I1508"/>
      <c r="J1508"/>
    </row>
    <row r="1509" spans="7:10" x14ac:dyDescent="0.4">
      <c r="G1509"/>
      <c r="I1509"/>
      <c r="J1509"/>
    </row>
    <row r="1510" spans="7:10" x14ac:dyDescent="0.4">
      <c r="G1510"/>
      <c r="I1510"/>
      <c r="J1510"/>
    </row>
    <row r="1511" spans="7:10" x14ac:dyDescent="0.4">
      <c r="G1511"/>
      <c r="I1511"/>
      <c r="J1511"/>
    </row>
    <row r="1512" spans="7:10" x14ac:dyDescent="0.4">
      <c r="G1512"/>
      <c r="I1512"/>
      <c r="J1512"/>
    </row>
    <row r="1513" spans="7:10" x14ac:dyDescent="0.4">
      <c r="G1513"/>
      <c r="I1513"/>
      <c r="J1513"/>
    </row>
    <row r="1514" spans="7:10" x14ac:dyDescent="0.4">
      <c r="G1514"/>
      <c r="I1514"/>
      <c r="J1514"/>
    </row>
    <row r="1515" spans="7:10" x14ac:dyDescent="0.4">
      <c r="G1515"/>
      <c r="I1515"/>
      <c r="J1515"/>
    </row>
    <row r="1516" spans="7:10" x14ac:dyDescent="0.4">
      <c r="G1516"/>
      <c r="I1516"/>
      <c r="J1516"/>
    </row>
    <row r="1517" spans="7:10" x14ac:dyDescent="0.4">
      <c r="G1517"/>
      <c r="I1517"/>
      <c r="J1517"/>
    </row>
    <row r="1518" spans="7:10" x14ac:dyDescent="0.4">
      <c r="G1518"/>
      <c r="I1518"/>
      <c r="J1518"/>
    </row>
    <row r="1519" spans="7:10" x14ac:dyDescent="0.4">
      <c r="G1519"/>
      <c r="I1519"/>
      <c r="J1519"/>
    </row>
    <row r="1520" spans="7:10" x14ac:dyDescent="0.4">
      <c r="G1520"/>
      <c r="I1520"/>
      <c r="J1520"/>
    </row>
    <row r="1521" spans="7:10" x14ac:dyDescent="0.4">
      <c r="G1521"/>
      <c r="I1521"/>
      <c r="J1521"/>
    </row>
    <row r="1522" spans="7:10" x14ac:dyDescent="0.4">
      <c r="G1522"/>
      <c r="I1522"/>
      <c r="J1522"/>
    </row>
    <row r="1523" spans="7:10" x14ac:dyDescent="0.4">
      <c r="G1523"/>
      <c r="I1523"/>
      <c r="J1523"/>
    </row>
    <row r="1524" spans="7:10" x14ac:dyDescent="0.4">
      <c r="G1524"/>
      <c r="I1524"/>
      <c r="J1524"/>
    </row>
    <row r="1525" spans="7:10" x14ac:dyDescent="0.4">
      <c r="G1525"/>
      <c r="I1525"/>
      <c r="J1525"/>
    </row>
    <row r="1526" spans="7:10" x14ac:dyDescent="0.4">
      <c r="G1526"/>
      <c r="I1526"/>
      <c r="J1526"/>
    </row>
    <row r="1527" spans="7:10" x14ac:dyDescent="0.4">
      <c r="G1527"/>
      <c r="I1527"/>
      <c r="J1527"/>
    </row>
    <row r="1528" spans="7:10" x14ac:dyDescent="0.4">
      <c r="G1528"/>
      <c r="I1528"/>
      <c r="J1528"/>
    </row>
    <row r="1529" spans="7:10" x14ac:dyDescent="0.4">
      <c r="G1529"/>
      <c r="I1529"/>
      <c r="J1529"/>
    </row>
    <row r="1530" spans="7:10" x14ac:dyDescent="0.4">
      <c r="G1530"/>
      <c r="I1530"/>
      <c r="J1530"/>
    </row>
    <row r="1531" spans="7:10" x14ac:dyDescent="0.4">
      <c r="G1531"/>
      <c r="I1531"/>
      <c r="J1531"/>
    </row>
    <row r="1532" spans="7:10" x14ac:dyDescent="0.4">
      <c r="G1532"/>
      <c r="I1532"/>
      <c r="J1532"/>
    </row>
    <row r="1533" spans="7:10" x14ac:dyDescent="0.4">
      <c r="G1533"/>
      <c r="I1533"/>
      <c r="J1533"/>
    </row>
    <row r="1534" spans="7:10" x14ac:dyDescent="0.4">
      <c r="G1534"/>
      <c r="I1534"/>
      <c r="J1534"/>
    </row>
    <row r="1535" spans="7:10" x14ac:dyDescent="0.4">
      <c r="G1535"/>
      <c r="I1535"/>
      <c r="J1535"/>
    </row>
    <row r="1536" spans="7:10" x14ac:dyDescent="0.4">
      <c r="G1536"/>
      <c r="I1536"/>
      <c r="J1536"/>
    </row>
    <row r="1537" spans="7:10" x14ac:dyDescent="0.4">
      <c r="G1537"/>
      <c r="I1537"/>
      <c r="J1537"/>
    </row>
    <row r="1538" spans="7:10" x14ac:dyDescent="0.4">
      <c r="G1538"/>
      <c r="I1538"/>
      <c r="J1538"/>
    </row>
    <row r="1539" spans="7:10" x14ac:dyDescent="0.4">
      <c r="G1539"/>
      <c r="I1539"/>
      <c r="J1539"/>
    </row>
    <row r="1540" spans="7:10" x14ac:dyDescent="0.4">
      <c r="G1540"/>
      <c r="I1540"/>
      <c r="J1540"/>
    </row>
    <row r="1541" spans="7:10" x14ac:dyDescent="0.4">
      <c r="G1541"/>
      <c r="I1541"/>
      <c r="J1541"/>
    </row>
    <row r="1542" spans="7:10" x14ac:dyDescent="0.4">
      <c r="G1542"/>
      <c r="I1542"/>
      <c r="J1542"/>
    </row>
    <row r="1543" spans="7:10" x14ac:dyDescent="0.4">
      <c r="G1543"/>
      <c r="I1543"/>
      <c r="J1543"/>
    </row>
    <row r="1544" spans="7:10" x14ac:dyDescent="0.4">
      <c r="G1544"/>
      <c r="I1544"/>
      <c r="J1544"/>
    </row>
    <row r="1545" spans="7:10" x14ac:dyDescent="0.4">
      <c r="G1545"/>
      <c r="I1545"/>
      <c r="J1545"/>
    </row>
    <row r="1546" spans="7:10" x14ac:dyDescent="0.4">
      <c r="G1546"/>
      <c r="I1546"/>
      <c r="J1546"/>
    </row>
    <row r="1547" spans="7:10" x14ac:dyDescent="0.4">
      <c r="G1547"/>
      <c r="I1547"/>
      <c r="J1547"/>
    </row>
    <row r="1548" spans="7:10" x14ac:dyDescent="0.4">
      <c r="G1548"/>
      <c r="I1548"/>
      <c r="J1548"/>
    </row>
    <row r="1549" spans="7:10" x14ac:dyDescent="0.4">
      <c r="G1549"/>
      <c r="I1549"/>
      <c r="J1549"/>
    </row>
    <row r="1550" spans="7:10" x14ac:dyDescent="0.4">
      <c r="G1550"/>
      <c r="I1550"/>
      <c r="J1550"/>
    </row>
    <row r="1551" spans="7:10" x14ac:dyDescent="0.4">
      <c r="G1551"/>
      <c r="I1551"/>
      <c r="J1551"/>
    </row>
    <row r="1552" spans="7:10" x14ac:dyDescent="0.4">
      <c r="G1552"/>
      <c r="I1552"/>
      <c r="J1552"/>
    </row>
    <row r="1553" spans="7:10" x14ac:dyDescent="0.4">
      <c r="G1553"/>
      <c r="I1553"/>
      <c r="J1553"/>
    </row>
    <row r="1554" spans="7:10" x14ac:dyDescent="0.4">
      <c r="G1554"/>
      <c r="I1554"/>
      <c r="J1554"/>
    </row>
    <row r="1555" spans="7:10" x14ac:dyDescent="0.4">
      <c r="G1555"/>
      <c r="I1555"/>
      <c r="J1555"/>
    </row>
    <row r="1556" spans="7:10" x14ac:dyDescent="0.4">
      <c r="G1556"/>
      <c r="I1556"/>
      <c r="J1556"/>
    </row>
    <row r="1557" spans="7:10" x14ac:dyDescent="0.4">
      <c r="G1557"/>
      <c r="I1557"/>
      <c r="J1557"/>
    </row>
    <row r="1558" spans="7:10" x14ac:dyDescent="0.4">
      <c r="G1558"/>
      <c r="I1558"/>
      <c r="J1558"/>
    </row>
    <row r="1559" spans="7:10" x14ac:dyDescent="0.4">
      <c r="G1559"/>
      <c r="I1559"/>
      <c r="J1559"/>
    </row>
    <row r="1560" spans="7:10" x14ac:dyDescent="0.4">
      <c r="G1560"/>
      <c r="I1560"/>
      <c r="J1560"/>
    </row>
    <row r="1561" spans="7:10" x14ac:dyDescent="0.4">
      <c r="G1561"/>
      <c r="I1561"/>
      <c r="J1561"/>
    </row>
    <row r="1562" spans="7:10" x14ac:dyDescent="0.4">
      <c r="G1562"/>
      <c r="I1562"/>
      <c r="J1562"/>
    </row>
    <row r="1563" spans="7:10" x14ac:dyDescent="0.4">
      <c r="G1563"/>
      <c r="I1563"/>
      <c r="J1563"/>
    </row>
    <row r="1564" spans="7:10" x14ac:dyDescent="0.4">
      <c r="G1564"/>
      <c r="I1564"/>
      <c r="J1564"/>
    </row>
    <row r="1565" spans="7:10" x14ac:dyDescent="0.4">
      <c r="G1565"/>
      <c r="I1565"/>
      <c r="J1565"/>
    </row>
    <row r="1566" spans="7:10" x14ac:dyDescent="0.4">
      <c r="G1566"/>
      <c r="I1566"/>
      <c r="J1566"/>
    </row>
    <row r="1567" spans="7:10" x14ac:dyDescent="0.4">
      <c r="G1567"/>
      <c r="I1567"/>
      <c r="J1567"/>
    </row>
    <row r="1568" spans="7:10" x14ac:dyDescent="0.4">
      <c r="G1568"/>
      <c r="I1568"/>
      <c r="J1568"/>
    </row>
    <row r="1569" spans="7:10" x14ac:dyDescent="0.4">
      <c r="G1569"/>
      <c r="I1569"/>
      <c r="J1569"/>
    </row>
    <row r="1570" spans="7:10" x14ac:dyDescent="0.4">
      <c r="G1570"/>
      <c r="I1570"/>
      <c r="J1570"/>
    </row>
    <row r="1571" spans="7:10" x14ac:dyDescent="0.4">
      <c r="G1571"/>
      <c r="I1571"/>
      <c r="J1571"/>
    </row>
    <row r="1572" spans="7:10" x14ac:dyDescent="0.4">
      <c r="G1572"/>
      <c r="I1572"/>
      <c r="J1572"/>
    </row>
    <row r="1573" spans="7:10" x14ac:dyDescent="0.4">
      <c r="G1573"/>
      <c r="I1573"/>
      <c r="J1573"/>
    </row>
    <row r="1574" spans="7:10" x14ac:dyDescent="0.4">
      <c r="G1574"/>
      <c r="I1574"/>
      <c r="J1574"/>
    </row>
    <row r="1575" spans="7:10" x14ac:dyDescent="0.4">
      <c r="G1575"/>
      <c r="I1575"/>
      <c r="J1575"/>
    </row>
    <row r="1576" spans="7:10" x14ac:dyDescent="0.4">
      <c r="G1576"/>
      <c r="I1576"/>
      <c r="J1576"/>
    </row>
    <row r="1577" spans="7:10" x14ac:dyDescent="0.4">
      <c r="G1577"/>
      <c r="I1577"/>
      <c r="J1577"/>
    </row>
    <row r="1578" spans="7:10" x14ac:dyDescent="0.4">
      <c r="G1578"/>
      <c r="I1578"/>
      <c r="J1578"/>
    </row>
    <row r="1579" spans="7:10" x14ac:dyDescent="0.4">
      <c r="G1579"/>
      <c r="I1579"/>
      <c r="J1579"/>
    </row>
    <row r="1580" spans="7:10" x14ac:dyDescent="0.4">
      <c r="G1580"/>
      <c r="I1580"/>
      <c r="J1580"/>
    </row>
    <row r="1581" spans="7:10" x14ac:dyDescent="0.4">
      <c r="G1581"/>
      <c r="I1581"/>
      <c r="J1581"/>
    </row>
    <row r="1582" spans="7:10" x14ac:dyDescent="0.4">
      <c r="G1582"/>
      <c r="I1582"/>
      <c r="J1582"/>
    </row>
    <row r="1583" spans="7:10" x14ac:dyDescent="0.4">
      <c r="G1583"/>
      <c r="I1583"/>
      <c r="J1583"/>
    </row>
    <row r="1584" spans="7:10" x14ac:dyDescent="0.4">
      <c r="G1584"/>
      <c r="I1584"/>
      <c r="J1584"/>
    </row>
    <row r="1585" spans="7:10" x14ac:dyDescent="0.4">
      <c r="G1585"/>
      <c r="I1585"/>
      <c r="J1585"/>
    </row>
    <row r="1586" spans="7:10" x14ac:dyDescent="0.4">
      <c r="G1586"/>
      <c r="I1586"/>
      <c r="J1586"/>
    </row>
    <row r="1587" spans="7:10" x14ac:dyDescent="0.4">
      <c r="G1587"/>
      <c r="I1587"/>
      <c r="J1587"/>
    </row>
    <row r="1588" spans="7:10" x14ac:dyDescent="0.4">
      <c r="G1588"/>
      <c r="I1588"/>
      <c r="J1588"/>
    </row>
    <row r="1589" spans="7:10" x14ac:dyDescent="0.4">
      <c r="G1589"/>
      <c r="I1589"/>
      <c r="J1589"/>
    </row>
    <row r="1590" spans="7:10" x14ac:dyDescent="0.4">
      <c r="G1590"/>
      <c r="I1590"/>
      <c r="J1590"/>
    </row>
    <row r="1591" spans="7:10" x14ac:dyDescent="0.4">
      <c r="G1591"/>
      <c r="I1591"/>
      <c r="J1591"/>
    </row>
    <row r="1592" spans="7:10" x14ac:dyDescent="0.4">
      <c r="G1592"/>
      <c r="I1592"/>
      <c r="J1592"/>
    </row>
    <row r="1593" spans="7:10" x14ac:dyDescent="0.4">
      <c r="G1593"/>
      <c r="I1593"/>
      <c r="J1593"/>
    </row>
    <row r="1594" spans="7:10" x14ac:dyDescent="0.4">
      <c r="G1594"/>
      <c r="I1594"/>
      <c r="J1594"/>
    </row>
    <row r="1595" spans="7:10" x14ac:dyDescent="0.4">
      <c r="G1595"/>
      <c r="I1595"/>
      <c r="J1595"/>
    </row>
    <row r="1596" spans="7:10" x14ac:dyDescent="0.4">
      <c r="G1596"/>
      <c r="I1596"/>
      <c r="J1596"/>
    </row>
    <row r="1597" spans="7:10" x14ac:dyDescent="0.4">
      <c r="G1597"/>
      <c r="I1597"/>
      <c r="J1597"/>
    </row>
    <row r="1598" spans="7:10" x14ac:dyDescent="0.4">
      <c r="G1598"/>
      <c r="I1598"/>
      <c r="J1598"/>
    </row>
    <row r="1599" spans="7:10" x14ac:dyDescent="0.4">
      <c r="G1599"/>
      <c r="I1599"/>
      <c r="J1599"/>
    </row>
    <row r="1600" spans="7:10" x14ac:dyDescent="0.4">
      <c r="G1600"/>
      <c r="I1600"/>
      <c r="J1600"/>
    </row>
    <row r="1601" spans="7:10" x14ac:dyDescent="0.4">
      <c r="G1601"/>
      <c r="I1601"/>
      <c r="J1601"/>
    </row>
    <row r="1602" spans="7:10" x14ac:dyDescent="0.4">
      <c r="G1602"/>
      <c r="I1602"/>
      <c r="J1602"/>
    </row>
    <row r="1603" spans="7:10" x14ac:dyDescent="0.4">
      <c r="G1603"/>
      <c r="I1603"/>
      <c r="J1603"/>
    </row>
    <row r="1604" spans="7:10" x14ac:dyDescent="0.4">
      <c r="G1604"/>
      <c r="I1604"/>
      <c r="J1604"/>
    </row>
    <row r="1605" spans="7:10" x14ac:dyDescent="0.4">
      <c r="G1605"/>
      <c r="I1605"/>
      <c r="J1605"/>
    </row>
    <row r="1606" spans="7:10" x14ac:dyDescent="0.4">
      <c r="G1606"/>
      <c r="I1606"/>
      <c r="J1606"/>
    </row>
    <row r="1607" spans="7:10" x14ac:dyDescent="0.4">
      <c r="G1607"/>
      <c r="I1607"/>
      <c r="J1607"/>
    </row>
    <row r="1608" spans="7:10" x14ac:dyDescent="0.4">
      <c r="G1608"/>
      <c r="I1608"/>
      <c r="J1608"/>
    </row>
    <row r="1609" spans="7:10" x14ac:dyDescent="0.4">
      <c r="G1609"/>
      <c r="I1609"/>
      <c r="J1609"/>
    </row>
    <row r="1610" spans="7:10" x14ac:dyDescent="0.4">
      <c r="G1610"/>
      <c r="I1610"/>
      <c r="J1610"/>
    </row>
    <row r="1611" spans="7:10" x14ac:dyDescent="0.4">
      <c r="G1611"/>
      <c r="I1611"/>
      <c r="J1611"/>
    </row>
    <row r="1612" spans="7:10" x14ac:dyDescent="0.4">
      <c r="G1612"/>
      <c r="I1612"/>
      <c r="J1612"/>
    </row>
    <row r="1613" spans="7:10" x14ac:dyDescent="0.4">
      <c r="G1613"/>
      <c r="I1613"/>
      <c r="J1613"/>
    </row>
    <row r="1614" spans="7:10" x14ac:dyDescent="0.4">
      <c r="G1614"/>
      <c r="I1614"/>
      <c r="J1614"/>
    </row>
    <row r="1615" spans="7:10" x14ac:dyDescent="0.4">
      <c r="G1615"/>
      <c r="I1615"/>
      <c r="J1615"/>
    </row>
    <row r="1616" spans="7:10" x14ac:dyDescent="0.4">
      <c r="G1616"/>
      <c r="I1616"/>
      <c r="J1616"/>
    </row>
    <row r="1617" spans="7:10" x14ac:dyDescent="0.4">
      <c r="G1617"/>
      <c r="I1617"/>
      <c r="J1617"/>
    </row>
    <row r="1618" spans="7:10" x14ac:dyDescent="0.4">
      <c r="G1618"/>
      <c r="I1618"/>
      <c r="J1618"/>
    </row>
    <row r="1619" spans="7:10" x14ac:dyDescent="0.4">
      <c r="G1619"/>
      <c r="I1619"/>
      <c r="J1619"/>
    </row>
    <row r="1620" spans="7:10" x14ac:dyDescent="0.4">
      <c r="G1620"/>
      <c r="I1620"/>
      <c r="J1620"/>
    </row>
    <row r="1621" spans="7:10" x14ac:dyDescent="0.4">
      <c r="G1621"/>
      <c r="I1621"/>
      <c r="J1621"/>
    </row>
    <row r="1622" spans="7:10" x14ac:dyDescent="0.4">
      <c r="G1622"/>
      <c r="I1622"/>
      <c r="J1622"/>
    </row>
    <row r="1623" spans="7:10" x14ac:dyDescent="0.4">
      <c r="G1623"/>
      <c r="I1623"/>
      <c r="J1623"/>
    </row>
    <row r="1624" spans="7:10" x14ac:dyDescent="0.4">
      <c r="G1624"/>
      <c r="I1624"/>
      <c r="J1624"/>
    </row>
    <row r="1625" spans="7:10" x14ac:dyDescent="0.4">
      <c r="G1625"/>
      <c r="I1625"/>
      <c r="J1625"/>
    </row>
    <row r="1626" spans="7:10" x14ac:dyDescent="0.4">
      <c r="G1626"/>
      <c r="I1626"/>
      <c r="J1626"/>
    </row>
    <row r="1627" spans="7:10" x14ac:dyDescent="0.4">
      <c r="G1627"/>
      <c r="I1627"/>
      <c r="J1627"/>
    </row>
    <row r="1628" spans="7:10" x14ac:dyDescent="0.4">
      <c r="G1628"/>
      <c r="I1628"/>
      <c r="J1628"/>
    </row>
    <row r="1629" spans="7:10" x14ac:dyDescent="0.4">
      <c r="G1629"/>
      <c r="I1629"/>
      <c r="J1629"/>
    </row>
    <row r="1630" spans="7:10" x14ac:dyDescent="0.4">
      <c r="G1630"/>
      <c r="I1630"/>
      <c r="J1630"/>
    </row>
    <row r="1631" spans="7:10" x14ac:dyDescent="0.4">
      <c r="G1631"/>
      <c r="I1631"/>
      <c r="J1631"/>
    </row>
    <row r="1632" spans="7:10" x14ac:dyDescent="0.4">
      <c r="G1632"/>
      <c r="I1632"/>
      <c r="J1632"/>
    </row>
    <row r="1633" spans="7:10" x14ac:dyDescent="0.4">
      <c r="G1633"/>
      <c r="I1633"/>
      <c r="J1633"/>
    </row>
    <row r="1634" spans="7:10" x14ac:dyDescent="0.4">
      <c r="G1634"/>
      <c r="I1634"/>
      <c r="J1634"/>
    </row>
    <row r="1635" spans="7:10" x14ac:dyDescent="0.4">
      <c r="G1635"/>
      <c r="I1635"/>
      <c r="J1635"/>
    </row>
    <row r="1636" spans="7:10" x14ac:dyDescent="0.4">
      <c r="G1636"/>
      <c r="I1636"/>
      <c r="J1636"/>
    </row>
    <row r="1637" spans="7:10" x14ac:dyDescent="0.4">
      <c r="G1637"/>
      <c r="I1637"/>
      <c r="J1637"/>
    </row>
    <row r="1638" spans="7:10" x14ac:dyDescent="0.4">
      <c r="G1638"/>
      <c r="I1638"/>
      <c r="J1638"/>
    </row>
    <row r="1639" spans="7:10" x14ac:dyDescent="0.4">
      <c r="G1639"/>
      <c r="I1639"/>
      <c r="J1639"/>
    </row>
    <row r="1640" spans="7:10" x14ac:dyDescent="0.4">
      <c r="G1640"/>
      <c r="I1640"/>
      <c r="J1640"/>
    </row>
    <row r="1641" spans="7:10" x14ac:dyDescent="0.4">
      <c r="G1641"/>
      <c r="I1641"/>
      <c r="J1641"/>
    </row>
    <row r="1642" spans="7:10" x14ac:dyDescent="0.4">
      <c r="G1642"/>
      <c r="I1642"/>
      <c r="J1642"/>
    </row>
    <row r="1643" spans="7:10" x14ac:dyDescent="0.4">
      <c r="G1643"/>
      <c r="I1643"/>
      <c r="J1643"/>
    </row>
    <row r="1644" spans="7:10" x14ac:dyDescent="0.4">
      <c r="G1644"/>
      <c r="I1644"/>
      <c r="J1644"/>
    </row>
    <row r="1645" spans="7:10" x14ac:dyDescent="0.4">
      <c r="G1645"/>
      <c r="I1645"/>
      <c r="J1645"/>
    </row>
    <row r="1646" spans="7:10" x14ac:dyDescent="0.4">
      <c r="G1646"/>
      <c r="I1646"/>
      <c r="J1646"/>
    </row>
    <row r="1647" spans="7:10" x14ac:dyDescent="0.4">
      <c r="G1647"/>
      <c r="I1647"/>
      <c r="J1647"/>
    </row>
    <row r="1648" spans="7:10" x14ac:dyDescent="0.4">
      <c r="G1648"/>
      <c r="I1648"/>
      <c r="J1648"/>
    </row>
    <row r="1649" spans="7:10" x14ac:dyDescent="0.4">
      <c r="G1649"/>
      <c r="I1649"/>
      <c r="J1649"/>
    </row>
    <row r="1650" spans="7:10" x14ac:dyDescent="0.4">
      <c r="G1650"/>
      <c r="I1650"/>
      <c r="J1650"/>
    </row>
    <row r="1651" spans="7:10" x14ac:dyDescent="0.4">
      <c r="G1651"/>
      <c r="I1651"/>
      <c r="J1651"/>
    </row>
    <row r="1652" spans="7:10" x14ac:dyDescent="0.4">
      <c r="G1652"/>
      <c r="I1652"/>
      <c r="J1652"/>
    </row>
    <row r="1653" spans="7:10" x14ac:dyDescent="0.4">
      <c r="G1653"/>
      <c r="I1653"/>
      <c r="J1653"/>
    </row>
    <row r="1654" spans="7:10" x14ac:dyDescent="0.4">
      <c r="G1654"/>
      <c r="I1654"/>
      <c r="J1654"/>
    </row>
    <row r="1655" spans="7:10" x14ac:dyDescent="0.4">
      <c r="G1655"/>
      <c r="I1655"/>
      <c r="J1655"/>
    </row>
    <row r="1656" spans="7:10" x14ac:dyDescent="0.4">
      <c r="G1656"/>
      <c r="I1656"/>
      <c r="J1656"/>
    </row>
    <row r="1657" spans="7:10" x14ac:dyDescent="0.4">
      <c r="G1657"/>
      <c r="I1657"/>
      <c r="J1657"/>
    </row>
    <row r="1658" spans="7:10" x14ac:dyDescent="0.4">
      <c r="G1658"/>
      <c r="I1658"/>
      <c r="J1658"/>
    </row>
    <row r="1659" spans="7:10" x14ac:dyDescent="0.4">
      <c r="G1659"/>
      <c r="I1659"/>
      <c r="J1659"/>
    </row>
    <row r="1660" spans="7:10" x14ac:dyDescent="0.4">
      <c r="G1660"/>
      <c r="I1660"/>
      <c r="J1660"/>
    </row>
    <row r="1661" spans="7:10" x14ac:dyDescent="0.4">
      <c r="G1661"/>
      <c r="I1661"/>
      <c r="J1661"/>
    </row>
    <row r="1662" spans="7:10" x14ac:dyDescent="0.4">
      <c r="G1662"/>
      <c r="I1662"/>
      <c r="J1662"/>
    </row>
    <row r="1663" spans="7:10" x14ac:dyDescent="0.4">
      <c r="G1663"/>
      <c r="I1663"/>
      <c r="J1663"/>
    </row>
    <row r="1664" spans="7:10" x14ac:dyDescent="0.4">
      <c r="G1664"/>
      <c r="I1664"/>
      <c r="J1664"/>
    </row>
    <row r="1665" spans="7:10" x14ac:dyDescent="0.4">
      <c r="G1665"/>
      <c r="I1665"/>
      <c r="J1665"/>
    </row>
    <row r="1666" spans="7:10" x14ac:dyDescent="0.4">
      <c r="G1666"/>
      <c r="I1666"/>
      <c r="J1666"/>
    </row>
    <row r="1667" spans="7:10" x14ac:dyDescent="0.4">
      <c r="G1667"/>
      <c r="I1667"/>
      <c r="J1667"/>
    </row>
    <row r="1668" spans="7:10" x14ac:dyDescent="0.4">
      <c r="G1668"/>
      <c r="I1668"/>
      <c r="J1668"/>
    </row>
    <row r="1669" spans="7:10" x14ac:dyDescent="0.4">
      <c r="G1669"/>
      <c r="I1669"/>
      <c r="J1669"/>
    </row>
    <row r="1670" spans="7:10" x14ac:dyDescent="0.4">
      <c r="G1670"/>
      <c r="I1670"/>
      <c r="J1670"/>
    </row>
    <row r="1671" spans="7:10" x14ac:dyDescent="0.4">
      <c r="G1671"/>
      <c r="I1671"/>
      <c r="J1671"/>
    </row>
    <row r="1672" spans="7:10" x14ac:dyDescent="0.4">
      <c r="G1672"/>
      <c r="I1672"/>
      <c r="J1672"/>
    </row>
    <row r="1673" spans="7:10" x14ac:dyDescent="0.4">
      <c r="G1673"/>
      <c r="I1673"/>
      <c r="J1673"/>
    </row>
    <row r="1674" spans="7:10" x14ac:dyDescent="0.4">
      <c r="G1674"/>
      <c r="I1674"/>
      <c r="J1674"/>
    </row>
    <row r="1675" spans="7:10" x14ac:dyDescent="0.4">
      <c r="G1675"/>
      <c r="I1675"/>
      <c r="J1675"/>
    </row>
    <row r="1676" spans="7:10" x14ac:dyDescent="0.4">
      <c r="G1676"/>
      <c r="I1676"/>
      <c r="J1676"/>
    </row>
    <row r="1677" spans="7:10" x14ac:dyDescent="0.4">
      <c r="G1677"/>
      <c r="I1677"/>
      <c r="J1677"/>
    </row>
    <row r="1678" spans="7:10" x14ac:dyDescent="0.4">
      <c r="G1678"/>
      <c r="I1678"/>
      <c r="J1678"/>
    </row>
    <row r="1679" spans="7:10" x14ac:dyDescent="0.4">
      <c r="G1679"/>
      <c r="I1679"/>
      <c r="J1679"/>
    </row>
    <row r="1680" spans="7:10" x14ac:dyDescent="0.4">
      <c r="G1680"/>
      <c r="I1680"/>
      <c r="J1680"/>
    </row>
    <row r="1681" spans="7:10" x14ac:dyDescent="0.4">
      <c r="G1681"/>
      <c r="I1681"/>
      <c r="J1681"/>
    </row>
    <row r="1682" spans="7:10" x14ac:dyDescent="0.4">
      <c r="G1682"/>
      <c r="I1682"/>
      <c r="J1682"/>
    </row>
    <row r="1683" spans="7:10" x14ac:dyDescent="0.4">
      <c r="G1683"/>
      <c r="I1683"/>
      <c r="J1683"/>
    </row>
    <row r="1684" spans="7:10" x14ac:dyDescent="0.4">
      <c r="G1684"/>
      <c r="I1684"/>
      <c r="J1684"/>
    </row>
    <row r="1685" spans="7:10" x14ac:dyDescent="0.4">
      <c r="G1685"/>
      <c r="I1685"/>
      <c r="J1685"/>
    </row>
    <row r="1686" spans="7:10" x14ac:dyDescent="0.4">
      <c r="G1686"/>
      <c r="I1686"/>
      <c r="J1686"/>
    </row>
    <row r="1687" spans="7:10" x14ac:dyDescent="0.4">
      <c r="G1687"/>
      <c r="I1687"/>
      <c r="J1687"/>
    </row>
    <row r="1688" spans="7:10" x14ac:dyDescent="0.4">
      <c r="G1688"/>
      <c r="I1688"/>
      <c r="J1688"/>
    </row>
    <row r="1689" spans="7:10" x14ac:dyDescent="0.4">
      <c r="G1689"/>
      <c r="I1689"/>
      <c r="J1689"/>
    </row>
    <row r="1690" spans="7:10" x14ac:dyDescent="0.4">
      <c r="G1690"/>
      <c r="I1690"/>
      <c r="J1690"/>
    </row>
    <row r="1691" spans="7:10" x14ac:dyDescent="0.4">
      <c r="G1691"/>
      <c r="I1691"/>
      <c r="J1691"/>
    </row>
    <row r="1692" spans="7:10" x14ac:dyDescent="0.4">
      <c r="G1692"/>
      <c r="I1692"/>
      <c r="J1692"/>
    </row>
    <row r="1693" spans="7:10" x14ac:dyDescent="0.4">
      <c r="G1693"/>
      <c r="I1693"/>
      <c r="J1693"/>
    </row>
    <row r="1694" spans="7:10" x14ac:dyDescent="0.4">
      <c r="G1694"/>
      <c r="I1694"/>
      <c r="J1694"/>
    </row>
    <row r="1695" spans="7:10" x14ac:dyDescent="0.4">
      <c r="G1695"/>
      <c r="I1695"/>
      <c r="J1695"/>
    </row>
    <row r="1696" spans="7:10" x14ac:dyDescent="0.4">
      <c r="G1696"/>
      <c r="I1696"/>
      <c r="J1696"/>
    </row>
    <row r="1697" spans="7:10" x14ac:dyDescent="0.4">
      <c r="G1697"/>
      <c r="I1697"/>
      <c r="J1697"/>
    </row>
    <row r="1698" spans="7:10" x14ac:dyDescent="0.4">
      <c r="G1698"/>
      <c r="I1698"/>
      <c r="J1698"/>
    </row>
    <row r="1699" spans="7:10" x14ac:dyDescent="0.4">
      <c r="G1699"/>
      <c r="I1699"/>
      <c r="J1699"/>
    </row>
    <row r="1700" spans="7:10" x14ac:dyDescent="0.4">
      <c r="G1700"/>
      <c r="I1700"/>
      <c r="J1700"/>
    </row>
    <row r="1701" spans="7:10" x14ac:dyDescent="0.4">
      <c r="G1701"/>
      <c r="I1701"/>
      <c r="J1701"/>
    </row>
    <row r="1702" spans="7:10" x14ac:dyDescent="0.4">
      <c r="G1702"/>
      <c r="I1702"/>
      <c r="J1702"/>
    </row>
    <row r="1703" spans="7:10" x14ac:dyDescent="0.4">
      <c r="G1703"/>
      <c r="I1703"/>
      <c r="J1703"/>
    </row>
    <row r="1704" spans="7:10" x14ac:dyDescent="0.4">
      <c r="G1704"/>
      <c r="I1704"/>
      <c r="J1704"/>
    </row>
    <row r="1705" spans="7:10" x14ac:dyDescent="0.4">
      <c r="G1705"/>
      <c r="I1705"/>
      <c r="J1705"/>
    </row>
    <row r="1706" spans="7:10" x14ac:dyDescent="0.4">
      <c r="G1706"/>
      <c r="I1706"/>
      <c r="J1706"/>
    </row>
    <row r="1707" spans="7:10" x14ac:dyDescent="0.4">
      <c r="G1707"/>
      <c r="I1707"/>
      <c r="J1707"/>
    </row>
    <row r="1708" spans="7:10" x14ac:dyDescent="0.4">
      <c r="G1708"/>
      <c r="I1708"/>
      <c r="J1708"/>
    </row>
    <row r="1709" spans="7:10" x14ac:dyDescent="0.4">
      <c r="G1709"/>
      <c r="I1709"/>
      <c r="J1709"/>
    </row>
    <row r="1710" spans="7:10" x14ac:dyDescent="0.4">
      <c r="G1710"/>
      <c r="I1710"/>
      <c r="J1710"/>
    </row>
    <row r="1711" spans="7:10" x14ac:dyDescent="0.4">
      <c r="G1711"/>
      <c r="I1711"/>
      <c r="J1711"/>
    </row>
    <row r="1712" spans="7:10" x14ac:dyDescent="0.4">
      <c r="G1712"/>
      <c r="I1712"/>
      <c r="J1712"/>
    </row>
    <row r="1713" spans="7:10" x14ac:dyDescent="0.4">
      <c r="G1713"/>
      <c r="I1713"/>
      <c r="J1713"/>
    </row>
    <row r="1714" spans="7:10" x14ac:dyDescent="0.4">
      <c r="G1714"/>
      <c r="I1714"/>
      <c r="J1714"/>
    </row>
    <row r="1715" spans="7:10" x14ac:dyDescent="0.4">
      <c r="G1715"/>
      <c r="I1715"/>
      <c r="J1715"/>
    </row>
    <row r="1716" spans="7:10" x14ac:dyDescent="0.4">
      <c r="G1716"/>
      <c r="I1716"/>
      <c r="J1716"/>
    </row>
    <row r="1717" spans="7:10" x14ac:dyDescent="0.4">
      <c r="G1717"/>
      <c r="I1717"/>
      <c r="J1717"/>
    </row>
    <row r="1718" spans="7:10" x14ac:dyDescent="0.4">
      <c r="G1718"/>
      <c r="I1718"/>
      <c r="J1718"/>
    </row>
    <row r="1719" spans="7:10" x14ac:dyDescent="0.4">
      <c r="G1719"/>
      <c r="I1719"/>
      <c r="J1719"/>
    </row>
    <row r="1720" spans="7:10" x14ac:dyDescent="0.4">
      <c r="G1720"/>
      <c r="I1720"/>
      <c r="J1720"/>
    </row>
    <row r="1721" spans="7:10" x14ac:dyDescent="0.4">
      <c r="G1721"/>
      <c r="I1721"/>
      <c r="J1721"/>
    </row>
    <row r="1722" spans="7:10" x14ac:dyDescent="0.4">
      <c r="G1722"/>
      <c r="I1722"/>
      <c r="J1722"/>
    </row>
    <row r="1723" spans="7:10" x14ac:dyDescent="0.4">
      <c r="G1723"/>
      <c r="I1723"/>
      <c r="J1723"/>
    </row>
    <row r="1724" spans="7:10" x14ac:dyDescent="0.4">
      <c r="G1724"/>
      <c r="I1724"/>
      <c r="J1724"/>
    </row>
    <row r="1725" spans="7:10" x14ac:dyDescent="0.4">
      <c r="G1725"/>
      <c r="I1725"/>
      <c r="J1725"/>
    </row>
    <row r="1726" spans="7:10" x14ac:dyDescent="0.4">
      <c r="G1726"/>
      <c r="I1726"/>
      <c r="J1726"/>
    </row>
    <row r="1727" spans="7:10" x14ac:dyDescent="0.4">
      <c r="G1727"/>
      <c r="I1727"/>
      <c r="J1727"/>
    </row>
    <row r="1728" spans="7:10" x14ac:dyDescent="0.4">
      <c r="G1728"/>
      <c r="I1728"/>
      <c r="J1728"/>
    </row>
    <row r="1729" spans="7:10" x14ac:dyDescent="0.4">
      <c r="G1729"/>
      <c r="I1729"/>
      <c r="J1729"/>
    </row>
    <row r="1730" spans="7:10" x14ac:dyDescent="0.4">
      <c r="G1730"/>
      <c r="I1730"/>
      <c r="J1730"/>
    </row>
    <row r="1731" spans="7:10" x14ac:dyDescent="0.4">
      <c r="G1731"/>
      <c r="I1731"/>
      <c r="J1731"/>
    </row>
    <row r="1732" spans="7:10" x14ac:dyDescent="0.4">
      <c r="G1732"/>
      <c r="I1732"/>
      <c r="J1732"/>
    </row>
    <row r="1733" spans="7:10" x14ac:dyDescent="0.4">
      <c r="G1733"/>
      <c r="I1733"/>
      <c r="J1733"/>
    </row>
    <row r="1734" spans="7:10" x14ac:dyDescent="0.4">
      <c r="G1734"/>
      <c r="I1734"/>
      <c r="J1734"/>
    </row>
    <row r="1735" spans="7:10" x14ac:dyDescent="0.4">
      <c r="G1735"/>
      <c r="I1735"/>
      <c r="J1735"/>
    </row>
    <row r="1736" spans="7:10" x14ac:dyDescent="0.4">
      <c r="G1736"/>
      <c r="I1736"/>
      <c r="J1736"/>
    </row>
    <row r="1737" spans="7:10" x14ac:dyDescent="0.4">
      <c r="G1737"/>
      <c r="I1737"/>
      <c r="J1737"/>
    </row>
    <row r="1738" spans="7:10" x14ac:dyDescent="0.4">
      <c r="G1738"/>
      <c r="I1738"/>
      <c r="J1738"/>
    </row>
    <row r="1739" spans="7:10" x14ac:dyDescent="0.4">
      <c r="G1739"/>
      <c r="I1739"/>
      <c r="J1739"/>
    </row>
    <row r="1740" spans="7:10" x14ac:dyDescent="0.4">
      <c r="G1740"/>
      <c r="I1740"/>
      <c r="J1740"/>
    </row>
    <row r="1741" spans="7:10" x14ac:dyDescent="0.4">
      <c r="G1741"/>
      <c r="I1741"/>
      <c r="J1741"/>
    </row>
    <row r="1742" spans="7:10" x14ac:dyDescent="0.4">
      <c r="G1742"/>
      <c r="I1742"/>
      <c r="J1742"/>
    </row>
    <row r="1743" spans="7:10" x14ac:dyDescent="0.4">
      <c r="G1743"/>
      <c r="I1743"/>
      <c r="J1743"/>
    </row>
    <row r="1744" spans="7:10" x14ac:dyDescent="0.4">
      <c r="G1744"/>
      <c r="I1744"/>
      <c r="J1744"/>
    </row>
    <row r="1745" spans="7:10" x14ac:dyDescent="0.4">
      <c r="G1745"/>
      <c r="I1745"/>
      <c r="J1745"/>
    </row>
    <row r="1746" spans="7:10" x14ac:dyDescent="0.4">
      <c r="G1746"/>
      <c r="I1746"/>
      <c r="J1746"/>
    </row>
    <row r="1747" spans="7:10" x14ac:dyDescent="0.4">
      <c r="G1747"/>
      <c r="I1747"/>
      <c r="J1747"/>
    </row>
    <row r="1748" spans="7:10" x14ac:dyDescent="0.4">
      <c r="G1748"/>
      <c r="I1748"/>
      <c r="J1748"/>
    </row>
    <row r="1749" spans="7:10" x14ac:dyDescent="0.4">
      <c r="G1749"/>
      <c r="I1749"/>
      <c r="J1749"/>
    </row>
    <row r="1750" spans="7:10" x14ac:dyDescent="0.4">
      <c r="G1750"/>
      <c r="I1750"/>
      <c r="J1750"/>
    </row>
    <row r="1751" spans="7:10" x14ac:dyDescent="0.4">
      <c r="G1751"/>
      <c r="I1751"/>
      <c r="J1751"/>
    </row>
    <row r="1752" spans="7:10" x14ac:dyDescent="0.4">
      <c r="G1752"/>
      <c r="I1752"/>
      <c r="J1752"/>
    </row>
    <row r="1753" spans="7:10" x14ac:dyDescent="0.4">
      <c r="G1753"/>
      <c r="I1753"/>
      <c r="J1753"/>
    </row>
    <row r="1754" spans="7:10" x14ac:dyDescent="0.4">
      <c r="G1754"/>
      <c r="I1754"/>
      <c r="J1754"/>
    </row>
    <row r="1755" spans="7:10" x14ac:dyDescent="0.4">
      <c r="G1755"/>
      <c r="I1755"/>
      <c r="J1755"/>
    </row>
    <row r="1756" spans="7:10" x14ac:dyDescent="0.4">
      <c r="G1756"/>
      <c r="I1756"/>
      <c r="J1756"/>
    </row>
    <row r="1757" spans="7:10" x14ac:dyDescent="0.4">
      <c r="G1757"/>
      <c r="I1757"/>
      <c r="J1757"/>
    </row>
    <row r="1758" spans="7:10" x14ac:dyDescent="0.4">
      <c r="G1758"/>
      <c r="I1758"/>
      <c r="J1758"/>
    </row>
    <row r="1759" spans="7:10" x14ac:dyDescent="0.4">
      <c r="G1759"/>
      <c r="I1759"/>
      <c r="J1759"/>
    </row>
    <row r="1760" spans="7:10" x14ac:dyDescent="0.4">
      <c r="G1760"/>
      <c r="I1760"/>
      <c r="J1760"/>
    </row>
    <row r="1761" spans="7:10" x14ac:dyDescent="0.4">
      <c r="G1761"/>
      <c r="I1761"/>
      <c r="J1761"/>
    </row>
    <row r="1762" spans="7:10" x14ac:dyDescent="0.4">
      <c r="G1762"/>
      <c r="I1762"/>
      <c r="J1762"/>
    </row>
    <row r="1763" spans="7:10" x14ac:dyDescent="0.4">
      <c r="G1763"/>
      <c r="I1763"/>
      <c r="J1763"/>
    </row>
    <row r="1764" spans="7:10" x14ac:dyDescent="0.4">
      <c r="G1764"/>
      <c r="I1764"/>
      <c r="J1764"/>
    </row>
    <row r="1765" spans="7:10" x14ac:dyDescent="0.4">
      <c r="G1765"/>
      <c r="I1765"/>
      <c r="J1765"/>
    </row>
    <row r="1766" spans="7:10" x14ac:dyDescent="0.4">
      <c r="G1766"/>
      <c r="I1766"/>
      <c r="J1766"/>
    </row>
    <row r="1767" spans="7:10" x14ac:dyDescent="0.4">
      <c r="G1767"/>
      <c r="I1767"/>
      <c r="J1767"/>
    </row>
    <row r="1768" spans="7:10" x14ac:dyDescent="0.4">
      <c r="G1768"/>
      <c r="I1768"/>
      <c r="J1768"/>
    </row>
    <row r="1769" spans="7:10" x14ac:dyDescent="0.4">
      <c r="G1769"/>
      <c r="I1769"/>
      <c r="J1769"/>
    </row>
    <row r="1770" spans="7:10" x14ac:dyDescent="0.4">
      <c r="G1770"/>
      <c r="I1770"/>
      <c r="J1770"/>
    </row>
    <row r="1771" spans="7:10" x14ac:dyDescent="0.4">
      <c r="G1771"/>
      <c r="I1771"/>
      <c r="J1771"/>
    </row>
    <row r="1772" spans="7:10" x14ac:dyDescent="0.4">
      <c r="G1772"/>
      <c r="I1772"/>
      <c r="J1772"/>
    </row>
    <row r="1773" spans="7:10" x14ac:dyDescent="0.4">
      <c r="G1773"/>
      <c r="I1773"/>
      <c r="J1773"/>
    </row>
    <row r="1774" spans="7:10" x14ac:dyDescent="0.4">
      <c r="G1774"/>
      <c r="I1774"/>
      <c r="J1774"/>
    </row>
    <row r="1775" spans="7:10" x14ac:dyDescent="0.4">
      <c r="G1775"/>
      <c r="I1775"/>
      <c r="J1775"/>
    </row>
    <row r="1776" spans="7:10" x14ac:dyDescent="0.4">
      <c r="G1776"/>
      <c r="I1776"/>
      <c r="J1776"/>
    </row>
    <row r="1777" spans="7:10" x14ac:dyDescent="0.4">
      <c r="G1777"/>
      <c r="I1777"/>
      <c r="J1777"/>
    </row>
    <row r="1778" spans="7:10" x14ac:dyDescent="0.4">
      <c r="G1778"/>
      <c r="I1778"/>
      <c r="J1778"/>
    </row>
    <row r="1779" spans="7:10" x14ac:dyDescent="0.4">
      <c r="G1779"/>
      <c r="I1779"/>
      <c r="J1779"/>
    </row>
    <row r="1780" spans="7:10" x14ac:dyDescent="0.4">
      <c r="G1780"/>
      <c r="I1780"/>
      <c r="J1780"/>
    </row>
    <row r="1781" spans="7:10" x14ac:dyDescent="0.4">
      <c r="G1781"/>
      <c r="I1781"/>
      <c r="J1781"/>
    </row>
    <row r="1782" spans="7:10" x14ac:dyDescent="0.4">
      <c r="G1782"/>
      <c r="I1782"/>
      <c r="J1782"/>
    </row>
    <row r="1783" spans="7:10" x14ac:dyDescent="0.4">
      <c r="G1783"/>
      <c r="I1783"/>
      <c r="J1783"/>
    </row>
    <row r="1784" spans="7:10" x14ac:dyDescent="0.4">
      <c r="G1784"/>
      <c r="I1784"/>
      <c r="J1784"/>
    </row>
    <row r="1785" spans="7:10" x14ac:dyDescent="0.4">
      <c r="G1785"/>
      <c r="I1785"/>
      <c r="J1785"/>
    </row>
    <row r="1786" spans="7:10" x14ac:dyDescent="0.4">
      <c r="G1786"/>
      <c r="I1786"/>
      <c r="J1786"/>
    </row>
    <row r="1787" spans="7:10" x14ac:dyDescent="0.4">
      <c r="G1787"/>
      <c r="I1787"/>
      <c r="J1787"/>
    </row>
    <row r="1788" spans="7:10" x14ac:dyDescent="0.4">
      <c r="G1788"/>
      <c r="I1788"/>
      <c r="J1788"/>
    </row>
    <row r="1789" spans="7:10" x14ac:dyDescent="0.4">
      <c r="G1789"/>
      <c r="I1789"/>
      <c r="J1789"/>
    </row>
    <row r="1790" spans="7:10" x14ac:dyDescent="0.4">
      <c r="G1790"/>
      <c r="I1790"/>
      <c r="J1790"/>
    </row>
    <row r="1791" spans="7:10" x14ac:dyDescent="0.4">
      <c r="G1791"/>
      <c r="I1791"/>
      <c r="J1791"/>
    </row>
    <row r="1792" spans="7:10" x14ac:dyDescent="0.4">
      <c r="G1792"/>
      <c r="I1792"/>
      <c r="J1792"/>
    </row>
    <row r="1793" spans="7:10" x14ac:dyDescent="0.4">
      <c r="G1793"/>
      <c r="I1793"/>
      <c r="J1793"/>
    </row>
    <row r="1794" spans="7:10" x14ac:dyDescent="0.4">
      <c r="G1794"/>
      <c r="I1794"/>
      <c r="J1794"/>
    </row>
    <row r="1795" spans="7:10" x14ac:dyDescent="0.4">
      <c r="G1795"/>
      <c r="I1795"/>
      <c r="J1795"/>
    </row>
    <row r="1796" spans="7:10" x14ac:dyDescent="0.4">
      <c r="G1796"/>
      <c r="I1796"/>
      <c r="J1796"/>
    </row>
    <row r="1797" spans="7:10" x14ac:dyDescent="0.4">
      <c r="G1797"/>
      <c r="I1797"/>
      <c r="J1797"/>
    </row>
    <row r="1798" spans="7:10" x14ac:dyDescent="0.4">
      <c r="G1798"/>
      <c r="I1798"/>
      <c r="J1798"/>
    </row>
    <row r="1799" spans="7:10" x14ac:dyDescent="0.4">
      <c r="G1799"/>
      <c r="I1799"/>
      <c r="J1799"/>
    </row>
    <row r="1800" spans="7:10" x14ac:dyDescent="0.4">
      <c r="G1800"/>
      <c r="I1800"/>
      <c r="J1800"/>
    </row>
    <row r="1801" spans="7:10" x14ac:dyDescent="0.4">
      <c r="G1801"/>
      <c r="I1801"/>
      <c r="J1801"/>
    </row>
    <row r="1802" spans="7:10" x14ac:dyDescent="0.4">
      <c r="G1802"/>
      <c r="I1802"/>
      <c r="J1802"/>
    </row>
    <row r="1803" spans="7:10" x14ac:dyDescent="0.4">
      <c r="G1803"/>
      <c r="I1803"/>
      <c r="J1803"/>
    </row>
    <row r="1804" spans="7:10" x14ac:dyDescent="0.4">
      <c r="G1804"/>
      <c r="I1804"/>
      <c r="J1804"/>
    </row>
    <row r="1805" spans="7:10" x14ac:dyDescent="0.4">
      <c r="G1805"/>
      <c r="I1805"/>
      <c r="J1805"/>
    </row>
    <row r="1806" spans="7:10" x14ac:dyDescent="0.4">
      <c r="G1806"/>
      <c r="I1806"/>
      <c r="J1806"/>
    </row>
    <row r="1807" spans="7:10" x14ac:dyDescent="0.4">
      <c r="G1807"/>
      <c r="I1807"/>
      <c r="J1807"/>
    </row>
    <row r="1808" spans="7:10" x14ac:dyDescent="0.4">
      <c r="G1808"/>
      <c r="I1808"/>
      <c r="J1808"/>
    </row>
    <row r="1809" spans="7:10" x14ac:dyDescent="0.4">
      <c r="G1809"/>
      <c r="I1809"/>
      <c r="J1809"/>
    </row>
    <row r="1810" spans="7:10" x14ac:dyDescent="0.4">
      <c r="G1810"/>
      <c r="I1810"/>
      <c r="J1810"/>
    </row>
    <row r="1811" spans="7:10" x14ac:dyDescent="0.4">
      <c r="G1811"/>
      <c r="I1811"/>
      <c r="J1811"/>
    </row>
    <row r="1812" spans="7:10" x14ac:dyDescent="0.4">
      <c r="G1812"/>
      <c r="I1812"/>
      <c r="J1812"/>
    </row>
    <row r="1813" spans="7:10" x14ac:dyDescent="0.4">
      <c r="G1813"/>
      <c r="I1813"/>
      <c r="J1813"/>
    </row>
    <row r="1814" spans="7:10" x14ac:dyDescent="0.4">
      <c r="G1814"/>
      <c r="I1814"/>
      <c r="J1814"/>
    </row>
    <row r="1815" spans="7:10" x14ac:dyDescent="0.4">
      <c r="G1815"/>
      <c r="I1815"/>
      <c r="J1815"/>
    </row>
    <row r="1816" spans="7:10" x14ac:dyDescent="0.4">
      <c r="G1816"/>
      <c r="I1816"/>
      <c r="J1816"/>
    </row>
    <row r="1817" spans="7:10" x14ac:dyDescent="0.4">
      <c r="G1817"/>
      <c r="I1817"/>
      <c r="J1817"/>
    </row>
    <row r="1818" spans="7:10" x14ac:dyDescent="0.4">
      <c r="G1818"/>
      <c r="I1818"/>
      <c r="J1818"/>
    </row>
    <row r="1819" spans="7:10" x14ac:dyDescent="0.4">
      <c r="G1819"/>
      <c r="I1819"/>
      <c r="J1819"/>
    </row>
    <row r="1820" spans="7:10" x14ac:dyDescent="0.4">
      <c r="G1820"/>
      <c r="I1820"/>
      <c r="J1820"/>
    </row>
    <row r="1821" spans="7:10" x14ac:dyDescent="0.4">
      <c r="G1821"/>
      <c r="I1821"/>
      <c r="J1821"/>
    </row>
    <row r="1822" spans="7:10" x14ac:dyDescent="0.4">
      <c r="G1822"/>
      <c r="I1822"/>
      <c r="J1822"/>
    </row>
    <row r="1823" spans="7:10" x14ac:dyDescent="0.4">
      <c r="G1823"/>
      <c r="I1823"/>
      <c r="J1823"/>
    </row>
    <row r="1824" spans="7:10" x14ac:dyDescent="0.4">
      <c r="G1824"/>
      <c r="I1824"/>
      <c r="J1824"/>
    </row>
    <row r="1825" spans="7:10" x14ac:dyDescent="0.4">
      <c r="G1825"/>
      <c r="I1825"/>
      <c r="J1825"/>
    </row>
    <row r="1826" spans="7:10" x14ac:dyDescent="0.4">
      <c r="G1826"/>
      <c r="I1826"/>
      <c r="J1826"/>
    </row>
    <row r="1827" spans="7:10" x14ac:dyDescent="0.4">
      <c r="G1827"/>
      <c r="I1827"/>
      <c r="J1827"/>
    </row>
    <row r="1828" spans="7:10" x14ac:dyDescent="0.4">
      <c r="G1828"/>
      <c r="I1828"/>
      <c r="J1828"/>
    </row>
    <row r="1829" spans="7:10" x14ac:dyDescent="0.4">
      <c r="G1829"/>
      <c r="I1829"/>
      <c r="J1829"/>
    </row>
    <row r="1830" spans="7:10" x14ac:dyDescent="0.4">
      <c r="G1830"/>
      <c r="I1830"/>
      <c r="J1830"/>
    </row>
    <row r="1831" spans="7:10" x14ac:dyDescent="0.4">
      <c r="G1831"/>
      <c r="I1831"/>
      <c r="J1831"/>
    </row>
    <row r="1832" spans="7:10" x14ac:dyDescent="0.4">
      <c r="G1832"/>
      <c r="I1832"/>
      <c r="J1832"/>
    </row>
    <row r="1833" spans="7:10" x14ac:dyDescent="0.4">
      <c r="G1833"/>
      <c r="I1833"/>
      <c r="J1833"/>
    </row>
    <row r="1834" spans="7:10" x14ac:dyDescent="0.4">
      <c r="G1834"/>
      <c r="I1834"/>
      <c r="J1834"/>
    </row>
    <row r="1835" spans="7:10" x14ac:dyDescent="0.4">
      <c r="G1835"/>
      <c r="I1835"/>
      <c r="J1835"/>
    </row>
    <row r="1836" spans="7:10" x14ac:dyDescent="0.4">
      <c r="G1836"/>
      <c r="I1836"/>
      <c r="J1836"/>
    </row>
    <row r="1837" spans="7:10" x14ac:dyDescent="0.4">
      <c r="G1837"/>
      <c r="I1837"/>
      <c r="J1837"/>
    </row>
    <row r="1838" spans="7:10" x14ac:dyDescent="0.4">
      <c r="G1838"/>
      <c r="I1838"/>
      <c r="J1838"/>
    </row>
    <row r="1839" spans="7:10" x14ac:dyDescent="0.4">
      <c r="G1839"/>
      <c r="I1839"/>
      <c r="J1839"/>
    </row>
    <row r="1840" spans="7:10" x14ac:dyDescent="0.4">
      <c r="G1840"/>
      <c r="I1840"/>
      <c r="J1840"/>
    </row>
    <row r="1841" spans="7:10" x14ac:dyDescent="0.4">
      <c r="G1841"/>
      <c r="I1841"/>
      <c r="J1841"/>
    </row>
    <row r="1842" spans="7:10" x14ac:dyDescent="0.4">
      <c r="G1842"/>
      <c r="I1842"/>
      <c r="J1842"/>
    </row>
    <row r="1843" spans="7:10" x14ac:dyDescent="0.4">
      <c r="G1843"/>
      <c r="I1843"/>
      <c r="J1843"/>
    </row>
    <row r="1844" spans="7:10" x14ac:dyDescent="0.4">
      <c r="G1844"/>
      <c r="I1844"/>
      <c r="J1844"/>
    </row>
    <row r="1845" spans="7:10" x14ac:dyDescent="0.4">
      <c r="G1845"/>
      <c r="I1845"/>
      <c r="J1845"/>
    </row>
    <row r="1846" spans="7:10" x14ac:dyDescent="0.4">
      <c r="G1846"/>
      <c r="I1846"/>
      <c r="J1846"/>
    </row>
    <row r="1847" spans="7:10" x14ac:dyDescent="0.4">
      <c r="G1847"/>
      <c r="I1847"/>
      <c r="J1847"/>
    </row>
    <row r="1848" spans="7:10" x14ac:dyDescent="0.4">
      <c r="G1848"/>
      <c r="I1848"/>
      <c r="J1848"/>
    </row>
    <row r="1849" spans="7:10" x14ac:dyDescent="0.4">
      <c r="G1849"/>
      <c r="I1849"/>
      <c r="J1849"/>
    </row>
    <row r="1850" spans="7:10" x14ac:dyDescent="0.4">
      <c r="G1850"/>
      <c r="I1850"/>
      <c r="J1850"/>
    </row>
    <row r="1851" spans="7:10" x14ac:dyDescent="0.4">
      <c r="G1851"/>
      <c r="I1851"/>
      <c r="J1851"/>
    </row>
    <row r="1852" spans="7:10" x14ac:dyDescent="0.4">
      <c r="G1852"/>
      <c r="I1852"/>
      <c r="J1852"/>
    </row>
    <row r="1853" spans="7:10" x14ac:dyDescent="0.4">
      <c r="G1853"/>
      <c r="I1853"/>
      <c r="J1853"/>
    </row>
    <row r="1854" spans="7:10" x14ac:dyDescent="0.4">
      <c r="G1854"/>
      <c r="I1854"/>
      <c r="J1854"/>
    </row>
    <row r="1855" spans="7:10" x14ac:dyDescent="0.4">
      <c r="G1855"/>
      <c r="I1855"/>
      <c r="J1855"/>
    </row>
    <row r="1856" spans="7:10" x14ac:dyDescent="0.4">
      <c r="I1856"/>
      <c r="J1856"/>
    </row>
    <row r="1857" spans="9:10" x14ac:dyDescent="0.4">
      <c r="I1857"/>
      <c r="J1857"/>
    </row>
    <row r="1858" spans="9:10" x14ac:dyDescent="0.4">
      <c r="I1858"/>
      <c r="J1858"/>
    </row>
    <row r="1859" spans="9:10" x14ac:dyDescent="0.4">
      <c r="I1859"/>
      <c r="J1859"/>
    </row>
    <row r="1860" spans="9:10" x14ac:dyDescent="0.4">
      <c r="I1860"/>
      <c r="J1860"/>
    </row>
    <row r="1861" spans="9:10" x14ac:dyDescent="0.4">
      <c r="I1861"/>
      <c r="J1861"/>
    </row>
    <row r="1862" spans="9:10" x14ac:dyDescent="0.4">
      <c r="I1862"/>
      <c r="J1862"/>
    </row>
    <row r="1863" spans="9:10" x14ac:dyDescent="0.4">
      <c r="I1863"/>
      <c r="J1863"/>
    </row>
    <row r="1864" spans="9:10" x14ac:dyDescent="0.4">
      <c r="I1864"/>
      <c r="J1864"/>
    </row>
    <row r="1865" spans="9:10" x14ac:dyDescent="0.4">
      <c r="I1865"/>
      <c r="J1865"/>
    </row>
    <row r="1866" spans="9:10" x14ac:dyDescent="0.4">
      <c r="I1866"/>
      <c r="J1866"/>
    </row>
    <row r="1867" spans="9:10" x14ac:dyDescent="0.4">
      <c r="I1867"/>
      <c r="J1867"/>
    </row>
    <row r="1868" spans="9:10" x14ac:dyDescent="0.4">
      <c r="I1868"/>
      <c r="J1868"/>
    </row>
    <row r="1869" spans="9:10" x14ac:dyDescent="0.4">
      <c r="I1869"/>
      <c r="J1869"/>
    </row>
    <row r="1870" spans="9:10" x14ac:dyDescent="0.4">
      <c r="I1870"/>
      <c r="J1870"/>
    </row>
    <row r="1871" spans="9:10" x14ac:dyDescent="0.4">
      <c r="I1871"/>
      <c r="J1871"/>
    </row>
    <row r="1872" spans="9:10" x14ac:dyDescent="0.4">
      <c r="I1872"/>
      <c r="J1872"/>
    </row>
    <row r="1873" spans="9:10" x14ac:dyDescent="0.4">
      <c r="I1873"/>
      <c r="J1873"/>
    </row>
    <row r="1874" spans="9:10" x14ac:dyDescent="0.4">
      <c r="I1874"/>
      <c r="J1874"/>
    </row>
    <row r="1875" spans="9:10" x14ac:dyDescent="0.4">
      <c r="I1875"/>
      <c r="J1875"/>
    </row>
    <row r="1876" spans="9:10" x14ac:dyDescent="0.4">
      <c r="I1876"/>
      <c r="J1876"/>
    </row>
    <row r="1877" spans="9:10" x14ac:dyDescent="0.4">
      <c r="I1877"/>
      <c r="J1877"/>
    </row>
    <row r="1878" spans="9:10" x14ac:dyDescent="0.4">
      <c r="I1878"/>
      <c r="J1878"/>
    </row>
    <row r="1879" spans="9:10" x14ac:dyDescent="0.4">
      <c r="I1879"/>
      <c r="J1879"/>
    </row>
    <row r="1880" spans="9:10" x14ac:dyDescent="0.4">
      <c r="I1880"/>
      <c r="J1880"/>
    </row>
    <row r="1881" spans="9:10" x14ac:dyDescent="0.4">
      <c r="I1881"/>
      <c r="J1881"/>
    </row>
    <row r="1882" spans="9:10" x14ac:dyDescent="0.4">
      <c r="I1882"/>
      <c r="J1882"/>
    </row>
    <row r="1883" spans="9:10" x14ac:dyDescent="0.4">
      <c r="I1883"/>
      <c r="J1883"/>
    </row>
    <row r="1884" spans="9:10" x14ac:dyDescent="0.4">
      <c r="I1884"/>
      <c r="J1884"/>
    </row>
    <row r="1885" spans="9:10" x14ac:dyDescent="0.4">
      <c r="I1885"/>
      <c r="J1885"/>
    </row>
    <row r="1886" spans="9:10" x14ac:dyDescent="0.4">
      <c r="I1886"/>
      <c r="J1886"/>
    </row>
    <row r="1887" spans="9:10" x14ac:dyDescent="0.4">
      <c r="I1887"/>
      <c r="J1887"/>
    </row>
    <row r="1888" spans="9:10" x14ac:dyDescent="0.4">
      <c r="I1888"/>
      <c r="J1888"/>
    </row>
    <row r="1889" spans="9:10" x14ac:dyDescent="0.4">
      <c r="I1889"/>
      <c r="J1889"/>
    </row>
    <row r="1890" spans="9:10" x14ac:dyDescent="0.4">
      <c r="I1890"/>
      <c r="J1890"/>
    </row>
    <row r="1891" spans="9:10" x14ac:dyDescent="0.4">
      <c r="I1891"/>
      <c r="J1891"/>
    </row>
    <row r="1892" spans="9:10" x14ac:dyDescent="0.4">
      <c r="I1892"/>
      <c r="J1892"/>
    </row>
    <row r="1893" spans="9:10" x14ac:dyDescent="0.4">
      <c r="I1893"/>
      <c r="J1893"/>
    </row>
    <row r="1894" spans="9:10" x14ac:dyDescent="0.4">
      <c r="I1894"/>
      <c r="J1894"/>
    </row>
    <row r="1895" spans="9:10" x14ac:dyDescent="0.4">
      <c r="I1895"/>
      <c r="J1895"/>
    </row>
    <row r="1896" spans="9:10" x14ac:dyDescent="0.4">
      <c r="I1896"/>
      <c r="J1896"/>
    </row>
    <row r="1897" spans="9:10" x14ac:dyDescent="0.4">
      <c r="I1897"/>
      <c r="J1897"/>
    </row>
    <row r="1898" spans="9:10" x14ac:dyDescent="0.4">
      <c r="I1898"/>
      <c r="J1898"/>
    </row>
    <row r="1899" spans="9:10" x14ac:dyDescent="0.4">
      <c r="I1899"/>
      <c r="J1899"/>
    </row>
    <row r="1900" spans="9:10" x14ac:dyDescent="0.4">
      <c r="I1900"/>
      <c r="J1900"/>
    </row>
    <row r="1901" spans="9:10" x14ac:dyDescent="0.4">
      <c r="I1901"/>
      <c r="J1901"/>
    </row>
    <row r="1902" spans="9:10" x14ac:dyDescent="0.4">
      <c r="I1902"/>
      <c r="J1902"/>
    </row>
    <row r="1903" spans="9:10" x14ac:dyDescent="0.4">
      <c r="I1903"/>
      <c r="J1903"/>
    </row>
    <row r="1904" spans="9:10" x14ac:dyDescent="0.4">
      <c r="I1904"/>
      <c r="J1904"/>
    </row>
    <row r="1905" spans="9:10" x14ac:dyDescent="0.4">
      <c r="I1905"/>
      <c r="J1905"/>
    </row>
    <row r="1906" spans="9:10" x14ac:dyDescent="0.4">
      <c r="I1906"/>
      <c r="J1906"/>
    </row>
    <row r="1907" spans="9:10" x14ac:dyDescent="0.4">
      <c r="I1907"/>
      <c r="J1907"/>
    </row>
    <row r="1908" spans="9:10" x14ac:dyDescent="0.4">
      <c r="I1908"/>
      <c r="J1908"/>
    </row>
    <row r="1909" spans="9:10" x14ac:dyDescent="0.4">
      <c r="I1909"/>
      <c r="J1909"/>
    </row>
    <row r="1910" spans="9:10" x14ac:dyDescent="0.4">
      <c r="I1910"/>
      <c r="J1910"/>
    </row>
    <row r="1911" spans="9:10" x14ac:dyDescent="0.4">
      <c r="I1911"/>
      <c r="J1911"/>
    </row>
    <row r="1912" spans="9:10" x14ac:dyDescent="0.4">
      <c r="I1912"/>
      <c r="J1912"/>
    </row>
    <row r="1913" spans="9:10" x14ac:dyDescent="0.4">
      <c r="I1913"/>
      <c r="J1913"/>
    </row>
    <row r="1914" spans="9:10" x14ac:dyDescent="0.4">
      <c r="I1914"/>
      <c r="J1914"/>
    </row>
    <row r="1915" spans="9:10" x14ac:dyDescent="0.4">
      <c r="I1915"/>
      <c r="J1915"/>
    </row>
    <row r="1916" spans="9:10" x14ac:dyDescent="0.4">
      <c r="I1916"/>
      <c r="J1916"/>
    </row>
    <row r="1917" spans="9:10" x14ac:dyDescent="0.4">
      <c r="I1917"/>
      <c r="J1917"/>
    </row>
    <row r="1918" spans="9:10" x14ac:dyDescent="0.4">
      <c r="I1918"/>
      <c r="J1918"/>
    </row>
    <row r="1919" spans="9:10" x14ac:dyDescent="0.4">
      <c r="I1919"/>
      <c r="J1919"/>
    </row>
    <row r="1920" spans="9:10" x14ac:dyDescent="0.4">
      <c r="I1920"/>
      <c r="J1920"/>
    </row>
    <row r="1921" spans="9:10" x14ac:dyDescent="0.4">
      <c r="I1921"/>
      <c r="J1921"/>
    </row>
    <row r="1922" spans="9:10" x14ac:dyDescent="0.4">
      <c r="I1922"/>
      <c r="J1922"/>
    </row>
    <row r="1923" spans="9:10" x14ac:dyDescent="0.4">
      <c r="I1923"/>
      <c r="J1923"/>
    </row>
    <row r="1924" spans="9:10" x14ac:dyDescent="0.4">
      <c r="I1924"/>
      <c r="J1924"/>
    </row>
    <row r="1925" spans="9:10" x14ac:dyDescent="0.4">
      <c r="I1925"/>
      <c r="J1925"/>
    </row>
    <row r="1926" spans="9:10" x14ac:dyDescent="0.4">
      <c r="I1926"/>
      <c r="J1926"/>
    </row>
    <row r="1927" spans="9:10" x14ac:dyDescent="0.4">
      <c r="I1927"/>
      <c r="J1927"/>
    </row>
    <row r="1928" spans="9:10" x14ac:dyDescent="0.4">
      <c r="I1928"/>
      <c r="J1928"/>
    </row>
    <row r="1929" spans="9:10" x14ac:dyDescent="0.4">
      <c r="I1929"/>
      <c r="J1929"/>
    </row>
    <row r="1930" spans="9:10" x14ac:dyDescent="0.4">
      <c r="I1930"/>
      <c r="J1930"/>
    </row>
    <row r="1931" spans="9:10" x14ac:dyDescent="0.4">
      <c r="I1931"/>
      <c r="J1931"/>
    </row>
    <row r="1932" spans="9:10" x14ac:dyDescent="0.4">
      <c r="I1932"/>
      <c r="J1932"/>
    </row>
    <row r="1933" spans="9:10" x14ac:dyDescent="0.4">
      <c r="I1933"/>
      <c r="J1933"/>
    </row>
    <row r="1934" spans="9:10" x14ac:dyDescent="0.4">
      <c r="I1934"/>
      <c r="J1934"/>
    </row>
    <row r="1935" spans="9:10" x14ac:dyDescent="0.4">
      <c r="I1935"/>
      <c r="J1935"/>
    </row>
    <row r="1936" spans="9:10" x14ac:dyDescent="0.4">
      <c r="I1936"/>
      <c r="J1936"/>
    </row>
    <row r="1937" spans="9:10" x14ac:dyDescent="0.4">
      <c r="I1937"/>
      <c r="J1937"/>
    </row>
    <row r="1938" spans="9:10" x14ac:dyDescent="0.4">
      <c r="I1938"/>
      <c r="J1938"/>
    </row>
    <row r="1939" spans="9:10" x14ac:dyDescent="0.4">
      <c r="I1939"/>
      <c r="J1939"/>
    </row>
    <row r="1940" spans="9:10" x14ac:dyDescent="0.4">
      <c r="I1940"/>
      <c r="J1940"/>
    </row>
    <row r="1941" spans="9:10" x14ac:dyDescent="0.4">
      <c r="I1941"/>
      <c r="J1941"/>
    </row>
    <row r="1942" spans="9:10" x14ac:dyDescent="0.4">
      <c r="I1942"/>
      <c r="J1942"/>
    </row>
    <row r="1943" spans="9:10" x14ac:dyDescent="0.4">
      <c r="I1943"/>
      <c r="J1943"/>
    </row>
    <row r="1944" spans="9:10" x14ac:dyDescent="0.4">
      <c r="I1944"/>
      <c r="J1944"/>
    </row>
    <row r="1945" spans="9:10" x14ac:dyDescent="0.4">
      <c r="I1945"/>
      <c r="J1945"/>
    </row>
    <row r="1946" spans="9:10" x14ac:dyDescent="0.4">
      <c r="I1946"/>
      <c r="J1946"/>
    </row>
    <row r="1947" spans="9:10" x14ac:dyDescent="0.4">
      <c r="I1947"/>
      <c r="J1947"/>
    </row>
    <row r="1948" spans="9:10" x14ac:dyDescent="0.4">
      <c r="I1948"/>
      <c r="J1948"/>
    </row>
    <row r="1949" spans="9:10" x14ac:dyDescent="0.4">
      <c r="I1949"/>
      <c r="J1949"/>
    </row>
    <row r="1950" spans="9:10" x14ac:dyDescent="0.4">
      <c r="I1950"/>
      <c r="J1950"/>
    </row>
    <row r="1951" spans="9:10" x14ac:dyDescent="0.4">
      <c r="I1951"/>
      <c r="J1951"/>
    </row>
    <row r="1952" spans="9:10" x14ac:dyDescent="0.4">
      <c r="I1952"/>
      <c r="J1952"/>
    </row>
    <row r="1953" spans="9:10" x14ac:dyDescent="0.4">
      <c r="I1953"/>
      <c r="J1953"/>
    </row>
    <row r="1954" spans="9:10" x14ac:dyDescent="0.4">
      <c r="I1954"/>
      <c r="J1954"/>
    </row>
    <row r="1955" spans="9:10" x14ac:dyDescent="0.4">
      <c r="I1955"/>
      <c r="J1955"/>
    </row>
    <row r="1956" spans="9:10" x14ac:dyDescent="0.4">
      <c r="I1956"/>
      <c r="J1956"/>
    </row>
    <row r="1957" spans="9:10" x14ac:dyDescent="0.4">
      <c r="I1957"/>
      <c r="J1957"/>
    </row>
    <row r="1958" spans="9:10" x14ac:dyDescent="0.4">
      <c r="I1958"/>
      <c r="J1958"/>
    </row>
    <row r="1959" spans="9:10" x14ac:dyDescent="0.4">
      <c r="I1959"/>
      <c r="J1959"/>
    </row>
    <row r="1960" spans="9:10" x14ac:dyDescent="0.4">
      <c r="I1960"/>
      <c r="J1960"/>
    </row>
    <row r="1961" spans="9:10" x14ac:dyDescent="0.4">
      <c r="I1961"/>
      <c r="J1961"/>
    </row>
    <row r="1962" spans="9:10" x14ac:dyDescent="0.4">
      <c r="I1962"/>
      <c r="J1962"/>
    </row>
    <row r="1963" spans="9:10" x14ac:dyDescent="0.4">
      <c r="I1963"/>
      <c r="J1963"/>
    </row>
    <row r="1964" spans="9:10" x14ac:dyDescent="0.4">
      <c r="I1964"/>
      <c r="J1964"/>
    </row>
    <row r="1965" spans="9:10" x14ac:dyDescent="0.4">
      <c r="I1965"/>
      <c r="J1965"/>
    </row>
    <row r="1966" spans="9:10" x14ac:dyDescent="0.4">
      <c r="I1966"/>
      <c r="J1966"/>
    </row>
    <row r="1967" spans="9:10" x14ac:dyDescent="0.4">
      <c r="I1967"/>
      <c r="J1967"/>
    </row>
    <row r="1968" spans="9:10" x14ac:dyDescent="0.4">
      <c r="I1968"/>
      <c r="J1968"/>
    </row>
    <row r="1969" spans="9:10" x14ac:dyDescent="0.4">
      <c r="I1969"/>
      <c r="J1969"/>
    </row>
    <row r="1970" spans="9:10" x14ac:dyDescent="0.4">
      <c r="I1970"/>
      <c r="J1970"/>
    </row>
    <row r="1971" spans="9:10" x14ac:dyDescent="0.4">
      <c r="I1971"/>
      <c r="J1971"/>
    </row>
    <row r="1972" spans="9:10" x14ac:dyDescent="0.4">
      <c r="I1972"/>
      <c r="J1972"/>
    </row>
    <row r="1973" spans="9:10" x14ac:dyDescent="0.4">
      <c r="I1973"/>
      <c r="J1973"/>
    </row>
    <row r="1974" spans="9:10" x14ac:dyDescent="0.4">
      <c r="I1974"/>
      <c r="J1974"/>
    </row>
    <row r="1975" spans="9:10" x14ac:dyDescent="0.4">
      <c r="I1975"/>
      <c r="J1975"/>
    </row>
    <row r="1976" spans="9:10" x14ac:dyDescent="0.4">
      <c r="I1976"/>
      <c r="J1976"/>
    </row>
    <row r="1977" spans="9:10" x14ac:dyDescent="0.4">
      <c r="I1977"/>
      <c r="J1977"/>
    </row>
    <row r="1978" spans="9:10" x14ac:dyDescent="0.4">
      <c r="I1978"/>
      <c r="J1978"/>
    </row>
    <row r="1979" spans="9:10" x14ac:dyDescent="0.4">
      <c r="I1979"/>
      <c r="J1979"/>
    </row>
    <row r="1980" spans="9:10" x14ac:dyDescent="0.4">
      <c r="I1980"/>
      <c r="J1980"/>
    </row>
    <row r="1981" spans="9:10" x14ac:dyDescent="0.4">
      <c r="I1981"/>
      <c r="J1981"/>
    </row>
    <row r="1982" spans="9:10" x14ac:dyDescent="0.4">
      <c r="I1982"/>
      <c r="J1982"/>
    </row>
    <row r="1983" spans="9:10" x14ac:dyDescent="0.4">
      <c r="I1983"/>
      <c r="J1983"/>
    </row>
    <row r="1984" spans="9:10" x14ac:dyDescent="0.4">
      <c r="I1984"/>
      <c r="J1984"/>
    </row>
    <row r="1985" spans="9:10" x14ac:dyDescent="0.4">
      <c r="I1985"/>
      <c r="J1985"/>
    </row>
    <row r="1986" spans="9:10" x14ac:dyDescent="0.4">
      <c r="I1986"/>
      <c r="J1986"/>
    </row>
    <row r="1987" spans="9:10" x14ac:dyDescent="0.4">
      <c r="I1987"/>
      <c r="J1987"/>
    </row>
    <row r="1988" spans="9:10" x14ac:dyDescent="0.4">
      <c r="I1988"/>
      <c r="J1988"/>
    </row>
    <row r="1989" spans="9:10" x14ac:dyDescent="0.4">
      <c r="I1989"/>
      <c r="J1989"/>
    </row>
    <row r="1990" spans="9:10" x14ac:dyDescent="0.4">
      <c r="I1990"/>
      <c r="J1990"/>
    </row>
    <row r="1991" spans="9:10" x14ac:dyDescent="0.4">
      <c r="I1991"/>
      <c r="J1991"/>
    </row>
    <row r="1992" spans="9:10" x14ac:dyDescent="0.4">
      <c r="I1992"/>
      <c r="J1992"/>
    </row>
    <row r="1993" spans="9:10" x14ac:dyDescent="0.4">
      <c r="I1993"/>
      <c r="J1993"/>
    </row>
    <row r="1994" spans="9:10" x14ac:dyDescent="0.4">
      <c r="I1994"/>
      <c r="J1994"/>
    </row>
    <row r="1995" spans="9:10" x14ac:dyDescent="0.4">
      <c r="I1995"/>
      <c r="J1995"/>
    </row>
    <row r="1996" spans="9:10" x14ac:dyDescent="0.4">
      <c r="I1996"/>
      <c r="J1996"/>
    </row>
    <row r="1997" spans="9:10" x14ac:dyDescent="0.4">
      <c r="I1997"/>
      <c r="J1997"/>
    </row>
    <row r="1998" spans="9:10" x14ac:dyDescent="0.4">
      <c r="I1998"/>
      <c r="J1998"/>
    </row>
    <row r="1999" spans="9:10" x14ac:dyDescent="0.4">
      <c r="I1999"/>
      <c r="J1999"/>
    </row>
    <row r="2000" spans="9:10" x14ac:dyDescent="0.4">
      <c r="I2000"/>
      <c r="J2000"/>
    </row>
    <row r="2001" spans="9:10" x14ac:dyDescent="0.4">
      <c r="I2001"/>
      <c r="J2001"/>
    </row>
    <row r="2002" spans="9:10" x14ac:dyDescent="0.4">
      <c r="I2002"/>
      <c r="J2002"/>
    </row>
    <row r="2003" spans="9:10" x14ac:dyDescent="0.4">
      <c r="I2003"/>
      <c r="J2003"/>
    </row>
    <row r="2004" spans="9:10" x14ac:dyDescent="0.4">
      <c r="I2004"/>
      <c r="J2004"/>
    </row>
    <row r="2005" spans="9:10" x14ac:dyDescent="0.4">
      <c r="I2005"/>
      <c r="J2005"/>
    </row>
    <row r="2006" spans="9:10" x14ac:dyDescent="0.4">
      <c r="I2006"/>
      <c r="J2006"/>
    </row>
    <row r="2007" spans="9:10" x14ac:dyDescent="0.4">
      <c r="I2007"/>
      <c r="J2007"/>
    </row>
    <row r="2008" spans="9:10" x14ac:dyDescent="0.4">
      <c r="I2008"/>
      <c r="J2008"/>
    </row>
    <row r="2009" spans="9:10" x14ac:dyDescent="0.4">
      <c r="I2009"/>
      <c r="J2009"/>
    </row>
    <row r="2010" spans="9:10" x14ac:dyDescent="0.4">
      <c r="I2010"/>
      <c r="J2010"/>
    </row>
    <row r="2011" spans="9:10" x14ac:dyDescent="0.4">
      <c r="I2011"/>
      <c r="J2011"/>
    </row>
    <row r="2012" spans="9:10" x14ac:dyDescent="0.4">
      <c r="I2012"/>
      <c r="J2012"/>
    </row>
    <row r="2013" spans="9:10" x14ac:dyDescent="0.4">
      <c r="I2013"/>
      <c r="J2013"/>
    </row>
    <row r="2014" spans="9:10" x14ac:dyDescent="0.4">
      <c r="I2014"/>
      <c r="J2014"/>
    </row>
    <row r="2015" spans="9:10" x14ac:dyDescent="0.4">
      <c r="I2015"/>
      <c r="J2015"/>
    </row>
    <row r="2016" spans="9:10" x14ac:dyDescent="0.4">
      <c r="I2016"/>
      <c r="J2016"/>
    </row>
    <row r="2017" spans="9:10" x14ac:dyDescent="0.4">
      <c r="I2017"/>
      <c r="J2017"/>
    </row>
    <row r="2018" spans="9:10" x14ac:dyDescent="0.4">
      <c r="I2018"/>
      <c r="J2018"/>
    </row>
    <row r="2019" spans="9:10" x14ac:dyDescent="0.4">
      <c r="I2019"/>
      <c r="J2019"/>
    </row>
    <row r="2020" spans="9:10" x14ac:dyDescent="0.4">
      <c r="I2020"/>
      <c r="J2020"/>
    </row>
    <row r="2021" spans="9:10" x14ac:dyDescent="0.4">
      <c r="I2021"/>
      <c r="J2021"/>
    </row>
    <row r="2022" spans="9:10" x14ac:dyDescent="0.4">
      <c r="I2022"/>
      <c r="J2022"/>
    </row>
    <row r="2023" spans="9:10" x14ac:dyDescent="0.4">
      <c r="I2023"/>
      <c r="J2023"/>
    </row>
    <row r="2024" spans="9:10" x14ac:dyDescent="0.4">
      <c r="I2024"/>
      <c r="J2024"/>
    </row>
    <row r="2025" spans="9:10" x14ac:dyDescent="0.4">
      <c r="I2025"/>
      <c r="J2025"/>
    </row>
    <row r="2026" spans="9:10" x14ac:dyDescent="0.4">
      <c r="I2026"/>
      <c r="J2026"/>
    </row>
    <row r="2027" spans="9:10" x14ac:dyDescent="0.4">
      <c r="I2027"/>
      <c r="J2027"/>
    </row>
    <row r="2028" spans="9:10" x14ac:dyDescent="0.4">
      <c r="I2028"/>
      <c r="J2028"/>
    </row>
    <row r="2029" spans="9:10" x14ac:dyDescent="0.4">
      <c r="I2029"/>
      <c r="J2029"/>
    </row>
    <row r="2030" spans="9:10" x14ac:dyDescent="0.4">
      <c r="I2030"/>
      <c r="J2030"/>
    </row>
    <row r="2031" spans="9:10" x14ac:dyDescent="0.4">
      <c r="I2031"/>
      <c r="J2031"/>
    </row>
    <row r="2032" spans="9:10" x14ac:dyDescent="0.4">
      <c r="I2032"/>
      <c r="J2032"/>
    </row>
    <row r="2033" spans="9:10" x14ac:dyDescent="0.4">
      <c r="I2033"/>
      <c r="J2033"/>
    </row>
    <row r="2034" spans="9:10" x14ac:dyDescent="0.4">
      <c r="I2034"/>
      <c r="J2034"/>
    </row>
    <row r="2035" spans="9:10" x14ac:dyDescent="0.4">
      <c r="I2035"/>
      <c r="J2035"/>
    </row>
    <row r="2036" spans="9:10" x14ac:dyDescent="0.4">
      <c r="I2036"/>
      <c r="J2036"/>
    </row>
    <row r="2037" spans="9:10" x14ac:dyDescent="0.4">
      <c r="I2037"/>
      <c r="J2037"/>
    </row>
    <row r="2038" spans="9:10" x14ac:dyDescent="0.4">
      <c r="I2038"/>
      <c r="J2038"/>
    </row>
    <row r="2039" spans="9:10" x14ac:dyDescent="0.4">
      <c r="I2039"/>
      <c r="J2039"/>
    </row>
    <row r="2040" spans="9:10" x14ac:dyDescent="0.4">
      <c r="I2040"/>
      <c r="J2040"/>
    </row>
    <row r="2041" spans="9:10" x14ac:dyDescent="0.4">
      <c r="I2041"/>
      <c r="J2041"/>
    </row>
    <row r="2042" spans="9:10" x14ac:dyDescent="0.4">
      <c r="I2042"/>
      <c r="J2042"/>
    </row>
    <row r="2043" spans="9:10" x14ac:dyDescent="0.4">
      <c r="I2043"/>
      <c r="J2043"/>
    </row>
    <row r="2044" spans="9:10" x14ac:dyDescent="0.4">
      <c r="I2044"/>
      <c r="J2044"/>
    </row>
    <row r="2045" spans="9:10" x14ac:dyDescent="0.4">
      <c r="I2045"/>
      <c r="J2045"/>
    </row>
    <row r="2046" spans="9:10" x14ac:dyDescent="0.4">
      <c r="I2046"/>
      <c r="J2046"/>
    </row>
    <row r="2047" spans="9:10" x14ac:dyDescent="0.4">
      <c r="I2047"/>
      <c r="J2047"/>
    </row>
    <row r="2048" spans="9:10" x14ac:dyDescent="0.4">
      <c r="I2048"/>
      <c r="J2048"/>
    </row>
    <row r="2049" spans="9:10" x14ac:dyDescent="0.4">
      <c r="I2049"/>
      <c r="J2049"/>
    </row>
    <row r="2050" spans="9:10" x14ac:dyDescent="0.4">
      <c r="I2050"/>
      <c r="J2050"/>
    </row>
    <row r="2051" spans="9:10" x14ac:dyDescent="0.4">
      <c r="I2051"/>
      <c r="J2051"/>
    </row>
    <row r="2052" spans="9:10" x14ac:dyDescent="0.4">
      <c r="I2052"/>
      <c r="J2052"/>
    </row>
    <row r="2053" spans="9:10" x14ac:dyDescent="0.4">
      <c r="I2053"/>
      <c r="J2053"/>
    </row>
    <row r="2054" spans="9:10" x14ac:dyDescent="0.4">
      <c r="I2054"/>
      <c r="J2054"/>
    </row>
    <row r="2055" spans="9:10" x14ac:dyDescent="0.4">
      <c r="I2055"/>
      <c r="J2055"/>
    </row>
    <row r="2056" spans="9:10" x14ac:dyDescent="0.4">
      <c r="I2056"/>
      <c r="J2056"/>
    </row>
    <row r="2057" spans="9:10" x14ac:dyDescent="0.4">
      <c r="I2057"/>
      <c r="J2057"/>
    </row>
    <row r="2058" spans="9:10" x14ac:dyDescent="0.4">
      <c r="I2058"/>
      <c r="J2058"/>
    </row>
    <row r="2059" spans="9:10" x14ac:dyDescent="0.4">
      <c r="I2059"/>
      <c r="J2059"/>
    </row>
    <row r="2060" spans="9:10" x14ac:dyDescent="0.4">
      <c r="I2060"/>
      <c r="J2060"/>
    </row>
    <row r="2061" spans="9:10" x14ac:dyDescent="0.4">
      <c r="I2061"/>
      <c r="J2061"/>
    </row>
    <row r="2062" spans="9:10" x14ac:dyDescent="0.4">
      <c r="I2062"/>
      <c r="J2062"/>
    </row>
    <row r="2063" spans="9:10" x14ac:dyDescent="0.4">
      <c r="I2063"/>
      <c r="J2063"/>
    </row>
    <row r="2064" spans="9:10" x14ac:dyDescent="0.4">
      <c r="I2064"/>
      <c r="J2064"/>
    </row>
    <row r="2065" spans="9:10" x14ac:dyDescent="0.4">
      <c r="I2065"/>
      <c r="J2065"/>
    </row>
    <row r="2066" spans="9:10" x14ac:dyDescent="0.4">
      <c r="I2066"/>
      <c r="J2066"/>
    </row>
    <row r="2067" spans="9:10" x14ac:dyDescent="0.4">
      <c r="I2067"/>
      <c r="J2067"/>
    </row>
    <row r="2068" spans="9:10" x14ac:dyDescent="0.4">
      <c r="I2068"/>
      <c r="J2068"/>
    </row>
    <row r="2069" spans="9:10" x14ac:dyDescent="0.4">
      <c r="I2069"/>
      <c r="J2069"/>
    </row>
    <row r="2070" spans="9:10" x14ac:dyDescent="0.4">
      <c r="I2070"/>
      <c r="J2070"/>
    </row>
    <row r="2071" spans="9:10" x14ac:dyDescent="0.4">
      <c r="I2071"/>
      <c r="J2071"/>
    </row>
    <row r="2072" spans="9:10" x14ac:dyDescent="0.4">
      <c r="I2072"/>
      <c r="J2072"/>
    </row>
    <row r="2073" spans="9:10" x14ac:dyDescent="0.4">
      <c r="I2073"/>
      <c r="J2073"/>
    </row>
    <row r="2074" spans="9:10" x14ac:dyDescent="0.4">
      <c r="I2074"/>
      <c r="J2074"/>
    </row>
    <row r="2075" spans="9:10" x14ac:dyDescent="0.4">
      <c r="I2075"/>
      <c r="J2075"/>
    </row>
    <row r="2076" spans="9:10" x14ac:dyDescent="0.4">
      <c r="I2076"/>
      <c r="J2076"/>
    </row>
    <row r="2077" spans="9:10" x14ac:dyDescent="0.4">
      <c r="I2077"/>
      <c r="J2077"/>
    </row>
    <row r="2078" spans="9:10" x14ac:dyDescent="0.4">
      <c r="I2078"/>
      <c r="J2078"/>
    </row>
    <row r="2079" spans="9:10" x14ac:dyDescent="0.4">
      <c r="I2079"/>
      <c r="J2079"/>
    </row>
    <row r="2080" spans="9:10" x14ac:dyDescent="0.4">
      <c r="I2080"/>
      <c r="J2080"/>
    </row>
    <row r="2081" spans="9:10" x14ac:dyDescent="0.4">
      <c r="I2081"/>
      <c r="J2081"/>
    </row>
    <row r="2082" spans="9:10" x14ac:dyDescent="0.4">
      <c r="I2082"/>
      <c r="J2082"/>
    </row>
    <row r="2083" spans="9:10" x14ac:dyDescent="0.4">
      <c r="I2083"/>
      <c r="J2083"/>
    </row>
    <row r="2084" spans="9:10" x14ac:dyDescent="0.4">
      <c r="I2084"/>
      <c r="J2084"/>
    </row>
    <row r="2085" spans="9:10" x14ac:dyDescent="0.4">
      <c r="I2085"/>
      <c r="J2085"/>
    </row>
    <row r="2086" spans="9:10" x14ac:dyDescent="0.4">
      <c r="I2086"/>
      <c r="J2086"/>
    </row>
    <row r="2087" spans="9:10" x14ac:dyDescent="0.4">
      <c r="I2087"/>
      <c r="J2087"/>
    </row>
    <row r="2088" spans="9:10" x14ac:dyDescent="0.4">
      <c r="I2088"/>
      <c r="J2088"/>
    </row>
    <row r="2089" spans="9:10" x14ac:dyDescent="0.4">
      <c r="I2089"/>
      <c r="J2089"/>
    </row>
    <row r="2090" spans="9:10" x14ac:dyDescent="0.4">
      <c r="I2090"/>
      <c r="J2090"/>
    </row>
    <row r="2091" spans="9:10" x14ac:dyDescent="0.4">
      <c r="I2091"/>
      <c r="J2091"/>
    </row>
    <row r="2092" spans="9:10" x14ac:dyDescent="0.4">
      <c r="I2092"/>
      <c r="J2092"/>
    </row>
    <row r="2093" spans="9:10" x14ac:dyDescent="0.4">
      <c r="I2093"/>
      <c r="J2093"/>
    </row>
    <row r="2094" spans="9:10" x14ac:dyDescent="0.4">
      <c r="I2094"/>
      <c r="J2094"/>
    </row>
    <row r="2095" spans="9:10" x14ac:dyDescent="0.4">
      <c r="I2095"/>
      <c r="J2095"/>
    </row>
    <row r="2096" spans="9:10" x14ac:dyDescent="0.4">
      <c r="I2096"/>
      <c r="J2096"/>
    </row>
    <row r="2097" spans="9:10" x14ac:dyDescent="0.4">
      <c r="I2097"/>
      <c r="J2097"/>
    </row>
    <row r="2098" spans="9:10" x14ac:dyDescent="0.4">
      <c r="I2098"/>
      <c r="J2098"/>
    </row>
    <row r="2099" spans="9:10" x14ac:dyDescent="0.4">
      <c r="I2099"/>
      <c r="J2099"/>
    </row>
    <row r="2100" spans="9:10" x14ac:dyDescent="0.4">
      <c r="I2100"/>
      <c r="J2100"/>
    </row>
    <row r="2101" spans="9:10" x14ac:dyDescent="0.4">
      <c r="I2101"/>
      <c r="J2101"/>
    </row>
    <row r="2102" spans="9:10" x14ac:dyDescent="0.4">
      <c r="I2102"/>
      <c r="J2102"/>
    </row>
    <row r="2103" spans="9:10" x14ac:dyDescent="0.4">
      <c r="I2103"/>
      <c r="J2103"/>
    </row>
    <row r="2104" spans="9:10" x14ac:dyDescent="0.4">
      <c r="I2104"/>
      <c r="J2104"/>
    </row>
    <row r="2105" spans="9:10" x14ac:dyDescent="0.4">
      <c r="I2105"/>
      <c r="J2105"/>
    </row>
    <row r="2106" spans="9:10" x14ac:dyDescent="0.4">
      <c r="I2106"/>
      <c r="J2106"/>
    </row>
    <row r="2107" spans="9:10" x14ac:dyDescent="0.4">
      <c r="I2107"/>
      <c r="J2107"/>
    </row>
    <row r="2108" spans="9:10" x14ac:dyDescent="0.4">
      <c r="I2108"/>
      <c r="J2108"/>
    </row>
    <row r="2109" spans="9:10" x14ac:dyDescent="0.4">
      <c r="I2109"/>
      <c r="J2109"/>
    </row>
    <row r="2110" spans="9:10" x14ac:dyDescent="0.4">
      <c r="I2110"/>
      <c r="J2110"/>
    </row>
    <row r="2111" spans="9:10" x14ac:dyDescent="0.4">
      <c r="I2111"/>
      <c r="J2111"/>
    </row>
    <row r="2112" spans="9:10" x14ac:dyDescent="0.4">
      <c r="I2112"/>
      <c r="J2112"/>
    </row>
    <row r="2113" spans="9:10" x14ac:dyDescent="0.4">
      <c r="I2113"/>
      <c r="J2113"/>
    </row>
    <row r="2114" spans="9:10" x14ac:dyDescent="0.4">
      <c r="I2114"/>
      <c r="J2114"/>
    </row>
    <row r="2115" spans="9:10" x14ac:dyDescent="0.4">
      <c r="I2115"/>
      <c r="J2115"/>
    </row>
    <row r="2116" spans="9:10" x14ac:dyDescent="0.4">
      <c r="I2116"/>
      <c r="J2116"/>
    </row>
    <row r="2117" spans="9:10" x14ac:dyDescent="0.4">
      <c r="I2117"/>
      <c r="J2117"/>
    </row>
    <row r="2118" spans="9:10" x14ac:dyDescent="0.4">
      <c r="I2118"/>
      <c r="J2118"/>
    </row>
    <row r="2119" spans="9:10" x14ac:dyDescent="0.4">
      <c r="I2119"/>
      <c r="J2119"/>
    </row>
    <row r="2120" spans="9:10" x14ac:dyDescent="0.4">
      <c r="I2120"/>
      <c r="J2120"/>
    </row>
    <row r="2121" spans="9:10" x14ac:dyDescent="0.4">
      <c r="I2121"/>
      <c r="J2121"/>
    </row>
    <row r="2122" spans="9:10" x14ac:dyDescent="0.4">
      <c r="I2122"/>
      <c r="J2122"/>
    </row>
    <row r="2123" spans="9:10" x14ac:dyDescent="0.4">
      <c r="I2123"/>
      <c r="J2123"/>
    </row>
    <row r="2124" spans="9:10" x14ac:dyDescent="0.4">
      <c r="I2124"/>
      <c r="J2124"/>
    </row>
    <row r="2125" spans="9:10" x14ac:dyDescent="0.4">
      <c r="I2125"/>
      <c r="J2125"/>
    </row>
    <row r="2126" spans="9:10" x14ac:dyDescent="0.4">
      <c r="I2126"/>
      <c r="J2126"/>
    </row>
    <row r="2127" spans="9:10" x14ac:dyDescent="0.4">
      <c r="I2127"/>
      <c r="J2127"/>
    </row>
    <row r="2128" spans="9:10" x14ac:dyDescent="0.4">
      <c r="I2128"/>
      <c r="J2128"/>
    </row>
    <row r="2129" spans="9:10" x14ac:dyDescent="0.4">
      <c r="I2129"/>
      <c r="J2129"/>
    </row>
    <row r="2130" spans="9:10" x14ac:dyDescent="0.4">
      <c r="I2130"/>
      <c r="J2130"/>
    </row>
    <row r="2131" spans="9:10" x14ac:dyDescent="0.4">
      <c r="I2131"/>
      <c r="J2131"/>
    </row>
    <row r="2132" spans="9:10" x14ac:dyDescent="0.4">
      <c r="I2132"/>
      <c r="J2132"/>
    </row>
    <row r="2133" spans="9:10" x14ac:dyDescent="0.4">
      <c r="I2133"/>
      <c r="J2133"/>
    </row>
    <row r="2134" spans="9:10" x14ac:dyDescent="0.4">
      <c r="I2134"/>
      <c r="J2134"/>
    </row>
    <row r="2135" spans="9:10" x14ac:dyDescent="0.4">
      <c r="I2135"/>
      <c r="J2135"/>
    </row>
    <row r="2136" spans="9:10" x14ac:dyDescent="0.4">
      <c r="I2136"/>
      <c r="J2136"/>
    </row>
    <row r="2137" spans="9:10" x14ac:dyDescent="0.4">
      <c r="I2137"/>
      <c r="J2137"/>
    </row>
    <row r="2138" spans="9:10" x14ac:dyDescent="0.4">
      <c r="I2138"/>
      <c r="J2138"/>
    </row>
    <row r="2139" spans="9:10" x14ac:dyDescent="0.4">
      <c r="I2139"/>
      <c r="J2139"/>
    </row>
    <row r="2140" spans="9:10" x14ac:dyDescent="0.4">
      <c r="I2140"/>
      <c r="J2140"/>
    </row>
    <row r="2141" spans="9:10" x14ac:dyDescent="0.4">
      <c r="I2141"/>
      <c r="J2141"/>
    </row>
    <row r="2142" spans="9:10" x14ac:dyDescent="0.4">
      <c r="I2142"/>
      <c r="J2142"/>
    </row>
    <row r="2143" spans="9:10" x14ac:dyDescent="0.4">
      <c r="I2143"/>
      <c r="J2143"/>
    </row>
    <row r="2144" spans="9:10" x14ac:dyDescent="0.4">
      <c r="I2144"/>
      <c r="J2144"/>
    </row>
    <row r="2145" spans="9:10" x14ac:dyDescent="0.4">
      <c r="I2145"/>
      <c r="J2145"/>
    </row>
    <row r="2146" spans="9:10" x14ac:dyDescent="0.4">
      <c r="I2146"/>
      <c r="J2146"/>
    </row>
    <row r="2147" spans="9:10" x14ac:dyDescent="0.4">
      <c r="I2147"/>
      <c r="J2147"/>
    </row>
    <row r="2148" spans="9:10" x14ac:dyDescent="0.4">
      <c r="I2148"/>
      <c r="J2148"/>
    </row>
    <row r="2149" spans="9:10" x14ac:dyDescent="0.4">
      <c r="I2149"/>
      <c r="J2149"/>
    </row>
    <row r="2150" spans="9:10" x14ac:dyDescent="0.4">
      <c r="I2150"/>
      <c r="J2150"/>
    </row>
    <row r="2151" spans="9:10" x14ac:dyDescent="0.4">
      <c r="I2151"/>
      <c r="J2151"/>
    </row>
    <row r="2152" spans="9:10" x14ac:dyDescent="0.4">
      <c r="I2152"/>
      <c r="J2152"/>
    </row>
    <row r="2153" spans="9:10" x14ac:dyDescent="0.4">
      <c r="I2153"/>
      <c r="J2153"/>
    </row>
    <row r="2154" spans="9:10" x14ac:dyDescent="0.4">
      <c r="I2154"/>
      <c r="J2154"/>
    </row>
    <row r="2155" spans="9:10" x14ac:dyDescent="0.4">
      <c r="I2155"/>
      <c r="J2155"/>
    </row>
    <row r="2156" spans="9:10" x14ac:dyDescent="0.4">
      <c r="I2156"/>
      <c r="J2156"/>
    </row>
    <row r="2157" spans="9:10" x14ac:dyDescent="0.4">
      <c r="I2157"/>
      <c r="J2157"/>
    </row>
    <row r="2158" spans="9:10" x14ac:dyDescent="0.4">
      <c r="I2158"/>
      <c r="J2158"/>
    </row>
    <row r="2159" spans="9:10" x14ac:dyDescent="0.4">
      <c r="I2159"/>
      <c r="J2159"/>
    </row>
    <row r="2160" spans="9:10" x14ac:dyDescent="0.4">
      <c r="I2160"/>
      <c r="J2160"/>
    </row>
    <row r="2161" spans="9:10" x14ac:dyDescent="0.4">
      <c r="I2161"/>
      <c r="J2161"/>
    </row>
    <row r="2162" spans="9:10" x14ac:dyDescent="0.4">
      <c r="I2162"/>
      <c r="J2162"/>
    </row>
    <row r="2163" spans="9:10" x14ac:dyDescent="0.4">
      <c r="I2163"/>
      <c r="J2163"/>
    </row>
    <row r="2164" spans="9:10" x14ac:dyDescent="0.4">
      <c r="I2164"/>
      <c r="J2164"/>
    </row>
    <row r="2165" spans="9:10" x14ac:dyDescent="0.4">
      <c r="I2165"/>
      <c r="J2165"/>
    </row>
    <row r="2166" spans="9:10" x14ac:dyDescent="0.4">
      <c r="I2166"/>
      <c r="J2166"/>
    </row>
    <row r="2167" spans="9:10" x14ac:dyDescent="0.4">
      <c r="I2167"/>
      <c r="J2167"/>
    </row>
    <row r="2168" spans="9:10" x14ac:dyDescent="0.4">
      <c r="I2168"/>
      <c r="J2168"/>
    </row>
    <row r="2169" spans="9:10" x14ac:dyDescent="0.4">
      <c r="I2169"/>
      <c r="J2169"/>
    </row>
    <row r="2170" spans="9:10" x14ac:dyDescent="0.4">
      <c r="I2170"/>
      <c r="J2170"/>
    </row>
    <row r="2171" spans="9:10" x14ac:dyDescent="0.4">
      <c r="I2171"/>
      <c r="J2171"/>
    </row>
    <row r="2172" spans="9:10" x14ac:dyDescent="0.4">
      <c r="I2172"/>
      <c r="J2172"/>
    </row>
    <row r="2173" spans="9:10" x14ac:dyDescent="0.4">
      <c r="I2173"/>
      <c r="J2173"/>
    </row>
    <row r="2174" spans="9:10" x14ac:dyDescent="0.4">
      <c r="I2174"/>
      <c r="J2174"/>
    </row>
    <row r="2175" spans="9:10" x14ac:dyDescent="0.4">
      <c r="I2175"/>
      <c r="J2175"/>
    </row>
    <row r="2176" spans="9:10" x14ac:dyDescent="0.4">
      <c r="I2176"/>
      <c r="J2176"/>
    </row>
    <row r="2177" spans="9:10" x14ac:dyDescent="0.4">
      <c r="I2177"/>
      <c r="J2177"/>
    </row>
    <row r="2178" spans="9:10" x14ac:dyDescent="0.4">
      <c r="I2178"/>
      <c r="J2178"/>
    </row>
    <row r="2179" spans="9:10" x14ac:dyDescent="0.4">
      <c r="I2179"/>
      <c r="J2179"/>
    </row>
    <row r="2180" spans="9:10" x14ac:dyDescent="0.4">
      <c r="I2180"/>
      <c r="J2180"/>
    </row>
    <row r="2181" spans="9:10" x14ac:dyDescent="0.4">
      <c r="I2181"/>
      <c r="J2181"/>
    </row>
    <row r="2182" spans="9:10" x14ac:dyDescent="0.4">
      <c r="I2182"/>
      <c r="J2182"/>
    </row>
    <row r="2183" spans="9:10" x14ac:dyDescent="0.4">
      <c r="I2183"/>
      <c r="J2183"/>
    </row>
    <row r="2184" spans="9:10" x14ac:dyDescent="0.4">
      <c r="I2184"/>
      <c r="J2184"/>
    </row>
    <row r="2185" spans="9:10" x14ac:dyDescent="0.4">
      <c r="I2185"/>
      <c r="J2185"/>
    </row>
    <row r="2186" spans="9:10" x14ac:dyDescent="0.4">
      <c r="I2186"/>
      <c r="J2186"/>
    </row>
    <row r="2187" spans="9:10" x14ac:dyDescent="0.4">
      <c r="I2187"/>
      <c r="J2187"/>
    </row>
    <row r="2188" spans="9:10" x14ac:dyDescent="0.4">
      <c r="I2188"/>
      <c r="J2188"/>
    </row>
    <row r="2189" spans="9:10" x14ac:dyDescent="0.4">
      <c r="I2189"/>
      <c r="J2189"/>
    </row>
    <row r="2190" spans="9:10" x14ac:dyDescent="0.4">
      <c r="I2190"/>
      <c r="J2190"/>
    </row>
    <row r="2191" spans="9:10" x14ac:dyDescent="0.4">
      <c r="I2191"/>
      <c r="J2191"/>
    </row>
    <row r="2192" spans="9:10" x14ac:dyDescent="0.4">
      <c r="I2192"/>
      <c r="J2192"/>
    </row>
    <row r="2193" spans="9:10" x14ac:dyDescent="0.4">
      <c r="I2193"/>
      <c r="J2193"/>
    </row>
    <row r="2194" spans="9:10" x14ac:dyDescent="0.4">
      <c r="I2194"/>
      <c r="J2194"/>
    </row>
    <row r="2195" spans="9:10" x14ac:dyDescent="0.4">
      <c r="I2195"/>
      <c r="J2195"/>
    </row>
    <row r="2196" spans="9:10" x14ac:dyDescent="0.4">
      <c r="I2196"/>
      <c r="J2196"/>
    </row>
    <row r="2197" spans="9:10" x14ac:dyDescent="0.4">
      <c r="I2197"/>
      <c r="J2197"/>
    </row>
    <row r="2198" spans="9:10" x14ac:dyDescent="0.4">
      <c r="I2198"/>
      <c r="J2198"/>
    </row>
    <row r="2199" spans="9:10" x14ac:dyDescent="0.4">
      <c r="I2199"/>
      <c r="J2199"/>
    </row>
    <row r="2200" spans="9:10" x14ac:dyDescent="0.4">
      <c r="I2200"/>
      <c r="J2200"/>
    </row>
    <row r="2201" spans="9:10" x14ac:dyDescent="0.4">
      <c r="I2201"/>
      <c r="J2201"/>
    </row>
    <row r="2202" spans="9:10" x14ac:dyDescent="0.4">
      <c r="I2202"/>
      <c r="J2202"/>
    </row>
    <row r="2203" spans="9:10" x14ac:dyDescent="0.4">
      <c r="I2203"/>
      <c r="J2203"/>
    </row>
    <row r="2204" spans="9:10" x14ac:dyDescent="0.4">
      <c r="I2204"/>
      <c r="J2204"/>
    </row>
    <row r="2205" spans="9:10" x14ac:dyDescent="0.4">
      <c r="I2205"/>
      <c r="J2205"/>
    </row>
    <row r="2206" spans="9:10" x14ac:dyDescent="0.4">
      <c r="I2206"/>
      <c r="J2206"/>
    </row>
    <row r="2207" spans="9:10" x14ac:dyDescent="0.4">
      <c r="I2207"/>
      <c r="J2207"/>
    </row>
    <row r="2208" spans="9:10" x14ac:dyDescent="0.4">
      <c r="I2208"/>
      <c r="J2208"/>
    </row>
    <row r="2209" spans="9:10" x14ac:dyDescent="0.4">
      <c r="I2209"/>
      <c r="J2209"/>
    </row>
    <row r="2210" spans="9:10" x14ac:dyDescent="0.4">
      <c r="I2210"/>
      <c r="J2210"/>
    </row>
    <row r="2211" spans="9:10" x14ac:dyDescent="0.4">
      <c r="I2211"/>
      <c r="J2211"/>
    </row>
    <row r="2212" spans="9:10" x14ac:dyDescent="0.4">
      <c r="I2212"/>
      <c r="J2212"/>
    </row>
    <row r="2213" spans="9:10" x14ac:dyDescent="0.4">
      <c r="I2213"/>
      <c r="J2213"/>
    </row>
    <row r="2214" spans="9:10" x14ac:dyDescent="0.4">
      <c r="I2214"/>
      <c r="J2214"/>
    </row>
    <row r="2215" spans="9:10" x14ac:dyDescent="0.4">
      <c r="I2215"/>
      <c r="J2215"/>
    </row>
    <row r="2216" spans="9:10" x14ac:dyDescent="0.4">
      <c r="I2216"/>
      <c r="J2216"/>
    </row>
    <row r="2217" spans="9:10" x14ac:dyDescent="0.4">
      <c r="I2217"/>
      <c r="J2217"/>
    </row>
    <row r="2218" spans="9:10" x14ac:dyDescent="0.4">
      <c r="I2218"/>
      <c r="J2218"/>
    </row>
    <row r="2219" spans="9:10" x14ac:dyDescent="0.4">
      <c r="I2219"/>
      <c r="J2219"/>
    </row>
    <row r="2220" spans="9:10" x14ac:dyDescent="0.4">
      <c r="I2220"/>
      <c r="J2220"/>
    </row>
    <row r="2221" spans="9:10" x14ac:dyDescent="0.4">
      <c r="I2221"/>
      <c r="J2221"/>
    </row>
    <row r="2222" spans="9:10" x14ac:dyDescent="0.4">
      <c r="I2222"/>
      <c r="J2222"/>
    </row>
    <row r="2223" spans="9:10" x14ac:dyDescent="0.4">
      <c r="I2223"/>
      <c r="J2223"/>
    </row>
    <row r="2224" spans="9:10" x14ac:dyDescent="0.4">
      <c r="I2224"/>
      <c r="J2224"/>
    </row>
    <row r="2225" spans="9:10" x14ac:dyDescent="0.4">
      <c r="I2225"/>
      <c r="J2225"/>
    </row>
    <row r="2226" spans="9:10" x14ac:dyDescent="0.4">
      <c r="I2226"/>
      <c r="J2226"/>
    </row>
    <row r="2227" spans="9:10" x14ac:dyDescent="0.4">
      <c r="I2227"/>
      <c r="J2227"/>
    </row>
    <row r="2228" spans="9:10" x14ac:dyDescent="0.4">
      <c r="I2228"/>
      <c r="J2228"/>
    </row>
    <row r="2229" spans="9:10" x14ac:dyDescent="0.4">
      <c r="I2229"/>
      <c r="J2229"/>
    </row>
    <row r="2230" spans="9:10" x14ac:dyDescent="0.4">
      <c r="I2230"/>
      <c r="J2230"/>
    </row>
    <row r="2231" spans="9:10" x14ac:dyDescent="0.4">
      <c r="I2231"/>
      <c r="J2231"/>
    </row>
    <row r="2232" spans="9:10" x14ac:dyDescent="0.4">
      <c r="I2232"/>
      <c r="J2232"/>
    </row>
    <row r="2233" spans="9:10" x14ac:dyDescent="0.4">
      <c r="I2233"/>
      <c r="J2233"/>
    </row>
    <row r="2234" spans="9:10" x14ac:dyDescent="0.4">
      <c r="I2234"/>
      <c r="J2234"/>
    </row>
    <row r="2235" spans="9:10" x14ac:dyDescent="0.4">
      <c r="I2235"/>
      <c r="J2235"/>
    </row>
    <row r="2236" spans="9:10" x14ac:dyDescent="0.4">
      <c r="I2236"/>
      <c r="J2236"/>
    </row>
    <row r="2237" spans="9:10" x14ac:dyDescent="0.4">
      <c r="I2237"/>
      <c r="J2237"/>
    </row>
    <row r="2238" spans="9:10" x14ac:dyDescent="0.4">
      <c r="I2238"/>
      <c r="J2238"/>
    </row>
    <row r="2239" spans="9:10" x14ac:dyDescent="0.4">
      <c r="I2239"/>
      <c r="J2239"/>
    </row>
    <row r="2240" spans="9:10" x14ac:dyDescent="0.4">
      <c r="I2240"/>
      <c r="J2240"/>
    </row>
    <row r="2241" spans="9:10" x14ac:dyDescent="0.4">
      <c r="I2241"/>
      <c r="J2241"/>
    </row>
    <row r="2242" spans="9:10" x14ac:dyDescent="0.4">
      <c r="I2242"/>
      <c r="J2242"/>
    </row>
    <row r="2243" spans="9:10" x14ac:dyDescent="0.4">
      <c r="I2243"/>
      <c r="J2243"/>
    </row>
    <row r="2244" spans="9:10" x14ac:dyDescent="0.4">
      <c r="I2244"/>
      <c r="J2244"/>
    </row>
    <row r="2245" spans="9:10" x14ac:dyDescent="0.4">
      <c r="I2245"/>
      <c r="J2245"/>
    </row>
    <row r="2246" spans="9:10" x14ac:dyDescent="0.4">
      <c r="I2246"/>
      <c r="J2246"/>
    </row>
    <row r="2247" spans="9:10" x14ac:dyDescent="0.4">
      <c r="I2247"/>
      <c r="J2247"/>
    </row>
    <row r="2248" spans="9:10" x14ac:dyDescent="0.4">
      <c r="I2248"/>
      <c r="J2248"/>
    </row>
    <row r="2249" spans="9:10" x14ac:dyDescent="0.4">
      <c r="I2249"/>
      <c r="J2249"/>
    </row>
    <row r="2250" spans="9:10" x14ac:dyDescent="0.4">
      <c r="I2250"/>
      <c r="J2250"/>
    </row>
    <row r="2251" spans="9:10" x14ac:dyDescent="0.4">
      <c r="I2251"/>
      <c r="J2251"/>
    </row>
    <row r="2252" spans="9:10" x14ac:dyDescent="0.4">
      <c r="I2252"/>
      <c r="J2252"/>
    </row>
    <row r="2253" spans="9:10" x14ac:dyDescent="0.4">
      <c r="I2253"/>
      <c r="J2253"/>
    </row>
    <row r="2254" spans="9:10" x14ac:dyDescent="0.4">
      <c r="I2254"/>
      <c r="J2254"/>
    </row>
    <row r="2255" spans="9:10" x14ac:dyDescent="0.4">
      <c r="I2255"/>
      <c r="J2255"/>
    </row>
    <row r="2256" spans="9:10" x14ac:dyDescent="0.4">
      <c r="I2256"/>
      <c r="J2256"/>
    </row>
    <row r="2257" spans="9:10" x14ac:dyDescent="0.4">
      <c r="I2257"/>
      <c r="J2257"/>
    </row>
    <row r="2258" spans="9:10" x14ac:dyDescent="0.4">
      <c r="I2258"/>
      <c r="J2258"/>
    </row>
    <row r="2259" spans="9:10" x14ac:dyDescent="0.4">
      <c r="I2259"/>
      <c r="J2259"/>
    </row>
    <row r="2260" spans="9:10" x14ac:dyDescent="0.4">
      <c r="I2260"/>
      <c r="J2260"/>
    </row>
    <row r="2261" spans="9:10" x14ac:dyDescent="0.4">
      <c r="I2261"/>
      <c r="J2261"/>
    </row>
    <row r="2262" spans="9:10" x14ac:dyDescent="0.4">
      <c r="I2262"/>
      <c r="J2262"/>
    </row>
    <row r="2263" spans="9:10" x14ac:dyDescent="0.4">
      <c r="I2263"/>
      <c r="J2263"/>
    </row>
    <row r="2264" spans="9:10" x14ac:dyDescent="0.4">
      <c r="I2264"/>
      <c r="J2264"/>
    </row>
    <row r="2265" spans="9:10" x14ac:dyDescent="0.4">
      <c r="I2265"/>
      <c r="J2265"/>
    </row>
    <row r="2266" spans="9:10" x14ac:dyDescent="0.4">
      <c r="I2266"/>
      <c r="J2266"/>
    </row>
    <row r="2267" spans="9:10" x14ac:dyDescent="0.4">
      <c r="I2267"/>
      <c r="J2267"/>
    </row>
    <row r="2268" spans="9:10" x14ac:dyDescent="0.4">
      <c r="I2268"/>
      <c r="J2268"/>
    </row>
    <row r="2269" spans="9:10" x14ac:dyDescent="0.4">
      <c r="I2269"/>
      <c r="J2269"/>
    </row>
    <row r="2270" spans="9:10" x14ac:dyDescent="0.4">
      <c r="I2270"/>
      <c r="J2270"/>
    </row>
    <row r="2271" spans="9:10" x14ac:dyDescent="0.4">
      <c r="I2271"/>
      <c r="J2271"/>
    </row>
    <row r="2272" spans="9:10" x14ac:dyDescent="0.4">
      <c r="I2272"/>
      <c r="J2272"/>
    </row>
    <row r="2273" spans="9:10" x14ac:dyDescent="0.4">
      <c r="I2273"/>
      <c r="J2273"/>
    </row>
    <row r="2274" spans="9:10" x14ac:dyDescent="0.4">
      <c r="I2274"/>
      <c r="J2274"/>
    </row>
    <row r="2275" spans="9:10" x14ac:dyDescent="0.4">
      <c r="I2275"/>
      <c r="J2275"/>
    </row>
    <row r="2276" spans="9:10" x14ac:dyDescent="0.4">
      <c r="I2276"/>
      <c r="J2276"/>
    </row>
    <row r="2277" spans="9:10" x14ac:dyDescent="0.4">
      <c r="I2277"/>
      <c r="J2277"/>
    </row>
    <row r="2278" spans="9:10" x14ac:dyDescent="0.4">
      <c r="I2278"/>
      <c r="J2278"/>
    </row>
    <row r="2279" spans="9:10" x14ac:dyDescent="0.4">
      <c r="I2279"/>
      <c r="J2279"/>
    </row>
    <row r="2280" spans="9:10" x14ac:dyDescent="0.4">
      <c r="I2280"/>
      <c r="J2280"/>
    </row>
    <row r="2281" spans="9:10" x14ac:dyDescent="0.4">
      <c r="I2281"/>
      <c r="J2281"/>
    </row>
    <row r="2282" spans="9:10" x14ac:dyDescent="0.4">
      <c r="I2282"/>
      <c r="J2282"/>
    </row>
    <row r="2283" spans="9:10" x14ac:dyDescent="0.4">
      <c r="I2283"/>
      <c r="J2283"/>
    </row>
    <row r="2284" spans="9:10" x14ac:dyDescent="0.4">
      <c r="I2284"/>
      <c r="J2284"/>
    </row>
    <row r="2285" spans="9:10" x14ac:dyDescent="0.4">
      <c r="I2285"/>
      <c r="J2285"/>
    </row>
    <row r="2286" spans="9:10" x14ac:dyDescent="0.4">
      <c r="I2286"/>
      <c r="J2286"/>
    </row>
    <row r="2287" spans="9:10" x14ac:dyDescent="0.4">
      <c r="I2287"/>
      <c r="J2287"/>
    </row>
    <row r="2288" spans="9:10" x14ac:dyDescent="0.4">
      <c r="I2288"/>
      <c r="J2288"/>
    </row>
    <row r="2289" spans="9:10" x14ac:dyDescent="0.4">
      <c r="I2289"/>
      <c r="J2289"/>
    </row>
    <row r="2290" spans="9:10" x14ac:dyDescent="0.4">
      <c r="I2290"/>
      <c r="J2290"/>
    </row>
    <row r="2291" spans="9:10" x14ac:dyDescent="0.4">
      <c r="I2291"/>
      <c r="J2291"/>
    </row>
    <row r="2292" spans="9:10" x14ac:dyDescent="0.4">
      <c r="I2292"/>
      <c r="J2292"/>
    </row>
    <row r="2293" spans="9:10" x14ac:dyDescent="0.4">
      <c r="I2293"/>
      <c r="J2293"/>
    </row>
    <row r="2294" spans="9:10" x14ac:dyDescent="0.4">
      <c r="I2294"/>
      <c r="J2294"/>
    </row>
    <row r="2295" spans="9:10" x14ac:dyDescent="0.4">
      <c r="I2295"/>
      <c r="J2295"/>
    </row>
    <row r="2296" spans="9:10" x14ac:dyDescent="0.4">
      <c r="I2296"/>
      <c r="J2296"/>
    </row>
    <row r="2297" spans="9:10" x14ac:dyDescent="0.4">
      <c r="I2297"/>
      <c r="J2297"/>
    </row>
    <row r="2298" spans="9:10" x14ac:dyDescent="0.4">
      <c r="I2298"/>
      <c r="J2298"/>
    </row>
    <row r="2299" spans="9:10" x14ac:dyDescent="0.4">
      <c r="I2299"/>
      <c r="J2299"/>
    </row>
    <row r="2300" spans="9:10" x14ac:dyDescent="0.4">
      <c r="I2300"/>
      <c r="J2300"/>
    </row>
    <row r="2301" spans="9:10" x14ac:dyDescent="0.4">
      <c r="I2301"/>
      <c r="J2301"/>
    </row>
    <row r="2302" spans="9:10" x14ac:dyDescent="0.4">
      <c r="I2302"/>
      <c r="J2302"/>
    </row>
    <row r="2303" spans="9:10" x14ac:dyDescent="0.4">
      <c r="I2303"/>
      <c r="J2303"/>
    </row>
    <row r="2304" spans="9:10" x14ac:dyDescent="0.4">
      <c r="I2304"/>
      <c r="J2304"/>
    </row>
    <row r="2305" spans="9:10" x14ac:dyDescent="0.4">
      <c r="I2305"/>
      <c r="J2305"/>
    </row>
    <row r="2306" spans="9:10" x14ac:dyDescent="0.4">
      <c r="I2306"/>
      <c r="J2306"/>
    </row>
    <row r="2307" spans="9:10" x14ac:dyDescent="0.4">
      <c r="I2307"/>
      <c r="J2307"/>
    </row>
    <row r="2308" spans="9:10" x14ac:dyDescent="0.4">
      <c r="I2308"/>
      <c r="J2308"/>
    </row>
    <row r="2309" spans="9:10" x14ac:dyDescent="0.4">
      <c r="I2309"/>
      <c r="J2309"/>
    </row>
    <row r="2310" spans="9:10" x14ac:dyDescent="0.4">
      <c r="I2310"/>
      <c r="J2310"/>
    </row>
    <row r="2311" spans="9:10" x14ac:dyDescent="0.4">
      <c r="I2311"/>
      <c r="J2311"/>
    </row>
    <row r="2312" spans="9:10" x14ac:dyDescent="0.4">
      <c r="I2312"/>
      <c r="J2312"/>
    </row>
    <row r="2313" spans="9:10" x14ac:dyDescent="0.4">
      <c r="I2313"/>
      <c r="J2313"/>
    </row>
    <row r="2314" spans="9:10" x14ac:dyDescent="0.4">
      <c r="I2314"/>
      <c r="J2314"/>
    </row>
    <row r="2315" spans="9:10" x14ac:dyDescent="0.4">
      <c r="I2315"/>
      <c r="J2315"/>
    </row>
    <row r="2316" spans="9:10" x14ac:dyDescent="0.4">
      <c r="I2316"/>
      <c r="J2316"/>
    </row>
    <row r="2317" spans="9:10" x14ac:dyDescent="0.4">
      <c r="I2317"/>
      <c r="J2317"/>
    </row>
    <row r="2318" spans="9:10" x14ac:dyDescent="0.4">
      <c r="I2318"/>
      <c r="J2318"/>
    </row>
    <row r="2319" spans="9:10" x14ac:dyDescent="0.4">
      <c r="I2319"/>
      <c r="J2319"/>
    </row>
    <row r="2320" spans="9:10" x14ac:dyDescent="0.4">
      <c r="I2320"/>
      <c r="J2320"/>
    </row>
    <row r="2321" spans="9:10" x14ac:dyDescent="0.4">
      <c r="I2321"/>
      <c r="J2321"/>
    </row>
    <row r="2322" spans="9:10" x14ac:dyDescent="0.4">
      <c r="I2322"/>
      <c r="J2322"/>
    </row>
    <row r="2323" spans="9:10" x14ac:dyDescent="0.4">
      <c r="I2323"/>
      <c r="J2323"/>
    </row>
    <row r="2324" spans="9:10" x14ac:dyDescent="0.4">
      <c r="I2324"/>
      <c r="J2324"/>
    </row>
    <row r="2325" spans="9:10" x14ac:dyDescent="0.4">
      <c r="I2325"/>
      <c r="J2325"/>
    </row>
    <row r="2326" spans="9:10" x14ac:dyDescent="0.4">
      <c r="I2326"/>
      <c r="J2326"/>
    </row>
    <row r="2327" spans="9:10" x14ac:dyDescent="0.4">
      <c r="I2327"/>
      <c r="J2327"/>
    </row>
    <row r="2328" spans="9:10" x14ac:dyDescent="0.4">
      <c r="I2328"/>
      <c r="J2328"/>
    </row>
    <row r="2329" spans="9:10" x14ac:dyDescent="0.4">
      <c r="I2329"/>
      <c r="J2329"/>
    </row>
    <row r="2330" spans="9:10" x14ac:dyDescent="0.4">
      <c r="I2330"/>
      <c r="J2330"/>
    </row>
    <row r="2331" spans="9:10" x14ac:dyDescent="0.4">
      <c r="I2331"/>
      <c r="J2331"/>
    </row>
    <row r="2332" spans="9:10" x14ac:dyDescent="0.4">
      <c r="I2332"/>
      <c r="J2332"/>
    </row>
    <row r="2333" spans="9:10" x14ac:dyDescent="0.4">
      <c r="I2333"/>
      <c r="J2333"/>
    </row>
    <row r="2334" spans="9:10" x14ac:dyDescent="0.4">
      <c r="I2334"/>
      <c r="J2334"/>
    </row>
    <row r="2335" spans="9:10" x14ac:dyDescent="0.4">
      <c r="I2335"/>
      <c r="J2335"/>
    </row>
    <row r="2336" spans="9:10" x14ac:dyDescent="0.4">
      <c r="I2336"/>
      <c r="J2336"/>
    </row>
    <row r="2337" spans="9:10" x14ac:dyDescent="0.4">
      <c r="I2337"/>
      <c r="J2337"/>
    </row>
    <row r="2338" spans="9:10" x14ac:dyDescent="0.4">
      <c r="I2338"/>
      <c r="J2338"/>
    </row>
    <row r="2339" spans="9:10" x14ac:dyDescent="0.4">
      <c r="I2339"/>
      <c r="J2339"/>
    </row>
    <row r="2340" spans="9:10" x14ac:dyDescent="0.4">
      <c r="I2340"/>
      <c r="J2340"/>
    </row>
    <row r="2341" spans="9:10" x14ac:dyDescent="0.4">
      <c r="I2341"/>
      <c r="J2341"/>
    </row>
    <row r="2342" spans="9:10" x14ac:dyDescent="0.4">
      <c r="I2342"/>
      <c r="J2342"/>
    </row>
    <row r="2343" spans="9:10" x14ac:dyDescent="0.4">
      <c r="I2343"/>
      <c r="J2343"/>
    </row>
    <row r="2344" spans="9:10" x14ac:dyDescent="0.4">
      <c r="I2344"/>
      <c r="J2344"/>
    </row>
    <row r="2345" spans="9:10" x14ac:dyDescent="0.4">
      <c r="I2345"/>
      <c r="J2345"/>
    </row>
    <row r="2346" spans="9:10" x14ac:dyDescent="0.4">
      <c r="I2346"/>
      <c r="J2346"/>
    </row>
    <row r="2347" spans="9:10" x14ac:dyDescent="0.4">
      <c r="I2347"/>
      <c r="J2347"/>
    </row>
    <row r="2348" spans="9:10" x14ac:dyDescent="0.4">
      <c r="I2348"/>
      <c r="J2348"/>
    </row>
    <row r="2349" spans="9:10" x14ac:dyDescent="0.4">
      <c r="I2349"/>
      <c r="J2349"/>
    </row>
    <row r="2350" spans="9:10" x14ac:dyDescent="0.4">
      <c r="I2350"/>
      <c r="J2350"/>
    </row>
    <row r="2351" spans="9:10" x14ac:dyDescent="0.4">
      <c r="I2351"/>
      <c r="J2351"/>
    </row>
    <row r="2352" spans="9:10" x14ac:dyDescent="0.4">
      <c r="I2352"/>
      <c r="J2352"/>
    </row>
    <row r="2353" spans="9:10" x14ac:dyDescent="0.4">
      <c r="I2353"/>
      <c r="J2353"/>
    </row>
    <row r="2354" spans="9:10" x14ac:dyDescent="0.4">
      <c r="I2354"/>
      <c r="J2354"/>
    </row>
    <row r="2355" spans="9:10" x14ac:dyDescent="0.4">
      <c r="I2355"/>
      <c r="J2355"/>
    </row>
    <row r="2356" spans="9:10" x14ac:dyDescent="0.4">
      <c r="I2356"/>
      <c r="J2356"/>
    </row>
    <row r="2357" spans="9:10" x14ac:dyDescent="0.4">
      <c r="I2357"/>
      <c r="J2357"/>
    </row>
    <row r="2358" spans="9:10" x14ac:dyDescent="0.4">
      <c r="I2358"/>
      <c r="J2358"/>
    </row>
    <row r="2359" spans="9:10" x14ac:dyDescent="0.4">
      <c r="I2359"/>
      <c r="J2359"/>
    </row>
    <row r="2360" spans="9:10" x14ac:dyDescent="0.4">
      <c r="I2360"/>
      <c r="J2360"/>
    </row>
    <row r="2361" spans="9:10" x14ac:dyDescent="0.4">
      <c r="I2361"/>
      <c r="J2361"/>
    </row>
    <row r="2362" spans="9:10" x14ac:dyDescent="0.4">
      <c r="I2362"/>
      <c r="J2362"/>
    </row>
    <row r="2363" spans="9:10" x14ac:dyDescent="0.4">
      <c r="I2363"/>
      <c r="J2363"/>
    </row>
    <row r="2364" spans="9:10" x14ac:dyDescent="0.4">
      <c r="I2364"/>
      <c r="J2364"/>
    </row>
    <row r="2365" spans="9:10" x14ac:dyDescent="0.4">
      <c r="I2365"/>
      <c r="J2365"/>
    </row>
    <row r="2366" spans="9:10" x14ac:dyDescent="0.4">
      <c r="I2366"/>
      <c r="J2366"/>
    </row>
    <row r="2367" spans="9:10" x14ac:dyDescent="0.4">
      <c r="I2367"/>
      <c r="J2367"/>
    </row>
    <row r="2368" spans="9:10" x14ac:dyDescent="0.4">
      <c r="I2368"/>
      <c r="J2368"/>
    </row>
    <row r="2369" spans="9:10" x14ac:dyDescent="0.4">
      <c r="I2369"/>
      <c r="J2369"/>
    </row>
    <row r="2370" spans="9:10" x14ac:dyDescent="0.4">
      <c r="I2370"/>
      <c r="J2370"/>
    </row>
    <row r="2371" spans="9:10" x14ac:dyDescent="0.4">
      <c r="I2371"/>
      <c r="J2371"/>
    </row>
    <row r="2372" spans="9:10" x14ac:dyDescent="0.4">
      <c r="I2372"/>
      <c r="J2372"/>
    </row>
    <row r="2373" spans="9:10" x14ac:dyDescent="0.4">
      <c r="I2373"/>
      <c r="J2373"/>
    </row>
    <row r="2374" spans="9:10" x14ac:dyDescent="0.4">
      <c r="I2374"/>
      <c r="J2374"/>
    </row>
    <row r="2375" spans="9:10" x14ac:dyDescent="0.4">
      <c r="I2375"/>
      <c r="J2375"/>
    </row>
    <row r="2376" spans="9:10" x14ac:dyDescent="0.4">
      <c r="I2376"/>
      <c r="J2376"/>
    </row>
    <row r="2377" spans="9:10" x14ac:dyDescent="0.4">
      <c r="I2377"/>
      <c r="J2377"/>
    </row>
    <row r="2378" spans="9:10" x14ac:dyDescent="0.4">
      <c r="I2378"/>
      <c r="J2378"/>
    </row>
    <row r="2379" spans="9:10" x14ac:dyDescent="0.4">
      <c r="I2379"/>
      <c r="J2379"/>
    </row>
    <row r="2380" spans="9:10" x14ac:dyDescent="0.4">
      <c r="I2380"/>
      <c r="J2380"/>
    </row>
    <row r="2381" spans="9:10" x14ac:dyDescent="0.4">
      <c r="I2381"/>
      <c r="J2381"/>
    </row>
    <row r="2382" spans="9:10" x14ac:dyDescent="0.4">
      <c r="I2382"/>
      <c r="J2382"/>
    </row>
    <row r="2383" spans="9:10" x14ac:dyDescent="0.4">
      <c r="I2383"/>
      <c r="J2383"/>
    </row>
    <row r="2384" spans="9:10" x14ac:dyDescent="0.4">
      <c r="I2384"/>
      <c r="J2384"/>
    </row>
    <row r="2385" spans="9:10" x14ac:dyDescent="0.4">
      <c r="I2385"/>
      <c r="J2385"/>
    </row>
    <row r="2386" spans="9:10" x14ac:dyDescent="0.4">
      <c r="I2386"/>
      <c r="J2386"/>
    </row>
    <row r="2387" spans="9:10" x14ac:dyDescent="0.4">
      <c r="I2387"/>
      <c r="J2387"/>
    </row>
    <row r="2388" spans="9:10" x14ac:dyDescent="0.4">
      <c r="I2388"/>
      <c r="J2388"/>
    </row>
    <row r="2389" spans="9:10" x14ac:dyDescent="0.4">
      <c r="I2389"/>
      <c r="J2389"/>
    </row>
    <row r="2390" spans="9:10" x14ac:dyDescent="0.4">
      <c r="I2390"/>
      <c r="J2390"/>
    </row>
    <row r="2391" spans="9:10" x14ac:dyDescent="0.4">
      <c r="I2391"/>
      <c r="J2391"/>
    </row>
    <row r="2392" spans="9:10" x14ac:dyDescent="0.4">
      <c r="I2392"/>
      <c r="J2392"/>
    </row>
    <row r="2393" spans="9:10" x14ac:dyDescent="0.4">
      <c r="I2393"/>
      <c r="J2393"/>
    </row>
    <row r="2394" spans="9:10" x14ac:dyDescent="0.4">
      <c r="I2394"/>
      <c r="J2394"/>
    </row>
    <row r="2395" spans="9:10" x14ac:dyDescent="0.4">
      <c r="I2395"/>
      <c r="J2395"/>
    </row>
    <row r="2396" spans="9:10" x14ac:dyDescent="0.4">
      <c r="I2396"/>
      <c r="J2396"/>
    </row>
    <row r="2397" spans="9:10" x14ac:dyDescent="0.4">
      <c r="I2397"/>
      <c r="J2397"/>
    </row>
    <row r="2398" spans="9:10" x14ac:dyDescent="0.4">
      <c r="I2398"/>
      <c r="J2398"/>
    </row>
    <row r="2399" spans="9:10" x14ac:dyDescent="0.4">
      <c r="I2399"/>
      <c r="J2399"/>
    </row>
    <row r="2400" spans="9:10" x14ac:dyDescent="0.4">
      <c r="I2400"/>
      <c r="J2400"/>
    </row>
    <row r="2401" spans="9:10" x14ac:dyDescent="0.4">
      <c r="I2401"/>
      <c r="J2401"/>
    </row>
    <row r="2402" spans="9:10" x14ac:dyDescent="0.4">
      <c r="I2402"/>
      <c r="J2402"/>
    </row>
    <row r="2403" spans="9:10" x14ac:dyDescent="0.4">
      <c r="I2403"/>
      <c r="J2403"/>
    </row>
    <row r="2404" spans="9:10" x14ac:dyDescent="0.4">
      <c r="I2404"/>
      <c r="J2404"/>
    </row>
    <row r="2405" spans="9:10" x14ac:dyDescent="0.4">
      <c r="I2405"/>
      <c r="J2405"/>
    </row>
    <row r="2406" spans="9:10" x14ac:dyDescent="0.4">
      <c r="I2406"/>
      <c r="J2406"/>
    </row>
    <row r="2407" spans="9:10" x14ac:dyDescent="0.4">
      <c r="I2407"/>
      <c r="J2407"/>
    </row>
    <row r="2408" spans="9:10" x14ac:dyDescent="0.4">
      <c r="I2408"/>
      <c r="J2408"/>
    </row>
    <row r="2409" spans="9:10" x14ac:dyDescent="0.4">
      <c r="I2409"/>
      <c r="J2409"/>
    </row>
    <row r="2410" spans="9:10" x14ac:dyDescent="0.4">
      <c r="I2410"/>
      <c r="J2410"/>
    </row>
    <row r="2411" spans="9:10" x14ac:dyDescent="0.4">
      <c r="I2411"/>
      <c r="J2411"/>
    </row>
    <row r="2412" spans="9:10" x14ac:dyDescent="0.4">
      <c r="I2412"/>
      <c r="J2412"/>
    </row>
    <row r="2413" spans="9:10" x14ac:dyDescent="0.4">
      <c r="I2413"/>
      <c r="J2413"/>
    </row>
    <row r="2414" spans="9:10" x14ac:dyDescent="0.4">
      <c r="I2414"/>
      <c r="J2414"/>
    </row>
    <row r="2415" spans="9:10" x14ac:dyDescent="0.4">
      <c r="I2415"/>
      <c r="J2415"/>
    </row>
    <row r="2416" spans="9:10" x14ac:dyDescent="0.4">
      <c r="I2416"/>
      <c r="J2416"/>
    </row>
    <row r="2417" spans="9:10" x14ac:dyDescent="0.4">
      <c r="I2417"/>
      <c r="J2417"/>
    </row>
    <row r="2418" spans="9:10" x14ac:dyDescent="0.4">
      <c r="I2418"/>
      <c r="J2418"/>
    </row>
    <row r="2419" spans="9:10" x14ac:dyDescent="0.4">
      <c r="I2419"/>
      <c r="J2419"/>
    </row>
    <row r="2420" spans="9:10" x14ac:dyDescent="0.4">
      <c r="I2420"/>
      <c r="J2420"/>
    </row>
    <row r="2421" spans="9:10" x14ac:dyDescent="0.4">
      <c r="I2421"/>
      <c r="J2421"/>
    </row>
    <row r="2422" spans="9:10" x14ac:dyDescent="0.4">
      <c r="I2422"/>
      <c r="J2422"/>
    </row>
    <row r="2423" spans="9:10" x14ac:dyDescent="0.4">
      <c r="I2423"/>
      <c r="J2423"/>
    </row>
    <row r="2424" spans="9:10" x14ac:dyDescent="0.4">
      <c r="I2424"/>
      <c r="J2424"/>
    </row>
    <row r="2425" spans="9:10" x14ac:dyDescent="0.4">
      <c r="I2425"/>
      <c r="J2425"/>
    </row>
    <row r="2426" spans="9:10" x14ac:dyDescent="0.4">
      <c r="I2426"/>
      <c r="J2426"/>
    </row>
    <row r="2427" spans="9:10" x14ac:dyDescent="0.4">
      <c r="I2427"/>
      <c r="J2427"/>
    </row>
    <row r="2428" spans="9:10" x14ac:dyDescent="0.4">
      <c r="I2428"/>
      <c r="J2428"/>
    </row>
    <row r="2429" spans="9:10" x14ac:dyDescent="0.4">
      <c r="I2429"/>
      <c r="J2429"/>
    </row>
    <row r="2430" spans="9:10" x14ac:dyDescent="0.4">
      <c r="I2430"/>
      <c r="J2430"/>
    </row>
    <row r="2431" spans="9:10" x14ac:dyDescent="0.4">
      <c r="I2431"/>
      <c r="J2431"/>
    </row>
    <row r="2432" spans="9:10" x14ac:dyDescent="0.4">
      <c r="I2432"/>
      <c r="J2432"/>
    </row>
    <row r="2433" spans="9:10" x14ac:dyDescent="0.4">
      <c r="I2433"/>
      <c r="J2433"/>
    </row>
    <row r="2434" spans="9:10" x14ac:dyDescent="0.4">
      <c r="I2434"/>
      <c r="J2434"/>
    </row>
    <row r="2435" spans="9:10" x14ac:dyDescent="0.4">
      <c r="I2435"/>
      <c r="J2435"/>
    </row>
    <row r="2436" spans="9:10" x14ac:dyDescent="0.4">
      <c r="I2436"/>
      <c r="J2436"/>
    </row>
    <row r="2437" spans="9:10" x14ac:dyDescent="0.4">
      <c r="I2437"/>
      <c r="J2437"/>
    </row>
    <row r="2438" spans="9:10" x14ac:dyDescent="0.4">
      <c r="I2438"/>
      <c r="J2438"/>
    </row>
    <row r="2439" spans="9:10" x14ac:dyDescent="0.4">
      <c r="I2439"/>
      <c r="J2439"/>
    </row>
    <row r="2440" spans="9:10" x14ac:dyDescent="0.4">
      <c r="I2440"/>
      <c r="J2440"/>
    </row>
    <row r="2441" spans="9:10" x14ac:dyDescent="0.4">
      <c r="I2441"/>
      <c r="J2441"/>
    </row>
    <row r="2442" spans="9:10" x14ac:dyDescent="0.4">
      <c r="I2442"/>
      <c r="J2442"/>
    </row>
    <row r="2443" spans="9:10" x14ac:dyDescent="0.4">
      <c r="I2443"/>
      <c r="J2443"/>
    </row>
    <row r="2444" spans="9:10" x14ac:dyDescent="0.4">
      <c r="I2444"/>
      <c r="J2444"/>
    </row>
    <row r="2445" spans="9:10" x14ac:dyDescent="0.4">
      <c r="I2445"/>
      <c r="J2445"/>
    </row>
    <row r="2446" spans="9:10" x14ac:dyDescent="0.4">
      <c r="I2446"/>
      <c r="J2446"/>
    </row>
    <row r="2447" spans="9:10" x14ac:dyDescent="0.4">
      <c r="I2447"/>
      <c r="J2447"/>
    </row>
    <row r="2448" spans="9:10" x14ac:dyDescent="0.4">
      <c r="I2448"/>
      <c r="J2448"/>
    </row>
    <row r="2449" spans="9:10" x14ac:dyDescent="0.4">
      <c r="I2449"/>
      <c r="J2449"/>
    </row>
    <row r="2450" spans="9:10" x14ac:dyDescent="0.4">
      <c r="I2450"/>
      <c r="J2450"/>
    </row>
    <row r="2451" spans="9:10" x14ac:dyDescent="0.4">
      <c r="I2451"/>
      <c r="J2451"/>
    </row>
    <row r="2452" spans="9:10" x14ac:dyDescent="0.4">
      <c r="I2452"/>
      <c r="J2452"/>
    </row>
    <row r="2453" spans="9:10" x14ac:dyDescent="0.4">
      <c r="I2453"/>
      <c r="J2453"/>
    </row>
    <row r="2454" spans="9:10" x14ac:dyDescent="0.4">
      <c r="I2454"/>
      <c r="J2454"/>
    </row>
    <row r="2455" spans="9:10" x14ac:dyDescent="0.4">
      <c r="I2455"/>
      <c r="J2455"/>
    </row>
    <row r="2456" spans="9:10" x14ac:dyDescent="0.4">
      <c r="I2456"/>
      <c r="J2456"/>
    </row>
    <row r="2457" spans="9:10" x14ac:dyDescent="0.4">
      <c r="I2457"/>
      <c r="J2457"/>
    </row>
    <row r="2458" spans="9:10" x14ac:dyDescent="0.4">
      <c r="I2458"/>
      <c r="J2458"/>
    </row>
    <row r="2459" spans="9:10" x14ac:dyDescent="0.4">
      <c r="I2459"/>
      <c r="J2459"/>
    </row>
    <row r="2460" spans="9:10" x14ac:dyDescent="0.4">
      <c r="I2460"/>
      <c r="J2460"/>
    </row>
    <row r="2461" spans="9:10" x14ac:dyDescent="0.4">
      <c r="I2461"/>
      <c r="J2461"/>
    </row>
    <row r="2462" spans="9:10" x14ac:dyDescent="0.4">
      <c r="I2462"/>
      <c r="J2462"/>
    </row>
    <row r="2463" spans="9:10" x14ac:dyDescent="0.4">
      <c r="I2463"/>
      <c r="J2463"/>
    </row>
    <row r="2464" spans="9:10" x14ac:dyDescent="0.4">
      <c r="I2464"/>
      <c r="J2464"/>
    </row>
    <row r="2465" spans="9:10" x14ac:dyDescent="0.4">
      <c r="I2465"/>
      <c r="J2465"/>
    </row>
    <row r="2466" spans="9:10" x14ac:dyDescent="0.4">
      <c r="I2466"/>
      <c r="J2466"/>
    </row>
    <row r="2467" spans="9:10" x14ac:dyDescent="0.4">
      <c r="I2467"/>
      <c r="J2467"/>
    </row>
    <row r="2468" spans="9:10" x14ac:dyDescent="0.4">
      <c r="I2468"/>
      <c r="J2468"/>
    </row>
    <row r="2469" spans="9:10" x14ac:dyDescent="0.4">
      <c r="I2469"/>
      <c r="J2469"/>
    </row>
    <row r="2470" spans="9:10" x14ac:dyDescent="0.4">
      <c r="I2470"/>
      <c r="J2470"/>
    </row>
    <row r="2471" spans="9:10" x14ac:dyDescent="0.4">
      <c r="I2471"/>
      <c r="J2471"/>
    </row>
    <row r="2472" spans="9:10" x14ac:dyDescent="0.4">
      <c r="I2472"/>
      <c r="J2472"/>
    </row>
    <row r="2473" spans="9:10" x14ac:dyDescent="0.4">
      <c r="I2473"/>
      <c r="J2473"/>
    </row>
    <row r="2474" spans="9:10" x14ac:dyDescent="0.4">
      <c r="I2474"/>
      <c r="J2474"/>
    </row>
    <row r="2475" spans="9:10" x14ac:dyDescent="0.4">
      <c r="I2475"/>
      <c r="J2475"/>
    </row>
    <row r="2476" spans="9:10" x14ac:dyDescent="0.4">
      <c r="I2476"/>
      <c r="J2476"/>
    </row>
    <row r="2477" spans="9:10" x14ac:dyDescent="0.4">
      <c r="I2477"/>
      <c r="J2477"/>
    </row>
    <row r="2478" spans="9:10" x14ac:dyDescent="0.4">
      <c r="I2478"/>
      <c r="J2478"/>
    </row>
    <row r="2479" spans="9:10" x14ac:dyDescent="0.4">
      <c r="I2479"/>
      <c r="J2479"/>
    </row>
    <row r="2480" spans="9:10" x14ac:dyDescent="0.4">
      <c r="I2480"/>
      <c r="J2480"/>
    </row>
    <row r="2481" spans="9:10" x14ac:dyDescent="0.4">
      <c r="I2481"/>
      <c r="J2481"/>
    </row>
    <row r="2482" spans="9:10" x14ac:dyDescent="0.4">
      <c r="I2482"/>
      <c r="J2482"/>
    </row>
    <row r="2483" spans="9:10" x14ac:dyDescent="0.4">
      <c r="I2483"/>
      <c r="J2483"/>
    </row>
    <row r="2484" spans="9:10" x14ac:dyDescent="0.4">
      <c r="I2484"/>
      <c r="J2484"/>
    </row>
    <row r="2485" spans="9:10" x14ac:dyDescent="0.4">
      <c r="I2485"/>
      <c r="J2485"/>
    </row>
    <row r="2486" spans="9:10" x14ac:dyDescent="0.4">
      <c r="I2486"/>
      <c r="J2486"/>
    </row>
    <row r="2487" spans="9:10" x14ac:dyDescent="0.4">
      <c r="I2487"/>
      <c r="J2487"/>
    </row>
    <row r="2488" spans="9:10" x14ac:dyDescent="0.4">
      <c r="I2488"/>
      <c r="J2488"/>
    </row>
    <row r="2489" spans="9:10" x14ac:dyDescent="0.4">
      <c r="I2489"/>
      <c r="J2489"/>
    </row>
    <row r="2490" spans="9:10" x14ac:dyDescent="0.4">
      <c r="I2490"/>
      <c r="J2490"/>
    </row>
    <row r="2491" spans="9:10" x14ac:dyDescent="0.4">
      <c r="I2491"/>
      <c r="J2491"/>
    </row>
    <row r="2492" spans="9:10" x14ac:dyDescent="0.4">
      <c r="I2492"/>
      <c r="J2492"/>
    </row>
    <row r="2493" spans="9:10" x14ac:dyDescent="0.4">
      <c r="I2493"/>
      <c r="J2493"/>
    </row>
    <row r="2494" spans="9:10" x14ac:dyDescent="0.4">
      <c r="I2494"/>
      <c r="J2494"/>
    </row>
    <row r="2495" spans="9:10" x14ac:dyDescent="0.4">
      <c r="I2495"/>
      <c r="J2495"/>
    </row>
    <row r="2496" spans="9:10" x14ac:dyDescent="0.4">
      <c r="I2496"/>
      <c r="J2496"/>
    </row>
    <row r="2497" spans="9:10" x14ac:dyDescent="0.4">
      <c r="I2497"/>
      <c r="J2497"/>
    </row>
    <row r="2498" spans="9:10" x14ac:dyDescent="0.4">
      <c r="I2498"/>
      <c r="J2498"/>
    </row>
    <row r="2499" spans="9:10" x14ac:dyDescent="0.4">
      <c r="I2499"/>
      <c r="J2499"/>
    </row>
    <row r="2500" spans="9:10" x14ac:dyDescent="0.4">
      <c r="I2500"/>
      <c r="J2500"/>
    </row>
    <row r="2501" spans="9:10" x14ac:dyDescent="0.4">
      <c r="I2501"/>
      <c r="J2501"/>
    </row>
    <row r="2502" spans="9:10" x14ac:dyDescent="0.4">
      <c r="I2502"/>
      <c r="J2502"/>
    </row>
    <row r="2503" spans="9:10" x14ac:dyDescent="0.4">
      <c r="I2503"/>
      <c r="J2503"/>
    </row>
    <row r="2504" spans="9:10" x14ac:dyDescent="0.4">
      <c r="I2504"/>
      <c r="J2504"/>
    </row>
    <row r="2505" spans="9:10" x14ac:dyDescent="0.4">
      <c r="I2505"/>
      <c r="J2505"/>
    </row>
    <row r="2506" spans="9:10" x14ac:dyDescent="0.4">
      <c r="I2506"/>
      <c r="J2506"/>
    </row>
    <row r="2507" spans="9:10" x14ac:dyDescent="0.4">
      <c r="I2507"/>
      <c r="J2507"/>
    </row>
    <row r="2508" spans="9:10" x14ac:dyDescent="0.4">
      <c r="I2508"/>
      <c r="J2508"/>
    </row>
    <row r="2509" spans="9:10" x14ac:dyDescent="0.4">
      <c r="I2509"/>
      <c r="J2509"/>
    </row>
    <row r="2510" spans="9:10" x14ac:dyDescent="0.4">
      <c r="I2510"/>
      <c r="J2510"/>
    </row>
    <row r="2511" spans="9:10" x14ac:dyDescent="0.4">
      <c r="I2511"/>
      <c r="J2511"/>
    </row>
    <row r="2512" spans="9:10" x14ac:dyDescent="0.4">
      <c r="I2512"/>
      <c r="J2512"/>
    </row>
    <row r="2513" spans="9:10" x14ac:dyDescent="0.4">
      <c r="I2513"/>
      <c r="J2513"/>
    </row>
    <row r="2514" spans="9:10" x14ac:dyDescent="0.4">
      <c r="I2514"/>
      <c r="J2514"/>
    </row>
    <row r="2515" spans="9:10" x14ac:dyDescent="0.4">
      <c r="I2515"/>
      <c r="J2515"/>
    </row>
    <row r="2516" spans="9:10" x14ac:dyDescent="0.4">
      <c r="I2516"/>
      <c r="J2516"/>
    </row>
    <row r="2517" spans="9:10" x14ac:dyDescent="0.4">
      <c r="I2517"/>
      <c r="J2517"/>
    </row>
    <row r="2518" spans="9:10" x14ac:dyDescent="0.4">
      <c r="I2518"/>
      <c r="J2518"/>
    </row>
    <row r="2519" spans="9:10" x14ac:dyDescent="0.4">
      <c r="I2519"/>
      <c r="J2519"/>
    </row>
    <row r="2520" spans="9:10" x14ac:dyDescent="0.4">
      <c r="I2520"/>
      <c r="J2520"/>
    </row>
    <row r="2521" spans="9:10" x14ac:dyDescent="0.4">
      <c r="I2521"/>
      <c r="J2521"/>
    </row>
    <row r="2522" spans="9:10" x14ac:dyDescent="0.4">
      <c r="I2522"/>
      <c r="J2522"/>
    </row>
    <row r="2523" spans="9:10" x14ac:dyDescent="0.4">
      <c r="I2523"/>
      <c r="J2523"/>
    </row>
    <row r="2524" spans="9:10" x14ac:dyDescent="0.4">
      <c r="I2524"/>
      <c r="J2524"/>
    </row>
    <row r="2525" spans="9:10" x14ac:dyDescent="0.4">
      <c r="I2525"/>
      <c r="J2525"/>
    </row>
    <row r="2526" spans="9:10" x14ac:dyDescent="0.4">
      <c r="I2526"/>
      <c r="J2526"/>
    </row>
    <row r="2527" spans="9:10" x14ac:dyDescent="0.4">
      <c r="I2527"/>
      <c r="J2527"/>
    </row>
    <row r="2528" spans="9:10" x14ac:dyDescent="0.4">
      <c r="I2528"/>
      <c r="J2528"/>
    </row>
    <row r="2529" spans="9:10" x14ac:dyDescent="0.4">
      <c r="I2529"/>
      <c r="J2529"/>
    </row>
    <row r="2530" spans="9:10" x14ac:dyDescent="0.4">
      <c r="I2530"/>
      <c r="J2530"/>
    </row>
    <row r="2531" spans="9:10" x14ac:dyDescent="0.4">
      <c r="I2531"/>
      <c r="J2531"/>
    </row>
    <row r="2532" spans="9:10" x14ac:dyDescent="0.4">
      <c r="I2532"/>
      <c r="J2532"/>
    </row>
    <row r="2533" spans="9:10" x14ac:dyDescent="0.4">
      <c r="I2533"/>
      <c r="J2533"/>
    </row>
    <row r="2534" spans="9:10" x14ac:dyDescent="0.4">
      <c r="I2534"/>
      <c r="J2534"/>
    </row>
    <row r="2535" spans="9:10" x14ac:dyDescent="0.4">
      <c r="I2535"/>
      <c r="J2535"/>
    </row>
    <row r="2536" spans="9:10" x14ac:dyDescent="0.4">
      <c r="I2536"/>
      <c r="J2536"/>
    </row>
    <row r="2537" spans="9:10" x14ac:dyDescent="0.4">
      <c r="I2537"/>
      <c r="J2537"/>
    </row>
    <row r="2538" spans="9:10" x14ac:dyDescent="0.4">
      <c r="I2538"/>
      <c r="J2538"/>
    </row>
    <row r="2539" spans="9:10" x14ac:dyDescent="0.4">
      <c r="I2539"/>
      <c r="J2539"/>
    </row>
    <row r="2540" spans="9:10" x14ac:dyDescent="0.4">
      <c r="I2540"/>
      <c r="J2540"/>
    </row>
    <row r="2541" spans="9:10" x14ac:dyDescent="0.4">
      <c r="I2541"/>
      <c r="J2541"/>
    </row>
    <row r="2542" spans="9:10" x14ac:dyDescent="0.4">
      <c r="I2542"/>
      <c r="J2542"/>
    </row>
    <row r="2543" spans="9:10" x14ac:dyDescent="0.4">
      <c r="I2543"/>
      <c r="J2543"/>
    </row>
    <row r="2544" spans="9:10" x14ac:dyDescent="0.4">
      <c r="I2544"/>
      <c r="J2544"/>
    </row>
    <row r="2545" spans="9:10" x14ac:dyDescent="0.4">
      <c r="I2545"/>
      <c r="J2545"/>
    </row>
    <row r="2546" spans="9:10" x14ac:dyDescent="0.4">
      <c r="I2546"/>
      <c r="J2546"/>
    </row>
    <row r="2547" spans="9:10" x14ac:dyDescent="0.4">
      <c r="I2547"/>
      <c r="J2547"/>
    </row>
    <row r="2548" spans="9:10" x14ac:dyDescent="0.4">
      <c r="I2548"/>
      <c r="J2548"/>
    </row>
    <row r="2549" spans="9:10" x14ac:dyDescent="0.4">
      <c r="I2549"/>
      <c r="J2549"/>
    </row>
    <row r="2550" spans="9:10" x14ac:dyDescent="0.4">
      <c r="I2550"/>
      <c r="J2550"/>
    </row>
    <row r="2551" spans="9:10" x14ac:dyDescent="0.4">
      <c r="I2551"/>
      <c r="J2551"/>
    </row>
    <row r="2552" spans="9:10" x14ac:dyDescent="0.4">
      <c r="I2552"/>
      <c r="J2552"/>
    </row>
    <row r="2553" spans="9:10" x14ac:dyDescent="0.4">
      <c r="I2553"/>
      <c r="J2553"/>
    </row>
    <row r="2554" spans="9:10" x14ac:dyDescent="0.4">
      <c r="I2554"/>
      <c r="J2554"/>
    </row>
    <row r="2555" spans="9:10" x14ac:dyDescent="0.4">
      <c r="I2555"/>
      <c r="J2555"/>
    </row>
    <row r="2556" spans="9:10" x14ac:dyDescent="0.4">
      <c r="I2556"/>
      <c r="J2556"/>
    </row>
    <row r="2557" spans="9:10" x14ac:dyDescent="0.4">
      <c r="I2557"/>
      <c r="J2557"/>
    </row>
    <row r="2558" spans="9:10" x14ac:dyDescent="0.4">
      <c r="I2558"/>
      <c r="J2558"/>
    </row>
    <row r="2559" spans="9:10" x14ac:dyDescent="0.4">
      <c r="I2559"/>
      <c r="J2559"/>
    </row>
    <row r="2560" spans="9:10" x14ac:dyDescent="0.4">
      <c r="I2560"/>
      <c r="J2560"/>
    </row>
    <row r="2561" spans="9:10" x14ac:dyDescent="0.4">
      <c r="I2561"/>
      <c r="J2561"/>
    </row>
    <row r="2562" spans="9:10" x14ac:dyDescent="0.4">
      <c r="I2562"/>
      <c r="J2562"/>
    </row>
    <row r="2563" spans="9:10" x14ac:dyDescent="0.4">
      <c r="I2563"/>
      <c r="J2563"/>
    </row>
    <row r="2564" spans="9:10" x14ac:dyDescent="0.4">
      <c r="I2564"/>
      <c r="J2564"/>
    </row>
    <row r="2565" spans="9:10" x14ac:dyDescent="0.4">
      <c r="I2565"/>
      <c r="J2565"/>
    </row>
    <row r="2566" spans="9:10" x14ac:dyDescent="0.4">
      <c r="I2566"/>
      <c r="J2566"/>
    </row>
    <row r="2567" spans="9:10" x14ac:dyDescent="0.4">
      <c r="I2567"/>
      <c r="J2567"/>
    </row>
    <row r="2568" spans="9:10" x14ac:dyDescent="0.4">
      <c r="I2568"/>
      <c r="J2568"/>
    </row>
    <row r="2569" spans="9:10" x14ac:dyDescent="0.4">
      <c r="I2569"/>
      <c r="J2569"/>
    </row>
    <row r="2570" spans="9:10" x14ac:dyDescent="0.4">
      <c r="I2570"/>
      <c r="J2570"/>
    </row>
    <row r="2571" spans="9:10" x14ac:dyDescent="0.4">
      <c r="I2571"/>
      <c r="J2571"/>
    </row>
    <row r="2572" spans="9:10" x14ac:dyDescent="0.4">
      <c r="I2572"/>
      <c r="J2572"/>
    </row>
    <row r="2573" spans="9:10" x14ac:dyDescent="0.4">
      <c r="I2573"/>
      <c r="J2573"/>
    </row>
    <row r="2574" spans="9:10" x14ac:dyDescent="0.4">
      <c r="I2574"/>
      <c r="J2574"/>
    </row>
    <row r="2575" spans="9:10" x14ac:dyDescent="0.4">
      <c r="I2575"/>
      <c r="J2575"/>
    </row>
    <row r="2576" spans="9:10" x14ac:dyDescent="0.4">
      <c r="I2576"/>
      <c r="J2576"/>
    </row>
    <row r="2577" spans="9:10" x14ac:dyDescent="0.4">
      <c r="I2577"/>
      <c r="J2577"/>
    </row>
    <row r="2578" spans="9:10" x14ac:dyDescent="0.4">
      <c r="I2578"/>
      <c r="J2578"/>
    </row>
    <row r="2579" spans="9:10" x14ac:dyDescent="0.4">
      <c r="I2579"/>
      <c r="J2579"/>
    </row>
    <row r="2580" spans="9:10" x14ac:dyDescent="0.4">
      <c r="I2580"/>
      <c r="J2580"/>
    </row>
    <row r="2581" spans="9:10" x14ac:dyDescent="0.4">
      <c r="I2581"/>
      <c r="J2581"/>
    </row>
    <row r="2582" spans="9:10" x14ac:dyDescent="0.4">
      <c r="I2582"/>
      <c r="J2582"/>
    </row>
    <row r="2583" spans="9:10" x14ac:dyDescent="0.4">
      <c r="I2583"/>
      <c r="J2583"/>
    </row>
    <row r="2584" spans="9:10" x14ac:dyDescent="0.4">
      <c r="I2584"/>
      <c r="J2584"/>
    </row>
    <row r="2585" spans="9:10" x14ac:dyDescent="0.4">
      <c r="I2585"/>
      <c r="J2585"/>
    </row>
    <row r="2586" spans="9:10" x14ac:dyDescent="0.4">
      <c r="I2586"/>
      <c r="J2586"/>
    </row>
    <row r="2587" spans="9:10" x14ac:dyDescent="0.4">
      <c r="I2587"/>
      <c r="J2587"/>
    </row>
    <row r="2588" spans="9:10" x14ac:dyDescent="0.4">
      <c r="I2588"/>
      <c r="J2588"/>
    </row>
    <row r="2589" spans="9:10" x14ac:dyDescent="0.4">
      <c r="I2589"/>
      <c r="J2589"/>
    </row>
    <row r="2590" spans="9:10" x14ac:dyDescent="0.4">
      <c r="I2590"/>
      <c r="J2590"/>
    </row>
    <row r="2591" spans="9:10" x14ac:dyDescent="0.4">
      <c r="I2591"/>
      <c r="J2591"/>
    </row>
    <row r="2592" spans="9:10" x14ac:dyDescent="0.4">
      <c r="I2592"/>
      <c r="J2592"/>
    </row>
    <row r="2593" spans="9:10" x14ac:dyDescent="0.4">
      <c r="I2593"/>
      <c r="J2593"/>
    </row>
    <row r="2594" spans="9:10" x14ac:dyDescent="0.4">
      <c r="I2594"/>
      <c r="J2594"/>
    </row>
    <row r="2595" spans="9:10" x14ac:dyDescent="0.4">
      <c r="I2595"/>
      <c r="J2595"/>
    </row>
    <row r="2596" spans="9:10" x14ac:dyDescent="0.4">
      <c r="I2596"/>
      <c r="J2596"/>
    </row>
    <row r="2597" spans="9:10" x14ac:dyDescent="0.4">
      <c r="I2597"/>
      <c r="J2597"/>
    </row>
    <row r="2598" spans="9:10" x14ac:dyDescent="0.4">
      <c r="I2598"/>
      <c r="J2598"/>
    </row>
    <row r="2599" spans="9:10" x14ac:dyDescent="0.4">
      <c r="I2599"/>
      <c r="J2599"/>
    </row>
    <row r="2600" spans="9:10" x14ac:dyDescent="0.4">
      <c r="I2600"/>
      <c r="J2600"/>
    </row>
    <row r="2601" spans="9:10" x14ac:dyDescent="0.4">
      <c r="I2601"/>
      <c r="J2601"/>
    </row>
    <row r="2602" spans="9:10" x14ac:dyDescent="0.4">
      <c r="I2602"/>
      <c r="J2602"/>
    </row>
    <row r="2603" spans="9:10" x14ac:dyDescent="0.4">
      <c r="I2603"/>
      <c r="J2603"/>
    </row>
    <row r="2604" spans="9:10" x14ac:dyDescent="0.4">
      <c r="I2604"/>
      <c r="J2604"/>
    </row>
    <row r="2605" spans="9:10" x14ac:dyDescent="0.4">
      <c r="I2605"/>
      <c r="J2605"/>
    </row>
    <row r="2606" spans="9:10" x14ac:dyDescent="0.4">
      <c r="I2606"/>
      <c r="J2606"/>
    </row>
    <row r="2607" spans="9:10" x14ac:dyDescent="0.4">
      <c r="I2607"/>
      <c r="J2607"/>
    </row>
    <row r="2608" spans="9:10" x14ac:dyDescent="0.4">
      <c r="I2608"/>
      <c r="J2608"/>
    </row>
    <row r="2609" spans="9:10" x14ac:dyDescent="0.4">
      <c r="I2609"/>
      <c r="J2609"/>
    </row>
    <row r="2610" spans="9:10" x14ac:dyDescent="0.4">
      <c r="I2610"/>
      <c r="J2610"/>
    </row>
    <row r="2611" spans="9:10" x14ac:dyDescent="0.4">
      <c r="I2611"/>
      <c r="J2611"/>
    </row>
    <row r="2612" spans="9:10" x14ac:dyDescent="0.4">
      <c r="I2612"/>
      <c r="J2612"/>
    </row>
    <row r="2613" spans="9:10" x14ac:dyDescent="0.4">
      <c r="I2613"/>
      <c r="J2613"/>
    </row>
    <row r="2614" spans="9:10" x14ac:dyDescent="0.4">
      <c r="I2614"/>
      <c r="J2614"/>
    </row>
    <row r="2615" spans="9:10" x14ac:dyDescent="0.4">
      <c r="I2615"/>
      <c r="J2615"/>
    </row>
    <row r="2616" spans="9:10" x14ac:dyDescent="0.4">
      <c r="I2616"/>
      <c r="J2616"/>
    </row>
    <row r="2617" spans="9:10" x14ac:dyDescent="0.4">
      <c r="I2617"/>
      <c r="J2617"/>
    </row>
    <row r="2618" spans="9:10" x14ac:dyDescent="0.4">
      <c r="I2618"/>
      <c r="J2618"/>
    </row>
    <row r="2619" spans="9:10" x14ac:dyDescent="0.4">
      <c r="I2619"/>
      <c r="J2619"/>
    </row>
    <row r="2620" spans="9:10" x14ac:dyDescent="0.4">
      <c r="I2620"/>
      <c r="J2620"/>
    </row>
    <row r="2621" spans="9:10" x14ac:dyDescent="0.4">
      <c r="I2621"/>
      <c r="J2621"/>
    </row>
    <row r="2622" spans="9:10" x14ac:dyDescent="0.4">
      <c r="I2622"/>
      <c r="J2622"/>
    </row>
    <row r="2623" spans="9:10" x14ac:dyDescent="0.4">
      <c r="I2623"/>
      <c r="J2623"/>
    </row>
    <row r="2624" spans="9:10" x14ac:dyDescent="0.4">
      <c r="I2624"/>
      <c r="J2624"/>
    </row>
    <row r="2625" spans="9:10" x14ac:dyDescent="0.4">
      <c r="I2625"/>
      <c r="J2625"/>
    </row>
    <row r="2626" spans="9:10" x14ac:dyDescent="0.4">
      <c r="I2626"/>
      <c r="J2626"/>
    </row>
    <row r="2627" spans="9:10" x14ac:dyDescent="0.4">
      <c r="I2627"/>
      <c r="J2627"/>
    </row>
    <row r="2628" spans="9:10" x14ac:dyDescent="0.4">
      <c r="I2628"/>
      <c r="J2628"/>
    </row>
    <row r="2629" spans="9:10" x14ac:dyDescent="0.4">
      <c r="I2629"/>
      <c r="J2629"/>
    </row>
    <row r="2630" spans="9:10" x14ac:dyDescent="0.4">
      <c r="I2630"/>
      <c r="J2630"/>
    </row>
    <row r="2631" spans="9:10" x14ac:dyDescent="0.4">
      <c r="I2631"/>
      <c r="J2631"/>
    </row>
    <row r="2632" spans="9:10" x14ac:dyDescent="0.4">
      <c r="I2632"/>
      <c r="J2632"/>
    </row>
    <row r="2633" spans="9:10" x14ac:dyDescent="0.4">
      <c r="I2633"/>
      <c r="J2633"/>
    </row>
    <row r="2634" spans="9:10" x14ac:dyDescent="0.4">
      <c r="I2634"/>
      <c r="J2634"/>
    </row>
    <row r="2635" spans="9:10" x14ac:dyDescent="0.4">
      <c r="I2635"/>
      <c r="J2635"/>
    </row>
    <row r="2636" spans="9:10" x14ac:dyDescent="0.4">
      <c r="I2636"/>
      <c r="J2636"/>
    </row>
    <row r="2637" spans="9:10" x14ac:dyDescent="0.4">
      <c r="I2637"/>
      <c r="J2637"/>
    </row>
    <row r="2638" spans="9:10" x14ac:dyDescent="0.4">
      <c r="I2638"/>
      <c r="J2638"/>
    </row>
    <row r="2639" spans="9:10" x14ac:dyDescent="0.4">
      <c r="I2639"/>
      <c r="J2639"/>
    </row>
    <row r="2640" spans="9:10" x14ac:dyDescent="0.4">
      <c r="I2640"/>
      <c r="J2640"/>
    </row>
    <row r="2641" spans="9:10" x14ac:dyDescent="0.4">
      <c r="I2641"/>
      <c r="J2641"/>
    </row>
    <row r="2642" spans="9:10" x14ac:dyDescent="0.4">
      <c r="I2642"/>
      <c r="J2642"/>
    </row>
    <row r="2643" spans="9:10" x14ac:dyDescent="0.4">
      <c r="I2643"/>
      <c r="J2643"/>
    </row>
    <row r="2644" spans="9:10" x14ac:dyDescent="0.4">
      <c r="I2644"/>
      <c r="J2644"/>
    </row>
    <row r="2645" spans="9:10" x14ac:dyDescent="0.4">
      <c r="I2645"/>
      <c r="J2645"/>
    </row>
    <row r="2646" spans="9:10" x14ac:dyDescent="0.4">
      <c r="I2646"/>
      <c r="J2646"/>
    </row>
    <row r="2647" spans="9:10" x14ac:dyDescent="0.4">
      <c r="I2647"/>
      <c r="J2647"/>
    </row>
    <row r="2648" spans="9:10" x14ac:dyDescent="0.4">
      <c r="I2648"/>
      <c r="J2648"/>
    </row>
    <row r="2649" spans="9:10" x14ac:dyDescent="0.4">
      <c r="I2649"/>
      <c r="J2649"/>
    </row>
    <row r="2650" spans="9:10" x14ac:dyDescent="0.4">
      <c r="I2650"/>
      <c r="J2650"/>
    </row>
    <row r="2651" spans="9:10" x14ac:dyDescent="0.4">
      <c r="I2651"/>
      <c r="J2651"/>
    </row>
    <row r="2652" spans="9:10" x14ac:dyDescent="0.4">
      <c r="I2652"/>
      <c r="J2652"/>
    </row>
    <row r="2653" spans="9:10" x14ac:dyDescent="0.4">
      <c r="I2653"/>
      <c r="J2653"/>
    </row>
    <row r="2654" spans="9:10" x14ac:dyDescent="0.4">
      <c r="I2654"/>
      <c r="J2654"/>
    </row>
    <row r="2655" spans="9:10" x14ac:dyDescent="0.4">
      <c r="I2655"/>
      <c r="J2655"/>
    </row>
    <row r="2656" spans="9:10" x14ac:dyDescent="0.4">
      <c r="I2656"/>
      <c r="J2656"/>
    </row>
    <row r="2657" spans="9:10" x14ac:dyDescent="0.4">
      <c r="I2657"/>
      <c r="J2657"/>
    </row>
    <row r="2658" spans="9:10" x14ac:dyDescent="0.4">
      <c r="I2658"/>
      <c r="J2658"/>
    </row>
    <row r="2659" spans="9:10" x14ac:dyDescent="0.4">
      <c r="I2659"/>
      <c r="J2659"/>
    </row>
    <row r="2660" spans="9:10" x14ac:dyDescent="0.4">
      <c r="I2660"/>
      <c r="J2660"/>
    </row>
    <row r="2661" spans="9:10" x14ac:dyDescent="0.4">
      <c r="I2661"/>
      <c r="J2661"/>
    </row>
    <row r="2662" spans="9:10" x14ac:dyDescent="0.4">
      <c r="I2662"/>
      <c r="J2662"/>
    </row>
    <row r="2663" spans="9:10" x14ac:dyDescent="0.4">
      <c r="I2663"/>
      <c r="J2663"/>
    </row>
    <row r="2664" spans="9:10" x14ac:dyDescent="0.4">
      <c r="I2664"/>
      <c r="J2664"/>
    </row>
    <row r="2665" spans="9:10" x14ac:dyDescent="0.4">
      <c r="I2665"/>
      <c r="J2665"/>
    </row>
    <row r="2666" spans="9:10" x14ac:dyDescent="0.4">
      <c r="I2666"/>
      <c r="J2666"/>
    </row>
    <row r="2667" spans="9:10" x14ac:dyDescent="0.4">
      <c r="I2667"/>
      <c r="J2667"/>
    </row>
    <row r="2668" spans="9:10" x14ac:dyDescent="0.4">
      <c r="I2668"/>
      <c r="J2668"/>
    </row>
    <row r="2669" spans="9:10" x14ac:dyDescent="0.4">
      <c r="I2669"/>
      <c r="J2669"/>
    </row>
    <row r="2670" spans="9:10" x14ac:dyDescent="0.4">
      <c r="I2670"/>
      <c r="J2670"/>
    </row>
    <row r="2671" spans="9:10" x14ac:dyDescent="0.4">
      <c r="I2671"/>
      <c r="J2671"/>
    </row>
    <row r="2672" spans="9:10" x14ac:dyDescent="0.4">
      <c r="I2672"/>
      <c r="J2672"/>
    </row>
    <row r="2673" spans="9:10" x14ac:dyDescent="0.4">
      <c r="I2673"/>
      <c r="J2673"/>
    </row>
    <row r="2674" spans="9:10" x14ac:dyDescent="0.4">
      <c r="I2674"/>
      <c r="J2674"/>
    </row>
    <row r="2675" spans="9:10" x14ac:dyDescent="0.4">
      <c r="I2675"/>
      <c r="J2675"/>
    </row>
    <row r="2676" spans="9:10" x14ac:dyDescent="0.4">
      <c r="I2676"/>
      <c r="J2676"/>
    </row>
    <row r="2677" spans="9:10" x14ac:dyDescent="0.4">
      <c r="I2677"/>
      <c r="J2677"/>
    </row>
    <row r="2678" spans="9:10" x14ac:dyDescent="0.4">
      <c r="I2678"/>
      <c r="J2678"/>
    </row>
    <row r="2679" spans="9:10" x14ac:dyDescent="0.4">
      <c r="I2679"/>
      <c r="J2679"/>
    </row>
    <row r="2680" spans="9:10" x14ac:dyDescent="0.4">
      <c r="I2680"/>
      <c r="J2680"/>
    </row>
    <row r="2681" spans="9:10" x14ac:dyDescent="0.4">
      <c r="I2681"/>
      <c r="J2681"/>
    </row>
    <row r="2682" spans="9:10" x14ac:dyDescent="0.4">
      <c r="I2682"/>
      <c r="J2682"/>
    </row>
    <row r="2683" spans="9:10" x14ac:dyDescent="0.4">
      <c r="I2683"/>
      <c r="J2683"/>
    </row>
    <row r="2684" spans="9:10" x14ac:dyDescent="0.4">
      <c r="I2684"/>
      <c r="J2684"/>
    </row>
    <row r="2685" spans="9:10" x14ac:dyDescent="0.4">
      <c r="I2685"/>
      <c r="J2685"/>
    </row>
    <row r="2686" spans="9:10" x14ac:dyDescent="0.4">
      <c r="I2686"/>
      <c r="J2686"/>
    </row>
    <row r="2687" spans="9:10" x14ac:dyDescent="0.4">
      <c r="I2687"/>
      <c r="J2687"/>
    </row>
    <row r="2688" spans="9:10" x14ac:dyDescent="0.4">
      <c r="I2688"/>
      <c r="J2688"/>
    </row>
    <row r="2689" spans="9:10" x14ac:dyDescent="0.4">
      <c r="I2689"/>
      <c r="J2689"/>
    </row>
    <row r="2690" spans="9:10" x14ac:dyDescent="0.4">
      <c r="I2690"/>
      <c r="J2690"/>
    </row>
    <row r="2691" spans="9:10" x14ac:dyDescent="0.4">
      <c r="I2691"/>
      <c r="J2691"/>
    </row>
    <row r="2692" spans="9:10" x14ac:dyDescent="0.4">
      <c r="I2692"/>
      <c r="J2692"/>
    </row>
    <row r="2693" spans="9:10" x14ac:dyDescent="0.4">
      <c r="I2693"/>
      <c r="J2693"/>
    </row>
    <row r="2694" spans="9:10" x14ac:dyDescent="0.4">
      <c r="I2694"/>
      <c r="J2694"/>
    </row>
    <row r="2695" spans="9:10" x14ac:dyDescent="0.4">
      <c r="I2695"/>
      <c r="J2695"/>
    </row>
    <row r="2696" spans="9:10" x14ac:dyDescent="0.4">
      <c r="I2696"/>
      <c r="J2696"/>
    </row>
    <row r="2697" spans="9:10" x14ac:dyDescent="0.4">
      <c r="I2697"/>
      <c r="J2697"/>
    </row>
    <row r="2698" spans="9:10" x14ac:dyDescent="0.4">
      <c r="I2698"/>
      <c r="J2698"/>
    </row>
    <row r="2699" spans="9:10" x14ac:dyDescent="0.4">
      <c r="I2699"/>
      <c r="J2699"/>
    </row>
    <row r="2700" spans="9:10" x14ac:dyDescent="0.4">
      <c r="I2700"/>
      <c r="J2700"/>
    </row>
    <row r="2701" spans="9:10" x14ac:dyDescent="0.4">
      <c r="I2701"/>
      <c r="J2701"/>
    </row>
    <row r="2702" spans="9:10" x14ac:dyDescent="0.4">
      <c r="I2702"/>
      <c r="J2702"/>
    </row>
    <row r="2703" spans="9:10" x14ac:dyDescent="0.4">
      <c r="I2703"/>
      <c r="J2703"/>
    </row>
    <row r="2704" spans="9:10" x14ac:dyDescent="0.4">
      <c r="I2704"/>
      <c r="J2704"/>
    </row>
    <row r="2705" spans="9:10" x14ac:dyDescent="0.4">
      <c r="I2705"/>
      <c r="J2705"/>
    </row>
    <row r="2706" spans="9:10" x14ac:dyDescent="0.4">
      <c r="I2706"/>
      <c r="J2706"/>
    </row>
    <row r="2707" spans="9:10" x14ac:dyDescent="0.4">
      <c r="I2707"/>
      <c r="J2707"/>
    </row>
    <row r="2708" spans="9:10" x14ac:dyDescent="0.4">
      <c r="I2708"/>
      <c r="J2708"/>
    </row>
    <row r="2709" spans="9:10" x14ac:dyDescent="0.4">
      <c r="I2709"/>
      <c r="J2709"/>
    </row>
    <row r="2710" spans="9:10" x14ac:dyDescent="0.4">
      <c r="I2710"/>
      <c r="J2710"/>
    </row>
    <row r="2711" spans="9:10" x14ac:dyDescent="0.4">
      <c r="I2711"/>
      <c r="J2711"/>
    </row>
    <row r="2712" spans="9:10" x14ac:dyDescent="0.4">
      <c r="I2712"/>
      <c r="J2712"/>
    </row>
    <row r="2713" spans="9:10" x14ac:dyDescent="0.4">
      <c r="I2713"/>
      <c r="J2713"/>
    </row>
    <row r="2714" spans="9:10" x14ac:dyDescent="0.4">
      <c r="I2714"/>
      <c r="J2714"/>
    </row>
    <row r="2715" spans="9:10" x14ac:dyDescent="0.4">
      <c r="I2715"/>
      <c r="J2715"/>
    </row>
    <row r="2716" spans="9:10" x14ac:dyDescent="0.4">
      <c r="I2716"/>
      <c r="J2716"/>
    </row>
    <row r="2717" spans="9:10" x14ac:dyDescent="0.4">
      <c r="I2717"/>
      <c r="J2717"/>
    </row>
    <row r="2718" spans="9:10" x14ac:dyDescent="0.4">
      <c r="I2718"/>
      <c r="J2718"/>
    </row>
    <row r="2719" spans="9:10" x14ac:dyDescent="0.4">
      <c r="I2719"/>
      <c r="J2719"/>
    </row>
    <row r="2720" spans="9:10" x14ac:dyDescent="0.4">
      <c r="I2720"/>
      <c r="J2720"/>
    </row>
    <row r="2721" spans="9:10" x14ac:dyDescent="0.4">
      <c r="I2721"/>
      <c r="J2721"/>
    </row>
    <row r="2722" spans="9:10" x14ac:dyDescent="0.4">
      <c r="I2722"/>
      <c r="J2722"/>
    </row>
    <row r="2723" spans="9:10" x14ac:dyDescent="0.4">
      <c r="I2723"/>
      <c r="J2723"/>
    </row>
    <row r="2724" spans="9:10" x14ac:dyDescent="0.4">
      <c r="I2724"/>
      <c r="J2724"/>
    </row>
    <row r="2725" spans="9:10" x14ac:dyDescent="0.4">
      <c r="I2725"/>
      <c r="J2725"/>
    </row>
    <row r="2726" spans="9:10" x14ac:dyDescent="0.4">
      <c r="I2726"/>
      <c r="J2726"/>
    </row>
    <row r="2727" spans="9:10" x14ac:dyDescent="0.4">
      <c r="I2727"/>
      <c r="J2727"/>
    </row>
    <row r="2728" spans="9:10" x14ac:dyDescent="0.4">
      <c r="I2728"/>
      <c r="J2728"/>
    </row>
    <row r="2729" spans="9:10" x14ac:dyDescent="0.4">
      <c r="I2729"/>
      <c r="J2729"/>
    </row>
    <row r="2730" spans="9:10" x14ac:dyDescent="0.4">
      <c r="I2730"/>
      <c r="J2730"/>
    </row>
    <row r="2731" spans="9:10" x14ac:dyDescent="0.4">
      <c r="I2731"/>
      <c r="J2731"/>
    </row>
    <row r="2732" spans="9:10" x14ac:dyDescent="0.4">
      <c r="I2732"/>
      <c r="J2732"/>
    </row>
    <row r="2733" spans="9:10" x14ac:dyDescent="0.4">
      <c r="I2733"/>
      <c r="J2733"/>
    </row>
    <row r="2734" spans="9:10" x14ac:dyDescent="0.4">
      <c r="I2734"/>
      <c r="J2734"/>
    </row>
    <row r="2735" spans="9:10" x14ac:dyDescent="0.4">
      <c r="I2735"/>
      <c r="J2735"/>
    </row>
    <row r="2736" spans="9:10" x14ac:dyDescent="0.4">
      <c r="I2736"/>
      <c r="J2736"/>
    </row>
    <row r="2737" spans="9:10" x14ac:dyDescent="0.4">
      <c r="I2737"/>
      <c r="J2737"/>
    </row>
    <row r="2738" spans="9:10" x14ac:dyDescent="0.4">
      <c r="I2738"/>
      <c r="J2738"/>
    </row>
    <row r="2739" spans="9:10" x14ac:dyDescent="0.4">
      <c r="I2739"/>
      <c r="J2739"/>
    </row>
    <row r="2740" spans="9:10" x14ac:dyDescent="0.4">
      <c r="I2740"/>
      <c r="J2740"/>
    </row>
    <row r="2741" spans="9:10" x14ac:dyDescent="0.4">
      <c r="I2741"/>
      <c r="J2741"/>
    </row>
    <row r="2742" spans="9:10" x14ac:dyDescent="0.4">
      <c r="I2742"/>
      <c r="J2742"/>
    </row>
    <row r="2743" spans="9:10" x14ac:dyDescent="0.4">
      <c r="I2743"/>
      <c r="J2743"/>
    </row>
    <row r="2744" spans="9:10" x14ac:dyDescent="0.4">
      <c r="I2744"/>
      <c r="J2744"/>
    </row>
    <row r="2745" spans="9:10" x14ac:dyDescent="0.4">
      <c r="I2745"/>
      <c r="J2745"/>
    </row>
    <row r="2746" spans="9:10" x14ac:dyDescent="0.4">
      <c r="I2746"/>
      <c r="J2746"/>
    </row>
    <row r="2747" spans="9:10" x14ac:dyDescent="0.4">
      <c r="I2747"/>
      <c r="J2747"/>
    </row>
    <row r="2748" spans="9:10" x14ac:dyDescent="0.4">
      <c r="I2748"/>
      <c r="J2748"/>
    </row>
    <row r="2749" spans="9:10" x14ac:dyDescent="0.4">
      <c r="I2749"/>
      <c r="J2749"/>
    </row>
    <row r="2750" spans="9:10" x14ac:dyDescent="0.4">
      <c r="I2750"/>
      <c r="J2750"/>
    </row>
    <row r="2751" spans="9:10" x14ac:dyDescent="0.4">
      <c r="I2751"/>
      <c r="J2751"/>
    </row>
    <row r="2752" spans="9:10" x14ac:dyDescent="0.4">
      <c r="I2752"/>
      <c r="J2752"/>
    </row>
    <row r="2753" spans="9:10" x14ac:dyDescent="0.4">
      <c r="I2753"/>
      <c r="J2753"/>
    </row>
    <row r="2754" spans="9:10" x14ac:dyDescent="0.4">
      <c r="I2754"/>
      <c r="J2754"/>
    </row>
    <row r="2755" spans="9:10" x14ac:dyDescent="0.4">
      <c r="I2755"/>
      <c r="J2755"/>
    </row>
    <row r="2756" spans="9:10" x14ac:dyDescent="0.4">
      <c r="I2756"/>
      <c r="J2756"/>
    </row>
    <row r="2757" spans="9:10" x14ac:dyDescent="0.4">
      <c r="I2757"/>
      <c r="J2757"/>
    </row>
    <row r="2758" spans="9:10" x14ac:dyDescent="0.4">
      <c r="I2758"/>
      <c r="J2758"/>
    </row>
    <row r="2759" spans="9:10" x14ac:dyDescent="0.4">
      <c r="I2759"/>
      <c r="J2759"/>
    </row>
    <row r="2760" spans="9:10" x14ac:dyDescent="0.4">
      <c r="I2760"/>
      <c r="J2760"/>
    </row>
    <row r="2761" spans="9:10" x14ac:dyDescent="0.4">
      <c r="I2761"/>
      <c r="J2761"/>
    </row>
    <row r="2762" spans="9:10" x14ac:dyDescent="0.4">
      <c r="I2762"/>
      <c r="J2762"/>
    </row>
    <row r="2763" spans="9:10" x14ac:dyDescent="0.4">
      <c r="I2763"/>
      <c r="J2763"/>
    </row>
    <row r="2764" spans="9:10" x14ac:dyDescent="0.4">
      <c r="I2764"/>
      <c r="J2764"/>
    </row>
    <row r="2765" spans="9:10" x14ac:dyDescent="0.4">
      <c r="I2765"/>
      <c r="J2765"/>
    </row>
    <row r="2766" spans="9:10" x14ac:dyDescent="0.4">
      <c r="I2766"/>
      <c r="J2766"/>
    </row>
    <row r="2767" spans="9:10" x14ac:dyDescent="0.4">
      <c r="I2767"/>
      <c r="J2767"/>
    </row>
    <row r="2768" spans="9:10" x14ac:dyDescent="0.4">
      <c r="I2768"/>
      <c r="J2768"/>
    </row>
    <row r="2769" spans="9:10" x14ac:dyDescent="0.4">
      <c r="I2769"/>
      <c r="J2769"/>
    </row>
    <row r="2770" spans="9:10" x14ac:dyDescent="0.4">
      <c r="I2770"/>
      <c r="J2770"/>
    </row>
    <row r="2771" spans="9:10" x14ac:dyDescent="0.4">
      <c r="I2771"/>
      <c r="J2771"/>
    </row>
    <row r="2772" spans="9:10" x14ac:dyDescent="0.4">
      <c r="I2772"/>
      <c r="J2772"/>
    </row>
    <row r="2773" spans="9:10" x14ac:dyDescent="0.4">
      <c r="I2773"/>
      <c r="J2773"/>
    </row>
    <row r="2774" spans="9:10" x14ac:dyDescent="0.4">
      <c r="I2774"/>
      <c r="J2774"/>
    </row>
    <row r="2775" spans="9:10" x14ac:dyDescent="0.4">
      <c r="I2775"/>
      <c r="J2775"/>
    </row>
    <row r="2776" spans="9:10" x14ac:dyDescent="0.4">
      <c r="I2776"/>
      <c r="J2776"/>
    </row>
    <row r="2777" spans="9:10" x14ac:dyDescent="0.4">
      <c r="I2777"/>
      <c r="J2777"/>
    </row>
    <row r="2778" spans="9:10" x14ac:dyDescent="0.4">
      <c r="I2778"/>
      <c r="J2778"/>
    </row>
    <row r="2779" spans="9:10" x14ac:dyDescent="0.4">
      <c r="I2779"/>
      <c r="J2779"/>
    </row>
    <row r="2780" spans="9:10" x14ac:dyDescent="0.4">
      <c r="I2780"/>
      <c r="J2780"/>
    </row>
    <row r="2781" spans="9:10" x14ac:dyDescent="0.4">
      <c r="I2781"/>
      <c r="J2781"/>
    </row>
    <row r="2782" spans="9:10" x14ac:dyDescent="0.4">
      <c r="I2782"/>
      <c r="J2782"/>
    </row>
    <row r="2783" spans="9:10" x14ac:dyDescent="0.4">
      <c r="I2783"/>
      <c r="J2783"/>
    </row>
    <row r="2784" spans="9:10" x14ac:dyDescent="0.4">
      <c r="I2784"/>
      <c r="J2784"/>
    </row>
    <row r="2785" spans="9:10" x14ac:dyDescent="0.4">
      <c r="I2785"/>
      <c r="J2785"/>
    </row>
    <row r="2786" spans="9:10" x14ac:dyDescent="0.4">
      <c r="I2786"/>
      <c r="J2786"/>
    </row>
    <row r="2787" spans="9:10" x14ac:dyDescent="0.4">
      <c r="I2787"/>
      <c r="J2787"/>
    </row>
    <row r="2788" spans="9:10" x14ac:dyDescent="0.4">
      <c r="I2788"/>
      <c r="J2788"/>
    </row>
    <row r="2789" spans="9:10" x14ac:dyDescent="0.4">
      <c r="I2789"/>
      <c r="J2789"/>
    </row>
    <row r="2790" spans="9:10" x14ac:dyDescent="0.4">
      <c r="I2790"/>
      <c r="J2790"/>
    </row>
    <row r="2791" spans="9:10" x14ac:dyDescent="0.4">
      <c r="I2791"/>
      <c r="J2791"/>
    </row>
    <row r="2792" spans="9:10" x14ac:dyDescent="0.4">
      <c r="I2792"/>
      <c r="J2792"/>
    </row>
    <row r="2793" spans="9:10" x14ac:dyDescent="0.4">
      <c r="I2793"/>
      <c r="J2793"/>
    </row>
    <row r="2794" spans="9:10" x14ac:dyDescent="0.4">
      <c r="I2794"/>
      <c r="J2794"/>
    </row>
    <row r="2795" spans="9:10" x14ac:dyDescent="0.4">
      <c r="I2795"/>
      <c r="J2795"/>
    </row>
    <row r="2796" spans="9:10" x14ac:dyDescent="0.4">
      <c r="I2796"/>
      <c r="J2796"/>
    </row>
    <row r="2797" spans="9:10" x14ac:dyDescent="0.4">
      <c r="I2797"/>
      <c r="J2797"/>
    </row>
    <row r="2798" spans="9:10" x14ac:dyDescent="0.4">
      <c r="I2798"/>
      <c r="J2798"/>
    </row>
    <row r="2799" spans="9:10" x14ac:dyDescent="0.4">
      <c r="I2799"/>
      <c r="J2799"/>
    </row>
    <row r="2800" spans="9:10" x14ac:dyDescent="0.4">
      <c r="I2800"/>
      <c r="J2800"/>
    </row>
    <row r="2801" spans="9:10" x14ac:dyDescent="0.4">
      <c r="I2801"/>
      <c r="J2801"/>
    </row>
    <row r="2802" spans="9:10" x14ac:dyDescent="0.4">
      <c r="I2802"/>
      <c r="J2802"/>
    </row>
    <row r="2803" spans="9:10" x14ac:dyDescent="0.4">
      <c r="I2803"/>
      <c r="J2803"/>
    </row>
    <row r="2804" spans="9:10" x14ac:dyDescent="0.4">
      <c r="I2804"/>
      <c r="J2804"/>
    </row>
    <row r="2805" spans="9:10" x14ac:dyDescent="0.4">
      <c r="I2805"/>
      <c r="J2805"/>
    </row>
    <row r="2806" spans="9:10" x14ac:dyDescent="0.4">
      <c r="I2806"/>
      <c r="J2806"/>
    </row>
    <row r="2807" spans="9:10" x14ac:dyDescent="0.4">
      <c r="I2807"/>
      <c r="J2807"/>
    </row>
    <row r="2808" spans="9:10" x14ac:dyDescent="0.4">
      <c r="I2808"/>
      <c r="J2808"/>
    </row>
    <row r="2809" spans="9:10" x14ac:dyDescent="0.4">
      <c r="I2809"/>
      <c r="J2809"/>
    </row>
    <row r="2810" spans="9:10" x14ac:dyDescent="0.4">
      <c r="I2810"/>
      <c r="J2810"/>
    </row>
    <row r="2811" spans="9:10" x14ac:dyDescent="0.4">
      <c r="I2811"/>
      <c r="J2811"/>
    </row>
    <row r="2812" spans="9:10" x14ac:dyDescent="0.4">
      <c r="I2812"/>
      <c r="J2812"/>
    </row>
    <row r="2813" spans="9:10" x14ac:dyDescent="0.4">
      <c r="I2813"/>
      <c r="J2813"/>
    </row>
    <row r="2814" spans="9:10" x14ac:dyDescent="0.4">
      <c r="I2814"/>
      <c r="J2814"/>
    </row>
    <row r="2815" spans="9:10" x14ac:dyDescent="0.4">
      <c r="I2815"/>
      <c r="J2815"/>
    </row>
    <row r="2816" spans="9:10" x14ac:dyDescent="0.4">
      <c r="I2816"/>
      <c r="J2816"/>
    </row>
    <row r="2817" spans="9:10" x14ac:dyDescent="0.4">
      <c r="I2817"/>
      <c r="J2817"/>
    </row>
    <row r="2818" spans="9:10" x14ac:dyDescent="0.4">
      <c r="I2818"/>
      <c r="J2818"/>
    </row>
    <row r="2819" spans="9:10" x14ac:dyDescent="0.4">
      <c r="I2819"/>
      <c r="J2819"/>
    </row>
    <row r="2820" spans="9:10" x14ac:dyDescent="0.4">
      <c r="I2820"/>
      <c r="J2820"/>
    </row>
    <row r="2821" spans="9:10" x14ac:dyDescent="0.4">
      <c r="I2821"/>
      <c r="J2821"/>
    </row>
    <row r="2822" spans="9:10" x14ac:dyDescent="0.4">
      <c r="I2822"/>
      <c r="J2822"/>
    </row>
    <row r="2823" spans="9:10" x14ac:dyDescent="0.4">
      <c r="I2823"/>
      <c r="J2823"/>
    </row>
    <row r="2824" spans="9:10" x14ac:dyDescent="0.4">
      <c r="I2824"/>
      <c r="J2824"/>
    </row>
    <row r="2825" spans="9:10" x14ac:dyDescent="0.4">
      <c r="I2825"/>
      <c r="J2825"/>
    </row>
    <row r="2826" spans="9:10" x14ac:dyDescent="0.4">
      <c r="I2826"/>
      <c r="J2826"/>
    </row>
    <row r="2827" spans="9:10" x14ac:dyDescent="0.4">
      <c r="I2827"/>
      <c r="J2827"/>
    </row>
    <row r="2828" spans="9:10" x14ac:dyDescent="0.4">
      <c r="I2828"/>
      <c r="J2828"/>
    </row>
    <row r="2829" spans="9:10" x14ac:dyDescent="0.4">
      <c r="I2829"/>
      <c r="J2829"/>
    </row>
    <row r="2830" spans="9:10" x14ac:dyDescent="0.4">
      <c r="I2830"/>
      <c r="J2830"/>
    </row>
    <row r="2831" spans="9:10" x14ac:dyDescent="0.4">
      <c r="I2831"/>
      <c r="J2831"/>
    </row>
    <row r="2832" spans="9:10" x14ac:dyDescent="0.4">
      <c r="I2832"/>
      <c r="J2832"/>
    </row>
    <row r="2833" spans="9:10" x14ac:dyDescent="0.4">
      <c r="I2833"/>
      <c r="J2833"/>
    </row>
    <row r="2834" spans="9:10" x14ac:dyDescent="0.4">
      <c r="I2834"/>
      <c r="J2834"/>
    </row>
    <row r="2835" spans="9:10" x14ac:dyDescent="0.4">
      <c r="I2835"/>
      <c r="J2835"/>
    </row>
    <row r="2836" spans="9:10" x14ac:dyDescent="0.4">
      <c r="I2836"/>
      <c r="J2836"/>
    </row>
    <row r="2837" spans="9:10" x14ac:dyDescent="0.4">
      <c r="I2837"/>
      <c r="J2837"/>
    </row>
    <row r="2838" spans="9:10" x14ac:dyDescent="0.4">
      <c r="I2838"/>
      <c r="J2838"/>
    </row>
    <row r="2839" spans="9:10" x14ac:dyDescent="0.4">
      <c r="I2839"/>
      <c r="J2839"/>
    </row>
    <row r="2840" spans="9:10" x14ac:dyDescent="0.4">
      <c r="I2840"/>
      <c r="J2840"/>
    </row>
    <row r="2841" spans="9:10" x14ac:dyDescent="0.4">
      <c r="I2841"/>
      <c r="J2841"/>
    </row>
    <row r="2842" spans="9:10" x14ac:dyDescent="0.4">
      <c r="I2842"/>
      <c r="J2842"/>
    </row>
    <row r="2843" spans="9:10" x14ac:dyDescent="0.4">
      <c r="I2843"/>
      <c r="J2843"/>
    </row>
    <row r="2844" spans="9:10" x14ac:dyDescent="0.4">
      <c r="I2844"/>
      <c r="J2844"/>
    </row>
    <row r="2845" spans="9:10" x14ac:dyDescent="0.4">
      <c r="I2845"/>
      <c r="J2845"/>
    </row>
    <row r="2846" spans="9:10" x14ac:dyDescent="0.4">
      <c r="I2846"/>
      <c r="J2846"/>
    </row>
    <row r="2847" spans="9:10" x14ac:dyDescent="0.4">
      <c r="I2847"/>
      <c r="J2847"/>
    </row>
    <row r="2848" spans="9:10" x14ac:dyDescent="0.4">
      <c r="I2848"/>
      <c r="J2848"/>
    </row>
    <row r="2849" spans="9:10" x14ac:dyDescent="0.4">
      <c r="I2849"/>
      <c r="J2849"/>
    </row>
    <row r="2850" spans="9:10" x14ac:dyDescent="0.4">
      <c r="I2850"/>
      <c r="J2850"/>
    </row>
    <row r="2851" spans="9:10" x14ac:dyDescent="0.4">
      <c r="I2851"/>
      <c r="J2851"/>
    </row>
    <row r="2852" spans="9:10" x14ac:dyDescent="0.4">
      <c r="I2852"/>
      <c r="J2852"/>
    </row>
    <row r="2853" spans="9:10" x14ac:dyDescent="0.4">
      <c r="I2853"/>
      <c r="J2853"/>
    </row>
    <row r="2854" spans="9:10" x14ac:dyDescent="0.4">
      <c r="I2854"/>
      <c r="J2854"/>
    </row>
    <row r="2855" spans="9:10" x14ac:dyDescent="0.4">
      <c r="I2855"/>
      <c r="J2855"/>
    </row>
    <row r="2856" spans="9:10" x14ac:dyDescent="0.4">
      <c r="I2856"/>
      <c r="J2856"/>
    </row>
    <row r="2857" spans="9:10" x14ac:dyDescent="0.4">
      <c r="I2857"/>
      <c r="J2857"/>
    </row>
    <row r="2858" spans="9:10" x14ac:dyDescent="0.4">
      <c r="I2858"/>
      <c r="J2858"/>
    </row>
    <row r="2859" spans="9:10" x14ac:dyDescent="0.4">
      <c r="I2859"/>
      <c r="J2859"/>
    </row>
    <row r="2860" spans="9:10" x14ac:dyDescent="0.4">
      <c r="I2860"/>
      <c r="J2860"/>
    </row>
    <row r="2861" spans="9:10" x14ac:dyDescent="0.4">
      <c r="I2861"/>
      <c r="J2861"/>
    </row>
    <row r="2862" spans="9:10" x14ac:dyDescent="0.4">
      <c r="I2862"/>
      <c r="J2862"/>
    </row>
    <row r="2863" spans="9:10" x14ac:dyDescent="0.4">
      <c r="I2863"/>
      <c r="J2863"/>
    </row>
    <row r="2864" spans="9:10" x14ac:dyDescent="0.4">
      <c r="I2864"/>
      <c r="J2864"/>
    </row>
    <row r="2865" spans="9:10" x14ac:dyDescent="0.4">
      <c r="I2865"/>
      <c r="J2865"/>
    </row>
    <row r="2866" spans="9:10" x14ac:dyDescent="0.4">
      <c r="I2866"/>
      <c r="J2866"/>
    </row>
    <row r="2867" spans="9:10" x14ac:dyDescent="0.4">
      <c r="I2867"/>
      <c r="J2867"/>
    </row>
    <row r="2868" spans="9:10" x14ac:dyDescent="0.4">
      <c r="I2868"/>
      <c r="J2868"/>
    </row>
    <row r="2869" spans="9:10" x14ac:dyDescent="0.4">
      <c r="I2869"/>
      <c r="J2869"/>
    </row>
    <row r="2870" spans="9:10" x14ac:dyDescent="0.4">
      <c r="I2870"/>
      <c r="J2870"/>
    </row>
    <row r="2871" spans="9:10" x14ac:dyDescent="0.4">
      <c r="I2871"/>
      <c r="J2871"/>
    </row>
    <row r="2872" spans="9:10" x14ac:dyDescent="0.4">
      <c r="I2872"/>
      <c r="J2872"/>
    </row>
    <row r="2873" spans="9:10" x14ac:dyDescent="0.4">
      <c r="I2873"/>
      <c r="J2873"/>
    </row>
    <row r="2874" spans="9:10" x14ac:dyDescent="0.4">
      <c r="I2874"/>
      <c r="J2874"/>
    </row>
    <row r="2875" spans="9:10" x14ac:dyDescent="0.4">
      <c r="I2875"/>
      <c r="J2875"/>
    </row>
    <row r="2876" spans="9:10" x14ac:dyDescent="0.4">
      <c r="I2876"/>
      <c r="J2876"/>
    </row>
    <row r="2877" spans="9:10" x14ac:dyDescent="0.4">
      <c r="I2877"/>
      <c r="J2877"/>
    </row>
    <row r="2878" spans="9:10" x14ac:dyDescent="0.4">
      <c r="I2878"/>
      <c r="J2878"/>
    </row>
    <row r="2879" spans="9:10" x14ac:dyDescent="0.4">
      <c r="I2879"/>
      <c r="J2879"/>
    </row>
    <row r="2880" spans="9:10" x14ac:dyDescent="0.4">
      <c r="I2880"/>
      <c r="J2880"/>
    </row>
    <row r="2881" spans="9:10" x14ac:dyDescent="0.4">
      <c r="I2881"/>
      <c r="J2881"/>
    </row>
    <row r="2882" spans="9:10" x14ac:dyDescent="0.4">
      <c r="I2882"/>
      <c r="J2882"/>
    </row>
    <row r="2883" spans="9:10" x14ac:dyDescent="0.4">
      <c r="I2883"/>
      <c r="J2883"/>
    </row>
    <row r="2884" spans="9:10" x14ac:dyDescent="0.4">
      <c r="I2884"/>
      <c r="J2884"/>
    </row>
    <row r="2885" spans="9:10" x14ac:dyDescent="0.4">
      <c r="I2885"/>
      <c r="J2885"/>
    </row>
    <row r="2886" spans="9:10" x14ac:dyDescent="0.4">
      <c r="I2886"/>
      <c r="J2886"/>
    </row>
    <row r="2887" spans="9:10" x14ac:dyDescent="0.4">
      <c r="I2887"/>
      <c r="J2887"/>
    </row>
    <row r="2888" spans="9:10" x14ac:dyDescent="0.4">
      <c r="I2888"/>
      <c r="J2888"/>
    </row>
    <row r="2889" spans="9:10" x14ac:dyDescent="0.4">
      <c r="I2889"/>
      <c r="J2889"/>
    </row>
    <row r="2890" spans="9:10" x14ac:dyDescent="0.4">
      <c r="I2890"/>
      <c r="J2890"/>
    </row>
    <row r="2891" spans="9:10" x14ac:dyDescent="0.4">
      <c r="I2891"/>
      <c r="J2891"/>
    </row>
    <row r="2892" spans="9:10" x14ac:dyDescent="0.4">
      <c r="I2892"/>
      <c r="J2892"/>
    </row>
    <row r="2893" spans="9:10" x14ac:dyDescent="0.4">
      <c r="I2893"/>
      <c r="J2893"/>
    </row>
    <row r="2894" spans="9:10" x14ac:dyDescent="0.4">
      <c r="I2894"/>
      <c r="J2894"/>
    </row>
    <row r="2895" spans="9:10" x14ac:dyDescent="0.4">
      <c r="I2895"/>
      <c r="J2895"/>
    </row>
    <row r="2896" spans="9:10" x14ac:dyDescent="0.4">
      <c r="I2896"/>
      <c r="J2896"/>
    </row>
    <row r="2897" spans="9:10" x14ac:dyDescent="0.4">
      <c r="I2897"/>
      <c r="J2897"/>
    </row>
    <row r="2898" spans="9:10" x14ac:dyDescent="0.4">
      <c r="I2898"/>
      <c r="J2898"/>
    </row>
    <row r="2899" spans="9:10" x14ac:dyDescent="0.4">
      <c r="I2899"/>
      <c r="J2899"/>
    </row>
    <row r="2900" spans="9:10" x14ac:dyDescent="0.4">
      <c r="I2900"/>
      <c r="J2900"/>
    </row>
    <row r="2901" spans="9:10" x14ac:dyDescent="0.4">
      <c r="I2901"/>
      <c r="J2901"/>
    </row>
    <row r="2902" spans="9:10" x14ac:dyDescent="0.4">
      <c r="I2902"/>
      <c r="J2902"/>
    </row>
    <row r="2903" spans="9:10" x14ac:dyDescent="0.4">
      <c r="I2903"/>
      <c r="J2903"/>
    </row>
    <row r="2904" spans="9:10" x14ac:dyDescent="0.4">
      <c r="I2904"/>
      <c r="J2904"/>
    </row>
    <row r="2905" spans="9:10" x14ac:dyDescent="0.4">
      <c r="I2905"/>
      <c r="J2905"/>
    </row>
    <row r="2906" spans="9:10" x14ac:dyDescent="0.4">
      <c r="I2906"/>
      <c r="J2906"/>
    </row>
    <row r="2907" spans="9:10" x14ac:dyDescent="0.4">
      <c r="I2907"/>
      <c r="J2907"/>
    </row>
    <row r="2908" spans="9:10" x14ac:dyDescent="0.4">
      <c r="I2908"/>
      <c r="J2908"/>
    </row>
    <row r="2909" spans="9:10" x14ac:dyDescent="0.4">
      <c r="I2909"/>
      <c r="J2909"/>
    </row>
    <row r="2910" spans="9:10" x14ac:dyDescent="0.4">
      <c r="I2910"/>
      <c r="J2910"/>
    </row>
    <row r="2911" spans="9:10" x14ac:dyDescent="0.4">
      <c r="I2911"/>
      <c r="J2911"/>
    </row>
    <row r="2912" spans="9:10" x14ac:dyDescent="0.4">
      <c r="I2912"/>
      <c r="J2912"/>
    </row>
    <row r="2913" spans="9:10" x14ac:dyDescent="0.4">
      <c r="I2913"/>
      <c r="J2913"/>
    </row>
    <row r="2914" spans="9:10" x14ac:dyDescent="0.4">
      <c r="I2914"/>
      <c r="J2914"/>
    </row>
    <row r="2915" spans="9:10" x14ac:dyDescent="0.4">
      <c r="I2915"/>
      <c r="J2915"/>
    </row>
    <row r="2916" spans="9:10" x14ac:dyDescent="0.4">
      <c r="I2916"/>
      <c r="J2916"/>
    </row>
    <row r="2917" spans="9:10" x14ac:dyDescent="0.4">
      <c r="I2917"/>
      <c r="J2917"/>
    </row>
    <row r="2918" spans="9:10" x14ac:dyDescent="0.4">
      <c r="I2918"/>
      <c r="J2918"/>
    </row>
    <row r="2919" spans="9:10" x14ac:dyDescent="0.4">
      <c r="I2919"/>
      <c r="J2919"/>
    </row>
    <row r="2920" spans="9:10" x14ac:dyDescent="0.4">
      <c r="I2920"/>
      <c r="J2920"/>
    </row>
    <row r="2921" spans="9:10" x14ac:dyDescent="0.4">
      <c r="I2921"/>
      <c r="J2921"/>
    </row>
    <row r="2922" spans="9:10" x14ac:dyDescent="0.4">
      <c r="I2922"/>
      <c r="J2922"/>
    </row>
    <row r="2923" spans="9:10" x14ac:dyDescent="0.4">
      <c r="I2923"/>
      <c r="J2923"/>
    </row>
    <row r="2924" spans="9:10" x14ac:dyDescent="0.4">
      <c r="I2924"/>
      <c r="J2924"/>
    </row>
    <row r="2925" spans="9:10" x14ac:dyDescent="0.4">
      <c r="I2925"/>
      <c r="J2925"/>
    </row>
    <row r="2926" spans="9:10" x14ac:dyDescent="0.4">
      <c r="I2926"/>
      <c r="J2926"/>
    </row>
    <row r="2927" spans="9:10" x14ac:dyDescent="0.4">
      <c r="I2927"/>
      <c r="J2927"/>
    </row>
    <row r="2928" spans="9:10" x14ac:dyDescent="0.4">
      <c r="I2928"/>
      <c r="J2928"/>
    </row>
    <row r="2929" spans="9:10" x14ac:dyDescent="0.4">
      <c r="I2929"/>
      <c r="J2929"/>
    </row>
    <row r="2930" spans="9:10" x14ac:dyDescent="0.4">
      <c r="I2930"/>
      <c r="J2930"/>
    </row>
    <row r="2931" spans="9:10" x14ac:dyDescent="0.4">
      <c r="I2931"/>
      <c r="J2931"/>
    </row>
    <row r="2932" spans="9:10" x14ac:dyDescent="0.4">
      <c r="I2932"/>
      <c r="J2932"/>
    </row>
    <row r="2933" spans="9:10" x14ac:dyDescent="0.4">
      <c r="I2933"/>
      <c r="J2933"/>
    </row>
    <row r="2934" spans="9:10" x14ac:dyDescent="0.4">
      <c r="I2934"/>
      <c r="J2934"/>
    </row>
    <row r="2935" spans="9:10" x14ac:dyDescent="0.4">
      <c r="I2935"/>
      <c r="J2935"/>
    </row>
    <row r="2936" spans="9:10" x14ac:dyDescent="0.4">
      <c r="I2936"/>
      <c r="J2936"/>
    </row>
    <row r="2937" spans="9:10" x14ac:dyDescent="0.4">
      <c r="I2937"/>
      <c r="J2937"/>
    </row>
    <row r="2938" spans="9:10" x14ac:dyDescent="0.4">
      <c r="I2938"/>
      <c r="J2938"/>
    </row>
    <row r="2939" spans="9:10" x14ac:dyDescent="0.4">
      <c r="I2939"/>
      <c r="J2939"/>
    </row>
    <row r="2940" spans="9:10" x14ac:dyDescent="0.4">
      <c r="I2940"/>
      <c r="J2940"/>
    </row>
    <row r="2941" spans="9:10" x14ac:dyDescent="0.4">
      <c r="I2941"/>
      <c r="J2941"/>
    </row>
    <row r="2942" spans="9:10" x14ac:dyDescent="0.4">
      <c r="I2942"/>
      <c r="J2942"/>
    </row>
    <row r="2943" spans="9:10" x14ac:dyDescent="0.4">
      <c r="I2943"/>
      <c r="J2943"/>
    </row>
    <row r="2944" spans="9:10" x14ac:dyDescent="0.4">
      <c r="I2944"/>
      <c r="J2944"/>
    </row>
    <row r="2945" spans="9:10" x14ac:dyDescent="0.4">
      <c r="I2945"/>
      <c r="J2945"/>
    </row>
    <row r="2946" spans="9:10" x14ac:dyDescent="0.4">
      <c r="I2946"/>
      <c r="J2946"/>
    </row>
    <row r="2947" spans="9:10" x14ac:dyDescent="0.4">
      <c r="I2947"/>
      <c r="J2947"/>
    </row>
    <row r="2948" spans="9:10" x14ac:dyDescent="0.4">
      <c r="I2948"/>
      <c r="J2948"/>
    </row>
    <row r="2949" spans="9:10" x14ac:dyDescent="0.4">
      <c r="I2949"/>
      <c r="J2949"/>
    </row>
    <row r="2950" spans="9:10" x14ac:dyDescent="0.4">
      <c r="I2950"/>
      <c r="J2950"/>
    </row>
    <row r="2951" spans="9:10" x14ac:dyDescent="0.4">
      <c r="I2951"/>
      <c r="J2951"/>
    </row>
    <row r="2952" spans="9:10" x14ac:dyDescent="0.4">
      <c r="I2952"/>
      <c r="J2952"/>
    </row>
    <row r="2953" spans="9:10" x14ac:dyDescent="0.4">
      <c r="I2953"/>
      <c r="J2953"/>
    </row>
    <row r="2954" spans="9:10" x14ac:dyDescent="0.4">
      <c r="I2954"/>
      <c r="J2954"/>
    </row>
    <row r="2955" spans="9:10" x14ac:dyDescent="0.4">
      <c r="I2955"/>
      <c r="J2955"/>
    </row>
    <row r="2956" spans="9:10" x14ac:dyDescent="0.4">
      <c r="I2956"/>
      <c r="J2956"/>
    </row>
    <row r="2957" spans="9:10" x14ac:dyDescent="0.4">
      <c r="I2957"/>
      <c r="J2957"/>
    </row>
    <row r="2958" spans="9:10" x14ac:dyDescent="0.4">
      <c r="I2958"/>
      <c r="J2958"/>
    </row>
    <row r="2959" spans="9:10" x14ac:dyDescent="0.4">
      <c r="I2959"/>
      <c r="J2959"/>
    </row>
    <row r="2960" spans="9:10" x14ac:dyDescent="0.4">
      <c r="I2960"/>
      <c r="J2960"/>
    </row>
    <row r="2961" spans="9:10" x14ac:dyDescent="0.4">
      <c r="I2961"/>
      <c r="J2961"/>
    </row>
    <row r="2962" spans="9:10" x14ac:dyDescent="0.4">
      <c r="I2962"/>
      <c r="J2962"/>
    </row>
    <row r="2963" spans="9:10" x14ac:dyDescent="0.4">
      <c r="I2963"/>
      <c r="J2963"/>
    </row>
    <row r="2964" spans="9:10" x14ac:dyDescent="0.4">
      <c r="I2964"/>
      <c r="J2964"/>
    </row>
    <row r="2965" spans="9:10" x14ac:dyDescent="0.4">
      <c r="I2965"/>
      <c r="J2965"/>
    </row>
    <row r="2966" spans="9:10" x14ac:dyDescent="0.4">
      <c r="I2966"/>
      <c r="J2966"/>
    </row>
    <row r="2967" spans="9:10" x14ac:dyDescent="0.4">
      <c r="I2967"/>
      <c r="J2967"/>
    </row>
    <row r="2968" spans="9:10" x14ac:dyDescent="0.4">
      <c r="I2968"/>
      <c r="J2968"/>
    </row>
    <row r="2969" spans="9:10" x14ac:dyDescent="0.4">
      <c r="I2969"/>
      <c r="J2969"/>
    </row>
    <row r="2970" spans="9:10" x14ac:dyDescent="0.4">
      <c r="I2970"/>
      <c r="J2970"/>
    </row>
    <row r="2971" spans="9:10" x14ac:dyDescent="0.4">
      <c r="I2971"/>
      <c r="J2971"/>
    </row>
    <row r="2972" spans="9:10" x14ac:dyDescent="0.4">
      <c r="I2972"/>
      <c r="J2972"/>
    </row>
    <row r="2973" spans="9:10" x14ac:dyDescent="0.4">
      <c r="I2973"/>
      <c r="J2973"/>
    </row>
    <row r="2974" spans="9:10" x14ac:dyDescent="0.4">
      <c r="I2974"/>
      <c r="J2974"/>
    </row>
    <row r="2975" spans="9:10" x14ac:dyDescent="0.4">
      <c r="I2975"/>
      <c r="J2975"/>
    </row>
    <row r="2976" spans="9:10" x14ac:dyDescent="0.4">
      <c r="I2976"/>
      <c r="J2976"/>
    </row>
    <row r="2977" spans="9:10" x14ac:dyDescent="0.4">
      <c r="I2977"/>
      <c r="J2977"/>
    </row>
    <row r="2978" spans="9:10" x14ac:dyDescent="0.4">
      <c r="I2978"/>
      <c r="J2978"/>
    </row>
    <row r="2979" spans="9:10" x14ac:dyDescent="0.4">
      <c r="I2979"/>
      <c r="J2979"/>
    </row>
    <row r="2980" spans="9:10" x14ac:dyDescent="0.4">
      <c r="I2980"/>
      <c r="J2980"/>
    </row>
    <row r="2981" spans="9:10" x14ac:dyDescent="0.4">
      <c r="I2981"/>
      <c r="J2981"/>
    </row>
    <row r="2982" spans="9:10" x14ac:dyDescent="0.4">
      <c r="I2982"/>
      <c r="J2982"/>
    </row>
    <row r="2983" spans="9:10" x14ac:dyDescent="0.4">
      <c r="I2983"/>
      <c r="J2983"/>
    </row>
    <row r="2984" spans="9:10" x14ac:dyDescent="0.4">
      <c r="I2984"/>
      <c r="J2984"/>
    </row>
    <row r="2985" spans="9:10" x14ac:dyDescent="0.4">
      <c r="I2985"/>
      <c r="J2985"/>
    </row>
    <row r="2986" spans="9:10" x14ac:dyDescent="0.4">
      <c r="I2986"/>
      <c r="J2986"/>
    </row>
    <row r="2987" spans="9:10" x14ac:dyDescent="0.4">
      <c r="I2987"/>
      <c r="J2987"/>
    </row>
    <row r="2988" spans="9:10" x14ac:dyDescent="0.4">
      <c r="I2988"/>
      <c r="J2988"/>
    </row>
    <row r="2989" spans="9:10" x14ac:dyDescent="0.4">
      <c r="I2989"/>
      <c r="J2989"/>
    </row>
    <row r="2990" spans="9:10" x14ac:dyDescent="0.4">
      <c r="I2990"/>
      <c r="J2990"/>
    </row>
    <row r="2991" spans="9:10" x14ac:dyDescent="0.4">
      <c r="I2991"/>
      <c r="J2991"/>
    </row>
    <row r="2992" spans="9:10" x14ac:dyDescent="0.4">
      <c r="I2992"/>
      <c r="J2992"/>
    </row>
    <row r="2993" spans="9:10" x14ac:dyDescent="0.4">
      <c r="I2993"/>
      <c r="J2993"/>
    </row>
    <row r="2994" spans="9:10" x14ac:dyDescent="0.4">
      <c r="I2994"/>
      <c r="J2994"/>
    </row>
    <row r="2995" spans="9:10" x14ac:dyDescent="0.4">
      <c r="I2995"/>
      <c r="J2995"/>
    </row>
    <row r="2996" spans="9:10" x14ac:dyDescent="0.4">
      <c r="I2996"/>
      <c r="J2996"/>
    </row>
    <row r="2997" spans="9:10" x14ac:dyDescent="0.4">
      <c r="I2997"/>
      <c r="J2997"/>
    </row>
    <row r="2998" spans="9:10" x14ac:dyDescent="0.4">
      <c r="I2998"/>
      <c r="J2998"/>
    </row>
    <row r="2999" spans="9:10" x14ac:dyDescent="0.4">
      <c r="I2999"/>
      <c r="J2999"/>
    </row>
    <row r="3000" spans="9:10" x14ac:dyDescent="0.4">
      <c r="I3000"/>
      <c r="J3000"/>
    </row>
    <row r="3001" spans="9:10" x14ac:dyDescent="0.4">
      <c r="I3001"/>
      <c r="J3001"/>
    </row>
    <row r="3002" spans="9:10" x14ac:dyDescent="0.4">
      <c r="I3002"/>
      <c r="J3002"/>
    </row>
    <row r="3003" spans="9:10" x14ac:dyDescent="0.4">
      <c r="I3003"/>
      <c r="J3003"/>
    </row>
    <row r="3004" spans="9:10" x14ac:dyDescent="0.4">
      <c r="I3004"/>
      <c r="J3004"/>
    </row>
    <row r="3005" spans="9:10" x14ac:dyDescent="0.4">
      <c r="I3005"/>
      <c r="J3005"/>
    </row>
    <row r="3006" spans="9:10" x14ac:dyDescent="0.4">
      <c r="I3006"/>
      <c r="J3006"/>
    </row>
    <row r="3007" spans="9:10" x14ac:dyDescent="0.4">
      <c r="I3007"/>
      <c r="J3007"/>
    </row>
    <row r="3008" spans="9:10" x14ac:dyDescent="0.4">
      <c r="I3008"/>
      <c r="J3008"/>
    </row>
    <row r="3009" spans="9:10" x14ac:dyDescent="0.4">
      <c r="I3009"/>
      <c r="J3009"/>
    </row>
    <row r="3010" spans="9:10" x14ac:dyDescent="0.4">
      <c r="I3010"/>
      <c r="J3010"/>
    </row>
    <row r="3011" spans="9:10" x14ac:dyDescent="0.4">
      <c r="I3011"/>
      <c r="J3011"/>
    </row>
    <row r="3012" spans="9:10" x14ac:dyDescent="0.4">
      <c r="I3012"/>
      <c r="J3012"/>
    </row>
    <row r="3013" spans="9:10" x14ac:dyDescent="0.4">
      <c r="I3013"/>
      <c r="J3013"/>
    </row>
    <row r="3014" spans="9:10" x14ac:dyDescent="0.4">
      <c r="I3014"/>
      <c r="J3014"/>
    </row>
    <row r="3015" spans="9:10" x14ac:dyDescent="0.4">
      <c r="I3015"/>
      <c r="J3015"/>
    </row>
    <row r="3016" spans="9:10" x14ac:dyDescent="0.4">
      <c r="I3016"/>
      <c r="J3016"/>
    </row>
    <row r="3017" spans="9:10" x14ac:dyDescent="0.4">
      <c r="I3017"/>
      <c r="J3017"/>
    </row>
    <row r="3018" spans="9:10" x14ac:dyDescent="0.4">
      <c r="I3018"/>
      <c r="J3018"/>
    </row>
    <row r="3019" spans="9:10" x14ac:dyDescent="0.4">
      <c r="I3019"/>
      <c r="J3019"/>
    </row>
    <row r="3020" spans="9:10" x14ac:dyDescent="0.4">
      <c r="I3020"/>
      <c r="J3020"/>
    </row>
    <row r="3021" spans="9:10" x14ac:dyDescent="0.4">
      <c r="I3021"/>
      <c r="J3021"/>
    </row>
    <row r="3022" spans="9:10" x14ac:dyDescent="0.4">
      <c r="I3022"/>
      <c r="J3022"/>
    </row>
    <row r="3023" spans="9:10" x14ac:dyDescent="0.4">
      <c r="I3023"/>
      <c r="J3023"/>
    </row>
    <row r="3024" spans="9:10" x14ac:dyDescent="0.4">
      <c r="I3024"/>
      <c r="J3024"/>
    </row>
    <row r="3025" spans="9:10" x14ac:dyDescent="0.4">
      <c r="I3025"/>
      <c r="J3025"/>
    </row>
    <row r="3026" spans="9:10" x14ac:dyDescent="0.4">
      <c r="I3026"/>
      <c r="J3026"/>
    </row>
    <row r="3027" spans="9:10" x14ac:dyDescent="0.4">
      <c r="I3027"/>
      <c r="J3027"/>
    </row>
    <row r="3028" spans="9:10" x14ac:dyDescent="0.4">
      <c r="I3028"/>
      <c r="J3028"/>
    </row>
    <row r="3029" spans="9:10" x14ac:dyDescent="0.4">
      <c r="I3029"/>
      <c r="J3029"/>
    </row>
    <row r="3030" spans="9:10" x14ac:dyDescent="0.4">
      <c r="I3030"/>
      <c r="J3030"/>
    </row>
    <row r="3031" spans="9:10" x14ac:dyDescent="0.4">
      <c r="I3031"/>
      <c r="J3031"/>
    </row>
    <row r="3032" spans="9:10" x14ac:dyDescent="0.4">
      <c r="I3032"/>
      <c r="J3032"/>
    </row>
    <row r="3033" spans="9:10" x14ac:dyDescent="0.4">
      <c r="I3033"/>
      <c r="J3033"/>
    </row>
    <row r="3034" spans="9:10" x14ac:dyDescent="0.4">
      <c r="I3034"/>
      <c r="J3034"/>
    </row>
    <row r="3035" spans="9:10" x14ac:dyDescent="0.4">
      <c r="I3035"/>
      <c r="J3035"/>
    </row>
    <row r="3036" spans="9:10" x14ac:dyDescent="0.4">
      <c r="I3036"/>
      <c r="J3036"/>
    </row>
    <row r="3037" spans="9:10" x14ac:dyDescent="0.4">
      <c r="I3037"/>
      <c r="J3037"/>
    </row>
    <row r="3038" spans="9:10" x14ac:dyDescent="0.4">
      <c r="I3038"/>
      <c r="J3038"/>
    </row>
    <row r="3039" spans="9:10" x14ac:dyDescent="0.4">
      <c r="I3039"/>
      <c r="J3039"/>
    </row>
    <row r="3040" spans="9:10" x14ac:dyDescent="0.4">
      <c r="I3040"/>
      <c r="J3040"/>
    </row>
    <row r="3041" spans="9:10" x14ac:dyDescent="0.4">
      <c r="I3041"/>
      <c r="J3041"/>
    </row>
    <row r="3042" spans="9:10" x14ac:dyDescent="0.4">
      <c r="I3042"/>
      <c r="J3042"/>
    </row>
    <row r="3043" spans="9:10" x14ac:dyDescent="0.4">
      <c r="I3043"/>
      <c r="J3043"/>
    </row>
    <row r="3044" spans="9:10" x14ac:dyDescent="0.4">
      <c r="I3044"/>
      <c r="J3044"/>
    </row>
    <row r="3045" spans="9:10" x14ac:dyDescent="0.4">
      <c r="I3045"/>
      <c r="J3045"/>
    </row>
    <row r="3046" spans="9:10" x14ac:dyDescent="0.4">
      <c r="I3046"/>
      <c r="J3046"/>
    </row>
    <row r="3047" spans="9:10" x14ac:dyDescent="0.4">
      <c r="I3047"/>
      <c r="J3047"/>
    </row>
    <row r="3048" spans="9:10" x14ac:dyDescent="0.4">
      <c r="I3048"/>
      <c r="J3048"/>
    </row>
    <row r="3049" spans="9:10" x14ac:dyDescent="0.4">
      <c r="I3049"/>
      <c r="J3049"/>
    </row>
    <row r="3050" spans="9:10" x14ac:dyDescent="0.4">
      <c r="I3050"/>
      <c r="J3050"/>
    </row>
    <row r="3051" spans="9:10" x14ac:dyDescent="0.4">
      <c r="I3051"/>
      <c r="J3051"/>
    </row>
    <row r="3052" spans="9:10" x14ac:dyDescent="0.4">
      <c r="I3052"/>
      <c r="J3052"/>
    </row>
    <row r="3053" spans="9:10" x14ac:dyDescent="0.4">
      <c r="I3053"/>
      <c r="J3053"/>
    </row>
    <row r="3054" spans="9:10" x14ac:dyDescent="0.4">
      <c r="I3054"/>
      <c r="J3054"/>
    </row>
    <row r="3055" spans="9:10" x14ac:dyDescent="0.4">
      <c r="I3055"/>
      <c r="J3055"/>
    </row>
    <row r="3056" spans="9:10" x14ac:dyDescent="0.4">
      <c r="I3056"/>
      <c r="J3056"/>
    </row>
    <row r="3057" spans="9:10" x14ac:dyDescent="0.4">
      <c r="I3057"/>
      <c r="J3057"/>
    </row>
    <row r="3058" spans="9:10" x14ac:dyDescent="0.4">
      <c r="I3058"/>
      <c r="J3058"/>
    </row>
    <row r="3059" spans="9:10" x14ac:dyDescent="0.4">
      <c r="I3059"/>
      <c r="J3059"/>
    </row>
    <row r="3060" spans="9:10" x14ac:dyDescent="0.4">
      <c r="I3060"/>
      <c r="J3060"/>
    </row>
    <row r="3061" spans="9:10" x14ac:dyDescent="0.4">
      <c r="I3061"/>
      <c r="J3061"/>
    </row>
    <row r="3062" spans="9:10" x14ac:dyDescent="0.4">
      <c r="I3062"/>
      <c r="J3062"/>
    </row>
    <row r="3063" spans="9:10" x14ac:dyDescent="0.4">
      <c r="I3063"/>
      <c r="J3063"/>
    </row>
    <row r="3064" spans="9:10" x14ac:dyDescent="0.4">
      <c r="I3064"/>
      <c r="J3064"/>
    </row>
    <row r="3065" spans="9:10" x14ac:dyDescent="0.4">
      <c r="I3065"/>
      <c r="J3065"/>
    </row>
    <row r="3066" spans="9:10" x14ac:dyDescent="0.4">
      <c r="I3066"/>
      <c r="J3066"/>
    </row>
    <row r="3067" spans="9:10" x14ac:dyDescent="0.4">
      <c r="I3067"/>
      <c r="J3067"/>
    </row>
    <row r="3068" spans="9:10" x14ac:dyDescent="0.4">
      <c r="I3068"/>
      <c r="J3068"/>
    </row>
    <row r="3069" spans="9:10" x14ac:dyDescent="0.4">
      <c r="I3069"/>
      <c r="J3069"/>
    </row>
    <row r="3070" spans="9:10" x14ac:dyDescent="0.4">
      <c r="I3070"/>
      <c r="J3070"/>
    </row>
    <row r="3071" spans="9:10" x14ac:dyDescent="0.4">
      <c r="I3071"/>
      <c r="J3071"/>
    </row>
    <row r="3072" spans="9:10" x14ac:dyDescent="0.4">
      <c r="I3072"/>
      <c r="J3072"/>
    </row>
    <row r="3073" spans="9:10" x14ac:dyDescent="0.4">
      <c r="I3073"/>
      <c r="J3073"/>
    </row>
    <row r="3074" spans="9:10" x14ac:dyDescent="0.4">
      <c r="I3074"/>
      <c r="J3074"/>
    </row>
    <row r="3075" spans="9:10" x14ac:dyDescent="0.4">
      <c r="I3075"/>
      <c r="J3075"/>
    </row>
    <row r="3076" spans="9:10" x14ac:dyDescent="0.4">
      <c r="I3076"/>
      <c r="J3076"/>
    </row>
    <row r="3077" spans="9:10" x14ac:dyDescent="0.4">
      <c r="I3077"/>
      <c r="J3077"/>
    </row>
    <row r="3078" spans="9:10" x14ac:dyDescent="0.4">
      <c r="I3078"/>
      <c r="J3078"/>
    </row>
    <row r="3079" spans="9:10" x14ac:dyDescent="0.4">
      <c r="I3079"/>
      <c r="J3079"/>
    </row>
    <row r="3080" spans="9:10" x14ac:dyDescent="0.4">
      <c r="I3080"/>
      <c r="J3080"/>
    </row>
    <row r="3081" spans="9:10" x14ac:dyDescent="0.4">
      <c r="I3081"/>
      <c r="J3081"/>
    </row>
    <row r="3082" spans="9:10" x14ac:dyDescent="0.4">
      <c r="I3082"/>
      <c r="J3082"/>
    </row>
    <row r="3083" spans="9:10" x14ac:dyDescent="0.4">
      <c r="I3083"/>
      <c r="J3083"/>
    </row>
    <row r="3084" spans="9:10" x14ac:dyDescent="0.4">
      <c r="I3084"/>
      <c r="J3084"/>
    </row>
    <row r="3085" spans="9:10" x14ac:dyDescent="0.4">
      <c r="I3085"/>
      <c r="J3085"/>
    </row>
    <row r="3086" spans="9:10" x14ac:dyDescent="0.4">
      <c r="I3086"/>
      <c r="J3086"/>
    </row>
    <row r="3087" spans="9:10" x14ac:dyDescent="0.4">
      <c r="I3087"/>
      <c r="J3087"/>
    </row>
    <row r="3088" spans="9:10" x14ac:dyDescent="0.4">
      <c r="I3088"/>
      <c r="J3088"/>
    </row>
    <row r="3089" spans="9:10" x14ac:dyDescent="0.4">
      <c r="I3089"/>
      <c r="J3089"/>
    </row>
    <row r="3090" spans="9:10" x14ac:dyDescent="0.4">
      <c r="I3090"/>
      <c r="J3090"/>
    </row>
    <row r="3091" spans="9:10" x14ac:dyDescent="0.4">
      <c r="I3091"/>
      <c r="J3091"/>
    </row>
    <row r="3092" spans="9:10" x14ac:dyDescent="0.4">
      <c r="I3092"/>
      <c r="J3092"/>
    </row>
    <row r="3093" spans="9:10" x14ac:dyDescent="0.4">
      <c r="I3093"/>
      <c r="J3093"/>
    </row>
    <row r="3094" spans="9:10" x14ac:dyDescent="0.4">
      <c r="I3094"/>
      <c r="J3094"/>
    </row>
    <row r="3095" spans="9:10" x14ac:dyDescent="0.4">
      <c r="I3095"/>
      <c r="J3095"/>
    </row>
    <row r="3096" spans="9:10" x14ac:dyDescent="0.4">
      <c r="I3096"/>
      <c r="J3096"/>
    </row>
    <row r="3097" spans="9:10" x14ac:dyDescent="0.4">
      <c r="I3097"/>
      <c r="J3097"/>
    </row>
    <row r="3098" spans="9:10" x14ac:dyDescent="0.4">
      <c r="I3098"/>
      <c r="J3098"/>
    </row>
    <row r="3099" spans="9:10" x14ac:dyDescent="0.4">
      <c r="I3099"/>
      <c r="J3099"/>
    </row>
    <row r="3100" spans="9:10" x14ac:dyDescent="0.4">
      <c r="I3100"/>
      <c r="J3100"/>
    </row>
    <row r="3101" spans="9:10" x14ac:dyDescent="0.4">
      <c r="I3101"/>
      <c r="J3101"/>
    </row>
  </sheetData>
  <sortState xmlns:xlrd2="http://schemas.microsoft.com/office/spreadsheetml/2017/richdata2" ref="I1:L3101">
    <sortCondition ref="I1:I3101"/>
  </sortState>
  <phoneticPr fontId="1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25D045-225B-4777-8470-9E5A1C1A69E4}">
  <sheetPr codeName="Sheet2"/>
  <dimension ref="A1:AP94"/>
  <sheetViews>
    <sheetView workbookViewId="0">
      <pane xSplit="2" ySplit="1" topLeftCell="C79" activePane="bottomRight" state="frozen"/>
      <selection pane="topRight" activeCell="C1" sqref="C1"/>
      <selection pane="bottomLeft" activeCell="A2" sqref="A2"/>
      <selection pane="bottomRight" activeCell="E91" sqref="E91"/>
    </sheetView>
  </sheetViews>
  <sheetFormatPr defaultRowHeight="18.75" x14ac:dyDescent="0.4"/>
  <cols>
    <col min="2" max="2" width="22.25" customWidth="1"/>
    <col min="3" max="3" width="13.125" customWidth="1"/>
    <col min="4" max="4" width="12.125" customWidth="1"/>
    <col min="5" max="35" width="4.625" customWidth="1"/>
    <col min="36" max="42" width="3.5" customWidth="1"/>
  </cols>
  <sheetData>
    <row r="1" spans="1:42" s="8" customFormat="1" ht="117.6" customHeight="1" x14ac:dyDescent="0.4">
      <c r="A1" s="8" t="s">
        <v>340</v>
      </c>
      <c r="B1" s="8" t="s">
        <v>341</v>
      </c>
      <c r="D1" s="8" t="s">
        <v>240</v>
      </c>
      <c r="E1" s="8" t="s">
        <v>241</v>
      </c>
      <c r="F1" s="8" t="s">
        <v>242</v>
      </c>
      <c r="G1" s="8" t="s">
        <v>243</v>
      </c>
      <c r="H1" s="8" t="s">
        <v>0</v>
      </c>
      <c r="I1" s="8" t="s">
        <v>35</v>
      </c>
      <c r="J1" s="8" t="s">
        <v>147</v>
      </c>
      <c r="K1" s="8" t="s">
        <v>36</v>
      </c>
      <c r="L1" s="8" t="s">
        <v>37</v>
      </c>
      <c r="M1" s="8" t="s">
        <v>9</v>
      </c>
      <c r="N1" s="8" t="s">
        <v>38</v>
      </c>
      <c r="O1" s="8" t="s">
        <v>15</v>
      </c>
      <c r="P1" s="8" t="s">
        <v>4</v>
      </c>
      <c r="Q1" s="8" t="s">
        <v>10</v>
      </c>
      <c r="R1" s="8" t="s">
        <v>39</v>
      </c>
      <c r="S1" s="8" t="s">
        <v>40</v>
      </c>
      <c r="T1" s="8" t="s">
        <v>41</v>
      </c>
      <c r="U1" s="8" t="s">
        <v>16</v>
      </c>
      <c r="V1" s="8" t="s">
        <v>123</v>
      </c>
      <c r="W1" s="8" t="s">
        <v>6</v>
      </c>
      <c r="X1" s="8" t="s">
        <v>42</v>
      </c>
      <c r="Y1" s="8" t="s">
        <v>14</v>
      </c>
      <c r="Z1" s="8" t="s">
        <v>43</v>
      </c>
      <c r="AA1" s="8" t="s">
        <v>44</v>
      </c>
      <c r="AB1" s="8" t="s">
        <v>45</v>
      </c>
      <c r="AC1" s="8" t="s">
        <v>8</v>
      </c>
      <c r="AD1" s="8" t="s">
        <v>46</v>
      </c>
      <c r="AE1" s="8" t="s">
        <v>47</v>
      </c>
      <c r="AF1" s="8" t="s">
        <v>151</v>
      </c>
      <c r="AG1" s="8" t="s">
        <v>7</v>
      </c>
      <c r="AH1" s="8" t="s">
        <v>48</v>
      </c>
      <c r="AI1" s="8" t="s">
        <v>152</v>
      </c>
      <c r="AJ1" s="8" t="s">
        <v>301</v>
      </c>
      <c r="AK1" s="8" t="s">
        <v>302</v>
      </c>
      <c r="AL1" s="8" t="s">
        <v>303</v>
      </c>
      <c r="AM1" s="8" t="s">
        <v>304</v>
      </c>
      <c r="AN1" s="8" t="s">
        <v>305</v>
      </c>
      <c r="AO1" s="8" t="s">
        <v>306</v>
      </c>
      <c r="AP1" s="8" t="s">
        <v>307</v>
      </c>
    </row>
    <row r="2" spans="1:42" x14ac:dyDescent="0.4">
      <c r="A2" t="s">
        <v>244</v>
      </c>
      <c r="B2" t="s">
        <v>11</v>
      </c>
      <c r="C2" t="s">
        <v>298</v>
      </c>
      <c r="D2">
        <v>47</v>
      </c>
      <c r="E2">
        <v>145</v>
      </c>
    </row>
    <row r="3" spans="1:42" x14ac:dyDescent="0.4">
      <c r="A3" t="s">
        <v>245</v>
      </c>
      <c r="B3" t="s">
        <v>95</v>
      </c>
      <c r="C3" t="s">
        <v>297</v>
      </c>
      <c r="D3">
        <v>67.5</v>
      </c>
      <c r="E3">
        <v>125</v>
      </c>
      <c r="F3">
        <v>51</v>
      </c>
      <c r="G3">
        <v>64</v>
      </c>
      <c r="H3">
        <v>1</v>
      </c>
      <c r="I3">
        <v>1</v>
      </c>
      <c r="M3">
        <v>3</v>
      </c>
      <c r="Q3">
        <v>2</v>
      </c>
      <c r="AD3">
        <v>1</v>
      </c>
    </row>
    <row r="4" spans="1:42" x14ac:dyDescent="0.4">
      <c r="A4" t="s">
        <v>246</v>
      </c>
      <c r="B4" t="s">
        <v>96</v>
      </c>
      <c r="C4" t="s">
        <v>299</v>
      </c>
      <c r="D4">
        <v>47</v>
      </c>
      <c r="E4">
        <v>140</v>
      </c>
      <c r="F4">
        <v>58</v>
      </c>
      <c r="G4">
        <v>39</v>
      </c>
      <c r="H4">
        <v>1</v>
      </c>
      <c r="I4">
        <v>1</v>
      </c>
      <c r="L4">
        <v>1</v>
      </c>
      <c r="M4">
        <v>3</v>
      </c>
      <c r="AE4">
        <v>2</v>
      </c>
    </row>
    <row r="5" spans="1:42" x14ac:dyDescent="0.4">
      <c r="A5" t="s">
        <v>247</v>
      </c>
      <c r="B5" t="s">
        <v>97</v>
      </c>
      <c r="C5" t="s">
        <v>299</v>
      </c>
      <c r="D5">
        <v>77</v>
      </c>
      <c r="E5">
        <v>116</v>
      </c>
      <c r="F5">
        <v>26</v>
      </c>
      <c r="G5">
        <v>18</v>
      </c>
      <c r="H5">
        <v>1</v>
      </c>
      <c r="I5">
        <v>1</v>
      </c>
      <c r="N5">
        <v>1</v>
      </c>
    </row>
    <row r="6" spans="1:42" x14ac:dyDescent="0.4">
      <c r="A6" t="s">
        <v>248</v>
      </c>
      <c r="B6" t="s">
        <v>98</v>
      </c>
      <c r="C6" t="s">
        <v>299</v>
      </c>
      <c r="D6">
        <v>47</v>
      </c>
      <c r="E6">
        <v>120</v>
      </c>
      <c r="F6">
        <v>34</v>
      </c>
      <c r="G6">
        <v>15</v>
      </c>
      <c r="H6">
        <v>1</v>
      </c>
      <c r="I6">
        <v>1</v>
      </c>
      <c r="AC6">
        <v>1</v>
      </c>
    </row>
    <row r="7" spans="1:42" x14ac:dyDescent="0.4">
      <c r="A7" t="s">
        <v>249</v>
      </c>
      <c r="B7" t="s">
        <v>99</v>
      </c>
      <c r="C7" t="s">
        <v>299</v>
      </c>
      <c r="D7">
        <v>47</v>
      </c>
      <c r="E7">
        <v>130</v>
      </c>
      <c r="F7">
        <v>26</v>
      </c>
      <c r="G7">
        <v>43</v>
      </c>
      <c r="H7">
        <v>1</v>
      </c>
      <c r="I7">
        <v>1</v>
      </c>
    </row>
    <row r="8" spans="1:42" x14ac:dyDescent="0.4">
      <c r="A8" t="s">
        <v>250</v>
      </c>
      <c r="B8" t="s">
        <v>101</v>
      </c>
      <c r="D8">
        <v>47</v>
      </c>
    </row>
    <row r="9" spans="1:42" x14ac:dyDescent="0.4">
      <c r="A9" t="s">
        <v>251</v>
      </c>
      <c r="B9" t="s">
        <v>102</v>
      </c>
      <c r="C9" t="s">
        <v>299</v>
      </c>
      <c r="D9">
        <v>47</v>
      </c>
      <c r="E9">
        <v>155</v>
      </c>
      <c r="F9">
        <v>28</v>
      </c>
      <c r="G9">
        <v>37</v>
      </c>
      <c r="H9">
        <v>1</v>
      </c>
      <c r="I9">
        <v>1</v>
      </c>
      <c r="R9">
        <v>1</v>
      </c>
      <c r="AC9">
        <v>1</v>
      </c>
    </row>
    <row r="10" spans="1:42" x14ac:dyDescent="0.4">
      <c r="A10" t="s">
        <v>252</v>
      </c>
      <c r="B10" t="s">
        <v>103</v>
      </c>
      <c r="C10" t="s">
        <v>299</v>
      </c>
      <c r="D10">
        <v>47</v>
      </c>
      <c r="E10">
        <v>160</v>
      </c>
      <c r="F10">
        <v>51</v>
      </c>
      <c r="G10">
        <v>48</v>
      </c>
      <c r="O10">
        <v>3</v>
      </c>
      <c r="AG10">
        <v>1</v>
      </c>
    </row>
    <row r="11" spans="1:42" x14ac:dyDescent="0.4">
      <c r="A11" t="s">
        <v>253</v>
      </c>
      <c r="B11" t="s">
        <v>104</v>
      </c>
      <c r="C11" t="s">
        <v>299</v>
      </c>
      <c r="D11">
        <v>21</v>
      </c>
      <c r="E11">
        <v>165</v>
      </c>
      <c r="F11">
        <v>38</v>
      </c>
      <c r="G11">
        <v>41</v>
      </c>
      <c r="H11">
        <v>1</v>
      </c>
      <c r="I11">
        <v>1</v>
      </c>
      <c r="Z11">
        <v>1</v>
      </c>
      <c r="AH11">
        <v>3</v>
      </c>
    </row>
    <row r="12" spans="1:42" x14ac:dyDescent="0.4">
      <c r="A12" t="s">
        <v>254</v>
      </c>
      <c r="B12" t="s">
        <v>105</v>
      </c>
      <c r="C12" t="s">
        <v>299</v>
      </c>
      <c r="D12">
        <v>47</v>
      </c>
      <c r="E12">
        <v>170</v>
      </c>
      <c r="F12">
        <v>53</v>
      </c>
      <c r="G12">
        <v>51</v>
      </c>
      <c r="H12">
        <v>1</v>
      </c>
      <c r="I12">
        <v>1</v>
      </c>
      <c r="V12">
        <v>4</v>
      </c>
      <c r="AC12">
        <v>2</v>
      </c>
    </row>
    <row r="13" spans="1:42" x14ac:dyDescent="0.4">
      <c r="A13" t="s">
        <v>255</v>
      </c>
      <c r="B13" t="s">
        <v>111</v>
      </c>
      <c r="D13">
        <v>47</v>
      </c>
    </row>
    <row r="14" spans="1:42" x14ac:dyDescent="0.4">
      <c r="A14" t="s">
        <v>256</v>
      </c>
      <c r="B14" t="s">
        <v>112</v>
      </c>
      <c r="D14">
        <v>58</v>
      </c>
    </row>
    <row r="15" spans="1:42" x14ac:dyDescent="0.4">
      <c r="A15" t="s">
        <v>257</v>
      </c>
      <c r="B15" t="s">
        <v>113</v>
      </c>
      <c r="D15">
        <v>47</v>
      </c>
      <c r="E15">
        <v>150</v>
      </c>
      <c r="F15">
        <v>35</v>
      </c>
      <c r="G15">
        <v>51</v>
      </c>
      <c r="H15">
        <v>1</v>
      </c>
      <c r="I15">
        <v>1</v>
      </c>
      <c r="O15">
        <v>2</v>
      </c>
      <c r="W15">
        <v>3</v>
      </c>
      <c r="AI15">
        <v>3</v>
      </c>
    </row>
    <row r="16" spans="1:42" x14ac:dyDescent="0.4">
      <c r="A16" t="s">
        <v>258</v>
      </c>
      <c r="B16" t="s">
        <v>114</v>
      </c>
      <c r="D16">
        <v>47</v>
      </c>
      <c r="E16">
        <v>150</v>
      </c>
      <c r="F16">
        <v>51</v>
      </c>
      <c r="G16">
        <v>31</v>
      </c>
      <c r="H16">
        <v>1</v>
      </c>
      <c r="I16">
        <v>1</v>
      </c>
      <c r="W16">
        <v>5</v>
      </c>
      <c r="AC16">
        <v>1</v>
      </c>
    </row>
    <row r="17" spans="1:42" x14ac:dyDescent="0.4">
      <c r="A17" t="s">
        <v>259</v>
      </c>
      <c r="B17" t="s">
        <v>115</v>
      </c>
      <c r="D17">
        <v>33</v>
      </c>
      <c r="E17">
        <v>150</v>
      </c>
      <c r="F17">
        <v>73</v>
      </c>
      <c r="G17">
        <v>31</v>
      </c>
      <c r="H17">
        <v>1</v>
      </c>
      <c r="I17">
        <v>1</v>
      </c>
      <c r="N17">
        <v>1</v>
      </c>
      <c r="W17">
        <v>7</v>
      </c>
      <c r="AN17" t="s">
        <v>308</v>
      </c>
    </row>
    <row r="18" spans="1:42" x14ac:dyDescent="0.4">
      <c r="A18" t="s">
        <v>260</v>
      </c>
      <c r="B18" t="s">
        <v>116</v>
      </c>
      <c r="D18">
        <v>47</v>
      </c>
    </row>
    <row r="19" spans="1:42" x14ac:dyDescent="0.4">
      <c r="A19" t="s">
        <v>261</v>
      </c>
      <c r="B19" t="s">
        <v>117</v>
      </c>
      <c r="D19">
        <v>26</v>
      </c>
    </row>
    <row r="20" spans="1:42" x14ac:dyDescent="0.4">
      <c r="A20" t="s">
        <v>262</v>
      </c>
      <c r="B20" t="s">
        <v>130</v>
      </c>
      <c r="D20">
        <v>47</v>
      </c>
      <c r="E20">
        <v>145</v>
      </c>
      <c r="F20">
        <v>69</v>
      </c>
      <c r="G20">
        <v>41</v>
      </c>
      <c r="H20">
        <v>1</v>
      </c>
      <c r="I20">
        <v>1</v>
      </c>
      <c r="V20">
        <v>2</v>
      </c>
      <c r="AB20">
        <v>4</v>
      </c>
    </row>
    <row r="21" spans="1:42" x14ac:dyDescent="0.4">
      <c r="A21" t="s">
        <v>263</v>
      </c>
      <c r="B21" t="s">
        <v>131</v>
      </c>
      <c r="D21">
        <v>13</v>
      </c>
      <c r="E21">
        <v>140</v>
      </c>
      <c r="F21">
        <v>51</v>
      </c>
      <c r="G21">
        <v>51</v>
      </c>
      <c r="H21">
        <v>1</v>
      </c>
      <c r="I21">
        <v>1</v>
      </c>
      <c r="K21">
        <v>1</v>
      </c>
      <c r="O21">
        <v>2</v>
      </c>
      <c r="AB21">
        <v>4</v>
      </c>
    </row>
    <row r="22" spans="1:42" x14ac:dyDescent="0.4">
      <c r="A22" t="s">
        <v>264</v>
      </c>
      <c r="B22" t="s">
        <v>142</v>
      </c>
      <c r="D22">
        <v>47</v>
      </c>
      <c r="E22">
        <v>145</v>
      </c>
      <c r="F22">
        <v>51</v>
      </c>
      <c r="G22">
        <v>45</v>
      </c>
      <c r="H22">
        <v>1</v>
      </c>
      <c r="I22">
        <v>1</v>
      </c>
      <c r="N22">
        <v>1</v>
      </c>
      <c r="Z22">
        <v>4</v>
      </c>
      <c r="AJ22" t="s">
        <v>310</v>
      </c>
    </row>
    <row r="23" spans="1:42" x14ac:dyDescent="0.4">
      <c r="A23" t="s">
        <v>265</v>
      </c>
      <c r="B23" t="s">
        <v>143</v>
      </c>
      <c r="D23">
        <v>47</v>
      </c>
      <c r="E23">
        <v>153</v>
      </c>
      <c r="F23">
        <v>35</v>
      </c>
      <c r="G23">
        <v>53</v>
      </c>
      <c r="H23">
        <v>1</v>
      </c>
      <c r="I23">
        <v>1</v>
      </c>
      <c r="N23">
        <v>5</v>
      </c>
      <c r="X23">
        <v>4</v>
      </c>
    </row>
    <row r="24" spans="1:42" x14ac:dyDescent="0.4">
      <c r="A24" t="s">
        <v>266</v>
      </c>
      <c r="B24" t="s">
        <v>146</v>
      </c>
      <c r="D24">
        <v>47</v>
      </c>
      <c r="E24">
        <v>156</v>
      </c>
      <c r="F24">
        <v>61</v>
      </c>
      <c r="G24">
        <v>77</v>
      </c>
      <c r="H24">
        <v>1</v>
      </c>
      <c r="I24">
        <v>1</v>
      </c>
      <c r="X24">
        <v>4</v>
      </c>
    </row>
    <row r="25" spans="1:42" x14ac:dyDescent="0.4">
      <c r="A25" t="s">
        <v>267</v>
      </c>
      <c r="B25" t="s">
        <v>172</v>
      </c>
      <c r="D25">
        <v>47</v>
      </c>
      <c r="E25">
        <v>138</v>
      </c>
      <c r="F25">
        <v>38</v>
      </c>
      <c r="G25">
        <v>62</v>
      </c>
      <c r="H25">
        <v>1</v>
      </c>
      <c r="I25">
        <v>1</v>
      </c>
      <c r="J25">
        <v>1</v>
      </c>
      <c r="M25">
        <v>4</v>
      </c>
    </row>
    <row r="26" spans="1:42" x14ac:dyDescent="0.4">
      <c r="A26" t="s">
        <v>268</v>
      </c>
      <c r="B26" t="s">
        <v>173</v>
      </c>
      <c r="D26">
        <v>47</v>
      </c>
    </row>
    <row r="27" spans="1:42" x14ac:dyDescent="0.4">
      <c r="A27" t="s">
        <v>269</v>
      </c>
      <c r="B27" t="s">
        <v>170</v>
      </c>
      <c r="D27">
        <v>47</v>
      </c>
      <c r="E27">
        <v>145</v>
      </c>
      <c r="F27">
        <v>48</v>
      </c>
      <c r="G27">
        <v>42</v>
      </c>
      <c r="H27">
        <v>1</v>
      </c>
      <c r="I27">
        <v>1</v>
      </c>
      <c r="M27">
        <v>4</v>
      </c>
      <c r="W27">
        <v>2</v>
      </c>
    </row>
    <row r="28" spans="1:42" x14ac:dyDescent="0.4">
      <c r="A28" t="s">
        <v>270</v>
      </c>
      <c r="B28" t="s">
        <v>171</v>
      </c>
      <c r="D28">
        <v>47</v>
      </c>
      <c r="E28">
        <v>135</v>
      </c>
      <c r="F28">
        <v>56</v>
      </c>
      <c r="G28">
        <v>71</v>
      </c>
      <c r="H28">
        <v>1</v>
      </c>
      <c r="I28">
        <v>1</v>
      </c>
      <c r="L28">
        <v>1</v>
      </c>
      <c r="O28">
        <v>4</v>
      </c>
    </row>
    <row r="29" spans="1:42" x14ac:dyDescent="0.4">
      <c r="A29" t="s">
        <v>271</v>
      </c>
      <c r="B29" t="s">
        <v>188</v>
      </c>
      <c r="D29">
        <v>47</v>
      </c>
      <c r="E29">
        <v>150</v>
      </c>
      <c r="F29">
        <v>70</v>
      </c>
      <c r="G29">
        <v>60</v>
      </c>
      <c r="H29">
        <v>1</v>
      </c>
      <c r="I29">
        <v>1</v>
      </c>
      <c r="U29">
        <v>4</v>
      </c>
      <c r="Z29">
        <v>4</v>
      </c>
    </row>
    <row r="30" spans="1:42" x14ac:dyDescent="0.4">
      <c r="A30" t="s">
        <v>272</v>
      </c>
      <c r="B30" t="s">
        <v>189</v>
      </c>
      <c r="D30">
        <v>47</v>
      </c>
      <c r="E30">
        <v>150</v>
      </c>
      <c r="F30">
        <v>62</v>
      </c>
      <c r="G30">
        <v>43</v>
      </c>
      <c r="H30">
        <v>1</v>
      </c>
      <c r="I30">
        <v>1</v>
      </c>
      <c r="T30">
        <v>4</v>
      </c>
      <c r="AD30">
        <v>4</v>
      </c>
    </row>
    <row r="31" spans="1:42" x14ac:dyDescent="0.4">
      <c r="A31" t="s">
        <v>273</v>
      </c>
      <c r="B31" t="s">
        <v>190</v>
      </c>
      <c r="D31">
        <v>47</v>
      </c>
      <c r="E31">
        <v>150</v>
      </c>
      <c r="F31">
        <v>60</v>
      </c>
      <c r="G31">
        <v>57</v>
      </c>
      <c r="H31">
        <v>1</v>
      </c>
      <c r="I31">
        <v>1</v>
      </c>
      <c r="V31">
        <v>4</v>
      </c>
      <c r="AG31">
        <v>4</v>
      </c>
      <c r="AJ31" t="s">
        <v>324</v>
      </c>
    </row>
    <row r="32" spans="1:42" x14ac:dyDescent="0.4">
      <c r="A32" t="s">
        <v>274</v>
      </c>
      <c r="B32" t="s">
        <v>191</v>
      </c>
      <c r="D32">
        <v>47</v>
      </c>
      <c r="E32">
        <v>150</v>
      </c>
      <c r="F32">
        <v>81</v>
      </c>
      <c r="G32">
        <v>63</v>
      </c>
      <c r="H32">
        <v>1</v>
      </c>
      <c r="I32">
        <v>1</v>
      </c>
      <c r="M32">
        <v>3</v>
      </c>
      <c r="P32">
        <v>3</v>
      </c>
      <c r="W32">
        <v>4</v>
      </c>
      <c r="AP32" t="s">
        <v>325</v>
      </c>
    </row>
    <row r="33" spans="1:42" x14ac:dyDescent="0.4">
      <c r="A33" t="s">
        <v>275</v>
      </c>
      <c r="B33" t="s">
        <v>205</v>
      </c>
      <c r="D33">
        <v>47</v>
      </c>
      <c r="E33">
        <v>152</v>
      </c>
      <c r="F33">
        <v>61</v>
      </c>
      <c r="G33">
        <v>24</v>
      </c>
      <c r="H33">
        <v>1</v>
      </c>
      <c r="I33">
        <v>1</v>
      </c>
      <c r="N33">
        <v>1</v>
      </c>
      <c r="U33">
        <v>4</v>
      </c>
      <c r="AE33">
        <v>3</v>
      </c>
      <c r="AL33" t="s">
        <v>310</v>
      </c>
    </row>
    <row r="34" spans="1:42" x14ac:dyDescent="0.4">
      <c r="A34" t="s">
        <v>276</v>
      </c>
      <c r="B34" t="s">
        <v>201</v>
      </c>
      <c r="D34">
        <v>47</v>
      </c>
      <c r="E34">
        <v>152</v>
      </c>
      <c r="F34">
        <v>67</v>
      </c>
      <c r="G34">
        <v>30</v>
      </c>
      <c r="H34">
        <v>1</v>
      </c>
      <c r="I34">
        <v>1</v>
      </c>
      <c r="K34">
        <v>1</v>
      </c>
      <c r="S34">
        <v>4</v>
      </c>
      <c r="AB34">
        <v>4</v>
      </c>
    </row>
    <row r="35" spans="1:42" x14ac:dyDescent="0.4">
      <c r="A35" t="s">
        <v>277</v>
      </c>
      <c r="B35" t="s">
        <v>202</v>
      </c>
      <c r="D35">
        <v>47</v>
      </c>
      <c r="E35">
        <v>152</v>
      </c>
      <c r="F35">
        <v>50</v>
      </c>
      <c r="G35">
        <v>50</v>
      </c>
      <c r="H35">
        <v>1</v>
      </c>
      <c r="I35">
        <v>1</v>
      </c>
      <c r="O35">
        <v>2</v>
      </c>
      <c r="R35">
        <v>4</v>
      </c>
      <c r="W35">
        <v>2</v>
      </c>
    </row>
    <row r="36" spans="1:42" x14ac:dyDescent="0.4">
      <c r="A36" t="s">
        <v>278</v>
      </c>
      <c r="B36" t="s">
        <v>203</v>
      </c>
      <c r="D36">
        <v>47</v>
      </c>
      <c r="E36">
        <v>155</v>
      </c>
      <c r="F36">
        <v>58</v>
      </c>
      <c r="G36">
        <v>38</v>
      </c>
      <c r="H36">
        <v>1</v>
      </c>
      <c r="I36">
        <v>1</v>
      </c>
      <c r="R36">
        <v>4</v>
      </c>
      <c r="Z36">
        <v>4</v>
      </c>
      <c r="AJ36" t="s">
        <v>331</v>
      </c>
      <c r="AL36" t="s">
        <v>332</v>
      </c>
      <c r="AP36" t="s">
        <v>332</v>
      </c>
    </row>
    <row r="37" spans="1:42" x14ac:dyDescent="0.4">
      <c r="A37" t="s">
        <v>279</v>
      </c>
      <c r="B37" t="s">
        <v>204</v>
      </c>
      <c r="D37">
        <v>47</v>
      </c>
      <c r="E37">
        <v>155</v>
      </c>
      <c r="F37">
        <v>67</v>
      </c>
      <c r="G37">
        <v>51</v>
      </c>
      <c r="H37">
        <v>1</v>
      </c>
      <c r="I37">
        <v>1</v>
      </c>
      <c r="S37">
        <v>4</v>
      </c>
      <c r="AG37">
        <v>7</v>
      </c>
    </row>
    <row r="38" spans="1:42" x14ac:dyDescent="0.4">
      <c r="A38" t="s">
        <v>280</v>
      </c>
      <c r="B38" t="s">
        <v>212</v>
      </c>
      <c r="D38">
        <v>47</v>
      </c>
      <c r="E38">
        <v>159</v>
      </c>
      <c r="F38">
        <v>69</v>
      </c>
      <c r="G38">
        <v>54</v>
      </c>
      <c r="H38">
        <v>1</v>
      </c>
      <c r="I38">
        <v>1</v>
      </c>
      <c r="P38">
        <v>4</v>
      </c>
      <c r="Z38">
        <v>5</v>
      </c>
      <c r="AJ38" t="s">
        <v>332</v>
      </c>
      <c r="AL38" t="s">
        <v>332</v>
      </c>
      <c r="AM38" t="s">
        <v>332</v>
      </c>
      <c r="AN38" t="s">
        <v>335</v>
      </c>
    </row>
    <row r="39" spans="1:42" x14ac:dyDescent="0.4">
      <c r="A39" t="s">
        <v>281</v>
      </c>
      <c r="B39" t="s">
        <v>217</v>
      </c>
      <c r="D39">
        <v>47</v>
      </c>
      <c r="E39">
        <v>80</v>
      </c>
      <c r="F39">
        <v>1</v>
      </c>
      <c r="G39">
        <v>1</v>
      </c>
      <c r="H39">
        <v>1</v>
      </c>
      <c r="I39">
        <v>1</v>
      </c>
      <c r="P39">
        <v>1</v>
      </c>
    </row>
    <row r="40" spans="1:42" x14ac:dyDescent="0.4">
      <c r="A40" t="s">
        <v>282</v>
      </c>
      <c r="B40" t="s">
        <v>218</v>
      </c>
      <c r="D40">
        <v>47</v>
      </c>
      <c r="E40">
        <v>88</v>
      </c>
      <c r="F40">
        <v>30</v>
      </c>
      <c r="G40">
        <v>30</v>
      </c>
      <c r="H40">
        <v>1</v>
      </c>
      <c r="I40">
        <v>1</v>
      </c>
    </row>
    <row r="41" spans="1:42" x14ac:dyDescent="0.4">
      <c r="A41" t="s">
        <v>283</v>
      </c>
      <c r="B41" t="s">
        <v>219</v>
      </c>
      <c r="D41">
        <v>47</v>
      </c>
      <c r="E41">
        <v>95</v>
      </c>
      <c r="F41">
        <v>20</v>
      </c>
      <c r="G41">
        <v>20</v>
      </c>
      <c r="H41">
        <v>1</v>
      </c>
      <c r="I41">
        <v>1</v>
      </c>
    </row>
    <row r="42" spans="1:42" x14ac:dyDescent="0.4">
      <c r="A42" t="s">
        <v>284</v>
      </c>
      <c r="B42" t="s">
        <v>220</v>
      </c>
      <c r="D42">
        <v>47</v>
      </c>
      <c r="E42">
        <v>100</v>
      </c>
      <c r="F42">
        <v>20</v>
      </c>
      <c r="G42">
        <v>20</v>
      </c>
      <c r="H42">
        <v>1</v>
      </c>
      <c r="I42">
        <v>1</v>
      </c>
      <c r="AJ42" t="s">
        <v>337</v>
      </c>
      <c r="AM42" t="s">
        <v>332</v>
      </c>
      <c r="AP42" t="s">
        <v>332</v>
      </c>
    </row>
    <row r="43" spans="1:42" x14ac:dyDescent="0.4">
      <c r="A43" t="s">
        <v>285</v>
      </c>
      <c r="B43" t="s">
        <v>221</v>
      </c>
      <c r="D43">
        <v>47</v>
      </c>
      <c r="E43">
        <v>104</v>
      </c>
      <c r="F43">
        <v>25</v>
      </c>
      <c r="G43">
        <v>25</v>
      </c>
      <c r="H43">
        <v>1</v>
      </c>
      <c r="I43">
        <v>1</v>
      </c>
    </row>
    <row r="44" spans="1:42" x14ac:dyDescent="0.4">
      <c r="A44" t="s">
        <v>286</v>
      </c>
      <c r="B44" t="s">
        <v>232</v>
      </c>
      <c r="D44">
        <v>47</v>
      </c>
      <c r="E44">
        <v>110</v>
      </c>
      <c r="F44">
        <v>53</v>
      </c>
      <c r="G44">
        <v>27</v>
      </c>
      <c r="H44">
        <v>1</v>
      </c>
      <c r="I44">
        <v>1</v>
      </c>
      <c r="M44">
        <v>1</v>
      </c>
      <c r="AM44" t="s">
        <v>310</v>
      </c>
    </row>
    <row r="45" spans="1:42" x14ac:dyDescent="0.4">
      <c r="A45" t="s">
        <v>287</v>
      </c>
      <c r="B45" t="s">
        <v>233</v>
      </c>
      <c r="D45">
        <v>47</v>
      </c>
      <c r="E45">
        <v>150</v>
      </c>
      <c r="F45">
        <v>32</v>
      </c>
      <c r="G45">
        <v>53</v>
      </c>
      <c r="H45">
        <v>1</v>
      </c>
      <c r="I45">
        <v>1</v>
      </c>
      <c r="X45">
        <v>1</v>
      </c>
      <c r="AE45">
        <v>3</v>
      </c>
      <c r="AG45">
        <v>1</v>
      </c>
      <c r="AJ45" t="s">
        <v>310</v>
      </c>
    </row>
    <row r="46" spans="1:42" x14ac:dyDescent="0.4">
      <c r="A46" t="s">
        <v>288</v>
      </c>
      <c r="B46" t="s">
        <v>234</v>
      </c>
      <c r="D46">
        <v>47</v>
      </c>
      <c r="E46">
        <v>150</v>
      </c>
      <c r="F46">
        <v>55</v>
      </c>
      <c r="G46">
        <v>49</v>
      </c>
      <c r="H46">
        <v>1</v>
      </c>
      <c r="I46">
        <v>1</v>
      </c>
      <c r="N46">
        <v>3</v>
      </c>
      <c r="X46">
        <v>2</v>
      </c>
    </row>
    <row r="47" spans="1:42" x14ac:dyDescent="0.4">
      <c r="A47" t="s">
        <v>289</v>
      </c>
      <c r="B47" t="s">
        <v>235</v>
      </c>
      <c r="D47">
        <v>47</v>
      </c>
      <c r="E47">
        <v>150</v>
      </c>
      <c r="F47">
        <v>40</v>
      </c>
      <c r="G47">
        <v>40</v>
      </c>
      <c r="H47">
        <v>1</v>
      </c>
      <c r="I47">
        <v>1</v>
      </c>
      <c r="U47">
        <v>4</v>
      </c>
      <c r="X47">
        <v>3</v>
      </c>
      <c r="AE47">
        <v>2</v>
      </c>
    </row>
    <row r="48" spans="1:42" x14ac:dyDescent="0.4">
      <c r="A48" t="s">
        <v>290</v>
      </c>
      <c r="B48" t="s">
        <v>236</v>
      </c>
      <c r="D48">
        <v>47</v>
      </c>
      <c r="E48">
        <v>150</v>
      </c>
      <c r="F48">
        <v>53</v>
      </c>
      <c r="G48">
        <v>31</v>
      </c>
      <c r="H48">
        <v>1</v>
      </c>
      <c r="I48">
        <v>1</v>
      </c>
      <c r="O48">
        <v>4</v>
      </c>
      <c r="X48">
        <v>5</v>
      </c>
    </row>
    <row r="49" spans="1:42" x14ac:dyDescent="0.4">
      <c r="A49" t="s">
        <v>291</v>
      </c>
      <c r="B49" t="s">
        <v>237</v>
      </c>
      <c r="D49">
        <v>47</v>
      </c>
      <c r="E49">
        <v>150</v>
      </c>
      <c r="F49">
        <v>67</v>
      </c>
      <c r="G49">
        <v>44</v>
      </c>
      <c r="H49">
        <v>1</v>
      </c>
      <c r="I49">
        <v>1</v>
      </c>
      <c r="X49">
        <v>6</v>
      </c>
      <c r="AG49">
        <v>3</v>
      </c>
    </row>
    <row r="50" spans="1:42" x14ac:dyDescent="0.4">
      <c r="A50" t="s">
        <v>292</v>
      </c>
      <c r="B50" t="s">
        <v>238</v>
      </c>
      <c r="D50">
        <v>47</v>
      </c>
      <c r="E50">
        <v>150</v>
      </c>
      <c r="F50">
        <v>60</v>
      </c>
      <c r="G50">
        <v>60</v>
      </c>
      <c r="H50">
        <v>1</v>
      </c>
      <c r="I50">
        <v>1</v>
      </c>
      <c r="X50">
        <v>7</v>
      </c>
    </row>
    <row r="51" spans="1:42" x14ac:dyDescent="0.4">
      <c r="A51" t="s">
        <v>729</v>
      </c>
      <c r="B51" t="s">
        <v>394</v>
      </c>
      <c r="D51">
        <v>47</v>
      </c>
      <c r="E51">
        <v>150</v>
      </c>
      <c r="F51">
        <v>21</v>
      </c>
      <c r="G51">
        <v>21</v>
      </c>
      <c r="H51">
        <v>1</v>
      </c>
      <c r="I51">
        <v>1</v>
      </c>
      <c r="V51">
        <v>1</v>
      </c>
      <c r="W51">
        <v>1</v>
      </c>
      <c r="AA51">
        <v>1</v>
      </c>
    </row>
    <row r="52" spans="1:42" x14ac:dyDescent="0.4">
      <c r="A52" t="s">
        <v>730</v>
      </c>
      <c r="B52" t="s">
        <v>728</v>
      </c>
      <c r="D52">
        <v>47</v>
      </c>
      <c r="E52">
        <v>150</v>
      </c>
      <c r="F52">
        <v>52</v>
      </c>
      <c r="G52">
        <v>64</v>
      </c>
      <c r="H52">
        <v>1</v>
      </c>
      <c r="I52">
        <v>1</v>
      </c>
      <c r="W52">
        <v>2</v>
      </c>
      <c r="AD52">
        <v>2</v>
      </c>
      <c r="AJ52" t="s">
        <v>732</v>
      </c>
      <c r="AK52" t="s">
        <v>733</v>
      </c>
      <c r="AM52" t="s">
        <v>733</v>
      </c>
    </row>
    <row r="53" spans="1:42" x14ac:dyDescent="0.4">
      <c r="A53" t="s">
        <v>731</v>
      </c>
      <c r="B53" t="s">
        <v>708</v>
      </c>
      <c r="D53">
        <v>47</v>
      </c>
      <c r="E53">
        <v>150</v>
      </c>
      <c r="F53">
        <v>30</v>
      </c>
      <c r="G53">
        <v>32</v>
      </c>
      <c r="H53">
        <v>1</v>
      </c>
      <c r="I53">
        <v>1</v>
      </c>
      <c r="P53">
        <v>5</v>
      </c>
      <c r="X53">
        <v>4</v>
      </c>
    </row>
    <row r="54" spans="1:42" x14ac:dyDescent="0.4">
      <c r="A54" t="s">
        <v>738</v>
      </c>
      <c r="B54" t="s">
        <v>737</v>
      </c>
      <c r="D54">
        <v>47</v>
      </c>
      <c r="E54">
        <v>138</v>
      </c>
      <c r="F54">
        <v>51</v>
      </c>
      <c r="G54">
        <v>55</v>
      </c>
      <c r="H54">
        <v>1</v>
      </c>
      <c r="I54">
        <v>1</v>
      </c>
      <c r="O54">
        <v>4</v>
      </c>
      <c r="W54">
        <v>3</v>
      </c>
    </row>
    <row r="55" spans="1:42" x14ac:dyDescent="0.4">
      <c r="A55" t="s">
        <v>1215</v>
      </c>
      <c r="B55" t="s">
        <v>1211</v>
      </c>
      <c r="D55">
        <v>47</v>
      </c>
      <c r="E55">
        <v>147</v>
      </c>
      <c r="F55">
        <v>59</v>
      </c>
      <c r="G55">
        <v>59</v>
      </c>
      <c r="H55">
        <v>1</v>
      </c>
      <c r="I55">
        <v>1</v>
      </c>
      <c r="L55">
        <v>1</v>
      </c>
      <c r="M55">
        <v>2</v>
      </c>
      <c r="AA55">
        <v>3</v>
      </c>
      <c r="AG55">
        <v>2</v>
      </c>
    </row>
    <row r="56" spans="1:42" x14ac:dyDescent="0.4">
      <c r="A56" t="s">
        <v>1216</v>
      </c>
      <c r="B56" t="s">
        <v>1213</v>
      </c>
      <c r="D56">
        <v>47</v>
      </c>
      <c r="E56">
        <v>130</v>
      </c>
      <c r="F56">
        <v>67</v>
      </c>
      <c r="G56">
        <v>51</v>
      </c>
      <c r="H56">
        <v>1</v>
      </c>
      <c r="I56">
        <v>1</v>
      </c>
      <c r="O56">
        <v>3</v>
      </c>
      <c r="P56">
        <v>3</v>
      </c>
    </row>
    <row r="57" spans="1:42" x14ac:dyDescent="0.4">
      <c r="A57" t="s">
        <v>1217</v>
      </c>
      <c r="B57" t="s">
        <v>1143</v>
      </c>
      <c r="D57">
        <v>47</v>
      </c>
      <c r="E57">
        <v>119</v>
      </c>
      <c r="F57">
        <v>31</v>
      </c>
      <c r="G57">
        <v>38</v>
      </c>
      <c r="H57">
        <v>1</v>
      </c>
      <c r="I57">
        <v>1</v>
      </c>
      <c r="P57">
        <v>1</v>
      </c>
    </row>
    <row r="58" spans="1:42" x14ac:dyDescent="0.4">
      <c r="A58" t="s">
        <v>1218</v>
      </c>
      <c r="B58" t="s">
        <v>1224</v>
      </c>
      <c r="D58">
        <v>47</v>
      </c>
      <c r="E58">
        <v>130</v>
      </c>
      <c r="F58">
        <v>24</v>
      </c>
      <c r="G58">
        <v>37</v>
      </c>
      <c r="H58">
        <v>1</v>
      </c>
      <c r="I58">
        <v>1</v>
      </c>
      <c r="AA58">
        <v>1</v>
      </c>
      <c r="AC58">
        <v>1</v>
      </c>
    </row>
    <row r="59" spans="1:42" x14ac:dyDescent="0.4">
      <c r="A59" t="s">
        <v>1219</v>
      </c>
      <c r="B59" t="s">
        <v>1225</v>
      </c>
      <c r="D59">
        <v>47</v>
      </c>
      <c r="E59">
        <v>119</v>
      </c>
      <c r="F59">
        <v>10</v>
      </c>
      <c r="G59">
        <v>13</v>
      </c>
      <c r="H59">
        <v>1</v>
      </c>
      <c r="I59">
        <v>1</v>
      </c>
      <c r="P59">
        <v>1</v>
      </c>
      <c r="AB59">
        <v>1</v>
      </c>
    </row>
    <row r="60" spans="1:42" x14ac:dyDescent="0.4">
      <c r="A60" t="s">
        <v>1220</v>
      </c>
      <c r="B60" t="s">
        <v>1288</v>
      </c>
      <c r="D60">
        <v>47</v>
      </c>
      <c r="E60">
        <v>150</v>
      </c>
      <c r="F60">
        <v>81</v>
      </c>
      <c r="G60">
        <v>63</v>
      </c>
      <c r="H60">
        <v>1</v>
      </c>
      <c r="I60">
        <v>1</v>
      </c>
      <c r="M60">
        <v>3</v>
      </c>
      <c r="P60">
        <v>3</v>
      </c>
      <c r="W60">
        <v>4</v>
      </c>
      <c r="AP60" t="s">
        <v>1289</v>
      </c>
    </row>
    <row r="61" spans="1:42" x14ac:dyDescent="0.4">
      <c r="A61" t="s">
        <v>1292</v>
      </c>
      <c r="B61" t="s">
        <v>1293</v>
      </c>
      <c r="D61">
        <v>47</v>
      </c>
      <c r="E61">
        <v>145</v>
      </c>
      <c r="F61">
        <v>48</v>
      </c>
      <c r="G61">
        <v>42</v>
      </c>
      <c r="H61">
        <v>1</v>
      </c>
      <c r="I61">
        <v>1</v>
      </c>
      <c r="M61">
        <v>4</v>
      </c>
      <c r="W61">
        <v>2</v>
      </c>
    </row>
    <row r="62" spans="1:42" x14ac:dyDescent="0.4">
      <c r="A62" t="s">
        <v>1294</v>
      </c>
      <c r="B62" t="s">
        <v>1295</v>
      </c>
      <c r="D62">
        <v>47</v>
      </c>
      <c r="E62">
        <v>150</v>
      </c>
      <c r="F62">
        <v>57</v>
      </c>
      <c r="G62">
        <v>40</v>
      </c>
      <c r="H62">
        <v>1</v>
      </c>
      <c r="I62">
        <v>1</v>
      </c>
      <c r="M62">
        <v>3</v>
      </c>
      <c r="W62">
        <v>4</v>
      </c>
    </row>
    <row r="63" spans="1:42" x14ac:dyDescent="0.4">
      <c r="A63" t="s">
        <v>1297</v>
      </c>
      <c r="B63" t="s">
        <v>1298</v>
      </c>
      <c r="D63">
        <v>47</v>
      </c>
      <c r="E63">
        <v>175</v>
      </c>
      <c r="F63">
        <v>61</v>
      </c>
      <c r="G63">
        <v>56</v>
      </c>
      <c r="H63">
        <v>1</v>
      </c>
      <c r="I63">
        <v>1</v>
      </c>
      <c r="M63">
        <v>3</v>
      </c>
      <c r="AE63">
        <v>2</v>
      </c>
      <c r="AJ63" t="s">
        <v>1300</v>
      </c>
      <c r="AL63" t="s">
        <v>1300</v>
      </c>
      <c r="AM63" t="s">
        <v>1301</v>
      </c>
      <c r="AN63" t="s">
        <v>1299</v>
      </c>
    </row>
    <row r="64" spans="1:42" x14ac:dyDescent="0.4">
      <c r="A64" t="s">
        <v>1303</v>
      </c>
      <c r="B64" t="s">
        <v>1304</v>
      </c>
      <c r="D64">
        <v>47</v>
      </c>
      <c r="E64">
        <v>145</v>
      </c>
      <c r="F64">
        <v>60</v>
      </c>
      <c r="G64">
        <v>30</v>
      </c>
      <c r="H64">
        <v>1</v>
      </c>
      <c r="I64">
        <v>1</v>
      </c>
      <c r="J64">
        <v>1</v>
      </c>
      <c r="M64">
        <v>1</v>
      </c>
      <c r="AB64">
        <v>4</v>
      </c>
      <c r="AC64">
        <v>1</v>
      </c>
      <c r="AJ64" t="s">
        <v>1301</v>
      </c>
      <c r="AK64" t="s">
        <v>1301</v>
      </c>
      <c r="AL64" t="s">
        <v>1301</v>
      </c>
      <c r="AN64" t="s">
        <v>1299</v>
      </c>
    </row>
    <row r="65" spans="1:42" x14ac:dyDescent="0.4">
      <c r="A65" t="s">
        <v>1308</v>
      </c>
      <c r="B65" t="s">
        <v>1309</v>
      </c>
      <c r="D65">
        <v>47</v>
      </c>
      <c r="E65">
        <v>165</v>
      </c>
      <c r="F65">
        <v>65</v>
      </c>
      <c r="G65">
        <v>48</v>
      </c>
      <c r="H65">
        <v>1</v>
      </c>
      <c r="I65">
        <v>1</v>
      </c>
      <c r="N65">
        <v>3</v>
      </c>
      <c r="AI65">
        <v>5</v>
      </c>
      <c r="AJ65" t="s">
        <v>1300</v>
      </c>
      <c r="AM65" t="s">
        <v>1300</v>
      </c>
      <c r="AN65" t="s">
        <v>1299</v>
      </c>
      <c r="AP65" t="s">
        <v>1300</v>
      </c>
    </row>
    <row r="66" spans="1:42" x14ac:dyDescent="0.4">
      <c r="A66" t="s">
        <v>1310</v>
      </c>
      <c r="B66" t="s">
        <v>1311</v>
      </c>
      <c r="D66">
        <v>47</v>
      </c>
      <c r="E66">
        <v>135</v>
      </c>
      <c r="F66">
        <v>70</v>
      </c>
      <c r="G66">
        <v>83</v>
      </c>
      <c r="H66">
        <v>1</v>
      </c>
      <c r="I66">
        <v>1</v>
      </c>
      <c r="U66">
        <v>3</v>
      </c>
      <c r="AA66">
        <v>3</v>
      </c>
      <c r="AN66" t="s">
        <v>1299</v>
      </c>
    </row>
    <row r="67" spans="1:42" x14ac:dyDescent="0.4">
      <c r="A67" t="s">
        <v>1313</v>
      </c>
      <c r="B67" t="s">
        <v>1314</v>
      </c>
      <c r="D67">
        <v>47</v>
      </c>
      <c r="E67">
        <v>128</v>
      </c>
      <c r="F67">
        <v>68</v>
      </c>
      <c r="G67">
        <v>80</v>
      </c>
      <c r="H67">
        <v>1</v>
      </c>
      <c r="I67">
        <v>1</v>
      </c>
      <c r="L67">
        <v>1</v>
      </c>
      <c r="M67">
        <v>1</v>
      </c>
      <c r="W67">
        <v>4</v>
      </c>
    </row>
    <row r="68" spans="1:42" x14ac:dyDescent="0.4">
      <c r="A68" t="s">
        <v>1315</v>
      </c>
      <c r="B68" t="s">
        <v>1316</v>
      </c>
      <c r="D68">
        <v>47</v>
      </c>
      <c r="E68">
        <v>165</v>
      </c>
      <c r="F68">
        <v>62</v>
      </c>
      <c r="G68">
        <v>51</v>
      </c>
      <c r="H68">
        <v>1</v>
      </c>
      <c r="I68">
        <v>1</v>
      </c>
      <c r="M68">
        <v>3</v>
      </c>
      <c r="AC68">
        <v>4</v>
      </c>
      <c r="AJ68" t="s">
        <v>1301</v>
      </c>
      <c r="AK68" t="s">
        <v>1300</v>
      </c>
      <c r="AM68" t="s">
        <v>1301</v>
      </c>
      <c r="AN68" t="s">
        <v>1301</v>
      </c>
    </row>
    <row r="69" spans="1:42" x14ac:dyDescent="0.4">
      <c r="A69" t="s">
        <v>1318</v>
      </c>
      <c r="B69" t="s">
        <v>1319</v>
      </c>
      <c r="D69">
        <v>47</v>
      </c>
      <c r="E69">
        <v>125</v>
      </c>
      <c r="F69">
        <v>50</v>
      </c>
      <c r="G69">
        <v>60</v>
      </c>
      <c r="H69">
        <v>1</v>
      </c>
      <c r="I69">
        <v>1</v>
      </c>
      <c r="L69">
        <v>1</v>
      </c>
      <c r="Q69">
        <v>2</v>
      </c>
      <c r="AC69">
        <v>2</v>
      </c>
      <c r="AO69" t="s">
        <v>1289</v>
      </c>
    </row>
    <row r="70" spans="1:42" x14ac:dyDescent="0.4">
      <c r="A70" t="s">
        <v>1438</v>
      </c>
      <c r="B70" t="s">
        <v>1435</v>
      </c>
      <c r="D70">
        <v>47</v>
      </c>
      <c r="E70">
        <v>134</v>
      </c>
      <c r="F70">
        <v>59</v>
      </c>
      <c r="G70">
        <v>59</v>
      </c>
      <c r="H70">
        <v>1</v>
      </c>
      <c r="I70">
        <v>1</v>
      </c>
      <c r="N70">
        <v>2</v>
      </c>
      <c r="AB70">
        <v>2</v>
      </c>
      <c r="AH70">
        <v>2</v>
      </c>
      <c r="AN70" t="s">
        <v>1436</v>
      </c>
    </row>
    <row r="71" spans="1:42" x14ac:dyDescent="0.4">
      <c r="A71" t="s">
        <v>1439</v>
      </c>
      <c r="B71" t="s">
        <v>1437</v>
      </c>
      <c r="D71">
        <v>47</v>
      </c>
      <c r="E71">
        <v>147</v>
      </c>
      <c r="F71">
        <v>59</v>
      </c>
      <c r="G71">
        <v>59</v>
      </c>
      <c r="H71">
        <v>1</v>
      </c>
      <c r="I71">
        <v>1</v>
      </c>
      <c r="Q71">
        <v>4</v>
      </c>
      <c r="Z71">
        <v>1</v>
      </c>
      <c r="AH71">
        <v>3</v>
      </c>
      <c r="AN71" t="s">
        <v>1436</v>
      </c>
    </row>
    <row r="72" spans="1:42" x14ac:dyDescent="0.4">
      <c r="A72" t="s">
        <v>1440</v>
      </c>
      <c r="B72" t="s">
        <v>1447</v>
      </c>
      <c r="D72">
        <v>47</v>
      </c>
      <c r="E72">
        <v>154</v>
      </c>
      <c r="F72">
        <v>65</v>
      </c>
      <c r="G72">
        <v>64</v>
      </c>
      <c r="H72">
        <v>1</v>
      </c>
      <c r="I72">
        <v>1</v>
      </c>
      <c r="O72">
        <v>4</v>
      </c>
      <c r="Y72">
        <v>1</v>
      </c>
      <c r="AI72">
        <v>3</v>
      </c>
      <c r="AN72" t="s">
        <v>1436</v>
      </c>
    </row>
    <row r="73" spans="1:42" x14ac:dyDescent="0.4">
      <c r="A73" t="s">
        <v>1441</v>
      </c>
      <c r="B73" t="s">
        <v>1448</v>
      </c>
      <c r="D73">
        <v>47</v>
      </c>
      <c r="E73">
        <v>110</v>
      </c>
      <c r="F73">
        <v>40</v>
      </c>
      <c r="G73">
        <v>20</v>
      </c>
      <c r="H73">
        <v>1</v>
      </c>
      <c r="I73">
        <v>1</v>
      </c>
      <c r="Q73">
        <v>3</v>
      </c>
      <c r="AO73" t="s">
        <v>1449</v>
      </c>
    </row>
    <row r="74" spans="1:42" x14ac:dyDescent="0.4">
      <c r="A74" t="s">
        <v>1442</v>
      </c>
      <c r="B74" t="s">
        <v>1452</v>
      </c>
      <c r="D74">
        <v>47</v>
      </c>
      <c r="E74">
        <v>95</v>
      </c>
      <c r="F74">
        <v>51</v>
      </c>
      <c r="G74">
        <v>55</v>
      </c>
      <c r="H74">
        <v>1</v>
      </c>
      <c r="I74">
        <v>1</v>
      </c>
      <c r="L74">
        <v>1</v>
      </c>
      <c r="Q74">
        <v>3</v>
      </c>
      <c r="Y74">
        <v>3</v>
      </c>
      <c r="AN74" t="s">
        <v>1453</v>
      </c>
    </row>
    <row r="75" spans="1:42" x14ac:dyDescent="0.4">
      <c r="A75" t="s">
        <v>1443</v>
      </c>
      <c r="B75" t="s">
        <v>1454</v>
      </c>
      <c r="D75">
        <v>47</v>
      </c>
      <c r="E75">
        <v>115</v>
      </c>
      <c r="F75">
        <v>73</v>
      </c>
      <c r="G75">
        <v>74</v>
      </c>
      <c r="H75">
        <v>1</v>
      </c>
      <c r="I75">
        <v>1</v>
      </c>
      <c r="Q75">
        <v>6</v>
      </c>
      <c r="Y75">
        <v>1</v>
      </c>
    </row>
    <row r="76" spans="1:42" x14ac:dyDescent="0.4">
      <c r="A76" t="s">
        <v>1444</v>
      </c>
      <c r="B76" t="s">
        <v>1488</v>
      </c>
      <c r="D76">
        <v>47</v>
      </c>
      <c r="E76">
        <v>120</v>
      </c>
      <c r="F76">
        <v>60</v>
      </c>
      <c r="G76">
        <v>60</v>
      </c>
      <c r="H76">
        <v>1</v>
      </c>
      <c r="I76">
        <v>1</v>
      </c>
      <c r="L76">
        <v>1</v>
      </c>
      <c r="N76">
        <v>2</v>
      </c>
      <c r="Q76">
        <v>4</v>
      </c>
      <c r="X76">
        <v>3</v>
      </c>
    </row>
    <row r="77" spans="1:42" x14ac:dyDescent="0.4">
      <c r="A77" t="s">
        <v>1445</v>
      </c>
      <c r="B77" t="s">
        <v>3550</v>
      </c>
      <c r="D77">
        <v>47</v>
      </c>
      <c r="E77">
        <v>126</v>
      </c>
      <c r="F77">
        <v>40</v>
      </c>
      <c r="G77">
        <v>40</v>
      </c>
      <c r="H77">
        <v>1</v>
      </c>
      <c r="I77">
        <v>1</v>
      </c>
      <c r="J77">
        <v>1</v>
      </c>
      <c r="S77">
        <v>3</v>
      </c>
      <c r="W77">
        <v>2</v>
      </c>
    </row>
    <row r="78" spans="1:42" x14ac:dyDescent="0.4">
      <c r="A78" t="s">
        <v>1446</v>
      </c>
      <c r="B78" t="s">
        <v>3560</v>
      </c>
      <c r="D78">
        <v>47</v>
      </c>
      <c r="E78">
        <v>175</v>
      </c>
      <c r="F78">
        <v>60</v>
      </c>
      <c r="G78">
        <v>42</v>
      </c>
      <c r="H78">
        <v>1</v>
      </c>
      <c r="I78">
        <v>1</v>
      </c>
      <c r="J78">
        <v>1</v>
      </c>
      <c r="W78">
        <v>5</v>
      </c>
      <c r="AJ78" t="s">
        <v>3561</v>
      </c>
      <c r="AL78" t="s">
        <v>3561</v>
      </c>
      <c r="AP78" t="s">
        <v>3562</v>
      </c>
    </row>
    <row r="79" spans="1:42" x14ac:dyDescent="0.4">
      <c r="A79" t="s">
        <v>3551</v>
      </c>
      <c r="B79" t="s">
        <v>3563</v>
      </c>
      <c r="D79">
        <v>47</v>
      </c>
      <c r="E79">
        <v>163</v>
      </c>
      <c r="F79">
        <v>63</v>
      </c>
      <c r="G79">
        <v>62</v>
      </c>
      <c r="H79">
        <v>1</v>
      </c>
      <c r="I79">
        <v>1</v>
      </c>
      <c r="J79">
        <v>1</v>
      </c>
      <c r="N79">
        <v>2</v>
      </c>
      <c r="AB79">
        <v>2</v>
      </c>
      <c r="AC79">
        <v>2</v>
      </c>
    </row>
    <row r="80" spans="1:42" x14ac:dyDescent="0.4">
      <c r="A80" t="s">
        <v>3552</v>
      </c>
      <c r="B80" t="s">
        <v>3564</v>
      </c>
      <c r="D80">
        <v>47</v>
      </c>
      <c r="E80">
        <v>134</v>
      </c>
      <c r="F80">
        <v>72</v>
      </c>
      <c r="G80">
        <v>51</v>
      </c>
      <c r="H80">
        <v>1</v>
      </c>
      <c r="I80">
        <v>1</v>
      </c>
      <c r="J80">
        <v>1</v>
      </c>
      <c r="M80">
        <v>6</v>
      </c>
      <c r="R80">
        <v>3</v>
      </c>
    </row>
    <row r="81" spans="1:39" x14ac:dyDescent="0.4">
      <c r="A81" t="s">
        <v>3553</v>
      </c>
      <c r="B81" t="s">
        <v>3565</v>
      </c>
      <c r="D81">
        <v>47</v>
      </c>
      <c r="E81">
        <v>147</v>
      </c>
      <c r="F81">
        <v>50</v>
      </c>
      <c r="G81">
        <v>47</v>
      </c>
      <c r="H81">
        <v>1</v>
      </c>
      <c r="I81">
        <v>1</v>
      </c>
      <c r="J81">
        <v>1</v>
      </c>
      <c r="Q81">
        <v>2</v>
      </c>
      <c r="T81">
        <v>4</v>
      </c>
      <c r="Y81">
        <v>2</v>
      </c>
    </row>
    <row r="82" spans="1:39" x14ac:dyDescent="0.4">
      <c r="A82" t="s">
        <v>3554</v>
      </c>
      <c r="B82" t="s">
        <v>3566</v>
      </c>
      <c r="D82">
        <v>47</v>
      </c>
      <c r="E82">
        <v>114</v>
      </c>
      <c r="F82">
        <v>60</v>
      </c>
      <c r="G82">
        <v>32</v>
      </c>
      <c r="H82">
        <v>1</v>
      </c>
      <c r="I82">
        <v>1</v>
      </c>
      <c r="J82">
        <v>1</v>
      </c>
      <c r="Y82">
        <v>1</v>
      </c>
    </row>
    <row r="83" spans="1:39" x14ac:dyDescent="0.4">
      <c r="A83" t="s">
        <v>3555</v>
      </c>
      <c r="B83" t="s">
        <v>3732</v>
      </c>
      <c r="D83">
        <v>47</v>
      </c>
      <c r="E83">
        <v>140</v>
      </c>
      <c r="F83">
        <v>51</v>
      </c>
      <c r="G83">
        <v>51</v>
      </c>
      <c r="H83">
        <v>1</v>
      </c>
      <c r="I83">
        <v>1</v>
      </c>
      <c r="K83">
        <v>1</v>
      </c>
      <c r="O83">
        <v>2</v>
      </c>
      <c r="AB83">
        <v>4</v>
      </c>
    </row>
    <row r="84" spans="1:39" x14ac:dyDescent="0.4">
      <c r="A84" t="s">
        <v>3556</v>
      </c>
      <c r="B84" t="s">
        <v>3734</v>
      </c>
      <c r="D84">
        <v>47</v>
      </c>
      <c r="E84">
        <v>125</v>
      </c>
      <c r="F84">
        <v>61</v>
      </c>
      <c r="G84">
        <v>80</v>
      </c>
      <c r="H84">
        <v>1</v>
      </c>
      <c r="I84">
        <v>1</v>
      </c>
      <c r="K84">
        <v>1</v>
      </c>
      <c r="M84">
        <v>3</v>
      </c>
      <c r="W84">
        <v>5</v>
      </c>
      <c r="AG84">
        <v>2</v>
      </c>
    </row>
    <row r="85" spans="1:39" x14ac:dyDescent="0.4">
      <c r="A85" t="s">
        <v>3557</v>
      </c>
      <c r="B85" t="s">
        <v>3736</v>
      </c>
      <c r="D85">
        <v>47</v>
      </c>
      <c r="E85">
        <v>115</v>
      </c>
      <c r="F85">
        <v>29</v>
      </c>
      <c r="G85">
        <v>16</v>
      </c>
      <c r="H85">
        <v>1</v>
      </c>
      <c r="I85">
        <v>1</v>
      </c>
      <c r="K85">
        <v>1</v>
      </c>
      <c r="AC85">
        <v>1</v>
      </c>
    </row>
    <row r="86" spans="1:39" x14ac:dyDescent="0.4">
      <c r="A86" t="s">
        <v>3558</v>
      </c>
      <c r="B86" t="s">
        <v>3738</v>
      </c>
      <c r="D86">
        <v>47</v>
      </c>
      <c r="E86">
        <v>175</v>
      </c>
      <c r="F86">
        <v>45</v>
      </c>
      <c r="G86">
        <v>38</v>
      </c>
      <c r="H86">
        <v>1</v>
      </c>
      <c r="I86">
        <v>1</v>
      </c>
      <c r="K86">
        <v>1</v>
      </c>
      <c r="P86">
        <v>1</v>
      </c>
      <c r="AC86">
        <v>4</v>
      </c>
      <c r="AJ86" t="s">
        <v>3739</v>
      </c>
      <c r="AK86" t="s">
        <v>3739</v>
      </c>
      <c r="AL86" t="s">
        <v>3739</v>
      </c>
    </row>
    <row r="87" spans="1:39" x14ac:dyDescent="0.4">
      <c r="A87" t="s">
        <v>3559</v>
      </c>
      <c r="B87" t="s">
        <v>3972</v>
      </c>
      <c r="D87">
        <v>47</v>
      </c>
      <c r="E87">
        <v>135</v>
      </c>
      <c r="F87">
        <v>56</v>
      </c>
      <c r="G87">
        <v>71</v>
      </c>
      <c r="H87">
        <v>1</v>
      </c>
      <c r="I87">
        <v>1</v>
      </c>
      <c r="L87">
        <v>1</v>
      </c>
      <c r="O87">
        <v>41</v>
      </c>
    </row>
    <row r="88" spans="1:39" x14ac:dyDescent="0.4">
      <c r="A88" t="s">
        <v>3973</v>
      </c>
      <c r="B88" t="s">
        <v>3981</v>
      </c>
      <c r="D88">
        <v>47</v>
      </c>
      <c r="E88">
        <v>105</v>
      </c>
      <c r="F88">
        <v>20</v>
      </c>
      <c r="G88">
        <v>20</v>
      </c>
      <c r="H88">
        <v>1</v>
      </c>
      <c r="I88">
        <v>1</v>
      </c>
      <c r="L88">
        <v>1</v>
      </c>
      <c r="Q88">
        <v>3</v>
      </c>
      <c r="AM88" t="s">
        <v>3982</v>
      </c>
    </row>
    <row r="89" spans="1:39" x14ac:dyDescent="0.4">
      <c r="A89" t="s">
        <v>3974</v>
      </c>
      <c r="B89" t="s">
        <v>3984</v>
      </c>
      <c r="D89">
        <v>47</v>
      </c>
      <c r="E89">
        <v>142</v>
      </c>
      <c r="F89">
        <v>62</v>
      </c>
      <c r="G89">
        <v>57</v>
      </c>
      <c r="H89">
        <v>1</v>
      </c>
      <c r="I89">
        <v>1</v>
      </c>
      <c r="L89">
        <v>1</v>
      </c>
      <c r="M89">
        <v>1</v>
      </c>
      <c r="P89">
        <v>1</v>
      </c>
      <c r="V89">
        <v>1</v>
      </c>
    </row>
    <row r="90" spans="1:39" x14ac:dyDescent="0.4">
      <c r="A90" t="s">
        <v>3975</v>
      </c>
      <c r="B90" t="s">
        <v>3986</v>
      </c>
      <c r="D90">
        <v>47</v>
      </c>
      <c r="E90">
        <v>124</v>
      </c>
      <c r="F90">
        <v>43</v>
      </c>
      <c r="G90">
        <v>74</v>
      </c>
      <c r="H90">
        <v>1</v>
      </c>
      <c r="I90">
        <v>1</v>
      </c>
      <c r="L90">
        <v>1</v>
      </c>
      <c r="AG90">
        <v>3</v>
      </c>
      <c r="AI90">
        <v>1</v>
      </c>
    </row>
    <row r="91" spans="1:39" x14ac:dyDescent="0.4">
      <c r="A91" t="s">
        <v>3976</v>
      </c>
      <c r="B91" t="s">
        <v>3988</v>
      </c>
      <c r="D91">
        <v>47</v>
      </c>
      <c r="E91">
        <v>95</v>
      </c>
      <c r="F91">
        <v>56</v>
      </c>
      <c r="G91">
        <v>38</v>
      </c>
      <c r="H91">
        <v>1</v>
      </c>
      <c r="I91">
        <v>1</v>
      </c>
      <c r="L91">
        <v>1</v>
      </c>
      <c r="X91">
        <v>3</v>
      </c>
      <c r="Y91">
        <v>1</v>
      </c>
    </row>
    <row r="92" spans="1:39" x14ac:dyDescent="0.4">
      <c r="A92" t="s">
        <v>3977</v>
      </c>
      <c r="B92" t="s">
        <v>3990</v>
      </c>
      <c r="D92">
        <v>47</v>
      </c>
      <c r="E92">
        <v>161</v>
      </c>
      <c r="F92">
        <v>31</v>
      </c>
      <c r="G92">
        <v>34</v>
      </c>
      <c r="H92">
        <v>1</v>
      </c>
      <c r="I92">
        <v>1</v>
      </c>
      <c r="L92">
        <v>1</v>
      </c>
      <c r="P92">
        <v>2</v>
      </c>
      <c r="W92">
        <v>1</v>
      </c>
      <c r="AI92">
        <v>1</v>
      </c>
    </row>
    <row r="93" spans="1:39" x14ac:dyDescent="0.4">
      <c r="A93" t="s">
        <v>3978</v>
      </c>
      <c r="B93" t="s">
        <v>3992</v>
      </c>
      <c r="D93">
        <v>47</v>
      </c>
      <c r="E93">
        <v>173</v>
      </c>
      <c r="F93">
        <v>51</v>
      </c>
      <c r="G93">
        <v>49</v>
      </c>
      <c r="H93">
        <v>1</v>
      </c>
      <c r="I93">
        <v>1</v>
      </c>
      <c r="L93">
        <v>1</v>
      </c>
      <c r="M93">
        <v>1</v>
      </c>
      <c r="AC93">
        <v>1</v>
      </c>
      <c r="AM93" t="s">
        <v>3993</v>
      </c>
    </row>
    <row r="94" spans="1:39" x14ac:dyDescent="0.4">
      <c r="A94" t="s">
        <v>3979</v>
      </c>
    </row>
  </sheetData>
  <autoFilter ref="A1:AP87" xr:uid="{16BD5D0D-330F-4AAD-999D-29210487AC78}"/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53E928-511E-4DE5-B0B1-8C6A2124F326}">
  <sheetPr codeName="Sheet10"/>
  <dimension ref="A1:C56"/>
  <sheetViews>
    <sheetView topLeftCell="A30" workbookViewId="0">
      <selection activeCell="E54" sqref="E54"/>
    </sheetView>
  </sheetViews>
  <sheetFormatPr defaultRowHeight="18.75" x14ac:dyDescent="0.4"/>
  <cols>
    <col min="1" max="1" width="21.875" customWidth="1"/>
    <col min="3" max="3" width="14.125" customWidth="1"/>
  </cols>
  <sheetData>
    <row r="1" spans="1:3" x14ac:dyDescent="0.4">
      <c r="A1" t="s">
        <v>293</v>
      </c>
      <c r="B1" t="str">
        <f>VLOOKUP(A1,投手データ!A:B,2,FALSE)</f>
        <v>山中</v>
      </c>
      <c r="C1" t="s">
        <v>294</v>
      </c>
    </row>
    <row r="2" spans="1:3" x14ac:dyDescent="0.4">
      <c r="A2" t="s">
        <v>295</v>
      </c>
      <c r="B2" t="str">
        <f>VLOOKUP(A2,投手データ!A:B,2,FALSE)</f>
        <v>エクシア</v>
      </c>
      <c r="C2" t="s">
        <v>296</v>
      </c>
    </row>
    <row r="3" spans="1:3" x14ac:dyDescent="0.4">
      <c r="A3" t="s">
        <v>311</v>
      </c>
      <c r="B3" t="str">
        <f>VLOOKUP(A3,投手データ!A:B,2,FALSE)</f>
        <v>田中</v>
      </c>
      <c r="C3" t="s">
        <v>300</v>
      </c>
    </row>
    <row r="4" spans="1:3" x14ac:dyDescent="0.4">
      <c r="A4" t="s">
        <v>312</v>
      </c>
      <c r="B4" t="str">
        <f>VLOOKUP(A4,投手データ!A:B,2,FALSE)</f>
        <v>野上</v>
      </c>
      <c r="C4" t="s">
        <v>309</v>
      </c>
    </row>
    <row r="5" spans="1:3" x14ac:dyDescent="0.4">
      <c r="A5" t="s">
        <v>313</v>
      </c>
      <c r="B5" t="str">
        <f>VLOOKUP(A5,投手データ!A:B,2,FALSE)</f>
        <v>北村</v>
      </c>
      <c r="C5" t="s">
        <v>300</v>
      </c>
    </row>
    <row r="6" spans="1:3" x14ac:dyDescent="0.4">
      <c r="A6" t="s">
        <v>313</v>
      </c>
      <c r="B6" t="str">
        <f>VLOOKUP(A6,投手データ!A:B,2,FALSE)</f>
        <v>北村</v>
      </c>
      <c r="C6" t="s">
        <v>314</v>
      </c>
    </row>
    <row r="7" spans="1:3" x14ac:dyDescent="0.4">
      <c r="A7" t="s">
        <v>315</v>
      </c>
      <c r="B7" t="str">
        <f>VLOOKUP(A7,投手データ!A:B,2,FALSE)</f>
        <v>洒居</v>
      </c>
      <c r="C7" t="s">
        <v>316</v>
      </c>
    </row>
    <row r="8" spans="1:3" x14ac:dyDescent="0.4">
      <c r="A8" t="s">
        <v>317</v>
      </c>
      <c r="B8" t="str">
        <f>VLOOKUP(A8,投手データ!A:B,2,FALSE)</f>
        <v>伯田</v>
      </c>
      <c r="C8" t="s">
        <v>318</v>
      </c>
    </row>
    <row r="9" spans="1:3" x14ac:dyDescent="0.4">
      <c r="A9" t="s">
        <v>319</v>
      </c>
      <c r="B9" t="str">
        <f>VLOOKUP(A9,投手データ!A:B,2,FALSE)</f>
        <v>小島</v>
      </c>
      <c r="C9" t="s">
        <v>320</v>
      </c>
    </row>
    <row r="10" spans="1:3" x14ac:dyDescent="0.4">
      <c r="A10" t="s">
        <v>321</v>
      </c>
      <c r="B10" t="str">
        <f>VLOOKUP(A10,投手データ!A:B,2,FALSE)</f>
        <v>明石</v>
      </c>
      <c r="C10" t="s">
        <v>316</v>
      </c>
    </row>
    <row r="11" spans="1:3" x14ac:dyDescent="0.4">
      <c r="A11" t="s">
        <v>322</v>
      </c>
      <c r="B11" t="str">
        <f>VLOOKUP(A11,投手データ!A:B,2,FALSE)</f>
        <v>石井</v>
      </c>
      <c r="C11" t="s">
        <v>323</v>
      </c>
    </row>
    <row r="12" spans="1:3" x14ac:dyDescent="0.4">
      <c r="A12" t="s">
        <v>326</v>
      </c>
      <c r="B12" t="str">
        <f>VLOOKUP(A12,投手データ!A:B,2,FALSE)</f>
        <v>A0001</v>
      </c>
      <c r="C12" t="s">
        <v>327</v>
      </c>
    </row>
    <row r="13" spans="1:3" x14ac:dyDescent="0.4">
      <c r="A13" t="s">
        <v>326</v>
      </c>
      <c r="B13" t="str">
        <f>VLOOKUP(A13,投手データ!A:B,2,FALSE)</f>
        <v>A0001</v>
      </c>
      <c r="C13" t="s">
        <v>296</v>
      </c>
    </row>
    <row r="14" spans="1:3" x14ac:dyDescent="0.4">
      <c r="A14" t="s">
        <v>326</v>
      </c>
      <c r="B14" t="str">
        <f>VLOOKUP(A14,投手データ!A:B,2,FALSE)</f>
        <v>A0001</v>
      </c>
      <c r="C14" t="s">
        <v>328</v>
      </c>
    </row>
    <row r="15" spans="1:3" x14ac:dyDescent="0.4">
      <c r="A15" t="s">
        <v>329</v>
      </c>
      <c r="B15" t="str">
        <f>VLOOKUP(A15,投手データ!A:B,2,FALSE)</f>
        <v>DD001</v>
      </c>
      <c r="C15" t="s">
        <v>309</v>
      </c>
    </row>
    <row r="16" spans="1:3" x14ac:dyDescent="0.4">
      <c r="A16" t="s">
        <v>329</v>
      </c>
      <c r="B16" t="str">
        <f>VLOOKUP(A16,投手データ!A:B,2,FALSE)</f>
        <v>DD001</v>
      </c>
      <c r="C16" t="s">
        <v>300</v>
      </c>
    </row>
    <row r="17" spans="1:3" x14ac:dyDescent="0.4">
      <c r="A17" t="s">
        <v>330</v>
      </c>
      <c r="B17" t="str">
        <f>VLOOKUP(A17,投手データ!A:B,2,FALSE)</f>
        <v>DD003</v>
      </c>
      <c r="C17" t="s">
        <v>314</v>
      </c>
    </row>
    <row r="18" spans="1:3" x14ac:dyDescent="0.4">
      <c r="A18" t="s">
        <v>330</v>
      </c>
      <c r="B18" t="str">
        <f>VLOOKUP(A18,投手データ!A:B,2,FALSE)</f>
        <v>DD003</v>
      </c>
      <c r="C18" t="s">
        <v>316</v>
      </c>
    </row>
    <row r="19" spans="1:3" x14ac:dyDescent="0.4">
      <c r="A19" t="s">
        <v>333</v>
      </c>
      <c r="B19" t="str">
        <f>VLOOKUP(A19,投手データ!A:B,2,FALSE)</f>
        <v>DD004</v>
      </c>
      <c r="C19" t="s">
        <v>334</v>
      </c>
    </row>
    <row r="20" spans="1:3" x14ac:dyDescent="0.4">
      <c r="A20" t="s">
        <v>333</v>
      </c>
      <c r="B20" t="str">
        <f>VLOOKUP(A20,投手データ!A:B,2,FALSE)</f>
        <v>DD004</v>
      </c>
      <c r="C20" t="s">
        <v>316</v>
      </c>
    </row>
    <row r="21" spans="1:3" x14ac:dyDescent="0.4">
      <c r="A21" t="s">
        <v>336</v>
      </c>
      <c r="B21" t="str">
        <f>VLOOKUP(A21,投手データ!A:B,2,FALSE)</f>
        <v>DD006</v>
      </c>
      <c r="C21" t="s">
        <v>323</v>
      </c>
    </row>
    <row r="22" spans="1:3" x14ac:dyDescent="0.4">
      <c r="A22" t="s">
        <v>338</v>
      </c>
      <c r="B22" t="str">
        <f>VLOOKUP(A22,投手データ!A:B,2,FALSE)</f>
        <v>DD021</v>
      </c>
      <c r="C22" t="s">
        <v>328</v>
      </c>
    </row>
    <row r="23" spans="1:3" x14ac:dyDescent="0.4">
      <c r="A23" t="s">
        <v>734</v>
      </c>
      <c r="B23" t="str">
        <f>VLOOKUP(A23,投手データ!A:B,2,FALSE)</f>
        <v>DD008</v>
      </c>
      <c r="C23" t="s">
        <v>735</v>
      </c>
    </row>
    <row r="24" spans="1:3" x14ac:dyDescent="0.4">
      <c r="A24" t="s">
        <v>1221</v>
      </c>
      <c r="B24" t="str">
        <f>VLOOKUP(A24,投手データ!A:B,2,FALSE)</f>
        <v>TA001</v>
      </c>
      <c r="C24" t="s">
        <v>1222</v>
      </c>
    </row>
    <row r="25" spans="1:3" x14ac:dyDescent="0.4">
      <c r="A25" t="s">
        <v>1216</v>
      </c>
      <c r="B25" t="str">
        <f>VLOOKUP(A25,投手データ!A:B,2,FALSE)</f>
        <v>TA002</v>
      </c>
      <c r="C25" t="s">
        <v>1222</v>
      </c>
    </row>
    <row r="26" spans="1:3" x14ac:dyDescent="0.4">
      <c r="A26" t="s">
        <v>1217</v>
      </c>
      <c r="B26" t="str">
        <f>VLOOKUP(A26,投手データ!A:B,2,FALSE)</f>
        <v>TA003</v>
      </c>
      <c r="C26" t="s">
        <v>1222</v>
      </c>
    </row>
    <row r="27" spans="1:3" x14ac:dyDescent="0.4">
      <c r="A27" t="s">
        <v>1217</v>
      </c>
      <c r="B27" t="str">
        <f>VLOOKUP(A27,投手データ!A:B,2,FALSE)</f>
        <v>TA003</v>
      </c>
      <c r="C27" t="s">
        <v>1223</v>
      </c>
    </row>
    <row r="28" spans="1:3" x14ac:dyDescent="0.4">
      <c r="A28" t="s">
        <v>1290</v>
      </c>
      <c r="B28" t="str">
        <f>VLOOKUP(A28,投手データ!A:B,2,FALSE)</f>
        <v>KR001</v>
      </c>
      <c r="C28" t="s">
        <v>327</v>
      </c>
    </row>
    <row r="29" spans="1:3" x14ac:dyDescent="0.4">
      <c r="A29" t="s">
        <v>1290</v>
      </c>
      <c r="B29" t="str">
        <f>VLOOKUP(A29,投手データ!A:B,2,FALSE)</f>
        <v>KR001</v>
      </c>
      <c r="C29" t="s">
        <v>296</v>
      </c>
    </row>
    <row r="30" spans="1:3" x14ac:dyDescent="0.4">
      <c r="A30" t="s">
        <v>1290</v>
      </c>
      <c r="B30" t="str">
        <f>VLOOKUP(A30,投手データ!A:B,2,FALSE)</f>
        <v>KR001</v>
      </c>
      <c r="C30" t="s">
        <v>328</v>
      </c>
    </row>
    <row r="31" spans="1:3" x14ac:dyDescent="0.4">
      <c r="A31" t="s">
        <v>1292</v>
      </c>
      <c r="B31" t="str">
        <f>VLOOKUP(A31,投手データ!A:B,2,FALSE)</f>
        <v>DD025</v>
      </c>
      <c r="C31" t="s">
        <v>316</v>
      </c>
    </row>
    <row r="32" spans="1:3" x14ac:dyDescent="0.4">
      <c r="A32" t="s">
        <v>1294</v>
      </c>
      <c r="B32" t="str">
        <f>VLOOKUP(A32,投手データ!A:B,2,FALSE)</f>
        <v>DD026</v>
      </c>
      <c r="C32" t="s">
        <v>1296</v>
      </c>
    </row>
    <row r="33" spans="1:3" x14ac:dyDescent="0.4">
      <c r="A33" t="s">
        <v>1294</v>
      </c>
      <c r="B33" t="str">
        <f>VLOOKUP(A33,投手データ!A:B,2,FALSE)</f>
        <v>DD026</v>
      </c>
      <c r="C33" t="s">
        <v>323</v>
      </c>
    </row>
    <row r="34" spans="1:3" x14ac:dyDescent="0.4">
      <c r="A34" t="s">
        <v>1297</v>
      </c>
      <c r="B34" t="str">
        <f>VLOOKUP(A34,投手データ!A:B,2,FALSE)</f>
        <v>AD001</v>
      </c>
      <c r="C34" t="s">
        <v>1302</v>
      </c>
    </row>
    <row r="35" spans="1:3" x14ac:dyDescent="0.4">
      <c r="A35" t="s">
        <v>1303</v>
      </c>
      <c r="B35" t="str">
        <f>VLOOKUP(A35,投手データ!A:B,2,FALSE)</f>
        <v>AD002</v>
      </c>
      <c r="C35" t="s">
        <v>1305</v>
      </c>
    </row>
    <row r="36" spans="1:3" x14ac:dyDescent="0.4">
      <c r="A36" t="s">
        <v>1303</v>
      </c>
      <c r="B36" t="str">
        <f>VLOOKUP(A36,投手データ!A:B,2,FALSE)</f>
        <v>AD002</v>
      </c>
      <c r="C36" t="s">
        <v>1306</v>
      </c>
    </row>
    <row r="37" spans="1:3" x14ac:dyDescent="0.4">
      <c r="A37" t="s">
        <v>1303</v>
      </c>
      <c r="B37" t="str">
        <f>VLOOKUP(A37,投手データ!A:B,2,FALSE)</f>
        <v>AD002</v>
      </c>
      <c r="C37" t="s">
        <v>1296</v>
      </c>
    </row>
    <row r="38" spans="1:3" x14ac:dyDescent="0.4">
      <c r="A38" t="s">
        <v>1307</v>
      </c>
      <c r="B38" t="str">
        <f>VLOOKUP(A38,投手データ!A:B,2,FALSE)</f>
        <v>AD003</v>
      </c>
      <c r="C38" t="s">
        <v>1223</v>
      </c>
    </row>
    <row r="39" spans="1:3" x14ac:dyDescent="0.4">
      <c r="A39" t="s">
        <v>1310</v>
      </c>
      <c r="B39" t="str">
        <f>VLOOKUP(A39,投手データ!A:B,2,FALSE)</f>
        <v>AD004</v>
      </c>
      <c r="C39" t="s">
        <v>1305</v>
      </c>
    </row>
    <row r="40" spans="1:3" x14ac:dyDescent="0.4">
      <c r="A40" t="s">
        <v>1310</v>
      </c>
      <c r="B40" t="str">
        <f>VLOOKUP(A40,投手データ!A:B,2,FALSE)</f>
        <v>AD004</v>
      </c>
      <c r="C40" t="s">
        <v>1306</v>
      </c>
    </row>
    <row r="41" spans="1:3" x14ac:dyDescent="0.4">
      <c r="A41" t="s">
        <v>1310</v>
      </c>
      <c r="B41" t="str">
        <f>VLOOKUP(A41,投手データ!A:B,2,FALSE)</f>
        <v>AD004</v>
      </c>
      <c r="C41" t="s">
        <v>1312</v>
      </c>
    </row>
    <row r="42" spans="1:3" x14ac:dyDescent="0.4">
      <c r="A42" t="s">
        <v>1313</v>
      </c>
      <c r="B42" t="str">
        <f>VLOOKUP(A42,投手データ!A:B,2,FALSE)</f>
        <v>KR002</v>
      </c>
      <c r="C42" t="s">
        <v>327</v>
      </c>
    </row>
    <row r="43" spans="1:3" x14ac:dyDescent="0.4">
      <c r="A43" t="s">
        <v>1317</v>
      </c>
      <c r="B43" t="str">
        <f>VLOOKUP(A43,投手データ!A:B,2,FALSE)</f>
        <v>KR002</v>
      </c>
      <c r="C43" t="s">
        <v>1296</v>
      </c>
    </row>
    <row r="44" spans="1:3" x14ac:dyDescent="0.4">
      <c r="A44" t="s">
        <v>1315</v>
      </c>
      <c r="B44" t="str">
        <f>VLOOKUP(A44,投手データ!A:B,2,FALSE)</f>
        <v>CD001</v>
      </c>
      <c r="C44" t="s">
        <v>296</v>
      </c>
    </row>
    <row r="45" spans="1:3" x14ac:dyDescent="0.4">
      <c r="A45" t="s">
        <v>1438</v>
      </c>
      <c r="B45" t="str">
        <f>VLOOKUP(A45,投手データ!A:B,2,FALSE)</f>
        <v>SD001</v>
      </c>
      <c r="C45" t="s">
        <v>328</v>
      </c>
    </row>
    <row r="46" spans="1:3" x14ac:dyDescent="0.4">
      <c r="A46" t="s">
        <v>1441</v>
      </c>
      <c r="B46" t="str">
        <f>VLOOKUP(A46,投手データ!A:B,2,FALSE)</f>
        <v>DA001</v>
      </c>
      <c r="C46" t="s">
        <v>1450</v>
      </c>
    </row>
    <row r="47" spans="1:3" x14ac:dyDescent="0.4">
      <c r="A47" t="s">
        <v>1441</v>
      </c>
      <c r="B47" t="str">
        <f>VLOOKUP(A47,投手データ!A:B,2,FALSE)</f>
        <v>DA001</v>
      </c>
      <c r="C47" t="s">
        <v>1451</v>
      </c>
    </row>
    <row r="48" spans="1:3" x14ac:dyDescent="0.4">
      <c r="A48" t="s">
        <v>1443</v>
      </c>
      <c r="B48" t="str">
        <f>VLOOKUP(A48,投手データ!A:B,2,FALSE)</f>
        <v>HJ001</v>
      </c>
      <c r="C48" t="s">
        <v>1455</v>
      </c>
    </row>
    <row r="49" spans="1:3" x14ac:dyDescent="0.4">
      <c r="A49" t="s">
        <v>1443</v>
      </c>
      <c r="B49" t="str">
        <f>VLOOKUP(A49,投手データ!A:B,2,FALSE)</f>
        <v>HJ001</v>
      </c>
      <c r="C49" t="s">
        <v>1456</v>
      </c>
    </row>
    <row r="50" spans="1:3" x14ac:dyDescent="0.4">
      <c r="A50" t="s">
        <v>3552</v>
      </c>
      <c r="B50" t="str">
        <f>VLOOKUP(A50,投手データ!A:B,2,FALSE)</f>
        <v>DD030</v>
      </c>
      <c r="C50" t="s">
        <v>1223</v>
      </c>
    </row>
    <row r="51" spans="1:3" x14ac:dyDescent="0.4">
      <c r="A51" t="s">
        <v>3553</v>
      </c>
      <c r="B51" t="str">
        <f>VLOOKUP(A51,投手データ!A:B,2,FALSE)</f>
        <v>DD031</v>
      </c>
      <c r="C51" t="s">
        <v>309</v>
      </c>
    </row>
    <row r="52" spans="1:3" x14ac:dyDescent="0.4">
      <c r="A52" t="s">
        <v>3556</v>
      </c>
      <c r="B52" t="str">
        <f>VLOOKUP(A52,投手データ!A:B,2,FALSE)</f>
        <v>DD034</v>
      </c>
      <c r="C52" t="s">
        <v>316</v>
      </c>
    </row>
    <row r="53" spans="1:3" x14ac:dyDescent="0.4">
      <c r="A53" t="s">
        <v>3558</v>
      </c>
      <c r="B53" t="str">
        <f>VLOOKUP(A53,投手データ!A:B,2,FALSE)</f>
        <v>DD036</v>
      </c>
      <c r="C53" t="s">
        <v>3740</v>
      </c>
    </row>
    <row r="54" spans="1:3" x14ac:dyDescent="0.4">
      <c r="A54" t="s">
        <v>3973</v>
      </c>
      <c r="B54" t="str">
        <f>VLOOKUP(A54,投手データ!A:B,2,FALSE)</f>
        <v>DD038</v>
      </c>
      <c r="C54" t="s">
        <v>3740</v>
      </c>
    </row>
    <row r="55" spans="1:3" x14ac:dyDescent="0.4">
      <c r="A55" t="s">
        <v>3978</v>
      </c>
      <c r="B55" t="str">
        <f>VLOOKUP(A55,投手データ!A:B,2,FALSE)</f>
        <v>DD043</v>
      </c>
      <c r="C55" t="s">
        <v>3994</v>
      </c>
    </row>
    <row r="56" spans="1:3" x14ac:dyDescent="0.4">
      <c r="A56" t="s">
        <v>3978</v>
      </c>
      <c r="B56" t="str">
        <f>VLOOKUP(A56,投手データ!A:B,2,FALSE)</f>
        <v>DD043</v>
      </c>
      <c r="C56" t="s">
        <v>3995</v>
      </c>
    </row>
  </sheetData>
  <phoneticPr fontId="1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08AE2-98D0-4C62-AEFE-CC843032EA01}">
  <sheetPr codeName="Sheet4"/>
  <dimension ref="A1:D5"/>
  <sheetViews>
    <sheetView workbookViewId="0">
      <selection activeCell="D4" sqref="D4"/>
    </sheetView>
  </sheetViews>
  <sheetFormatPr defaultRowHeight="18.75" x14ac:dyDescent="0.4"/>
  <cols>
    <col min="1" max="1" width="15.125" customWidth="1"/>
    <col min="3" max="4" width="21.375" customWidth="1"/>
  </cols>
  <sheetData>
    <row r="1" spans="1:4" x14ac:dyDescent="0.4">
      <c r="A1" t="s">
        <v>18</v>
      </c>
      <c r="B1" t="s">
        <v>19</v>
      </c>
      <c r="C1" t="s">
        <v>20</v>
      </c>
      <c r="D1" t="s">
        <v>21</v>
      </c>
    </row>
    <row r="2" spans="1:4" x14ac:dyDescent="0.4">
      <c r="B2" t="s">
        <v>22</v>
      </c>
      <c r="C2" t="s">
        <v>23</v>
      </c>
      <c r="D2" t="s">
        <v>24</v>
      </c>
    </row>
    <row r="3" spans="1:4" x14ac:dyDescent="0.4">
      <c r="B3" t="s">
        <v>25</v>
      </c>
      <c r="C3" t="s">
        <v>26</v>
      </c>
      <c r="D3" t="s">
        <v>27</v>
      </c>
    </row>
    <row r="4" spans="1:4" x14ac:dyDescent="0.4">
      <c r="A4" t="s">
        <v>28</v>
      </c>
      <c r="B4" t="s">
        <v>29</v>
      </c>
      <c r="C4" t="s">
        <v>30</v>
      </c>
    </row>
    <row r="5" spans="1:4" x14ac:dyDescent="0.4">
      <c r="C5" t="s">
        <v>31</v>
      </c>
    </row>
  </sheetData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435436-1600-4AED-86A6-D2B91BBB0D72}">
  <sheetPr codeName="Sheet6"/>
  <dimension ref="A1:C9"/>
  <sheetViews>
    <sheetView workbookViewId="0">
      <selection activeCell="B7" sqref="B7"/>
    </sheetView>
  </sheetViews>
  <sheetFormatPr defaultRowHeight="18.75" x14ac:dyDescent="0.4"/>
  <cols>
    <col min="1" max="1" width="21.375" customWidth="1"/>
  </cols>
  <sheetData>
    <row r="1" spans="1:3" x14ac:dyDescent="0.4">
      <c r="A1" t="s">
        <v>33</v>
      </c>
      <c r="B1">
        <f>COUNTA(投手データ!B:B)</f>
        <v>93</v>
      </c>
    </row>
    <row r="2" spans="1:3" x14ac:dyDescent="0.4">
      <c r="A2" t="s">
        <v>32</v>
      </c>
      <c r="B2">
        <f>COUNTA(球種変換表!A:A)</f>
        <v>240</v>
      </c>
    </row>
    <row r="3" spans="1:3" x14ac:dyDescent="0.4">
      <c r="A3" t="s">
        <v>34</v>
      </c>
      <c r="B3">
        <f>COUNTA(output!A:A)</f>
        <v>1855</v>
      </c>
    </row>
    <row r="4" spans="1:3" x14ac:dyDescent="0.4">
      <c r="B4" t="s">
        <v>925</v>
      </c>
      <c r="C4" t="s">
        <v>924</v>
      </c>
    </row>
    <row r="5" spans="1:3" x14ac:dyDescent="0.4">
      <c r="A5" t="s">
        <v>51</v>
      </c>
      <c r="B5">
        <v>61.823</v>
      </c>
      <c r="C5">
        <v>61.823</v>
      </c>
    </row>
    <row r="6" spans="1:3" x14ac:dyDescent="0.4">
      <c r="B6">
        <v>6.0299999999999999E-2</v>
      </c>
      <c r="C6">
        <v>0.14360000000000001</v>
      </c>
    </row>
    <row r="8" spans="1:3" x14ac:dyDescent="0.4">
      <c r="A8" t="s">
        <v>89</v>
      </c>
      <c r="B8">
        <f>COUNTA(球速変換!B:B)</f>
        <v>389</v>
      </c>
    </row>
    <row r="9" spans="1:3" x14ac:dyDescent="0.4">
      <c r="A9" t="s">
        <v>374</v>
      </c>
      <c r="B9">
        <f>COUNTA(投手名変換!B:B)</f>
        <v>633</v>
      </c>
    </row>
  </sheetData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77B536-01D2-4171-BFA0-62982F1A7AC3}">
  <sheetPr codeName="Sheet7"/>
  <dimension ref="A1:Q29"/>
  <sheetViews>
    <sheetView topLeftCell="A7" workbookViewId="0">
      <selection activeCell="N4" sqref="N4"/>
    </sheetView>
  </sheetViews>
  <sheetFormatPr defaultRowHeight="18.75" x14ac:dyDescent="0.4"/>
  <cols>
    <col min="1" max="1" width="17.875" customWidth="1"/>
    <col min="6" max="6" width="3.375" customWidth="1"/>
    <col min="7" max="7" width="3.875" customWidth="1"/>
  </cols>
  <sheetData>
    <row r="1" spans="1:17" x14ac:dyDescent="0.4">
      <c r="C1" t="s">
        <v>34</v>
      </c>
      <c r="D1" t="s">
        <v>78</v>
      </c>
      <c r="E1" t="s">
        <v>88</v>
      </c>
      <c r="H1" t="s">
        <v>79</v>
      </c>
      <c r="I1" t="s">
        <v>80</v>
      </c>
      <c r="J1" t="s">
        <v>81</v>
      </c>
      <c r="K1" t="s">
        <v>82</v>
      </c>
      <c r="L1" t="s">
        <v>83</v>
      </c>
      <c r="M1" t="s">
        <v>84</v>
      </c>
      <c r="N1" t="s">
        <v>85</v>
      </c>
      <c r="O1" t="s">
        <v>86</v>
      </c>
      <c r="P1" t="s">
        <v>87</v>
      </c>
    </row>
    <row r="2" spans="1:17" x14ac:dyDescent="0.4">
      <c r="A2" t="s">
        <v>0</v>
      </c>
      <c r="B2">
        <v>1</v>
      </c>
      <c r="C2">
        <f ca="1">COUNTIF(output!N:N,球種情報!A2)</f>
        <v>532</v>
      </c>
      <c r="D2">
        <v>3</v>
      </c>
      <c r="E2">
        <v>1</v>
      </c>
      <c r="F2" t="s">
        <v>52</v>
      </c>
      <c r="G2" t="s">
        <v>53</v>
      </c>
      <c r="H2" t="e">
        <f ca="1">INDEX(LINEST(INDIRECT("球種ごとデータ!" &amp; G2 &amp; "1:" &amp; G2 &amp; C2-D2),INDIRECT("球種ごとデータ!" &amp; F2&amp; "1:" &amp;F2 &amp; C2-D2),TRUE,FALSE),1,1)</f>
        <v>#VALUE!</v>
      </c>
      <c r="I2" t="e">
        <f ca="1">INTERCEPT(INDIRECT("球種ごとデータ!"&amp;G2&amp;":"&amp;G2),INDIRECT("球種ごとデータ!"&amp;F2&amp;":"&amp;F2))</f>
        <v>#DIV/0!</v>
      </c>
      <c r="J2" t="s">
        <v>17</v>
      </c>
      <c r="K2" t="s">
        <v>17</v>
      </c>
      <c r="L2">
        <v>15</v>
      </c>
      <c r="M2">
        <v>1</v>
      </c>
      <c r="N2" t="s">
        <v>17</v>
      </c>
      <c r="O2" t="s">
        <v>17</v>
      </c>
      <c r="P2">
        <v>4</v>
      </c>
      <c r="Q2">
        <f>200-5*L2</f>
        <v>125</v>
      </c>
    </row>
    <row r="3" spans="1:17" x14ac:dyDescent="0.4">
      <c r="A3" t="s">
        <v>35</v>
      </c>
      <c r="B3">
        <v>2</v>
      </c>
      <c r="C3">
        <f ca="1">COUNTIF(output!N:N,球種情報!A3)</f>
        <v>416</v>
      </c>
      <c r="D3">
        <v>2</v>
      </c>
      <c r="E3">
        <v>3</v>
      </c>
      <c r="F3" t="s">
        <v>54</v>
      </c>
      <c r="G3" t="s">
        <v>55</v>
      </c>
      <c r="H3" t="e">
        <f t="shared" ref="H3:H28" ca="1" si="0">INDEX(LINEST(INDIRECT("球種ごとデータ!" &amp; G3 &amp; "1:" &amp; G3 &amp; C3-D3),INDIRECT("球種ごとデータ!" &amp; F3&amp; "1:" &amp;F3 &amp; C3-D3),TRUE,FALSE),1,1)</f>
        <v>#VALUE!</v>
      </c>
      <c r="I3" t="e">
        <f t="shared" ref="I3:I17" ca="1" si="1">INTERCEPT(INDIRECT("球種ごとデータ!"&amp;G3&amp;":"&amp;G3),INDIRECT("球種ごとデータ!"&amp;F3&amp;":"&amp;F3))</f>
        <v>#DIV/0!</v>
      </c>
      <c r="J3" t="s">
        <v>17</v>
      </c>
      <c r="K3" t="s">
        <v>17</v>
      </c>
      <c r="L3" t="s">
        <v>17</v>
      </c>
      <c r="M3" t="s">
        <v>17</v>
      </c>
      <c r="N3" t="s">
        <v>17</v>
      </c>
      <c r="O3" t="s">
        <v>17</v>
      </c>
      <c r="P3" t="s">
        <v>17</v>
      </c>
      <c r="Q3" t="e">
        <f t="shared" ref="Q3:Q29" si="2">200-5*L3</f>
        <v>#VALUE!</v>
      </c>
    </row>
    <row r="4" spans="1:17" x14ac:dyDescent="0.4">
      <c r="A4" t="s">
        <v>147</v>
      </c>
      <c r="B4">
        <v>3</v>
      </c>
      <c r="C4">
        <f ca="1">COUNTIF(output!N:N,球種情報!A4)</f>
        <v>68</v>
      </c>
      <c r="D4">
        <v>0</v>
      </c>
      <c r="E4">
        <v>4</v>
      </c>
      <c r="F4" t="s">
        <v>56</v>
      </c>
      <c r="G4" t="s">
        <v>57</v>
      </c>
      <c r="H4" t="e">
        <f t="shared" ca="1" si="0"/>
        <v>#VALUE!</v>
      </c>
      <c r="I4" t="e">
        <f t="shared" ca="1" si="1"/>
        <v>#DIV/0!</v>
      </c>
      <c r="J4" t="s">
        <v>17</v>
      </c>
      <c r="K4" t="s">
        <v>17</v>
      </c>
      <c r="L4">
        <v>14</v>
      </c>
      <c r="M4" t="s">
        <v>17</v>
      </c>
      <c r="N4">
        <v>1</v>
      </c>
      <c r="O4" t="s">
        <v>17</v>
      </c>
      <c r="P4">
        <v>4</v>
      </c>
      <c r="Q4">
        <f t="shared" si="2"/>
        <v>130</v>
      </c>
    </row>
    <row r="5" spans="1:17" x14ac:dyDescent="0.4">
      <c r="A5" t="s">
        <v>36</v>
      </c>
      <c r="B5">
        <v>4</v>
      </c>
      <c r="C5">
        <f ca="1">COUNTIF(output!N:N,球種情報!A5)</f>
        <v>60</v>
      </c>
      <c r="D5">
        <v>0</v>
      </c>
      <c r="E5">
        <v>5</v>
      </c>
      <c r="F5" t="s">
        <v>58</v>
      </c>
      <c r="G5" t="s">
        <v>59</v>
      </c>
      <c r="H5" t="e">
        <f t="shared" ca="1" si="0"/>
        <v>#VALUE!</v>
      </c>
      <c r="I5" t="e">
        <f t="shared" ca="1" si="1"/>
        <v>#DIV/0!</v>
      </c>
      <c r="J5" t="s">
        <v>17</v>
      </c>
      <c r="K5" t="s">
        <v>17</v>
      </c>
      <c r="L5">
        <v>13</v>
      </c>
      <c r="M5" t="s">
        <v>17</v>
      </c>
      <c r="N5">
        <v>2</v>
      </c>
      <c r="O5" t="s">
        <v>17</v>
      </c>
      <c r="P5">
        <v>4</v>
      </c>
      <c r="Q5">
        <f t="shared" si="2"/>
        <v>135</v>
      </c>
    </row>
    <row r="6" spans="1:17" x14ac:dyDescent="0.4">
      <c r="A6" t="s">
        <v>37</v>
      </c>
      <c r="B6">
        <v>5</v>
      </c>
      <c r="C6">
        <f ca="1">COUNTIF(output!N:N,球種情報!A6)</f>
        <v>70</v>
      </c>
      <c r="D6">
        <v>0</v>
      </c>
      <c r="E6">
        <v>6</v>
      </c>
      <c r="F6" t="s">
        <v>60</v>
      </c>
      <c r="G6" t="s">
        <v>61</v>
      </c>
      <c r="H6" t="e">
        <f t="shared" ca="1" si="0"/>
        <v>#VALUE!</v>
      </c>
      <c r="I6" t="e">
        <f t="shared" ca="1" si="1"/>
        <v>#DIV/0!</v>
      </c>
      <c r="J6" t="s">
        <v>17</v>
      </c>
      <c r="K6" t="s">
        <v>17</v>
      </c>
      <c r="L6">
        <v>1</v>
      </c>
      <c r="M6" t="s">
        <v>17</v>
      </c>
      <c r="N6">
        <v>7</v>
      </c>
      <c r="O6" t="s">
        <v>17</v>
      </c>
      <c r="P6">
        <v>11</v>
      </c>
      <c r="Q6">
        <f t="shared" si="2"/>
        <v>195</v>
      </c>
    </row>
    <row r="7" spans="1:17" x14ac:dyDescent="0.4">
      <c r="A7" t="s">
        <v>9</v>
      </c>
      <c r="B7">
        <v>6</v>
      </c>
      <c r="C7">
        <f ca="1">COUNTIF(output!N:N,球種情報!A7)</f>
        <v>50</v>
      </c>
      <c r="D7">
        <v>0</v>
      </c>
      <c r="E7">
        <v>7</v>
      </c>
      <c r="F7" t="s">
        <v>62</v>
      </c>
      <c r="G7" t="s">
        <v>63</v>
      </c>
      <c r="H7" t="e">
        <f t="shared" ca="1" si="0"/>
        <v>#VALUE!</v>
      </c>
      <c r="I7" t="e">
        <f t="shared" ca="1" si="1"/>
        <v>#DIV/0!</v>
      </c>
      <c r="J7">
        <v>15</v>
      </c>
      <c r="K7">
        <v>11</v>
      </c>
      <c r="L7">
        <v>11</v>
      </c>
      <c r="M7" t="s">
        <v>17</v>
      </c>
      <c r="N7">
        <v>2</v>
      </c>
      <c r="O7">
        <v>7</v>
      </c>
      <c r="P7">
        <v>4</v>
      </c>
      <c r="Q7">
        <f t="shared" si="2"/>
        <v>145</v>
      </c>
    </row>
    <row r="8" spans="1:17" x14ac:dyDescent="0.4">
      <c r="A8" t="s">
        <v>38</v>
      </c>
      <c r="B8">
        <v>7</v>
      </c>
      <c r="C8">
        <f ca="1">COUNTIF(output!N:N,球種情報!A8)</f>
        <v>37</v>
      </c>
      <c r="D8">
        <v>0</v>
      </c>
      <c r="E8">
        <v>8</v>
      </c>
      <c r="F8" t="s">
        <v>64</v>
      </c>
      <c r="G8" t="s">
        <v>65</v>
      </c>
      <c r="H8" t="e">
        <f t="shared" ca="1" si="0"/>
        <v>#VALUE!</v>
      </c>
      <c r="I8" t="e">
        <f t="shared" ca="1" si="1"/>
        <v>#DIV/0!</v>
      </c>
      <c r="J8">
        <v>15</v>
      </c>
      <c r="K8">
        <v>9</v>
      </c>
      <c r="L8">
        <v>13</v>
      </c>
      <c r="M8" t="s">
        <v>17</v>
      </c>
      <c r="N8">
        <v>2</v>
      </c>
      <c r="O8">
        <v>8</v>
      </c>
      <c r="P8">
        <v>4</v>
      </c>
      <c r="Q8">
        <f t="shared" si="2"/>
        <v>135</v>
      </c>
    </row>
    <row r="9" spans="1:17" x14ac:dyDescent="0.4">
      <c r="A9" t="s">
        <v>15</v>
      </c>
      <c r="B9">
        <v>8</v>
      </c>
      <c r="C9">
        <f ca="1">COUNTIF(output!N:N,球種情報!A9)</f>
        <v>30</v>
      </c>
      <c r="D9">
        <v>0</v>
      </c>
      <c r="E9">
        <v>9</v>
      </c>
      <c r="F9" t="s">
        <v>66</v>
      </c>
      <c r="G9" t="s">
        <v>67</v>
      </c>
      <c r="H9" t="e">
        <f t="shared" ca="1" si="0"/>
        <v>#VALUE!</v>
      </c>
      <c r="I9" t="e">
        <f t="shared" ca="1" si="1"/>
        <v>#DIV/0!</v>
      </c>
      <c r="J9">
        <v>14</v>
      </c>
      <c r="K9">
        <v>4</v>
      </c>
      <c r="L9">
        <v>13</v>
      </c>
      <c r="M9" t="s">
        <v>17</v>
      </c>
      <c r="N9">
        <v>1</v>
      </c>
      <c r="O9">
        <v>11</v>
      </c>
      <c r="P9">
        <v>4</v>
      </c>
      <c r="Q9">
        <f t="shared" si="2"/>
        <v>135</v>
      </c>
    </row>
    <row r="10" spans="1:17" x14ac:dyDescent="0.4">
      <c r="A10" t="s">
        <v>4</v>
      </c>
      <c r="B10">
        <v>9</v>
      </c>
      <c r="C10">
        <f ca="1">COUNTIF(output!N:N,球種情報!A10)</f>
        <v>59</v>
      </c>
      <c r="D10">
        <v>0</v>
      </c>
      <c r="E10">
        <v>10</v>
      </c>
      <c r="F10" t="s">
        <v>68</v>
      </c>
      <c r="G10" t="s">
        <v>69</v>
      </c>
      <c r="H10" t="e">
        <f t="shared" ca="1" si="0"/>
        <v>#VALUE!</v>
      </c>
      <c r="I10" t="e">
        <f t="shared" ca="1" si="1"/>
        <v>#DIV/0!</v>
      </c>
      <c r="J10">
        <v>12</v>
      </c>
      <c r="K10">
        <v>14</v>
      </c>
      <c r="L10">
        <v>7</v>
      </c>
      <c r="M10" t="s">
        <v>17</v>
      </c>
      <c r="N10">
        <v>10</v>
      </c>
      <c r="O10">
        <v>5</v>
      </c>
      <c r="P10" s="4">
        <v>4</v>
      </c>
      <c r="Q10">
        <f t="shared" si="2"/>
        <v>165</v>
      </c>
    </row>
    <row r="11" spans="1:17" x14ac:dyDescent="0.4">
      <c r="A11" t="s">
        <v>10</v>
      </c>
      <c r="B11">
        <v>10</v>
      </c>
      <c r="C11">
        <f ca="1">COUNTIF(output!N:N,球種情報!A11)</f>
        <v>0</v>
      </c>
      <c r="D11">
        <v>1</v>
      </c>
      <c r="E11">
        <v>11</v>
      </c>
      <c r="F11" t="s">
        <v>70</v>
      </c>
      <c r="G11" t="s">
        <v>71</v>
      </c>
      <c r="H11" t="e">
        <f t="shared" ca="1" si="0"/>
        <v>#REF!</v>
      </c>
      <c r="I11" t="e">
        <f t="shared" ca="1" si="1"/>
        <v>#DIV/0!</v>
      </c>
      <c r="J11">
        <v>12</v>
      </c>
      <c r="K11">
        <v>15</v>
      </c>
      <c r="L11">
        <v>5</v>
      </c>
      <c r="M11" t="s">
        <v>17</v>
      </c>
      <c r="N11">
        <v>12</v>
      </c>
      <c r="O11">
        <v>5</v>
      </c>
      <c r="P11">
        <v>4</v>
      </c>
      <c r="Q11">
        <f t="shared" si="2"/>
        <v>175</v>
      </c>
    </row>
    <row r="12" spans="1:17" x14ac:dyDescent="0.4">
      <c r="A12" t="s">
        <v>39</v>
      </c>
      <c r="B12">
        <v>11</v>
      </c>
      <c r="C12">
        <f ca="1">COUNTIF(output!N:N,球種情報!A12)</f>
        <v>20</v>
      </c>
      <c r="D12">
        <v>0</v>
      </c>
      <c r="E12">
        <v>12</v>
      </c>
      <c r="F12" t="s">
        <v>72</v>
      </c>
      <c r="G12" t="s">
        <v>73</v>
      </c>
      <c r="H12" t="e">
        <f t="shared" ca="1" si="0"/>
        <v>#VALUE!</v>
      </c>
      <c r="I12" t="e">
        <f t="shared" ca="1" si="1"/>
        <v>#DIV/0!</v>
      </c>
      <c r="J12">
        <v>9</v>
      </c>
      <c r="K12">
        <v>14</v>
      </c>
      <c r="L12">
        <v>9</v>
      </c>
      <c r="M12" t="s">
        <v>17</v>
      </c>
      <c r="N12">
        <v>8</v>
      </c>
      <c r="O12">
        <v>6</v>
      </c>
      <c r="P12">
        <v>4</v>
      </c>
      <c r="Q12">
        <f t="shared" si="2"/>
        <v>155</v>
      </c>
    </row>
    <row r="13" spans="1:17" x14ac:dyDescent="0.4">
      <c r="A13" t="s">
        <v>40</v>
      </c>
      <c r="B13">
        <v>12</v>
      </c>
      <c r="C13">
        <f ca="1">COUNTIF(output!N:N,球種情報!A13)</f>
        <v>20</v>
      </c>
      <c r="D13">
        <v>0</v>
      </c>
      <c r="E13">
        <v>13</v>
      </c>
      <c r="F13" t="s">
        <v>74</v>
      </c>
      <c r="G13" t="s">
        <v>75</v>
      </c>
      <c r="H13" t="e">
        <f t="shared" ca="1" si="0"/>
        <v>#VALUE!</v>
      </c>
      <c r="I13" t="e">
        <f t="shared" ca="1" si="1"/>
        <v>#DIV/0!</v>
      </c>
      <c r="J13">
        <v>9</v>
      </c>
      <c r="K13">
        <v>14</v>
      </c>
      <c r="L13">
        <v>9</v>
      </c>
      <c r="N13">
        <v>8</v>
      </c>
      <c r="O13">
        <v>6</v>
      </c>
      <c r="P13">
        <v>4</v>
      </c>
      <c r="Q13">
        <f t="shared" si="2"/>
        <v>155</v>
      </c>
    </row>
    <row r="14" spans="1:17" x14ac:dyDescent="0.4">
      <c r="A14" t="s">
        <v>41</v>
      </c>
      <c r="B14">
        <v>13</v>
      </c>
      <c r="C14">
        <f ca="1">COUNTIF(output!N:N,球種情報!A14)</f>
        <v>0</v>
      </c>
      <c r="D14">
        <v>0</v>
      </c>
      <c r="E14">
        <v>14</v>
      </c>
      <c r="F14" t="s">
        <v>76</v>
      </c>
      <c r="G14" t="s">
        <v>77</v>
      </c>
      <c r="H14" t="e">
        <f t="shared" ca="1" si="0"/>
        <v>#REF!</v>
      </c>
      <c r="I14" t="e">
        <f t="shared" ca="1" si="1"/>
        <v>#DIV/0!</v>
      </c>
      <c r="J14">
        <v>12</v>
      </c>
      <c r="K14">
        <v>13</v>
      </c>
      <c r="L14">
        <v>10</v>
      </c>
      <c r="M14" t="s">
        <v>17</v>
      </c>
      <c r="N14">
        <v>2</v>
      </c>
      <c r="O14">
        <v>6</v>
      </c>
      <c r="P14">
        <v>4</v>
      </c>
      <c r="Q14">
        <f t="shared" si="2"/>
        <v>150</v>
      </c>
    </row>
    <row r="15" spans="1:17" x14ac:dyDescent="0.4">
      <c r="A15" t="s">
        <v>16</v>
      </c>
      <c r="B15">
        <v>14</v>
      </c>
      <c r="C15">
        <f ca="1">COUNTIF(output!N:N,球種情報!A15)</f>
        <v>35</v>
      </c>
      <c r="D15">
        <v>0</v>
      </c>
      <c r="E15">
        <v>15</v>
      </c>
      <c r="F15" t="str">
        <f>"A" &amp;F2</f>
        <v>AA</v>
      </c>
      <c r="G15" t="str">
        <f>"A" &amp;G2</f>
        <v>AB</v>
      </c>
      <c r="H15" t="e">
        <f t="shared" ca="1" si="0"/>
        <v>#VALUE!</v>
      </c>
      <c r="I15" t="e">
        <f t="shared" ca="1" si="1"/>
        <v>#DIV/0!</v>
      </c>
      <c r="J15">
        <v>12</v>
      </c>
      <c r="K15" s="4">
        <v>13</v>
      </c>
      <c r="L15" s="4">
        <v>9</v>
      </c>
      <c r="M15" t="s">
        <v>17</v>
      </c>
      <c r="N15">
        <v>8</v>
      </c>
      <c r="O15">
        <v>5</v>
      </c>
      <c r="P15" s="4">
        <v>4</v>
      </c>
      <c r="Q15">
        <f t="shared" si="2"/>
        <v>155</v>
      </c>
    </row>
    <row r="16" spans="1:17" x14ac:dyDescent="0.4">
      <c r="A16" t="s">
        <v>149</v>
      </c>
      <c r="B16">
        <v>15</v>
      </c>
      <c r="C16">
        <f ca="1">COUNTIF(output!N:N,球種情報!A16)</f>
        <v>10</v>
      </c>
      <c r="D16">
        <v>1</v>
      </c>
      <c r="E16">
        <v>27</v>
      </c>
      <c r="H16" t="e">
        <f ca="1">INDEX(LINEST(INDIRECT("球種ごとデータ!" &amp; G16 &amp; "1:" &amp; G16 &amp; C16-D16),INDIRECT("球種ごとデータ!" &amp; F16&amp; "1:" &amp;F16 &amp; C16-D16),TRUE,FALSE),1,1)</f>
        <v>#VALUE!</v>
      </c>
      <c r="I16" t="e">
        <f ca="1">INTERCEPT(INDIRECT("球種ごとデータ!"&amp;G16&amp;":"&amp;G16),INDIRECT("球種ごとデータ!"&amp;F16&amp;":"&amp;F16))</f>
        <v>#REF!</v>
      </c>
      <c r="J16" s="4">
        <v>9</v>
      </c>
      <c r="K16" s="4">
        <v>13</v>
      </c>
      <c r="L16" s="4">
        <v>10</v>
      </c>
      <c r="M16" s="4" t="s">
        <v>150</v>
      </c>
      <c r="N16" s="4">
        <v>3</v>
      </c>
      <c r="O16" s="4">
        <v>6</v>
      </c>
      <c r="P16" s="4">
        <v>4</v>
      </c>
      <c r="Q16">
        <f t="shared" si="2"/>
        <v>150</v>
      </c>
    </row>
    <row r="17" spans="1:17" x14ac:dyDescent="0.4">
      <c r="A17" t="s">
        <v>6</v>
      </c>
      <c r="B17">
        <v>16</v>
      </c>
      <c r="C17">
        <f ca="1">COUNTIF(output!N:N,球種情報!A17)</f>
        <v>149</v>
      </c>
      <c r="D17">
        <v>0</v>
      </c>
      <c r="E17">
        <v>16</v>
      </c>
      <c r="F17" t="str">
        <f t="shared" ref="F17:G25" si="3">"A" &amp;F3</f>
        <v>AC</v>
      </c>
      <c r="G17" t="str">
        <f t="shared" si="3"/>
        <v>AD</v>
      </c>
      <c r="H17" t="e">
        <f t="shared" ca="1" si="0"/>
        <v>#VALUE!</v>
      </c>
      <c r="I17" t="e">
        <f t="shared" ca="1" si="1"/>
        <v>#DIV/0!</v>
      </c>
      <c r="J17">
        <v>8</v>
      </c>
      <c r="K17">
        <v>11</v>
      </c>
      <c r="L17">
        <v>10</v>
      </c>
      <c r="M17" t="s">
        <v>17</v>
      </c>
      <c r="N17">
        <v>2</v>
      </c>
      <c r="O17">
        <v>10</v>
      </c>
      <c r="P17">
        <v>4</v>
      </c>
      <c r="Q17">
        <f t="shared" si="2"/>
        <v>150</v>
      </c>
    </row>
    <row r="18" spans="1:17" x14ac:dyDescent="0.4">
      <c r="A18" t="s">
        <v>42</v>
      </c>
      <c r="B18">
        <v>17</v>
      </c>
      <c r="C18">
        <f ca="1">COUNTIF(output!N:N,球種情報!A18)</f>
        <v>72</v>
      </c>
      <c r="D18">
        <v>0</v>
      </c>
      <c r="E18">
        <v>17</v>
      </c>
      <c r="F18" t="str">
        <f t="shared" si="3"/>
        <v>AE</v>
      </c>
      <c r="G18" t="str">
        <f t="shared" si="3"/>
        <v>AF</v>
      </c>
      <c r="H18" t="e">
        <f t="shared" ca="1" si="0"/>
        <v>#VALUE!</v>
      </c>
      <c r="I18" t="e">
        <f t="shared" ref="I18:I28" ca="1" si="4">INTERCEPT(INDIRECT("球種ごとデータ!"&amp;G18&amp;":"&amp;G18),INDIRECT("球種ごとデータ!"&amp;F18&amp;":"&amp;F18))</f>
        <v>#DIV/0!</v>
      </c>
      <c r="J18">
        <v>8</v>
      </c>
      <c r="K18">
        <v>13</v>
      </c>
      <c r="L18">
        <v>8</v>
      </c>
      <c r="M18" t="s">
        <v>17</v>
      </c>
      <c r="N18">
        <v>5</v>
      </c>
      <c r="O18">
        <v>5</v>
      </c>
      <c r="P18">
        <v>4</v>
      </c>
      <c r="Q18">
        <f t="shared" si="2"/>
        <v>160</v>
      </c>
    </row>
    <row r="19" spans="1:17" x14ac:dyDescent="0.4">
      <c r="A19" t="s">
        <v>14</v>
      </c>
      <c r="B19">
        <v>18</v>
      </c>
      <c r="C19">
        <f ca="1">COUNTIF(output!N:N,球種情報!A19)</f>
        <v>0</v>
      </c>
      <c r="D19">
        <v>0</v>
      </c>
      <c r="E19">
        <v>18</v>
      </c>
      <c r="F19" t="str">
        <f t="shared" si="3"/>
        <v>AG</v>
      </c>
      <c r="G19" t="str">
        <f t="shared" si="3"/>
        <v>AH</v>
      </c>
      <c r="H19" t="e">
        <f t="shared" ca="1" si="0"/>
        <v>#REF!</v>
      </c>
      <c r="I19" t="e">
        <f t="shared" ca="1" si="4"/>
        <v>#DIV/0!</v>
      </c>
      <c r="J19">
        <v>8</v>
      </c>
      <c r="K19">
        <v>1</v>
      </c>
      <c r="L19">
        <v>8</v>
      </c>
      <c r="M19" t="s">
        <v>17</v>
      </c>
      <c r="N19">
        <v>15</v>
      </c>
      <c r="O19">
        <v>10</v>
      </c>
      <c r="P19">
        <v>4</v>
      </c>
      <c r="Q19">
        <f t="shared" si="2"/>
        <v>160</v>
      </c>
    </row>
    <row r="20" spans="1:17" x14ac:dyDescent="0.4">
      <c r="A20" t="s">
        <v>43</v>
      </c>
      <c r="B20">
        <v>19</v>
      </c>
      <c r="C20">
        <f ca="1">COUNTIF(output!N:N,球種情報!A20)</f>
        <v>20</v>
      </c>
      <c r="D20">
        <v>0</v>
      </c>
      <c r="E20">
        <v>19</v>
      </c>
      <c r="F20" t="str">
        <f t="shared" si="3"/>
        <v>AI</v>
      </c>
      <c r="G20" t="str">
        <f t="shared" si="3"/>
        <v>AJ</v>
      </c>
      <c r="H20" t="e">
        <f t="shared" ca="1" si="0"/>
        <v>#VALUE!</v>
      </c>
      <c r="I20" t="e">
        <f t="shared" ca="1" si="4"/>
        <v>#DIV/0!</v>
      </c>
      <c r="J20">
        <v>8</v>
      </c>
      <c r="K20">
        <v>13</v>
      </c>
      <c r="L20">
        <v>11</v>
      </c>
      <c r="M20" t="s">
        <v>17</v>
      </c>
      <c r="N20">
        <v>3</v>
      </c>
      <c r="O20">
        <v>7</v>
      </c>
      <c r="P20">
        <v>4</v>
      </c>
      <c r="Q20">
        <f t="shared" si="2"/>
        <v>145</v>
      </c>
    </row>
    <row r="21" spans="1:17" x14ac:dyDescent="0.4">
      <c r="A21" t="s">
        <v>44</v>
      </c>
      <c r="B21">
        <v>20</v>
      </c>
      <c r="C21">
        <f ca="1">COUNTIF(output!N:N,球種情報!A21)</f>
        <v>20</v>
      </c>
      <c r="D21">
        <v>0</v>
      </c>
      <c r="E21">
        <v>20</v>
      </c>
      <c r="F21" t="str">
        <f t="shared" si="3"/>
        <v>AK</v>
      </c>
      <c r="G21" t="str">
        <f t="shared" si="3"/>
        <v>AL</v>
      </c>
      <c r="H21" t="e">
        <f t="shared" ca="1" si="0"/>
        <v>#VALUE!</v>
      </c>
      <c r="I21" t="e">
        <f t="shared" ca="1" si="4"/>
        <v>#DIV/0!</v>
      </c>
      <c r="J21" t="s">
        <v>17</v>
      </c>
      <c r="K21">
        <v>13</v>
      </c>
      <c r="L21">
        <v>7</v>
      </c>
      <c r="M21" t="s">
        <v>17</v>
      </c>
      <c r="N21">
        <v>12</v>
      </c>
      <c r="O21">
        <v>5</v>
      </c>
      <c r="P21">
        <v>11</v>
      </c>
      <c r="Q21">
        <f t="shared" si="2"/>
        <v>165</v>
      </c>
    </row>
    <row r="22" spans="1:17" x14ac:dyDescent="0.4">
      <c r="A22" t="s">
        <v>45</v>
      </c>
      <c r="B22">
        <v>21</v>
      </c>
      <c r="C22">
        <f ca="1">COUNTIF(output!N:N,球種情報!A22)</f>
        <v>29</v>
      </c>
      <c r="D22">
        <v>0</v>
      </c>
      <c r="E22">
        <v>21</v>
      </c>
      <c r="F22" t="str">
        <f t="shared" si="3"/>
        <v>AM</v>
      </c>
      <c r="G22" t="str">
        <f t="shared" si="3"/>
        <v>AN</v>
      </c>
      <c r="H22" t="e">
        <f t="shared" ca="1" si="0"/>
        <v>#VALUE!</v>
      </c>
      <c r="I22" t="e">
        <f t="shared" ca="1" si="4"/>
        <v>#DIV/0!</v>
      </c>
      <c r="J22">
        <v>8</v>
      </c>
      <c r="K22">
        <v>7</v>
      </c>
      <c r="L22">
        <v>12</v>
      </c>
      <c r="M22" t="s">
        <v>17</v>
      </c>
      <c r="N22">
        <v>1</v>
      </c>
      <c r="O22">
        <v>11</v>
      </c>
      <c r="P22">
        <v>4</v>
      </c>
      <c r="Q22">
        <f t="shared" si="2"/>
        <v>140</v>
      </c>
    </row>
    <row r="23" spans="1:17" x14ac:dyDescent="0.4">
      <c r="A23" t="s">
        <v>8</v>
      </c>
      <c r="B23">
        <v>22</v>
      </c>
      <c r="C23">
        <f ca="1">COUNTIF(output!N:N,球種情報!A23)</f>
        <v>30</v>
      </c>
      <c r="D23">
        <v>0</v>
      </c>
      <c r="E23">
        <v>22</v>
      </c>
      <c r="F23" t="str">
        <f t="shared" si="3"/>
        <v>AO</v>
      </c>
      <c r="G23" t="str">
        <f t="shared" si="3"/>
        <v>AP</v>
      </c>
      <c r="H23" t="e">
        <f t="shared" ca="1" si="0"/>
        <v>#VALUE!</v>
      </c>
      <c r="I23" t="e">
        <f t="shared" ca="1" si="4"/>
        <v>#DIV/0!</v>
      </c>
      <c r="J23">
        <v>4</v>
      </c>
      <c r="K23">
        <v>10</v>
      </c>
      <c r="L23">
        <v>9</v>
      </c>
      <c r="M23" t="s">
        <v>17</v>
      </c>
      <c r="N23">
        <v>4</v>
      </c>
      <c r="O23">
        <v>5</v>
      </c>
      <c r="P23">
        <v>4</v>
      </c>
      <c r="Q23">
        <f t="shared" si="2"/>
        <v>155</v>
      </c>
    </row>
    <row r="24" spans="1:17" x14ac:dyDescent="0.4">
      <c r="A24" t="s">
        <v>46</v>
      </c>
      <c r="B24">
        <v>23</v>
      </c>
      <c r="C24">
        <f ca="1">COUNTIF(output!N:N,球種情報!A24)</f>
        <v>9</v>
      </c>
      <c r="D24">
        <v>0</v>
      </c>
      <c r="E24">
        <v>23</v>
      </c>
      <c r="F24" t="str">
        <f t="shared" si="3"/>
        <v>AQ</v>
      </c>
      <c r="G24" t="str">
        <f t="shared" si="3"/>
        <v>AR</v>
      </c>
      <c r="H24" t="e">
        <f t="shared" ca="1" si="0"/>
        <v>#VALUE!</v>
      </c>
      <c r="I24" t="e">
        <f t="shared" ca="1" si="4"/>
        <v>#DIV/0!</v>
      </c>
      <c r="J24">
        <v>4</v>
      </c>
      <c r="K24">
        <v>7</v>
      </c>
      <c r="L24">
        <v>11</v>
      </c>
      <c r="M24" t="s">
        <v>17</v>
      </c>
      <c r="N24">
        <v>2</v>
      </c>
      <c r="O24">
        <v>8</v>
      </c>
      <c r="P24">
        <v>4</v>
      </c>
      <c r="Q24">
        <f t="shared" si="2"/>
        <v>145</v>
      </c>
    </row>
    <row r="25" spans="1:17" x14ac:dyDescent="0.4">
      <c r="A25" t="s">
        <v>47</v>
      </c>
      <c r="B25">
        <v>24</v>
      </c>
      <c r="C25">
        <f ca="1">COUNTIF(output!N:N,球種情報!A25)</f>
        <v>48</v>
      </c>
      <c r="D25">
        <v>0</v>
      </c>
      <c r="E25">
        <v>24</v>
      </c>
      <c r="F25" t="str">
        <f t="shared" si="3"/>
        <v>AS</v>
      </c>
      <c r="G25" t="str">
        <f t="shared" si="3"/>
        <v>AT</v>
      </c>
      <c r="H25" t="e">
        <f t="shared" ca="1" si="0"/>
        <v>#VALUE!</v>
      </c>
      <c r="I25" t="e">
        <f t="shared" ca="1" si="4"/>
        <v>#DIV/0!</v>
      </c>
      <c r="J25">
        <v>6</v>
      </c>
      <c r="K25">
        <v>5</v>
      </c>
      <c r="L25">
        <v>8</v>
      </c>
      <c r="M25" t="s">
        <v>17</v>
      </c>
      <c r="N25">
        <v>10</v>
      </c>
      <c r="O25">
        <v>7</v>
      </c>
      <c r="P25">
        <v>4</v>
      </c>
      <c r="Q25">
        <f t="shared" si="2"/>
        <v>160</v>
      </c>
    </row>
    <row r="26" spans="1:17" x14ac:dyDescent="0.4">
      <c r="A26" t="s">
        <v>151</v>
      </c>
      <c r="B26">
        <v>25</v>
      </c>
      <c r="C26">
        <f ca="1">COUNTIF(output!N:N,球種情報!A26)</f>
        <v>0</v>
      </c>
      <c r="D26">
        <v>1</v>
      </c>
      <c r="E26">
        <v>28</v>
      </c>
      <c r="H26" t="e">
        <f ca="1">INDEX(LINEST(INDIRECT("球種ごとデータ!" &amp; G26 &amp; "1:" &amp; G26 &amp; C26-D26),INDIRECT("球種ごとデータ!" &amp; F26&amp; "1:" &amp;F26 &amp; C26-D26),TRUE,FALSE),1,1)</f>
        <v>#REF!</v>
      </c>
      <c r="I26" t="e">
        <f ca="1">INTERCEPT(INDIRECT("球種ごとデータ!"&amp;G26&amp;":"&amp;G26),INDIRECT("球種ごとデータ!"&amp;F26&amp;":"&amp;F26))</f>
        <v>#REF!</v>
      </c>
      <c r="J26">
        <v>3</v>
      </c>
      <c r="K26">
        <v>9</v>
      </c>
      <c r="L26">
        <v>13</v>
      </c>
      <c r="M26" t="s">
        <v>150</v>
      </c>
      <c r="N26">
        <v>1</v>
      </c>
      <c r="O26">
        <v>4</v>
      </c>
      <c r="P26">
        <v>6</v>
      </c>
      <c r="Q26">
        <f t="shared" si="2"/>
        <v>135</v>
      </c>
    </row>
    <row r="27" spans="1:17" x14ac:dyDescent="0.4">
      <c r="A27" t="s">
        <v>7</v>
      </c>
      <c r="B27">
        <v>26</v>
      </c>
      <c r="C27">
        <f ca="1">COUNTIF(output!N:N,球種情報!A27)</f>
        <v>40</v>
      </c>
      <c r="D27">
        <v>0</v>
      </c>
      <c r="E27">
        <v>25</v>
      </c>
      <c r="F27" t="str">
        <f>"A" &amp;F12</f>
        <v>AU</v>
      </c>
      <c r="G27" t="str">
        <f>"A" &amp;G12</f>
        <v>AV</v>
      </c>
      <c r="H27" t="e">
        <f t="shared" ca="1" si="0"/>
        <v>#VALUE!</v>
      </c>
      <c r="I27" t="e">
        <f t="shared" ca="1" si="4"/>
        <v>#DIV/0!</v>
      </c>
      <c r="J27">
        <v>1</v>
      </c>
      <c r="K27">
        <v>10</v>
      </c>
      <c r="L27">
        <v>12</v>
      </c>
      <c r="M27" t="s">
        <v>17</v>
      </c>
      <c r="N27">
        <v>2</v>
      </c>
      <c r="O27">
        <v>7</v>
      </c>
      <c r="P27">
        <v>4</v>
      </c>
      <c r="Q27">
        <f t="shared" si="2"/>
        <v>140</v>
      </c>
    </row>
    <row r="28" spans="1:17" x14ac:dyDescent="0.4">
      <c r="A28" t="s">
        <v>48</v>
      </c>
      <c r="B28">
        <v>27</v>
      </c>
      <c r="C28">
        <f ca="1">COUNTIF(output!N:N,球種情報!A28)</f>
        <v>0</v>
      </c>
      <c r="D28">
        <v>0</v>
      </c>
      <c r="E28">
        <v>26</v>
      </c>
      <c r="F28" t="str">
        <f>"A" &amp;F13</f>
        <v>AW</v>
      </c>
      <c r="G28" t="str">
        <f>"A" &amp;G13</f>
        <v>AX</v>
      </c>
      <c r="H28" t="e">
        <f t="shared" ca="1" si="0"/>
        <v>#REF!</v>
      </c>
      <c r="I28" t="e">
        <f t="shared" ca="1" si="4"/>
        <v>#DIV/0!</v>
      </c>
      <c r="J28">
        <v>1</v>
      </c>
      <c r="K28">
        <v>7</v>
      </c>
      <c r="L28">
        <v>13</v>
      </c>
      <c r="M28" t="s">
        <v>17</v>
      </c>
      <c r="N28">
        <v>1</v>
      </c>
      <c r="O28">
        <v>9</v>
      </c>
      <c r="P28">
        <v>4</v>
      </c>
      <c r="Q28">
        <f t="shared" si="2"/>
        <v>135</v>
      </c>
    </row>
    <row r="29" spans="1:17" x14ac:dyDescent="0.4">
      <c r="A29" t="s">
        <v>152</v>
      </c>
      <c r="B29">
        <v>28</v>
      </c>
      <c r="C29">
        <f ca="1">COUNTIF(output!N:N,球種情報!A29)</f>
        <v>10</v>
      </c>
      <c r="D29">
        <v>0</v>
      </c>
      <c r="E29">
        <v>29</v>
      </c>
      <c r="H29" t="e">
        <f ca="1">INDEX(LINEST(INDIRECT("球種ごとデータ!" &amp; G29 &amp; "1:" &amp; G29 &amp; C29-D29),INDIRECT("球種ごとデータ!" &amp; F29&amp; "1:" &amp;F29 &amp; C29-D29),TRUE,FALSE),1,1)</f>
        <v>#VALUE!</v>
      </c>
      <c r="I29" t="e">
        <f ca="1">INTERCEPT(INDIRECT("球種ごとデータ!"&amp;G29&amp;":"&amp;G29),INDIRECT("球種ごとデータ!"&amp;F29&amp;":"&amp;F29))</f>
        <v>#REF!</v>
      </c>
      <c r="J29">
        <v>2</v>
      </c>
      <c r="K29">
        <v>4</v>
      </c>
      <c r="L29">
        <v>13</v>
      </c>
      <c r="M29" t="s">
        <v>150</v>
      </c>
      <c r="N29">
        <v>1</v>
      </c>
      <c r="O29">
        <v>7</v>
      </c>
      <c r="P29">
        <v>4</v>
      </c>
      <c r="Q29">
        <f t="shared" si="2"/>
        <v>135</v>
      </c>
    </row>
  </sheetData>
  <phoneticPr fontId="1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C246C9-E637-4D09-88D8-F6FC57962E61}">
  <sheetPr codeName="Sheet9"/>
  <dimension ref="A1"/>
  <sheetViews>
    <sheetView workbookViewId="0">
      <selection sqref="A1:XFD1048576"/>
    </sheetView>
  </sheetViews>
  <sheetFormatPr defaultRowHeight="18.75" x14ac:dyDescent="0.4"/>
  <sheetData/>
  <phoneticPr fontId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C3D2FD-685F-4C15-86D0-C65EC12CA487}">
  <sheetPr codeName="Sheet11"/>
  <dimension ref="A1:B20"/>
  <sheetViews>
    <sheetView workbookViewId="0"/>
  </sheetViews>
  <sheetFormatPr defaultRowHeight="18.75" x14ac:dyDescent="0.4"/>
  <cols>
    <col min="1" max="1" width="48.875" customWidth="1"/>
  </cols>
  <sheetData>
    <row r="1" spans="1:2" ht="218.1" customHeight="1" x14ac:dyDescent="0.4">
      <c r="A1" s="3" t="s">
        <v>4372</v>
      </c>
      <c r="B1">
        <f>LENB(A1)/2</f>
        <v>66.5</v>
      </c>
    </row>
    <row r="2" spans="1:2" ht="156" customHeight="1" x14ac:dyDescent="0.4">
      <c r="A2" s="3"/>
      <c r="B2">
        <f>LENB(A2)/2</f>
        <v>0</v>
      </c>
    </row>
    <row r="3" spans="1:2" ht="185.45" customHeight="1" x14ac:dyDescent="0.4">
      <c r="A3" s="3" t="s">
        <v>1265</v>
      </c>
      <c r="B3">
        <f>LENB(A3)/2</f>
        <v>1</v>
      </c>
    </row>
    <row r="4" spans="1:2" ht="156" customHeight="1" x14ac:dyDescent="0.4">
      <c r="A4" s="3" t="s">
        <v>1074</v>
      </c>
    </row>
    <row r="5" spans="1:2" ht="156" customHeight="1" x14ac:dyDescent="0.4"/>
    <row r="6" spans="1:2" ht="156" customHeight="1" x14ac:dyDescent="0.4"/>
    <row r="7" spans="1:2" ht="156" customHeight="1" x14ac:dyDescent="0.4"/>
    <row r="8" spans="1:2" ht="156" customHeight="1" x14ac:dyDescent="0.4"/>
    <row r="9" spans="1:2" ht="156" customHeight="1" x14ac:dyDescent="0.4"/>
    <row r="10" spans="1:2" ht="156" customHeight="1" x14ac:dyDescent="0.4"/>
    <row r="11" spans="1:2" ht="156" customHeight="1" x14ac:dyDescent="0.4"/>
    <row r="12" spans="1:2" ht="156" customHeight="1" x14ac:dyDescent="0.4"/>
    <row r="13" spans="1:2" ht="156" customHeight="1" x14ac:dyDescent="0.4"/>
    <row r="14" spans="1:2" ht="156" customHeight="1" x14ac:dyDescent="0.4"/>
    <row r="15" spans="1:2" ht="156" customHeight="1" x14ac:dyDescent="0.4"/>
    <row r="16" spans="1:2" ht="156" customHeight="1" x14ac:dyDescent="0.4"/>
    <row r="17" ht="156" customHeight="1" x14ac:dyDescent="0.4"/>
    <row r="18" ht="156" customHeight="1" x14ac:dyDescent="0.4"/>
    <row r="19" ht="156" customHeight="1" x14ac:dyDescent="0.4"/>
    <row r="20" ht="156" customHeight="1" x14ac:dyDescent="0.4"/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15</vt:i4>
      </vt:variant>
    </vt:vector>
  </HeadingPairs>
  <TitlesOfParts>
    <vt:vector size="15" baseType="lpstr">
      <vt:lpstr>output</vt:lpstr>
      <vt:lpstr>投手球速比較</vt:lpstr>
      <vt:lpstr>球速分布</vt:lpstr>
      <vt:lpstr>グラフ</vt:lpstr>
      <vt:lpstr>換算球速グラフ</vt:lpstr>
      <vt:lpstr>球種変換表</vt:lpstr>
      <vt:lpstr>投手名変換</vt:lpstr>
      <vt:lpstr>球速変換</vt:lpstr>
      <vt:lpstr>投手データ</vt:lpstr>
      <vt:lpstr>投手特殊能力</vt:lpstr>
      <vt:lpstr>動画取得条件</vt:lpstr>
      <vt:lpstr>Prams</vt:lpstr>
      <vt:lpstr>球種情報</vt:lpstr>
      <vt:lpstr>球種ごとデータ</vt:lpstr>
      <vt:lpstr>Tweet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lavie url</dc:creator>
  <cp:lastModifiedBy>lavie url</cp:lastModifiedBy>
  <dcterms:created xsi:type="dcterms:W3CDTF">2020-05-24T06:34:22Z</dcterms:created>
  <dcterms:modified xsi:type="dcterms:W3CDTF">2020-10-25T03:45:36Z</dcterms:modified>
</cp:coreProperties>
</file>